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2023\EBİS\ARALIK\WEB\"/>
    </mc:Choice>
  </mc:AlternateContent>
  <xr:revisionPtr revIDLastSave="0" documentId="8_{8BE81978-978A-4814-8934-97D7D3A0092B}" xr6:coauthVersionLast="36" xr6:coauthVersionMax="36" xr10:uidLastSave="{00000000-0000-0000-0000-000000000000}"/>
  <bookViews>
    <workbookView xWindow="0" yWindow="0" windowWidth="28800" windowHeight="11952" tabRatio="932" firstSheet="1" activeTab="1" xr2:uid="{00000000-000D-0000-FFFF-FFFF00000000}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91029" calcMode="manual"/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<sst xmlns="http://schemas.openxmlformats.org/spreadsheetml/2006/main" count="95136" uniqueCount="22044">
  <si>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</si>
  <si>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</si>
  <si>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</si>
  <si>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</si>
  <si>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</si>
  <si>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</si>
  <si>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</si>
  <si>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</si>
  <si>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</si>
  <si>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</si>
  <si>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</si>
  <si>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</si>
  <si>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</si>
  <si>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</si>
  <si>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</si>
  <si>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</si>
  <si>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</si>
  <si>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</si>
  <si>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</si>
  <si>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</si>
  <si>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</si>
  <si>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</si>
  <si>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</si>
  <si>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</si>
  <si>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</si>
  <si>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</si>
  <si>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</si>
  <si>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</si>
  <si>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</si>
  <si>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</si>
  <si>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</si>
  <si>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</si>
  <si>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</si>
  <si>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</si>
  <si>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</si>
  <si>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</si>
  <si>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</si>
  <si>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</si>
  <si>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</si>
  <si>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</si>
  <si>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</si>
  <si>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</si>
  <si>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</si>
  <si>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</si>
  <si>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</si>
  <si>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</si>
  <si>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</si>
  <si>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</si>
  <si>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</si>
  <si>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</si>
  <si>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</si>
  <si>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</si>
  <si>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</si>
  <si>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</si>
  <si>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</si>
  <si>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</si>
  <si>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</si>
  <si>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</si>
  <si>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</si>
  <si>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</si>
  <si>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</si>
  <si>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</si>
  <si>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</si>
  <si>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</si>
  <si>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</si>
  <si>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</si>
  <si>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</si>
  <si>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</si>
  <si>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</si>
  <si>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</si>
  <si>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</si>
  <si>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</si>
  <si>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</si>
  <si>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</si>
  <si>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</si>
  <si>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</si>
  <si>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</si>
  <si>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</si>
  <si>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</si>
  <si>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</si>
  <si>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</si>
  <si>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</si>
  <si>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</si>
  <si>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</si>
  <si>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</si>
  <si>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</si>
  <si>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</si>
  <si>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</si>
  <si>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</si>
  <si>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</si>
  <si>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</si>
  <si>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</si>
  <si>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</si>
  <si>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</si>
  <si>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</si>
  <si>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</si>
  <si>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</si>
  <si>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</si>
  <si>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</si>
  <si>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</si>
  <si>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</si>
  <si>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</si>
  <si>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</si>
  <si>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</si>
  <si>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</si>
  <si>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</si>
  <si>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</si>
  <si>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</si>
  <si>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</si>
  <si>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</si>
  <si>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</si>
  <si>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</si>
  <si>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</si>
  <si>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</si>
  <si>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</si>
  <si>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</si>
  <si>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</si>
  <si>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</si>
  <si>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</si>
  <si>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</si>
  <si>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</si>
  <si>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</si>
  <si>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</si>
  <si>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</si>
  <si>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</si>
  <si>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</si>
  <si>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</si>
  <si>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</si>
  <si>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</si>
  <si>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</si>
  <si>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</si>
  <si>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</si>
  <si>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Kullanıcı Bağlantı Hattı</t>
  </si>
  <si>
    <t>M-3308(YATIRIM REZERVE) 35-07-M03308_99429116_99429116</t>
  </si>
  <si>
    <t>AG Branşman Yeraltı Kablo Arızası</t>
  </si>
  <si>
    <t>Dağıtım-AG</t>
  </si>
  <si>
    <t>Uzun</t>
  </si>
  <si>
    <t>Şebeke işletmecisi</t>
  </si>
  <si>
    <t>Bildirimsiz</t>
  </si>
  <si>
    <t>02.12.2023 09:47:41</t>
  </si>
  <si>
    <t>02.12.2023 13:25:10</t>
  </si>
  <si>
    <t>Dağıtım Transformatörü</t>
  </si>
  <si>
    <t>K-1514 35-01-K01514_35-01-K01514_2365119</t>
  </si>
  <si>
    <t>Plansız Kesinti / Müdahale</t>
  </si>
  <si>
    <t>02.12.2023 11:12:07</t>
  </si>
  <si>
    <t>02.12.2023 17:48:44</t>
  </si>
  <si>
    <t>OG Fideri</t>
  </si>
  <si>
    <t>FİKRİ KOÇTÜRK-2 45-71-M00789_DIREK TIPI TRAFO HUCRESI H01_2078633</t>
  </si>
  <si>
    <t>OG Sigorta Atması</t>
  </si>
  <si>
    <t>Dağıtım-OG</t>
  </si>
  <si>
    <t>02.12.2023 01:49:28</t>
  </si>
  <si>
    <t>02.12.2023 05:55:43</t>
  </si>
  <si>
    <t>KÖK</t>
  </si>
  <si>
    <t>İĞDECİK KÖK 45-71-M00077_SULAMALAR M05_72234123</t>
  </si>
  <si>
    <t>OG Ayırıcı Arızası</t>
  </si>
  <si>
    <t>02.12.2023 01:41:24</t>
  </si>
  <si>
    <t>02.12.2023 02:58:07</t>
  </si>
  <si>
    <t>DM</t>
  </si>
  <si>
    <t>MENDERES DM-4/TR-1 35-22-M00004_DM-4/TR-20 M09_2331513</t>
  </si>
  <si>
    <t>OG Fider Açması</t>
  </si>
  <si>
    <t>02.12.2023 16:40:56</t>
  </si>
  <si>
    <t>02.12.2023 17:43:26</t>
  </si>
  <si>
    <t>KOZAKLI HACI MUSALI 45-86-M00095_DIREK TIPI TRAFO HUCRESI H01_2082501</t>
  </si>
  <si>
    <t>OG Parafudr Patlaması</t>
  </si>
  <si>
    <t>02.12.2023 08:44:40</t>
  </si>
  <si>
    <t>02.12.2023 09:30:34</t>
  </si>
  <si>
    <t>Saha Dağıtım Kutusu (SDK)</t>
  </si>
  <si>
    <t>K-49 35-01-K00049_G G1_5865798</t>
  </si>
  <si>
    <t>02.12.2023 05:21:22</t>
  </si>
  <si>
    <t>02.12.2023 06:44:31</t>
  </si>
  <si>
    <t>AG Fideri</t>
  </si>
  <si>
    <t>DM-23/03 TOKİ OKUL 45-71-M00518_45063147_56405194_56405194</t>
  </si>
  <si>
    <t>AG Atlama Kopuğu</t>
  </si>
  <si>
    <t>02.12.2023 19:16:36</t>
  </si>
  <si>
    <t>02.12.2023 23:39:45</t>
  </si>
  <si>
    <t>TM Fideri</t>
  </si>
  <si>
    <t>PİYALE TM 35-02-A00007_PİYALE-31 K42_2310563</t>
  </si>
  <si>
    <t>02.12.2023 08:20:47</t>
  </si>
  <si>
    <t>02.12.2023 09:43:44</t>
  </si>
  <si>
    <t>M-2823 35-10-M02823_95001234528_95001234528</t>
  </si>
  <si>
    <t>02.12.2023 20:03:04</t>
  </si>
  <si>
    <t>02.12.2023 21:35:43</t>
  </si>
  <si>
    <t>ÇIRPI İM 35-20-A00002_ARIKBAŞI L12_2054987</t>
  </si>
  <si>
    <t>02.12.2023 10:46:09</t>
  </si>
  <si>
    <t>02.12.2023 11:01:34</t>
  </si>
  <si>
    <t>TR-16 45-77-L00016_45-77-L00016_2371067</t>
  </si>
  <si>
    <t>Şebeke Yenileme ve Kapasite Artışı Çalışması</t>
  </si>
  <si>
    <t>Bildirimli</t>
  </si>
  <si>
    <t>02.12.2023 10:11:38</t>
  </si>
  <si>
    <t>02.12.2023 18:11:57</t>
  </si>
  <si>
    <t>BÖLCEK DM 35-16-M00153_MEZARLIKALTI M06_82962827</t>
  </si>
  <si>
    <t>02.12.2023 09:07:03</t>
  </si>
  <si>
    <t>02.12.2023 11:03:42</t>
  </si>
  <si>
    <t>DM-1/10 (TR-18) 35-19-M00018_956688220_956688220</t>
  </si>
  <si>
    <t>02.12.2023 13:46:40</t>
  </si>
  <si>
    <t>02.12.2023 17:43:09</t>
  </si>
  <si>
    <t>K-2304 35-04-K02304_963002314_963002314</t>
  </si>
  <si>
    <t>AG Havai Branşman Arızası</t>
  </si>
  <si>
    <t>02.12.2023 15:46:30</t>
  </si>
  <si>
    <t>02.12.2023 21:07:09</t>
  </si>
  <si>
    <t>M-33 CUMHURİYET 35-25-M00102_35-25-M00102_2376936</t>
  </si>
  <si>
    <t>02.12.2023 09:39:56</t>
  </si>
  <si>
    <t>02.12.2023 16:19:14</t>
  </si>
  <si>
    <t>M-3420(YATIRIM REZERVE) 35-03-M03420_E_56381076_56381076</t>
  </si>
  <si>
    <t>AG Pano Kol Sigorta Atığı</t>
  </si>
  <si>
    <t>02.12.2023 02:31:02</t>
  </si>
  <si>
    <t>02.12.2023 03:41:06</t>
  </si>
  <si>
    <t>TOKMAKLI KÖYÜ TR-1 45-86-M00190_B_56400774_56400774</t>
  </si>
  <si>
    <t>02.12.2023 13:13:16</t>
  </si>
  <si>
    <t>02.12.2023 14:27:44</t>
  </si>
  <si>
    <t>K-84 35-02-K00084_A_56362332_56362332</t>
  </si>
  <si>
    <t>02.12.2023 00:16:27</t>
  </si>
  <si>
    <t>02.12.2023 02:26:06</t>
  </si>
  <si>
    <t>K-1386 35-01-K01386_911202204_911202204</t>
  </si>
  <si>
    <t>02.12.2023 17:58:30</t>
  </si>
  <si>
    <t>02.12.2023 19:10:58</t>
  </si>
  <si>
    <t>DİKİLİ İM 35-30-A00001_KOCAOBA L12_72356773</t>
  </si>
  <si>
    <t>02.12.2023 10:19:37</t>
  </si>
  <si>
    <t>02.12.2023 10:36:57</t>
  </si>
  <si>
    <t>K-49 35-01-K00049_F 1F_5865670</t>
  </si>
  <si>
    <t>02.12.2023 09:41:27</t>
  </si>
  <si>
    <t>02.12.2023 11:10:53</t>
  </si>
  <si>
    <t>HAMZABÜKÜ TR-1 35-21-L00069_C_56358386_56358386</t>
  </si>
  <si>
    <t>02.12.2023 08:22:44</t>
  </si>
  <si>
    <t>02.12.2023 09:49:56</t>
  </si>
  <si>
    <t>KIRBAŞI TR-1 35-26-L00319_35-26-L00319_81235506</t>
  </si>
  <si>
    <t>02.12.2023 14:15:41</t>
  </si>
  <si>
    <t>02.12.2023 14:37:29</t>
  </si>
  <si>
    <t>KARABURUN TR-7 35-21-L00033_D_56357084_56357084</t>
  </si>
  <si>
    <t>02.12.2023 09:12:33</t>
  </si>
  <si>
    <t>02.12.2023 10:48:22</t>
  </si>
  <si>
    <t>K-511 35-01-K00511_A 1A_5873652</t>
  </si>
  <si>
    <t>AG Box / Sdk Giriş Sigorta Atığı</t>
  </si>
  <si>
    <t>02.12.2023 11:35:08</t>
  </si>
  <si>
    <t>02.12.2023 12:02:26</t>
  </si>
  <si>
    <t>M-1147 GEÇİT 35-09-M01147_35-09-M01147_97433290</t>
  </si>
  <si>
    <t>02.12.2023 09:21:00</t>
  </si>
  <si>
    <t>02.12.2023 10:05:57</t>
  </si>
  <si>
    <t>VEZİROĞLU TARIMSAL SULAMA 45-71-M01074_45-71-M01074_2364027</t>
  </si>
  <si>
    <t>02.12.2023 11:20:18</t>
  </si>
  <si>
    <t>02.12.2023 20:25:17</t>
  </si>
  <si>
    <t>K-273 35-01-K00273_912549461_912549461</t>
  </si>
  <si>
    <t>02.12.2023 16:43:50</t>
  </si>
  <si>
    <t>02.12.2023 20:25:37</t>
  </si>
  <si>
    <t>K-49 35-01-K00049_911664787_911664787</t>
  </si>
  <si>
    <t>02.12.2023 10:28:47</t>
  </si>
  <si>
    <t>02.12.2023 15:24:15</t>
  </si>
  <si>
    <t>FUAR İM 35-01-A00003_ÇORAKKAPI M02_72278820</t>
  </si>
  <si>
    <t>OG Kesici Arızası</t>
  </si>
  <si>
    <t>02.12.2023 06:29:23</t>
  </si>
  <si>
    <t>02.12.2023 08:31:24</t>
  </si>
  <si>
    <t>K-49 35-01-K00049_M M2_66312611</t>
  </si>
  <si>
    <t>02.12.2023 07:00:49</t>
  </si>
  <si>
    <t>02.12.2023 07:16:12</t>
  </si>
  <si>
    <t>DM-01/06 45-71-M00023_A a1_45143209</t>
  </si>
  <si>
    <t>02.12.2023 00:04:16</t>
  </si>
  <si>
    <t>02.12.2023 00:52:40</t>
  </si>
  <si>
    <t>DM-05/02 45-71-M00048_FABRİKALAR M03_66503130</t>
  </si>
  <si>
    <t>02.12.2023 16:03:42</t>
  </si>
  <si>
    <t>03.12.2023 03:03:55</t>
  </si>
  <si>
    <t>SART TR-5 45-78-M00174_49315394_56389973_56389973</t>
  </si>
  <si>
    <t>02.12.2023 12:46:50</t>
  </si>
  <si>
    <t>02.12.2023 17:24:35</t>
  </si>
  <si>
    <t>M-987 35-03-M00987_910775924_910775924</t>
  </si>
  <si>
    <t>02.12.2023 15:29:44</t>
  </si>
  <si>
    <t>02.12.2023 18:33:57</t>
  </si>
  <si>
    <t>K-2868 35-02-K02868_K-2488 K01_2083033</t>
  </si>
  <si>
    <t>02.12.2023 10:58:46</t>
  </si>
  <si>
    <t>M-2016 35-01-M02016_A A01_80022308</t>
  </si>
  <si>
    <t>02.12.2023 10:18:30</t>
  </si>
  <si>
    <t>02.12.2023 13:11:06</t>
  </si>
  <si>
    <t>DURASILLI TR-8 45-78-M01119_DAĞITIM TRAFOSU TR-8 - TR-20 M04_66108920</t>
  </si>
  <si>
    <t>02.12.2023 10:50:49</t>
  </si>
  <si>
    <t>02.12.2023 11:48:42</t>
  </si>
  <si>
    <t>KIRKAĞAÇ TR-21 45-76-M00021_E_56403409_56403409</t>
  </si>
  <si>
    <t>02.12.2023 18:26:25</t>
  </si>
  <si>
    <t>02.12.2023 20:36:33</t>
  </si>
  <si>
    <t>K-49 35-01-K00049_911921962_911921962</t>
  </si>
  <si>
    <t>02.12.2023 09:14:04</t>
  </si>
  <si>
    <t>02.12.2023 12:24:50</t>
  </si>
  <si>
    <t>K-859 35-01-K00859_911739017_911739017</t>
  </si>
  <si>
    <t>02.12.2023 10:59:32</t>
  </si>
  <si>
    <t>02.12.2023 12:28:53</t>
  </si>
  <si>
    <t>TUNÇKENT SİTESİ M-339 35-30-M00339_35-30-M00339_2348159</t>
  </si>
  <si>
    <t>02.12.2023 12:13:43</t>
  </si>
  <si>
    <t>02.12.2023 12:55:32</t>
  </si>
  <si>
    <t>TR-149 35-19-L00149_B_91302588_91302588</t>
  </si>
  <si>
    <t>Üçüncü Şahısların Vermiş Olduğu Hasarlar</t>
  </si>
  <si>
    <t>02.12.2023 16:46:29</t>
  </si>
  <si>
    <t>03.12.2023 00:11:17</t>
  </si>
  <si>
    <t>VELİLER KÖK 35-31-L00116_CERİTLER L03_2337024</t>
  </si>
  <si>
    <t>02.12.2023 09:53:46</t>
  </si>
  <si>
    <t>02.12.2023 15:58:18</t>
  </si>
  <si>
    <t>M-3390(YATIRIM REZERVE) 35-03-M03390_915124280_915124280</t>
  </si>
  <si>
    <t>02.12.2023 17:33:05</t>
  </si>
  <si>
    <t>02.12.2023 20:26:27</t>
  </si>
  <si>
    <t>KEMALİYE TR-5 45-73-M00153_945656606_945656606</t>
  </si>
  <si>
    <t>02.12.2023 16:49:02</t>
  </si>
  <si>
    <t>02.12.2023 18:00:26</t>
  </si>
  <si>
    <t>K-1495 35-04-K01495_954887885_954887885</t>
  </si>
  <si>
    <t>02.12.2023 11:07:43</t>
  </si>
  <si>
    <t>02.12.2023 11:44:45</t>
  </si>
  <si>
    <t>M-1218 35-01-M01218_35-01-M01218_2375118</t>
  </si>
  <si>
    <t>AG Tel Kopuğu</t>
  </si>
  <si>
    <t>02.12.2023 11:39:36</t>
  </si>
  <si>
    <t>02.12.2023 18:37:04</t>
  </si>
  <si>
    <t>K-493 35-01-K00493_911893707_911893707</t>
  </si>
  <si>
    <t>AG Box / Sdk Abone Çıkış Sigorta Atığı</t>
  </si>
  <si>
    <t>02.12.2023 17:47:30</t>
  </si>
  <si>
    <t>02.12.2023 20:02:00</t>
  </si>
  <si>
    <t>TR-35 45-78-L00035_953251195_953251195</t>
  </si>
  <si>
    <t>02.12.2023 19:43:53</t>
  </si>
  <si>
    <t>02.12.2023 22:31:45</t>
  </si>
  <si>
    <t>CAFERBEY KÖK 45-78-L00231_HASALAN L02_2105185</t>
  </si>
  <si>
    <t>02.12.2023 09:36:13</t>
  </si>
  <si>
    <t>02.12.2023 09:41:38</t>
  </si>
  <si>
    <t>DİKİLİ TR-20 35-30-M00620_95002634242_95002634242</t>
  </si>
  <si>
    <t>02.12.2023 16:04:23</t>
  </si>
  <si>
    <t>02.12.2023 19:36:34</t>
  </si>
  <si>
    <t>K-3773 35-04-K03773_35-04-K03773_2352917</t>
  </si>
  <si>
    <t>02.12.2023 01:54:07</t>
  </si>
  <si>
    <t>02.12.2023 03:05:18</t>
  </si>
  <si>
    <t>L-4 TEKKE 35-18-L00004_6272201 d2_5962843</t>
  </si>
  <si>
    <t>02.12.2023 19:13:51</t>
  </si>
  <si>
    <t>02.12.2023 21:06:56</t>
  </si>
  <si>
    <t>EGE İM 35-02-A00003_GENÇLİK K11_2055930</t>
  </si>
  <si>
    <t>Manevra</t>
  </si>
  <si>
    <t>02.12.2023 09:16:21</t>
  </si>
  <si>
    <t>02.12.2023 09:40:38</t>
  </si>
  <si>
    <t>K-1093 35-03-K01093_TRAFO K02_41934759</t>
  </si>
  <si>
    <t>02.12.2023 01:27:34</t>
  </si>
  <si>
    <t>02.12.2023 01:36:14</t>
  </si>
  <si>
    <t>KEMHALLI KÖK 45-86-M00044_HatBaşıAyırıcı_85992566 M03_85992566</t>
  </si>
  <si>
    <t>02.12.2023 10:15:07</t>
  </si>
  <si>
    <t>HALİME KEKLİK-1 TARIMSAL SULAMA 45-72-L00092_947724594_947724594</t>
  </si>
  <si>
    <t>02.12.2023 11:46:42</t>
  </si>
  <si>
    <t>02.12.2023 12:56:14</t>
  </si>
  <si>
    <t>L-36 35-14-L00036_956636836_956636836</t>
  </si>
  <si>
    <t>02.12.2023 13:02:40</t>
  </si>
  <si>
    <t>02.12.2023 16:56:26</t>
  </si>
  <si>
    <t>K-732 35-01-K00732_B_56362285_56362285</t>
  </si>
  <si>
    <t>02.12.2023 05:24:53</t>
  </si>
  <si>
    <t>02.12.2023 06:49:54</t>
  </si>
  <si>
    <t>K-319 35-02-K00319_35-02-K00319_2351600</t>
  </si>
  <si>
    <t>AG Termik Açması</t>
  </si>
  <si>
    <t>02.12.2023 11:39:00</t>
  </si>
  <si>
    <t>02.12.2023 13:04:39</t>
  </si>
  <si>
    <t>TR-17 45-77-L00017_B_56363011_56363011</t>
  </si>
  <si>
    <t>02.12.2023 08:37:00</t>
  </si>
  <si>
    <t>02.12.2023 09:27:45</t>
  </si>
  <si>
    <t>HORZUM ALAYAKA YAYLA MEVKİİ TR-1 45-73-M00291_945686726_945686726</t>
  </si>
  <si>
    <t>02.12.2023 16:32:05</t>
  </si>
  <si>
    <t>02.12.2023 21:15:14</t>
  </si>
  <si>
    <t>ÇAYBAŞI DM-1/19 35-26-M00182_ M12_2333048</t>
  </si>
  <si>
    <t>02.12.2023 11:45:44</t>
  </si>
  <si>
    <t>02.12.2023 13:07:58</t>
  </si>
  <si>
    <t>DM-01/06 45-71-M00023_953200767_953200767</t>
  </si>
  <si>
    <t>02.12.2023 08:58:18</t>
  </si>
  <si>
    <t>02.12.2023 14:06:23</t>
  </si>
  <si>
    <t>TR-69 35-19-L00069_6450329_56378430_56378430</t>
  </si>
  <si>
    <t>02.12.2023 10:15:27</t>
  </si>
  <si>
    <t>TR-359 ONURKENT 35-19-M00133_C C1_5929410</t>
  </si>
  <si>
    <t>02.12.2023 13:38:47</t>
  </si>
  <si>
    <t>02.12.2023 18:41:04</t>
  </si>
  <si>
    <t>ÜNİVERSİTE TM 35-02-A00008_ÜNİVERSİTE-2 K30_2310273</t>
  </si>
  <si>
    <t>İletim</t>
  </si>
  <si>
    <t>02.12.2023 09:17:18</t>
  </si>
  <si>
    <t>02.12.2023 09:41:08</t>
  </si>
  <si>
    <t>K-2428 35-04-K02428_912661370_912661370</t>
  </si>
  <si>
    <t>02.12.2023 23:01:31</t>
  </si>
  <si>
    <t>03.12.2023 03:01:41</t>
  </si>
  <si>
    <t>KEMALİYE DM (TR-1) 45-73-M00150_HatBaşıAyırıcı_53134870 M01_53134870</t>
  </si>
  <si>
    <t>02.12.2023 13:20:05</t>
  </si>
  <si>
    <t>02.12.2023 17:24:36</t>
  </si>
  <si>
    <t>M-2016 35-01-M02016_M-2017 M01_81518805</t>
  </si>
  <si>
    <t>02.12.2023 08:42:01</t>
  </si>
  <si>
    <t>K-1203 35-02-K01203_910121843_910121843</t>
  </si>
  <si>
    <t>02.12.2023 16:21:25</t>
  </si>
  <si>
    <t>02.12.2023 19:15:44</t>
  </si>
  <si>
    <t>SOMA A SANTRALİ İM/DM 45-82-A00001_DENİŞ-2 M12_2324964</t>
  </si>
  <si>
    <t>02.12.2023 17:22:21</t>
  </si>
  <si>
    <t>02.12.2023 22:32:50</t>
  </si>
  <si>
    <t>M-12 GERMİYAN 35-18-M00183_B_76953967_76953967</t>
  </si>
  <si>
    <t>02.12.2023 18:12:01</t>
  </si>
  <si>
    <t>02.12.2023 18:58:06</t>
  </si>
  <si>
    <t>MORALILAR İM 45-72-A00002_MORALILAR TARIMSAL SULAMA L04_2097902</t>
  </si>
  <si>
    <t>02.12.2023 11:39:53</t>
  </si>
  <si>
    <t>02.12.2023 12:39:47</t>
  </si>
  <si>
    <t>YENİFOÇA TR-45 35-23-M00045_HatBaşıAyırıcı_88019230 M01_88019230</t>
  </si>
  <si>
    <t>02.12.2023 14:21:33</t>
  </si>
  <si>
    <t>02.12.2023 19:36:47</t>
  </si>
  <si>
    <t>TR-21 (M-721) 35-30-M00721_955298417_955298417</t>
  </si>
  <si>
    <t>02.12.2023 16:11:04</t>
  </si>
  <si>
    <t>02.12.2023 22:25:54</t>
  </si>
  <si>
    <t>M-1193 35-02-M01193_912953035_912953035</t>
  </si>
  <si>
    <t>02.12.2023 15:09:48</t>
  </si>
  <si>
    <t>02.12.2023 18:06:39</t>
  </si>
  <si>
    <t>K-3648 35-01-K03648_99285154_99285154</t>
  </si>
  <si>
    <t>02.12.2023 09:48:40</t>
  </si>
  <si>
    <t>02.12.2023 13:38:28</t>
  </si>
  <si>
    <t>TAHTALIÇAY KÖK (M-751) 35-22-M00145_M-52 BASIN YAYIN M05_2330031</t>
  </si>
  <si>
    <t>02.12.2023 04:54:45</t>
  </si>
  <si>
    <t>02.12.2023 05:23:51</t>
  </si>
  <si>
    <t>BEYOBA TR-3 45-72-M00420_45-72-M00420_2373480</t>
  </si>
  <si>
    <t>02.12.2023 10:14:43</t>
  </si>
  <si>
    <t>02.12.2023 11:18:46</t>
  </si>
  <si>
    <t>K-3 35-01-K00003_911324965_911324965</t>
  </si>
  <si>
    <t>02.12.2023 11:56:50</t>
  </si>
  <si>
    <t>02.12.2023 13:41:54</t>
  </si>
  <si>
    <t>K-1316 35-04-K01316_98925401_98925401</t>
  </si>
  <si>
    <t>02.12.2023 17:46:12</t>
  </si>
  <si>
    <t>02.12.2023 22:01:35</t>
  </si>
  <si>
    <t>EVRENLİ KAYADİBİ TR-1 45-73-M00497_A_56386396_56386396</t>
  </si>
  <si>
    <t>02.12.2023 10:30:49</t>
  </si>
  <si>
    <t>02.12.2023 12:27:56</t>
  </si>
  <si>
    <t>BADEMLİ TR-2 35-30-L00099_A_56353388_56353388</t>
  </si>
  <si>
    <t>02.12.2023 15:41:16</t>
  </si>
  <si>
    <t>02.12.2023 18:56:08</t>
  </si>
  <si>
    <t>DM-5/11 45-71-M00286_HatBaşıAyırıcı_53134994 M03_53134994</t>
  </si>
  <si>
    <t>02.12.2023 09:15:04</t>
  </si>
  <si>
    <t>02.12.2023 12:44:37</t>
  </si>
  <si>
    <t>DM-1/62 35-29-M00062_967124914_967124914</t>
  </si>
  <si>
    <t>02.12.2023 10:36:45</t>
  </si>
  <si>
    <t>02.12.2023 13:37:31</t>
  </si>
  <si>
    <t>M-2674 35-01-M02674_B 1B_5868502</t>
  </si>
  <si>
    <t>AG Yeraltı Kablo Arızası</t>
  </si>
  <si>
    <t>02.12.2023 15:25:39</t>
  </si>
  <si>
    <t>03.12.2023 00:01:09</t>
  </si>
  <si>
    <t>SİYEKLİ KÖK 45-71-M00185_DAĞYENİCE M07_72256967</t>
  </si>
  <si>
    <t>02.12.2023 14:36:43</t>
  </si>
  <si>
    <t>02.12.2023 16:11:33</t>
  </si>
  <si>
    <t>ÜNİVERSİTE TM 35-02-A00008_ÜNİVERSİTE-4 K32_2310275</t>
  </si>
  <si>
    <t>02.12.2023 09:17:36</t>
  </si>
  <si>
    <t>02.12.2023 09:41:58</t>
  </si>
  <si>
    <t>KIRCALAR TR-1 35-16-M00096_47460226_56400040_56400040</t>
  </si>
  <si>
    <t>02.12.2023 14:00:49</t>
  </si>
  <si>
    <t>02.12.2023 15:10:28</t>
  </si>
  <si>
    <t>DM-1/52 45-71-M00325_B B01_60515521</t>
  </si>
  <si>
    <t>AG Kablo Başlığı Arızası</t>
  </si>
  <si>
    <t>02.12.2023 17:55:32</t>
  </si>
  <si>
    <t>03.12.2023 01:30:25</t>
  </si>
  <si>
    <t>ÜRKMEZ M-12 35-25-M00150_956658468_956658468</t>
  </si>
  <si>
    <t>02.12.2023 18:21:33</t>
  </si>
  <si>
    <t>02.12.2023 20:30:10</t>
  </si>
  <si>
    <t>K-511 35-01-K00511_912956190_912956190</t>
  </si>
  <si>
    <t>02.12.2023 15:08:15</t>
  </si>
  <si>
    <t>02.12.2023 17:24:59</t>
  </si>
  <si>
    <t>MENEMEN TR-32 35-28-L00032_953384250_953384250</t>
  </si>
  <si>
    <t>02.12.2023 11:09:29</t>
  </si>
  <si>
    <t>02.12.2023 12:15:10</t>
  </si>
  <si>
    <t>DM-1/1 35-18-L00580_DM-1/4 L01_72047066</t>
  </si>
  <si>
    <t>OG Kablo Başlığı Arızası</t>
  </si>
  <si>
    <t>02.12.2023 10:09:47</t>
  </si>
  <si>
    <t>02.12.2023 10:52:34</t>
  </si>
  <si>
    <t>K-273 35-01-K00273_912694306_912694306</t>
  </si>
  <si>
    <t>02.12.2023 02:26:27</t>
  </si>
  <si>
    <t>02.12.2023 05:31:20</t>
  </si>
  <si>
    <t>TR-104 45-78-L00104__72373429_72373429</t>
  </si>
  <si>
    <t>NH Altlık Arızası</t>
  </si>
  <si>
    <t>02.12.2023 19:32:37</t>
  </si>
  <si>
    <t>02.12.2023 20:47:49</t>
  </si>
  <si>
    <t>İSTASYONALTI KÖK 45-83-M00131_MANİSA-2 ÇIKIŞ M01_2329936</t>
  </si>
  <si>
    <t>02.12.2023 11:47:02</t>
  </si>
  <si>
    <t>02.12.2023 15:54:26</t>
  </si>
  <si>
    <t>KOZBEYLİ TR-1 35-23-M00070_42098021_56376421_56376421</t>
  </si>
  <si>
    <t>02.12.2023 20:08:50</t>
  </si>
  <si>
    <t>02.12.2023 22:31:53</t>
  </si>
  <si>
    <t>M-3069(YATIRIM REZERVE) 35-01-M03069_911765552_911765552</t>
  </si>
  <si>
    <t>02.12.2023 08:18:48</t>
  </si>
  <si>
    <t>02.12.2023 15:10:50</t>
  </si>
  <si>
    <t>02.12.2023 08:47:34</t>
  </si>
  <si>
    <t>02.12.2023 12:24:22</t>
  </si>
  <si>
    <t>K-706 35-04-K00706_98900452_98900452</t>
  </si>
  <si>
    <t>02.12.2023 21:56:13</t>
  </si>
  <si>
    <t>03.12.2023 02:19:37</t>
  </si>
  <si>
    <t>K-511 35-01-K00511_A 2A_5873644</t>
  </si>
  <si>
    <t>02.12.2023 10:07:51</t>
  </si>
  <si>
    <t>TR-104 45-78-L00104_45-78-L00104_61218444</t>
  </si>
  <si>
    <t>02.12.2023 21:10:33</t>
  </si>
  <si>
    <t>M-256 35-09-M00256_912806888_912806888</t>
  </si>
  <si>
    <t>02.12.2023 16:36:06</t>
  </si>
  <si>
    <t>02.12.2023 19:11:24</t>
  </si>
  <si>
    <t>K-1088 35-04-K01088_99134347_99134347</t>
  </si>
  <si>
    <t>02.12.2023 06:21:49</t>
  </si>
  <si>
    <t>02.12.2023 10:43:34</t>
  </si>
  <si>
    <t>FOÇA TR-55 35-23-L00055_950422642_950422642</t>
  </si>
  <si>
    <t>02.12.2023 12:20:32</t>
  </si>
  <si>
    <t>02.12.2023 16:06:36</t>
  </si>
  <si>
    <t>K-273 35-01-K00273_R 1R_5856705</t>
  </si>
  <si>
    <t>02.12.2023 12:05:21</t>
  </si>
  <si>
    <t>02.12.2023 12:23:41</t>
  </si>
  <si>
    <t>SUBAŞI-4 35-26-L00331_B_90991238_90991238</t>
  </si>
  <si>
    <t>02.12.2023 16:59:11</t>
  </si>
  <si>
    <t>02.12.2023 17:53:26</t>
  </si>
  <si>
    <t>TR-34 35-26-M00034__56360812_56360812</t>
  </si>
  <si>
    <t>02.12.2023 10:10:48</t>
  </si>
  <si>
    <t>02.12.2023 12:55:36</t>
  </si>
  <si>
    <t>K-1027 35-01-K01027_911110694_911110694</t>
  </si>
  <si>
    <t>02.12.2023 09:36:34</t>
  </si>
  <si>
    <t>02.12.2023 14:14:31</t>
  </si>
  <si>
    <t>ZEYTİNDAĞ TR-5 35-16-M00007_47507023_56395376_56395376</t>
  </si>
  <si>
    <t>02.12.2023 16:59:49</t>
  </si>
  <si>
    <t>02.12.2023 20:02:35</t>
  </si>
  <si>
    <t>TR-134 35-26-M00134_10448811_56359589_56359589</t>
  </si>
  <si>
    <t>02.12.2023 13:05:55</t>
  </si>
  <si>
    <t>02.12.2023 19:12:24</t>
  </si>
  <si>
    <t>ÇIRPI TR-1-2/4 35-20-M00009_C_92863395_92863395</t>
  </si>
  <si>
    <t>02.12.2023 20:56:55</t>
  </si>
  <si>
    <t>02.12.2023 21:56:57</t>
  </si>
  <si>
    <t>M-2017 35-01-M02017_DAĞITIM TRAFOSU-1 M04_81342291</t>
  </si>
  <si>
    <t>02.12.2023 12:27:52</t>
  </si>
  <si>
    <t>K-692 35-04-K00692_D D1B_5824322</t>
  </si>
  <si>
    <t>02.12.2023 23:52:52</t>
  </si>
  <si>
    <t>03.12.2023 03:29:21</t>
  </si>
  <si>
    <t>BALCIOĞLU MAHALLESİ TR-1 45-78-M00211_45-78-M00211_2348301</t>
  </si>
  <si>
    <t>02.12.2023 09:07:04</t>
  </si>
  <si>
    <t>02.12.2023 16:27:16</t>
  </si>
  <si>
    <t>BAĞYURDU TM 35-27-A00003_ABALIOĞLU M09_2303181</t>
  </si>
  <si>
    <t>02.12.2023 10:31:06</t>
  </si>
  <si>
    <t>02.12.2023 12:59:44</t>
  </si>
  <si>
    <t>ULUKENT DM-2/12 35-28-M00582_953375349_953375349</t>
  </si>
  <si>
    <t>02.12.2023 15:44:55</t>
  </si>
  <si>
    <t>02.12.2023 18:38:38</t>
  </si>
  <si>
    <t>DM-13/02 45-71-M00330_A a1b_44925037</t>
  </si>
  <si>
    <t>02.12.2023 11:24:59</t>
  </si>
  <si>
    <t>02.12.2023 15:15:30</t>
  </si>
  <si>
    <t>ÜNİVERSİTE TM 35-02-A00008_TR-B M11_2310702</t>
  </si>
  <si>
    <t>02.12.2023 03:08:34</t>
  </si>
  <si>
    <t>02.12.2023 03:17:13</t>
  </si>
  <si>
    <t>K-493 35-01-K00493_910855565_910855565</t>
  </si>
  <si>
    <t>02.12.2023 17:15:24</t>
  </si>
  <si>
    <t>02.12.2023 20:01:59</t>
  </si>
  <si>
    <t>K-3 35-01-K00003_A 3A_5860375</t>
  </si>
  <si>
    <t>02.12.2023 07:14:13</t>
  </si>
  <si>
    <t>02.12.2023 13:01:40</t>
  </si>
  <si>
    <t>AŞAĞIKIŞLA TR-2 45-72-M00202_A_56406399_56406399</t>
  </si>
  <si>
    <t>02.12.2023 13:35:48</t>
  </si>
  <si>
    <t>02.12.2023 21:20:11</t>
  </si>
  <si>
    <t>EMLAKDERE TR-1 45-71-M02432_A_91131481_91131481</t>
  </si>
  <si>
    <t>02.12.2023 08:26:27</t>
  </si>
  <si>
    <t>02.12.2023 09:40:46</t>
  </si>
  <si>
    <t>K-1020 35-01-K01020_35-01-K01020_41905910</t>
  </si>
  <si>
    <t>02.12.2023 10:19:03</t>
  </si>
  <si>
    <t>02.12.2023 10:45:57</t>
  </si>
  <si>
    <t>ÇAMÖNÜ TR-8 35-22-M00173_C_56353742_56353742</t>
  </si>
  <si>
    <t>02.12.2023 14:39:35</t>
  </si>
  <si>
    <t>02.12.2023 21:17:34</t>
  </si>
  <si>
    <t>M-3307(YATIRIM REZERVE) 35-07-M03307_99275067_99275067</t>
  </si>
  <si>
    <t>02.12.2023 18:00:55</t>
  </si>
  <si>
    <t>02.12.2023 19:06:29</t>
  </si>
  <si>
    <t>M-2557 35-01-M02557_911324285_911324285</t>
  </si>
  <si>
    <t>02.12.2023 09:19:40</t>
  </si>
  <si>
    <t>02.12.2023 14:06:13</t>
  </si>
  <si>
    <t>K-49 35-01-K00049_911171861_911171861</t>
  </si>
  <si>
    <t>02.12.2023 11:20:12</t>
  </si>
  <si>
    <t>02.12.2023 11:37:55</t>
  </si>
  <si>
    <t>K-273 35-01-K00273_912714251_912714251</t>
  </si>
  <si>
    <t>02.12.2023 10:48:51</t>
  </si>
  <si>
    <t>02.12.2023 13:40:45</t>
  </si>
  <si>
    <t>DURASILLI TR-2 45-78-M01115_DURASILLI TR-1 M01_66089956</t>
  </si>
  <si>
    <t>02.12.2023 09:30:56</t>
  </si>
  <si>
    <t>02.12.2023 10:28:17</t>
  </si>
  <si>
    <t>ÇİÇEKLİ ELMA ÇUKURU TR-1 45-75-M00312_B_56404323_56404323</t>
  </si>
  <si>
    <t>02.12.2023 09:40:51</t>
  </si>
  <si>
    <t>02.12.2023 13:08:12</t>
  </si>
  <si>
    <t>GÜNEŞLİ KÖK 45-75-M00056_SALUR M03_67577842</t>
  </si>
  <si>
    <t>Kısa</t>
  </si>
  <si>
    <t>02.12.2023 13:53:03</t>
  </si>
  <si>
    <t>02.12.2023 13:55:50</t>
  </si>
  <si>
    <t>ÇAPAKLI KÖK 45-78-M01161_HatBaşıAyırıcı_53139033 M07_53139033</t>
  </si>
  <si>
    <t>02.12.2023 12:14:12</t>
  </si>
  <si>
    <t>02.12.2023 14:05:12</t>
  </si>
  <si>
    <t>YAKACIK TR-2 35-20-L00233_7258535_56376576_56376576</t>
  </si>
  <si>
    <t>02.12.2023 16:50:44</t>
  </si>
  <si>
    <t>02.12.2023 17:34:48</t>
  </si>
  <si>
    <t>ÜRKMEZ DM-4 (ÜRKMEZ M-21) 35-25-M00155_ÜRKMEZ M-20 M04_72072821</t>
  </si>
  <si>
    <t>02.12.2023 08:56:41</t>
  </si>
  <si>
    <t>02.12.2023 09:28:21</t>
  </si>
  <si>
    <t>K-1316 35-04-K01316_E 1316 E1B_5831947</t>
  </si>
  <si>
    <t>02.12.2023 02:55:50</t>
  </si>
  <si>
    <t>02.12.2023 03:47:11</t>
  </si>
  <si>
    <t>YUKARI KILAVUZLAR TR 45-74-M00211_B_91118508_91118508</t>
  </si>
  <si>
    <t>02.12.2023 08:07:44</t>
  </si>
  <si>
    <t>02.12.2023 09:59:05</t>
  </si>
  <si>
    <t>K-49 35-01-K00049_912028339_912028339</t>
  </si>
  <si>
    <t>02.12.2023 13:15:52</t>
  </si>
  <si>
    <t>02.12.2023 14:32:24</t>
  </si>
  <si>
    <t>MENEMEN TR-66 35-28-L00066_953380079_953380079</t>
  </si>
  <si>
    <t>02.12.2023 15:28:46</t>
  </si>
  <si>
    <t>02.12.2023 19:02:48</t>
  </si>
  <si>
    <t>AKÇAKİLİSE TR-1 35-21-L00044_C_76803840_76803840</t>
  </si>
  <si>
    <t>02.12.2023 16:12:24</t>
  </si>
  <si>
    <t>02.12.2023 20:10:40</t>
  </si>
  <si>
    <t>TR-150 45-78-M00150_C_56385375_56385375</t>
  </si>
  <si>
    <t>02.12.2023 19:03:35</t>
  </si>
  <si>
    <t>02.12.2023 22:05:52</t>
  </si>
  <si>
    <t>L-224 SİBAM EVLERİ 35-18-L00224_950458443_950458443</t>
  </si>
  <si>
    <t>02.12.2023 11:45:59</t>
  </si>
  <si>
    <t>02.12.2023 14:16:02</t>
  </si>
  <si>
    <t>İNECİK TR-1 35-21-L00121_35-21-L00121_2349072</t>
  </si>
  <si>
    <t>02.12.2023 09:14:15</t>
  </si>
  <si>
    <t>02.12.2023 17:02:00</t>
  </si>
  <si>
    <t>BEFORE SUNSET TR 35-18-L00511_950460776_950460776</t>
  </si>
  <si>
    <t>02.12.2023 10:15:09</t>
  </si>
  <si>
    <t>02.12.2023 11:09:21</t>
  </si>
  <si>
    <t>UMURLU TR-2 35-31-L00355_47788192_56352954_56352954</t>
  </si>
  <si>
    <t>02.12.2023 15:05:19</t>
  </si>
  <si>
    <t>02.12.2023 18:24:29</t>
  </si>
  <si>
    <t>K-1032 35-04-K01032_99677612_99677612</t>
  </si>
  <si>
    <t>02.12.2023 17:35:18</t>
  </si>
  <si>
    <t>02.12.2023 21:58:41</t>
  </si>
  <si>
    <t>ÇANDARLI TR-11(CANKENT1) 35-30-M00011_B_91310700_91310700</t>
  </si>
  <si>
    <t>AG Nötr İletken Kopması</t>
  </si>
  <si>
    <t>02.12.2023 13:52:21</t>
  </si>
  <si>
    <t>02.12.2023 21:45:53</t>
  </si>
  <si>
    <t>YENİ ŞAKRAN TR-1 35-17-M00201_35-17-M00201_2362608</t>
  </si>
  <si>
    <t>02.12.2023 11:37:18</t>
  </si>
  <si>
    <t>02.12.2023 13:26:22</t>
  </si>
  <si>
    <t>L-201 GÜZELÇİFTLİK 35-14-L00201_956648747_956648747</t>
  </si>
  <si>
    <t>02.12.2023 22:43:50</t>
  </si>
  <si>
    <t>03.12.2023 00:55:59</t>
  </si>
  <si>
    <t>BAŞKÖY MAŞAT TR-1 35-29-L00192_B_56400177_56400177</t>
  </si>
  <si>
    <t>02.12.2023 18:25:29</t>
  </si>
  <si>
    <t>02.12.2023 21:50:56</t>
  </si>
  <si>
    <t>KÜÇÜKAVULCUK DM 35-15-L00727_İSMAİL BAYSAL L04_72098513</t>
  </si>
  <si>
    <t>02.12.2023 10:00:57</t>
  </si>
  <si>
    <t>02.12.2023 10:46:32</t>
  </si>
  <si>
    <t>TOKMAKLI KÖK 45-86-M00047_HatBaşıAyırıcı_53137217 M05_53137217</t>
  </si>
  <si>
    <t>Şebeke Bakım Çalışması</t>
  </si>
  <si>
    <t>02.12.2023 10:33:59</t>
  </si>
  <si>
    <t>02.12.2023 17:11:30</t>
  </si>
  <si>
    <t>YILMAZ TR-15 45-78-M01380_TR-28 TR-29 TR-30 M03_82103751</t>
  </si>
  <si>
    <t>02.12.2023 14:42:38</t>
  </si>
  <si>
    <t>02.12.2023 15:46:15</t>
  </si>
  <si>
    <t>ASARLIK TR-8 35-28-M00182_C_91231154_91231154</t>
  </si>
  <si>
    <t>03.12.2023 00:01:38</t>
  </si>
  <si>
    <t>03.12.2023 00:53:00</t>
  </si>
  <si>
    <t>SALİHLİ TM 45-78-A00004_TR-B M10_2310854</t>
  </si>
  <si>
    <t>TEİAŞ Trafo Bakım Çalışması</t>
  </si>
  <si>
    <t>03.12.2023 00:09:40</t>
  </si>
  <si>
    <t>03.12.2023 09:39:23</t>
  </si>
  <si>
    <t>SAİP KÖYÜ TR-1 35-21-L00102_D_90962164_90962164</t>
  </si>
  <si>
    <t>03.12.2023 00:25:26</t>
  </si>
  <si>
    <t>03.12.2023 02:01:23</t>
  </si>
  <si>
    <t>MENEMEN TR-66 35-28-L00066_953393399_953393399</t>
  </si>
  <si>
    <t>03.12.2023 00:49:30</t>
  </si>
  <si>
    <t>03.12.2023 02:17:59</t>
  </si>
  <si>
    <t>K-3743 35-01-K03743_911825418_911825418</t>
  </si>
  <si>
    <t>03.12.2023 00:47:15</t>
  </si>
  <si>
    <t>03.12.2023 08:42:31</t>
  </si>
  <si>
    <t>AŞAĞIÇOBANİSA KÖK 45-71-M00096_KARAOĞLANLI M07_2076280</t>
  </si>
  <si>
    <t>03.12.2023 01:39:06</t>
  </si>
  <si>
    <t>03.12.2023 02:50:39</t>
  </si>
  <si>
    <t>K-3 35-01-K00003_913202798_913202798</t>
  </si>
  <si>
    <t>03.12.2023 01:51:27</t>
  </si>
  <si>
    <t>03.12.2023 08:43:43</t>
  </si>
  <si>
    <t>MENDERES DM-2/TR-1 35-22-M00300_DAĞITIM TRAFO MENDERES DM-2/TR-1 M23_2095193</t>
  </si>
  <si>
    <t>OG Kademe Ayarı</t>
  </si>
  <si>
    <t>03.12.2023 02:41:28</t>
  </si>
  <si>
    <t>03.12.2023 03:11:12</t>
  </si>
  <si>
    <t>ARMUTLU İM 35-27-A00001_ÇUKURBAĞ L04_100963264</t>
  </si>
  <si>
    <t>03.12.2023 02:34:28</t>
  </si>
  <si>
    <t>03.12.2023 02:54:01</t>
  </si>
  <si>
    <t>K-575 35-01-K00575_B B1_5916530</t>
  </si>
  <si>
    <t>03.12.2023 02:52:26</t>
  </si>
  <si>
    <t>03.12.2023 04:18:20</t>
  </si>
  <si>
    <t>GÜZELKÖY KÖK 45-71-M00123_HatBaşıAyırıcı_53135216 M07_53135216</t>
  </si>
  <si>
    <t>03.12.2023 03:06:22</t>
  </si>
  <si>
    <t>03.12.2023 12:50:24</t>
  </si>
  <si>
    <t>03.12.2023 04:34:35</t>
  </si>
  <si>
    <t>03.12.2023 05:03:25</t>
  </si>
  <si>
    <t>K-716 35-02-K00716_A_56365878_56365878</t>
  </si>
  <si>
    <t>03.12.2023 04:36:17</t>
  </si>
  <si>
    <t>03.12.2023 05:25:44</t>
  </si>
  <si>
    <t>K-692 35-04-K00692_G 692 G2_5910418</t>
  </si>
  <si>
    <t>03.12.2023 05:32:09</t>
  </si>
  <si>
    <t>03.12.2023 09:11:32</t>
  </si>
  <si>
    <t>TROPİKAL DM 35-27-L00056_KIZILCA L01_72201764</t>
  </si>
  <si>
    <t>03.12.2023 06:32:13</t>
  </si>
  <si>
    <t>03.12.2023 09:20:43</t>
  </si>
  <si>
    <t>SARUHANLI TR-14 45-80-M00014_A_91142447_91142447</t>
  </si>
  <si>
    <t>AG Yük Ayırıcı Arızası</t>
  </si>
  <si>
    <t>03.12.2023 08:07:31</t>
  </si>
  <si>
    <t>03.12.2023 09:21:37</t>
  </si>
  <si>
    <t>KARAHIDIRLI TR-1 35-16-M00048_B_91125433_91125433</t>
  </si>
  <si>
    <t>03.12.2023 08:13:20</t>
  </si>
  <si>
    <t>03.12.2023 08:59:49</t>
  </si>
  <si>
    <t>L-240 PTT TRAFO 35-18-L00240_9551680 C1_5958436</t>
  </si>
  <si>
    <t>03.12.2023 08:25:28</t>
  </si>
  <si>
    <t>03.12.2023 12:34:42</t>
  </si>
  <si>
    <t>SAİP KÖYÜ TR-1 35-21-L00102_C_56389465_56389465</t>
  </si>
  <si>
    <t>03.12.2023 08:33:18</t>
  </si>
  <si>
    <t>03.12.2023 11:46:33</t>
  </si>
  <si>
    <t>ARPALIK KÖK 45-83-M00137_İSTASYON ALTI M01_2096635</t>
  </si>
  <si>
    <t>03.12.2023 08:39:27</t>
  </si>
  <si>
    <t>03.12.2023 09:18:00</t>
  </si>
  <si>
    <t>ÇATALOLUK DM 45-74-M00227_HatBaşıAyırıcı_77952822 M03_77952822</t>
  </si>
  <si>
    <t>03.12.2023 08:46:23</t>
  </si>
  <si>
    <t>03.12.2023 08:46:56</t>
  </si>
  <si>
    <t>GÜMÜLDÜR DM-3 (M-29) 35-25-M00029_GÜMÜLDÜR M-28 M03_72083797</t>
  </si>
  <si>
    <t>03.12.2023 08:54:57</t>
  </si>
  <si>
    <t>03.12.2023 09:19:24</t>
  </si>
  <si>
    <t>İM-2/TR-22 SIĞACIK 35-14-L00302_956660248_956660248</t>
  </si>
  <si>
    <t>03.12.2023 08:57:59</t>
  </si>
  <si>
    <t>03.12.2023 10:15:54</t>
  </si>
  <si>
    <t>K-3399 35-07-K03399_97590282_97590282</t>
  </si>
  <si>
    <t>AG Direkten Kesme Açma</t>
  </si>
  <si>
    <t>03.12.2023 08:57:56</t>
  </si>
  <si>
    <t>03.12.2023 09:44:51</t>
  </si>
  <si>
    <t>K-575 35-01-K00575_35-01-K00575_42445274</t>
  </si>
  <si>
    <t>03.12.2023 08:58:13</t>
  </si>
  <si>
    <t>03.12.2023 08:59:17</t>
  </si>
  <si>
    <t>KARAHIDIRLI TR-1 35-16-M00048_35-16-M00048_2357414</t>
  </si>
  <si>
    <t>03.12.2023 09:50:35</t>
  </si>
  <si>
    <t>M-2792 35-01-M02792_910640327_910640327</t>
  </si>
  <si>
    <t>03.12.2023 09:16:33</t>
  </si>
  <si>
    <t>03.12.2023 17:16:01</t>
  </si>
  <si>
    <t>L-45 JANDARMA SİTESİ 35-14-L00045_954921922_954921922</t>
  </si>
  <si>
    <t>03.12.2023 09:19:46</t>
  </si>
  <si>
    <t>03.12.2023 11:02:48</t>
  </si>
  <si>
    <t>DERBENT İM-DM 45-83-A00004_MANİSA-2 M12_2331771</t>
  </si>
  <si>
    <t>03.12.2023 09:27:46</t>
  </si>
  <si>
    <t>03.12.2023 09:43:38</t>
  </si>
  <si>
    <t>BADEMLİ TR-1 DM 35-15-L01010_MERKEZ TR-5 L03_67544152</t>
  </si>
  <si>
    <t>03.12.2023 09:30:45</t>
  </si>
  <si>
    <t>03.12.2023 09:46:50</t>
  </si>
  <si>
    <t>03.12.2023 09:34:09</t>
  </si>
  <si>
    <t>03.12.2023 11:40:01</t>
  </si>
  <si>
    <t>M-327 35-03-M00327_95000579960_95000579960</t>
  </si>
  <si>
    <t>03.12.2023 09:32:15</t>
  </si>
  <si>
    <t>03.12.2023 14:55:18</t>
  </si>
  <si>
    <t>TR-81 35-30-L00081_C_56398004_56398004</t>
  </si>
  <si>
    <t>03.12.2023 09:33:09</t>
  </si>
  <si>
    <t>03.12.2023 10:02:11</t>
  </si>
  <si>
    <t>İM-1/TR-3 35-14-M00309_95000520827_95000520827</t>
  </si>
  <si>
    <t>03.12.2023 09:35:39</t>
  </si>
  <si>
    <t>03.12.2023 14:45:53</t>
  </si>
  <si>
    <t>ELDELEK TR-2 45-78-L00601_45-78-L00601_2352798</t>
  </si>
  <si>
    <t>03.12.2023 09:38:39</t>
  </si>
  <si>
    <t>03.12.2023 11:30:25</t>
  </si>
  <si>
    <t>MURADİYE ARON YAPI DM 45-71-M00238_DM-7/1 A M01_2077531</t>
  </si>
  <si>
    <t>03.12.2023 09:46:53</t>
  </si>
  <si>
    <t>03.12.2023 09:50:43</t>
  </si>
  <si>
    <t>BÜYÜKSÜMBÜLLER TR-1 45-71-M00818_953194714_953194714</t>
  </si>
  <si>
    <t>03.12.2023 09:45:13</t>
  </si>
  <si>
    <t>03.12.2023 16:52:14</t>
  </si>
  <si>
    <t>DM-20 45-71-M00273_TR-89 ÇAPRA M04_2070235</t>
  </si>
  <si>
    <t>03.12.2023 09:51:20</t>
  </si>
  <si>
    <t>03.12.2023 15:31:08</t>
  </si>
  <si>
    <t>DM-20 45-71-M00273_TR-62 VEZİROĞLU M03_2070236</t>
  </si>
  <si>
    <t>03.12.2023 09:53:12</t>
  </si>
  <si>
    <t>03.12.2023 14:40:19</t>
  </si>
  <si>
    <t>M-220 35-09-M00220_D_56368858_56368858</t>
  </si>
  <si>
    <t>03.12.2023 09:45:54</t>
  </si>
  <si>
    <t>03.12.2023 10:35:10</t>
  </si>
  <si>
    <t>HALİTPAŞA DM 45-80-M00060_HALİTPAŞA TARIMSAL SULAMA-2 M01_72188720</t>
  </si>
  <si>
    <t>03.12.2023 09:58:19</t>
  </si>
  <si>
    <t>03.12.2023 10:42:32</t>
  </si>
  <si>
    <t>ERTUĞRUL TR-3 35-15-L00676_D_56406822_56406822</t>
  </si>
  <si>
    <t>03.12.2023 09:53:09</t>
  </si>
  <si>
    <t>03.12.2023 14:26:45</t>
  </si>
  <si>
    <t>KULA İM 45-77-A00001_KONURCA M01_2308471</t>
  </si>
  <si>
    <t>03.12.2023 10:01:30</t>
  </si>
  <si>
    <t>03.12.2023 15:08:36</t>
  </si>
  <si>
    <t>SULTAN DM 35-25-M00121__72373450_72373450</t>
  </si>
  <si>
    <t>03.12.2023 10:00:24</t>
  </si>
  <si>
    <t>03.12.2023 11:26:33</t>
  </si>
  <si>
    <t>M-1873 35-04-M01873_DAĞITIM TRAFOSU M01_88868277</t>
  </si>
  <si>
    <t>03.12.2023 10:02:38</t>
  </si>
  <si>
    <t>03.12.2023 10:32:50</t>
  </si>
  <si>
    <t>ÖREN TR-6 35-27-L00215_98735944_98735944</t>
  </si>
  <si>
    <t>03.12.2023 10:00:33</t>
  </si>
  <si>
    <t>03.12.2023 10:48:46</t>
  </si>
  <si>
    <t>ERZA KAP KÖK 35-27-M00078_ULUCAK YOLU M03_72177832</t>
  </si>
  <si>
    <t>Üçüncü Şahıs Talebiyle Planlı Çalışma</t>
  </si>
  <si>
    <t>03.12.2023 10:08:38</t>
  </si>
  <si>
    <t>03.12.2023 13:23:59</t>
  </si>
  <si>
    <t>PİYADELER KÖK 45-73-M00136_ÖRNEKKÖY M04_95408081</t>
  </si>
  <si>
    <t>03.12.2023 10:10:26</t>
  </si>
  <si>
    <t>03.12.2023 10:10:56</t>
  </si>
  <si>
    <t>DM-18/10 45-71-M02376_KESS DOĞU M08_84429850</t>
  </si>
  <si>
    <t>03.12.2023 10:13:29</t>
  </si>
  <si>
    <t>03.12.2023 15:23:42</t>
  </si>
  <si>
    <t>L-143 35-18-L00143_950443578_950443578</t>
  </si>
  <si>
    <t>03.12.2023 10:07:39</t>
  </si>
  <si>
    <t>03.12.2023 10:56:51</t>
  </si>
  <si>
    <t>AVŞAR İM 45-83-A00002_ERGENEKON M02_81661194</t>
  </si>
  <si>
    <t>03.12.2023 10:14:51</t>
  </si>
  <si>
    <t>03.12.2023 16:00:20</t>
  </si>
  <si>
    <t>K-2877 35-02-K02877_G G1B_5850491</t>
  </si>
  <si>
    <t>03.12.2023 10:08:03</t>
  </si>
  <si>
    <t>03.12.2023 10:49:07</t>
  </si>
  <si>
    <t>EĞRİGÖL TR-1 35-16-M00050_35-16-M00050_2357415</t>
  </si>
  <si>
    <t>03.12.2023 10:21:34</t>
  </si>
  <si>
    <t>03.12.2023 10:46:41</t>
  </si>
  <si>
    <t>AKSELENDİ İM 45-72-A00004_AKSELENDİ TR-7 L02_100808533</t>
  </si>
  <si>
    <t>03.12.2023 10:22:16</t>
  </si>
  <si>
    <t>03.12.2023 11:20:45</t>
  </si>
  <si>
    <t>MURADİYE ARON YAPI DM 45-71-M00238_DM-7/1 A M01_2077530</t>
  </si>
  <si>
    <t>03.12.2023 10:25:57</t>
  </si>
  <si>
    <t>03.12.2023 10:39:46</t>
  </si>
  <si>
    <t>K-3 35-01-K00003_913890016_913890016</t>
  </si>
  <si>
    <t>03.12.2023 10:36:16</t>
  </si>
  <si>
    <t>03.12.2023 14:26:51</t>
  </si>
  <si>
    <t>ULUKENT TR-6 35-28-M00073_35-28-M00073_2366129</t>
  </si>
  <si>
    <t>03.12.2023 10:41:46</t>
  </si>
  <si>
    <t>03.12.2023 12:53:54</t>
  </si>
  <si>
    <t>MEDİ KÖK 35-27-M00425_ECEM KALORİ M03_97431173</t>
  </si>
  <si>
    <t>03.12.2023 10:50:18</t>
  </si>
  <si>
    <t>03.12.2023 14:52:24</t>
  </si>
  <si>
    <t>DEREKÖY KÖK 45-72-L00458_DEREKÖY ÇIKIŞI L01_2330810</t>
  </si>
  <si>
    <t>03.12.2023 10:50:33</t>
  </si>
  <si>
    <t>03.12.2023 11:31:23</t>
  </si>
  <si>
    <t>GÖLCÜK TR-42 35-15-L01065_950395147_950395147</t>
  </si>
  <si>
    <t>03.12.2023 10:52:37</t>
  </si>
  <si>
    <t>03.12.2023 15:26:18</t>
  </si>
  <si>
    <t>CANPAŞA KÖK 45-71-M00140_ALİ ÖRÜMLÜ M06_72246820</t>
  </si>
  <si>
    <t>03.12.2023 11:04:13</t>
  </si>
  <si>
    <t>03.12.2023 14:30:11</t>
  </si>
  <si>
    <t>TURGUTLAR TR-1 35-28-M00285_35-28-M00285_2351026</t>
  </si>
  <si>
    <t>03.12.2023 11:07:43</t>
  </si>
  <si>
    <t>03.12.2023 16:26:34</t>
  </si>
  <si>
    <t>K-122 35-01-K00122_911133866_911133866</t>
  </si>
  <si>
    <t>03.12.2023 11:07:02</t>
  </si>
  <si>
    <t>03.12.2023 13:31:44</t>
  </si>
  <si>
    <t>SARIÇALI TR-1 45-72-L00776_956488480_956488480</t>
  </si>
  <si>
    <t>03.12.2023 11:11:46</t>
  </si>
  <si>
    <t>03.12.2023 11:49:43</t>
  </si>
  <si>
    <t>AKÇAKİLİSE TR-2 35-21-L00045_953364398_953364398</t>
  </si>
  <si>
    <t>03.12.2023 11:06:26</t>
  </si>
  <si>
    <t>03.12.2023 13:56:46</t>
  </si>
  <si>
    <t>K-488 35-04-K00488_D 488 D1_5784544</t>
  </si>
  <si>
    <t>03.12.2023 11:11:23</t>
  </si>
  <si>
    <t>03.12.2023 14:40:22</t>
  </si>
  <si>
    <t>GÜZELKÖY KÖK 45-71-M00123_GÜZELKÖY M07_50218082</t>
  </si>
  <si>
    <t>03.12.2023 11:09:54</t>
  </si>
  <si>
    <t>03.12.2023 12:59:24</t>
  </si>
  <si>
    <t>DM-1/TR-17 SEFERİHİSAR 35-14-M00329_95002660730_95002660730</t>
  </si>
  <si>
    <t>03.12.2023 11:06:47</t>
  </si>
  <si>
    <t>03.12.2023 13:20:25</t>
  </si>
  <si>
    <t>MEDİ KÖK 35-27-M00425_AKALAN M01_72165947</t>
  </si>
  <si>
    <t>03.12.2023 11:15:43</t>
  </si>
  <si>
    <t>03.12.2023 12:09:40</t>
  </si>
  <si>
    <t>MAVİKENT TR-2 35-30-M00136_95000465542_95000465542</t>
  </si>
  <si>
    <t>03.12.2023 11:15:57</t>
  </si>
  <si>
    <t>03.12.2023 12:20:09</t>
  </si>
  <si>
    <t>K-2423 35-04-K02423_913535104_913535104</t>
  </si>
  <si>
    <t>03.12.2023 11:18:40</t>
  </si>
  <si>
    <t>03.12.2023 12:57:22</t>
  </si>
  <si>
    <t>K-575 35-01-K00575_G G1_5864958</t>
  </si>
  <si>
    <t>03.12.2023 14:23:11</t>
  </si>
  <si>
    <t>K-1561 35-02-K01561_A_56381100_56381100</t>
  </si>
  <si>
    <t>03.12.2023 11:23:16</t>
  </si>
  <si>
    <t>03.12.2023 12:58:07</t>
  </si>
  <si>
    <t>BOZALAN TR-1 35-28-M00281_35-28-M00281_2374110</t>
  </si>
  <si>
    <t>AG Kademe Ayarı</t>
  </si>
  <si>
    <t>03.12.2023 11:29:49</t>
  </si>
  <si>
    <t>03.12.2023 12:44:42</t>
  </si>
  <si>
    <t>K-575 35-01-K00575_A 1A_5864926</t>
  </si>
  <si>
    <t>03.12.2023 14:23:39</t>
  </si>
  <si>
    <t>MEHMET YELSELİ SULAMA GRUBU 35-29-M00257_A_91017097_91017097</t>
  </si>
  <si>
    <t>03.12.2023 11:35:32</t>
  </si>
  <si>
    <t>03.12.2023 14:11:10</t>
  </si>
  <si>
    <t>BAĞARASI TR-13 35-23-M00360_35-23-M00360_79385539</t>
  </si>
  <si>
    <t>03.12.2023 11:37:59</t>
  </si>
  <si>
    <t>03.12.2023 12:35:04</t>
  </si>
  <si>
    <t>ASARLIK TR-7 35-28-M00181_A_91438388_91438388</t>
  </si>
  <si>
    <t>03.12.2023 11:26:13</t>
  </si>
  <si>
    <t>03.12.2023 20:05:02</t>
  </si>
  <si>
    <t>TR-118 35-16-L00118_953352695_953352695</t>
  </si>
  <si>
    <t>03.12.2023 11:37:09</t>
  </si>
  <si>
    <t>03.12.2023 13:13:15</t>
  </si>
  <si>
    <t>DÜBEKALAN TR-1 45-72-M00196_45-72-M00196_2372499</t>
  </si>
  <si>
    <t>03.12.2023 11:38:13</t>
  </si>
  <si>
    <t>03.12.2023 13:14:39</t>
  </si>
  <si>
    <t>ZEYTİNDAĞ TR-5 35-16-M00007_47506990_56396796_56396796</t>
  </si>
  <si>
    <t>AG İzolatör Arızası</t>
  </si>
  <si>
    <t>03.12.2023 11:44:04</t>
  </si>
  <si>
    <t>03.12.2023 14:02:13</t>
  </si>
  <si>
    <t>ÇEŞNELİ TR-439 TARIMSAL SULAMA 45-73-M00945_A_56389755_56389755</t>
  </si>
  <si>
    <t>03.12.2023 12:43:50</t>
  </si>
  <si>
    <t>K-4181 35-03-K04181_965433656_965433656</t>
  </si>
  <si>
    <t>03.12.2023 11:45:18</t>
  </si>
  <si>
    <t>03.12.2023 16:42:20</t>
  </si>
  <si>
    <t>SAZOBA DM 45-72-M00413_SAZOBA ÇIKIŞI M02_2102715</t>
  </si>
  <si>
    <t>03.12.2023 11:59:47</t>
  </si>
  <si>
    <t>03.12.2023 12:02:43</t>
  </si>
  <si>
    <t>M-650 35-02-M00650_M-652 M02_2103541</t>
  </si>
  <si>
    <t>03.12.2023 11:59:10</t>
  </si>
  <si>
    <t>03.12.2023 12:31:26</t>
  </si>
  <si>
    <t>L-211 35-18-L00211_950452734_950452734</t>
  </si>
  <si>
    <t>03.12.2023 12:01:17</t>
  </si>
  <si>
    <t>03.12.2023 13:09:13</t>
  </si>
  <si>
    <t>TURGUTALP TR-2 45-82-M00052_945529157_945529157</t>
  </si>
  <si>
    <t>03.12.2023 12:11:37</t>
  </si>
  <si>
    <t>03.12.2023 17:09:10</t>
  </si>
  <si>
    <t>TEPEYNİHAN TR-1 45-81-M00244_945627601_945627601</t>
  </si>
  <si>
    <t>03.12.2023 12:15:07</t>
  </si>
  <si>
    <t>03.12.2023 18:35:30</t>
  </si>
  <si>
    <t>KOYUNDERE TR-1 35-28-M00154_95001287228_95001287228</t>
  </si>
  <si>
    <t>03.12.2023 12:11:10</t>
  </si>
  <si>
    <t>03.12.2023 15:08:22</t>
  </si>
  <si>
    <t>ÇANDARLI DM-TR-20 35-30-M00020_YAYLAYURT M06_72352818</t>
  </si>
  <si>
    <t>03.12.2023 12:21:00</t>
  </si>
  <si>
    <t>03.12.2023 12:32:15</t>
  </si>
  <si>
    <t>DM-1/52 45-71-M00325__72410669_72410669</t>
  </si>
  <si>
    <t>03.12.2023 12:21:56</t>
  </si>
  <si>
    <t>03.12.2023 16:12:47</t>
  </si>
  <si>
    <t>SAZOBA DM 45-72-M00413_SAZOBA ÇIKIŞI M02_2331690</t>
  </si>
  <si>
    <t>03.12.2023 12:28:49</t>
  </si>
  <si>
    <t>03.12.2023 14:15:32</t>
  </si>
  <si>
    <t>OKLUİSA KÖK 45-81-M00046_KAZIKLI GRUP M05_71994403</t>
  </si>
  <si>
    <t>03.12.2023 12:46:02</t>
  </si>
  <si>
    <t>03.12.2023 12:55:51</t>
  </si>
  <si>
    <t>KAVŞAK DM TR-154 35-16-L00154_BENZİNLİK ÇIKIŞI/ETÇİLER L03_66050251</t>
  </si>
  <si>
    <t>03.12.2023 12:35:37</t>
  </si>
  <si>
    <t>03.12.2023 13:19:30</t>
  </si>
  <si>
    <t>M-1268 35-04-M01268_35-04-M01268_66570907</t>
  </si>
  <si>
    <t>03.12.2023 12:36:25</t>
  </si>
  <si>
    <t>03.12.2023 14:16:54</t>
  </si>
  <si>
    <t>PANCAR KÖK 35-26-M00891_KARAKUYU M02_2123366</t>
  </si>
  <si>
    <t>03.12.2023 12:37:56</t>
  </si>
  <si>
    <t>03.12.2023 14:00:21</t>
  </si>
  <si>
    <t>K-49 35-01-K00049_911190970_911190970</t>
  </si>
  <si>
    <t>03.12.2023 12:29:50</t>
  </si>
  <si>
    <t>03.12.2023 14:49:00</t>
  </si>
  <si>
    <t>BALLICA İM 45-72-A00005_YENİ ZEYTİNLİOVA L03_2095872</t>
  </si>
  <si>
    <t>03.12.2023 12:46:25</t>
  </si>
  <si>
    <t>03.12.2023 12:50:33</t>
  </si>
  <si>
    <t>TROPİKAL DM 35-27-L00056_KIZILCA L01_72201727</t>
  </si>
  <si>
    <t>03.12.2023 12:47:43</t>
  </si>
  <si>
    <t>03.12.2023 13:26:44</t>
  </si>
  <si>
    <t>DM-01/3F(TR-1/48) 45-71-M00055_B_60985256_60985256</t>
  </si>
  <si>
    <t>03.12.2023 12:47:54</t>
  </si>
  <si>
    <t>03.12.2023 16:53:50</t>
  </si>
  <si>
    <t>KARAKOCA TR-1 45-71-M00978_95000484700_95000484700</t>
  </si>
  <si>
    <t>03.12.2023 13:00:19</t>
  </si>
  <si>
    <t>03.12.2023 19:07:09</t>
  </si>
  <si>
    <t>BEYLİKLİ TR-3 45-78-M00726_45-78-M00726_2354362</t>
  </si>
  <si>
    <t>03.12.2023 13:04:56</t>
  </si>
  <si>
    <t>03.12.2023 13:37:50</t>
  </si>
  <si>
    <t>K-554 35-01-K00554_B_56353767_56353767</t>
  </si>
  <si>
    <t>03.12.2023 13:08:57</t>
  </si>
  <si>
    <t>03.12.2023 14:36:21</t>
  </si>
  <si>
    <t>TR-1/40 45-83-M00040_KERESTECİLER TR-1 M04_2096924</t>
  </si>
  <si>
    <t>03.12.2023 13:27:03</t>
  </si>
  <si>
    <t>03.12.2023 13:29:16</t>
  </si>
  <si>
    <t>ÇUKURALTI M-18 35-25-M00066_955277398_955277398</t>
  </si>
  <si>
    <t>03.12.2023 13:23:45</t>
  </si>
  <si>
    <t>03.12.2023 15:02:13</t>
  </si>
  <si>
    <t>K-2013 35-08-K02013_99219916_99219916</t>
  </si>
  <si>
    <t>03.12.2023 13:37:37</t>
  </si>
  <si>
    <t>03.12.2023 16:16:52</t>
  </si>
  <si>
    <t>TR-318 ZEYTİNALANI 35-19-L00366_956678987_956678987</t>
  </si>
  <si>
    <t>03.12.2023 13:45:10</t>
  </si>
  <si>
    <t>03.12.2023 16:20:50</t>
  </si>
  <si>
    <t>TURGUTALP TR-2 45-82-M00052_945529110_945529110</t>
  </si>
  <si>
    <t>03.12.2023 13:47:40</t>
  </si>
  <si>
    <t>03.12.2023 17:14:03</t>
  </si>
  <si>
    <t>L-40 SERAKENT 35-18-L00040_ L01_2323917</t>
  </si>
  <si>
    <t>OG Atlama Arızası</t>
  </si>
  <si>
    <t>03.12.2023 13:46:27</t>
  </si>
  <si>
    <t>03.12.2023 19:18:05</t>
  </si>
  <si>
    <t>BEYDERE KÖK 45-71-M00128_ÜÇPINAR M03_50217152</t>
  </si>
  <si>
    <t>03.12.2023 13:51:42</t>
  </si>
  <si>
    <t>03.12.2023 14:34:37</t>
  </si>
  <si>
    <t>L-4 TEKKE 35-18-L00004_35-18-L00004_72053995</t>
  </si>
  <si>
    <t>03.12.2023 13:53:04</t>
  </si>
  <si>
    <t>03.12.2023 15:30:18</t>
  </si>
  <si>
    <t>ZEYTİNDAĞ TR-5 35-16-M00007_35-16-M00007_2346980</t>
  </si>
  <si>
    <t>03.12.2023 14:24:53</t>
  </si>
  <si>
    <t>AKKEÇİLİ KÖK 45-73-M00239_AKKEÇİLİ M03_72035008</t>
  </si>
  <si>
    <t>03.12.2023 14:09:18</t>
  </si>
  <si>
    <t>03.12.2023 14:44:49</t>
  </si>
  <si>
    <t>ALAŞEHİR TM 45-73-A00001_KAVAKLIDERE M21_2312686</t>
  </si>
  <si>
    <t>03.12.2023 14:10:26</t>
  </si>
  <si>
    <t>03.12.2023 14:31:45</t>
  </si>
  <si>
    <t>TEKKEDERE DM 35-16-M00137_ZEYTİNDAĞ İÇME SUYU-DÖNMEZ ÇIRÇIR M04_2118714</t>
  </si>
  <si>
    <t>03.12.2023 14:13:37</t>
  </si>
  <si>
    <t>03.12.2023 14:36:08</t>
  </si>
  <si>
    <t>DUMANLAR KÖK 45-81-M00044_DUMANLAR M03_72038297</t>
  </si>
  <si>
    <t>03.12.2023 14:25:33</t>
  </si>
  <si>
    <t>03.12.2023 14:50:49</t>
  </si>
  <si>
    <t>L-379 35-18-L00379_95001394605_95001394605</t>
  </si>
  <si>
    <t>03.12.2023 14:19:41</t>
  </si>
  <si>
    <t>03.12.2023 16:37:30</t>
  </si>
  <si>
    <t>KARGIN KÖK 45-71-M00095_AYTEKİNLER ESKİ HARMANDALI M07_2321769</t>
  </si>
  <si>
    <t>03.12.2023 14:25:13</t>
  </si>
  <si>
    <t>03.12.2023 15:40:16</t>
  </si>
  <si>
    <t>KULA İM 45-77-A00001_DEMİRKÖPRÜ M03_2049496</t>
  </si>
  <si>
    <t>03.12.2023 14:28:23</t>
  </si>
  <si>
    <t>03.12.2023 14:44:54</t>
  </si>
  <si>
    <t>SELENDİ DM 45-81-M00001_ESKİ SELENDİ M16_2321602</t>
  </si>
  <si>
    <t>03.12.2023 14:29:46</t>
  </si>
  <si>
    <t>03.12.2023 15:30:07</t>
  </si>
  <si>
    <t>KEMER TR-1 35-22-M00872_955292863_955292863</t>
  </si>
  <si>
    <t>03.12.2023 14:33:06</t>
  </si>
  <si>
    <t>03.12.2023 17:38:43</t>
  </si>
  <si>
    <t>AKÇAKÖY TR-2 35-22-M00904_35-22-M00904_82669947</t>
  </si>
  <si>
    <t>03.12.2023 14:39:53</t>
  </si>
  <si>
    <t>03.12.2023 15:20:46</t>
  </si>
  <si>
    <t>M-2207 DOĞANCILAR TR-3 35-03-M02207_95000568887_95000568887</t>
  </si>
  <si>
    <t>03.12.2023 14:48:05</t>
  </si>
  <si>
    <t>03.12.2023 19:55:57</t>
  </si>
  <si>
    <t>GÜLBAHÇE TR-1 35-19-L00151_956690665_956690665</t>
  </si>
  <si>
    <t>03.12.2023 17:47:06</t>
  </si>
  <si>
    <t>L-58 HAVACILAR SİTESİ 35-14-L00058_956645730_956645730</t>
  </si>
  <si>
    <t>03.12.2023 14:51:31</t>
  </si>
  <si>
    <t>03.12.2023 18:32:41</t>
  </si>
  <si>
    <t>L-72 35-14-L00072_956636664_956636664</t>
  </si>
  <si>
    <t>03.12.2023 14:53:11</t>
  </si>
  <si>
    <t>03.12.2023 17:10:31</t>
  </si>
  <si>
    <t>ÖZBEY İM 35-26-A00005_CEZA EVİ L12_2066112</t>
  </si>
  <si>
    <t>03.12.2023 14:56:41</t>
  </si>
  <si>
    <t>03.12.2023 15:50:12</t>
  </si>
  <si>
    <t>GÖKKÖY TR-2 45-78-L00273_45-78-L00273_2355418</t>
  </si>
  <si>
    <t>03.12.2023 15:01:07</t>
  </si>
  <si>
    <t>03.12.2023 16:00:39</t>
  </si>
  <si>
    <t>K-3 35-01-K00003_913229634_913229634</t>
  </si>
  <si>
    <t>03.12.2023 15:00:26</t>
  </si>
  <si>
    <t>03.12.2023 18:17:31</t>
  </si>
  <si>
    <t>MEDAR TR-9 45-72-L00278_956514263_956514263</t>
  </si>
  <si>
    <t>03.12.2023 15:01:01</t>
  </si>
  <si>
    <t>03.12.2023 16:41:36</t>
  </si>
  <si>
    <t>ALAŞEHİR TR-46 45-73-M00046_45-73-M00046_61399094</t>
  </si>
  <si>
    <t>03.12.2023 15:01:27</t>
  </si>
  <si>
    <t>03.12.2023 15:38:35</t>
  </si>
  <si>
    <t>KÜRDÜLLÜ EKİNLİK TR-1 35-29-L00459_A_56402766_56402766</t>
  </si>
  <si>
    <t>03.12.2023 15:07:28</t>
  </si>
  <si>
    <t>03.12.2023 16:50:01</t>
  </si>
  <si>
    <t>AYDIN OKAN SULAMA GRUBU 35-29-M00178_D_56360750_56360750</t>
  </si>
  <si>
    <t>03.12.2023 15:07:43</t>
  </si>
  <si>
    <t>03.12.2023 17:40:53</t>
  </si>
  <si>
    <t>K-50 35-01-K00050_911131406_911131406</t>
  </si>
  <si>
    <t>03.12.2023 15:10:15</t>
  </si>
  <si>
    <t>03.12.2023 16:45:57</t>
  </si>
  <si>
    <t>L-376 PAZARYERİ 35-18-L00376_950467746_950467746</t>
  </si>
  <si>
    <t>03.12.2023 15:09:56</t>
  </si>
  <si>
    <t>03.12.2023 21:11:16</t>
  </si>
  <si>
    <t>K-1027 35-01-K01027_910681202_910681202</t>
  </si>
  <si>
    <t>03.12.2023 15:08:33</t>
  </si>
  <si>
    <t>03.12.2023 21:36:25</t>
  </si>
  <si>
    <t>03.12.2023 15:20:23</t>
  </si>
  <si>
    <t>03.12.2023 15:27:59</t>
  </si>
  <si>
    <t>DEĞİRMENDERE ILDIZLAR YANI TR-3 45-73-M00299_A_91388837_91388837</t>
  </si>
  <si>
    <t>03.12.2023 15:09:39</t>
  </si>
  <si>
    <t>03.12.2023 17:32:19</t>
  </si>
  <si>
    <t>M-2973 35-01-M02973_912405641_912405641</t>
  </si>
  <si>
    <t>03.12.2023 15:17:11</t>
  </si>
  <si>
    <t>03.12.2023 17:49:45</t>
  </si>
  <si>
    <t>K-1140 35-02-K01140_D D1B_5809641</t>
  </si>
  <si>
    <t>03.12.2023 15:26:07</t>
  </si>
  <si>
    <t>03.12.2023 16:23:32</t>
  </si>
  <si>
    <t>TR-52 35-19-L00052_DIREK TIPI TRAFO HUCRESI H01_2057437</t>
  </si>
  <si>
    <t>03.12.2023 15:33:29</t>
  </si>
  <si>
    <t>03.12.2023 19:21:40</t>
  </si>
  <si>
    <t>AKKEÇİLİ KÖK 45-73-M00239_AKKEÇİLİ M03_72035048</t>
  </si>
  <si>
    <t>03.12.2023 15:11:53</t>
  </si>
  <si>
    <t>03.12.2023 16:00:17</t>
  </si>
  <si>
    <t>DEREBAŞI TR-15 35-29-L00254_B_56360867_56360867</t>
  </si>
  <si>
    <t>03.12.2023 15:40:19</t>
  </si>
  <si>
    <t>03.12.2023 17:48:07</t>
  </si>
  <si>
    <t>03.12.2023 15:42:06</t>
  </si>
  <si>
    <t>03.12.2023 20:42:48</t>
  </si>
  <si>
    <t>ÖZBEK TR-1 35-19-M00231_35-19-M00231_2349210</t>
  </si>
  <si>
    <t>03.12.2023 15:45:00</t>
  </si>
  <si>
    <t>03.12.2023 17:41:38</t>
  </si>
  <si>
    <t>SARUHANLI TR-2 45-80-M00002__73832685_73832685</t>
  </si>
  <si>
    <t>03.12.2023 15:53:23</t>
  </si>
  <si>
    <t>03.12.2023 17:42:02</t>
  </si>
  <si>
    <t>TR-32 35-30-L00032_955318835_955318835</t>
  </si>
  <si>
    <t>03.12.2023 15:57:24</t>
  </si>
  <si>
    <t>03.12.2023 17:58:33</t>
  </si>
  <si>
    <t>K-765 35-01-K00765_911785816_911785816</t>
  </si>
  <si>
    <t>03.12.2023 15:54:28</t>
  </si>
  <si>
    <t>03.12.2023 18:20:26</t>
  </si>
  <si>
    <t>K-1654 35-07-K01654_97514207_97514207</t>
  </si>
  <si>
    <t>03.12.2023 15:31:19</t>
  </si>
  <si>
    <t>03.12.2023 16:48:07</t>
  </si>
  <si>
    <t>TR-131 35-16-L00131_953316937_953316937</t>
  </si>
  <si>
    <t>03.12.2023 16:22:06</t>
  </si>
  <si>
    <t>03.12.2023 19:04:22</t>
  </si>
  <si>
    <t>YENİ KENT TR-3 35-16-M00028_B_56395378_56395378</t>
  </si>
  <si>
    <t>03.12.2023 16:25:56</t>
  </si>
  <si>
    <t>03.12.2023 20:05:38</t>
  </si>
  <si>
    <t>IŞIKLAR KÖK 45-73-M00467_BAKLACI M06_83813303</t>
  </si>
  <si>
    <t>03.12.2023 16:36:17</t>
  </si>
  <si>
    <t>03.12.2023 16:37:43</t>
  </si>
  <si>
    <t>ERDAL KARASU ÖZEL TR 45-71-M01576Ö_DIREK TIPI TRAFO HUCRESI H01_2085473</t>
  </si>
  <si>
    <t>03.12.2023 16:40:05</t>
  </si>
  <si>
    <t>03.12.2023 21:25:05</t>
  </si>
  <si>
    <t>CABBAR DM 45-73-M00100_DSİ ÇIKIŞ M03_2057597</t>
  </si>
  <si>
    <t>03.12.2023 16:44:47</t>
  </si>
  <si>
    <t>03.12.2023 16:57:48</t>
  </si>
  <si>
    <t>M-865 ÇAMİÇİ KÖYÜ 35-02-M00865_35-02-M00865_2361733</t>
  </si>
  <si>
    <t>03.12.2023 16:43:37</t>
  </si>
  <si>
    <t>03.12.2023 18:23:31</t>
  </si>
  <si>
    <t>CAFERBEY KÖK 45-78-L00231_HatBaşıAyırıcı_53139937 L04_53139937</t>
  </si>
  <si>
    <t>03.12.2023 16:48:17</t>
  </si>
  <si>
    <t>03.12.2023 17:51:10</t>
  </si>
  <si>
    <t>BÜYÜKSÜMBÜLLER TR-1 45-71-M00818_45-71-M00818_2366952</t>
  </si>
  <si>
    <t>03.12.2023 17:34:24</t>
  </si>
  <si>
    <t>AKHİSAR TM 45-72-A00006_GÖLMARMARA M01_2313121</t>
  </si>
  <si>
    <t>03.12.2023 16:56:23</t>
  </si>
  <si>
    <t>03.12.2023 17:04:57</t>
  </si>
  <si>
    <t>03.12.2023 17:03:42</t>
  </si>
  <si>
    <t>03.12.2023 18:26:13</t>
  </si>
  <si>
    <t>K-4624 35-03-K04624_TRAFO K03_41921147</t>
  </si>
  <si>
    <t>03.12.2023 17:06:23</t>
  </si>
  <si>
    <t>03.12.2023 17:23:06</t>
  </si>
  <si>
    <t>M-3198 (YATIRIM REZERVE) 35-01-M03198_D_56378757_56378757</t>
  </si>
  <si>
    <t>Hırsızlık</t>
  </si>
  <si>
    <t>03.12.2023 17:04:53</t>
  </si>
  <si>
    <t>03.12.2023 18:14:13</t>
  </si>
  <si>
    <t>AHMETBEYLER DM 35-16-M00154_HatBaşıAyırıcı_53139424 M04_53139424</t>
  </si>
  <si>
    <t>03.12.2023 17:19:23</t>
  </si>
  <si>
    <t>03.12.2023 17:31:27</t>
  </si>
  <si>
    <t>K-3224 35-04-K03224_99077871_99077871</t>
  </si>
  <si>
    <t>03.12.2023 17:34:56</t>
  </si>
  <si>
    <t>03.12.2023 21:46:46</t>
  </si>
  <si>
    <t>SABİHA KURUÜZÜM TR 35-30-M00294_955312547_955312547</t>
  </si>
  <si>
    <t>03.12.2023 17:33:49</t>
  </si>
  <si>
    <t>03.12.2023 19:49:11</t>
  </si>
  <si>
    <t>K-2877 35-02-K02877_D D1B_5848075</t>
  </si>
  <si>
    <t>03.12.2023 17:32:56</t>
  </si>
  <si>
    <t>03.12.2023 22:16:24</t>
  </si>
  <si>
    <t>ÇINARDİBİ KÖK 35-20-M00069_DERNEKLİ-BALCILAR-OSMANLAR-BAYRAMLAR-KAMBERLER M04_66050707</t>
  </si>
  <si>
    <t>03.12.2023 17:41:33</t>
  </si>
  <si>
    <t>03.12.2023 18:20:54</t>
  </si>
  <si>
    <t>K-1027 35-01-K01027_97479866_97479866</t>
  </si>
  <si>
    <t>03.12.2023 17:40:49</t>
  </si>
  <si>
    <t>03.12.2023 22:45:44</t>
  </si>
  <si>
    <t>M-563 35-17-M00563_B_60982470_60982470</t>
  </si>
  <si>
    <t>03.12.2023 17:46:10</t>
  </si>
  <si>
    <t>03.12.2023 18:31:05</t>
  </si>
  <si>
    <t>K-49 35-01-K00049_35-01-K00049_42446532</t>
  </si>
  <si>
    <t>03.12.2023 17:46:37</t>
  </si>
  <si>
    <t>03.12.2023 18:04:56</t>
  </si>
  <si>
    <t>ALİ KURT GRUBU 35-26-L00121_35-26-L00121_2368452</t>
  </si>
  <si>
    <t>03.12.2023 17:45:26</t>
  </si>
  <si>
    <t>04.12.2023 00:41:37</t>
  </si>
  <si>
    <t>KÜÇÜK SANAYİ SİTESİ TR-3 45-83-L00144_DAĞITIM TRAFOSU L04_2327690</t>
  </si>
  <si>
    <t>03.12.2023 17:48:43</t>
  </si>
  <si>
    <t>03.12.2023 19:05:28</t>
  </si>
  <si>
    <t>K-526 35-02-K00526_960888349_960888349</t>
  </si>
  <si>
    <t>03.12.2023 18:03:14</t>
  </si>
  <si>
    <t>03.12.2023 20:50:36</t>
  </si>
  <si>
    <t>ÇİFTLİK İM 35-18-A00003_GOLF-1 L12_2054622</t>
  </si>
  <si>
    <t>03.12.2023 18:06:23</t>
  </si>
  <si>
    <t>03.12.2023 19:21:46</t>
  </si>
  <si>
    <t>AKMESCİT TR-2 35-29-L00220_B_91369628_91369628</t>
  </si>
  <si>
    <t>03.12.2023 18:00:01</t>
  </si>
  <si>
    <t>03.12.2023 20:20:47</t>
  </si>
  <si>
    <t>M-1028 35-04-M01028_913893923_913893923</t>
  </si>
  <si>
    <t>03.12.2023 18:12:26</t>
  </si>
  <si>
    <t>03.12.2023 20:23:20</t>
  </si>
  <si>
    <t>TR-253 35-19-M00253_956697868_956697868</t>
  </si>
  <si>
    <t>03.12.2023 18:02:11</t>
  </si>
  <si>
    <t>03.12.2023 22:32:43</t>
  </si>
  <si>
    <t>M-3198 (YATIRIM REZERVE) 35-01-M03198_35-01-M03198_83180931</t>
  </si>
  <si>
    <t>03.12.2023 18:40:49</t>
  </si>
  <si>
    <t>03.12.2023 17:57:18</t>
  </si>
  <si>
    <t>03.12.2023 18:52:19</t>
  </si>
  <si>
    <t>TR-52 35-16-L00052_C_90943488_90943488</t>
  </si>
  <si>
    <t>03.12.2023 18:20:33</t>
  </si>
  <si>
    <t>03.12.2023 20:51:40</t>
  </si>
  <si>
    <t>HİSARLIK TR-1 35-20-L00261_955196807_955196807</t>
  </si>
  <si>
    <t>03.12.2023 18:13:09</t>
  </si>
  <si>
    <t>03.12.2023 21:30:07</t>
  </si>
  <si>
    <t>GÖKEYÜP TR-1 KÖK 45-78-M00798_HatBaşıAyırıcı_53140228 M04_53140228</t>
  </si>
  <si>
    <t>03.12.2023 18:30:53</t>
  </si>
  <si>
    <t>03.12.2023 21:00:07</t>
  </si>
  <si>
    <t>BELENYAKA TR-7 45-73-M00665_DIREK TIPI TRAFO HUCRESI H01_2094136</t>
  </si>
  <si>
    <t>03.12.2023 18:16:36</t>
  </si>
  <si>
    <t>03.12.2023 20:54:45</t>
  </si>
  <si>
    <t>DAĞHACIYUSUF TR-5 45-73-M01229_945651460_945651460</t>
  </si>
  <si>
    <t>03.12.2023 18:23:28</t>
  </si>
  <si>
    <t>03.12.2023 22:08:43</t>
  </si>
  <si>
    <t>K-1027 35-01-K01027_915085552_915085552</t>
  </si>
  <si>
    <t>03.12.2023 18:34:23</t>
  </si>
  <si>
    <t>03.12.2023 20:01:34</t>
  </si>
  <si>
    <t>03.12.2023 18:30:48</t>
  </si>
  <si>
    <t>03.12.2023 19:57:21</t>
  </si>
  <si>
    <t>ŞEYHDAVUTLAR TR-4 KEMİKLİ 45-79-M00121_C_56387153_56387153</t>
  </si>
  <si>
    <t>03.12.2023 18:30:42</t>
  </si>
  <si>
    <t>03.12.2023 19:43:08</t>
  </si>
  <si>
    <t>ALAŞEHİR TR-4 45-73-M00004_945669311_945669311</t>
  </si>
  <si>
    <t>03.12.2023 18:34:33</t>
  </si>
  <si>
    <t>03.12.2023 22:05:13</t>
  </si>
  <si>
    <t>KARAKOCA TR-1 45-71-M00978_45-71-M00978_2355322</t>
  </si>
  <si>
    <t>03.12.2023 19:42:38</t>
  </si>
  <si>
    <t>SARUHANLI TR-12 45-80-M00012_C C01b_5985915</t>
  </si>
  <si>
    <t>03.12.2023 19:13:04</t>
  </si>
  <si>
    <t>03.12.2023 20:26:01</t>
  </si>
  <si>
    <t>DM-13/03 (İTFAİYE KARŞISI) 45-71-M00333_B tr13/3 b1b_44922228</t>
  </si>
  <si>
    <t>03.12.2023 19:14:40</t>
  </si>
  <si>
    <t>03.12.2023 20:49:07</t>
  </si>
  <si>
    <t>M-2792 35-01-M02792_E 1E_5861589</t>
  </si>
  <si>
    <t>03.12.2023 19:50:38</t>
  </si>
  <si>
    <t>03.12.2023 21:26:54</t>
  </si>
  <si>
    <t>ALİAĞA M-433 35-17-M00433_DIREK TIPI TRAFO HUCRESI H01_2067068</t>
  </si>
  <si>
    <t>03.12.2023 19:56:06</t>
  </si>
  <si>
    <t>03.12.2023 21:22:38</t>
  </si>
  <si>
    <t>SAİPALTI TR-1 35-21-L00101_A_90961111_90961111</t>
  </si>
  <si>
    <t>03.12.2023 19:56:07</t>
  </si>
  <si>
    <t>03.12.2023 21:25:25</t>
  </si>
  <si>
    <t>YENİKÖY TR-2 45-71-M01045_DIREK TIPI TRAFO HUCRESI H01_2053046</t>
  </si>
  <si>
    <t>03.12.2023 20:08:46</t>
  </si>
  <si>
    <t>04.12.2023 02:13:23</t>
  </si>
  <si>
    <t>OĞULDURUK TR-1 45-75-M00185_A_56403328_56403328</t>
  </si>
  <si>
    <t>03.12.2023 20:10:10</t>
  </si>
  <si>
    <t>03.12.2023 20:56:26</t>
  </si>
  <si>
    <t>AKMESCİT TR-2 35-29-L00220_35-29-L00220_2375084</t>
  </si>
  <si>
    <t>03.12.2023 20:34:42</t>
  </si>
  <si>
    <t>L-349 35-18-L00349_950456060_950456060</t>
  </si>
  <si>
    <t>03.12.2023 20:20:12</t>
  </si>
  <si>
    <t>03.12.2023 23:45:27</t>
  </si>
  <si>
    <t>03.12.2023 20:33:57</t>
  </si>
  <si>
    <t>03.12.2023 22:25:30</t>
  </si>
  <si>
    <t>K-3160 35-01-K03160_911184775_911184775</t>
  </si>
  <si>
    <t>03.12.2023 20:44:17</t>
  </si>
  <si>
    <t>03.12.2023 21:29:24</t>
  </si>
  <si>
    <t>GÜVENDİK TR-1 45-76-L00086_955237290_955237290</t>
  </si>
  <si>
    <t>03.12.2023 20:34:54</t>
  </si>
  <si>
    <t>03.12.2023 22:40:55</t>
  </si>
  <si>
    <t>K-525 35-04-K00525_D K525D1B_5786407</t>
  </si>
  <si>
    <t>03.12.2023 20:47:03</t>
  </si>
  <si>
    <t>04.12.2023 01:14:07</t>
  </si>
  <si>
    <t>ALAŞEHİR TR-80 45-73-M00080_945669380_945669380</t>
  </si>
  <si>
    <t>03.12.2023 20:48:59</t>
  </si>
  <si>
    <t>03.12.2023 23:15:09</t>
  </si>
  <si>
    <t>AŞAĞIÇOBANİSA TR-12 45-71-M00097_45-71-M00097_60972150</t>
  </si>
  <si>
    <t>03.12.2023 20:57:03</t>
  </si>
  <si>
    <t>03.12.2023 20:58:23</t>
  </si>
  <si>
    <t>03.12.2023 21:07:05</t>
  </si>
  <si>
    <t>03.12.2023 21:36:57</t>
  </si>
  <si>
    <t>03.12.2023 21:11:13</t>
  </si>
  <si>
    <t>04.12.2023 01:15:05</t>
  </si>
  <si>
    <t>YAĞCILAR KÖK 45-71-M00179_SULAMALAR-AT ÇİFTLİĞİ M02_72258055</t>
  </si>
  <si>
    <t>03.12.2023 22:29:54</t>
  </si>
  <si>
    <t>TR-50 35-19-L00050_B_91002915_91002915</t>
  </si>
  <si>
    <t>03.12.2023 21:24:14</t>
  </si>
  <si>
    <t>03.12.2023 23:02:34</t>
  </si>
  <si>
    <t>DM-13/03 (İTFAİYE KARŞISI) 45-71-M00333_45-71-M00333_72050906</t>
  </si>
  <si>
    <t>03.12.2023 22:30:38</t>
  </si>
  <si>
    <t>L-158 ONTUR 35-18-L00158_11513016 a2_5776996</t>
  </si>
  <si>
    <t>03.12.2023 21:52:10</t>
  </si>
  <si>
    <t>03.12.2023 22:39:27</t>
  </si>
  <si>
    <t>KARDEMİR DM 35-17-M00242_KARDEMİR M06_2320385</t>
  </si>
  <si>
    <t>03.12.2023 23:17:19</t>
  </si>
  <si>
    <t>04.12.2023 00:26:37</t>
  </si>
  <si>
    <t>MANİSA TM-1 45-71-A00001_SARUHANLI M04_2309457</t>
  </si>
  <si>
    <t>03.12.2023 22:58:13</t>
  </si>
  <si>
    <t>04.12.2023 00:00:42</t>
  </si>
  <si>
    <t>TR-50 35-19-L00050_35-19-L00050_2348973</t>
  </si>
  <si>
    <t>03.12.2023 23:48:55</t>
  </si>
  <si>
    <t>KARDEMİR DM 35-17-M00242_HABAŞ-2 M15_2336079</t>
  </si>
  <si>
    <t>03.12.2023 23:04:28</t>
  </si>
  <si>
    <t>04.12.2023 00:30:45</t>
  </si>
  <si>
    <t>KESİKKÖY DM 35-28-M00309_SAKIPAĞA M06_96738811</t>
  </si>
  <si>
    <t>03.12.2023 23:00:29</t>
  </si>
  <si>
    <t>03.12.2023 23:16:23</t>
  </si>
  <si>
    <t>TÜRKELLİ DM (TR-4) 35-28-M00368_ALÇUK-2 M03_56298985</t>
  </si>
  <si>
    <t>03.12.2023 23:01:53</t>
  </si>
  <si>
    <t>03.12.2023 23:16:43</t>
  </si>
  <si>
    <t>M-3333 35-04-M03333_912758869_912758869</t>
  </si>
  <si>
    <t>03.12.2023 23:02:22</t>
  </si>
  <si>
    <t>04.12.2023 05:19:35</t>
  </si>
  <si>
    <t>ALÇUK TM 35-17-A00001_HABAŞ-1 M31_2055294</t>
  </si>
  <si>
    <t>OG Atlama(Jumper) Arızası</t>
  </si>
  <si>
    <t>03.12.2023 23:51:57</t>
  </si>
  <si>
    <t>04.12.2023 02:57:08</t>
  </si>
  <si>
    <t>03.12.2023 23:56:56</t>
  </si>
  <si>
    <t>04.12.2023 00:03:35</t>
  </si>
  <si>
    <t>DEĞİRMENDERE DM 35-22-M00085_ÇAMÖNÜ - ATAKÖY M09_50066612</t>
  </si>
  <si>
    <t>03.12.2023 08:54:56</t>
  </si>
  <si>
    <t>03.12.2023 09:40:53</t>
  </si>
  <si>
    <t>ÇİLE DM 35-22-M00086_ÇAKALTEPE M04_50064098</t>
  </si>
  <si>
    <t>03.12.2023 08:53:00</t>
  </si>
  <si>
    <t>03.12.2023 09:41:06</t>
  </si>
  <si>
    <t>04.12.2023 10:38:46</t>
  </si>
  <si>
    <t>04.12.2023 11:46:47</t>
  </si>
  <si>
    <t>TR-114 35-16-L00114_C_56397752_56397752</t>
  </si>
  <si>
    <t>04.12.2023 10:29:06</t>
  </si>
  <si>
    <t>04.12.2023 13:36:03</t>
  </si>
  <si>
    <t>ÜÇKONAK TR-2 35-15-L00257_950365601_950365601</t>
  </si>
  <si>
    <t>04.12.2023 15:06:52</t>
  </si>
  <si>
    <t>04.12.2023 17:21:51</t>
  </si>
  <si>
    <t>04.12.2023 13:13:43</t>
  </si>
  <si>
    <t>04.12.2023 21:50:57</t>
  </si>
  <si>
    <t>K-49 35-01-K00049_911040762_911040762</t>
  </si>
  <si>
    <t>04.12.2023 12:31:21</t>
  </si>
  <si>
    <t>04.12.2023 21:49:54</t>
  </si>
  <si>
    <t>EĞLENHOCA TR-3 35-21-L00120_D_56376550_56376550</t>
  </si>
  <si>
    <t>04.12.2023 18:29:58</t>
  </si>
  <si>
    <t>04.12.2023 21:26:18</t>
  </si>
  <si>
    <t>DM-2/TR-16 35-16-M00835_95001244040_95001244040</t>
  </si>
  <si>
    <t>04.12.2023 08:21:56</t>
  </si>
  <si>
    <t>04.12.2023 12:04:16</t>
  </si>
  <si>
    <t>TR-79 35-17-M00079__56389502_56389502</t>
  </si>
  <si>
    <t>04.12.2023 10:10:54</t>
  </si>
  <si>
    <t>04.12.2023 10:37:47</t>
  </si>
  <si>
    <t>M-3051 35-09-M03051_955029157_955029157</t>
  </si>
  <si>
    <t>04.12.2023 12:06:11</t>
  </si>
  <si>
    <t>04.12.2023 20:34:17</t>
  </si>
  <si>
    <t>ÜNİVERSİTE TM 35-02-A00008_ÜNİVERSİTE-17 K41_2314410</t>
  </si>
  <si>
    <t>04.12.2023 04:37:16</t>
  </si>
  <si>
    <t>04.12.2023 04:46:05</t>
  </si>
  <si>
    <t>M-2605 YELKİ DM 35-10-M02605_TEOS GES M05_2303619</t>
  </si>
  <si>
    <t>OG Yeraltı Kablo Arızası</t>
  </si>
  <si>
    <t>04.12.2023 09:41:09</t>
  </si>
  <si>
    <t>04.12.2023 15:59:32</t>
  </si>
  <si>
    <t>M-2875 35-04-M02875__83759645_83759645</t>
  </si>
  <si>
    <t>AG Klemens Arızası</t>
  </si>
  <si>
    <t>04.12.2023 14:09:48</t>
  </si>
  <si>
    <t>04.12.2023 15:52:49</t>
  </si>
  <si>
    <t>K-986 35-07-K00986_D_91286090_91286090</t>
  </si>
  <si>
    <t>04.12.2023 17:10:43</t>
  </si>
  <si>
    <t>04.12.2023 19:38:46</t>
  </si>
  <si>
    <t>SANCAKLI BOZKÖY KÖK 45-71-M00087_KÖY İÇİ RİNG-1 M03_61320833</t>
  </si>
  <si>
    <t>04.12.2023 11:27:43</t>
  </si>
  <si>
    <t>04.12.2023 12:02:33</t>
  </si>
  <si>
    <t>YAYAKENT TR-7 35-24-M00007_A_56353129_56353129</t>
  </si>
  <si>
    <t>04.12.2023 09:11:57</t>
  </si>
  <si>
    <t>04.12.2023 15:46:16</t>
  </si>
  <si>
    <t>DM-12/TR-1 45-72-L00062__72374411_72374411</t>
  </si>
  <si>
    <t>04.12.2023 22:19:41</t>
  </si>
  <si>
    <t>05.12.2023 00:57:29</t>
  </si>
  <si>
    <t>M-2144 35-07-M02144_99415676_99415676</t>
  </si>
  <si>
    <t>04.12.2023 12:24:08</t>
  </si>
  <si>
    <t>04.12.2023 15:05:50</t>
  </si>
  <si>
    <t>04.12.2023 08:40:26</t>
  </si>
  <si>
    <t>04.12.2023 09:00:54</t>
  </si>
  <si>
    <t>GÜMÜLDÜR M-32 35-25-M00032_95000549622_95000549622</t>
  </si>
  <si>
    <t>04.12.2023 18:20:06</t>
  </si>
  <si>
    <t>04.12.2023 20:05:19</t>
  </si>
  <si>
    <t>04.12.2023 14:00:07</t>
  </si>
  <si>
    <t>04.12.2023 15:44:19</t>
  </si>
  <si>
    <t>TR-55 KÖK 35-19-M00055_TR-77 KÖK M03_76783811</t>
  </si>
  <si>
    <t>04.12.2023 08:41:27</t>
  </si>
  <si>
    <t>04.12.2023 09:16:41</t>
  </si>
  <si>
    <t>K-1879 35-09-K01879_949931941_949931941</t>
  </si>
  <si>
    <t>04.12.2023 20:11:45</t>
  </si>
  <si>
    <t>04.12.2023 21:57:39</t>
  </si>
  <si>
    <t>M-2875 35-04-M02875_35-04-M02875_84886234</t>
  </si>
  <si>
    <t>04.12.2023 16:19:58</t>
  </si>
  <si>
    <t>KAHRAMANDERE İM 35-10-A00002_YELKİ-2 M10_2310126</t>
  </si>
  <si>
    <t>04.12.2023 08:54:14</t>
  </si>
  <si>
    <t>04.12.2023 09:47:17</t>
  </si>
  <si>
    <t>SUDELİĞİ KÖK 45-72-L00111_A_56393968_56393968</t>
  </si>
  <si>
    <t>04.12.2023 11:34:18</t>
  </si>
  <si>
    <t>04.12.2023 12:46:48</t>
  </si>
  <si>
    <t>M-3307(YATIRIM REZERVE) 35-07-M03307_95002555993_95002555993</t>
  </si>
  <si>
    <t>04.12.2023 10:37:48</t>
  </si>
  <si>
    <t>04.12.2023 17:14:38</t>
  </si>
  <si>
    <t>K-1353 35-01-K01353_911724496_911724496</t>
  </si>
  <si>
    <t>04.12.2023 10:06:47</t>
  </si>
  <si>
    <t>04.12.2023 11:54:09</t>
  </si>
  <si>
    <t>ALAŞEHİR TM 45-73-A00001_CABBAR DM-1 M07_2312673</t>
  </si>
  <si>
    <t>04.12.2023 08:11:37</t>
  </si>
  <si>
    <t>04.12.2023 08:44:17</t>
  </si>
  <si>
    <t>L-142 MAVİ BESTE SİTESİ 35-18-L00142_C_60982839_60982839</t>
  </si>
  <si>
    <t>04.12.2023 12:36:51</t>
  </si>
  <si>
    <t>04.12.2023 18:11:54</t>
  </si>
  <si>
    <t>M-13 35-02-M00013_M-408 M08_2064789</t>
  </si>
  <si>
    <t>OG İzolatör Arızası</t>
  </si>
  <si>
    <t>04.12.2023 09:59:24</t>
  </si>
  <si>
    <t>04.12.2023 09:36:48</t>
  </si>
  <si>
    <t>04.12.2023 11:01:56</t>
  </si>
  <si>
    <t>04.12.2023 05:03:38</t>
  </si>
  <si>
    <t>04.12.2023 06:06:36</t>
  </si>
  <si>
    <t>M-1529 35-22-M00138_95002564141_95002564141</t>
  </si>
  <si>
    <t>04.12.2023 17:39:09</t>
  </si>
  <si>
    <t>04.12.2023 19:41:36</t>
  </si>
  <si>
    <t>K-3036 35-04-K03036_D_56355982_56355982</t>
  </si>
  <si>
    <t>04.12.2023 06:40:37</t>
  </si>
  <si>
    <t>04.12.2023 09:01:10</t>
  </si>
  <si>
    <t>GÜMÜLDÜR M-23 35-25-M00023_35-25-M00023_72085515</t>
  </si>
  <si>
    <t>04.12.2023 21:17:57</t>
  </si>
  <si>
    <t>04.12.2023 22:24:38</t>
  </si>
  <si>
    <t>TR-15 ( M-715) 35-30-M00715_955300285_955300285</t>
  </si>
  <si>
    <t>04.12.2023 18:43:06</t>
  </si>
  <si>
    <t>04.12.2023 20:32:18</t>
  </si>
  <si>
    <t>M-1462 35-01-M01462_C_56359139_56359139</t>
  </si>
  <si>
    <t>04.12.2023 22:10:56</t>
  </si>
  <si>
    <t>05.12.2023 00:45:09</t>
  </si>
  <si>
    <t>ALİZE KÖK 35-18-M00059_HatBaşıAyırıcı_100708474 M09_100708474</t>
  </si>
  <si>
    <t>04.12.2023 07:25:27</t>
  </si>
  <si>
    <t>04.12.2023 10:01:00</t>
  </si>
  <si>
    <t>DEMİRCİLİ DM 35-15-L00895_KARAKOVA DM L013_85268691</t>
  </si>
  <si>
    <t>04.12.2023 11:16:31</t>
  </si>
  <si>
    <t>04.12.2023 12:00:27</t>
  </si>
  <si>
    <t>TR-109 35-15-M00109_915013053_915013053</t>
  </si>
  <si>
    <t>04.12.2023 09:12:23</t>
  </si>
  <si>
    <t>04.12.2023 16:00:44</t>
  </si>
  <si>
    <t>K-1188 35-01-K01188_D_65500392_65500392</t>
  </si>
  <si>
    <t>04.12.2023 20:15:17</t>
  </si>
  <si>
    <t>04.12.2023 23:12:39</t>
  </si>
  <si>
    <t>TR-64 35-19-L00064_956671390_956671390</t>
  </si>
  <si>
    <t>04.12.2023 19:04:02</t>
  </si>
  <si>
    <t>04.12.2023 22:17:01</t>
  </si>
  <si>
    <t>SULTAN DM 35-25-M00121_M-36 ZİNDANCIK KÖK M12_72117240</t>
  </si>
  <si>
    <t>04.12.2023 16:50:08</t>
  </si>
  <si>
    <t>04.12.2023 17:11:09</t>
  </si>
  <si>
    <t>DAĞKIZILCA-2 35-26-M00500_956609825_956609825</t>
  </si>
  <si>
    <t>04.12.2023 20:30:15</t>
  </si>
  <si>
    <t>04.12.2023 22:54:12</t>
  </si>
  <si>
    <t>MEDİ KÖK 35-27-M00425_ÇAMBEL KÖK M05_72165908</t>
  </si>
  <si>
    <t>04.12.2023 14:17:57</t>
  </si>
  <si>
    <t>04.12.2023 15:52:44</t>
  </si>
  <si>
    <t>ŞEYHDAVUTLAR TR-5 NAMAZGAH 45-79-M00496_945550652_945550652</t>
  </si>
  <si>
    <t>04.12.2023 23:47:25</t>
  </si>
  <si>
    <t>05.12.2023 02:15:15</t>
  </si>
  <si>
    <t>KAYMAKÇI İM 35-15-A00004_EMİRLİOVA L07_2333299</t>
  </si>
  <si>
    <t>04.12.2023 09:34:52</t>
  </si>
  <si>
    <t>04.12.2023 18:08:38</t>
  </si>
  <si>
    <t>DM-15 45-71-M00399_DM-15/2 KEÇİLİKÖY M26_73330782</t>
  </si>
  <si>
    <t>04.12.2023 10:14:11</t>
  </si>
  <si>
    <t>04.12.2023 14:43:33</t>
  </si>
  <si>
    <t>M-2917 35-01-M02917_B_56374828_56374828</t>
  </si>
  <si>
    <t>04.12.2023 11:09:41</t>
  </si>
  <si>
    <t>04.12.2023 16:45:13</t>
  </si>
  <si>
    <t>04.12.2023 11:35:43</t>
  </si>
  <si>
    <t>04.12.2023 11:36:13</t>
  </si>
  <si>
    <t>ILIPINAR TR-2 35-23-M00082_ H_92271042</t>
  </si>
  <si>
    <t>04.12.2023 13:36:21</t>
  </si>
  <si>
    <t>04.12.2023 14:18:03</t>
  </si>
  <si>
    <t>SEYREK TR-5/2 35-28-M00911_953393155_953393155</t>
  </si>
  <si>
    <t>04.12.2023 10:45:25</t>
  </si>
  <si>
    <t>04.12.2023 13:29:56</t>
  </si>
  <si>
    <t>TR-38 35-30-L00038_955325247_955325247</t>
  </si>
  <si>
    <t>04.12.2023 09:29:36</t>
  </si>
  <si>
    <t>04.12.2023 10:33:20</t>
  </si>
  <si>
    <t>M-2001 GÜZELBAHÇE ÇAMLI KÖK 35-10-M02001_HatBaşıAyırıcı_53138088 M03_53138088</t>
  </si>
  <si>
    <t>04.12.2023 16:35:38</t>
  </si>
  <si>
    <t>04.12.2023 17:02:57</t>
  </si>
  <si>
    <t>K-1129 35-03-K01129_B_56357033_56357033</t>
  </si>
  <si>
    <t>04.12.2023 21:43:05</t>
  </si>
  <si>
    <t>04.12.2023 22:50:45</t>
  </si>
  <si>
    <t>KURUCUOVA TR-3 35-15-L00254_35-15-L00254_2365160</t>
  </si>
  <si>
    <t>04.12.2023 15:10:19</t>
  </si>
  <si>
    <t>04.12.2023 15:31:16</t>
  </si>
  <si>
    <t>GÜZELKÖY TR 45-71-M00984_DIREK TIPI TRAFO HUCRESI H01_2087783</t>
  </si>
  <si>
    <t>04.12.2023 14:56:12</t>
  </si>
  <si>
    <t>04.12.2023 21:49:00</t>
  </si>
  <si>
    <t>BAĞIRGAN TR-2 45-74-M00374__84270393_84270393</t>
  </si>
  <si>
    <t>04.12.2023 09:52:04</t>
  </si>
  <si>
    <t>04.12.2023 11:52:46</t>
  </si>
  <si>
    <t>KARGIN KÖK 45-71-M00095_ŞİRVAN M04_2076271</t>
  </si>
  <si>
    <t>04.12.2023 18:49:11</t>
  </si>
  <si>
    <t>04.12.2023 23:00:07</t>
  </si>
  <si>
    <t>YOLÜSTÜ İM 35-15-A00002_GERÇEKLİ L12_2076430</t>
  </si>
  <si>
    <t>04.12.2023 09:40:43</t>
  </si>
  <si>
    <t>04.12.2023 09:48:13</t>
  </si>
  <si>
    <t>VİLLAKENT TR-3 35-28-M00389_95002557858_95002557858</t>
  </si>
  <si>
    <t>04.12.2023 13:18:30</t>
  </si>
  <si>
    <t>04.12.2023 17:36:05</t>
  </si>
  <si>
    <t>KILCANLAR OVALILAR TR-1 45-75-M00127_A_56391352_56391352</t>
  </si>
  <si>
    <t>04.12.2023 16:44:27</t>
  </si>
  <si>
    <t>04.12.2023 18:07:25</t>
  </si>
  <si>
    <t>ALAÇATI TM 35-18-A00005_ALAÇATI-4 M04_2311005</t>
  </si>
  <si>
    <t>04.12.2023 06:21:33</t>
  </si>
  <si>
    <t>04.12.2023 07:05:55</t>
  </si>
  <si>
    <t>TEKKEDERE DM 35-16-M00137_ZEYTİNDAĞ SULAMA M13_2118600</t>
  </si>
  <si>
    <t>04.12.2023 10:31:52</t>
  </si>
  <si>
    <t>04.12.2023 10:53:19</t>
  </si>
  <si>
    <t>BADEMBÜKÜ TR-1 35-21-L00075_ H_76840963</t>
  </si>
  <si>
    <t>04.12.2023 09:14:34</t>
  </si>
  <si>
    <t>04.12.2023 10:46:36</t>
  </si>
  <si>
    <t>YENİKÖY TR-4 45-71-M00125_YENİKÖY TR-3 M03_72244248</t>
  </si>
  <si>
    <t>04.12.2023 04:26:13</t>
  </si>
  <si>
    <t>L-431 HAPPY PARK 35-18-L00431_L-291 L03_72118242</t>
  </si>
  <si>
    <t>04.12.2023 10:58:53</t>
  </si>
  <si>
    <t>04.12.2023 11:51:56</t>
  </si>
  <si>
    <t>KAHRAMANDERE İM 35-10-A00002_GÜZELBAHÇE HAT-1 M11_2094869</t>
  </si>
  <si>
    <t>04.12.2023 16:33:43</t>
  </si>
  <si>
    <t>04.12.2023 16:34:37</t>
  </si>
  <si>
    <t>KULA İM 45-77-A00001_AKTAŞ L02_2308465</t>
  </si>
  <si>
    <t>04.12.2023 09:33:07</t>
  </si>
  <si>
    <t>04.12.2023 09:47:38</t>
  </si>
  <si>
    <t>K-1439 35-01-K01439_911579601_911579601</t>
  </si>
  <si>
    <t>04.12.2023 19:47:30</t>
  </si>
  <si>
    <t>04.12.2023 22:36:42</t>
  </si>
  <si>
    <t>M-3122 35-10-M03122_95002767438_95002767438</t>
  </si>
  <si>
    <t>04.12.2023 08:06:30</t>
  </si>
  <si>
    <t>04.12.2023 17:08:43</t>
  </si>
  <si>
    <t>TR-82 35-19-L00082_D_90992575_90992575</t>
  </si>
  <si>
    <t>04.12.2023 17:11:05</t>
  </si>
  <si>
    <t>04.12.2023 22:01:10</t>
  </si>
  <si>
    <t>TR-80 35-19-L00080_DAĞITIM TRAFOSU L03_72131355</t>
  </si>
  <si>
    <t>04.12.2023 10:31:42</t>
  </si>
  <si>
    <t>04.12.2023 11:55:16</t>
  </si>
  <si>
    <t>ALİAĞA TR-30 35-17-M00030_TR-32 ÇIKIŞI M04_2318457</t>
  </si>
  <si>
    <t>04.12.2023 14:18:13</t>
  </si>
  <si>
    <t>04.12.2023 14:55:53</t>
  </si>
  <si>
    <t>ÇANAKÇI TR-1 45-74-M00168_A_56354347_56354347</t>
  </si>
  <si>
    <t>04.12.2023 20:04:23</t>
  </si>
  <si>
    <t>04.12.2023 20:44:26</t>
  </si>
  <si>
    <t>K-3385 35-04-K03385_914531725_914531725</t>
  </si>
  <si>
    <t>04.12.2023 10:33:08</t>
  </si>
  <si>
    <t>04.12.2023 11:40:29</t>
  </si>
  <si>
    <t>K-2313 35-04-K02313_912230674_912230674</t>
  </si>
  <si>
    <t>04.12.2023 15:26:51</t>
  </si>
  <si>
    <t>04.12.2023 19:26:26</t>
  </si>
  <si>
    <t>DENİZGİREN KÖK 35-21-L00233_KÜÇÜKBAHÇE KÖY L04_97424579</t>
  </si>
  <si>
    <t>04.12.2023 08:27:25</t>
  </si>
  <si>
    <t>04.12.2023 09:58:20</t>
  </si>
  <si>
    <t>DM-20/08 45-71-M00419_953244711_953244711</t>
  </si>
  <si>
    <t>04.12.2023 19:21:05</t>
  </si>
  <si>
    <t>04.12.2023 20:09:31</t>
  </si>
  <si>
    <t>M-538 35-09-M00538_912776811_912776811</t>
  </si>
  <si>
    <t>04.12.2023 15:54:07</t>
  </si>
  <si>
    <t>04.12.2023 18:20:27</t>
  </si>
  <si>
    <t>TR-11 45-77-L00011_45-77-L00011_72203814</t>
  </si>
  <si>
    <t>04.12.2023 10:09:15</t>
  </si>
  <si>
    <t>04.12.2023 14:35:10</t>
  </si>
  <si>
    <t>DAĞDERE DM 45-72-M00097_HatBaşıAyırıcı_100691775 M05_100691775</t>
  </si>
  <si>
    <t>04.12.2023 09:38:31</t>
  </si>
  <si>
    <t>04.12.2023 17:45:47</t>
  </si>
  <si>
    <t>MURADİYE DM-9/2 KÖK 45-71-M00676_KAFKAS METAL M07_2317655</t>
  </si>
  <si>
    <t>04.12.2023 14:06:39</t>
  </si>
  <si>
    <t>04.12.2023 15:26:59</t>
  </si>
  <si>
    <t>K-2867 35-09-K02867_A a1b_5868934</t>
  </si>
  <si>
    <t>04.12.2023 08:14:51</t>
  </si>
  <si>
    <t>04.12.2023 09:57:25</t>
  </si>
  <si>
    <t>ÇEŞME İM 35-18-A00001_MARİNA M01_2307667</t>
  </si>
  <si>
    <t>04.12.2023 06:24:33</t>
  </si>
  <si>
    <t>04.12.2023 07:12:56</t>
  </si>
  <si>
    <t>MURADİYE DM-5/11 45-71-M00232_DM-11/10A M14_72091336</t>
  </si>
  <si>
    <t>04.12.2023 11:26:25</t>
  </si>
  <si>
    <t>04.12.2023 11:39:33</t>
  </si>
  <si>
    <t>04.12.2023 20:59:08</t>
  </si>
  <si>
    <t>04.12.2023 21:44:22</t>
  </si>
  <si>
    <t>DM-4/6 35-26-M00799_95002694583_95002694583</t>
  </si>
  <si>
    <t>04.12.2023 10:56:26</t>
  </si>
  <si>
    <t>04.12.2023 15:06:30</t>
  </si>
  <si>
    <t>DERBENT İM-DM 45-83-A00004_B.BELEN M14_2097152</t>
  </si>
  <si>
    <t>04.12.2023 16:37:57</t>
  </si>
  <si>
    <t>04.12.2023 17:11:29</t>
  </si>
  <si>
    <t>M-14 ILDIR TARIMSAL SULAMA 35-18-M00014_DIREK TIPI TRAFO HUCRESI H01_2102117</t>
  </si>
  <si>
    <t>04.12.2023 14:22:33</t>
  </si>
  <si>
    <t>04.12.2023 21:11:06</t>
  </si>
  <si>
    <t>04.12.2023 09:09:34</t>
  </si>
  <si>
    <t>04.12.2023 20:05:17</t>
  </si>
  <si>
    <t>ÜNİVERSİTE TM 35-02-A00008_ÜNİVERSİTE-6 K36_2062776</t>
  </si>
  <si>
    <t>04.12.2023 04:35:07</t>
  </si>
  <si>
    <t>04.12.2023 04:45:54</t>
  </si>
  <si>
    <t>DM-17 45-71-M00400_DM-17/02 M05_73387909</t>
  </si>
  <si>
    <t>04.12.2023 10:33:23</t>
  </si>
  <si>
    <t>04.12.2023 14:08:13</t>
  </si>
  <si>
    <t>K-49 35-01-K00049_35-01-K00049_42446533</t>
  </si>
  <si>
    <t>04.12.2023 09:56:13</t>
  </si>
  <si>
    <t>04.12.2023 10:03:45</t>
  </si>
  <si>
    <t>K-49 35-01-K00049_911276152_911276152</t>
  </si>
  <si>
    <t>04.12.2023 11:45:09</t>
  </si>
  <si>
    <t>04.12.2023 12:18:39</t>
  </si>
  <si>
    <t>ÜÇPINAR DM 45-71-M00183_PELİTALAN M03_72249125</t>
  </si>
  <si>
    <t>04.12.2023 18:56:21</t>
  </si>
  <si>
    <t>04.12.2023 19:21:57</t>
  </si>
  <si>
    <t>K-3393 35-08-K03393_99747162_99747162</t>
  </si>
  <si>
    <t>04.12.2023 04:02:55</t>
  </si>
  <si>
    <t>04.12.2023 05:24:29</t>
  </si>
  <si>
    <t>TR-16 45-77-L00016_945505508_945505508</t>
  </si>
  <si>
    <t>04.12.2023 19:07:20</t>
  </si>
  <si>
    <t>04.12.2023 20:35:22</t>
  </si>
  <si>
    <t>İZCİ TARIMSAL SULAMA TR-2 45-71-M01121_ H_74719646</t>
  </si>
  <si>
    <t>04.12.2023 13:13:58</t>
  </si>
  <si>
    <t>04.12.2023 18:32:19</t>
  </si>
  <si>
    <t>SAĞANCI İM 35-16-A00003_HatBaşıAyırıcı_53140371 L05_53140371</t>
  </si>
  <si>
    <t>04.12.2023 14:52:53</t>
  </si>
  <si>
    <t>04.12.2023 14:56:53</t>
  </si>
  <si>
    <t>K-49 35-01-K00049_D D2_61338183</t>
  </si>
  <si>
    <t>04.12.2023 12:32:44</t>
  </si>
  <si>
    <t>05.12.2023 01:14:42</t>
  </si>
  <si>
    <t>04.12.2023 12:15:56</t>
  </si>
  <si>
    <t>04.12.2023 15:00:18</t>
  </si>
  <si>
    <t>04.12.2023 10:35:24</t>
  </si>
  <si>
    <t>04.12.2023 10:50:03</t>
  </si>
  <si>
    <t>K-963 35-02-K00963_A A1B_5849539</t>
  </si>
  <si>
    <t>04.12.2023 12:03:24</t>
  </si>
  <si>
    <t>04.12.2023 14:38:49</t>
  </si>
  <si>
    <t>KOZBEYLİ TR-4 35-23-M00073_950415386_950415386</t>
  </si>
  <si>
    <t>04.12.2023 10:31:50</t>
  </si>
  <si>
    <t>04.12.2023 17:06:11</t>
  </si>
  <si>
    <t>BAŞKÖY KUREYŞ TR-2 35-29-L00195_48206673_56400182_56400182</t>
  </si>
  <si>
    <t>04.12.2023 18:29:43</t>
  </si>
  <si>
    <t>04.12.2023 21:49:13</t>
  </si>
  <si>
    <t>K-49 35-01-K00049_M M1_66312612</t>
  </si>
  <si>
    <t>04.12.2023 23:58:33</t>
  </si>
  <si>
    <t>05.12.2023 01:16:47</t>
  </si>
  <si>
    <t>MELTEMKÖY SAHİL SİTESİ TR 35-30-M00676_42963326_56401803_56401803</t>
  </si>
  <si>
    <t>04.12.2023 19:29:49</t>
  </si>
  <si>
    <t>04.12.2023 21:19:21</t>
  </si>
  <si>
    <t>DM-14/08 45-71-M00385_DM-23/02 M01_66509261</t>
  </si>
  <si>
    <t>04.12.2023 15:24:27</t>
  </si>
  <si>
    <t>EĞLENHOCA DM 35-21-M00013_MORDOĞAN-1 M04_72178831</t>
  </si>
  <si>
    <t>04.12.2023 06:21:00</t>
  </si>
  <si>
    <t>04.12.2023 06:39:00</t>
  </si>
  <si>
    <t>L-377 35-18-L00377_L-291 L01_72109886</t>
  </si>
  <si>
    <t>04.12.2023 08:45:53</t>
  </si>
  <si>
    <t>04.12.2023 11:24:42</t>
  </si>
  <si>
    <t>04.12.2023 10:42:46</t>
  </si>
  <si>
    <t>04.12.2023 21:49:14</t>
  </si>
  <si>
    <t>SOMA DM-4/TR10 45-82-M00010_TR-11 M05_60208852</t>
  </si>
  <si>
    <t>04.12.2023 11:00:17</t>
  </si>
  <si>
    <t>04.12.2023 12:58:27</t>
  </si>
  <si>
    <t>ÜNİVERSİTE TM 35-02-A00008_ÜNİVERSİTE-3 K31_2310274</t>
  </si>
  <si>
    <t>04.12.2023 04:45:44</t>
  </si>
  <si>
    <t>04.12.2023 16:49:10</t>
  </si>
  <si>
    <t>04.12.2023 18:14:54</t>
  </si>
  <si>
    <t>04.12.2023 09:20:10</t>
  </si>
  <si>
    <t>04.12.2023 12:46:20</t>
  </si>
  <si>
    <t>M-447 35-09-M00447_97678605_97678605</t>
  </si>
  <si>
    <t>04.12.2023 17:55:42</t>
  </si>
  <si>
    <t>04.12.2023 19:20:31</t>
  </si>
  <si>
    <t>CABBAR DM 45-73-M00100_EMRE PLASTİK M01_2057592</t>
  </si>
  <si>
    <t>04.12.2023 08:40:22</t>
  </si>
  <si>
    <t>04.12.2023 08:58:03</t>
  </si>
  <si>
    <t>EBSO TM 35-09-A00001_HARMANDALI-1 M25_2312282</t>
  </si>
  <si>
    <t>04.12.2023 11:49:05</t>
  </si>
  <si>
    <t>04.12.2023 12:46:00</t>
  </si>
  <si>
    <t>SELİMŞAHLAR TR-2 45-71-M00137_TOKİ M03_2320416</t>
  </si>
  <si>
    <t>04.12.2023 22:42:00</t>
  </si>
  <si>
    <t>05.12.2023 00:12:34</t>
  </si>
  <si>
    <t>ÖZBEK DM (TR-315) 35-19-M00044_YASEMİN KÖK M01_72140333</t>
  </si>
  <si>
    <t>04.12.2023 16:41:55</t>
  </si>
  <si>
    <t>L-248 35-18-L00248_SC c2b_5947286</t>
  </si>
  <si>
    <t>04.12.2023 13:25:36</t>
  </si>
  <si>
    <t>04.12.2023 23:08:39</t>
  </si>
  <si>
    <t>M-991 35-03-M00991_910694429_910694429</t>
  </si>
  <si>
    <t>04.12.2023 11:13:49</t>
  </si>
  <si>
    <t>04.12.2023 17:07:54</t>
  </si>
  <si>
    <t>DM-15/03 45-71-M02270_953211389_953211389</t>
  </si>
  <si>
    <t>04.12.2023 16:26:05</t>
  </si>
  <si>
    <t>04.12.2023 16:57:59</t>
  </si>
  <si>
    <t>KARABURUN İM 35-21-A00001_HatBaşıAyırıcı_82610889 L05_82610889</t>
  </si>
  <si>
    <t>04.12.2023 12:48:53</t>
  </si>
  <si>
    <t>KÖPRÜBAŞI TR-27 (FUTBOL SAHASI) 45-86-M00027_KÖPRÜBAŞI TR-38 M03_72220551</t>
  </si>
  <si>
    <t>04.12.2023 10:12:43</t>
  </si>
  <si>
    <t>04.12.2023 16:00:49</t>
  </si>
  <si>
    <t>04.12.2023 09:19:31</t>
  </si>
  <si>
    <t>04.12.2023 10:02:00</t>
  </si>
  <si>
    <t>GERMİYAN İM 35-18-A00004_KARABURUN-3 (ALAÇATI TM) M05_66027122</t>
  </si>
  <si>
    <t>04.12.2023 07:39:29</t>
  </si>
  <si>
    <t>04.12.2023 10:00:54</t>
  </si>
  <si>
    <t>04.12.2023 18:44:43</t>
  </si>
  <si>
    <t>04.12.2023 21:41:18</t>
  </si>
  <si>
    <t>BAĞARASI TR-7 35-23-M00176_B_91308160_91308160</t>
  </si>
  <si>
    <t>04.12.2023 19:18:21</t>
  </si>
  <si>
    <t>04.12.2023 20:05:46</t>
  </si>
  <si>
    <t>YENİ ŞAKRAN TR-6 35-17-M00206__65503823_65503823</t>
  </si>
  <si>
    <t>04.12.2023 17:41:18</t>
  </si>
  <si>
    <t>04.12.2023 19:34:16</t>
  </si>
  <si>
    <t>KAYIŞLAR KÖK 45-80-M00183_DİLEK M03_72195773</t>
  </si>
  <si>
    <t>04.12.2023 16:53:17</t>
  </si>
  <si>
    <t>04.12.2023 17:30:05</t>
  </si>
  <si>
    <t>TR-81 35-19-L00081_TR-147 L02_72133518</t>
  </si>
  <si>
    <t>04.12.2023 08:42:33</t>
  </si>
  <si>
    <t>04.12.2023 09:11:17</t>
  </si>
  <si>
    <t>ÇANDARLI TR-17 35-30-M00017_955320350_955320350</t>
  </si>
  <si>
    <t>04.12.2023 11:16:51</t>
  </si>
  <si>
    <t>04.12.2023 12:22:29</t>
  </si>
  <si>
    <t>K-4259 35-01-K04259_C_56382702_56382702</t>
  </si>
  <si>
    <t>04.12.2023 10:29:32</t>
  </si>
  <si>
    <t>04.12.2023 13:23:31</t>
  </si>
  <si>
    <t>ÇINARLIKUYU KÖK 45-71-M00188_HatBaşıAyırıcı_53134670 M02_53134670</t>
  </si>
  <si>
    <t>04.12.2023 14:13:23</t>
  </si>
  <si>
    <t>04.12.2023 19:50:00</t>
  </si>
  <si>
    <t>TR-16 45-77-L00016_A_56359840_56359840</t>
  </si>
  <si>
    <t>04.12.2023 08:22:24</t>
  </si>
  <si>
    <t>04.12.2023 14:02:52</t>
  </si>
  <si>
    <t>ÖDEMİŞ İM 35-15-A00001_ŞEHİR-3 M17_2060974</t>
  </si>
  <si>
    <t>04.12.2023 11:29:22</t>
  </si>
  <si>
    <t>04.12.2023 16:43:33</t>
  </si>
  <si>
    <t>ÖZGÖRKEY KÖK 35-26-M00256_BEŞEVLER KUŞÇUBURUN M05_65969693</t>
  </si>
  <si>
    <t>04.12.2023 11:50:01</t>
  </si>
  <si>
    <t>04.12.2023 16:36:08</t>
  </si>
  <si>
    <t>SOMA TR-16/1 45-82-M00528_F F01b_93716980</t>
  </si>
  <si>
    <t>04.12.2023 09:01:54</t>
  </si>
  <si>
    <t>04.12.2023 13:15:07</t>
  </si>
  <si>
    <t>KARAYENİCE KÖK (YATIRIM REZERVE) 45-71-M02611_GÖKBEL KÖYÜ M02_97585782</t>
  </si>
  <si>
    <t>04.12.2023 20:39:34</t>
  </si>
  <si>
    <t>K-4366 35-01-K04366_C_56370182_56370182</t>
  </si>
  <si>
    <t>04.12.2023 10:13:49</t>
  </si>
  <si>
    <t>04.12.2023 13:04:08</t>
  </si>
  <si>
    <t>ÜNİVERSİTE TM 35-02-A00008_ÜNİVERSİTE-18 K42_2314411</t>
  </si>
  <si>
    <t>04.12.2023 04:35:33</t>
  </si>
  <si>
    <t>04.12.2023 04:45:57</t>
  </si>
  <si>
    <t>DM-1/3 35-19-L00308_TR-80 L01_72131775</t>
  </si>
  <si>
    <t>04.12.2023 11:34:27</t>
  </si>
  <si>
    <t>MORDOĞAN TR-28 35-21-L00156_A_56375696_56375696</t>
  </si>
  <si>
    <t>04.12.2023 18:09:57</t>
  </si>
  <si>
    <t>04.12.2023 19:55:08</t>
  </si>
  <si>
    <t>TEPECİK KÖYÜ TR-1 45-71-M01289_DIREK TIPI TRAFO HUCRESI H01_2082804</t>
  </si>
  <si>
    <t>04.12.2023 18:00:43</t>
  </si>
  <si>
    <t>TR-17 35-19-L00017_10344771_56368452_56368452</t>
  </si>
  <si>
    <t>04.12.2023 07:29:53</t>
  </si>
  <si>
    <t>04.12.2023 08:00:10</t>
  </si>
  <si>
    <t>İLYASLAR KÖK 45-76-M00048_İLYASLAR M02_72213067</t>
  </si>
  <si>
    <t>04.12.2023 15:05:56</t>
  </si>
  <si>
    <t>04.12.2023 15:30:13</t>
  </si>
  <si>
    <t>04.12.2023 19:20:43</t>
  </si>
  <si>
    <t>04.12.2023 23:25:07</t>
  </si>
  <si>
    <t>OVAKENT İM 35-15-A00003_TRAFO-1 L08_100777514</t>
  </si>
  <si>
    <t>04.12.2023 22:23:53</t>
  </si>
  <si>
    <t>04.12.2023 23:28:00</t>
  </si>
  <si>
    <t>04.12.2023 11:51:39</t>
  </si>
  <si>
    <t>04.12.2023 12:51:53</t>
  </si>
  <si>
    <t>M-2760 35-10-M02760_KAHRAMANDERE İM M01_81656685</t>
  </si>
  <si>
    <t>04.12.2023 10:33:43</t>
  </si>
  <si>
    <t>DURASILLI TR-2 45-78-M01115_DURASILLI  TR-5 M02_66089948</t>
  </si>
  <si>
    <t>04.12.2023 14:04:17</t>
  </si>
  <si>
    <t>04.12.2023 14:24:33</t>
  </si>
  <si>
    <t>GÜZELKÖY KÖK 45-71-M00123_GÜZELKÖY M07_50218018</t>
  </si>
  <si>
    <t>04.12.2023 10:48:10</t>
  </si>
  <si>
    <t>04.12.2023 12:48:41</t>
  </si>
  <si>
    <t>M-3470(YATIRIM REZERVE) 35-02-M03470_A_56360025_56360025</t>
  </si>
  <si>
    <t>04.12.2023 09:33:15</t>
  </si>
  <si>
    <t>04.12.2023 16:45:23</t>
  </si>
  <si>
    <t>YENİKÖY TR-3 45-71-M01044_45-71-M01044_2371688</t>
  </si>
  <si>
    <t>04.12.2023 03:42:23</t>
  </si>
  <si>
    <t>04.12.2023 05:06:03</t>
  </si>
  <si>
    <t>04.12.2023 17:26:53</t>
  </si>
  <si>
    <t>04.12.2023 18:07:00</t>
  </si>
  <si>
    <t>K-1027 35-01-K01027_912131197_912131197</t>
  </si>
  <si>
    <t>04.12.2023 14:11:56</t>
  </si>
  <si>
    <t>04.12.2023 22:58:20</t>
  </si>
  <si>
    <t>AKGEDİK TOKİ TR-2 45-71-M02125_45-71-M02125_78087712</t>
  </si>
  <si>
    <t>04.12.2023 23:34:53</t>
  </si>
  <si>
    <t>05.12.2023 00:10:47</t>
  </si>
  <si>
    <t>04.12.2023 11:17:17</t>
  </si>
  <si>
    <t>04.12.2023 12:25:10</t>
  </si>
  <si>
    <t>K-493 35-01-K00493_911020770_911020770</t>
  </si>
  <si>
    <t>04.12.2023 13:45:03</t>
  </si>
  <si>
    <t>04.12.2023 21:50:29</t>
  </si>
  <si>
    <t>TR-94 35-16-L00094_35-16-L00094_72001672</t>
  </si>
  <si>
    <t>04.12.2023 09:04:27</t>
  </si>
  <si>
    <t>04.12.2023 09:27:36</t>
  </si>
  <si>
    <t>DM-14/11 (DM-23/2-B) 45-71-M01944_G G01b_42991534</t>
  </si>
  <si>
    <t>04.12.2023 18:14:28</t>
  </si>
  <si>
    <t>04.12.2023 21:54:11</t>
  </si>
  <si>
    <t>KARABURUN İM 35-21-A00001_KÜÇÜKBAHÇE L05_2063035</t>
  </si>
  <si>
    <t>04.12.2023 05:22:45</t>
  </si>
  <si>
    <t>04.12.2023 05:35:47</t>
  </si>
  <si>
    <t>GÖKÇEÖREN TR-10 45-77-M00029_945515775_945515775</t>
  </si>
  <si>
    <t>04.12.2023 09:32:30</t>
  </si>
  <si>
    <t>04.12.2023 12:26:55</t>
  </si>
  <si>
    <t>L-236 35-18-L00236_950463568_950463568</t>
  </si>
  <si>
    <t>04.12.2023 10:47:34</t>
  </si>
  <si>
    <t>04.12.2023 17:06:58</t>
  </si>
  <si>
    <t>TR-38 35-30-L00038_955318231_955318231</t>
  </si>
  <si>
    <t>04.12.2023 10:33:47</t>
  </si>
  <si>
    <t>04.12.2023 11:26:58</t>
  </si>
  <si>
    <t>ALAÇATI TM 35-18-A00005_KARABURUN-1 M19_2310585</t>
  </si>
  <si>
    <t>04.12.2023 06:48:54</t>
  </si>
  <si>
    <t>04.12.2023 07:10:39</t>
  </si>
  <si>
    <t>M-3470(YATIRIM REZERVE) 35-02-M03470_B_56360054_56360054</t>
  </si>
  <si>
    <t>04.12.2023 08:55:13</t>
  </si>
  <si>
    <t>04.12.2023 16:41:53</t>
  </si>
  <si>
    <t>KIZILAVLU KÖK 45-78-M00837_DELİBAŞLI GRUBU M02_66247833</t>
  </si>
  <si>
    <t>04.12.2023 08:42:13</t>
  </si>
  <si>
    <t>04.12.2023 08:42:16</t>
  </si>
  <si>
    <t>HACIHALİLLER TR-1 KÖK 45-71-M00066_HACIHALİLLER DM M05_72238430</t>
  </si>
  <si>
    <t>04.12.2023 12:39:20</t>
  </si>
  <si>
    <t>04.12.2023 13:49:39</t>
  </si>
  <si>
    <t>K-2312 35-03-K02312_B_56355549_56355549</t>
  </si>
  <si>
    <t>04.12.2023 09:16:22</t>
  </si>
  <si>
    <t>04.12.2023 11:23:29</t>
  </si>
  <si>
    <t>M-2920 35-02-M02920_99606883_99606883</t>
  </si>
  <si>
    <t>04.12.2023 12:46:04</t>
  </si>
  <si>
    <t>04.12.2023 14:14:02</t>
  </si>
  <si>
    <t>ÖZBEY İM 35-26-A00005_ARAPKAHVE L01_2064120</t>
  </si>
  <si>
    <t>04.12.2023 13:45:01</t>
  </si>
  <si>
    <t>04.12.2023 14:58:07</t>
  </si>
  <si>
    <t>04.12.2023 06:04:05</t>
  </si>
  <si>
    <t>04.12.2023 09:07:39</t>
  </si>
  <si>
    <t>SARIGÖL DM 45-79-M00069_TR-55/56/57/58 FİDERİ M10_2318541</t>
  </si>
  <si>
    <t>04.12.2023 10:48:56</t>
  </si>
  <si>
    <t>04.12.2023 12:29:50</t>
  </si>
  <si>
    <t>KINIK TR-24 35-24-M00024_A_56370717_56370717</t>
  </si>
  <si>
    <t>04.12.2023 20:00:55</t>
  </si>
  <si>
    <t>04.12.2023 20:35:18</t>
  </si>
  <si>
    <t>L-431 HAPPY PARK 35-18-L00431_9224493_56369836_56369836</t>
  </si>
  <si>
    <t>04.12.2023 08:48:04</t>
  </si>
  <si>
    <t>04.12.2023 10:55:30</t>
  </si>
  <si>
    <t>04.12.2023 16:04:26</t>
  </si>
  <si>
    <t>04.12.2023 17:03:11</t>
  </si>
  <si>
    <t>M-9 GERMİYAN 35-18-M00009_DIREK TIPI TRAFO HUCRESI H01_2102131</t>
  </si>
  <si>
    <t>04.12.2023 10:41:12</t>
  </si>
  <si>
    <t>GÜMÜLDÜR DM-3 (M-29) 35-25-M00029_35-25-M00029_72083929</t>
  </si>
  <si>
    <t>04.12.2023 14:40:14</t>
  </si>
  <si>
    <t>04.12.2023 16:56:09</t>
  </si>
  <si>
    <t>K-813 35-01-K00813_912188085_912188085</t>
  </si>
  <si>
    <t>04.12.2023 05:50:05</t>
  </si>
  <si>
    <t>04.12.2023 09:57:26</t>
  </si>
  <si>
    <t>K-1027 35-01-K01027_F 1F_5861166</t>
  </si>
  <si>
    <t>04.12.2023 09:46:10</t>
  </si>
  <si>
    <t>04.12.2023 15:22:03</t>
  </si>
  <si>
    <t>M-1292 35-02-M01292_D_56365864_56365864</t>
  </si>
  <si>
    <t>04.12.2023 09:20:13</t>
  </si>
  <si>
    <t>04.12.2023 10:43:49</t>
  </si>
  <si>
    <t>K-3385 35-04-K03385_98855954_98855954</t>
  </si>
  <si>
    <t>04.12.2023 16:47:10</t>
  </si>
  <si>
    <t>04.12.2023 19:40:06</t>
  </si>
  <si>
    <t>AKKEÇİLİ KÖK 45-73-M00239_AKKEÇİLİ M03_72035013</t>
  </si>
  <si>
    <t>04.12.2023 02:33:41</t>
  </si>
  <si>
    <t>04.12.2023 03:04:17</t>
  </si>
  <si>
    <t>TR-2/115 45-83-L00115_955174979_955174979</t>
  </si>
  <si>
    <t>04.12.2023 12:20:31</t>
  </si>
  <si>
    <t>04.12.2023 13:47:17</t>
  </si>
  <si>
    <t>ŞAHYAR TR-1 45-73-M00189_945664088_945664088</t>
  </si>
  <si>
    <t>04.12.2023 15:10:01</t>
  </si>
  <si>
    <t>04.12.2023 19:20:44</t>
  </si>
  <si>
    <t>DM-2/9(TR-254) 35-19-L00254_35-19-L00254_72130794</t>
  </si>
  <si>
    <t>04.12.2023 10:18:37</t>
  </si>
  <si>
    <t>04.12.2023 11:57:34</t>
  </si>
  <si>
    <t>TR-109 35-15-M00109_C c2b_48886568</t>
  </si>
  <si>
    <t>04.12.2023 10:12:00</t>
  </si>
  <si>
    <t>05.12.2023 02:59:00</t>
  </si>
  <si>
    <t>ÜRKMEZ DM-4 (ÜRKMEZ M-21) 35-25-M00155_ÜRKMEZ M-20 M04_72072837</t>
  </si>
  <si>
    <t>04.12.2023 22:07:24</t>
  </si>
  <si>
    <t>05.12.2023 00:13:00</t>
  </si>
  <si>
    <t>SİYEKLİ KÖK 45-71-M00185_OSMANCALI M04_72256964</t>
  </si>
  <si>
    <t>04.12.2023 19:29:23</t>
  </si>
  <si>
    <t>04.12.2023 20:49:56</t>
  </si>
  <si>
    <t>L-99 DÜZCE TR-1 35-14-L00099_956641087_956641087</t>
  </si>
  <si>
    <t>04.12.2023 14:01:15</t>
  </si>
  <si>
    <t>04.12.2023 19:32:18</t>
  </si>
  <si>
    <t>04.12.2023 16:22:06</t>
  </si>
  <si>
    <t>04.12.2023 21:59:41</t>
  </si>
  <si>
    <t>M-195 35-02-M00195_E E1B_5847731</t>
  </si>
  <si>
    <t>04.12.2023 08:19:00</t>
  </si>
  <si>
    <t>04.12.2023 11:09:11</t>
  </si>
  <si>
    <t>KARAPINAR TR-1 45-78-M01107_A_56387618_56387618</t>
  </si>
  <si>
    <t>04.12.2023 09:08:59</t>
  </si>
  <si>
    <t>04.12.2023 13:06:03</t>
  </si>
  <si>
    <t>TR-88 35-16-L00088_953330801_953330801</t>
  </si>
  <si>
    <t>04.12.2023 17:38:01</t>
  </si>
  <si>
    <t>04.12.2023 19:09:49</t>
  </si>
  <si>
    <t>K-3 35-01-K00003_910774268_910774268</t>
  </si>
  <si>
    <t>04.12.2023 23:06:41</t>
  </si>
  <si>
    <t>05.12.2023 00:05:43</t>
  </si>
  <si>
    <t>K-3322 35-09-K03322_97755066_97755066</t>
  </si>
  <si>
    <t>04.12.2023 11:27:57</t>
  </si>
  <si>
    <t>04.12.2023 14:50:35</t>
  </si>
  <si>
    <t>ALİZE KÖK 35-18-M00059_ALAÇATI TM (URLA-1) M10_72185135</t>
  </si>
  <si>
    <t>04.12.2023 12:46:16</t>
  </si>
  <si>
    <t>04.12.2023 13:12:51</t>
  </si>
  <si>
    <t>04.12.2023 06:20:26</t>
  </si>
  <si>
    <t>04.12.2023 09:15:36</t>
  </si>
  <si>
    <t>ÜNİVERSİTE TM 35-02-A00008_ÜNİVERSİTE-1 K29_2310272</t>
  </si>
  <si>
    <t>04.12.2023 04:45:40</t>
  </si>
  <si>
    <t>KAYAKÖY TR-2 35-15-L00522_C_91239497_91239497</t>
  </si>
  <si>
    <t>04.12.2023 09:52:08</t>
  </si>
  <si>
    <t>04.12.2023 15:20:59</t>
  </si>
  <si>
    <t>K-738 35-03-K00738_A_56377612_56377612</t>
  </si>
  <si>
    <t>04.12.2023 10:45:05</t>
  </si>
  <si>
    <t>04.12.2023 18:11:59</t>
  </si>
  <si>
    <t>TR-6 45-77-L00006_945488127_945488127</t>
  </si>
  <si>
    <t>04.12.2023 22:35:51</t>
  </si>
  <si>
    <t>05.12.2023 00:00:43</t>
  </si>
  <si>
    <t>K-101 35-01-K00101_911161033_911161033</t>
  </si>
  <si>
    <t>04.12.2023 07:15:12</t>
  </si>
  <si>
    <t>04.12.2023 08:39:40</t>
  </si>
  <si>
    <t>SAKARLI KÖK 45-76-M00046_HACET M04_72214510</t>
  </si>
  <si>
    <t>04.12.2023 14:19:17</t>
  </si>
  <si>
    <t>04.12.2023 14:33:59</t>
  </si>
  <si>
    <t>TR-2/100 45-83-M00781_45-83-M00781_2357122</t>
  </si>
  <si>
    <t>04.12.2023 09:48:58</t>
  </si>
  <si>
    <t>04.12.2023 12:15:58</t>
  </si>
  <si>
    <t>ÇAYBAŞI DM-1/19 35-26-M00182_ M10_2038795</t>
  </si>
  <si>
    <t>04.12.2023 04:03:59</t>
  </si>
  <si>
    <t>04.12.2023 04:52:32</t>
  </si>
  <si>
    <t>FIRDANLAR KÖK 45-76-M00257_DEMİRTAŞ M03_96531681</t>
  </si>
  <si>
    <t>04.12.2023 11:43:17</t>
  </si>
  <si>
    <t>04.12.2023 13:05:06</t>
  </si>
  <si>
    <t>SART TR-4/A 45-78-M00169_953252538_953252538</t>
  </si>
  <si>
    <t>04.12.2023 17:27:34</t>
  </si>
  <si>
    <t>04.12.2023 18:06:11</t>
  </si>
  <si>
    <t>KURUCUOVA TR-3 35-15-L00254_B_56361754_56361754</t>
  </si>
  <si>
    <t>04.12.2023 14:23:09</t>
  </si>
  <si>
    <t>DM-5/TR-12 45-72-M00619_961589150_961589150</t>
  </si>
  <si>
    <t>04.12.2023 13:59:13</t>
  </si>
  <si>
    <t>04.12.2023 17:56:58</t>
  </si>
  <si>
    <t>DM-5/19 35-26-M00815_35-26-M00815_65905987</t>
  </si>
  <si>
    <t>AG Hatta Ağaç Kesimi</t>
  </si>
  <si>
    <t>04.12.2023 13:46:09</t>
  </si>
  <si>
    <t>04.12.2023 15:57:00</t>
  </si>
  <si>
    <t>SAKARLI KÖK 45-76-M00046_HatBaşıAyırıcı_92888139 M04_92888139</t>
  </si>
  <si>
    <t>04.12.2023 19:26:01</t>
  </si>
  <si>
    <t>04.12.2023 22:26:02</t>
  </si>
  <si>
    <t>GÖRDES DM 45-75-M00050_KAYACIK M06_2322177</t>
  </si>
  <si>
    <t>04.12.2023 15:15:13</t>
  </si>
  <si>
    <t>04.12.2023 15:32:18</t>
  </si>
  <si>
    <t>TR-1/91 45-72-M00091_B_56390617_56390617</t>
  </si>
  <si>
    <t>04.12.2023 21:56:13</t>
  </si>
  <si>
    <t>04.12.2023 23:12:14</t>
  </si>
  <si>
    <t>M-1565 35-02-M01565_M-3269 M04_2310632</t>
  </si>
  <si>
    <t>04.12.2023 08:54:43</t>
  </si>
  <si>
    <t>04.12.2023 10:06:00</t>
  </si>
  <si>
    <t>YEŞİLYURT DM 45-73-M00476_SOBRAN M02_2318327</t>
  </si>
  <si>
    <t>04.12.2023 09:05:23</t>
  </si>
  <si>
    <t>04.12.2023 10:47:38</t>
  </si>
  <si>
    <t>ÖRENCİK TR-1 45-71-M01564_ H_82386917</t>
  </si>
  <si>
    <t>04.12.2023 15:32:14</t>
  </si>
  <si>
    <t>04.12.2023 19:24:51</t>
  </si>
  <si>
    <t>GÖRDES TR-27 45-75-M00042_HatBaşıAyırıcı_53135103 M01_53135103</t>
  </si>
  <si>
    <t>04.12.2023 11:43:38</t>
  </si>
  <si>
    <t>04.12.2023 12:47:25</t>
  </si>
  <si>
    <t>MENEMEN TR-32 35-28-L00032__90997216_90997216</t>
  </si>
  <si>
    <t>04.12.2023 22:58:03</t>
  </si>
  <si>
    <t>05.12.2023 01:48:22</t>
  </si>
  <si>
    <t>M-1386 35-03-M01386_C_56363267_56363267</t>
  </si>
  <si>
    <t>04.12.2023 17:52:26</t>
  </si>
  <si>
    <t>04.12.2023 18:22:05</t>
  </si>
  <si>
    <t>04.12.2023 08:37:36</t>
  </si>
  <si>
    <t>04.12.2023 08:53:52</t>
  </si>
  <si>
    <t>POYRAZ KÖK 45-78-M00651_POYRAZ MERKEZ-BOZAĞAÇ M03_2057460</t>
  </si>
  <si>
    <t>04.12.2023 15:33:13</t>
  </si>
  <si>
    <t>04.12.2023 18:31:39</t>
  </si>
  <si>
    <t>K-2 35-01-K00002_97450483_97450483</t>
  </si>
  <si>
    <t>05.12.2023 09:05:01</t>
  </si>
  <si>
    <t>05.12.2023 12:04:42</t>
  </si>
  <si>
    <t>TR-124 35-16-L00124_47573941_56352908_56352908</t>
  </si>
  <si>
    <t>05.12.2023 14:33:25</t>
  </si>
  <si>
    <t>05.12.2023 14:48:30</t>
  </si>
  <si>
    <t>TURGUTALP TR-1 45-71-M01762_43149138_56404824_56404824</t>
  </si>
  <si>
    <t>05.12.2023 11:57:41</t>
  </si>
  <si>
    <t>05.12.2023 16:58:02</t>
  </si>
  <si>
    <t>YUKARI AVUNDUK TR-1 35-16-M00033_35-16-M00033_2347119</t>
  </si>
  <si>
    <t>05.12.2023 09:35:33</t>
  </si>
  <si>
    <t>05.12.2023 10:09:27</t>
  </si>
  <si>
    <t>KAYMAKÇI İM 35-15-A00004_HatBaşıAyırıcı_97482264 L08_97482264</t>
  </si>
  <si>
    <t>05.12.2023 11:15:37</t>
  </si>
  <si>
    <t>05.12.2023 16:45:05</t>
  </si>
  <si>
    <t>SIĞACIK DM (L-35) 35-14-M00425_L-36 M02_97012870</t>
  </si>
  <si>
    <t>05.12.2023 10:03:43</t>
  </si>
  <si>
    <t>05.12.2023 10:35:39</t>
  </si>
  <si>
    <t>DM-4/76 (AMBER SOKAK) 45-71-M00217_A a4b_45101315</t>
  </si>
  <si>
    <t>05.12.2023 00:33:48</t>
  </si>
  <si>
    <t>05.12.2023 04:13:14</t>
  </si>
  <si>
    <t>K-1083 35-04-K01083_10208348 G-1_72248934</t>
  </si>
  <si>
    <t>05.12.2023 15:14:20</t>
  </si>
  <si>
    <t>05.12.2023 17:45:04</t>
  </si>
  <si>
    <t>ORHANGAZİ TR-1 35-15-L00207_950372134_950372134</t>
  </si>
  <si>
    <t>05.12.2023 17:45:20</t>
  </si>
  <si>
    <t>05.12.2023 19:40:48</t>
  </si>
  <si>
    <t>KARAPINAR TR-1 45-78-M01107_B_56407959_56407959</t>
  </si>
  <si>
    <t>05.12.2023 07:37:04</t>
  </si>
  <si>
    <t>05.12.2023 08:56:35</t>
  </si>
  <si>
    <t>ORHANGAZİ TR-1 35-15-L00207_35-15-L00207_2370558</t>
  </si>
  <si>
    <t>05.12.2023 19:12:48</t>
  </si>
  <si>
    <t>05.12.2023 19:45:41</t>
  </si>
  <si>
    <t>05.12.2023 02:10:57</t>
  </si>
  <si>
    <t>05.12.2023 02:28:34</t>
  </si>
  <si>
    <t>K-1037 35-01-K01037_910827972_910827972</t>
  </si>
  <si>
    <t>05.12.2023 13:38:06</t>
  </si>
  <si>
    <t>05.12.2023 18:43:17</t>
  </si>
  <si>
    <t>YASEMİN DM 35-19-M00002_ÖZBEK M03_2055959</t>
  </si>
  <si>
    <t>05.12.2023 17:05:46</t>
  </si>
  <si>
    <t>05.12.2023 17:10:29</t>
  </si>
  <si>
    <t>PAYAMLI M-27 (SAKIZAĞACI KÖK) 35-25-M00188_HatBaşıAyırıcı_53133046 M02_53133046</t>
  </si>
  <si>
    <t>05.12.2023 17:15:27</t>
  </si>
  <si>
    <t>05.12.2023 19:34:52</t>
  </si>
  <si>
    <t>BADEMLER İM-DM 35-19-A00003_GÜZELBAHÇE-1 (GÖNEN) ÇIKIŞ M16_100970895</t>
  </si>
  <si>
    <t>05.12.2023 19:49:00</t>
  </si>
  <si>
    <t>05.12.2023 22:05:00</t>
  </si>
  <si>
    <t>ÇUKURALTI M-37 35-25-M00078_955284685_955284685</t>
  </si>
  <si>
    <t>05.12.2023 18:06:48</t>
  </si>
  <si>
    <t>05.12.2023 22:57:22</t>
  </si>
  <si>
    <t>KAVACIK TR-1 35-01-L00001_911541135_911541135</t>
  </si>
  <si>
    <t>05.12.2023 17:37:43</t>
  </si>
  <si>
    <t>05.12.2023 20:56:42</t>
  </si>
  <si>
    <t>ÇİLEME KÖK 35-22-M00900_ÇİLEME KÖY M03_100801135</t>
  </si>
  <si>
    <t>05.12.2023 14:30:12</t>
  </si>
  <si>
    <t>05.12.2023 15:14:59</t>
  </si>
  <si>
    <t>ÇEŞME İM 35-18-A00001_VAKIFLAR L06_2053080</t>
  </si>
  <si>
    <t>05.12.2023 13:31:39</t>
  </si>
  <si>
    <t>05.12.2023 14:16:51</t>
  </si>
  <si>
    <t>ÖRNEKKÖY TR4 35-27-L00129_35-27-L00129_2368798</t>
  </si>
  <si>
    <t>05.12.2023 09:25:04</t>
  </si>
  <si>
    <t>05.12.2023 15:53:43</t>
  </si>
  <si>
    <t>HİKMET GIDA KÖK 45-72-M00122_HARTA BAKIR FİDERİ ÇIKIŞ M04_66519747</t>
  </si>
  <si>
    <t>05.12.2023 10:25:37</t>
  </si>
  <si>
    <t>05.12.2023 11:46:05</t>
  </si>
  <si>
    <t>M-657 35-17-M00657_HELVACI DM-2 M05_66304277</t>
  </si>
  <si>
    <t>05.12.2023 16:58:12</t>
  </si>
  <si>
    <t>05.12.2023 17:19:27</t>
  </si>
  <si>
    <t>MADEN KÖK 45-83-M00128_İZZETTİN M03_47316670</t>
  </si>
  <si>
    <t>05.12.2023 13:00:01</t>
  </si>
  <si>
    <t>05.12.2023 13:05:09</t>
  </si>
  <si>
    <t>L-75 MAVİ ARTEMİS SİTESİ 35-14-L00075_956640296_956640296</t>
  </si>
  <si>
    <t>05.12.2023 09:58:51</t>
  </si>
  <si>
    <t>05.12.2023 14:13:43</t>
  </si>
  <si>
    <t>KADİR SEZER SULAMA GRUBU TR 35-27-M00262_95000087782_95000087782</t>
  </si>
  <si>
    <t>05.12.2023 20:03:52</t>
  </si>
  <si>
    <t>05.12.2023 23:13:33</t>
  </si>
  <si>
    <t>YAĞLAR YAYLA TR-3 35-31-L00040_35-31-L00040_2366010</t>
  </si>
  <si>
    <t>05.12.2023 09:51:42</t>
  </si>
  <si>
    <t>05.12.2023 17:04:43</t>
  </si>
  <si>
    <t>TR-122 35-15-M00122_35-15-M00122_66907574</t>
  </si>
  <si>
    <t>05.12.2023 11:30:33</t>
  </si>
  <si>
    <t>05.12.2023 11:53:12</t>
  </si>
  <si>
    <t>KAHRAMANDERE İM 35-10-A00002_GÖNEN M09_2096980</t>
  </si>
  <si>
    <t>05.12.2023 12:32:38</t>
  </si>
  <si>
    <t>05.12.2023 14:52:38</t>
  </si>
  <si>
    <t>TİRE İM-DM-1 35-29-A00001_YENİÇİFTLİK M18_2312218</t>
  </si>
  <si>
    <t>05.12.2023 22:24:01</t>
  </si>
  <si>
    <t>05.12.2023 23:32:15</t>
  </si>
  <si>
    <t>BAĞARASI TR-12 35-23-M00181_E_91357738_91357738</t>
  </si>
  <si>
    <t>05.12.2023 22:03:06</t>
  </si>
  <si>
    <t>05.12.2023 22:42:12</t>
  </si>
  <si>
    <t>05.12.2023 07:14:28</t>
  </si>
  <si>
    <t>05.12.2023 08:34:41</t>
  </si>
  <si>
    <t>SAZOBA DM 45-72-M00413_BEYOBA TARIMSAL SULAMA M07_2331526</t>
  </si>
  <si>
    <t>05.12.2023 12:40:17</t>
  </si>
  <si>
    <t>05.12.2023 14:38:51</t>
  </si>
  <si>
    <t>GÖRDES DM 45-75-M00050_KAYACIK M06_2083588</t>
  </si>
  <si>
    <t>05.12.2023 10:24:21</t>
  </si>
  <si>
    <t>05.12.2023 10:38:03</t>
  </si>
  <si>
    <t>K-768 35-01-K00768_912959148_912959148</t>
  </si>
  <si>
    <t>05.12.2023 11:39:34</t>
  </si>
  <si>
    <t>05.12.2023 12:35:42</t>
  </si>
  <si>
    <t>K-132 35-01-K00132_912383308_912383308</t>
  </si>
  <si>
    <t>05.12.2023 09:30:23</t>
  </si>
  <si>
    <t>05.12.2023 18:35:30</t>
  </si>
  <si>
    <t>VİLLAKENT TR-3 35-28-M00389_953394024_953394024</t>
  </si>
  <si>
    <t>05.12.2023 17:57:16</t>
  </si>
  <si>
    <t>05.12.2023 20:17:59</t>
  </si>
  <si>
    <t>DM-23 45-71-M00500_DM-23/2 M09_2076930</t>
  </si>
  <si>
    <t>05.12.2023 09:16:55</t>
  </si>
  <si>
    <t>05.12.2023 12:40:42</t>
  </si>
  <si>
    <t>K-636 35-01-K00636_K-800 K03_2119230</t>
  </si>
  <si>
    <t>05.12.2023 08:56:06</t>
  </si>
  <si>
    <t>05.12.2023 14:06:22</t>
  </si>
  <si>
    <t>BAĞARASI TR-8 35-23-M00177_C_91286807_91286807</t>
  </si>
  <si>
    <t>05.12.2023 09:11:03</t>
  </si>
  <si>
    <t>05.12.2023 15:21:51</t>
  </si>
  <si>
    <t>DM02/TR08 45-73-M00022_TR-23 M02_71980354</t>
  </si>
  <si>
    <t>05.12.2023 14:42:23</t>
  </si>
  <si>
    <t>05.12.2023 16:13:42</t>
  </si>
  <si>
    <t>ÇAPAKLI KÖK 45-78-M01161_HatBaşıAyırıcı_53140251 M04_53140251</t>
  </si>
  <si>
    <t>05.12.2023 10:21:33</t>
  </si>
  <si>
    <t>05.12.2023 10:22:07</t>
  </si>
  <si>
    <t>HELVACI TR-2 35-26-M01489_95000514764_95000514764</t>
  </si>
  <si>
    <t>05.12.2023 11:22:23</t>
  </si>
  <si>
    <t>05.12.2023 11:48:00</t>
  </si>
  <si>
    <t>05.12.2023 15:29:39</t>
  </si>
  <si>
    <t>05.12.2023 19:08:12</t>
  </si>
  <si>
    <t>SARIGÖL DM 45-79-M00069_HatBaşıAyırıcı_53134483 M18_53134483</t>
  </si>
  <si>
    <t>05.12.2023 10:05:29</t>
  </si>
  <si>
    <t>05.12.2023 11:46:31</t>
  </si>
  <si>
    <t>BAĞARASI TR-12 35-23-M00181_A_91357742_91357742</t>
  </si>
  <si>
    <t>05.12.2023 09:47:46</t>
  </si>
  <si>
    <t>05.12.2023 10:12:29</t>
  </si>
  <si>
    <t>GÜMÜLDÜR M-9 35-25-M00009_GÜMÜLDÜR M-11 M02_72093493</t>
  </si>
  <si>
    <t>05.12.2023 08:44:31</t>
  </si>
  <si>
    <t>05.12.2023 11:35:40</t>
  </si>
  <si>
    <t>MELTEMKÖY SAHİL SİTESİ TR 35-30-M00676_C_56402160_56402160</t>
  </si>
  <si>
    <t>AG Direk Kırılması</t>
  </si>
  <si>
    <t>05.12.2023 12:05:48</t>
  </si>
  <si>
    <t>05.12.2023 14:42:56</t>
  </si>
  <si>
    <t>05.12.2023 08:54:37</t>
  </si>
  <si>
    <t>05.12.2023 17:04:49</t>
  </si>
  <si>
    <t>M-3418(YATIRIM REZERVE) 35-03-M03418_35-03-M03418_88084463</t>
  </si>
  <si>
    <t>05.12.2023 09:32:15</t>
  </si>
  <si>
    <t>05.12.2023 17:02:27</t>
  </si>
  <si>
    <t>L-9 AYASERANDA OTEL 35-18-L00009_ L01_2322932</t>
  </si>
  <si>
    <t>05.12.2023 14:01:26</t>
  </si>
  <si>
    <t>05.12.2023 18:35:15</t>
  </si>
  <si>
    <t>GÜMÜLDÜR DM-3 (M-29) 35-25-M00029_GÜMÜLDÜR M-28 M03_72083925</t>
  </si>
  <si>
    <t>05.12.2023 13:42:28</t>
  </si>
  <si>
    <t>05.12.2023 15:01:42</t>
  </si>
  <si>
    <t>05.12.2023 17:23:27</t>
  </si>
  <si>
    <t>05.12.2023 18:17:04</t>
  </si>
  <si>
    <t>M-52 DOĞANKENT SİTESİ 35-14-M00052_956659425_956659425</t>
  </si>
  <si>
    <t>05.12.2023 02:50:46</t>
  </si>
  <si>
    <t>05.12.2023 04:24:00</t>
  </si>
  <si>
    <t>TR-15 35-16-L00015_B_91444789_91444789</t>
  </si>
  <si>
    <t>05.12.2023 17:08:36</t>
  </si>
  <si>
    <t>05.12.2023 17:39:51</t>
  </si>
  <si>
    <t>K-1561 35-02-K01561_D_56381087_56381087</t>
  </si>
  <si>
    <t>05.12.2023 09:42:12</t>
  </si>
  <si>
    <t>05.12.2023 10:47:19</t>
  </si>
  <si>
    <t>K-1879 35-09-K01879_912817064_912817064</t>
  </si>
  <si>
    <t>05.12.2023 15:21:20</t>
  </si>
  <si>
    <t>05.12.2023 17:51:37</t>
  </si>
  <si>
    <t>ÜÇPINAR DM 45-71-M00183_GÖKBEL M09_72249134</t>
  </si>
  <si>
    <t>05.12.2023 09:14:03</t>
  </si>
  <si>
    <t>05.12.2023 11:24:19</t>
  </si>
  <si>
    <t>_913002499_913002499</t>
  </si>
  <si>
    <t>05.12.2023 10:48:55</t>
  </si>
  <si>
    <t>05.12.2023 11:50:31</t>
  </si>
  <si>
    <t>M-1460 35-09-M01460_95002397248_95002397248</t>
  </si>
  <si>
    <t>05.12.2023 21:49:55</t>
  </si>
  <si>
    <t>06.12.2023 02:10:36</t>
  </si>
  <si>
    <t>GÜMÜŞÇAY KÖK 45-73-M00477_SERİNKÖY M04_2309300</t>
  </si>
  <si>
    <t>05.12.2023 04:17:23</t>
  </si>
  <si>
    <t>05.12.2023 04:50:14</t>
  </si>
  <si>
    <t>K-716 35-02-K00716_B_56363835_56363835</t>
  </si>
  <si>
    <t>05.12.2023 18:04:28</t>
  </si>
  <si>
    <t>05.12.2023 23:16:00</t>
  </si>
  <si>
    <t>L-169 35-18-L00169_950462712_950462712</t>
  </si>
  <si>
    <t>05.12.2023 09:29:08</t>
  </si>
  <si>
    <t>05.12.2023 13:36:00</t>
  </si>
  <si>
    <t>TEKELİ ARITMA KÖK 35-22-M00090_ÇİLEME M05_2127063</t>
  </si>
  <si>
    <t>05.12.2023 12:25:02</t>
  </si>
  <si>
    <t>05.12.2023 12:52:26</t>
  </si>
  <si>
    <t>SARUHANLI TR-14 45-80-M00014_956563144_956563144</t>
  </si>
  <si>
    <t>05.12.2023 18:20:22</t>
  </si>
  <si>
    <t>05.12.2023 22:21:16</t>
  </si>
  <si>
    <t>HELVACI DM-2 35-17-M00359_AVEA MOBİL M02_66476611</t>
  </si>
  <si>
    <t>05.12.2023 15:35:20</t>
  </si>
  <si>
    <t>05.12.2023 17:07:35</t>
  </si>
  <si>
    <t>DEMİRKÖPRÜ TM 45-78-A00005_HatBaşıAyırıcı_53137024 M05_53137024</t>
  </si>
  <si>
    <t>05.12.2023 10:55:02</t>
  </si>
  <si>
    <t>05.12.2023 11:21:20</t>
  </si>
  <si>
    <t>L-75 MAVİ ARTEMİS SİTESİ 35-14-L00075_10904168 b1b_5960475</t>
  </si>
  <si>
    <t>05.12.2023 14:26:10</t>
  </si>
  <si>
    <t>KORDON KÖK 45-78-M00730_KÖSEALİ KABAZLI GÖBEKLİ M02_2105506</t>
  </si>
  <si>
    <t>05.12.2023 16:27:26</t>
  </si>
  <si>
    <t>05.12.2023 17:05:25</t>
  </si>
  <si>
    <t>NİLSAN KÖK 35-26-M00725_HASUN SULAMA M06_65911192</t>
  </si>
  <si>
    <t>05.12.2023 22:03:57</t>
  </si>
  <si>
    <t>05.12.2023 23:29:45</t>
  </si>
  <si>
    <t>MURADİYE TR 2/A 45-71-M00201_A A3_5966122</t>
  </si>
  <si>
    <t>05.12.2023 21:39:04</t>
  </si>
  <si>
    <t>06.12.2023 03:41:17</t>
  </si>
  <si>
    <t>TR-98 35-16-L00098_953354247_953354247</t>
  </si>
  <si>
    <t>05.12.2023 12:41:28</t>
  </si>
  <si>
    <t>05.12.2023 14:04:04</t>
  </si>
  <si>
    <t>DEMİRTAŞ TR-1 35-30-M00150_A_91238633_91238633</t>
  </si>
  <si>
    <t>05.12.2023 09:59:46</t>
  </si>
  <si>
    <t>05.12.2023 18:59:00</t>
  </si>
  <si>
    <t>BALIKLIOVA DM 35-19-L00270_BALIKLIOVA TR-5  TR-8 L04_2065349</t>
  </si>
  <si>
    <t>05.12.2023 09:37:28</t>
  </si>
  <si>
    <t>05.12.2023 10:07:34</t>
  </si>
  <si>
    <t>TURGUTALP TR-1 45-71-M01762_45-71-M01762_2349726</t>
  </si>
  <si>
    <t>05.12.2023 18:56:32</t>
  </si>
  <si>
    <t>KADIDAĞ OVA MAH.TR-1 45-72-L00133_B_72372699_72372699</t>
  </si>
  <si>
    <t>05.12.2023 11:09:50</t>
  </si>
  <si>
    <t>05.12.2023 12:10:26</t>
  </si>
  <si>
    <t>SÜLEYMANKÖY TR-1 45-72-L00507_B_79413873_79413873</t>
  </si>
  <si>
    <t>05.12.2023 17:21:49</t>
  </si>
  <si>
    <t>05.12.2023 22:06:23</t>
  </si>
  <si>
    <t>M-3070(YATIRIM REZERVE) 35-01-M03070_35-01-M03070_80639319</t>
  </si>
  <si>
    <t>05.12.2023 13:49:08</t>
  </si>
  <si>
    <t>05.12.2023 14:22:29</t>
  </si>
  <si>
    <t>ÇİÇEKLİ ELMA ÇUKURU TR-1 45-75-M00312_A_56404000_56404000</t>
  </si>
  <si>
    <t>05.12.2023 18:12:21</t>
  </si>
  <si>
    <t>05.12.2023 22:15:45</t>
  </si>
  <si>
    <t>KORDON KÖK 45-78-M00730_ÇAKALDOĞAN M03_2327657</t>
  </si>
  <si>
    <t>05.12.2023 15:05:20</t>
  </si>
  <si>
    <t>05.12.2023 16:10:28</t>
  </si>
  <si>
    <t>BALIKLIOVA DM 35-19-L00270_BALIKLIOVA TR-3 TR-4 L05_2068679</t>
  </si>
  <si>
    <t>05.12.2023 09:36:13</t>
  </si>
  <si>
    <t>05.12.2023 10:13:29</t>
  </si>
  <si>
    <t>05.12.2023 15:56:49</t>
  </si>
  <si>
    <t>05.12.2023 16:59:08</t>
  </si>
  <si>
    <t>M.EMİN KOYUNCU 35-26-L00363_A_91189325_91189325</t>
  </si>
  <si>
    <t>05.12.2023 12:51:17</t>
  </si>
  <si>
    <t>05.12.2023 14:59:58</t>
  </si>
  <si>
    <t>YEŞİLYURT TR-15 45-73-M00484_45-73-M00484_2352399</t>
  </si>
  <si>
    <t>05.12.2023 14:17:49</t>
  </si>
  <si>
    <t>05.12.2023 17:30:34</t>
  </si>
  <si>
    <t>MENEMEN TR-52 35-28-L00052_C_56362446_56362446</t>
  </si>
  <si>
    <t>05.12.2023 11:31:55</t>
  </si>
  <si>
    <t>05.12.2023 13:46:53</t>
  </si>
  <si>
    <t>PAYAMLI M-5 35-25-M00161_956637421_956637421</t>
  </si>
  <si>
    <t>05.12.2023 12:20:01</t>
  </si>
  <si>
    <t>05.12.2023 19:31:02</t>
  </si>
  <si>
    <t>SOMA TR-21/1 45-82-M00115_B_56387976_56387976</t>
  </si>
  <si>
    <t>05.12.2023 16:26:35</t>
  </si>
  <si>
    <t>05.12.2023 16:50:57</t>
  </si>
  <si>
    <t>BOZAĞAÇ TR-4 45-78-M00664_B_91037684_91037684</t>
  </si>
  <si>
    <t>05.12.2023 17:11:14</t>
  </si>
  <si>
    <t>05.12.2023 18:36:58</t>
  </si>
  <si>
    <t>KOYUNDERE TR-1 35-28-M00154_C_56365117_56365117</t>
  </si>
  <si>
    <t>05.12.2023 17:14:41</t>
  </si>
  <si>
    <t>05.12.2023 17:49:36</t>
  </si>
  <si>
    <t>05.12.2023 11:19:47</t>
  </si>
  <si>
    <t>05.12.2023 12:56:21</t>
  </si>
  <si>
    <t>YALNIZDAM TR-1 35-16-M00152_35-16-M00152_2347296</t>
  </si>
  <si>
    <t>05.12.2023 19:38:16</t>
  </si>
  <si>
    <t>05.12.2023 20:19:20</t>
  </si>
  <si>
    <t>KOBAKLAR TR-1 45-75-M00154__84102639_84102639</t>
  </si>
  <si>
    <t>05.12.2023 13:58:12</t>
  </si>
  <si>
    <t>05.12.2023 17:50:03</t>
  </si>
  <si>
    <t>YOLÜSTÜ İM 35-15-A00002_ERTUĞRUL KÖYÜ L15_2076427</t>
  </si>
  <si>
    <t>05.12.2023 09:51:47</t>
  </si>
  <si>
    <t>05.12.2023 17:28:11</t>
  </si>
  <si>
    <t>SÜLEYMANLI TR-10 45-72-L00304_956476720_956476720</t>
  </si>
  <si>
    <t>05.12.2023 17:37:40</t>
  </si>
  <si>
    <t>05.12.2023 23:20:26</t>
  </si>
  <si>
    <t>ÖREN TR-5 35-27-L00221_967004702_967004702</t>
  </si>
  <si>
    <t>05.12.2023 15:45:41</t>
  </si>
  <si>
    <t>05.12.2023 19:19:50</t>
  </si>
  <si>
    <t>DEMİRTAŞ TR-1 35-30-M00150_B_56359786_56359786</t>
  </si>
  <si>
    <t>05.12.2023 10:07:20</t>
  </si>
  <si>
    <t>05.12.2023 18:58:25</t>
  </si>
  <si>
    <t>TİRE İM-DM-1 35-29-A00001_ÇIRPI SULAMA 34.5 M04_2059514</t>
  </si>
  <si>
    <t>05.12.2023 11:05:56</t>
  </si>
  <si>
    <t>05.12.2023 11:21:00</t>
  </si>
  <si>
    <t>K-1762 35-01-K01762_911964860_911964860</t>
  </si>
  <si>
    <t>05.12.2023 09:27:19</t>
  </si>
  <si>
    <t>05.12.2023 11:34:27</t>
  </si>
  <si>
    <t>M-1287 35-02-M01287_99845194_99845194</t>
  </si>
  <si>
    <t>05.12.2023 15:44:39</t>
  </si>
  <si>
    <t>05.12.2023 21:36:20</t>
  </si>
  <si>
    <t>K-3850 35-04-K03850_R R1B_5790831</t>
  </si>
  <si>
    <t>05.12.2023 09:55:16</t>
  </si>
  <si>
    <t>05.12.2023 12:25:35</t>
  </si>
  <si>
    <t>ASARLIK TR-16 35-28-M00174_A_56366259_56366259</t>
  </si>
  <si>
    <t>05.12.2023 21:26:48</t>
  </si>
  <si>
    <t>05.12.2023 21:45:45</t>
  </si>
  <si>
    <t>M-3451(YATIRIM REZERVE) 35-02-M03451_ M03_88328654</t>
  </si>
  <si>
    <t>05.12.2023 13:57:43</t>
  </si>
  <si>
    <t>05.12.2023 14:42:41</t>
  </si>
  <si>
    <t>KAREL KÖK 35-18-L00528_ L03_72061187</t>
  </si>
  <si>
    <t>05.12.2023 09:08:59</t>
  </si>
  <si>
    <t>05.12.2023 14:03:48</t>
  </si>
  <si>
    <t>K-1083 35-04-K01083_35-04-K01083_2375046</t>
  </si>
  <si>
    <t>05.12.2023 16:44:57</t>
  </si>
  <si>
    <t>05.12.2023 16:55:27</t>
  </si>
  <si>
    <t>KAHRAMANDERE İM 35-10-A00002_YELKİ-2 M10_2094867</t>
  </si>
  <si>
    <t>05.12.2023 12:42:47</t>
  </si>
  <si>
    <t>M-3463(YATIRIM REZERVE) 35-02-M03463_35-02-M03463_88370372</t>
  </si>
  <si>
    <t>05.12.2023 09:41:35</t>
  </si>
  <si>
    <t>05.12.2023 11:25:00</t>
  </si>
  <si>
    <t>ULUKENT TR-6 35-28-M00073_953395580_953395580</t>
  </si>
  <si>
    <t>05.12.2023 11:04:15</t>
  </si>
  <si>
    <t>05.12.2023 13:57:54</t>
  </si>
  <si>
    <t>POYRAZDAMLARI TR-11 45-78-M00576_KEMERDAMLARI YUKARIKEMER M05_2106463</t>
  </si>
  <si>
    <t>05.12.2023 11:38:17</t>
  </si>
  <si>
    <t>05.12.2023 12:17:54</t>
  </si>
  <si>
    <t>SELENDİ DM 45-81-M00001_SELENDİ M13_2321599</t>
  </si>
  <si>
    <t>05.12.2023 13:02:38</t>
  </si>
  <si>
    <t>05.12.2023 13:25:17</t>
  </si>
  <si>
    <t>DURASILLI TR-25 45-78-M01140_45-78-M01140_2353118</t>
  </si>
  <si>
    <t>05.12.2023 21:24:12</t>
  </si>
  <si>
    <t>05.12.2023 21:53:00</t>
  </si>
  <si>
    <t>K-3648 35-01-K03648_A A1_5869254</t>
  </si>
  <si>
    <t>05.12.2023 16:09:42</t>
  </si>
  <si>
    <t>05.12.2023 17:27:14</t>
  </si>
  <si>
    <t>05.12.2023 02:09:55</t>
  </si>
  <si>
    <t>05.12.2023 04:03:00</t>
  </si>
  <si>
    <t>L-110 OVACIK 35-18-L00110_950459542_950459542</t>
  </si>
  <si>
    <t>05.12.2023 22:12:16</t>
  </si>
  <si>
    <t>05.12.2023 23:37:31</t>
  </si>
  <si>
    <t>TR-157 35-19-M00157_5858096_56377708_56377708</t>
  </si>
  <si>
    <t>05.12.2023 09:05:08</t>
  </si>
  <si>
    <t>05.12.2023 10:03:38</t>
  </si>
  <si>
    <t>PAŞAKÖY KÖK 45-80-M00052_AYDINLAR ÇIKIŞI M06_72063857</t>
  </si>
  <si>
    <t>05.12.2023 10:25:03</t>
  </si>
  <si>
    <t>05.12.2023 11:02:42</t>
  </si>
  <si>
    <t>K-1036 35-01-K01036_910860617_910860617</t>
  </si>
  <si>
    <t>05.12.2023 16:20:30</t>
  </si>
  <si>
    <t>05.12.2023 20:56:27</t>
  </si>
  <si>
    <t>K-273 35-01-K00273_913599265_913599265</t>
  </si>
  <si>
    <t>05.12.2023 09:54:21</t>
  </si>
  <si>
    <t>05.12.2023 15:36:05</t>
  </si>
  <si>
    <t>TR-141 35-15-M00141_950374478_950374478</t>
  </si>
  <si>
    <t>05.12.2023 23:18:01</t>
  </si>
  <si>
    <t>06.12.2023 01:07:57</t>
  </si>
  <si>
    <t>05.12.2023 10:31:40</t>
  </si>
  <si>
    <t>05.12.2023 13:55:24</t>
  </si>
  <si>
    <t>05.12.2023 13:03:12</t>
  </si>
  <si>
    <t>05.12.2023 15:02:16</t>
  </si>
  <si>
    <t>KORDON KÖK 45-78-M00730_KÖSEALİ KABAZLI GÖBEKLİ M02_2105507</t>
  </si>
  <si>
    <t>05.12.2023 09:29:43</t>
  </si>
  <si>
    <t>05.12.2023 10:25:50</t>
  </si>
  <si>
    <t>M-9 GERMİYAN 35-18-M00009_950429181_950429181</t>
  </si>
  <si>
    <t>05.12.2023 16:52:45</t>
  </si>
  <si>
    <t>05.12.2023 21:47:15</t>
  </si>
  <si>
    <t>L-76 DEPREM KONUTLARI-1 35-14-L00076__95519657_95519657</t>
  </si>
  <si>
    <t>05.12.2023 14:48:46</t>
  </si>
  <si>
    <t>05.12.2023 16:01:46</t>
  </si>
  <si>
    <t>YAŞAR SUHAN 35-26-L00073_35-26-L00073_2368591</t>
  </si>
  <si>
    <t>05.12.2023 17:13:00</t>
  </si>
  <si>
    <t>05.12.2023 17:54:00</t>
  </si>
  <si>
    <t>05.12.2023 07:43:23</t>
  </si>
  <si>
    <t>05.12.2023 16:47:54</t>
  </si>
  <si>
    <t>HACIHALİLLER TR-1 KÖK 45-71-M00066_HACIHALİLLER TR-3 M01_72238428</t>
  </si>
  <si>
    <t>05.12.2023 09:20:41</t>
  </si>
  <si>
    <t>05.12.2023 17:18:36</t>
  </si>
  <si>
    <t>M-2013 35-10-M02013_DAĞITIM TRAFOSU M-2013 M03_57832166</t>
  </si>
  <si>
    <t>05.12.2023 17:05:15</t>
  </si>
  <si>
    <t>05.12.2023 18:06:39</t>
  </si>
  <si>
    <t>KORDON KÖK 45-78-M00730_HatBaşıAyırıcı_53139398 M02_53139398</t>
  </si>
  <si>
    <t>05.12.2023 09:44:38</t>
  </si>
  <si>
    <t>05.12.2023 17:05:41</t>
  </si>
  <si>
    <t>ÇARIKLAR MAH. GÖÇERLER TR-3 45-86-M00081_45-86-M00081_2372350</t>
  </si>
  <si>
    <t>05.12.2023 10:52:27</t>
  </si>
  <si>
    <t>05.12.2023 13:27:55</t>
  </si>
  <si>
    <t>FAHRETTİN GÖREN SLM GRB TR 35-27-M00712_A_56362825_56362825</t>
  </si>
  <si>
    <t>05.12.2023 13:15:04</t>
  </si>
  <si>
    <t>05.12.2023 17:31:58</t>
  </si>
  <si>
    <t>ÇAMLIK DM 35-17-M00173_ADALET-1 M09_66328133</t>
  </si>
  <si>
    <t>05.12.2023 05:01:43</t>
  </si>
  <si>
    <t>05.12.2023 05:35:19</t>
  </si>
  <si>
    <t>PAYAMLI M-27 (SAKIZAĞACI KÖK) 35-25-M00188_M-26/M-28/DERYA SİTESİ M02_72070682</t>
  </si>
  <si>
    <t>05.12.2023 20:43:09</t>
  </si>
  <si>
    <t>K-4458 35-01-K04458_35-01-K04458_2361302</t>
  </si>
  <si>
    <t>05.12.2023 12:43:31</t>
  </si>
  <si>
    <t>05.12.2023 13:12:50</t>
  </si>
  <si>
    <t>K-488 35-04-K00488_99453708_99453708</t>
  </si>
  <si>
    <t>05.12.2023 21:46:22</t>
  </si>
  <si>
    <t>05.12.2023 22:54:57</t>
  </si>
  <si>
    <t>ALAŞEHİR TM 45-73-A00001_YEŞİLYURT M06_2312672</t>
  </si>
  <si>
    <t>05.12.2023 12:14:45</t>
  </si>
  <si>
    <t>05.12.2023 12:23:21</t>
  </si>
  <si>
    <t>05.12.2023 15:18:53</t>
  </si>
  <si>
    <t>05.12.2023 15:53:37</t>
  </si>
  <si>
    <t>L-158 ONTUR 35-18-L00158_11513016 l158a1_5777996</t>
  </si>
  <si>
    <t>05.12.2023 09:57:16</t>
  </si>
  <si>
    <t>05.12.2023 11:07:03</t>
  </si>
  <si>
    <t>KAHRAMANDERE İM 35-10-A00002_GÖNEN M09_2096981</t>
  </si>
  <si>
    <t>05.12.2023 15:56:39</t>
  </si>
  <si>
    <t>05.12.2023 17:00:17</t>
  </si>
  <si>
    <t>ÖZMEN DM 45-73-M01186_ÖZMEN-3 JES M010_66394466</t>
  </si>
  <si>
    <t>05.12.2023 11:08:49</t>
  </si>
  <si>
    <t>05.12.2023 15:01:01</t>
  </si>
  <si>
    <t>DİNDARLI TR-2 YEŞİLOVA 45-79-M00427_45-79-M00427_2363618</t>
  </si>
  <si>
    <t>05.12.2023 18:25:37</t>
  </si>
  <si>
    <t>05.12.2023 19:54:24</t>
  </si>
  <si>
    <t>KAYMAKÇI DM 35-15-M00254_TR-10 M03_66813715</t>
  </si>
  <si>
    <t>05.12.2023 11:11:24</t>
  </si>
  <si>
    <t>05.12.2023 14:37:49</t>
  </si>
  <si>
    <t>M-195 35-02-M00195_98645082_98645082</t>
  </si>
  <si>
    <t>05.12.2023 09:16:20</t>
  </si>
  <si>
    <t>05.12.2023 09:58:17</t>
  </si>
  <si>
    <t>ŞEHİT KEMAL KÖK 35-17-M00449_HELVACI DM-2 M03_66442960</t>
  </si>
  <si>
    <t>05.12.2023 15:36:37</t>
  </si>
  <si>
    <t>05.12.2023 16:37:26</t>
  </si>
  <si>
    <t>K-2510 35-01-K02510_35-01-K02510_2359135</t>
  </si>
  <si>
    <t>05.12.2023 17:23:50</t>
  </si>
  <si>
    <t>05.12.2023 20:40:03</t>
  </si>
  <si>
    <t>DM-1/TR-16 SEFERİHİSAR 35-14-M00328_956658808_956658808</t>
  </si>
  <si>
    <t>05.12.2023 21:31:47</t>
  </si>
  <si>
    <t>05.12.2023 21:59:48</t>
  </si>
  <si>
    <t>AKÇAŞEHİR KÖK 35-29-L00035_ALAYLI ENH L04_72208764</t>
  </si>
  <si>
    <t>05.12.2023 10:11:43</t>
  </si>
  <si>
    <t>05.12.2023 10:25:28</t>
  </si>
  <si>
    <t>TR-1-5/7 35-20-L00065_35-20-L00065_72368180</t>
  </si>
  <si>
    <t>05.12.2023 14:09:57</t>
  </si>
  <si>
    <t>05.12.2023 17:02:08</t>
  </si>
  <si>
    <t>SAZOBA DM 45-72-M00413_BEYOBA ÇIKIŞ M05_2331529</t>
  </si>
  <si>
    <t>05.12.2023 13:57:03</t>
  </si>
  <si>
    <t>05.12.2023 18:52:22</t>
  </si>
  <si>
    <t>YAYAKENT DM 35-24-M00209_HatBaşıAyırıcı_97479747 M05_97479747</t>
  </si>
  <si>
    <t>05.12.2023 09:08:35</t>
  </si>
  <si>
    <t>05.12.2023 15:25:45</t>
  </si>
  <si>
    <t>M-1245 35-01-M01245_911406076_911406076</t>
  </si>
  <si>
    <t>05.12.2023 11:27:47</t>
  </si>
  <si>
    <t>VELİLER DM 35-15-L00840_KAYAKÖY-GERİLİM ÖLÇÜ L04_66945995</t>
  </si>
  <si>
    <t>05.12.2023 11:18:35</t>
  </si>
  <si>
    <t>05.12.2023 13:21:06</t>
  </si>
  <si>
    <t>BEYDERE KÖK 45-71-M00128_ESKİ YENİKÖY M09_50217229</t>
  </si>
  <si>
    <t>05.12.2023 23:33:28</t>
  </si>
  <si>
    <t>05.12.2023 23:40:00</t>
  </si>
  <si>
    <t>CABBAR DM 45-73-M00100_DSİ ÇIKIŞ M03_2307311</t>
  </si>
  <si>
    <t>05.12.2023 11:01:02</t>
  </si>
  <si>
    <t>05.12.2023 16:17:25</t>
  </si>
  <si>
    <t>BAĞARASI TR-8 35-23-M00177_35-23-M00177_2373280</t>
  </si>
  <si>
    <t>05.12.2023 09:01:13</t>
  </si>
  <si>
    <t>05.12.2023 09:07:44</t>
  </si>
  <si>
    <t>05.12.2023 21:21:27</t>
  </si>
  <si>
    <t>05.12.2023 21:41:13</t>
  </si>
  <si>
    <t>05.12.2023 18:02:11</t>
  </si>
  <si>
    <t>05.12.2023 21:49:24</t>
  </si>
  <si>
    <t>TR-1/103 45-71-M00942_B b2_45143231</t>
  </si>
  <si>
    <t>05.12.2023 17:36:53</t>
  </si>
  <si>
    <t>05.12.2023 18:34:27</t>
  </si>
  <si>
    <t>MENEMEN DM-6/TR-7 35-28-L00172_TR-39/TR-52 ÇIKIŞI L01_58181985</t>
  </si>
  <si>
    <t>05.12.2023 10:00:51</t>
  </si>
  <si>
    <t>05.12.2023 11:30:15</t>
  </si>
  <si>
    <t>K-11 35-01-K00011_E E1_5925408</t>
  </si>
  <si>
    <t>05.12.2023 11:55:21</t>
  </si>
  <si>
    <t>05.12.2023 13:06:14</t>
  </si>
  <si>
    <t>SELİMŞAHLAR TR-2 45-71-M00137_TOKİ M03_2080336</t>
  </si>
  <si>
    <t>05.12.2023 09:44:47</t>
  </si>
  <si>
    <t>05.12.2023 12:32:30</t>
  </si>
  <si>
    <t>ASARLIK TR-8 35-28-M00182__91231161_91231161</t>
  </si>
  <si>
    <t>05.12.2023 19:00:45</t>
  </si>
  <si>
    <t>05.12.2023 21:11:00</t>
  </si>
  <si>
    <t>05.12.2023 18:04:09</t>
  </si>
  <si>
    <t>05.12.2023 23:16:37</t>
  </si>
  <si>
    <t>M-1462 35-01-M01462_913153747_913153747</t>
  </si>
  <si>
    <t>05.12.2023 07:14:56</t>
  </si>
  <si>
    <t>05.12.2023 12:48:33</t>
  </si>
  <si>
    <t>TAŞLIYOL KÖK 35-27-M00495_TAŞLIYOL M03_72168857</t>
  </si>
  <si>
    <t>05.12.2023 16:29:00</t>
  </si>
  <si>
    <t>05.12.2023 17:44:31</t>
  </si>
  <si>
    <t>K-575 35-01-K00575_E E1_5861230</t>
  </si>
  <si>
    <t>AG Box Arızası</t>
  </si>
  <si>
    <t>05.12.2023 11:32:00</t>
  </si>
  <si>
    <t>05.12.2023 11:54:17</t>
  </si>
  <si>
    <t>M-2014 35-01-M02014_K K1_5864126</t>
  </si>
  <si>
    <t>05.12.2023 20:17:32</t>
  </si>
  <si>
    <t>06.12.2023 01:29:38</t>
  </si>
  <si>
    <t>TR-30 GÖLCÜKLER İZBAN İSTASYONU 35-22-M00030_35-22-M00030_2358623</t>
  </si>
  <si>
    <t>05.12.2023 12:29:37</t>
  </si>
  <si>
    <t>05.12.2023 15:53:00</t>
  </si>
  <si>
    <t>HAMZABEYLİ KÖK 45-71-M00071_GİRİŞ M05_2076261</t>
  </si>
  <si>
    <t>05.12.2023 09:05:07</t>
  </si>
  <si>
    <t>05.12.2023 11:22:03</t>
  </si>
  <si>
    <t>05.12.2023 13:52:40</t>
  </si>
  <si>
    <t>05.12.2023 16:06:16</t>
  </si>
  <si>
    <t>ÇIRPI TR-1-2/3 35-20-M00008__93906180_93906180</t>
  </si>
  <si>
    <t>05.12.2023 08:29:05</t>
  </si>
  <si>
    <t>05.12.2023 11:48:46</t>
  </si>
  <si>
    <t>TR-142 35-16-L00142_47571889_56353106_56353106</t>
  </si>
  <si>
    <t>05.12.2023 09:25:01</t>
  </si>
  <si>
    <t>05.12.2023 10:02:24</t>
  </si>
  <si>
    <t>GÜMÜLDÜR DM-3 (M-29) 35-25-M00029_GÜMÜLDÜR M-32 M02_72083924</t>
  </si>
  <si>
    <t>05.12.2023 16:04:28</t>
  </si>
  <si>
    <t>05.12.2023 17:33:42</t>
  </si>
  <si>
    <t>05.12.2023 12:26:23</t>
  </si>
  <si>
    <t>05.12.2023 12:41:18</t>
  </si>
  <si>
    <t>KAYMAKÇI İM 35-15-A00004_ORHANGAZİ L08_2333300</t>
  </si>
  <si>
    <t>05.12.2023 16:29:57</t>
  </si>
  <si>
    <t>05.12.2023 16:37:55</t>
  </si>
  <si>
    <t>SELENDİ TR-15 45-81-M00015_945636432_945636432</t>
  </si>
  <si>
    <t>05.12.2023 18:21:33</t>
  </si>
  <si>
    <t>05.12.2023 19:37:35</t>
  </si>
  <si>
    <t>L-314 ÇINAR SİTESİ TR 35-18-L00314_F 0_5943180</t>
  </si>
  <si>
    <t>05.12.2023 14:22:14</t>
  </si>
  <si>
    <t>05.12.2023 19:27:49</t>
  </si>
  <si>
    <t>DM-3/30 45-71-M00084_953243976_953243976</t>
  </si>
  <si>
    <t>05.12.2023 10:15:38</t>
  </si>
  <si>
    <t>05.12.2023 14:39:19</t>
  </si>
  <si>
    <t>TR-2/73-A 45-83-L00151_95001220557_95001220557</t>
  </si>
  <si>
    <t>05.12.2023 09:39:01</t>
  </si>
  <si>
    <t>05.12.2023 16:36:51</t>
  </si>
  <si>
    <t>NECMETTİN AKTÜRK ÖZEL KÖK 45-76-M00045Ö_HALİL ÇOK M02_2087949</t>
  </si>
  <si>
    <t>05.12.2023 09:54:03</t>
  </si>
  <si>
    <t>05.12.2023 11:12:35</t>
  </si>
  <si>
    <t>05.12.2023 11:36:42</t>
  </si>
  <si>
    <t>05.12.2023 13:37:27</t>
  </si>
  <si>
    <t>05.12.2023 10:30:59</t>
  </si>
  <si>
    <t>05.12.2023 10:58:13</t>
  </si>
  <si>
    <t>M-2404 35-04-M02404_98911110_98911110</t>
  </si>
  <si>
    <t>05.12.2023 13:56:10</t>
  </si>
  <si>
    <t>05.12.2023 16:34:02</t>
  </si>
  <si>
    <t>ÜRKMEZ DM-2 (ÜRKMEZ M-1) 35-25-M00137_ÜRKMEZ M-2/ÜRKMEZ M-3/ÜRKMEZ M-4 M03_72079417</t>
  </si>
  <si>
    <t>05.12.2023 13:41:20</t>
  </si>
  <si>
    <t>05.12.2023 15:36:39</t>
  </si>
  <si>
    <t>DM-14/3 45-71-M00387_953197431_953197431</t>
  </si>
  <si>
    <t>05.12.2023 02:07:05</t>
  </si>
  <si>
    <t>05.12.2023 04:35:10</t>
  </si>
  <si>
    <t>KAHRAMANDERE İM 35-10-A00002_TR-1 10,5 GİRİŞ K03_2101985</t>
  </si>
  <si>
    <t>05.12.2023 12:33:57</t>
  </si>
  <si>
    <t>05.12.2023 12:43:03</t>
  </si>
  <si>
    <t>POYRACIK TR-11 35-24-L00034_E_56372412_56372412</t>
  </si>
  <si>
    <t>05.12.2023 18:11:43</t>
  </si>
  <si>
    <t>05.12.2023 18:33:07</t>
  </si>
  <si>
    <t>DERBENT İM-DM 45-83-A00004_MANİSA-2 M12_2097148</t>
  </si>
  <si>
    <t>05.12.2023 09:13:02</t>
  </si>
  <si>
    <t>05.12.2023 15:28:40</t>
  </si>
  <si>
    <t>TR-15 35-19-L00015_D_91047672_91047672</t>
  </si>
  <si>
    <t>05.12.2023 11:35:58</t>
  </si>
  <si>
    <t>05.12.2023 12:23:29</t>
  </si>
  <si>
    <t>İSMETİYE TR-1 45-73-M00994_45-73-M00994_2351977</t>
  </si>
  <si>
    <t>05.12.2023 15:22:34</t>
  </si>
  <si>
    <t>05.12.2023 18:28:41</t>
  </si>
  <si>
    <t>K-3683 35-01-K03683_E 1E_5873987</t>
  </si>
  <si>
    <t>05.12.2023 14:42:03</t>
  </si>
  <si>
    <t>05.12.2023 20:44:07</t>
  </si>
  <si>
    <t>MELEK BEY ÇİFTLİĞİ TR 35-24-M00030_35-24-M00030_2376345</t>
  </si>
  <si>
    <t>05.12.2023 10:06:37</t>
  </si>
  <si>
    <t>05.12.2023 12:56:33</t>
  </si>
  <si>
    <t>05.12.2023 08:49:03</t>
  </si>
  <si>
    <t>05.12.2023 16:32:48</t>
  </si>
  <si>
    <t>TR-1-5/7 35-20-L00065_ H_72368177</t>
  </si>
  <si>
    <t>OG Trafo Arızası</t>
  </si>
  <si>
    <t>05.12.2023 17:55:05</t>
  </si>
  <si>
    <t>06.12.2023 00:50:15</t>
  </si>
  <si>
    <t>05.12.2023 21:41:32</t>
  </si>
  <si>
    <t>K-1296 35-01-K01296_911114650_911114650</t>
  </si>
  <si>
    <t>05.12.2023 15:45:25</t>
  </si>
  <si>
    <t>05.12.2023 20:55:55</t>
  </si>
  <si>
    <t>LÜTFİYE KÖK 45-80-M02970_KUMKUYUCAK    TST-1 M03_84270457</t>
  </si>
  <si>
    <t>05.12.2023 13:01:48</t>
  </si>
  <si>
    <t>05.12.2023 13:09:17</t>
  </si>
  <si>
    <t>05.12.2023 00:00:14</t>
  </si>
  <si>
    <t>05.12.2023 02:59:25</t>
  </si>
  <si>
    <t>YALNIZDAM TR-1 35-16-M00152_953353437_953353437</t>
  </si>
  <si>
    <t>05.12.2023 16:33:16</t>
  </si>
  <si>
    <t>K-1020 35-01-K01020_912202968_912202968</t>
  </si>
  <si>
    <t>05.12.2023 07:52:24</t>
  </si>
  <si>
    <t>05.12.2023 08:30:26</t>
  </si>
  <si>
    <t>05.12.2023 13:33:23</t>
  </si>
  <si>
    <t>05.12.2023 14:05:18</t>
  </si>
  <si>
    <t>ALİBEYLİ DM 45-80-M00064__72410639_72410639</t>
  </si>
  <si>
    <t>05.12.2023 13:59:59</t>
  </si>
  <si>
    <t>05.12.2023 14:46:16</t>
  </si>
  <si>
    <t>05.12.2023 03:33:27</t>
  </si>
  <si>
    <t>05.12.2023 04:01:38</t>
  </si>
  <si>
    <t>05.12.2023 10:20:33</t>
  </si>
  <si>
    <t>05.12.2023 11:32:02</t>
  </si>
  <si>
    <t>YASEMİN DM 35-19-M00002_KUŞÇULAR DM-2 M02_2116640</t>
  </si>
  <si>
    <t>05.12.2023 13:15:33</t>
  </si>
  <si>
    <t>M-3461(YATIRIM REZERVE) 35-02-M03461_D_56369517_56369517</t>
  </si>
  <si>
    <t>05.12.2023 09:10:02</t>
  </si>
  <si>
    <t>05.12.2023 16:30:18</t>
  </si>
  <si>
    <t>SİNDEL TR-1 45-75-M00331_A_56390913_56390913</t>
  </si>
  <si>
    <t>05.12.2023 08:31:02</t>
  </si>
  <si>
    <t>05.12.2023 09:58:28</t>
  </si>
  <si>
    <t>M-2566 35-03-M02566_910409907_910409907</t>
  </si>
  <si>
    <t>05.12.2023 21:58:41</t>
  </si>
  <si>
    <t>06.12.2023 00:45:47</t>
  </si>
  <si>
    <t>HARMANDALI KÖK 45-71-M00061_AHMET KURUT M011_72230853</t>
  </si>
  <si>
    <t>05.12.2023 05:08:14</t>
  </si>
  <si>
    <t>05.12.2023 06:09:06</t>
  </si>
  <si>
    <t>TR-15 35-19-L00015_956675910_956675910</t>
  </si>
  <si>
    <t>05.12.2023 10:56:25</t>
  </si>
  <si>
    <t>KÖPRÜBAŞI TR-27 (FUTBOL SAHASI) 45-86-M00027_KÖPRÜBAŞI TR-38 M03_72220574</t>
  </si>
  <si>
    <t>05.12.2023 16:54:01</t>
  </si>
  <si>
    <t>M-2001 GÜZELBAHÇE ÇAMLI KÖK 35-10-M02001_M-2501 M03_47756368</t>
  </si>
  <si>
    <t>05.12.2023 14:59:12</t>
  </si>
  <si>
    <t>05.12.2023 15:42:09</t>
  </si>
  <si>
    <t>K-511 35-01-K00511_912133927_912133927</t>
  </si>
  <si>
    <t>05.12.2023 13:47:40</t>
  </si>
  <si>
    <t>05.12.2023 14:46:13</t>
  </si>
  <si>
    <t>K-17 35-04-K00017_912187292_912187292</t>
  </si>
  <si>
    <t>05.12.2023 15:07:56</t>
  </si>
  <si>
    <t>05.12.2023 17:40:21</t>
  </si>
  <si>
    <t>TR-26 35-30-L00026_B_56398320_56398320</t>
  </si>
  <si>
    <t>05.12.2023 14:54:22</t>
  </si>
  <si>
    <t>05.12.2023 16:56:16</t>
  </si>
  <si>
    <t>GERENKÖY TR-6 35-23-M00152_C_90995734_90995734</t>
  </si>
  <si>
    <t>05.12.2023 17:29:30</t>
  </si>
  <si>
    <t>05.12.2023 18:11:19</t>
  </si>
  <si>
    <t>ALAŞEHİR TR-26/A 45-73-M01171_B_91452519_91452519</t>
  </si>
  <si>
    <t>05.12.2023 18:02:39</t>
  </si>
  <si>
    <t>05.12.2023 18:54:26</t>
  </si>
  <si>
    <t>05.12.2023 09:00:41</t>
  </si>
  <si>
    <t>05.12.2023 17:02:48</t>
  </si>
  <si>
    <t>M-1896 35-09-M01896_950143968_950143968</t>
  </si>
  <si>
    <t>05.12.2023 09:44:51</t>
  </si>
  <si>
    <t>05.12.2023 12:06:13</t>
  </si>
  <si>
    <t>TR-1/10 45-72-M00010_TR-1/12 M02_85209785</t>
  </si>
  <si>
    <t>05.12.2023 10:25:38</t>
  </si>
  <si>
    <t>05.12.2023 11:17:23</t>
  </si>
  <si>
    <t>DM-3/TR-6 35-13-M00053_946422170_946422170</t>
  </si>
  <si>
    <t>05.12.2023 11:28:13</t>
  </si>
  <si>
    <t>05.12.2023 15:28:49</t>
  </si>
  <si>
    <t>05.12.2023 17:34:20</t>
  </si>
  <si>
    <t>05.12.2023 17:40:55</t>
  </si>
  <si>
    <t>M-3090 35-09-M03090_F F01_95325036</t>
  </si>
  <si>
    <t>05.12.2023 16:11:24</t>
  </si>
  <si>
    <t>05.12.2023 18:14:53</t>
  </si>
  <si>
    <t>K-544 35-01-K00544_912000599_912000599</t>
  </si>
  <si>
    <t>05.12.2023 16:54:12</t>
  </si>
  <si>
    <t>05.12.2023 20:08:13</t>
  </si>
  <si>
    <t>L-314 ÇINAR SİTESİ TR 35-18-L00314_95002599700_95002599700</t>
  </si>
  <si>
    <t>05.12.2023 10:33:15</t>
  </si>
  <si>
    <t>05.12.2023 12:05:26</t>
  </si>
  <si>
    <t>TR-96 35-16-L00096_95000535440_95000535440</t>
  </si>
  <si>
    <t>05.12.2023 16:21:57</t>
  </si>
  <si>
    <t>05.12.2023 18:22:22</t>
  </si>
  <si>
    <t>BEYDERE KÖK 45-71-M00128_ÜÇPINAR M03_50217225</t>
  </si>
  <si>
    <t>05.12.2023 20:21:12</t>
  </si>
  <si>
    <t>05.12.2023 20:30:57</t>
  </si>
  <si>
    <t>TR-97/A(GÜMÜŞÇAY) 45-78-L00740_TR-97 DEN GİRİŞ L01_64742233</t>
  </si>
  <si>
    <t>05.12.2023 13:04:17</t>
  </si>
  <si>
    <t>05.12.2023 13:42:17</t>
  </si>
  <si>
    <t>AKÇAŞEHİR KÖK 35-29-L00035_AKKUYU ENH L05_72208762</t>
  </si>
  <si>
    <t>05.12.2023 09:04:37</t>
  </si>
  <si>
    <t>05.12.2023 09:20:09</t>
  </si>
  <si>
    <t>DM-8/7 KAZIMKARABEKİR İ.Ö.O 45-71-M00294_E E7_73538876</t>
  </si>
  <si>
    <t>05.12.2023 16:44:18</t>
  </si>
  <si>
    <t>05.12.2023 18:09:32</t>
  </si>
  <si>
    <t>ÇOBANLAR TR-1 35-16-M00085_A_91030593_91030593</t>
  </si>
  <si>
    <t>05.12.2023 10:00:06</t>
  </si>
  <si>
    <t>05.12.2023 11:51:14</t>
  </si>
  <si>
    <t>K-4156 35-02-K04156_914976000_914976000</t>
  </si>
  <si>
    <t>05.12.2023 17:49:21</t>
  </si>
  <si>
    <t>05.12.2023 21:16:55</t>
  </si>
  <si>
    <t>K-1235 35-02-K01235_99067124_99067124</t>
  </si>
  <si>
    <t>05.12.2023 14:50:05</t>
  </si>
  <si>
    <t>05.12.2023 16:22:13</t>
  </si>
  <si>
    <t>BORLU KÖK 45-86-M00046_ÇATALOLUK DM M02_72227051</t>
  </si>
  <si>
    <t>05.12.2023 11:27:57</t>
  </si>
  <si>
    <t>IŞIKLAR KÖK 45-73-M00467_HatBaşıAyırıcı_80940178 M06_80940178</t>
  </si>
  <si>
    <t>06.12.2023 10:08:18</t>
  </si>
  <si>
    <t>06.12.2023 13:03:59</t>
  </si>
  <si>
    <t>MORDOĞAN TR-35 35-21-L00147_D_56393521_56393521</t>
  </si>
  <si>
    <t>06.12.2023 19:30:02</t>
  </si>
  <si>
    <t>06.12.2023 20:15:33</t>
  </si>
  <si>
    <t>ATAKÖY TR-7 35-22-M00177_95002681762_95002681762</t>
  </si>
  <si>
    <t>06.12.2023 10:24:08</t>
  </si>
  <si>
    <t>06.12.2023 11:33:59</t>
  </si>
  <si>
    <t>TR-18 45-74-M00018_J J03b_84390624</t>
  </si>
  <si>
    <t>06.12.2023 11:22:56</t>
  </si>
  <si>
    <t>06.12.2023 12:12:20</t>
  </si>
  <si>
    <t>ÖDEMİŞ İM 35-15-A00001_YENİ KENT L16_2310687</t>
  </si>
  <si>
    <t>06.12.2023 09:51:45</t>
  </si>
  <si>
    <t>06.12.2023 17:24:58</t>
  </si>
  <si>
    <t>SOMA TR-41 45-82-M00041_95002406471_95002406471</t>
  </si>
  <si>
    <t>06.12.2023 09:20:04</t>
  </si>
  <si>
    <t>06.12.2023 11:08:23</t>
  </si>
  <si>
    <t>KAPAKLI DM 45-72-M00309_KAYIŞLAR M09_2099434</t>
  </si>
  <si>
    <t>06.12.2023 09:16:25</t>
  </si>
  <si>
    <t>06.12.2023 09:31:56</t>
  </si>
  <si>
    <t>06.12.2023 12:31:42</t>
  </si>
  <si>
    <t>06.12.2023 14:05:08</t>
  </si>
  <si>
    <t>BOYNUYOĞUN KÖK 35-29-L00051_DALLIK L03_72215450</t>
  </si>
  <si>
    <t>06.12.2023 09:33:07</t>
  </si>
  <si>
    <t>06.12.2023 10:01:58</t>
  </si>
  <si>
    <t>FUNDACIK KÖK 45-75-M00068_HatBaşıAyırıcı_53135521 M03_53135521</t>
  </si>
  <si>
    <t>06.12.2023 10:22:08</t>
  </si>
  <si>
    <t>06.12.2023 11:30:13</t>
  </si>
  <si>
    <t>MENDERES DM-2/TR-1 35-22-M00300_HatBaşıAyırıcı_53132609 M15_53132609</t>
  </si>
  <si>
    <t>06.12.2023 13:14:37</t>
  </si>
  <si>
    <t>06.12.2023 14:21:22</t>
  </si>
  <si>
    <t>M-1033 35-04-M01033_F F4B_5836419</t>
  </si>
  <si>
    <t>06.12.2023 19:30:13</t>
  </si>
  <si>
    <t>07.12.2023 00:35:44</t>
  </si>
  <si>
    <t>TİRE İM-DM-1 35-29-A00001_YENİÇİFTLİK M18_2059040</t>
  </si>
  <si>
    <t>06.12.2023 17:18:42</t>
  </si>
  <si>
    <t>06.12.2023 17:30:17</t>
  </si>
  <si>
    <t>TR-78 35-16-L00078_47590906_56353367_56353367</t>
  </si>
  <si>
    <t>06.12.2023 18:52:53</t>
  </si>
  <si>
    <t>06.12.2023 19:37:15</t>
  </si>
  <si>
    <t>K-273 35-01-K00273_911178730_911178730</t>
  </si>
  <si>
    <t>06.12.2023 12:28:22</t>
  </si>
  <si>
    <t>06.12.2023 12:49:33</t>
  </si>
  <si>
    <t>ÖZBEY İM 35-26-A00005_KAPLANCIK L03_2314109</t>
  </si>
  <si>
    <t>06.12.2023 21:37:32</t>
  </si>
  <si>
    <t>06.12.2023 21:59:34</t>
  </si>
  <si>
    <t>K-2752 35-03-K02752_911071815_911071815</t>
  </si>
  <si>
    <t>06.12.2023 15:26:51</t>
  </si>
  <si>
    <t>06.12.2023 18:05:59</t>
  </si>
  <si>
    <t>K-2395 35-04-K02395_E E1_5763199</t>
  </si>
  <si>
    <t>06.12.2023 07:56:15</t>
  </si>
  <si>
    <t>06.12.2023 09:24:22</t>
  </si>
  <si>
    <t>SALİHLERALTI MİGROS TR 35-30-M00669_HatBaşıAyırıcı_90148255 M02_90148255</t>
  </si>
  <si>
    <t>06.12.2023 14:43:16</t>
  </si>
  <si>
    <t>06.12.2023 17:41:41</t>
  </si>
  <si>
    <t>K-17 35-04-K00017_99360084_99360084</t>
  </si>
  <si>
    <t>06.12.2023 09:46:13</t>
  </si>
  <si>
    <t>06.12.2023 16:40:23</t>
  </si>
  <si>
    <t>K-132 35-01-K00132_35-01-K00132_2353495</t>
  </si>
  <si>
    <t>06.12.2023 15:23:15</t>
  </si>
  <si>
    <t>06.12.2023 15:52:49</t>
  </si>
  <si>
    <t>ASARLIK TR-9 35-28-M00590_35-28-M00590_2377264</t>
  </si>
  <si>
    <t>06.12.2023 14:15:01</t>
  </si>
  <si>
    <t>06.12.2023 15:21:02</t>
  </si>
  <si>
    <t>K-569 35-02-K00569_35-02-K00569_50003081</t>
  </si>
  <si>
    <t>06.12.2023 12:07:32</t>
  </si>
  <si>
    <t>06.12.2023 12:33:45</t>
  </si>
  <si>
    <t>KARGIN KÖK 45-71-M00095_ŞİRVAN M04_2321772</t>
  </si>
  <si>
    <t>06.12.2023 18:28:40</t>
  </si>
  <si>
    <t>06.12.2023 18:37:48</t>
  </si>
  <si>
    <t>M-3090 35-09-M03090_914531428_914531428</t>
  </si>
  <si>
    <t>06.12.2023 08:54:05</t>
  </si>
  <si>
    <t>06.12.2023 10:27:22</t>
  </si>
  <si>
    <t>M-331 35-02-M00331_M-1644 M04_2334054</t>
  </si>
  <si>
    <t>06.12.2023 08:24:47</t>
  </si>
  <si>
    <t>06.12.2023 09:36:56</t>
  </si>
  <si>
    <t>SUBAŞI İM 35-26-A00002_NAİME L03_2035579</t>
  </si>
  <si>
    <t>06.12.2023 09:07:12</t>
  </si>
  <si>
    <t>06.12.2023 09:27:49</t>
  </si>
  <si>
    <t>TR-49 35-26-M00049_DAĞITIM TRAFO TR-49 M06_100774934</t>
  </si>
  <si>
    <t>06.12.2023 09:06:07</t>
  </si>
  <si>
    <t>06.12.2023 09:29:09</t>
  </si>
  <si>
    <t>06.12.2023 09:46:16</t>
  </si>
  <si>
    <t>06.12.2023 16:17:12</t>
  </si>
  <si>
    <t>KIRKAĞAÇ TR-26 45-76-M00026_955244236_955244236</t>
  </si>
  <si>
    <t>06.12.2023 15:49:48</t>
  </si>
  <si>
    <t>06.12.2023 22:42:25</t>
  </si>
  <si>
    <t>GÖLLÜCE TR-1 35-26-L00285__66204416_66204416</t>
  </si>
  <si>
    <t>06.12.2023 12:45:41</t>
  </si>
  <si>
    <t>06.12.2023 17:14:21</t>
  </si>
  <si>
    <t>M-639 OLDURUK KÖK 35-03-M00639_M-1929 M04_42868457</t>
  </si>
  <si>
    <t>06.12.2023 15:26:02</t>
  </si>
  <si>
    <t>06.12.2023 15:43:56</t>
  </si>
  <si>
    <t>06.12.2023 09:35:04</t>
  </si>
  <si>
    <t>06.12.2023 12:08:50</t>
  </si>
  <si>
    <t>06.12.2023 19:42:37</t>
  </si>
  <si>
    <t>06.12.2023 20:43:19</t>
  </si>
  <si>
    <t>BAŞKÖY KUREYŞ TR-1 35-29-L00194_48205866_56400242_56400242</t>
  </si>
  <si>
    <t>06.12.2023 16:23:47</t>
  </si>
  <si>
    <t>06.12.2023 17:31:50</t>
  </si>
  <si>
    <t>M-531 KAVAKLIDERE KÖK 35-02-M00531_M-530 / M529 M11_72200028</t>
  </si>
  <si>
    <t>06.12.2023 08:28:27</t>
  </si>
  <si>
    <t>06.12.2023 09:22:29</t>
  </si>
  <si>
    <t>TR-65 35-30-L00065_35-30-L00065_2368888</t>
  </si>
  <si>
    <t>06.12.2023 10:14:36</t>
  </si>
  <si>
    <t>06.12.2023 10:39:05</t>
  </si>
  <si>
    <t>KÜÇÜKAVULCUK DM 35-15-L00727_KÜÇÜKAVLUCUK SULAMA GRB L05_72098463</t>
  </si>
  <si>
    <t>06.12.2023 15:05:17</t>
  </si>
  <si>
    <t>06.12.2023 16:56:15</t>
  </si>
  <si>
    <t>UÇAK KARDEŞLER KÖK 45-73-M00296_KEMALİYE-1 M02_66733878</t>
  </si>
  <si>
    <t>06.12.2023 12:07:00</t>
  </si>
  <si>
    <t>06.12.2023 13:15:24</t>
  </si>
  <si>
    <t>ESENYURT TR-1 45-74-M00111_A_56356827_56356827</t>
  </si>
  <si>
    <t>06.12.2023 17:27:04</t>
  </si>
  <si>
    <t>06.12.2023 18:50:47</t>
  </si>
  <si>
    <t>L-76 DEPREM KONUTLARI-1 35-14-L00076_35-14-L00076_72210055</t>
  </si>
  <si>
    <t>06.12.2023 21:56:57</t>
  </si>
  <si>
    <t>06.12.2023 23:02:39</t>
  </si>
  <si>
    <t>DM-9/12-A 45-71-M01919_C_56398587_56398587</t>
  </si>
  <si>
    <t>06.12.2023 09:07:52</t>
  </si>
  <si>
    <t>06.12.2023 10:39:47</t>
  </si>
  <si>
    <t>K-573 35-01-K00573_35-01-K00573_2355670</t>
  </si>
  <si>
    <t>06.12.2023 08:21:25</t>
  </si>
  <si>
    <t>06.12.2023 08:30:00</t>
  </si>
  <si>
    <t>K-3414 35-08-K03414_G_56381200_56381200</t>
  </si>
  <si>
    <t>AG Sehim Bozukluğu</t>
  </si>
  <si>
    <t>06.12.2023 18:00:29</t>
  </si>
  <si>
    <t>06.12.2023 21:08:14</t>
  </si>
  <si>
    <t>FOÇA JANDARMA ALAYI KÖK 35-23-M00240_YENİFOÇA 7.JANDARMA ÖZEL M02_72144150</t>
  </si>
  <si>
    <t>06.12.2023 10:56:59</t>
  </si>
  <si>
    <t>06.12.2023 12:39:06</t>
  </si>
  <si>
    <t>K-3749 35-08-K03749_912288003_912288003</t>
  </si>
  <si>
    <t>06.12.2023 07:06:33</t>
  </si>
  <si>
    <t>06.12.2023 11:20:17</t>
  </si>
  <si>
    <t>M-611 (DM-4/23) 35-17-M00611_95002365846_95002365846</t>
  </si>
  <si>
    <t>06.12.2023 14:30:34</t>
  </si>
  <si>
    <t>06.12.2023 18:04:23</t>
  </si>
  <si>
    <t>BADEMLİ TR-6 35-30-L00103_35-30-L00103_2376364</t>
  </si>
  <si>
    <t>06.12.2023 12:13:19</t>
  </si>
  <si>
    <t>06.12.2023 13:04:31</t>
  </si>
  <si>
    <t>SALUR KÖK 45-75-M00062_OĞULDURUK M03_72037155</t>
  </si>
  <si>
    <t>06.12.2023 15:28:19</t>
  </si>
  <si>
    <t>06.12.2023 15:58:51</t>
  </si>
  <si>
    <t>06.12.2023 13:02:56</t>
  </si>
  <si>
    <t>06.12.2023 13:16:12</t>
  </si>
  <si>
    <t>GÜMÜLDÜR M-47 35-25-M00047_A_90954758_90954758</t>
  </si>
  <si>
    <t>06.12.2023 13:19:25</t>
  </si>
  <si>
    <t>06.12.2023 16:05:25</t>
  </si>
  <si>
    <t>M-2453 35-03-M02453_910302054_910302054</t>
  </si>
  <si>
    <t>06.12.2023 19:56:03</t>
  </si>
  <si>
    <t>06.12.2023 21:21:13</t>
  </si>
  <si>
    <t>KADİR SEZER SULAMA GRUBU TR 35-27-M00262_95000087779_95000087779</t>
  </si>
  <si>
    <t>06.12.2023 16:12:41</t>
  </si>
  <si>
    <t>06.12.2023 17:30:32</t>
  </si>
  <si>
    <t>ÖDEMİŞ İM 35-15-A00001_TR-B M13_2309864</t>
  </si>
  <si>
    <t>06.12.2023 09:34:12</t>
  </si>
  <si>
    <t>06.12.2023 12:58:03</t>
  </si>
  <si>
    <t>DEREKÖY TR-1 45-72-L00461_956525879_956525879</t>
  </si>
  <si>
    <t>06.12.2023 10:04:01</t>
  </si>
  <si>
    <t>06.12.2023 13:41:29</t>
  </si>
  <si>
    <t>DM-9/12-A 45-71-M01919_45-71-M01919_2368655</t>
  </si>
  <si>
    <t>06.12.2023 11:27:33</t>
  </si>
  <si>
    <t>KÜÇÜKKALE KÖK 35-29-L00036_BÜYÜKKALE L07_2088240</t>
  </si>
  <si>
    <t>06.12.2023 15:38:22</t>
  </si>
  <si>
    <t>06.12.2023 15:43:00</t>
  </si>
  <si>
    <t>06.12.2023 17:38:03</t>
  </si>
  <si>
    <t>06.12.2023 17:51:00</t>
  </si>
  <si>
    <t>06.12.2023 13:58:12</t>
  </si>
  <si>
    <t>06.12.2023 20:04:12</t>
  </si>
  <si>
    <t>M-3311(YATIRIM REZERVE) 35-07-M03311__79892021_79892021</t>
  </si>
  <si>
    <t>06.12.2023 14:44:54</t>
  </si>
  <si>
    <t>06.12.2023 16:31:53</t>
  </si>
  <si>
    <t>ÇIRPI TR-1-2/4 35-20-M00009_955205394_955205394</t>
  </si>
  <si>
    <t>06.12.2023 16:57:45</t>
  </si>
  <si>
    <t>06.12.2023 22:26:55</t>
  </si>
  <si>
    <t>DUMANLAR KÖK 45-81-M00044_DUMANLAR M03_72038346</t>
  </si>
  <si>
    <t>06.12.2023 16:33:02</t>
  </si>
  <si>
    <t>06.12.2023 16:43:00</t>
  </si>
  <si>
    <t>L-309 35-18-L00309_950464523_950464523</t>
  </si>
  <si>
    <t>06.12.2023 16:04:01</t>
  </si>
  <si>
    <t>06.12.2023 23:51:40</t>
  </si>
  <si>
    <t>K-1871 35-09-K01871_D_56381596_56381596</t>
  </si>
  <si>
    <t>06.12.2023 13:06:40</t>
  </si>
  <si>
    <t>06.12.2023 13:59:13</t>
  </si>
  <si>
    <t>DM-5/17 35-26-M00838_A_91069086_91069086</t>
  </si>
  <si>
    <t>06.12.2023 12:08:18</t>
  </si>
  <si>
    <t>06.12.2023 15:46:04</t>
  </si>
  <si>
    <t>M-3546 35-01-M03546_L L3_5839478</t>
  </si>
  <si>
    <t>06.12.2023 10:59:05</t>
  </si>
  <si>
    <t>06.12.2023 18:39:06</t>
  </si>
  <si>
    <t>K-60 35-01-K00060_911259266_911259266</t>
  </si>
  <si>
    <t>06.12.2023 09:13:07</t>
  </si>
  <si>
    <t>06.12.2023 16:41:59</t>
  </si>
  <si>
    <t>06.12.2023 12:45:52</t>
  </si>
  <si>
    <t>06.12.2023 12:46:22</t>
  </si>
  <si>
    <t>K-165 35-03-K00165_B_56362355_56362355</t>
  </si>
  <si>
    <t>06.12.2023 13:24:32</t>
  </si>
  <si>
    <t>06.12.2023 15:41:51</t>
  </si>
  <si>
    <t>KIZILCAAVLU KÖK 35-29-L00056_KAZANLI ENH (CUMHURİYET KÖK) L07_72209693</t>
  </si>
  <si>
    <t>06.12.2023 09:42:37</t>
  </si>
  <si>
    <t>06.12.2023 10:19:52</t>
  </si>
  <si>
    <t>ESANYAZI TR-1 45-77-M00017_A_56386776_56386776</t>
  </si>
  <si>
    <t>06.12.2023 16:39:51</t>
  </si>
  <si>
    <t>06.12.2023 18:05:30</t>
  </si>
  <si>
    <t>K-4772 35-04-K04772_99470993_99470993</t>
  </si>
  <si>
    <t>06.12.2023 21:13:42</t>
  </si>
  <si>
    <t>07.12.2023 00:12:49</t>
  </si>
  <si>
    <t>K-1249 35-04-K01249_99374513_99374513</t>
  </si>
  <si>
    <t>06.12.2023 15:31:14</t>
  </si>
  <si>
    <t>06.12.2023 22:25:43</t>
  </si>
  <si>
    <t>KRAL KÖK 35-26-M00345_PEHLİNAOĞLU M01_66236494</t>
  </si>
  <si>
    <t>06.12.2023 17:31:47</t>
  </si>
  <si>
    <t>06.12.2023 17:49:35</t>
  </si>
  <si>
    <t>M-3546 35-01-M03546_911269544_911269544</t>
  </si>
  <si>
    <t>06.12.2023 18:46:24</t>
  </si>
  <si>
    <t>06.12.2023 21:02:27</t>
  </si>
  <si>
    <t>06.12.2023 13:58:18</t>
  </si>
  <si>
    <t>06.12.2023 17:29:34</t>
  </si>
  <si>
    <t>K-1871 35-09-K01871_97673386_97673386</t>
  </si>
  <si>
    <t>06.12.2023 10:58:29</t>
  </si>
  <si>
    <t>NİLSAN KÖK 35-26-M00725_EGE YEM M02_65911143</t>
  </si>
  <si>
    <t>06.12.2023 11:09:37</t>
  </si>
  <si>
    <t>06.12.2023 13:03:57</t>
  </si>
  <si>
    <t>M-1871 35-01-M01871_F_56379701_56379701</t>
  </si>
  <si>
    <t>06.12.2023 11:26:58</t>
  </si>
  <si>
    <t>06.12.2023 13:43:10</t>
  </si>
  <si>
    <t>K-3162 35-03-K03162_910485939_910485939</t>
  </si>
  <si>
    <t>06.12.2023 17:31:02</t>
  </si>
  <si>
    <t>06.12.2023 19:19:56</t>
  </si>
  <si>
    <t>L-60 İSTUR 35-14-L00060_956639588_956639588</t>
  </si>
  <si>
    <t>06.12.2023 12:55:06</t>
  </si>
  <si>
    <t>06.12.2023 13:57:21</t>
  </si>
  <si>
    <t>AŞAĞI ÇAMKÖY TR-1 45-71-M01480_45-71-M01480_66002965</t>
  </si>
  <si>
    <t>06.12.2023 08:01:01</t>
  </si>
  <si>
    <t>06.12.2023 09:43:43</t>
  </si>
  <si>
    <t>06.12.2023 09:21:32</t>
  </si>
  <si>
    <t>06.12.2023 10:00:55</t>
  </si>
  <si>
    <t>YENİ FOÇA TR-29 35-23-M00029_950419726_950419726</t>
  </si>
  <si>
    <t>06.12.2023 14:22:36</t>
  </si>
  <si>
    <t>06.12.2023 15:56:17</t>
  </si>
  <si>
    <t>06.12.2023 09:45:48</t>
  </si>
  <si>
    <t>06.12.2023 10:14:28</t>
  </si>
  <si>
    <t>TR-95 35-15-M00095_48885702_56380899_56380899</t>
  </si>
  <si>
    <t>06.12.2023 19:04:09</t>
  </si>
  <si>
    <t>06.12.2023 20:20:09</t>
  </si>
  <si>
    <t>06.12.2023 00:14:18</t>
  </si>
  <si>
    <t>06.12.2023 01:51:09</t>
  </si>
  <si>
    <t>DM-12/TR-1 45-73-M00067_ÜNİVERSİTE BAKLACI M01_65918041</t>
  </si>
  <si>
    <t>06.12.2023 14:54:19</t>
  </si>
  <si>
    <t>06.12.2023 16:05:39</t>
  </si>
  <si>
    <t>K-3085 35-07-K03085_K-228 K01_49821570</t>
  </si>
  <si>
    <t>06.12.2023 03:18:02</t>
  </si>
  <si>
    <t>06.12.2023 03:35:39</t>
  </si>
  <si>
    <t>M-3309(YATIRIM REZERVE) 35-07-M03309_912788527_912788527</t>
  </si>
  <si>
    <t>06.12.2023 08:58:56</t>
  </si>
  <si>
    <t>06.12.2023 12:31:03</t>
  </si>
  <si>
    <t>BOSTANLI GIS TM 35-04-A00001_Bostanlı-6 K13_2311277</t>
  </si>
  <si>
    <t>06.12.2023 02:17:16</t>
  </si>
  <si>
    <t>06.12.2023 02:27:49</t>
  </si>
  <si>
    <t>06.12.2023 06:14:02</t>
  </si>
  <si>
    <t>06.12.2023 10:15:23</t>
  </si>
  <si>
    <t>AŞAĞI ÇOBAN İSA TR-24 45-71-M00572_B_56393434_56393434</t>
  </si>
  <si>
    <t>06.12.2023 10:25:52</t>
  </si>
  <si>
    <t>06.12.2023 17:15:31</t>
  </si>
  <si>
    <t>K-692 35-04-K00692_99104369_99104369</t>
  </si>
  <si>
    <t>06.12.2023 10:09:11</t>
  </si>
  <si>
    <t>06.12.2023 19:09:41</t>
  </si>
  <si>
    <t>06.12.2023 11:12:51</t>
  </si>
  <si>
    <t>06.12.2023 11:54:48</t>
  </si>
  <si>
    <t>DAZYURT TR-1 45-71-M01738_A_91405556_91405556</t>
  </si>
  <si>
    <t>06.12.2023 21:50:40</t>
  </si>
  <si>
    <t>07.12.2023 01:22:33</t>
  </si>
  <si>
    <t>IŞIKLAR KÖK-1 45-82-M00134_IŞIKLAR-1 M03_72198729</t>
  </si>
  <si>
    <t>06.12.2023 12:40:39</t>
  </si>
  <si>
    <t>06.12.2023 13:18:12</t>
  </si>
  <si>
    <t>EBSO TM 35-09-A00001_BALATCIK M16_2061580</t>
  </si>
  <si>
    <t>06.12.2023 17:27:47</t>
  </si>
  <si>
    <t>06.12.2023 18:21:03</t>
  </si>
  <si>
    <t>DEMİRTAŞ TR-1 35-30-M00150_D_56360666_56360666</t>
  </si>
  <si>
    <t>06.12.2023 09:52:18</t>
  </si>
  <si>
    <t>06.12.2023 16:21:05</t>
  </si>
  <si>
    <t>EFENDİLİ TR-1 45-75-M00182_ H_84101933</t>
  </si>
  <si>
    <t>06.12.2023 17:49:03</t>
  </si>
  <si>
    <t>06.12.2023 22:07:10</t>
  </si>
  <si>
    <t>K-3 35-01-K00003_97994972_97994972</t>
  </si>
  <si>
    <t>06.12.2023 12:31:46</t>
  </si>
  <si>
    <t>06.12.2023 15:27:08</t>
  </si>
  <si>
    <t>KARABEL KÖK(VİŞNELİ KÖK) 35-26-M01207_DEREKÖY CUMALI M05_66051329</t>
  </si>
  <si>
    <t>06.12.2023 23:10:59</t>
  </si>
  <si>
    <t>06.12.2023 23:56:34</t>
  </si>
  <si>
    <t>K-1464 35-09-K01464_E e3b_5878986</t>
  </si>
  <si>
    <t>06.12.2023 01:07:49</t>
  </si>
  <si>
    <t>06.12.2023 08:34:41</t>
  </si>
  <si>
    <t>TR-362 UMUTKÖY SİTESİ TR 35-19-M00405_95002391064_95002391064</t>
  </si>
  <si>
    <t>06.12.2023 18:34:01</t>
  </si>
  <si>
    <t>06.12.2023 19:42:09</t>
  </si>
  <si>
    <t>ZEYTİNDAĞ TR-5 35-16-M00007_C_90938440_90938440</t>
  </si>
  <si>
    <t>06.12.2023 22:10:35</t>
  </si>
  <si>
    <t>06.12.2023 23:48:00</t>
  </si>
  <si>
    <t>K-2450 35-01-K02450_910680558_910680558</t>
  </si>
  <si>
    <t>06.12.2023 09:39:32</t>
  </si>
  <si>
    <t>06.12.2023 10:56:56</t>
  </si>
  <si>
    <t>POYRAZ KÖK 45-78-M00651_POYRAZ MERKEZ-BOZAĞAÇ M03_2307304</t>
  </si>
  <si>
    <t>06.12.2023 15:19:02</t>
  </si>
  <si>
    <t>06.12.2023 16:54:00</t>
  </si>
  <si>
    <t>DM-4/09A (MALTA SPOR) 45-71-M00212_E e1b_45101376</t>
  </si>
  <si>
    <t>06.12.2023 12:39:19</t>
  </si>
  <si>
    <t>06.12.2023 22:06:29</t>
  </si>
  <si>
    <t>M-251 35-09-M00251_M-252 M03_47547415</t>
  </si>
  <si>
    <t>06.12.2023 19:17:50</t>
  </si>
  <si>
    <t>06.12.2023 20:13:41</t>
  </si>
  <si>
    <t>PANCAR KÖK 35-26-M00891_PANCAR SANAYİ ÇIKIŞ M04_2302869</t>
  </si>
  <si>
    <t>06.12.2023 16:19:57</t>
  </si>
  <si>
    <t>06.12.2023 17:58:16</t>
  </si>
  <si>
    <t>06.12.2023 04:05:11</t>
  </si>
  <si>
    <t>06.12.2023 12:30:06</t>
  </si>
  <si>
    <t>KURUCALAR TR-1 45-81-M00131_45-81-M00131_2376525</t>
  </si>
  <si>
    <t>06.12.2023 13:15:06</t>
  </si>
  <si>
    <t>06.12.2023 15:30:28</t>
  </si>
  <si>
    <t>ARPALIK TARIMSAL SULAMA TR-7 45-83-M00336_45-83-M00336_2371741</t>
  </si>
  <si>
    <t>06.12.2023 17:00:18</t>
  </si>
  <si>
    <t>06.12.2023 19:52:33</t>
  </si>
  <si>
    <t>BÜYÜKKENT SİTESİ TR 35-21-L00028__95777927_95777927</t>
  </si>
  <si>
    <t>06.12.2023 18:38:27</t>
  </si>
  <si>
    <t>06.12.2023 21:46:30</t>
  </si>
  <si>
    <t>K-3 35-01-K00003_N 1N_5860423</t>
  </si>
  <si>
    <t>06.12.2023 14:02:57</t>
  </si>
  <si>
    <t>06.12.2023 15:31:11</t>
  </si>
  <si>
    <t>TİRE İM-DM-1 35-29-A00001_GÖKÇEN-2 M22_2059034</t>
  </si>
  <si>
    <t>06.12.2023 09:42:07</t>
  </si>
  <si>
    <t>CANPAŞA KÖK 45-71-M00140_SEMİH BİLGE ÖZEL TR M05_72246819</t>
  </si>
  <si>
    <t>06.12.2023 10:50:44</t>
  </si>
  <si>
    <t>06.12.2023 13:51:35</t>
  </si>
  <si>
    <t>06.12.2023 12:12:37</t>
  </si>
  <si>
    <t>06.12.2023 13:27:56</t>
  </si>
  <si>
    <t>K-1061 35-01-K01061_911437034_911437034</t>
  </si>
  <si>
    <t>06.12.2023 18:13:56</t>
  </si>
  <si>
    <t>06.12.2023 20:59:35</t>
  </si>
  <si>
    <t>TİRE İM-DM-1 35-29-A00001_GÖKÇEN-1 M07_2059508</t>
  </si>
  <si>
    <t>06.12.2023 12:04:26</t>
  </si>
  <si>
    <t>06.12.2023 13:07:41</t>
  </si>
  <si>
    <t>DM-14 45-71-M00361_ATATÜRK MAH M05_72258874</t>
  </si>
  <si>
    <t>06.12.2023 09:25:31</t>
  </si>
  <si>
    <t>06.12.2023 11:57:00</t>
  </si>
  <si>
    <t>M-1644 35-02-M01644_M-2272 M04_76914696</t>
  </si>
  <si>
    <t>06.12.2023 11:37:20</t>
  </si>
  <si>
    <t>ALİAĞA TR-43 DM 35-17-M00043_HatBaşıAyırıcı_72727542 M13_72727542</t>
  </si>
  <si>
    <t>06.12.2023 10:00:09</t>
  </si>
  <si>
    <t>06.12.2023 11:52:19</t>
  </si>
  <si>
    <t>06.12.2023 11:50:38</t>
  </si>
  <si>
    <t>06.12.2023 13:27:04</t>
  </si>
  <si>
    <t>M-3128(YATIRIM REZERVE) 35-03-M03128_35-03-M03128_81835983</t>
  </si>
  <si>
    <t>06.12.2023 09:12:08</t>
  </si>
  <si>
    <t>06.12.2023 16:47:59</t>
  </si>
  <si>
    <t>AŞAĞIÇOBANİSA KÖK 45-71-M00096_AŞAĞIÇOBANİSA TR-3 M06_2321776</t>
  </si>
  <si>
    <t>06.12.2023 14:38:37</t>
  </si>
  <si>
    <t>06.12.2023 15:33:02</t>
  </si>
  <si>
    <t>06.12.2023 14:26:36</t>
  </si>
  <si>
    <t>06.12.2023 15:10:02</t>
  </si>
  <si>
    <t>K-273 35-01-K00273_98594624_98594624</t>
  </si>
  <si>
    <t>06.12.2023 10:32:26</t>
  </si>
  <si>
    <t>06.12.2023 11:27:55</t>
  </si>
  <si>
    <t>KEMALİYE DM (TR-1) 45-73-M00150_HatBaşıAyırıcı_100772650 M02_100772650</t>
  </si>
  <si>
    <t>06.12.2023 21:07:45</t>
  </si>
  <si>
    <t>06.12.2023 21:42:38</t>
  </si>
  <si>
    <t>GÖKÇEÖREN KÖK 45-77-M00024_KULA İM M03_72216584</t>
  </si>
  <si>
    <t>06.12.2023 10:39:52</t>
  </si>
  <si>
    <t>06.12.2023 17:12:43</t>
  </si>
  <si>
    <t>ASARLIK TR-9 35-28-M00590_953378401_953378401</t>
  </si>
  <si>
    <t>06.12.2023 13:02:41</t>
  </si>
  <si>
    <t>YUKARIBEY DM (TR-3) 35-16-M00866_AŞAĞICUMA DM M02_79464823</t>
  </si>
  <si>
    <t>06.12.2023 11:00:34</t>
  </si>
  <si>
    <t>06.12.2023 15:30:54</t>
  </si>
  <si>
    <t>ALAŞEHİR TR-83 45-73-M00083_DIREK TIPI TRAFO HUCRESI H01_2089747</t>
  </si>
  <si>
    <t>06.12.2023 17:31:30</t>
  </si>
  <si>
    <t>06.12.2023 17:45:37</t>
  </si>
  <si>
    <t>06.12.2023 00:56:54</t>
  </si>
  <si>
    <t>06.12.2023 12:35:57</t>
  </si>
  <si>
    <t>06.12.2023 12:40:52</t>
  </si>
  <si>
    <t>K-49 35-01-K00049_D D1_66312610</t>
  </si>
  <si>
    <t>06.12.2023 04:53:19</t>
  </si>
  <si>
    <t>06.12.2023 08:06:32</t>
  </si>
  <si>
    <t>M-3546 35-01-M03546_911252114_911252114</t>
  </si>
  <si>
    <t>06.12.2023 18:45:06</t>
  </si>
  <si>
    <t>06.12.2023 21:02:02</t>
  </si>
  <si>
    <t>TR-29 35-17-M00029_A_72297109_72297109</t>
  </si>
  <si>
    <t>06.12.2023 10:52:27</t>
  </si>
  <si>
    <t>06.12.2023 11:39:23</t>
  </si>
  <si>
    <t>M-3333 35-04-M03333_99754642_99754642</t>
  </si>
  <si>
    <t>06.12.2023 22:22:48</t>
  </si>
  <si>
    <t>07.12.2023 01:27:34</t>
  </si>
  <si>
    <t>KEMALİYE DM (TR-1) 45-73-M00150_TOYGAR M03_66715921</t>
  </si>
  <si>
    <t>06.12.2023 15:04:22</t>
  </si>
  <si>
    <t>06.12.2023 17:02:50</t>
  </si>
  <si>
    <t>06.12.2023 17:31:53</t>
  </si>
  <si>
    <t>06.12.2023 19:06:47</t>
  </si>
  <si>
    <t>KIRKAĞAÇ TR-1/8 45-76-M00249_TR-13 TR-14 M02_79675700</t>
  </si>
  <si>
    <t>06.12.2023 13:12:00</t>
  </si>
  <si>
    <t>M-2088 35-09-M02088_M-250 M04_75653674</t>
  </si>
  <si>
    <t>K-2597 35-04-K02597_DAĞITIM TRAFOSU K03_72036993</t>
  </si>
  <si>
    <t>06.12.2023 03:00:23</t>
  </si>
  <si>
    <t>M-2558 35-01-M02558_911130986_911130986</t>
  </si>
  <si>
    <t>06.12.2023 12:02:50</t>
  </si>
  <si>
    <t>06.12.2023 17:42:58</t>
  </si>
  <si>
    <t>M-423 35-02-M00423_95001240208_95001240208</t>
  </si>
  <si>
    <t>06.12.2023 11:26:34</t>
  </si>
  <si>
    <t>DM-4/TR-30 (ESKİ TR-14) 35-22-M00014_955256472_955256472</t>
  </si>
  <si>
    <t>06.12.2023 15:35:30</t>
  </si>
  <si>
    <t>06.12.2023 22:14:23</t>
  </si>
  <si>
    <t>TR-1/11 45-72-M00646_956480172_956480172</t>
  </si>
  <si>
    <t>06.12.2023 15:33:10</t>
  </si>
  <si>
    <t>06.12.2023 17:06:56</t>
  </si>
  <si>
    <t>BEYLER ÇAYIRI TR-1 35-16-M00162_DIREK TIPI TRAFO HUCRESI H01_2044852</t>
  </si>
  <si>
    <t>06.12.2023 08:55:14</t>
  </si>
  <si>
    <t>06.12.2023 12:18:56</t>
  </si>
  <si>
    <t>MENEMEN TR-66 35-28-L00066_953379875_953379875</t>
  </si>
  <si>
    <t>06.12.2023 11:19:16</t>
  </si>
  <si>
    <t>06.12.2023 17:34:33</t>
  </si>
  <si>
    <t>IŞIKLAR KÖK 45-73-M00467_BAKLACI M06_85123193</t>
  </si>
  <si>
    <t>06.12.2023 11:36:37</t>
  </si>
  <si>
    <t>06.12.2023 12:03:00</t>
  </si>
  <si>
    <t>06.12.2023 15:20:45</t>
  </si>
  <si>
    <t>06.12.2023 20:21:54</t>
  </si>
  <si>
    <t>GÖLLÜCE TR-1 35-26-L00285_35-26-L00285_66204415</t>
  </si>
  <si>
    <t>06.12.2023 17:22:13</t>
  </si>
  <si>
    <t>K-1534 35-01-K01534_911072333_911072333</t>
  </si>
  <si>
    <t>06.12.2023 10:08:01</t>
  </si>
  <si>
    <t>06.12.2023 11:01:43</t>
  </si>
  <si>
    <t>06.12.2023 22:38:34</t>
  </si>
  <si>
    <t>06.12.2023 23:21:01</t>
  </si>
  <si>
    <t>K-1625 35-07-K01625_99046555_99046555</t>
  </si>
  <si>
    <t>06.12.2023 19:27:15</t>
  </si>
  <si>
    <t>06.12.2023 20:30:24</t>
  </si>
  <si>
    <t>YENİ BAĞARASI TR-3 35-23-M00209_A_56357395_56357395</t>
  </si>
  <si>
    <t>06.12.2023 09:43:22</t>
  </si>
  <si>
    <t>06.12.2023 10:37:42</t>
  </si>
  <si>
    <t>M-3546 35-01-M03546_911016457_911016457</t>
  </si>
  <si>
    <t>06.12.2023 18:47:04</t>
  </si>
  <si>
    <t>06.12.2023 23:59:12</t>
  </si>
  <si>
    <t>GÖLCÜK DM 35-15-L01153_GÖLCÜK L05_67177012</t>
  </si>
  <si>
    <t>06.12.2023 20:24:05</t>
  </si>
  <si>
    <t>06.12.2023 20:38:19</t>
  </si>
  <si>
    <t>M-1424 35-02-M01424_913073941_913073941</t>
  </si>
  <si>
    <t>06.12.2023 12:02:01</t>
  </si>
  <si>
    <t>06.12.2023 15:21:45</t>
  </si>
  <si>
    <t>SEYREK TR-9 35-28-M00766_95000002710_95000002710</t>
  </si>
  <si>
    <t>06.12.2023 11:46:27</t>
  </si>
  <si>
    <t>06.12.2023 12:42:25</t>
  </si>
  <si>
    <t>KUYUCAK DM 35-27-M00273_KUYUCAK M04_72164171</t>
  </si>
  <si>
    <t>06.12.2023 12:50:09</t>
  </si>
  <si>
    <t>06.12.2023 13:30:51</t>
  </si>
  <si>
    <t>M-1413 35-01-M01413_35-01-M01413_2367188</t>
  </si>
  <si>
    <t>06.12.2023 11:24:15</t>
  </si>
  <si>
    <t>06.12.2023 12:10:10</t>
  </si>
  <si>
    <t>K-3 35-01-K00003_D D1_5820446</t>
  </si>
  <si>
    <t>06.12.2023 00:18:35</t>
  </si>
  <si>
    <t>06.12.2023 00:39:09</t>
  </si>
  <si>
    <t>GÜMÜŞÇAY KÖK 45-73-M00477_HatBaşıAyırıcı_62833603 M05_62833603</t>
  </si>
  <si>
    <t>06.12.2023 17:59:37</t>
  </si>
  <si>
    <t>06.12.2023 18:50:50</t>
  </si>
  <si>
    <t>ELMABAĞ DM 35-15-L00317_ELMABAĞ L02_66822278</t>
  </si>
  <si>
    <t>06.12.2023 09:31:00</t>
  </si>
  <si>
    <t>06.12.2023 20:00:02</t>
  </si>
  <si>
    <t>DM-4/76 (AMBER SOKAK) 45-71-M00217_A dm1/76 a1b_45101384</t>
  </si>
  <si>
    <t>06.12.2023 07:51:24</t>
  </si>
  <si>
    <t>06.12.2023 12:26:31</t>
  </si>
  <si>
    <t>ALAŞEHİR TM 45-73-A00001_CABBAR DM-3 M13_2312678</t>
  </si>
  <si>
    <t>06.12.2023 11:44:27</t>
  </si>
  <si>
    <t>06.12.2023 12:00:37</t>
  </si>
  <si>
    <t>K-3646 35-01-K03646_912167623_912167623</t>
  </si>
  <si>
    <t>06.12.2023 14:11:06</t>
  </si>
  <si>
    <t>06.12.2023 19:30:57</t>
  </si>
  <si>
    <t>L-31 35-14-L00031_956660421_956660421</t>
  </si>
  <si>
    <t>06.12.2023 17:41:18</t>
  </si>
  <si>
    <t>06.12.2023 19:30:43</t>
  </si>
  <si>
    <t>ÇAPAKLI KÖK 45-78-M01161_HatBaşıAyırıcı_53138968 M05_53138968</t>
  </si>
  <si>
    <t>06.12.2023 08:50:42</t>
  </si>
  <si>
    <t>06.12.2023 08:51:17</t>
  </si>
  <si>
    <t>K-573 35-01-K00573_B 1B_5916514</t>
  </si>
  <si>
    <t>06.12.2023 06:16:56</t>
  </si>
  <si>
    <t>HALİLLER KÖK 35-31-L00228_HatBaşıAyırıcı_97422132 L02_97422132</t>
  </si>
  <si>
    <t>06.12.2023 09:09:05</t>
  </si>
  <si>
    <t>06.12.2023 15:10:41</t>
  </si>
  <si>
    <t>YUNUSEMRE TR-1 45-77-L00130_945498774_945498774</t>
  </si>
  <si>
    <t>06.12.2023 09:23:26</t>
  </si>
  <si>
    <t>06.12.2023 11:27:20</t>
  </si>
  <si>
    <t>SEYİT EFE SLM TR 35-26-L00374_DIREK TIPI TRAFO HUCRESI H01_2040533</t>
  </si>
  <si>
    <t>06.12.2023 23:51:39</t>
  </si>
  <si>
    <t>07.12.2023 03:02:09</t>
  </si>
  <si>
    <t>GÖKÇEN DM 35-29-M00123_TİRE GÖKÇEN-1 GİRİŞ (SOL DEVRE) M10_2104351</t>
  </si>
  <si>
    <t>06.12.2023 11:58:22</t>
  </si>
  <si>
    <t>06.12.2023 12:39:24</t>
  </si>
  <si>
    <t>06.12.2023 20:21:38</t>
  </si>
  <si>
    <t>07.12.2023 02:02:03</t>
  </si>
  <si>
    <t>KAYIŞLAR KÖK 45-80-M00183_DİLEK M03_72195716</t>
  </si>
  <si>
    <t>06.12.2023 14:23:32</t>
  </si>
  <si>
    <t>06.12.2023 15:26:27</t>
  </si>
  <si>
    <t>ÖDEMİŞ TM-2 35-15-A00005_ÖDEMİŞ-2 M22_2334246</t>
  </si>
  <si>
    <t>06.12.2023 09:19:07</t>
  </si>
  <si>
    <t>06.12.2023 12:34:47</t>
  </si>
  <si>
    <t>GÖKÇEN DM 35-29-M00123_SEYREKLİ M03_2328952</t>
  </si>
  <si>
    <t>06.12.2023 09:41:52</t>
  </si>
  <si>
    <t>06.12.2023 10:24:12</t>
  </si>
  <si>
    <t>ÇANDARLI TR-16 35-30-M00016_955320785_955320785</t>
  </si>
  <si>
    <t>06.12.2023 19:02:22</t>
  </si>
  <si>
    <t>06.12.2023 21:49:55</t>
  </si>
  <si>
    <t>SAKARLI KÖK 45-76-M00046_KOCAİSKAN M03_72214545</t>
  </si>
  <si>
    <t>06.12.2023 19:25:37</t>
  </si>
  <si>
    <t>06.12.2023 19:39:09</t>
  </si>
  <si>
    <t>ILIPINAR KÖK 35-23-M00154_ILIPINAR SULAMA ÇIKIŞI M08_67163398</t>
  </si>
  <si>
    <t>06.12.2023 18:12:41</t>
  </si>
  <si>
    <t>06.12.2023 19:27:37</t>
  </si>
  <si>
    <t>06.12.2023 15:58:41</t>
  </si>
  <si>
    <t>06.12.2023 18:03:28</t>
  </si>
  <si>
    <t>TEKELİ DM 35-22-M00088_ESKİ AHMETBEYLİ M08_48495817</t>
  </si>
  <si>
    <t>06.12.2023 13:25:37</t>
  </si>
  <si>
    <t>K-849 35-04-K00849_912899575_912899575</t>
  </si>
  <si>
    <t>06.12.2023 19:48:41</t>
  </si>
  <si>
    <t>07.12.2023 00:30:00</t>
  </si>
  <si>
    <t>ÇANDARLI TR-16 35-30-M00016_955321406_955321406</t>
  </si>
  <si>
    <t>06.12.2023 17:44:21</t>
  </si>
  <si>
    <t>06.12.2023 18:49:33</t>
  </si>
  <si>
    <t>KAYAKÖY TR-2 35-15-L00522_35-15-L00522_2364691</t>
  </si>
  <si>
    <t>06.12.2023 09:33:51</t>
  </si>
  <si>
    <t>06.12.2023 15:35:33</t>
  </si>
  <si>
    <t>K-3 35-01-K00003_A 1A_5860367</t>
  </si>
  <si>
    <t>06.12.2023 03:13:04</t>
  </si>
  <si>
    <t>06.12.2023 03:41:55</t>
  </si>
  <si>
    <t>K-3157 35-07-K03157_915180686_915180686</t>
  </si>
  <si>
    <t>06.12.2023 16:16:59</t>
  </si>
  <si>
    <t>06.12.2023 17:15:03</t>
  </si>
  <si>
    <t>L-113 OVACIK 35-18-L00113_950461759_950461759</t>
  </si>
  <si>
    <t>06.12.2023 13:50:01</t>
  </si>
  <si>
    <t>06.12.2023 17:57:41</t>
  </si>
  <si>
    <t>M-1925 GEÇİT 35-02-M01925_M-1078 M03_72268899</t>
  </si>
  <si>
    <t>06.12.2023 11:48:11</t>
  </si>
  <si>
    <t>K-840 35-01-K00840_C C1_5919593</t>
  </si>
  <si>
    <t>06.12.2023 11:08:35</t>
  </si>
  <si>
    <t>06.12.2023 12:12:13</t>
  </si>
  <si>
    <t>İSTASYONALTI KÖK 45-83-M00131_CELALETTİN AŞKIN M08_2101366</t>
  </si>
  <si>
    <t>06.12.2023 11:29:39</t>
  </si>
  <si>
    <t>06.12.2023 12:18:02</t>
  </si>
  <si>
    <t>06.12.2023 13:37:49</t>
  </si>
  <si>
    <t>06.12.2023 15:04:41</t>
  </si>
  <si>
    <t>ÇAPAK KÖK 35-26-M00435_HatBaşıAyırıcı_79961296 M05_79961296</t>
  </si>
  <si>
    <t>06.12.2023 21:41:15</t>
  </si>
  <si>
    <t>06.12.2023 23:47:57</t>
  </si>
  <si>
    <t>DM-2/TR-13 MENDERES 35-22-M00822_955289537_955289537</t>
  </si>
  <si>
    <t>06.12.2023 16:49:07</t>
  </si>
  <si>
    <t>06.12.2023 19:47:37</t>
  </si>
  <si>
    <t>TR-1/8 45-72-M00008_95001429258_95001429258</t>
  </si>
  <si>
    <t>06.12.2023 19:05:32</t>
  </si>
  <si>
    <t>06.12.2023 21:13:00</t>
  </si>
  <si>
    <t>L-60 İSTUR 35-14-L00060_956639602_956639602</t>
  </si>
  <si>
    <t>06.12.2023 09:22:15</t>
  </si>
  <si>
    <t>06.12.2023 11:50:46</t>
  </si>
  <si>
    <t>PİYADELER KÖK 45-73-M00136_ÇAĞLAYAN-GÜRSU M021_95408244</t>
  </si>
  <si>
    <t>06.12.2023 00:44:17</t>
  </si>
  <si>
    <t>06.12.2023 01:00:22</t>
  </si>
  <si>
    <t>L-377 35-18-L00377_8988398 e1_5954181</t>
  </si>
  <si>
    <t>06.12.2023 15:21:44</t>
  </si>
  <si>
    <t>06.12.2023 21:42:31</t>
  </si>
  <si>
    <t>GELENBE İM 45-76-A00001_SAKARLI M03_2089840</t>
  </si>
  <si>
    <t>06.12.2023 12:40:37</t>
  </si>
  <si>
    <t>06.12.2023 18:16:00</t>
  </si>
  <si>
    <t>06.12.2023 11:34:27</t>
  </si>
  <si>
    <t>06.12.2023 12:27:54</t>
  </si>
  <si>
    <t>GEMİ SÖKÜM(M-130) TR 35-17-M00130_ŞİMŞEKLER M04_79389033</t>
  </si>
  <si>
    <t>06.12.2023 16:23:32</t>
  </si>
  <si>
    <t>06.12.2023 20:31:22</t>
  </si>
  <si>
    <t>AYANLAR TR-1 45-81-M00094_B_56401881_56401881</t>
  </si>
  <si>
    <t>06.12.2023 19:34:41</t>
  </si>
  <si>
    <t>06.12.2023 19:51:10</t>
  </si>
  <si>
    <t>DM-13/05 45-71-M00340_953210043_953210043</t>
  </si>
  <si>
    <t>06.12.2023 13:47:44</t>
  </si>
  <si>
    <t>06.12.2023 17:58:25</t>
  </si>
  <si>
    <t>TR-39 45-78-L00039_A_91031520_91031520</t>
  </si>
  <si>
    <t>06.12.2023 18:20:23</t>
  </si>
  <si>
    <t>06.12.2023 18:49:01</t>
  </si>
  <si>
    <t>TR-18 35-17-M00018_35-17-M00018_2376694</t>
  </si>
  <si>
    <t>06.12.2023 09:38:32</t>
  </si>
  <si>
    <t>06.12.2023 10:16:09</t>
  </si>
  <si>
    <t>06.12.2023 13:43:01</t>
  </si>
  <si>
    <t>06.12.2023 15:54:49</t>
  </si>
  <si>
    <t>ÇAPAKLI KÖK 45-78-M01161_HatBaşıAyırıcı_53140068 M05_53140068</t>
  </si>
  <si>
    <t>06.12.2023 11:18:12</t>
  </si>
  <si>
    <t>06.12.2023 13:51:46</t>
  </si>
  <si>
    <t>UĞURLU KÖK 45-86-M00045_ALANYOLU KIRANŞEYH M04_72226053</t>
  </si>
  <si>
    <t>06.12.2023 12:39:52</t>
  </si>
  <si>
    <t>06.12.2023 12:46:27</t>
  </si>
  <si>
    <t>ZEYTİNDAĞ TR-5 35-16-M00007_953328564_953328564</t>
  </si>
  <si>
    <t>06.12.2023 21:10:40</t>
  </si>
  <si>
    <t>İLMAKSAN KÖK 35-26-M00929_SELAMPEN M04_65891503</t>
  </si>
  <si>
    <t>06.12.2023 16:56:39</t>
  </si>
  <si>
    <t>06.12.2023 17:26:31</t>
  </si>
  <si>
    <t>FOÇAKÖY TR-2 35-23-M00223_35-23-M00223_2363641</t>
  </si>
  <si>
    <t>06.12.2023 04:59:44</t>
  </si>
  <si>
    <t>06.12.2023 05:51:06</t>
  </si>
  <si>
    <t>K-3224 35-04-K03224_99065815_99065815</t>
  </si>
  <si>
    <t>06.12.2023 16:30:06</t>
  </si>
  <si>
    <t>06.12.2023 22:10:05</t>
  </si>
  <si>
    <t>SAKARLI KÖK 45-76-M00046_HatBaşıAyırıcı_100695465 M04_100695465</t>
  </si>
  <si>
    <t>06.12.2023 18:43:57</t>
  </si>
  <si>
    <t>06.12.2023 21:11:58</t>
  </si>
  <si>
    <t>BAĞLICA TR-3 45-79-M00288_D_56387388_56387388</t>
  </si>
  <si>
    <t>06.12.2023 17:30:33</t>
  </si>
  <si>
    <t>06.12.2023 18:13:38</t>
  </si>
  <si>
    <t>GÜMÜŞÇAY KÖK 45-73-M00477_GÜMÜŞÇAY M03_2056798</t>
  </si>
  <si>
    <t>06.12.2023 15:58:17</t>
  </si>
  <si>
    <t>06.12.2023 17:36:58</t>
  </si>
  <si>
    <t>06.12.2023 13:58:19</t>
  </si>
  <si>
    <t>06.12.2023 14:53:00</t>
  </si>
  <si>
    <t>06.12.2023 07:05:15</t>
  </si>
  <si>
    <t>06.12.2023 08:59:55</t>
  </si>
  <si>
    <t>06.12.2023 17:39:27</t>
  </si>
  <si>
    <t>06.12.2023 19:04:40</t>
  </si>
  <si>
    <t>06.12.2023 22:17:46</t>
  </si>
  <si>
    <t>07.12.2023 02:30:28</t>
  </si>
  <si>
    <t>MÜTEVELLİ KÖK 45-80-M00100_KARAAĞAÇLI M01_72196257</t>
  </si>
  <si>
    <t>06.12.2023 16:50:12</t>
  </si>
  <si>
    <t>06.12.2023 18:38:18</t>
  </si>
  <si>
    <t>06.12.2023 14:56:31</t>
  </si>
  <si>
    <t>06.12.2023 19:52:00</t>
  </si>
  <si>
    <t>L-169 35-18-L00169_950442798_950442798</t>
  </si>
  <si>
    <t>06.12.2023 14:57:21</t>
  </si>
  <si>
    <t>06.12.2023 16:51:46</t>
  </si>
  <si>
    <t>ÇAPAKLI TR-3 45-78-M00447_45-78-M00447_2362449</t>
  </si>
  <si>
    <t>06.12.2023 20:02:12</t>
  </si>
  <si>
    <t>06.12.2023 20:22:53</t>
  </si>
  <si>
    <t>TR-2/21 45-83-L00021_45-83-L00021_2351797</t>
  </si>
  <si>
    <t>06.12.2023 12:16:48</t>
  </si>
  <si>
    <t>06.12.2023 15:52:42</t>
  </si>
  <si>
    <t>KENDİRLİK TR-1 45-84-L00171_A_91071857_91071857</t>
  </si>
  <si>
    <t>06.12.2023 08:42:16</t>
  </si>
  <si>
    <t>06.12.2023 10:14:41</t>
  </si>
  <si>
    <t>GÖKÇEALAN TR6 35-13-L00398_A_56382144_56382144</t>
  </si>
  <si>
    <t>07.12.2023 09:21:42</t>
  </si>
  <si>
    <t>07.12.2023 17:14:08</t>
  </si>
  <si>
    <t>TR-86 35-17-M00086_950302513_950302513</t>
  </si>
  <si>
    <t>07.12.2023 07:16:03</t>
  </si>
  <si>
    <t>07.12.2023 09:23:56</t>
  </si>
  <si>
    <t>YAKAKÖY KÖK 45-75-M00067_HatBaşıAyırıcı_53135534 M02_53135534</t>
  </si>
  <si>
    <t>07.12.2023 15:52:04</t>
  </si>
  <si>
    <t>07.12.2023 17:43:38</t>
  </si>
  <si>
    <t>HİKMET GIDA KÖK 45-72-M00122_HARTA BAKIR FİDERİ ÇIKIŞ M04_66519783</t>
  </si>
  <si>
    <t>07.12.2023 17:18:40</t>
  </si>
  <si>
    <t>07.12.2023 19:25:39</t>
  </si>
  <si>
    <t>ÇATALOLUK DM 45-74-M00227_DEMİRCİ M10_2111070</t>
  </si>
  <si>
    <t>07.12.2023 15:51:12</t>
  </si>
  <si>
    <t>07.12.2023 16:16:28</t>
  </si>
  <si>
    <t>DEMİRTAŞ TR-2 35-30-M00151_D_56354255_56354255</t>
  </si>
  <si>
    <t>07.12.2023 17:51:35</t>
  </si>
  <si>
    <t>07.12.2023 19:18:29</t>
  </si>
  <si>
    <t>BALABANLI DM 35-15-M00280_OTURAKKUYU M04_72306325</t>
  </si>
  <si>
    <t>07.12.2023 15:21:22</t>
  </si>
  <si>
    <t>07.12.2023 15:50:43</t>
  </si>
  <si>
    <t>ÇANAKÇI KÖK 45-79-M00194_ÇİMENTEPE YENİKÖY M01_67098847</t>
  </si>
  <si>
    <t>07.12.2023 10:30:32</t>
  </si>
  <si>
    <t>07.12.2023 11:12:17</t>
  </si>
  <si>
    <t>M-1348 35-01-M01348_F_60984899_60984899</t>
  </si>
  <si>
    <t>07.12.2023 18:57:48</t>
  </si>
  <si>
    <t>07.12.2023 19:37:40</t>
  </si>
  <si>
    <t>MENEMEN TR-7 35-28-L00007_953382023_953382023</t>
  </si>
  <si>
    <t>07.12.2023 21:43:53</t>
  </si>
  <si>
    <t>07.12.2023 23:58:52</t>
  </si>
  <si>
    <t>L-247 AHMETBEY ÇEŞMESİ 35-14-L00247__91105340_91105340</t>
  </si>
  <si>
    <t>07.12.2023 15:55:05</t>
  </si>
  <si>
    <t>07.12.2023 17:50:11</t>
  </si>
  <si>
    <t>TR-46 35-19-M00046_35-19-M00046_2349286</t>
  </si>
  <si>
    <t>07.12.2023 11:24:18</t>
  </si>
  <si>
    <t>07.12.2023 11:42:54</t>
  </si>
  <si>
    <t>L-99 DÜZCE TR-1 35-14-L00099_956641053_956641053</t>
  </si>
  <si>
    <t>07.12.2023 07:40:19</t>
  </si>
  <si>
    <t>07.12.2023 16:47:16</t>
  </si>
  <si>
    <t>DİKİLİ İM 35-30-A00001_KABAKUM L09_72356774</t>
  </si>
  <si>
    <t>07.12.2023 00:59:27</t>
  </si>
  <si>
    <t>07.12.2023 01:27:17</t>
  </si>
  <si>
    <t>TR-1-2/2 35-20-L00008_915166405_915166405</t>
  </si>
  <si>
    <t>07.12.2023 19:56:16</t>
  </si>
  <si>
    <t>07.12.2023 21:33:51</t>
  </si>
  <si>
    <t>TR-153 (DM-2/43) 35-16-L00153__72410978_72410978</t>
  </si>
  <si>
    <t>07.12.2023 23:59:49</t>
  </si>
  <si>
    <t>08.12.2023 00:31:19</t>
  </si>
  <si>
    <t>AHMETBEYLİ TR-2 35-22-M00240_955255455_955255455</t>
  </si>
  <si>
    <t>07.12.2023 17:43:57</t>
  </si>
  <si>
    <t>07.12.2023 19:07:51</t>
  </si>
  <si>
    <t>KARAKOCA TR-1 45-71-M00978_953212657_953212657</t>
  </si>
  <si>
    <t>07.12.2023 21:07:18</t>
  </si>
  <si>
    <t>07.12.2023 21:15:17</t>
  </si>
  <si>
    <t>07.12.2023 14:21:32</t>
  </si>
  <si>
    <t>07.12.2023 16:08:29</t>
  </si>
  <si>
    <t>DUTLUCA TR-1 45-75-M00282_45-75-M00282_2366973</t>
  </si>
  <si>
    <t>07.12.2023 12:12:18</t>
  </si>
  <si>
    <t>07.12.2023 12:36:19</t>
  </si>
  <si>
    <t>07.12.2023 08:24:55</t>
  </si>
  <si>
    <t>07.12.2023 15:53:02</t>
  </si>
  <si>
    <t>07.12.2023 17:17:27</t>
  </si>
  <si>
    <t>07.12.2023 17:44:36</t>
  </si>
  <si>
    <t>DM-2/41-A (VAKVAK ÇEŞMESİ) 45-71-M00514_45-71-M00514_2369476</t>
  </si>
  <si>
    <t>07.12.2023 22:40:36</t>
  </si>
  <si>
    <t>07.12.2023 23:36:34</t>
  </si>
  <si>
    <t>GÜZELKÖY KÖK 45-71-M00123_HatBaşıAyırıcı_53134649 M06_53134649</t>
  </si>
  <si>
    <t>07.12.2023 11:42:44</t>
  </si>
  <si>
    <t>07.12.2023 14:40:06</t>
  </si>
  <si>
    <t>AYASKENT DM-1 35-16-M00009_AYASKENT DM-2 M10_82964601</t>
  </si>
  <si>
    <t>07.12.2023 05:49:57</t>
  </si>
  <si>
    <t>07.12.2023 06:40:39</t>
  </si>
  <si>
    <t>BAŞARAN KÖK 45-71-M00755_DM-4/7 M02_50184363</t>
  </si>
  <si>
    <t>07.12.2023 10:02:54</t>
  </si>
  <si>
    <t>07.12.2023 10:13:17</t>
  </si>
  <si>
    <t>07.12.2023 16:11:19</t>
  </si>
  <si>
    <t>07.12.2023 16:24:06</t>
  </si>
  <si>
    <t>K-646 35-01-K00646_B 2B_5927573</t>
  </si>
  <si>
    <t>07.12.2023 09:11:55</t>
  </si>
  <si>
    <t>07.12.2023 15:43:12</t>
  </si>
  <si>
    <t>TR-1 45-78-L00001_962543996_962543996</t>
  </si>
  <si>
    <t>07.12.2023 13:46:10</t>
  </si>
  <si>
    <t>07.12.2023 15:24:06</t>
  </si>
  <si>
    <t>BEYLER KÖK 45-85-L00034_TAŞKUYUCAK L03_85678659</t>
  </si>
  <si>
    <t>07.12.2023 14:27:09</t>
  </si>
  <si>
    <t>07.12.2023 17:29:58</t>
  </si>
  <si>
    <t>SARUHANLI TR-8 45-80-M00008_D D02b_60282629</t>
  </si>
  <si>
    <t>07.12.2023 11:13:48</t>
  </si>
  <si>
    <t>07.12.2023 13:29:43</t>
  </si>
  <si>
    <t>ÖMÜR BELDESİ TR 35-14-M00120_YAREN SİTESİ M02_80640497</t>
  </si>
  <si>
    <t>07.12.2023 13:23:11</t>
  </si>
  <si>
    <t>07.12.2023 13:34:43</t>
  </si>
  <si>
    <t>HECİZ KÖK 45-82-M00485_SAVAŞTEPE 34.5 ÇIKIŞ M03_66191057</t>
  </si>
  <si>
    <t>07.12.2023 12:27:41</t>
  </si>
  <si>
    <t>07.12.2023 13:11:27</t>
  </si>
  <si>
    <t>PERLİT KÖK 35-22-M00094_YENİKÖY TR-1/TR-2/TR-3 M02_72139643</t>
  </si>
  <si>
    <t>07.12.2023 15:23:07</t>
  </si>
  <si>
    <t>07.12.2023 15:24:47</t>
  </si>
  <si>
    <t>K-1534 35-01-K01534_98510534_98510534</t>
  </si>
  <si>
    <t>07.12.2023 14:34:02</t>
  </si>
  <si>
    <t>07.12.2023 16:05:16</t>
  </si>
  <si>
    <t>DM-1/47 45-71-M00149_953216804_953216804</t>
  </si>
  <si>
    <t>07.12.2023 11:35:00</t>
  </si>
  <si>
    <t>07.12.2023 14:04:33</t>
  </si>
  <si>
    <t>ARDIÇ MAHALLESİ TR-12 35-21-L00134_95000015664_95000015664</t>
  </si>
  <si>
    <t>07.12.2023 10:12:56</t>
  </si>
  <si>
    <t>07.12.2023 13:24:29</t>
  </si>
  <si>
    <t>GÖKEYÜP TR-1 KÖK 45-78-M00798_GÖKEYÜP MERKEZ M03_2328537</t>
  </si>
  <si>
    <t>07.12.2023 12:05:11</t>
  </si>
  <si>
    <t>07.12.2023 12:32:46</t>
  </si>
  <si>
    <t>L-512 REİSDERE 35-18-L00512_949441133_949441133</t>
  </si>
  <si>
    <t>07.12.2023 09:37:49</t>
  </si>
  <si>
    <t>07.12.2023 11:08:44</t>
  </si>
  <si>
    <t>TR-29 45-78-L00029__56407810_56407810</t>
  </si>
  <si>
    <t>07.12.2023 19:30:27</t>
  </si>
  <si>
    <t>07.12.2023 20:17:14</t>
  </si>
  <si>
    <t>M-3436(YATIRIM REZERVE) 35-03-M03436_910502804_910502804</t>
  </si>
  <si>
    <t>07.12.2023 14:52:39</t>
  </si>
  <si>
    <t>07.12.2023 19:43:14</t>
  </si>
  <si>
    <t>TURGUTLU TR-1/1 DM 45-83-M00001_A_56399074_56399074</t>
  </si>
  <si>
    <t>07.12.2023 09:53:06</t>
  </si>
  <si>
    <t>07.12.2023 13:49:38</t>
  </si>
  <si>
    <t>SOMA A SANTRALİ İM/DM 45-82-A00001_IŞIKLAR-1 M03_2324957</t>
  </si>
  <si>
    <t>07.12.2023 19:43:06</t>
  </si>
  <si>
    <t>07.12.2023 19:54:40</t>
  </si>
  <si>
    <t>07.12.2023 16:26:33</t>
  </si>
  <si>
    <t>07.12.2023 17:19:12</t>
  </si>
  <si>
    <t>M-1226 35-01-M01226_A_56357542_56357542</t>
  </si>
  <si>
    <t>07.12.2023 09:45:24</t>
  </si>
  <si>
    <t>07.12.2023 11:38:35</t>
  </si>
  <si>
    <t>07.12.2023 09:05:26</t>
  </si>
  <si>
    <t>07.12.2023 17:52:38</t>
  </si>
  <si>
    <t>KIZILOBA KIRKPINAR TR-1 35-20-L00437_35-20-L00437_2376905</t>
  </si>
  <si>
    <t>07.12.2023 17:27:27</t>
  </si>
  <si>
    <t>07.12.2023 20:12:14</t>
  </si>
  <si>
    <t>07.12.2023 10:21:06</t>
  </si>
  <si>
    <t>07.12.2023 10:51:43</t>
  </si>
  <si>
    <t>TR-46 35-19-M00046__90995030_90995030</t>
  </si>
  <si>
    <t>07.12.2023 10:40:52</t>
  </si>
  <si>
    <t>L-436 35-18-L00436_950243100_950243100</t>
  </si>
  <si>
    <t>07.12.2023 13:56:26</t>
  </si>
  <si>
    <t>07.12.2023 16:47:46</t>
  </si>
  <si>
    <t>ÇAYLI TR-8 35-15-L00199_35-15-L00199_2365424</t>
  </si>
  <si>
    <t>07.12.2023 13:00:29</t>
  </si>
  <si>
    <t>07.12.2023 13:30:30</t>
  </si>
  <si>
    <t>K-1285 35-04-K01285_99496206_99496206</t>
  </si>
  <si>
    <t>07.12.2023 15:26:01</t>
  </si>
  <si>
    <t>07.12.2023 16:17:40</t>
  </si>
  <si>
    <t>ALÇUK TM 35-17-A00001_HatBaşıAyırıcı_88018704 M29_88018704</t>
  </si>
  <si>
    <t>07.12.2023 15:03:48</t>
  </si>
  <si>
    <t>07.12.2023 15:25:20</t>
  </si>
  <si>
    <t>AKHİSAR İM 45-72-A00001_TR2/1 L13_2057353</t>
  </si>
  <si>
    <t>07.12.2023 17:39:38</t>
  </si>
  <si>
    <t>07.12.2023 17:54:48</t>
  </si>
  <si>
    <t>M-1111 35-08-M01111_35-08-M01111_42042933</t>
  </si>
  <si>
    <t>07.12.2023 16:14:17</t>
  </si>
  <si>
    <t>07.12.2023 17:12:58</t>
  </si>
  <si>
    <t>DALBAHÇE TR-2 45-83-L00188_45-83-L00188_2347180</t>
  </si>
  <si>
    <t>07.12.2023 09:28:37</t>
  </si>
  <si>
    <t>07.12.2023 15:51:22</t>
  </si>
  <si>
    <t>K-4153 35-01-K04153_911132051_911132051</t>
  </si>
  <si>
    <t>07.12.2023 06:13:34</t>
  </si>
  <si>
    <t>07.12.2023 12:32:12</t>
  </si>
  <si>
    <t>07.12.2023 20:32:10</t>
  </si>
  <si>
    <t>07.12.2023 21:45:37</t>
  </si>
  <si>
    <t>M-1192 35-09-M01192_954713291_954713291</t>
  </si>
  <si>
    <t>07.12.2023 11:53:00</t>
  </si>
  <si>
    <t>07.12.2023 12:25:41</t>
  </si>
  <si>
    <t>GÜLBAHÇE TR-1 45-71-M00184_BAĞYOLU TR-1 M03_72255579</t>
  </si>
  <si>
    <t>07.12.2023 19:16:04</t>
  </si>
  <si>
    <t>07.12.2023 21:38:18</t>
  </si>
  <si>
    <t>ALİBEYLİ DM 45-80-M00064_HEYBELİ M03_72190828</t>
  </si>
  <si>
    <t>07.12.2023 09:01:19</t>
  </si>
  <si>
    <t>07.12.2023 09:57:49</t>
  </si>
  <si>
    <t>HATAY TM 35-01-A00009_HATAY-10 K17_2313670</t>
  </si>
  <si>
    <t>07.12.2023 02:11:47</t>
  </si>
  <si>
    <t>07.12.2023 03:49:03</t>
  </si>
  <si>
    <t>KARAKOCA TR-1 45-71-M00978_953180060_953180060</t>
  </si>
  <si>
    <t>07.12.2023 15:04:06</t>
  </si>
  <si>
    <t>07.12.2023 18:31:47</t>
  </si>
  <si>
    <t>07.12.2023 21:17:59</t>
  </si>
  <si>
    <t>07.12.2023 23:15:38</t>
  </si>
  <si>
    <t>KARAMAN OKUL YANI TR-2 35-31-L00052_A_91364395_91364395</t>
  </si>
  <si>
    <t>07.12.2023 09:52:30</t>
  </si>
  <si>
    <t>07.12.2023 11:48:08</t>
  </si>
  <si>
    <t>K-1249 35-04-K01249_99323920_99323920</t>
  </si>
  <si>
    <t>07.12.2023 12:15:49</t>
  </si>
  <si>
    <t>07.12.2023 17:53:41</t>
  </si>
  <si>
    <t>AKHİSAR TM 45-72-A00006_AKHİSAR ŞEHİR-1 M11_2055315</t>
  </si>
  <si>
    <t>07.12.2023 17:49:37</t>
  </si>
  <si>
    <t>ALÇUK TM 35-17-A00001_KESİKKÖY M29_2307839</t>
  </si>
  <si>
    <t>07.12.2023 17:02:10</t>
  </si>
  <si>
    <t>K-525 35-04-K00525_98987924_98987924</t>
  </si>
  <si>
    <t>07.12.2023 22:02:03</t>
  </si>
  <si>
    <t>07.12.2023 23:58:21</t>
  </si>
  <si>
    <t>ÇERKEZ HAMİDİYE TR-1 45-82-M00259_45-82-M00259_2372062</t>
  </si>
  <si>
    <t>07.12.2023 16:03:14</t>
  </si>
  <si>
    <t>07.12.2023 16:35:54</t>
  </si>
  <si>
    <t>BALLICA İM 45-72-A00005_HatBaşıAyırıcı_53139238 L07_53139238</t>
  </si>
  <si>
    <t>07.12.2023 08:59:27</t>
  </si>
  <si>
    <t>07.12.2023 11:13:37</t>
  </si>
  <si>
    <t>07.12.2023 22:45:46</t>
  </si>
  <si>
    <t>07.12.2023 23:37:48</t>
  </si>
  <si>
    <t>ALÇUK TM 35-17-A00001_DERSAN-2 M27_2307837</t>
  </si>
  <si>
    <t>07.12.2023 11:15:06</t>
  </si>
  <si>
    <t>07.12.2023 11:29:23</t>
  </si>
  <si>
    <t>M-1112 35-08-M01112_99099826_99099826</t>
  </si>
  <si>
    <t>07.12.2023 22:17:23</t>
  </si>
  <si>
    <t>08.12.2023 01:36:27</t>
  </si>
  <si>
    <t>TR-2/15 45-83-L00015_48123663_56401989_56401989</t>
  </si>
  <si>
    <t>07.12.2023 16:08:58</t>
  </si>
  <si>
    <t>07.12.2023 17:50:24</t>
  </si>
  <si>
    <t>M-2008 35-02-M02008_95001192899_95001192899</t>
  </si>
  <si>
    <t>07.12.2023 06:44:22</t>
  </si>
  <si>
    <t>07.12.2023 11:33:18</t>
  </si>
  <si>
    <t>DM-1/13 45-71-M00034_953205794_953205794</t>
  </si>
  <si>
    <t>07.12.2023 20:31:22</t>
  </si>
  <si>
    <t>07.12.2023 21:59:19</t>
  </si>
  <si>
    <t>ÖREN TR-9 35-27-L00214_947746154_947746154</t>
  </si>
  <si>
    <t>07.12.2023 11:49:23</t>
  </si>
  <si>
    <t>07.12.2023 12:18:06</t>
  </si>
  <si>
    <t>TR-74 45-77-L00074_945491429_945491429</t>
  </si>
  <si>
    <t>07.12.2023 20:21:24</t>
  </si>
  <si>
    <t>08.12.2023 00:44:48</t>
  </si>
  <si>
    <t>07.12.2023 10:07:07</t>
  </si>
  <si>
    <t>07.12.2023 15:12:57</t>
  </si>
  <si>
    <t>AHMETLİ DM 45-77-M00187_ESKİ SELENDİ M08_80367321</t>
  </si>
  <si>
    <t>07.12.2023 16:15:16</t>
  </si>
  <si>
    <t>07.12.2023 16:22:12</t>
  </si>
  <si>
    <t>K-101 35-01-K00101_D D2_5927085</t>
  </si>
  <si>
    <t>07.12.2023 17:39:57</t>
  </si>
  <si>
    <t>07.12.2023 20:08:28</t>
  </si>
  <si>
    <t>BALIBEY ÇOLAKLAR TR-2 45-77-L00413__72373682_72373682</t>
  </si>
  <si>
    <t>07.12.2023 13:31:42</t>
  </si>
  <si>
    <t>07.12.2023 15:24:44</t>
  </si>
  <si>
    <t>K-3419 35-08-K03419_98983194_98983194</t>
  </si>
  <si>
    <t>07.12.2023 21:35:33</t>
  </si>
  <si>
    <t>07.12.2023 22:36:51</t>
  </si>
  <si>
    <t>SAĞANCI İM 35-16-A00003_YAVAŞÇA L06_2073457</t>
  </si>
  <si>
    <t>07.12.2023 16:07:39</t>
  </si>
  <si>
    <t>07.12.2023 16:19:54</t>
  </si>
  <si>
    <t>07.12.2023 07:02:22</t>
  </si>
  <si>
    <t>07.12.2023 11:00:13</t>
  </si>
  <si>
    <t>07.12.2023 17:25:34</t>
  </si>
  <si>
    <t>07.12.2023 22:14:04</t>
  </si>
  <si>
    <t>K-4412 35-01-K04412_K-1205 K01_65825944</t>
  </si>
  <si>
    <t>07.12.2023 01:00:40</t>
  </si>
  <si>
    <t>07.12.2023 01:08:14</t>
  </si>
  <si>
    <t>07.12.2023 10:17:34</t>
  </si>
  <si>
    <t>07.12.2023 15:05:24</t>
  </si>
  <si>
    <t>GÖLMARMARA İM 45-85-A00001_HACIVELİLER L09_100832087</t>
  </si>
  <si>
    <t>07.12.2023 23:14:22</t>
  </si>
  <si>
    <t>08.12.2023 01:06:59</t>
  </si>
  <si>
    <t>SOBRAN TR-1 45-73-M00952_945646304_945646304</t>
  </si>
  <si>
    <t>07.12.2023 13:29:47</t>
  </si>
  <si>
    <t>07.12.2023 15:06:44</t>
  </si>
  <si>
    <t>TR-79 DEREKENARI 35-19-L00079_956684350_956684350</t>
  </si>
  <si>
    <t>07.12.2023 22:16:09</t>
  </si>
  <si>
    <t>08.12.2023 01:36:38</t>
  </si>
  <si>
    <t>SAZOBA TR-6 45-72-M00457_956488130_956488130</t>
  </si>
  <si>
    <t>07.12.2023 11:55:36</t>
  </si>
  <si>
    <t>07.12.2023 14:00:09</t>
  </si>
  <si>
    <t>GÖKÇEALAN TR6 35-13-L00398_B_56382145_56382145</t>
  </si>
  <si>
    <t>07.12.2023 10:34:06</t>
  </si>
  <si>
    <t>07.12.2023 17:21:03</t>
  </si>
  <si>
    <t>RÜYAKENT SİTESİ TR 35-30-M00326_35-30-M00326_2361805</t>
  </si>
  <si>
    <t>07.12.2023 10:07:08</t>
  </si>
  <si>
    <t>07.12.2023 10:50:12</t>
  </si>
  <si>
    <t>PINARCIK TR-1 35-17-R00041_35-17-R00041_2361413</t>
  </si>
  <si>
    <t>07.12.2023 16:14:28</t>
  </si>
  <si>
    <t>07.12.2023 17:48:04</t>
  </si>
  <si>
    <t>SELENDİ TR-5 45-81-M00005_B_56401337_56401337</t>
  </si>
  <si>
    <t>07.12.2023 12:43:21</t>
  </si>
  <si>
    <t>07.12.2023 14:51:49</t>
  </si>
  <si>
    <t>TÜRKELLİ DM (TR-4) 35-28-M00368_TÜRKELLİ ÇIKIŞ M04_56299107</t>
  </si>
  <si>
    <t>07.12.2023 15:15:12</t>
  </si>
  <si>
    <t>07.12.2023 16:23:10</t>
  </si>
  <si>
    <t>KIZILCAAVLU TR-3 35-15-L00182_35-15-L00182_2365344</t>
  </si>
  <si>
    <t>07.12.2023 20:40:38</t>
  </si>
  <si>
    <t>07.12.2023 21:02:25</t>
  </si>
  <si>
    <t>07.12.2023 10:23:31</t>
  </si>
  <si>
    <t>07.12.2023 10:55:18</t>
  </si>
  <si>
    <t>TR-17 45-77-L00017_DAĞITIM TRAFOSU L06_2107682</t>
  </si>
  <si>
    <t>07.12.2023 10:08:10</t>
  </si>
  <si>
    <t>07.12.2023 16:44:39</t>
  </si>
  <si>
    <t>K-525 35-04-K00525_95000468931_95000468931</t>
  </si>
  <si>
    <t>07.12.2023 16:50:13</t>
  </si>
  <si>
    <t>07.12.2023 18:52:22</t>
  </si>
  <si>
    <t>K-849 35-04-K00849_947061844_947061844</t>
  </si>
  <si>
    <t>07.12.2023 00:05:18</t>
  </si>
  <si>
    <t>07.12.2023 00:57:56</t>
  </si>
  <si>
    <t>K-1486 35-08-K01486_L I1b_49086122</t>
  </si>
  <si>
    <t>07.12.2023 02:06:39</t>
  </si>
  <si>
    <t>07.12.2023 03:40:16</t>
  </si>
  <si>
    <t>TR-63/2 ÖRNEKKÖY SİTESİ 35-26-M00073_DAĞITIM TRAFO M03_97586167</t>
  </si>
  <si>
    <t>07.12.2023 03:24:29</t>
  </si>
  <si>
    <t>07.12.2023 04:19:44</t>
  </si>
  <si>
    <t>M-2595 BEŞYOL DM 35-02-M02595_HatBaşıAyırıcı_53137438 M06_53137438</t>
  </si>
  <si>
    <t>07.12.2023 14:32:13</t>
  </si>
  <si>
    <t>07.12.2023 16:01:31</t>
  </si>
  <si>
    <t>SAÇLI TR-3 35-31-L00156_956590314_956590314</t>
  </si>
  <si>
    <t>07.12.2023 19:40:44</t>
  </si>
  <si>
    <t>07.12.2023 21:50:22</t>
  </si>
  <si>
    <t>K-168 35-01-K00168_DAĞITIM TRAFOSU K-168 K03_64661323</t>
  </si>
  <si>
    <t>07.12.2023 17:32:26</t>
  </si>
  <si>
    <t>07.12.2023 17:34:33</t>
  </si>
  <si>
    <t>MALTEPE TR-1 35-28-M00444_35-28-M00444_2351296</t>
  </si>
  <si>
    <t>07.12.2023 09:06:05</t>
  </si>
  <si>
    <t>07.12.2023 16:55:20</t>
  </si>
  <si>
    <t>K-3224 35-04-K03224_C C1B_5824700</t>
  </si>
  <si>
    <t>07.12.2023 11:26:21</t>
  </si>
  <si>
    <t>07.12.2023 13:58:31</t>
  </si>
  <si>
    <t>BADEMLİ TR-1 35-30-L00098_A_56352758_56352758</t>
  </si>
  <si>
    <t>07.12.2023 12:17:06</t>
  </si>
  <si>
    <t>07.12.2023 12:36:55</t>
  </si>
  <si>
    <t>KILAVUZLAR KÖK 45-74-M00198_KILAVUZLAR M03_72237278</t>
  </si>
  <si>
    <t>07.12.2023 07:48:22</t>
  </si>
  <si>
    <t>07.12.2023 08:57:02</t>
  </si>
  <si>
    <t>ÇINARLIKUYU KÖK 45-71-M00188_ÇINARLIKUYU TR-1 M02_72248777</t>
  </si>
  <si>
    <t>07.12.2023 08:40:42</t>
  </si>
  <si>
    <t>07.12.2023 09:26:49</t>
  </si>
  <si>
    <t>M-1815 KISIK DM-2 35-22-M00096_TR-17 M05_72100657</t>
  </si>
  <si>
    <t>07.12.2023 23:06:20</t>
  </si>
  <si>
    <t>07.12.2023 23:34:00</t>
  </si>
  <si>
    <t>TÜRKELLİ DM (TR-4) 35-28-M00368_TÜRKELLİ ÇIKIŞ M04_56298987</t>
  </si>
  <si>
    <t>07.12.2023 14:17:29</t>
  </si>
  <si>
    <t>07.12.2023 14:50:16</t>
  </si>
  <si>
    <t>DM-5/TR-10 (ESKİ TR-41) 35-26-M01361_956620567_956620567</t>
  </si>
  <si>
    <t>07.12.2023 06:26:57</t>
  </si>
  <si>
    <t>07.12.2023 15:16:15</t>
  </si>
  <si>
    <t>AKHİSAR İM 45-72-A00001_KAYALIOĞLU L14_2057351</t>
  </si>
  <si>
    <t>07.12.2023 17:39:39</t>
  </si>
  <si>
    <t>07.12.2023 17:54:28</t>
  </si>
  <si>
    <t>07.12.2023 23:28:49</t>
  </si>
  <si>
    <t>07.12.2023 16:14:05</t>
  </si>
  <si>
    <t>07.12.2023 16:27:16</t>
  </si>
  <si>
    <t>TR-1/40-B 45-72-M00107_95000061607_95000061607</t>
  </si>
  <si>
    <t>07.12.2023 20:35:41</t>
  </si>
  <si>
    <t>07.12.2023 23:57:19</t>
  </si>
  <si>
    <t>M-3070(YATIRIM REZERVE) 35-01-M03070_C_56372489_56372489</t>
  </si>
  <si>
    <t>07.12.2023 10:17:23</t>
  </si>
  <si>
    <t>07.12.2023 13:58:11</t>
  </si>
  <si>
    <t>M-1348 35-01-M01348_913675600_913675600</t>
  </si>
  <si>
    <t>07.12.2023 18:22:33</t>
  </si>
  <si>
    <t>07.12.2023 08:12:49</t>
  </si>
  <si>
    <t>07.12.2023 09:12:30</t>
  </si>
  <si>
    <t>07.12.2023 18:01:33</t>
  </si>
  <si>
    <t>07.12.2023 19:41:28</t>
  </si>
  <si>
    <t>K-49 35-01-K00049_L L1_5861246</t>
  </si>
  <si>
    <t>07.12.2023 00:52:50</t>
  </si>
  <si>
    <t>07.12.2023 02:38:07</t>
  </si>
  <si>
    <t>M-2125 35-03-M02125_910267148_910267148</t>
  </si>
  <si>
    <t>07.12.2023 07:23:25</t>
  </si>
  <si>
    <t>07.12.2023 12:23:24</t>
  </si>
  <si>
    <t>KAYAPINAR KÖK 45-71-M02146_HatBaşıAyırıcı_53134567 M05_53134567</t>
  </si>
  <si>
    <t>07.12.2023 19:07:22</t>
  </si>
  <si>
    <t>07.12.2023 22:19:16</t>
  </si>
  <si>
    <t>ÜRKMEZ M-27 35-25-M00127_E_89207804_89207804</t>
  </si>
  <si>
    <t>07.12.2023 11:21:05</t>
  </si>
  <si>
    <t>07.12.2023 14:40:17</t>
  </si>
  <si>
    <t>GÜZELKÖY KÖK 45-71-M00123_VEZİROĞLU M04_50218079</t>
  </si>
  <si>
    <t>07.12.2023 13:49:36</t>
  </si>
  <si>
    <t>07.12.2023 14:42:09</t>
  </si>
  <si>
    <t>M-271 KARAKAYALAR DM 35-14-M00271_BADEMLER 477 SOL DEVRE M10_2326223</t>
  </si>
  <si>
    <t>07.12.2023 15:24:22</t>
  </si>
  <si>
    <t>KULA İM 45-77-A00001_HatBaşıAyırıcı_66051820 M07_66051820</t>
  </si>
  <si>
    <t>07.12.2023 17:00:50</t>
  </si>
  <si>
    <t>07.12.2023 20:06:41</t>
  </si>
  <si>
    <t>DEMİRKÖPRÜ TM 45-78-A00005_KÖPRÜBAŞI M07_2329516</t>
  </si>
  <si>
    <t>OG İletken Kopması</t>
  </si>
  <si>
    <t>07.12.2023 08:46:29</t>
  </si>
  <si>
    <t>07.12.2023 11:59:44</t>
  </si>
  <si>
    <t>YELKEN SİTESİ TR-2 35-14-M00370_ H1_2333416</t>
  </si>
  <si>
    <t>07.12.2023 12:04:04</t>
  </si>
  <si>
    <t>07.12.2023 13:41:41</t>
  </si>
  <si>
    <t>L-333 KONAKKENT 35-18-L00333_964655671_964655671</t>
  </si>
  <si>
    <t>07.12.2023 14:16:17</t>
  </si>
  <si>
    <t>07.12.2023 17:11:23</t>
  </si>
  <si>
    <t>ÇIRPI İM 35-20-A00002_ÇIRPI SULAMA M09_2056271</t>
  </si>
  <si>
    <t>07.12.2023 18:39:53</t>
  </si>
  <si>
    <t>07.12.2023 19:18:34</t>
  </si>
  <si>
    <t>KOLDERE KÖK 45-80-M00051_ÇAVUŞOĞLU TST M06_73403234</t>
  </si>
  <si>
    <t>07.12.2023 12:49:49</t>
  </si>
  <si>
    <t>07.12.2023 17:05:09</t>
  </si>
  <si>
    <t>ÇOBANKÖY KÖK 35-29-L00066_EĞRİDERE FİDERİ L04_72212417</t>
  </si>
  <si>
    <t>07.12.2023 04:25:37</t>
  </si>
  <si>
    <t>07.12.2023 04:56:09</t>
  </si>
  <si>
    <t>07.12.2023 13:32:18</t>
  </si>
  <si>
    <t>07.12.2023 14:20:12</t>
  </si>
  <si>
    <t>GÜNEŞLİ KÖK 45-75-M00056_HatBaşıAyırıcı_53139185 M01_53139185</t>
  </si>
  <si>
    <t>07.12.2023 18:15:56</t>
  </si>
  <si>
    <t>07.12.2023 20:09:33</t>
  </si>
  <si>
    <t>ÜÇPINAR TR-7 45-71-M01535_DIREK TIPI TRAFO HUCRESI H01_2086732</t>
  </si>
  <si>
    <t>07.12.2023 22:36:38</t>
  </si>
  <si>
    <t>08.12.2023 05:23:02</t>
  </si>
  <si>
    <t>07.12.2023 17:46:56</t>
  </si>
  <si>
    <t>AHMETLİ TR-25 45-84-L00025__72410483_72410483</t>
  </si>
  <si>
    <t>07.12.2023 16:26:46</t>
  </si>
  <si>
    <t>07.12.2023 17:49:25</t>
  </si>
  <si>
    <t>K-2701 35-03-K02701_35-03-K02701_41961520</t>
  </si>
  <si>
    <t>07.12.2023 16:09:47</t>
  </si>
  <si>
    <t>07.12.2023 16:50:33</t>
  </si>
  <si>
    <t>07.12.2023 10:00:59</t>
  </si>
  <si>
    <t>07.12.2023 10:19:58</t>
  </si>
  <si>
    <t>M-3131(YATIRIM REZERVE) 35-01-M03131_C_56369513_56369513</t>
  </si>
  <si>
    <t>07.12.2023 20:19:16</t>
  </si>
  <si>
    <t>07.12.2023 22:43:23</t>
  </si>
  <si>
    <t>ÇOBANLAR SUBATAN TR-1 35-15-L00358_A_96075599_96075599</t>
  </si>
  <si>
    <t>07.12.2023 17:52:02</t>
  </si>
  <si>
    <t>07.12.2023 19:27:30</t>
  </si>
  <si>
    <t>K-1764 35-01-K01764_910978087_910978087</t>
  </si>
  <si>
    <t>07.12.2023 13:40:23</t>
  </si>
  <si>
    <t>07.12.2023 17:38:41</t>
  </si>
  <si>
    <t>YILMAZ İM 45-78-A00003_KAPANCI (YARAŞLI) L10_2103969</t>
  </si>
  <si>
    <t>07.12.2023 11:23:53</t>
  </si>
  <si>
    <t>07.12.2023 11:37:26</t>
  </si>
  <si>
    <t>07.12.2023 12:54:46</t>
  </si>
  <si>
    <t>07.12.2023 14:14:33</t>
  </si>
  <si>
    <t>KIRKAĞAÇ DM 45-76-M00043_AKHİSAR M08_72247473</t>
  </si>
  <si>
    <t>07.12.2023 19:58:39</t>
  </si>
  <si>
    <t>08.12.2023 00:22:35</t>
  </si>
  <si>
    <t>K-258 35-01-K00258_911281880_911281880</t>
  </si>
  <si>
    <t>07.12.2023 14:32:50</t>
  </si>
  <si>
    <t>07.12.2023 20:09:37</t>
  </si>
  <si>
    <t>K-2499 35-09-K02499_B b3b_5876715</t>
  </si>
  <si>
    <t>07.12.2023 16:16:20</t>
  </si>
  <si>
    <t>07.12.2023 18:18:41</t>
  </si>
  <si>
    <t>K-1027 35-01-K01027_G 1G_5861126</t>
  </si>
  <si>
    <t>07.12.2023 09:46:43</t>
  </si>
  <si>
    <t>07.12.2023 13:40:55</t>
  </si>
  <si>
    <t>TR-112 ZEYTİNALANI 35-19-L00112_956693489_956693489</t>
  </si>
  <si>
    <t>07.12.2023 20:28:38</t>
  </si>
  <si>
    <t>07.12.2023 22:49:52</t>
  </si>
  <si>
    <t>M-287 35-02-M00287_TRF M01_2121900</t>
  </si>
  <si>
    <t>07.12.2023 17:38:26</t>
  </si>
  <si>
    <t>07.12.2023 17:41:13</t>
  </si>
  <si>
    <t>SELENDİ TR-5 45-81-M00005_945624818_945624818</t>
  </si>
  <si>
    <t>07.12.2023 21:09:18</t>
  </si>
  <si>
    <t>07.12.2023 17:11:40</t>
  </si>
  <si>
    <t>07.12.2023 19:25:31</t>
  </si>
  <si>
    <t>K-1204 35-01-K01204_TRAFO-1 K03_2067888</t>
  </si>
  <si>
    <t>07.12.2023 05:39:12</t>
  </si>
  <si>
    <t>07.12.2023 10:05:30</t>
  </si>
  <si>
    <t>07.12.2023 11:00:27</t>
  </si>
  <si>
    <t>07.12.2023 12:36:14</t>
  </si>
  <si>
    <t>M-3309(YATIRIM REZERVE) 35-07-M03309_35-07-M03309_86630310</t>
  </si>
  <si>
    <t>07.12.2023 10:45:18</t>
  </si>
  <si>
    <t>07.12.2023 12:57:15</t>
  </si>
  <si>
    <t>YUSUFLU KÖK 35-20-L00077_HatBaşıAyırıcı_66181601 L01_66181601</t>
  </si>
  <si>
    <t>07.12.2023 19:49:26</t>
  </si>
  <si>
    <t>07.12.2023 19:58:06</t>
  </si>
  <si>
    <t>GÖLMARMARA TR-25 45-85-L00025_İM GİRİŞ L01_61351325</t>
  </si>
  <si>
    <t>07.12.2023 16:00:06</t>
  </si>
  <si>
    <t>07.12.2023 16:56:58</t>
  </si>
  <si>
    <t>İTOB DM 35-22-M00089_TEKELİ SULAMA M08_2116564</t>
  </si>
  <si>
    <t>07.12.2023 14:19:24</t>
  </si>
  <si>
    <t>07.12.2023 15:45:46</t>
  </si>
  <si>
    <t>K-49 35-01-K00049_B 3B_5865790</t>
  </si>
  <si>
    <t>07.12.2023 11:25:45</t>
  </si>
  <si>
    <t>07.12.2023 12:23:25</t>
  </si>
  <si>
    <t>M-32 CUMHURİYET 35-25-M00103_35-25-M00103_2376684</t>
  </si>
  <si>
    <t>07.12.2023 09:43:52</t>
  </si>
  <si>
    <t>07.12.2023 16:29:02</t>
  </si>
  <si>
    <t>M-235 35-02-M00235_99894503_99894503</t>
  </si>
  <si>
    <t>07.12.2023 18:01:27</t>
  </si>
  <si>
    <t>07.12.2023 19:15:01</t>
  </si>
  <si>
    <t>07.12.2023 10:22:50</t>
  </si>
  <si>
    <t>07.12.2023 12:42:56</t>
  </si>
  <si>
    <t>BOZDAĞ TR-7 35-15-L00290_C_56369355_56369355</t>
  </si>
  <si>
    <t>07.12.2023 15:41:46</t>
  </si>
  <si>
    <t>07.12.2023 18:05:49</t>
  </si>
  <si>
    <t>BOSTANLAR TR-1 45-71-M02367_45-71-M02367_77326961</t>
  </si>
  <si>
    <t>07.12.2023 21:57:36</t>
  </si>
  <si>
    <t>08.12.2023 04:07:24</t>
  </si>
  <si>
    <t>UZUNKUYU TR-1 35-19-M00203_95001210053_95001210053</t>
  </si>
  <si>
    <t>07.12.2023 12:47:36</t>
  </si>
  <si>
    <t>07.12.2023 13:18:55</t>
  </si>
  <si>
    <t>07.12.2023 22:44:33</t>
  </si>
  <si>
    <t>07.12.2023 22:59:48</t>
  </si>
  <si>
    <t>07.12.2023 09:56:59</t>
  </si>
  <si>
    <t>07.12.2023 12:58:39</t>
  </si>
  <si>
    <t>KARTAL İM 35-08-A00003_KARTAL-14 K05_80522066</t>
  </si>
  <si>
    <t>07.12.2023 13:37:14</t>
  </si>
  <si>
    <t>07.12.2023 13:38:00</t>
  </si>
  <si>
    <t>BAĞARASI TR-8 35-23-M00177_950416400_950416400</t>
  </si>
  <si>
    <t>07.12.2023 19:11:25</t>
  </si>
  <si>
    <t>EKREM GÜL SULAMA GRUBU 35-20-L00390_A_91362185_91362185</t>
  </si>
  <si>
    <t>07.12.2023 05:20:41</t>
  </si>
  <si>
    <t>07.12.2023 09:40:21</t>
  </si>
  <si>
    <t>07.12.2023 07:23:14</t>
  </si>
  <si>
    <t>07.12.2023 12:28:33</t>
  </si>
  <si>
    <t>AŞAĞIÇOBANİSA TR-13 45-71-M00932_953198022_953198022</t>
  </si>
  <si>
    <t>07.12.2023 20:28:26</t>
  </si>
  <si>
    <t>08.12.2023 02:17:33</t>
  </si>
  <si>
    <t>OKÇULAR-1 35-16-M00109_35-16-M00109_2347507</t>
  </si>
  <si>
    <t>07.12.2023 20:36:52</t>
  </si>
  <si>
    <t>07.12.2023 22:17:07</t>
  </si>
  <si>
    <t>K-1421 35-01-K01421_B_56379712_56379712</t>
  </si>
  <si>
    <t>07.12.2023 14:10:31</t>
  </si>
  <si>
    <t>07.12.2023 16:44:06</t>
  </si>
  <si>
    <t>M-2595 BEŞYOL DM 35-02-M02595_BEŞYOL DM ÇIKIŞ M06_50219672</t>
  </si>
  <si>
    <t>07.12.2023 15:39:49</t>
  </si>
  <si>
    <t>07.12.2023 15:51:54</t>
  </si>
  <si>
    <t>KORDON KÖK 45-78-M00730_KÖSEALİ KABAZLI GÖBEKLİ M02_2327656</t>
  </si>
  <si>
    <t>07.12.2023 09:17:42</t>
  </si>
  <si>
    <t>07.12.2023 15:44:58</t>
  </si>
  <si>
    <t>GÖRDES TR-27 45-75-M00042_BODAMAS M01_61335194</t>
  </si>
  <si>
    <t>07.12.2023 09:42:06</t>
  </si>
  <si>
    <t>07.12.2023 10:04:39</t>
  </si>
  <si>
    <t>K-1027 35-01-K01027_98058511_98058511</t>
  </si>
  <si>
    <t>07.12.2023 13:44:35</t>
  </si>
  <si>
    <t>07.12.2023 14:16:38</t>
  </si>
  <si>
    <t>K-2394 35-07-K02394_C_56378589_56378589</t>
  </si>
  <si>
    <t>07.12.2023 10:06:00</t>
  </si>
  <si>
    <t>07.12.2023 11:17:00</t>
  </si>
  <si>
    <t>GÖKÇEN DM 35-29-M00123_HatBaşıAyırıcı_53133193 M03_53133193</t>
  </si>
  <si>
    <t>07.12.2023 16:11:47</t>
  </si>
  <si>
    <t>07.12.2023 19:51:20</t>
  </si>
  <si>
    <t>07.12.2023 09:55:42</t>
  </si>
  <si>
    <t>07.12.2023 15:36:54</t>
  </si>
  <si>
    <t>KAYIŞLAR KÖK 45-80-M00183_YENİOSMANİYE M04_72195717</t>
  </si>
  <si>
    <t>07.12.2023 14:46:56</t>
  </si>
  <si>
    <t>07.12.2023 15:50:35</t>
  </si>
  <si>
    <t>M-1702 35-01-M01702_911280952_911280952</t>
  </si>
  <si>
    <t>07.12.2023 02:02:09</t>
  </si>
  <si>
    <t>07.12.2023 03:47:43</t>
  </si>
  <si>
    <t>ASARLIK TR-5 35-28-M00176_953378666_953378666</t>
  </si>
  <si>
    <t>07.12.2023 13:54:50</t>
  </si>
  <si>
    <t>07.12.2023 21:33:54</t>
  </si>
  <si>
    <t>M-1702 35-01-M01702_B B2_5919521</t>
  </si>
  <si>
    <t>07.12.2023 07:32:24</t>
  </si>
  <si>
    <t>07.12.2023 09:39:11</t>
  </si>
  <si>
    <t>L-113 OVACIK 35-18-L00113_950439298_950439298</t>
  </si>
  <si>
    <t>07.12.2023 20:08:31</t>
  </si>
  <si>
    <t>07.12.2023 22:10:06</t>
  </si>
  <si>
    <t>M-1702 35-01-M01702_912150215_912150215</t>
  </si>
  <si>
    <t>07.12.2023 10:19:00</t>
  </si>
  <si>
    <t>07.12.2023 18:00:56</t>
  </si>
  <si>
    <t>DM-11C (TOKİ-3C) 45-71-M00372_DAĞITIM TRAFO DM-11C (TOKİ-3C) M03_66145515</t>
  </si>
  <si>
    <t>07.12.2023 10:31:41</t>
  </si>
  <si>
    <t>07.12.2023 12:23:30</t>
  </si>
  <si>
    <t>CAMBAZLI KÖK 45-84-M00005_HatBaşıAyırıcı_53137073 M03_53137073</t>
  </si>
  <si>
    <t>07.12.2023 13:41:32</t>
  </si>
  <si>
    <t>07.12.2023 13:44:12</t>
  </si>
  <si>
    <t>07.12.2023 14:39:17</t>
  </si>
  <si>
    <t>07.12.2023 17:18:35</t>
  </si>
  <si>
    <t>K-4449 EKONOMİ ÜNİVERSİTESİ 35-10-K04449Ö_ K02_66576875</t>
  </si>
  <si>
    <t>07.12.2023 10:04:05</t>
  </si>
  <si>
    <t>07.12.2023 11:25:36</t>
  </si>
  <si>
    <t>07.12.2023 06:09:25</t>
  </si>
  <si>
    <t>07.12.2023 07:32:52</t>
  </si>
  <si>
    <t>GÖRDES DM 45-75-M00050_GÜNEŞLİ M13_2083729</t>
  </si>
  <si>
    <t>07.12.2023 17:32:19</t>
  </si>
  <si>
    <t>07.12.2023 17:57:47</t>
  </si>
  <si>
    <t>İBRAHİMKUYU DM 35-15-M00286_YOLÜSTÜ (ÖDEMİŞ TM-2) M06_67554485</t>
  </si>
  <si>
    <t>07.12.2023 20:40:16</t>
  </si>
  <si>
    <t>07.12.2023 21:21:54</t>
  </si>
  <si>
    <t>07.12.2023 03:55:55</t>
  </si>
  <si>
    <t>ÇAMPINAR TR-1 45-83-M00428_45-83-M00428_2376024</t>
  </si>
  <si>
    <t>07.12.2023 17:27:11</t>
  </si>
  <si>
    <t>07.12.2023 18:27:47</t>
  </si>
  <si>
    <t>07.12.2023 14:33:09</t>
  </si>
  <si>
    <t>07.12.2023 16:53:14</t>
  </si>
  <si>
    <t>L-100 BELKENT 35-18-L00100_950442222_950442222</t>
  </si>
  <si>
    <t>07.12.2023 19:53:07</t>
  </si>
  <si>
    <t>07.12.2023 22:51:02</t>
  </si>
  <si>
    <t>DM-25 (ÇAĞLAYAN DM) 45-71-M00060_DM-1/TR-91 M04_72440863</t>
  </si>
  <si>
    <t>07.12.2023 09:10:20</t>
  </si>
  <si>
    <t>07.12.2023 14:57:35</t>
  </si>
  <si>
    <t>KAPLAN TR-1 35-29-M00091_35-29-M00091_2372281</t>
  </si>
  <si>
    <t>07.12.2023 11:26:37</t>
  </si>
  <si>
    <t>07.12.2023 12:03:30</t>
  </si>
  <si>
    <t>KABAKLAR TR-1 45-81-M00224_A_56398512_56398512</t>
  </si>
  <si>
    <t>07.12.2023 18:16:19</t>
  </si>
  <si>
    <t>07.12.2023 22:47:08</t>
  </si>
  <si>
    <t>07.12.2023 00:20:46</t>
  </si>
  <si>
    <t>07.12.2023 04:15:43</t>
  </si>
  <si>
    <t>K-278 35-01-K00278_910774052_910774052</t>
  </si>
  <si>
    <t>07.12.2023 23:13:43</t>
  </si>
  <si>
    <t>08.12.2023 01:27:02</t>
  </si>
  <si>
    <t>07.12.2023 16:05:53</t>
  </si>
  <si>
    <t>07.12.2023 17:31:21</t>
  </si>
  <si>
    <t>MENEMEN İM 35-28-A00001_ULUCAK-1 M03_2311530</t>
  </si>
  <si>
    <t>07.12.2023 11:15:07</t>
  </si>
  <si>
    <t>07.12.2023 11:42:45</t>
  </si>
  <si>
    <t>HACIOSMANLAR TR-1 45-72-L00734_B_79154951_79154951</t>
  </si>
  <si>
    <t>07.12.2023 18:15:08</t>
  </si>
  <si>
    <t>07.12.2023 21:30:18</t>
  </si>
  <si>
    <t>ÖZBEY İM 35-26-A00005_KAPLANCIK L03_2064117</t>
  </si>
  <si>
    <t>07.12.2023 19:30:52</t>
  </si>
  <si>
    <t>07.12.2023 19:47:35</t>
  </si>
  <si>
    <t>SOMA A SANTRALİ İM/DM 45-82-A00001_DENİŞ-1 M11_2324953</t>
  </si>
  <si>
    <t>07.12.2023 16:17:06</t>
  </si>
  <si>
    <t>07.12.2023 16:38:56</t>
  </si>
  <si>
    <t>ÇAMÖNÜ TR-11 35-22-M00167_35-22-M00167_2376866</t>
  </si>
  <si>
    <t>07.12.2023 11:27:32</t>
  </si>
  <si>
    <t>07.12.2023 11:47:19</t>
  </si>
  <si>
    <t>07.12.2023 15:26:16</t>
  </si>
  <si>
    <t>07.12.2023 19:41:45</t>
  </si>
  <si>
    <t>TR-2/52 45-83-L00052_LİDER L01_2083631</t>
  </si>
  <si>
    <t>07.12.2023 09:32:16</t>
  </si>
  <si>
    <t>07.12.2023 15:53:13</t>
  </si>
  <si>
    <t>TR-89 35-16-L00089_35-16-L00089_2352813</t>
  </si>
  <si>
    <t>07.12.2023 17:01:50</t>
  </si>
  <si>
    <t>07.12.2023 17:41:57</t>
  </si>
  <si>
    <t>TIRAZLI KÖK 45-79-M00079_HatBaşıAyırıcı_53134409 M06_53134409</t>
  </si>
  <si>
    <t>07.12.2023 18:35:42</t>
  </si>
  <si>
    <t>07.12.2023 20:41:17</t>
  </si>
  <si>
    <t>SUBAŞI İM 35-26-A00002_PAMUKYAZI L04_2304030</t>
  </si>
  <si>
    <t>07.12.2023 03:33:40</t>
  </si>
  <si>
    <t>07.12.2023 11:04:14</t>
  </si>
  <si>
    <t>07.12.2023 07:07:29</t>
  </si>
  <si>
    <t>07.12.2023 07:54:37</t>
  </si>
  <si>
    <t>07.12.2023 23:41:10</t>
  </si>
  <si>
    <t>08.12.2023 00:38:00</t>
  </si>
  <si>
    <t>07.12.2023 07:58:50</t>
  </si>
  <si>
    <t>07.12.2023 09:54:38</t>
  </si>
  <si>
    <t>07.12.2023 15:16:36</t>
  </si>
  <si>
    <t>07.12.2023 19:10:59</t>
  </si>
  <si>
    <t>HALİTPAŞA DM 45-80-M00060_DEVELİ-ÇAMLIYURT M03_72188716</t>
  </si>
  <si>
    <t>07.12.2023 16:09:04</t>
  </si>
  <si>
    <t>07.12.2023 17:24:38</t>
  </si>
  <si>
    <t>KÖFÜNDERE TR-1 35-15-L00213_950378269_950378269</t>
  </si>
  <si>
    <t>07.12.2023 13:14:36</t>
  </si>
  <si>
    <t>07.12.2023 14:35:09</t>
  </si>
  <si>
    <t>ARSLANLAR TM 35-26-A00004_ÖZBEY M15_2305567</t>
  </si>
  <si>
    <t>07.12.2023 09:32:59</t>
  </si>
  <si>
    <t>07.12.2023 17:17:29</t>
  </si>
  <si>
    <t>OĞLANANASI TR-3 35-22-M00257_A_56353953_56353953</t>
  </si>
  <si>
    <t>07.12.2023 16:14:42</t>
  </si>
  <si>
    <t>07.12.2023 17:19:42</t>
  </si>
  <si>
    <t>K-3385 35-04-K03385_99236603_99236603</t>
  </si>
  <si>
    <t>07.12.2023 15:47:50</t>
  </si>
  <si>
    <t>07.12.2023 19:28:30</t>
  </si>
  <si>
    <t>07.12.2023 15:50:40</t>
  </si>
  <si>
    <t>07.12.2023 17:00:22</t>
  </si>
  <si>
    <t>M-1954 35-01-M01954_911321191_911321191</t>
  </si>
  <si>
    <t>07.12.2023 18:38:45</t>
  </si>
  <si>
    <t>07.12.2023 20:17:52</t>
  </si>
  <si>
    <t>MENEMEN TR-7 35-28-L00007_35-28-L00007_66506217</t>
  </si>
  <si>
    <t>07.12.2023 10:00:08</t>
  </si>
  <si>
    <t>07.12.2023 17:52:48</t>
  </si>
  <si>
    <t>TİRE İM-DM-1 35-29-A00001_HatBaşıAyırıcı_53138531 M18_53138531</t>
  </si>
  <si>
    <t>07.12.2023 19:28:02</t>
  </si>
  <si>
    <t>07.12.2023 19:55:04</t>
  </si>
  <si>
    <t>KAHVECİDAMLARI TR-1 45-81-M00115_45-81-M00115_2376064</t>
  </si>
  <si>
    <t>07.12.2023 10:33:29</t>
  </si>
  <si>
    <t>07.12.2023 11:10:41</t>
  </si>
  <si>
    <t>KAYAPINAR KÖK 45-71-M02146_KAYAPINAR M06_60777325</t>
  </si>
  <si>
    <t>07.12.2023 22:33:10</t>
  </si>
  <si>
    <t>K-3224 35-04-K03224_35-04-K03224_77877675</t>
  </si>
  <si>
    <t>08.12.2023 21:38:20</t>
  </si>
  <si>
    <t>08.12.2023 21:59:14</t>
  </si>
  <si>
    <t>K-3 35-01-K00003_F F1_5799848</t>
  </si>
  <si>
    <t>08.12.2023 14:07:51</t>
  </si>
  <si>
    <t>08.12.2023 14:40:09</t>
  </si>
  <si>
    <t>SUDELİĞİ KÖK 45-72-L00111_YENİÇEKÖY ÇIKIŞI L01_66544652</t>
  </si>
  <si>
    <t>08.12.2023 22:41:02</t>
  </si>
  <si>
    <t>08.12.2023 23:10:31</t>
  </si>
  <si>
    <t>K-2496 35-08-K02496_35-08-K02496_42018584</t>
  </si>
  <si>
    <t>08.12.2023 14:33:36</t>
  </si>
  <si>
    <t>08.12.2023 15:29:19</t>
  </si>
  <si>
    <t>M-2779 35-01-M02779_A A01_79917728</t>
  </si>
  <si>
    <t>08.12.2023 11:33:45</t>
  </si>
  <si>
    <t>08.12.2023 14:22:52</t>
  </si>
  <si>
    <t>DM-9/TR-1 45-72-M00628_TR-1/21 M012_92389072</t>
  </si>
  <si>
    <t>08.12.2023 13:50:00</t>
  </si>
  <si>
    <t>08.12.2023 14:15:30</t>
  </si>
  <si>
    <t>K-4165 35-09-K04165_35-09-K04165_42931369</t>
  </si>
  <si>
    <t>08.12.2023 08:53:44</t>
  </si>
  <si>
    <t>08.12.2023 10:49:57</t>
  </si>
  <si>
    <t>GÖRDES DM 45-75-M00050_HatBaşıAyırıcı_73330061 M11_73330061</t>
  </si>
  <si>
    <t>08.12.2023 10:55:03</t>
  </si>
  <si>
    <t>08.12.2023 14:20:13</t>
  </si>
  <si>
    <t>08.12.2023 16:44:19</t>
  </si>
  <si>
    <t>08.12.2023 18:27:47</t>
  </si>
  <si>
    <t>08.12.2023 00:12:00</t>
  </si>
  <si>
    <t>08.12.2023 00:43:00</t>
  </si>
  <si>
    <t>DM-13/20 (HAFSA SULTAN CAMİİ YANI) 45-71-M00334_B_56403370_56403370</t>
  </si>
  <si>
    <t>08.12.2023 09:24:05</t>
  </si>
  <si>
    <t>08.12.2023 10:29:00</t>
  </si>
  <si>
    <t>08.12.2023 19:49:15</t>
  </si>
  <si>
    <t>08.12.2023 21:47:32</t>
  </si>
  <si>
    <t>KARAKÖY TR-1 45-84-L00043_A_91183524_91183524</t>
  </si>
  <si>
    <t>08.12.2023 16:00:03</t>
  </si>
  <si>
    <t>08.12.2023 18:25:18</t>
  </si>
  <si>
    <t>BAĞARASI TR-3 35-23-M00172_950426204_950426204</t>
  </si>
  <si>
    <t>08.12.2023 09:00:18</t>
  </si>
  <si>
    <t>08.12.2023 10:00:02</t>
  </si>
  <si>
    <t>K-3013 35-08-K03013_R_56362308_56362308</t>
  </si>
  <si>
    <t>08.12.2023 07:50:40</t>
  </si>
  <si>
    <t>08.12.2023 14:35:13</t>
  </si>
  <si>
    <t>KAYACIK KÖK 45-75-M00065_HatBaşıAyırıcı_53136524 M05_53136524</t>
  </si>
  <si>
    <t>08.12.2023 01:08:18</t>
  </si>
  <si>
    <t>08.12.2023 02:03:36</t>
  </si>
  <si>
    <t>KIZILAVLU KÖK 45-78-M00837_HatBaşıAyırıcı_100769008 M02_100769008</t>
  </si>
  <si>
    <t>08.12.2023 16:24:32</t>
  </si>
  <si>
    <t>08.12.2023 18:34:11</t>
  </si>
  <si>
    <t>K-1928 35-10-K01928_A a2_5892161</t>
  </si>
  <si>
    <t>08.12.2023 20:26:31</t>
  </si>
  <si>
    <t>08.12.2023 22:07:35</t>
  </si>
  <si>
    <t>KÜÇÜK SANAYİ SİTESİ TR-3 45-83-L00144_45-83-L00144_2351809</t>
  </si>
  <si>
    <t>08.12.2023 12:03:13</t>
  </si>
  <si>
    <t>08.12.2023 13:56:46</t>
  </si>
  <si>
    <t>YUNTDAĞ KÖK 35-16-M00010_YUNTDAĞ M01_72050935</t>
  </si>
  <si>
    <t>08.12.2023 11:14:26</t>
  </si>
  <si>
    <t>08.12.2023 11:15:30</t>
  </si>
  <si>
    <t>L-291 35-18-L00291_950452279_950452279</t>
  </si>
  <si>
    <t>08.12.2023 20:26:03</t>
  </si>
  <si>
    <t>08.12.2023 23:05:04</t>
  </si>
  <si>
    <t>K-11 35-01-K00011_35-01-K00011_2374641</t>
  </si>
  <si>
    <t>08.12.2023 02:00:23</t>
  </si>
  <si>
    <t>08.12.2023 06:16:08</t>
  </si>
  <si>
    <t>M-172 35-02-M00172_M-1431 M03_2082692</t>
  </si>
  <si>
    <t>08.12.2023 14:00:11</t>
  </si>
  <si>
    <t>08.12.2023 14:42:41</t>
  </si>
  <si>
    <t>KADIBOĞAN TR-2 45-74-M00220_DIREK TIPI TRAFO HUCRESI H01_2043638</t>
  </si>
  <si>
    <t>08.12.2023 09:25:56</t>
  </si>
  <si>
    <t>08.12.2023 17:07:25</t>
  </si>
  <si>
    <t>ALANLAR TR-2 35-24-M00066_DIREK TIPI TRAFO HUCRESI H01_2039560</t>
  </si>
  <si>
    <t>08.12.2023 10:01:09</t>
  </si>
  <si>
    <t>08.12.2023 18:00:11</t>
  </si>
  <si>
    <t>M-1212 35-02-M01212_910058185_910058185</t>
  </si>
  <si>
    <t>08.12.2023 22:18:59</t>
  </si>
  <si>
    <t>08.12.2023 23:18:59</t>
  </si>
  <si>
    <t>SARILAR KÖYÜ TR-1 35-27-L00262_99004260_99004260</t>
  </si>
  <si>
    <t>08.12.2023 19:29:18</t>
  </si>
  <si>
    <t>08.12.2023 21:53:46</t>
  </si>
  <si>
    <t>OĞLANANASI TR-3 35-22-M00257_35-22-M00257_2358739</t>
  </si>
  <si>
    <t>Yangın</t>
  </si>
  <si>
    <t>08.12.2023 09:23:00</t>
  </si>
  <si>
    <t>08.12.2023 09:38:26</t>
  </si>
  <si>
    <t>08.12.2023 21:10:25</t>
  </si>
  <si>
    <t>08.12.2023 21:38:53</t>
  </si>
  <si>
    <t>M-2725 GEÇİT 35-03-M02725_M-2926 M04_72081315</t>
  </si>
  <si>
    <t>08.12.2023 10:55:32</t>
  </si>
  <si>
    <t>08.12.2023 11:39:00</t>
  </si>
  <si>
    <t>KIRKAĞAÇ DM 45-76-M00043_GELENBE M03_72247483</t>
  </si>
  <si>
    <t>08.12.2023 14:35:32</t>
  </si>
  <si>
    <t>08.12.2023 15:35:21</t>
  </si>
  <si>
    <t>L-288 MENDERES MAH. 35-18-L00288_35-18-L00288_72109362</t>
  </si>
  <si>
    <t>08.12.2023 09:57:00</t>
  </si>
  <si>
    <t>08.12.2023 16:06:29</t>
  </si>
  <si>
    <t>TR-2/96 45-83-M00783__72372914_72372914</t>
  </si>
  <si>
    <t>08.12.2023 07:56:14</t>
  </si>
  <si>
    <t>08.12.2023 09:25:27</t>
  </si>
  <si>
    <t>08.12.2023 08:56:36</t>
  </si>
  <si>
    <t>08.12.2023 16:57:44</t>
  </si>
  <si>
    <t>08.12.2023 01:31:00</t>
  </si>
  <si>
    <t>08.12.2023 01:36:00</t>
  </si>
  <si>
    <t>ALSANCAK TM 35-01-A00005_YÜZBAŞI ŞERAFETTİN BEY K06_2308857</t>
  </si>
  <si>
    <t>08.12.2023 15:15:16</t>
  </si>
  <si>
    <t>08.12.2023 16:00:48</t>
  </si>
  <si>
    <t>TR-22 35-22-M00022_955281508_955281508</t>
  </si>
  <si>
    <t>08.12.2023 20:27:03</t>
  </si>
  <si>
    <t>08.12.2023 22:57:21</t>
  </si>
  <si>
    <t>KILAVUZLAR KÖK 45-74-M00198_SAYIK M02_72237253</t>
  </si>
  <si>
    <t>08.12.2023 17:58:56</t>
  </si>
  <si>
    <t>08.12.2023 18:39:26</t>
  </si>
  <si>
    <t>SAKARLI KÖK 45-76-M00046_HACET M04_72214546</t>
  </si>
  <si>
    <t>08.12.2023 15:18:51</t>
  </si>
  <si>
    <t>08.12.2023 16:18:06</t>
  </si>
  <si>
    <t>KUŞÇULAR DM-2 35-19-M00515_TR-319 M05_80470430</t>
  </si>
  <si>
    <t>08.12.2023 11:55:32</t>
  </si>
  <si>
    <t>08.12.2023 12:32:30</t>
  </si>
  <si>
    <t>TR-74 ( M-774) 35-30-M00774_966048417_966048417</t>
  </si>
  <si>
    <t>08.12.2023 10:36:43</t>
  </si>
  <si>
    <t>08.12.2023 14:33:54</t>
  </si>
  <si>
    <t>L-291 35-18-L00291_950452280_950452280</t>
  </si>
  <si>
    <t>08.12.2023 15:00:43</t>
  </si>
  <si>
    <t>08.12.2023 17:53:47</t>
  </si>
  <si>
    <t>KORUCUK-3 35-26-M00463_35-26-M00463_2362909</t>
  </si>
  <si>
    <t>08.12.2023 17:35:07</t>
  </si>
  <si>
    <t>08.12.2023 19:20:50</t>
  </si>
  <si>
    <t>MORDOĞAN TR-25 35-21-L00153_D_91303981_91303981</t>
  </si>
  <si>
    <t>08.12.2023 18:28:02</t>
  </si>
  <si>
    <t>08.12.2023 19:45:50</t>
  </si>
  <si>
    <t>L-279 ERDİL SİTESİ 35-18-L00279_7392422_56370867_56370867</t>
  </si>
  <si>
    <t>08.12.2023 09:14:51</t>
  </si>
  <si>
    <t>08.12.2023 12:27:12</t>
  </si>
  <si>
    <t>DM-2/26 (ŞEHİTLER OKULU TR) 45-71-M00156_953207120_953207120</t>
  </si>
  <si>
    <t>08.12.2023 11:03:34</t>
  </si>
  <si>
    <t>08.12.2023 11:57:12</t>
  </si>
  <si>
    <t>BAĞARASI TR-8 35-23-M00177_A_56357398_56357398</t>
  </si>
  <si>
    <t>08.12.2023 09:05:32</t>
  </si>
  <si>
    <t>08.12.2023 15:59:38</t>
  </si>
  <si>
    <t>AŞAĞIBEY-3 35-16-M00116_B_90968203_90968203</t>
  </si>
  <si>
    <t>08.12.2023 20:35:52</t>
  </si>
  <si>
    <t>08.12.2023 21:18:19</t>
  </si>
  <si>
    <t>ERGENEKON TR-4 45-83-L00141_955151803_955151803</t>
  </si>
  <si>
    <t>08.12.2023 16:45:31</t>
  </si>
  <si>
    <t>08.12.2023 19:27:21</t>
  </si>
  <si>
    <t>TORBALI İM 35-26-A00001_ÖRNEK YAPI-SULAMA L05_2071927</t>
  </si>
  <si>
    <t>08.12.2023 03:12:56</t>
  </si>
  <si>
    <t>08.12.2023 03:36:20</t>
  </si>
  <si>
    <t>K-49 35-01-K00049_E 1E_5865862</t>
  </si>
  <si>
    <t>08.12.2023 16:53:30</t>
  </si>
  <si>
    <t>08.12.2023 17:42:27</t>
  </si>
  <si>
    <t>KULAKSIZLAR KÖK 45-72-L00839_KULAKSIZLAR L02_66574894</t>
  </si>
  <si>
    <t>08.12.2023 16:07:48</t>
  </si>
  <si>
    <t>08.12.2023 16:47:18</t>
  </si>
  <si>
    <t>K-258 35-01-K00258_C_65506188_65506188</t>
  </si>
  <si>
    <t>08.12.2023 21:53:53</t>
  </si>
  <si>
    <t>08.12.2023 23:39:10</t>
  </si>
  <si>
    <t>TEKELİ DM 35-22-M00088_DEVELİ (KÖYLER-1) M09_48495872</t>
  </si>
  <si>
    <t>08.12.2023 09:09:24</t>
  </si>
  <si>
    <t>08.12.2023 12:23:30</t>
  </si>
  <si>
    <t>K-1249 35-04-K01249_99145665_99145665</t>
  </si>
  <si>
    <t>08.12.2023 18:45:11</t>
  </si>
  <si>
    <t>08.12.2023 20:27:54</t>
  </si>
  <si>
    <t>DEMİRTAŞ KÖK 35-30-M00149_DİKİLİ DM M01_72078595</t>
  </si>
  <si>
    <t>08.12.2023 07:54:02</t>
  </si>
  <si>
    <t>08.12.2023 09:35:16</t>
  </si>
  <si>
    <t>08.12.2023 15:12:54</t>
  </si>
  <si>
    <t>09.12.2023 00:18:30</t>
  </si>
  <si>
    <t>TR-83 35-16-L00083_95000609432_95000609432</t>
  </si>
  <si>
    <t>08.12.2023 14:48:47</t>
  </si>
  <si>
    <t>08.12.2023 16:31:36</t>
  </si>
  <si>
    <t>SARIGÖL TR-16 45-79-M00016_945553918_945553918</t>
  </si>
  <si>
    <t>08.12.2023 12:32:55</t>
  </si>
  <si>
    <t>08.12.2023 13:41:34</t>
  </si>
  <si>
    <t>ILIPINAR TR-1 35-23-M00081_C_56357021_56357021</t>
  </si>
  <si>
    <t>08.12.2023 17:39:33</t>
  </si>
  <si>
    <t>08.12.2023 18:00:21</t>
  </si>
  <si>
    <t>KINIK İM 35-24-A00001_HatBaşıAyırıcı_79434879 M09_79434879</t>
  </si>
  <si>
    <t>08.12.2023 16:33:05</t>
  </si>
  <si>
    <t>08.12.2023 17:35:41</t>
  </si>
  <si>
    <t>M-3039 35-09-M03039_B B02b_95330730</t>
  </si>
  <si>
    <t>08.12.2023 08:48:29</t>
  </si>
  <si>
    <t>08.12.2023 12:36:40</t>
  </si>
  <si>
    <t>TAYTAN OFİS KÖK 45-78-M00314_DEMİRKÖPRÜ DM-2 ÇIKIŞI (DEMİRKÖPRÜ-2) M06_60669850</t>
  </si>
  <si>
    <t>08.12.2023 09:54:56</t>
  </si>
  <si>
    <t>08.12.2023 10:55:40</t>
  </si>
  <si>
    <t>K-1088 35-04-K01088_A K1088A1B_5837216</t>
  </si>
  <si>
    <t>08.12.2023 22:47:23</t>
  </si>
  <si>
    <t>09.12.2023 02:57:55</t>
  </si>
  <si>
    <t>L-438 35-18-L00438_5649365 D01_5945510</t>
  </si>
  <si>
    <t>08.12.2023 13:38:49</t>
  </si>
  <si>
    <t>08.12.2023 15:51:47</t>
  </si>
  <si>
    <t>URLA TM-1 35-19-A00004_ZEYTİNALANI İM M07_2313938</t>
  </si>
  <si>
    <t>08.12.2023 14:13:17</t>
  </si>
  <si>
    <t>08.12.2023 14:16:06</t>
  </si>
  <si>
    <t>KÜÇÜKAVULCUK DM 35-15-L00727_BÜYÜKAVLUCUK L03_72098459</t>
  </si>
  <si>
    <t>08.12.2023 09:40:30</t>
  </si>
  <si>
    <t>08.12.2023 10:34:52</t>
  </si>
  <si>
    <t>08.12.2023 21:18:45</t>
  </si>
  <si>
    <t>08.12.2023 21:41:13</t>
  </si>
  <si>
    <t>K-3160 35-01-K03160_911416427_911416427</t>
  </si>
  <si>
    <t>08.12.2023 11:03:51</t>
  </si>
  <si>
    <t>08.12.2023 13:17:05</t>
  </si>
  <si>
    <t>L-332 SERKANKENT 35-18-L00332_11657273_56358036_56358036</t>
  </si>
  <si>
    <t>08.12.2023 17:45:47</t>
  </si>
  <si>
    <t>08.12.2023 18:59:50</t>
  </si>
  <si>
    <t>TR-1/33 45-72-M00033_TR-1/35 M04_2328071</t>
  </si>
  <si>
    <t>08.12.2023 14:21:06</t>
  </si>
  <si>
    <t>08.12.2023 14:50:43</t>
  </si>
  <si>
    <t>KARAVELİLER TR-2 35-16-M00127_35-16-M00127_2357230</t>
  </si>
  <si>
    <t>08.12.2023 21:54:29</t>
  </si>
  <si>
    <t>08.12.2023 22:35:54</t>
  </si>
  <si>
    <t>SİYEKLİ KÖK 45-71-M00185_OSMANCALI M04_72256928</t>
  </si>
  <si>
    <t>08.12.2023 14:11:36</t>
  </si>
  <si>
    <t>08.12.2023 14:44:22</t>
  </si>
  <si>
    <t>08.12.2023 13:37:43</t>
  </si>
  <si>
    <t>08.12.2023 18:23:40</t>
  </si>
  <si>
    <t>SAKARLI KÖK 45-76-M00046_HatBaşıAyırıcı_53134687 M03_53134687</t>
  </si>
  <si>
    <t>08.12.2023 18:38:37</t>
  </si>
  <si>
    <t>GÖLMARMARA TM 45-85-A00002_MARMARA-1 M04_2324243</t>
  </si>
  <si>
    <t>08.12.2023 02:46:06</t>
  </si>
  <si>
    <t>08.12.2023 03:00:56</t>
  </si>
  <si>
    <t>K-2756 35-01-K02756_A_56357746_56357746</t>
  </si>
  <si>
    <t>08.12.2023 11:15:07</t>
  </si>
  <si>
    <t>08.12.2023 12:04:49</t>
  </si>
  <si>
    <t>KAZIKLI HACIKAYALAR TR-1 45-81-M00316_A_84293811_84293811</t>
  </si>
  <si>
    <t>08.12.2023 18:53:01</t>
  </si>
  <si>
    <t>08.12.2023 20:05:12</t>
  </si>
  <si>
    <t>GÜMÜŞÇAY KÖK 45-73-M00477_HatBaşıAyırıcı_53135725 M05_53135725</t>
  </si>
  <si>
    <t>08.12.2023 19:17:26</t>
  </si>
  <si>
    <t>08.12.2023 20:26:26</t>
  </si>
  <si>
    <t>08.12.2023 09:09:53</t>
  </si>
  <si>
    <t>08.12.2023 15:05:20</t>
  </si>
  <si>
    <t>TR-32 35-16-L00032_953335559_953335559</t>
  </si>
  <si>
    <t>08.12.2023 20:20:34</t>
  </si>
  <si>
    <t>08.12.2023 21:40:21</t>
  </si>
  <si>
    <t>GERENKÖY TR-7 35-23-M00153_BC_56356461_56356461</t>
  </si>
  <si>
    <t>08.12.2023 21:32:59</t>
  </si>
  <si>
    <t>08.12.2023 23:29:24</t>
  </si>
  <si>
    <t>VİLLAKENT DM 35-28-M00381_RECEP ÖNEL M02_66521694</t>
  </si>
  <si>
    <t>08.12.2023 11:20:42</t>
  </si>
  <si>
    <t>08.12.2023 12:32:27</t>
  </si>
  <si>
    <t>PAŞAKÖY KÖK 45-80-M00052_SARUHANLI TM GİRİŞ/TR-13 M02_72063777</t>
  </si>
  <si>
    <t>08.12.2023 11:00:56</t>
  </si>
  <si>
    <t>08.12.2023 11:46:01</t>
  </si>
  <si>
    <t>YENİ FOÇA TR-29 35-23-M00029_950419742_950419742</t>
  </si>
  <si>
    <t>08.12.2023 17:31:23</t>
  </si>
  <si>
    <t>08.12.2023 18:43:34</t>
  </si>
  <si>
    <t>TR-1/3 45-83-M00003_PAŞATIMARI TR-1 M05_2331761</t>
  </si>
  <si>
    <t>08.12.2023 13:19:10</t>
  </si>
  <si>
    <t>08.12.2023 14:49:55</t>
  </si>
  <si>
    <t>GÖRDES DM 45-75-M00050_AKHİSAR - ÖLÇÜ M07_2083712</t>
  </si>
  <si>
    <t>08.12.2023 13:59:56</t>
  </si>
  <si>
    <t>08.12.2023 14:00:46</t>
  </si>
  <si>
    <t>HACIBEKTAŞLI TR-1 45-78-M00692_45-78-M00692_2358514</t>
  </si>
  <si>
    <t>08.12.2023 14:26:10</t>
  </si>
  <si>
    <t>08.12.2023 14:53:58</t>
  </si>
  <si>
    <t>K-1854 35-07-K01854_98971996_98971996</t>
  </si>
  <si>
    <t>08.12.2023 04:51:29</t>
  </si>
  <si>
    <t>08.12.2023 05:38:31</t>
  </si>
  <si>
    <t>SAKARLI KÖK 45-76-M00046_BADEMLİ M02_72214544</t>
  </si>
  <si>
    <t>08.12.2023 22:24:40</t>
  </si>
  <si>
    <t>08.12.2023 23:08:48</t>
  </si>
  <si>
    <t>ÇİFTLİK TR-1 45-76-L00184_45-76-L00184_2371625</t>
  </si>
  <si>
    <t>08.12.2023 16:10:22</t>
  </si>
  <si>
    <t>08.12.2023 18:13:08</t>
  </si>
  <si>
    <t>K-3704 35-01-K03704_35-01-K03704_2352068</t>
  </si>
  <si>
    <t>08.12.2023 21:28:46</t>
  </si>
  <si>
    <t>08.12.2023 22:35:18</t>
  </si>
  <si>
    <t>TR-147 35-15-M00147_950369414_950369414</t>
  </si>
  <si>
    <t>08.12.2023 08:29:17</t>
  </si>
  <si>
    <t>08.12.2023 09:08:31</t>
  </si>
  <si>
    <t>MURADİYE DM-5/10-B KÖK 45-71-M00758_EFECE M04_2077908</t>
  </si>
  <si>
    <t>08.12.2023 13:46:16</t>
  </si>
  <si>
    <t>08.12.2023 15:32:52</t>
  </si>
  <si>
    <t>HAMZABEYLİ KÖK 45-71-M00071_FABRİKALAR M02_2076264</t>
  </si>
  <si>
    <t>08.12.2023 09:10:15</t>
  </si>
  <si>
    <t>08.12.2023 11:43:07</t>
  </si>
  <si>
    <t>K-4163 35-02-K04163_99441648_99441648</t>
  </si>
  <si>
    <t>08.12.2023 10:08:31</t>
  </si>
  <si>
    <t>08.12.2023 12:04:24</t>
  </si>
  <si>
    <t>UĞURLU KÖK 45-86-M00045_HatBaşıAyırıcı_84863673 M02_84863673</t>
  </si>
  <si>
    <t>08.12.2023 10:57:22</t>
  </si>
  <si>
    <t>08.12.2023 11:06:10</t>
  </si>
  <si>
    <t>TR-1/32 45-72-M00032_DIREK TIPI TRAFO HUCRESI H01_2103964</t>
  </si>
  <si>
    <t>08.12.2023 14:40:05</t>
  </si>
  <si>
    <t>08.12.2023 15:42:31</t>
  </si>
  <si>
    <t>YENİ ŞAKRAN TR-6 35-17-M00206__56374655_56374655</t>
  </si>
  <si>
    <t>08.12.2023 20:53:56</t>
  </si>
  <si>
    <t>08.12.2023 22:12:30</t>
  </si>
  <si>
    <t>BEYLER ÇAYIRI TR-1 35-16-M00162_953356227_953356227</t>
  </si>
  <si>
    <t>08.12.2023 17:30:31</t>
  </si>
  <si>
    <t>08.12.2023 20:38:14</t>
  </si>
  <si>
    <t>M-1226 35-01-M01226_95001371834_95001371834</t>
  </si>
  <si>
    <t>08.12.2023 19:24:09</t>
  </si>
  <si>
    <t>09.12.2023 00:24:59</t>
  </si>
  <si>
    <t>K-1745 35-01-K01745_911800697_911800697</t>
  </si>
  <si>
    <t>08.12.2023 12:15:55</t>
  </si>
  <si>
    <t>08.12.2023 18:02:26</t>
  </si>
  <si>
    <t>08.12.2023 23:07:26</t>
  </si>
  <si>
    <t>09.12.2023 00:45:04</t>
  </si>
  <si>
    <t>M-3112(YATIRIM REZERVE) 35-08-M03112_35-08-M03112_81540896</t>
  </si>
  <si>
    <t>08.12.2023 17:49:53</t>
  </si>
  <si>
    <t>08.12.2023 18:10:59</t>
  </si>
  <si>
    <t>K-4531 35-01-K04531_912408761_912408761</t>
  </si>
  <si>
    <t>08.12.2023 08:32:10</t>
  </si>
  <si>
    <t>08.12.2023 10:11:42</t>
  </si>
  <si>
    <t>08.12.2023 21:25:12</t>
  </si>
  <si>
    <t>09.12.2023 02:52:59</t>
  </si>
  <si>
    <t>DİKİLİ İM 35-30-A00001_DEMİRTAŞ M02_72356797</t>
  </si>
  <si>
    <t>08.12.2023 07:52:47</t>
  </si>
  <si>
    <t>08.12.2023 08:29:09</t>
  </si>
  <si>
    <t>08.12.2023 02:44:22</t>
  </si>
  <si>
    <t>08.12.2023 03:02:46</t>
  </si>
  <si>
    <t>M-2900 35-03-M02900_35-03-M02900_73146870</t>
  </si>
  <si>
    <t>08.12.2023 17:03:06</t>
  </si>
  <si>
    <t>08.12.2023 18:04:10</t>
  </si>
  <si>
    <t>K-734 35-01-K00734_35-01-K00734_47314207</t>
  </si>
  <si>
    <t>08.12.2023 00:11:30</t>
  </si>
  <si>
    <t>08.12.2023 04:12:00</t>
  </si>
  <si>
    <t>DAĞARLAR TR-4 45-73-M00599_945655212_945655212</t>
  </si>
  <si>
    <t>08.12.2023 10:12:45</t>
  </si>
  <si>
    <t>08.12.2023 12:56:04</t>
  </si>
  <si>
    <t>K-3 35-01-K00003_911147545_911147545</t>
  </si>
  <si>
    <t>08.12.2023 12:34:08</t>
  </si>
  <si>
    <t>08.12.2023 14:36:39</t>
  </si>
  <si>
    <t>08.12.2023 11:03:37</t>
  </si>
  <si>
    <t>08.12.2023 12:55:07</t>
  </si>
  <si>
    <t>GÖRDES DM 45-75-M00050_HatBaşıAyırıcı_53135734 M11_53135734</t>
  </si>
  <si>
    <t>08.12.2023 18:26:04</t>
  </si>
  <si>
    <t>08.12.2023 22:48:54</t>
  </si>
  <si>
    <t>YENİÇİFTLİK KÖK 35-20-L00373_ÇIRPI İ.M./GERİLİM L03_92839133</t>
  </si>
  <si>
    <t>08.12.2023 16:29:06</t>
  </si>
  <si>
    <t>08.12.2023 17:38:37</t>
  </si>
  <si>
    <t>MURADİYE DM-7/1 45-71-M01854_DM-8 M02_2328819</t>
  </si>
  <si>
    <t>08.12.2023 09:04:57</t>
  </si>
  <si>
    <t>08.12.2023 09:52:25</t>
  </si>
  <si>
    <t>K-3964 GEÇİT 35-07-K03964_K-1283 K03_49842480</t>
  </si>
  <si>
    <t>08.12.2023 19:38:32</t>
  </si>
  <si>
    <t>08.12.2023 19:52:35</t>
  </si>
  <si>
    <t>08.12.2023 10:08:36</t>
  </si>
  <si>
    <t>08.12.2023 10:23:12</t>
  </si>
  <si>
    <t>ESENYAZI TR-2 45-77-M00018_A_56386777_56386777</t>
  </si>
  <si>
    <t>08.12.2023 10:30:39</t>
  </si>
  <si>
    <t>08.12.2023 12:42:37</t>
  </si>
  <si>
    <t>M-1234 35-01-M01234_C_56376458_56376458</t>
  </si>
  <si>
    <t>08.12.2023 18:35:53</t>
  </si>
  <si>
    <t>08.12.2023 19:35:11</t>
  </si>
  <si>
    <t>YEŞİLYURT DM 45-73-M00476_GÜMÜŞÇAY M01_2086182</t>
  </si>
  <si>
    <t>08.12.2023 16:48:06</t>
  </si>
  <si>
    <t>08.12.2023 17:49:51</t>
  </si>
  <si>
    <t>DM-8 45-71-M00295_E.HARMANDALI YOLU TR-13 M09_66408497</t>
  </si>
  <si>
    <t>08.12.2023 09:05:06</t>
  </si>
  <si>
    <t>08.12.2023 13:11:46</t>
  </si>
  <si>
    <t>MENEMEN TR-6 35-28-L00006_35-28-L00006_66505415</t>
  </si>
  <si>
    <t>08.12.2023 10:00:50</t>
  </si>
  <si>
    <t>08.12.2023 15:50:06</t>
  </si>
  <si>
    <t>08.12.2023 20:20:29</t>
  </si>
  <si>
    <t>08.12.2023 22:43:26</t>
  </si>
  <si>
    <t>TR-2/14-A 45-72-L00068_A_56404812_56404812</t>
  </si>
  <si>
    <t>08.12.2023 18:38:38</t>
  </si>
  <si>
    <t>08.12.2023 19:18:29</t>
  </si>
  <si>
    <t>KARABURUN BOZKÖY 35-21-L00053_C_56358259_56358259</t>
  </si>
  <si>
    <t>08.12.2023 07:54:26</t>
  </si>
  <si>
    <t>08.12.2023 09:57:51</t>
  </si>
  <si>
    <t>SALİHLİ BİOKÜTLE YAKITLI ENERJİ SANTRALİ KÖK 45-78-M01333_ALAŞEHİR - AKÖREN TR-19 M06_72251414</t>
  </si>
  <si>
    <t>08.12.2023 10:45:56</t>
  </si>
  <si>
    <t>08.12.2023 11:50:56</t>
  </si>
  <si>
    <t>K-4278 35-01-K04278_K K1_5924549</t>
  </si>
  <si>
    <t>08.12.2023 01:47:07</t>
  </si>
  <si>
    <t>08.12.2023 02:32:29</t>
  </si>
  <si>
    <t>YILMAZ İM 45-78-A00003_AHMETLİ DSİ M09_2108962</t>
  </si>
  <si>
    <t>08.12.2023 12:23:10</t>
  </si>
  <si>
    <t>08.12.2023 12:47:40</t>
  </si>
  <si>
    <t>DM-25/17-A 45-71-M00054_953182970_953182970</t>
  </si>
  <si>
    <t>08.12.2023 14:07:46</t>
  </si>
  <si>
    <t>08.12.2023 15:34:29</t>
  </si>
  <si>
    <t>K-49 35-01-K00049_P 1P_5856841</t>
  </si>
  <si>
    <t>08.12.2023 05:55:34</t>
  </si>
  <si>
    <t>08.12.2023 06:59:34</t>
  </si>
  <si>
    <t>K-49 35-01-K00049_L L3_5865878</t>
  </si>
  <si>
    <t>08.12.2023 12:56:18</t>
  </si>
  <si>
    <t>SARIGÖL DM 45-79-M00069_DADAĞLI FİDERİ M17_2076609</t>
  </si>
  <si>
    <t>08.12.2023 15:39:00</t>
  </si>
  <si>
    <t>08.12.2023 15:55:33</t>
  </si>
  <si>
    <t>BÖLCEK-2 TR 35-16-M00023_D_91001603_91001603</t>
  </si>
  <si>
    <t>08.12.2023 00:05:25</t>
  </si>
  <si>
    <t>08.12.2023 01:32:41</t>
  </si>
  <si>
    <t>AHMETLİ İM 45-84-A00001_KÖY GRUBU L05_2067789</t>
  </si>
  <si>
    <t>08.12.2023 17:33:06</t>
  </si>
  <si>
    <t>08.12.2023 18:42:36</t>
  </si>
  <si>
    <t>YILMAZ TR-15 45-78-M01380_DAHİLİ TRAFO M04_82103752</t>
  </si>
  <si>
    <t>08.12.2023 10:21:55</t>
  </si>
  <si>
    <t>08.12.2023 14:27:01</t>
  </si>
  <si>
    <t>08.12.2023 07:56:32</t>
  </si>
  <si>
    <t>08.12.2023 14:22:08</t>
  </si>
  <si>
    <t>TR-41 35-17-M00041_950302365_950302365</t>
  </si>
  <si>
    <t>08.12.2023 17:03:51</t>
  </si>
  <si>
    <t>08.12.2023 18:26:36</t>
  </si>
  <si>
    <t>08.12.2023 18:42:12</t>
  </si>
  <si>
    <t>08.12.2023 21:14:16</t>
  </si>
  <si>
    <t>YENİFOÇA TR-16 35-23-M00016_D D1_5793107</t>
  </si>
  <si>
    <t>08.12.2023 20:33:39</t>
  </si>
  <si>
    <t>08.12.2023 21:26:36</t>
  </si>
  <si>
    <t>08.12.2023 17:56:16</t>
  </si>
  <si>
    <t>08.12.2023 18:35:05</t>
  </si>
  <si>
    <t>K-3103 35-10-K03103_97823433_97823433</t>
  </si>
  <si>
    <t>08.12.2023 09:36:24</t>
  </si>
  <si>
    <t>08.12.2023 10:18:12</t>
  </si>
  <si>
    <t>ARMUTLU DM-2/TR-28 (ESKİ TR-2) 35-27-L00002_TR-6 L02_61219891</t>
  </si>
  <si>
    <t>08.12.2023 15:52:14</t>
  </si>
  <si>
    <t>08.12.2023 18:19:15</t>
  </si>
  <si>
    <t>DM-2/45 35-26-M00842_35-26-M00842_2350048</t>
  </si>
  <si>
    <t>08.12.2023 10:38:43</t>
  </si>
  <si>
    <t>08.12.2023 11:28:42</t>
  </si>
  <si>
    <t>MÜTEVELLİ KÖK 45-80-M00100_KARAAĞAÇLI M01_72196210</t>
  </si>
  <si>
    <t>08.12.2023 15:18:28</t>
  </si>
  <si>
    <t>08.12.2023 16:40:13</t>
  </si>
  <si>
    <t>MERSİNDERE TR-2 45-78-L00473_B_91139889_91139889</t>
  </si>
  <si>
    <t>08.12.2023 10:36:06</t>
  </si>
  <si>
    <t>08.12.2023 11:57:01</t>
  </si>
  <si>
    <t>TİRE DM2/11 35-29-M00117_48388718_56381637_56381637</t>
  </si>
  <si>
    <t>08.12.2023 10:52:03</t>
  </si>
  <si>
    <t>08.12.2023 11:15:37</t>
  </si>
  <si>
    <t>08.12.2023 22:52:33</t>
  </si>
  <si>
    <t>09.12.2023 03:24:03</t>
  </si>
  <si>
    <t>EKİZ KÖK 35-23-M00087_EKİZ TAVUKÇULUK M03_72156442</t>
  </si>
  <si>
    <t>08.12.2023 10:20:45</t>
  </si>
  <si>
    <t>08.12.2023 10:46:23</t>
  </si>
  <si>
    <t>SELENDİ TR-10 45-81-M00010_95000596976_95000596976</t>
  </si>
  <si>
    <t>08.12.2023 08:54:02</t>
  </si>
  <si>
    <t>08.12.2023 13:13:01</t>
  </si>
  <si>
    <t>M-347 35-09-M00347_35-09-M00347_47620369</t>
  </si>
  <si>
    <t>08.12.2023 11:04:56</t>
  </si>
  <si>
    <t>08.12.2023 11:24:20</t>
  </si>
  <si>
    <t>08.12.2023 14:27:00</t>
  </si>
  <si>
    <t>08.12.2023 15:05:08</t>
  </si>
  <si>
    <t>TR-55 35-17-M00055_A_60983112_60983112</t>
  </si>
  <si>
    <t>08.12.2023 09:55:18</t>
  </si>
  <si>
    <t>08.12.2023 10:53:47</t>
  </si>
  <si>
    <t>AHMETLİ İM 45-84-A00001_KÖY GRUBU L05_2314527</t>
  </si>
  <si>
    <t>08.12.2023 15:10:02</t>
  </si>
  <si>
    <t>08.12.2023 15:50:05</t>
  </si>
  <si>
    <t>M-2506 35-01-M02506_910308051_910308051</t>
  </si>
  <si>
    <t>08.12.2023 17:26:29</t>
  </si>
  <si>
    <t>08.12.2023 19:43:35</t>
  </si>
  <si>
    <t>GÜLBAHÇE İM 35-19-A00006_GÜLBAHÇE L02_72213962</t>
  </si>
  <si>
    <t>08.12.2023 09:30:30</t>
  </si>
  <si>
    <t>08.12.2023 18:00:57</t>
  </si>
  <si>
    <t>YARBASAN KÖK 45-74-M00119_MİNNETLER M03_72246697</t>
  </si>
  <si>
    <t>08.12.2023 17:47:40</t>
  </si>
  <si>
    <t>08.12.2023 21:43:28</t>
  </si>
  <si>
    <t>K-3224 35-04-K03224_99435118_99435118</t>
  </si>
  <si>
    <t>08.12.2023 03:45:51</t>
  </si>
  <si>
    <t>08.12.2023 04:22:26</t>
  </si>
  <si>
    <t>YENİKÖY TR-1 45-78-L00306_953294710_953294710</t>
  </si>
  <si>
    <t>08.12.2023 18:03:01</t>
  </si>
  <si>
    <t>08.12.2023 23:24:11</t>
  </si>
  <si>
    <t>08.12.2023 10:09:18</t>
  </si>
  <si>
    <t>08.12.2023 16:21:00</t>
  </si>
  <si>
    <t>KORAY GES KÖK 35-27-M01188_HALİLBEYLİ-2 GİRİŞ M01_74140241</t>
  </si>
  <si>
    <t>08.12.2023 03:12:10</t>
  </si>
  <si>
    <t>08.12.2023 03:31:32</t>
  </si>
  <si>
    <t>TEKKE EYÜP YAVUZ GRB. TR-6 35-15-L00128_A_56368972_56368972</t>
  </si>
  <si>
    <t>08.12.2023 09:04:02</t>
  </si>
  <si>
    <t>08.12.2023 18:03:41</t>
  </si>
  <si>
    <t>M-2416 (YATIRIM REZERVE) 35-02-M02416_913028737_913028737</t>
  </si>
  <si>
    <t>08.12.2023 18:41:56</t>
  </si>
  <si>
    <t>08.12.2023 20:01:46</t>
  </si>
  <si>
    <t>M-1291 35-02-M01291_99442388_99442388</t>
  </si>
  <si>
    <t>08.12.2023 16:04:59</t>
  </si>
  <si>
    <t>08.12.2023 17:36:20</t>
  </si>
  <si>
    <t>K-634 35-03-K00634_35-03-K00634_41923070</t>
  </si>
  <si>
    <t>08.12.2023 10:39:21</t>
  </si>
  <si>
    <t>08.12.2023 17:04:58</t>
  </si>
  <si>
    <t>M-3198 (YATIRIM REZERVE) 35-01-M03198_ M03_83180929</t>
  </si>
  <si>
    <t>08.12.2023 12:44:45</t>
  </si>
  <si>
    <t>08.12.2023 18:08:16</t>
  </si>
  <si>
    <t>K-1249 35-04-K01249_D D02b_78798277</t>
  </si>
  <si>
    <t>08.12.2023 10:55:37</t>
  </si>
  <si>
    <t>08.12.2023 18:15:53</t>
  </si>
  <si>
    <t>08.12.2023 13:16:52</t>
  </si>
  <si>
    <t>08.12.2023 16:45:33</t>
  </si>
  <si>
    <t>TR-286 35-19-L00286_956668542_956668542</t>
  </si>
  <si>
    <t>08.12.2023 09:18:36</t>
  </si>
  <si>
    <t>08.12.2023 15:16:27</t>
  </si>
  <si>
    <t>K-1016 35-01-K01016_913555658_913555658</t>
  </si>
  <si>
    <t>08.12.2023 09:51:52</t>
  </si>
  <si>
    <t>08.12.2023 10:32:53</t>
  </si>
  <si>
    <t>K-525 35-04-K00525_912565147_912565147</t>
  </si>
  <si>
    <t>08.12.2023 08:55:33</t>
  </si>
  <si>
    <t>08.12.2023 13:26:12</t>
  </si>
  <si>
    <t>GELENBE İM 45-76-A00001_KIRKAĞAÇ M01_2325078</t>
  </si>
  <si>
    <t>08.12.2023 16:36:40</t>
  </si>
  <si>
    <t>08.12.2023 16:54:52</t>
  </si>
  <si>
    <t>TR-83 35-16-L00083_35-16-L00083_2363936</t>
  </si>
  <si>
    <t>08.12.2023 17:10:59</t>
  </si>
  <si>
    <t>ÖRÜCÜLER KÖK 45-74-M00355_BARDAKÇI M04_79409498</t>
  </si>
  <si>
    <t>08.12.2023 18:29:26</t>
  </si>
  <si>
    <t>08.12.2023 19:44:56</t>
  </si>
  <si>
    <t>KAPANCI KÖK 45-78-L00229_HASALAN L02_2108490</t>
  </si>
  <si>
    <t>08.12.2023 10:21:44</t>
  </si>
  <si>
    <t>08.12.2023 15:16:18</t>
  </si>
  <si>
    <t>M-3421(YATIRIM REZERVE) 35-03-M03421_D_56364007_56364007</t>
  </si>
  <si>
    <t>08.12.2023 19:11:26</t>
  </si>
  <si>
    <t>08.12.2023 21:40:22</t>
  </si>
  <si>
    <t>GÜZELKÖY KÖK 45-71-M00123_HAŞİM AKCURA ENH M03_50218077</t>
  </si>
  <si>
    <t>08.12.2023 09:05:37</t>
  </si>
  <si>
    <t>08.12.2023 17:11:19</t>
  </si>
  <si>
    <t>KIZILAVLU KÖK 45-78-M00837_DELİBAŞLI GRUBU M02_66247846</t>
  </si>
  <si>
    <t>08.12.2023 15:04:06</t>
  </si>
  <si>
    <t>08.12.2023 15:22:53</t>
  </si>
  <si>
    <t>KAHVECİDAMLARI TR-1 45-81-M00115__91318942_91318942</t>
  </si>
  <si>
    <t>08.12.2023 16:54:11</t>
  </si>
  <si>
    <t>08.12.2023 17:43:40</t>
  </si>
  <si>
    <t>İĞDECİK KÖK 45-71-M00077_SULAMALAR M05_72234162</t>
  </si>
  <si>
    <t>08.12.2023 12:49:46</t>
  </si>
  <si>
    <t>08.12.2023 18:24:05</t>
  </si>
  <si>
    <t>GÜRÇEŞME İM 35-03-A00001_LALELİ M03_2308211</t>
  </si>
  <si>
    <t>08.12.2023 10:06:16</t>
  </si>
  <si>
    <t>08.12.2023 10:40:23</t>
  </si>
  <si>
    <t>KARAKUYU KÖK 35-26-M00437_HatBaşıAyırıcı_100882898 M06_100882898</t>
  </si>
  <si>
    <t>08.12.2023 09:09:28</t>
  </si>
  <si>
    <t>08.12.2023 17:21:17</t>
  </si>
  <si>
    <t>DM-4/8 (YENİ MALİYE) 45-71-M00279_953196809_953196809</t>
  </si>
  <si>
    <t>08.12.2023 18:40:50</t>
  </si>
  <si>
    <t>08.12.2023 20:38:34</t>
  </si>
  <si>
    <t>08.12.2023 11:00:05</t>
  </si>
  <si>
    <t>08.12.2023 11:18:20</t>
  </si>
  <si>
    <t>M-3312(YATIRIM REZERVE) 35-07-M03312_D_56379654_56379654</t>
  </si>
  <si>
    <t>08.12.2023 16:40:02</t>
  </si>
  <si>
    <t>08.12.2023 19:07:21</t>
  </si>
  <si>
    <t>KISIK TR-2 35-22-M00136_DIREK TIPI TRAFO HUCRESI H01_2045877</t>
  </si>
  <si>
    <t>08.12.2023 00:08:17</t>
  </si>
  <si>
    <t>08.12.2023 08:08:10</t>
  </si>
  <si>
    <t>FIRDANLAR KÖK 45-76-M00257_KOCAİSKAN M02_96531655</t>
  </si>
  <si>
    <t>08.12.2023 16:58:02</t>
  </si>
  <si>
    <t>08.12.2023 18:20:57</t>
  </si>
  <si>
    <t>ÜRKMEZ DM-4 (ÜRKMEZ M-21) 35-25-M00155_ÜRKMEZ M-20 M04_72072949</t>
  </si>
  <si>
    <t>08.12.2023 11:23:27</t>
  </si>
  <si>
    <t>08.12.2023 15:26:38</t>
  </si>
  <si>
    <t>08.12.2023 13:40:23</t>
  </si>
  <si>
    <t>08.12.2023 14:09:30</t>
  </si>
  <si>
    <t>M-247 35-02-M00247_TRAFO M02_2311100</t>
  </si>
  <si>
    <t>08.12.2023 20:43:50</t>
  </si>
  <si>
    <t>İSTASYONALTI KÖK 45-83-M00131_ARPALIK KÖK-1 M03_2329934</t>
  </si>
  <si>
    <t>08.12.2023 09:45:26</t>
  </si>
  <si>
    <t>08.12.2023 10:19:01</t>
  </si>
  <si>
    <t>GÜNEYDAMLARI TR-4 TEKELİLER 45-79-M00135_45-79-M00135_2366366</t>
  </si>
  <si>
    <t>08.12.2023 19:29:22</t>
  </si>
  <si>
    <t>08.12.2023 21:19:58</t>
  </si>
  <si>
    <t>M-1 35-02-M00001_M-1269 M12_78582590</t>
  </si>
  <si>
    <t>08.12.2023 13:23:16</t>
  </si>
  <si>
    <t>MAHMUTLAR KÖK 45-74-M00354_HatBaşıAyırıcı_77953030 M09_77953030</t>
  </si>
  <si>
    <t>08.12.2023 11:03:08</t>
  </si>
  <si>
    <t>08.12.2023 11:57:44</t>
  </si>
  <si>
    <t>TR-52 45-77-L00052_YURTBAŞI L02_72209785</t>
  </si>
  <si>
    <t>08.12.2023 10:14:06</t>
  </si>
  <si>
    <t>08.12.2023 10:37:06</t>
  </si>
  <si>
    <t>DEVLETHAN TR-1 45-82-M00203_45-82-M00203_2372052</t>
  </si>
  <si>
    <t>08.12.2023 18:12:13</t>
  </si>
  <si>
    <t>08.12.2023 20:27:50</t>
  </si>
  <si>
    <t>08.12.2023 15:52:24</t>
  </si>
  <si>
    <t>08.12.2023 17:12:49</t>
  </si>
  <si>
    <t>DM-2/45 35-26-M00842_B_91027467_91027467</t>
  </si>
  <si>
    <t>08.12.2023 10:18:02</t>
  </si>
  <si>
    <t>08.12.2023 07:24:37</t>
  </si>
  <si>
    <t>08.12.2023 08:07:10</t>
  </si>
  <si>
    <t>08.12.2023 18:38:20</t>
  </si>
  <si>
    <t>08.12.2023 19:27:51</t>
  </si>
  <si>
    <t>ARPALIK KÖK 45-83-M00137_HatBaşıAyırıcı_53137192 M08_53137192</t>
  </si>
  <si>
    <t>08.12.2023 16:25:41</t>
  </si>
  <si>
    <t>08.12.2023 20:34:18</t>
  </si>
  <si>
    <t>08.12.2023 09:12:34</t>
  </si>
  <si>
    <t>08.12.2023 15:51:42</t>
  </si>
  <si>
    <t>GÜMÜŞÇAY KÖK 45-73-M00477_SERİNKÖY M04_2056799</t>
  </si>
  <si>
    <t>08.12.2023 17:50:31</t>
  </si>
  <si>
    <t>08.12.2023 19:09:48</t>
  </si>
  <si>
    <t>ÖRÜCÜLER KÖK 45-74-M00355_ÖRÜCÜLER M05_84530633</t>
  </si>
  <si>
    <t>08.12.2023 08:29:22</t>
  </si>
  <si>
    <t>08.12.2023 08:52:32</t>
  </si>
  <si>
    <t>POYRAZDAMLARI TR-11 45-78-M00576_HatBaşıAyırıcı_97267740 M05_97267740</t>
  </si>
  <si>
    <t>08.12.2023 15:10:14</t>
  </si>
  <si>
    <t>08.12.2023 20:18:56</t>
  </si>
  <si>
    <t>AHMETLİ DM 45-77-M00187_HatBaşıAyırıcı_87481074 M08_87481074</t>
  </si>
  <si>
    <t>08.12.2023 12:50:14</t>
  </si>
  <si>
    <t>08.12.2023 14:43:45</t>
  </si>
  <si>
    <t>K-1395 35-08-K01395_911660002_911660002</t>
  </si>
  <si>
    <t>08.12.2023 09:10:12</t>
  </si>
  <si>
    <t>08.12.2023 16:00:54</t>
  </si>
  <si>
    <t>_95000020068_95000020068</t>
  </si>
  <si>
    <t>08.12.2023 21:03:29</t>
  </si>
  <si>
    <t>08.12.2023 21:36:41</t>
  </si>
  <si>
    <t>M-3112(YATIRIM REZERVE) 35-08-M03112_99015877_99015877</t>
  </si>
  <si>
    <t>08.12.2023 16:21:43</t>
  </si>
  <si>
    <t>08.12.2023 11:36:42</t>
  </si>
  <si>
    <t>08.12.2023 17:46:45</t>
  </si>
  <si>
    <t>ÜÇPINAR DM 45-71-M00183_ÜÇPINAR M08_72249133</t>
  </si>
  <si>
    <t>08.12.2023 06:04:32</t>
  </si>
  <si>
    <t>K-3903 35-04-K03903_99052957_99052957</t>
  </si>
  <si>
    <t>08.12.2023 15:22:12</t>
  </si>
  <si>
    <t>08.12.2023 18:44:37</t>
  </si>
  <si>
    <t>08.12.2023 21:27:23</t>
  </si>
  <si>
    <t>BERGAMA TM 35-16-A00004_AŞAĞIKIRIKLAR-1 M06_2314062</t>
  </si>
  <si>
    <t>08.12.2023 07:58:06</t>
  </si>
  <si>
    <t>MURADİYE TR-2/B (23 NİSAN PARKI) 45-71-M01852_SC B01_5979365</t>
  </si>
  <si>
    <t>08.12.2023 23:23:37</t>
  </si>
  <si>
    <t>09.12.2023 04:07:48</t>
  </si>
  <si>
    <t>08.12.2023 18:05:06</t>
  </si>
  <si>
    <t>08.12.2023 19:57:46</t>
  </si>
  <si>
    <t>BAHÇECİK MAH. HAMAMDERE TR-1 45-78-L00494_B_91384213_91384213</t>
  </si>
  <si>
    <t>08.12.2023 18:36:40</t>
  </si>
  <si>
    <t>08.12.2023 18:50:18</t>
  </si>
  <si>
    <t>K-3 35-01-K00003_K-49 K03_42444972</t>
  </si>
  <si>
    <t>08.12.2023 16:00:12</t>
  </si>
  <si>
    <t>08.12.2023 16:38:44</t>
  </si>
  <si>
    <t>08.12.2023 22:25:16</t>
  </si>
  <si>
    <t>09.12.2023 00:08:29</t>
  </si>
  <si>
    <t>K-3096 35-02-K03096_A_56371913_56371913</t>
  </si>
  <si>
    <t>08.12.2023 20:31:27</t>
  </si>
  <si>
    <t>08.12.2023 21:50:04</t>
  </si>
  <si>
    <t>MURADİYE TR-2/B (23 NİSAN PARKI) 45-71-M01852_C C01b_95019762</t>
  </si>
  <si>
    <t>08.12.2023 18:52:21</t>
  </si>
  <si>
    <t>08.12.2023 21:15:10</t>
  </si>
  <si>
    <t>ANADOLU İM 35-02-A00001_MAPA M23_2308426</t>
  </si>
  <si>
    <t>08.12.2023 01:02:05</t>
  </si>
  <si>
    <t>08.12.2023 06:42:53</t>
  </si>
  <si>
    <t>TR-66 35-16-L00066_953319665_953319665</t>
  </si>
  <si>
    <t>08.12.2023 13:03:37</t>
  </si>
  <si>
    <t>08.12.2023 14:06:49</t>
  </si>
  <si>
    <t>BAĞARASI TR-10 KÖK 35-23-M00179_YENİBAĞARASI M05_72143180</t>
  </si>
  <si>
    <t>08.12.2023 12:07:10</t>
  </si>
  <si>
    <t>08.12.2023 12:36:20</t>
  </si>
  <si>
    <t>TR-1/14 45-72-M00014_C C01b_83530552</t>
  </si>
  <si>
    <t>08.12.2023 10:03:20</t>
  </si>
  <si>
    <t>08.12.2023 11:21:27</t>
  </si>
  <si>
    <t>TEPECİK KÖPRÜ DM 35-14-M00332_SEFERİHİSAR İM M06_49833816</t>
  </si>
  <si>
    <t>08.12.2023 11:27:36</t>
  </si>
  <si>
    <t>08.12.2023 11:32:26</t>
  </si>
  <si>
    <t>K-569 35-02-K00569_99392944_99392944</t>
  </si>
  <si>
    <t>08.12.2023 00:16:30</t>
  </si>
  <si>
    <t>08.12.2023 02:58:38</t>
  </si>
  <si>
    <t>SAKARLI KÖK 45-76-M00046_HatBaşıAyırıcı_53134983 M02_53134983</t>
  </si>
  <si>
    <t>08.12.2023 19:08:30</t>
  </si>
  <si>
    <t>08.12.2023 17:40:49</t>
  </si>
  <si>
    <t>M-3412(YATIRIM REZERVE) 35-03-M03412_ M03_88064704</t>
  </si>
  <si>
    <t>08.12.2023 08:56:48</t>
  </si>
  <si>
    <t>08.12.2023 11:58:37</t>
  </si>
  <si>
    <t>ILIPINAR TR-1 35-23-M00081_95001425142_95001425142</t>
  </si>
  <si>
    <t>08.12.2023 15:37:20</t>
  </si>
  <si>
    <t>ÇANDARLI TR-11(CANKENT1) 35-30-M00011_35-30-M00011_2377028</t>
  </si>
  <si>
    <t>08.12.2023 06:05:16</t>
  </si>
  <si>
    <t>08.12.2023 07:27:08</t>
  </si>
  <si>
    <t>DM-4/7 (SELVİ SOKAK) 45-71-M00234_953218720_953218720</t>
  </si>
  <si>
    <t>08.12.2023 16:43:58</t>
  </si>
  <si>
    <t>08.12.2023 18:32:43</t>
  </si>
  <si>
    <t>PAYAMLI M-23 35-25-M00190_C_56353979_56353979</t>
  </si>
  <si>
    <t>08.12.2023 19:01:47</t>
  </si>
  <si>
    <t>08.12.2023 20:36:32</t>
  </si>
  <si>
    <t>OKLUİSA KÖK 45-81-M00046_CINAN GRUP M04_71994464</t>
  </si>
  <si>
    <t>08.12.2023 09:19:10</t>
  </si>
  <si>
    <t>08.12.2023 09:33:36</t>
  </si>
  <si>
    <t>K-4784 35-01-K04784_35-01-K04784_2360370</t>
  </si>
  <si>
    <t>08.12.2023 17:18:28</t>
  </si>
  <si>
    <t>08.12.2023 17:48:20</t>
  </si>
  <si>
    <t>TIRAZLI KÖK 45-79-M00079_HatBaşıAyırıcı_72341667 M06_72341667</t>
  </si>
  <si>
    <t>08.12.2023 16:57:42</t>
  </si>
  <si>
    <t>08.12.2023 19:19:00</t>
  </si>
  <si>
    <t>K-1745 35-01-K01745_35-01-K01745_2355247</t>
  </si>
  <si>
    <t>KIZILKEÇİLİ KÖYÜ TR-1 35-20-L00393__66110323_66110323</t>
  </si>
  <si>
    <t>08.12.2023 07:57:58</t>
  </si>
  <si>
    <t>08.12.2023 12:26:48</t>
  </si>
  <si>
    <t>TR-74 45-77-L00074_A_56395822_56395822</t>
  </si>
  <si>
    <t>08.12.2023 15:18:45</t>
  </si>
  <si>
    <t>08.12.2023 17:17:10</t>
  </si>
  <si>
    <t>ÖDEMİŞ İM 35-15-A00001_TR-110 M04_2309731</t>
  </si>
  <si>
    <t>08.12.2023 10:03:07</t>
  </si>
  <si>
    <t>08.12.2023 18:11:57</t>
  </si>
  <si>
    <t>K-3550 35-03-K03550_910314013_910314013</t>
  </si>
  <si>
    <t>08.12.2023 16:09:04</t>
  </si>
  <si>
    <t>08.12.2023 19:31:43</t>
  </si>
  <si>
    <t>KİLLİK KÖYÜ TR-1 45-86-M00146_DIREK TIPI TRAFO HUCRESI H01_2082837</t>
  </si>
  <si>
    <t>08.12.2023 07:13:55</t>
  </si>
  <si>
    <t>08.12.2023 12:51:54</t>
  </si>
  <si>
    <t>08.12.2023 11:54:58</t>
  </si>
  <si>
    <t>08.12.2023 11:57:24</t>
  </si>
  <si>
    <t>08.12.2023 17:22:01</t>
  </si>
  <si>
    <t>08.12.2023 18:22:36</t>
  </si>
  <si>
    <t>ÜÇKONAK TR-2 35-15-L00257_35-15-L00257_2360079</t>
  </si>
  <si>
    <t>08.12.2023 09:44:30</t>
  </si>
  <si>
    <t>08.12.2023 10:14:36</t>
  </si>
  <si>
    <t>K-3540 35-01-K03540_910772900_910772900</t>
  </si>
  <si>
    <t>08.12.2023 12:12:48</t>
  </si>
  <si>
    <t>08.12.2023 15:54:15</t>
  </si>
  <si>
    <t>TR-42 35-15-M00042_35-15-M00042_66581762</t>
  </si>
  <si>
    <t>08.12.2023 09:25:44</t>
  </si>
  <si>
    <t>08.12.2023 15:53:05</t>
  </si>
  <si>
    <t>KOLDERE KÖK 45-80-M00051_ÇAVUŞOĞLU TST M06_73403318</t>
  </si>
  <si>
    <t>08.12.2023 08:46:30</t>
  </si>
  <si>
    <t>08.12.2023 09:46:20</t>
  </si>
  <si>
    <t>ÜÇPINAR DM 45-71-M00183_AVDAL M02_72249224</t>
  </si>
  <si>
    <t>08.12.2023 11:24:12</t>
  </si>
  <si>
    <t>08.12.2023 13:43:49</t>
  </si>
  <si>
    <t>ARPALIK KÖK 45-83-M00137_ARPALIK KÖK-2 M08_2329851</t>
  </si>
  <si>
    <t>08.12.2023 21:25:02</t>
  </si>
  <si>
    <t>L-353 İŞTUR 35-18-L00353_950455270_950455270</t>
  </si>
  <si>
    <t>08.12.2023 16:06:17</t>
  </si>
  <si>
    <t>08.12.2023 17:23:12</t>
  </si>
  <si>
    <t>ASNUR SİTESİ TR 35-30-M00117_A c1b_43037120</t>
  </si>
  <si>
    <t>08.12.2023 19:50:15</t>
  </si>
  <si>
    <t>08.12.2023 22:01:54</t>
  </si>
  <si>
    <t>DM-13/20 (HAFSA SULTAN CAMİİ YANI) 45-71-M00334_45-71-M00334_72049545</t>
  </si>
  <si>
    <t>08.12.2023 11:31:46</t>
  </si>
  <si>
    <t>GÖKÇEALAN TR6 35-13-L00398_35-13-L00398_2362002</t>
  </si>
  <si>
    <t>08.12.2023 09:16:58</t>
  </si>
  <si>
    <t>08.12.2023 17:08:09</t>
  </si>
  <si>
    <t>DÖĞÜŞÖREN TR-2 45-86-M00350_ H_83975589</t>
  </si>
  <si>
    <t>08.12.2023 08:39:38</t>
  </si>
  <si>
    <t>M-1150 35-04-M01150__78985455_78985455</t>
  </si>
  <si>
    <t>08.12.2023 09:03:17</t>
  </si>
  <si>
    <t>08.12.2023 14:28:41</t>
  </si>
  <si>
    <t>TR-42 45-77-L00042_A_56363006_56363006</t>
  </si>
  <si>
    <t>08.12.2023 10:40:27</t>
  </si>
  <si>
    <t>08.12.2023 12:05:28</t>
  </si>
  <si>
    <t>TAHTALI TM 35-22-A00001_MENDERES-1 M03_2312899</t>
  </si>
  <si>
    <t>TEİAŞ Hat Bakım Çalışması</t>
  </si>
  <si>
    <t>08.12.2023 11:14:19</t>
  </si>
  <si>
    <t>08.12.2023 16:59:00</t>
  </si>
  <si>
    <t>KARAKUYU KÖK 35-26-M00437_KÖYLER KORUCUK M06_66057122</t>
  </si>
  <si>
    <t>08.12.2023 17:13:30</t>
  </si>
  <si>
    <t>08.12.2023 17:13:56</t>
  </si>
  <si>
    <t>TR-1/35 45-83-M00035_TR-1/89 M02_2083183</t>
  </si>
  <si>
    <t>08.12.2023 03:12:20</t>
  </si>
  <si>
    <t>08.12.2023 04:36:16</t>
  </si>
  <si>
    <t>YENİ FOÇA TR-29 35-23-M00029_B_56365455_56365455</t>
  </si>
  <si>
    <t>08.12.2023 19:44:17</t>
  </si>
  <si>
    <t>KAYIŞLAR KÖK 45-80-M00183_YENİOSMANİYE M04_72195774</t>
  </si>
  <si>
    <t>08.12.2023 01:48:00</t>
  </si>
  <si>
    <t>08.12.2023 02:42:48</t>
  </si>
  <si>
    <t>K-3555 35-01-K03555_DIREK TIPI TRAFO HUCRESI H01_2076243</t>
  </si>
  <si>
    <t>08.12.2023 21:45:48</t>
  </si>
  <si>
    <t>09.12.2023 00:46:33</t>
  </si>
  <si>
    <t>K-4147 35-01-K04147_A_60982896_60982896</t>
  </si>
  <si>
    <t>08.12.2023 10:54:38</t>
  </si>
  <si>
    <t>08.12.2023 12:52:37</t>
  </si>
  <si>
    <t>SOMA A SANTRALİ İM/DM 45-82-A00001_MADEN L16_2324962</t>
  </si>
  <si>
    <t>08.12.2023 12:36:30</t>
  </si>
  <si>
    <t>08.12.2023 14:02:26</t>
  </si>
  <si>
    <t>K-2342 35-03-K02342_35-03-K02342_41947757</t>
  </si>
  <si>
    <t>08.12.2023 10:15:16</t>
  </si>
  <si>
    <t>08.12.2023 17:33:51</t>
  </si>
  <si>
    <t>MURADİYE DM-4 45-71-M00190_HatBaşıAyırıcı_53139093 M03_53139093</t>
  </si>
  <si>
    <t>08.12.2023 13:56:45</t>
  </si>
  <si>
    <t>08.12.2023 20:13:28</t>
  </si>
  <si>
    <t>HALİLLER KÖK 35-31-L00228_SIRIMLI L011_72238546</t>
  </si>
  <si>
    <t>08.12.2023 09:54:32</t>
  </si>
  <si>
    <t>08.12.2023 10:44:42</t>
  </si>
  <si>
    <t>TATAR DM 35-19-M00256_MORDOĞAN-2 ÇIKIŞ M04_2318878</t>
  </si>
  <si>
    <t>08.12.2023 07:25:50</t>
  </si>
  <si>
    <t>08.12.2023 07:31:22</t>
  </si>
  <si>
    <t>K-493 35-01-K00493_911764097_911764097</t>
  </si>
  <si>
    <t>08.12.2023 11:28:48</t>
  </si>
  <si>
    <t>08.12.2023 16:46:25</t>
  </si>
  <si>
    <t>08.12.2023 19:22:32</t>
  </si>
  <si>
    <t>08.12.2023 20:55:06</t>
  </si>
  <si>
    <t>HELVACI TR-15 35-17-M00733_A_83737122_83737122</t>
  </si>
  <si>
    <t>08.12.2023 22:53:45</t>
  </si>
  <si>
    <t>08.12.2023 23:13:08</t>
  </si>
  <si>
    <t>YAĞLAR TR-4 35-31-L00046_956598120_956598120</t>
  </si>
  <si>
    <t>08.12.2023 17:24:46</t>
  </si>
  <si>
    <t>08.12.2023 22:18:58</t>
  </si>
  <si>
    <t>M-3312(YATIRIM REZERVE) 35-07-M03312_A_56381648_56381648</t>
  </si>
  <si>
    <t>08.12.2023 10:05:00</t>
  </si>
  <si>
    <t>08.12.2023 11:30:02</t>
  </si>
  <si>
    <t>PAYAMLI M-23 35-25-M00190_A_91379618_91379618</t>
  </si>
  <si>
    <t>08.12.2023 15:25:51</t>
  </si>
  <si>
    <t>08.12.2023 18:36:50</t>
  </si>
  <si>
    <t>GÜMÜLDÜR M-33 35-25-M00033_966511053_966511053</t>
  </si>
  <si>
    <t>08.12.2023 09:51:22</t>
  </si>
  <si>
    <t>08.12.2023 17:00:50</t>
  </si>
  <si>
    <t>K-646 35-01-K00646_35-01-K00646_65674844</t>
  </si>
  <si>
    <t>08.12.2023 03:16:01</t>
  </si>
  <si>
    <t>08.12.2023 04:37:11</t>
  </si>
  <si>
    <t>08.12.2023 16:50:12</t>
  </si>
  <si>
    <t>08.12.2023 18:50:28</t>
  </si>
  <si>
    <t>AŞAĞI ÇAMKÖY TR-1 45-71-M01480_953194634_953194634</t>
  </si>
  <si>
    <t>08.12.2023 12:48:40</t>
  </si>
  <si>
    <t>08.12.2023 14:34:08</t>
  </si>
  <si>
    <t>M-2980 35-02-M02980_99687702_99687702</t>
  </si>
  <si>
    <t>08.12.2023 14:14:46</t>
  </si>
  <si>
    <t>08.12.2023 16:51:47</t>
  </si>
  <si>
    <t>K-732 35-01-K00732_913374608_913374608</t>
  </si>
  <si>
    <t>08.12.2023 20:03:12</t>
  </si>
  <si>
    <t>09.12.2023 02:11:45</t>
  </si>
  <si>
    <t>TEKKEDERE DM 35-16-M00137_YENİKENT M03_2118716</t>
  </si>
  <si>
    <t>08.12.2023 08:37:16</t>
  </si>
  <si>
    <t>DOĞANCI TR-2 35-31-L00335_A_91225703_91225703</t>
  </si>
  <si>
    <t>08.12.2023 18:12:33</t>
  </si>
  <si>
    <t>08.12.2023 20:38:28</t>
  </si>
  <si>
    <t>K-4784 35-01-K04784_910732124_910732124</t>
  </si>
  <si>
    <t>08.12.2023 16:18:46</t>
  </si>
  <si>
    <t>K-258 35-01-K00258_35-01-K00258_2348433</t>
  </si>
  <si>
    <t>08.12.2023 15:15:29</t>
  </si>
  <si>
    <t>08.12.2023 21:39:46</t>
  </si>
  <si>
    <t>ÇANDARLI TR-12 (OBAKÖY) 35-30-M00013_42964542 A1B_42966514</t>
  </si>
  <si>
    <t>08.12.2023 13:32:46</t>
  </si>
  <si>
    <t>08.12.2023 18:07:10</t>
  </si>
  <si>
    <t>08.12.2023 17:28:17</t>
  </si>
  <si>
    <t>08.12.2023 19:37:11</t>
  </si>
  <si>
    <t>M-1033 35-04-M01033_35-04-M01033_2355032</t>
  </si>
  <si>
    <t>08.12.2023 07:26:32</t>
  </si>
  <si>
    <t>08.12.2023 13:13:41</t>
  </si>
  <si>
    <t>MEVLÜTLÜ TR-2 45-78-M01083_45-78-M01083_2373907</t>
  </si>
  <si>
    <t>08.12.2023 13:09:56</t>
  </si>
  <si>
    <t>08.12.2023 13:37:59</t>
  </si>
  <si>
    <t>ULUKENT DM-1/16 35-28-M00069_ESKİ KARŞIYAKA M06_66552881</t>
  </si>
  <si>
    <t>08.12.2023 14:41:00</t>
  </si>
  <si>
    <t>08.12.2023 15:02:20</t>
  </si>
  <si>
    <t>08.12.2023 19:08:49</t>
  </si>
  <si>
    <t>08.12.2023 20:12:35</t>
  </si>
  <si>
    <t>KARAKUYU KÖK 35-26-M00437_KÖYLER KORUCUK M06_66057229</t>
  </si>
  <si>
    <t>08.12.2023 08:58:12</t>
  </si>
  <si>
    <t>08.12.2023 09:29:14</t>
  </si>
  <si>
    <t>08.12.2023 17:28:05</t>
  </si>
  <si>
    <t>08.12.2023 18:06:46</t>
  </si>
  <si>
    <t>DEMİRTAŞ TR-2 35-30-M00151_A_56354294_56354294</t>
  </si>
  <si>
    <t>08.12.2023 09:55:54</t>
  </si>
  <si>
    <t>ÖZBEY İM 35-26-A00005_AHMETLİ L09_2066119</t>
  </si>
  <si>
    <t>08.12.2023 22:19:56</t>
  </si>
  <si>
    <t>08.12.2023 22:46:56</t>
  </si>
  <si>
    <t>KAŞIKÇI BAHADIRLAR TR 45-75-M00097_B_56392356_56392356</t>
  </si>
  <si>
    <t>08.12.2023 03:55:19</t>
  </si>
  <si>
    <t>08.12.2023 04:58:37</t>
  </si>
  <si>
    <t>BAĞARASI TR-10 KÖK 35-23-M00179_HatBaşıAyırıcı_72050055 M05_72050055</t>
  </si>
  <si>
    <t>08.12.2023 11:09:13</t>
  </si>
  <si>
    <t>08.12.2023 12:29:46</t>
  </si>
  <si>
    <t>K-4042 35-02-K04042_910572222_910572222</t>
  </si>
  <si>
    <t>08.12.2023 08:19:08</t>
  </si>
  <si>
    <t>08.12.2023 09:55:02</t>
  </si>
  <si>
    <t>KINIK İM 35-24-A00001_YAYA KENT M09_2058920</t>
  </si>
  <si>
    <t>08.12.2023 17:00:22</t>
  </si>
  <si>
    <t>08.12.2023 17:24:33</t>
  </si>
  <si>
    <t>08.12.2023 16:52:53</t>
  </si>
  <si>
    <t>08.12.2023 17:42:33</t>
  </si>
  <si>
    <t>K-2342 35-03-K02342_E_56369845_56369845</t>
  </si>
  <si>
    <t>08.12.2023 18:52:55</t>
  </si>
  <si>
    <t>08.12.2023 22:06:36</t>
  </si>
  <si>
    <t>KUŞÇULAR DM-2 35-19-M00515_KUŞÇULAR DM M02_80470363</t>
  </si>
  <si>
    <t>08.12.2023 14:14:06</t>
  </si>
  <si>
    <t>08.12.2023 14:42:39</t>
  </si>
  <si>
    <t>09.12.2023 12:18:16</t>
  </si>
  <si>
    <t>09.12.2023 12:59:22</t>
  </si>
  <si>
    <t>KARAKUYU KÖK 35-22-M00091_KARAKUYU M02_72111688</t>
  </si>
  <si>
    <t>09.12.2023 18:18:51</t>
  </si>
  <si>
    <t>09.12.2023 19:27:27</t>
  </si>
  <si>
    <t>BAĞARASI TR-9 35-23-M00178_35-23-M00178_2370139</t>
  </si>
  <si>
    <t>09.12.2023 11:56:04</t>
  </si>
  <si>
    <t>09.12.2023 12:42:54</t>
  </si>
  <si>
    <t>ÇIRPI TR-1-2/1 35-20-M00006_955198180_955198180</t>
  </si>
  <si>
    <t>09.12.2023 12:35:55</t>
  </si>
  <si>
    <t>09.12.2023 15:11:26</t>
  </si>
  <si>
    <t>GÜZELKÖY KÖK 45-71-M00123_HAŞİM AKCURA ENH M03_50218012</t>
  </si>
  <si>
    <t>09.12.2023 09:27:58</t>
  </si>
  <si>
    <t>09.12.2023 16:59:38</t>
  </si>
  <si>
    <t>L-456 35-18-L00456_35-18-L00456_72110692</t>
  </si>
  <si>
    <t>09.12.2023 09:31:01</t>
  </si>
  <si>
    <t>09.12.2023 12:45:39</t>
  </si>
  <si>
    <t>TAHTALI TM 35-22-A00001_PANCAR-1 M20_2055297</t>
  </si>
  <si>
    <t>09.12.2023 11:13:53</t>
  </si>
  <si>
    <t>09.12.2023 11:45:17</t>
  </si>
  <si>
    <t>K-429 35-01-K00429_911068861_911068861</t>
  </si>
  <si>
    <t>09.12.2023 16:28:33</t>
  </si>
  <si>
    <t>09.12.2023 17:39:28</t>
  </si>
  <si>
    <t>09.12.2023 14:05:50</t>
  </si>
  <si>
    <t>09.12.2023 16:25:03</t>
  </si>
  <si>
    <t>AŞAĞI KIZILCA TR-1 35-27-L00045_98703965_98703965</t>
  </si>
  <si>
    <t>09.12.2023 15:46:27</t>
  </si>
  <si>
    <t>09.12.2023 21:37:48</t>
  </si>
  <si>
    <t>SEYREK TR-7 KÖK 35-28-M00379_95001194536_95001194536</t>
  </si>
  <si>
    <t>09.12.2023 10:21:57</t>
  </si>
  <si>
    <t>09.12.2023 12:17:27</t>
  </si>
  <si>
    <t>ÜNİVERSİTE TM 35-02-A00008_ÜNİVERSİTE-16 K40_2314409</t>
  </si>
  <si>
    <t>09.12.2023 02:59:37</t>
  </si>
  <si>
    <t>09.12.2023 03:09:19</t>
  </si>
  <si>
    <t>EMİRALEM TR-9 35-28-M00232_953396751_953396751</t>
  </si>
  <si>
    <t>09.12.2023 14:00:37</t>
  </si>
  <si>
    <t>09.12.2023 18:47:10</t>
  </si>
  <si>
    <t>BOĞAZİÇİ İM 35-01-A00001_TR-1 K14_2047755</t>
  </si>
  <si>
    <t>09.12.2023 00:58:08</t>
  </si>
  <si>
    <t>09.12.2023 01:11:58</t>
  </si>
  <si>
    <t>İM-1/TR-8 35-14-M00301_95002384395_95002384395</t>
  </si>
  <si>
    <t>09.12.2023 10:06:36</t>
  </si>
  <si>
    <t>09.12.2023 12:37:42</t>
  </si>
  <si>
    <t>M-2735 35-02-M02735_B_79552623_79552623</t>
  </si>
  <si>
    <t>09.12.2023 17:04:37</t>
  </si>
  <si>
    <t>09.12.2023 18:37:51</t>
  </si>
  <si>
    <t>YAHŞELLİ DM-5 35-28-M00882_MENEMEN-1 M07_66821006</t>
  </si>
  <si>
    <t>09.12.2023 11:00:09</t>
  </si>
  <si>
    <t>09.12.2023 12:49:57</t>
  </si>
  <si>
    <t>09.12.2023 15:35:21</t>
  </si>
  <si>
    <t>09.12.2023 17:26:12</t>
  </si>
  <si>
    <t>TOKMAKLI KÖK 45-86-M00047_TOKMAKLI M05_72227762</t>
  </si>
  <si>
    <t>09.12.2023 12:38:01</t>
  </si>
  <si>
    <t>09.12.2023 13:21:01</t>
  </si>
  <si>
    <t>K-4443 35-03-K04443_910449230_910449230</t>
  </si>
  <si>
    <t>09.12.2023 16:05:22</t>
  </si>
  <si>
    <t>09.12.2023 19:32:23</t>
  </si>
  <si>
    <t>TAHTALI TM 35-22-A00001_PANCAR-1 M20_2307947</t>
  </si>
  <si>
    <t>09.12.2023 17:45:11</t>
  </si>
  <si>
    <t>09.12.2023 17:57:29</t>
  </si>
  <si>
    <t>09.12.2023 05:04:48</t>
  </si>
  <si>
    <t>09.12.2023 05:15:56</t>
  </si>
  <si>
    <t>KUŞÇULAR TR-2 35-19-M00519_956698838_956698838</t>
  </si>
  <si>
    <t>09.12.2023 09:28:25</t>
  </si>
  <si>
    <t>09.12.2023 12:04:46</t>
  </si>
  <si>
    <t>TR-55 35-17-M00055_950313012_950313012</t>
  </si>
  <si>
    <t>09.12.2023 15:06:15</t>
  </si>
  <si>
    <t>09.12.2023 19:48:33</t>
  </si>
  <si>
    <t>L-400 35-18-L00400_EMNİYET L10_2094152</t>
  </si>
  <si>
    <t>09.12.2023 19:23:08</t>
  </si>
  <si>
    <t>09.12.2023 19:35:50</t>
  </si>
  <si>
    <t>L-211 35-18-L00211_L-211 DAĞITIM TRAFO L03_82736607</t>
  </si>
  <si>
    <t>09.12.2023 11:52:48</t>
  </si>
  <si>
    <t>09.12.2023 14:08:34</t>
  </si>
  <si>
    <t>KUŞÇUBURUN-3 35-26-M00538_35-26-M00538_2359656</t>
  </si>
  <si>
    <t>09.12.2023 20:25:56</t>
  </si>
  <si>
    <t>09.12.2023 20:52:27</t>
  </si>
  <si>
    <t>ÖZDERE M-34 35-25-M00104_35-25-M00104_2376926</t>
  </si>
  <si>
    <t>09.12.2023 09:41:23</t>
  </si>
  <si>
    <t>09.12.2023 15:17:53</t>
  </si>
  <si>
    <t>09.12.2023 15:13:18</t>
  </si>
  <si>
    <t>09.12.2023 16:48:35</t>
  </si>
  <si>
    <t>09.12.2023 12:00:42</t>
  </si>
  <si>
    <t>09.12.2023 13:23:54</t>
  </si>
  <si>
    <t>09.12.2023 02:59:10</t>
  </si>
  <si>
    <t>09.12.2023 03:09:30</t>
  </si>
  <si>
    <t>KOZBEYLİ TR-4 35-23-M00073_D_56363690_56363690</t>
  </si>
  <si>
    <t>09.12.2023 10:28:02</t>
  </si>
  <si>
    <t>09.12.2023 11:23:11</t>
  </si>
  <si>
    <t>ÇAPAKLI KÖK 45-78-M01161_GÖKÇEKÖY M05_78225836</t>
  </si>
  <si>
    <t>09.12.2023 12:56:26</t>
  </si>
  <si>
    <t>09.12.2023 12:57:34</t>
  </si>
  <si>
    <t>TR-1/91 45-72-M00091_956520558_956520558</t>
  </si>
  <si>
    <t>09.12.2023 17:21:32</t>
  </si>
  <si>
    <t>09.12.2023 18:01:31</t>
  </si>
  <si>
    <t>YAĞMURLAR TR-1 45-78-M00753_A_56400648_56400648</t>
  </si>
  <si>
    <t>09.12.2023 15:30:45</t>
  </si>
  <si>
    <t>09.12.2023 17:26:02</t>
  </si>
  <si>
    <t>09.12.2023 10:44:46</t>
  </si>
  <si>
    <t>09.12.2023 15:32:00</t>
  </si>
  <si>
    <t>09.12.2023 04:53:30</t>
  </si>
  <si>
    <t>09.12.2023 04:56:00</t>
  </si>
  <si>
    <t>K-830 35-01-K00830_911821804_911821804</t>
  </si>
  <si>
    <t>09.12.2023 13:06:59</t>
  </si>
  <si>
    <t>09.12.2023 15:38:36</t>
  </si>
  <si>
    <t>09.12.2023 03:00:12</t>
  </si>
  <si>
    <t>09.12.2023 03:47:09</t>
  </si>
  <si>
    <t>L-96 TURGUT KÖYÜ 35-14-L00096_A_91302341_91302341</t>
  </si>
  <si>
    <t>09.12.2023 14:47:56</t>
  </si>
  <si>
    <t>09.12.2023 15:59:47</t>
  </si>
  <si>
    <t>K-839 35-01-K00839_911837813_911837813</t>
  </si>
  <si>
    <t>09.12.2023 19:22:16</t>
  </si>
  <si>
    <t>10.12.2023 02:00:05</t>
  </si>
  <si>
    <t>09.12.2023 14:28:51</t>
  </si>
  <si>
    <t>09.12.2023 14:54:06</t>
  </si>
  <si>
    <t>DEMİRTAŞ KÖK 35-30-M00149_ESENTEPE KÖYLER M02_72078600</t>
  </si>
  <si>
    <t>09.12.2023 04:58:23</t>
  </si>
  <si>
    <t>09.12.2023 08:35:35</t>
  </si>
  <si>
    <t>DELEMENLER KÖK 45-73-M00490_HatBaşıAyırıcı_53136539 M05_53136539</t>
  </si>
  <si>
    <t>09.12.2023 14:39:49</t>
  </si>
  <si>
    <t>09.12.2023 17:43:14</t>
  </si>
  <si>
    <t>DELEMENLER KÖK 45-73-M00490_GÜZLE BELENYAKA M05_2081977</t>
  </si>
  <si>
    <t>09.12.2023 12:59:21</t>
  </si>
  <si>
    <t>09.12.2023 13:36:31</t>
  </si>
  <si>
    <t>09.12.2023 00:22:04</t>
  </si>
  <si>
    <t>09.12.2023 03:27:16</t>
  </si>
  <si>
    <t>09.12.2023 04:01:45</t>
  </si>
  <si>
    <t>M-3252 35-04-M03252_99066233_99066233</t>
  </si>
  <si>
    <t>09.12.2023 09:51:10</t>
  </si>
  <si>
    <t>09.12.2023 16:34:20</t>
  </si>
  <si>
    <t>DURASILLI TR-14 45-78-M01150_B_91056386_91056386</t>
  </si>
  <si>
    <t>09.12.2023 10:36:56</t>
  </si>
  <si>
    <t>09.12.2023 11:33:21</t>
  </si>
  <si>
    <t>L-332 SERKANKENT 35-18-L00332_953052240_953052240</t>
  </si>
  <si>
    <t>09.12.2023 17:14:32</t>
  </si>
  <si>
    <t>09.12.2023 17:58:56</t>
  </si>
  <si>
    <t>TR-113 ZEYTİNALANI 35-19-L00113_956664416_956664416</t>
  </si>
  <si>
    <t>09.12.2023 14:07:32</t>
  </si>
  <si>
    <t>09.12.2023 14:59:05</t>
  </si>
  <si>
    <t>09.12.2023 08:28:45</t>
  </si>
  <si>
    <t>09.12.2023 11:20:19</t>
  </si>
  <si>
    <t>DM-2/35 (VERİCİLER) 45-71-M00531_45-71-M00531_2369472</t>
  </si>
  <si>
    <t>09.12.2023 11:34:21</t>
  </si>
  <si>
    <t>09.12.2023 11:38:40</t>
  </si>
  <si>
    <t>ERDELLİ TR-2 KÖK 45-72-L00476_HatBaşıAyırıcı_97584017 L04_97584017</t>
  </si>
  <si>
    <t>09.12.2023 05:45:21</t>
  </si>
  <si>
    <t>09.12.2023 13:22:20</t>
  </si>
  <si>
    <t>SANAYİ TR-1 35-26-M01616_B_98597094_98597094</t>
  </si>
  <si>
    <t>09.12.2023 17:10:37</t>
  </si>
  <si>
    <t>09.12.2023 20:14:39</t>
  </si>
  <si>
    <t>AŞAĞIKIRIKLAR DM 35-16-M00448_YENİKENT SULAMA M11_2334658</t>
  </si>
  <si>
    <t>09.12.2023 16:53:43</t>
  </si>
  <si>
    <t>09.12.2023 18:09:40</t>
  </si>
  <si>
    <t>09.12.2023 16:15:18</t>
  </si>
  <si>
    <t>09.12.2023 23:41:03</t>
  </si>
  <si>
    <t>K-60 35-01-K00060_913659644_913659644</t>
  </si>
  <si>
    <t>09.12.2023 09:54:30</t>
  </si>
  <si>
    <t>09.12.2023 15:08:23</t>
  </si>
  <si>
    <t>MENDERES DM-2/TR-1 35-22-M00300_KÖYLER-1 M15_2328470</t>
  </si>
  <si>
    <t>09.12.2023 09:16:25</t>
  </si>
  <si>
    <t>09.12.2023 17:09:31</t>
  </si>
  <si>
    <t>09.12.2023 11:44:36</t>
  </si>
  <si>
    <t>09.12.2023 11:58:41</t>
  </si>
  <si>
    <t>GÖKÇEN DM 35-29-M00123_SEYREKLİ M03_2104368</t>
  </si>
  <si>
    <t>09.12.2023 00:36:23</t>
  </si>
  <si>
    <t>09.12.2023 01:26:40</t>
  </si>
  <si>
    <t>ORUÇLAR TR-1 35-16-M00093_35-16-M00093_2361498</t>
  </si>
  <si>
    <t>09.12.2023 18:58:17</t>
  </si>
  <si>
    <t>09.12.2023 20:09:54</t>
  </si>
  <si>
    <t>TR-55 35-17-M00055_B_60983111_60983111</t>
  </si>
  <si>
    <t>09.12.2023 20:32:07</t>
  </si>
  <si>
    <t>GERENKÖY TR-4 35-23-M00150_950415201_950415201</t>
  </si>
  <si>
    <t>09.12.2023 00:13:26</t>
  </si>
  <si>
    <t>09.12.2023 01:43:57</t>
  </si>
  <si>
    <t>K-282 35-04-K00282_K-3204 K03_2064989</t>
  </si>
  <si>
    <t>09.12.2023 11:01:17</t>
  </si>
  <si>
    <t>09.12.2023 11:17:53</t>
  </si>
  <si>
    <t>KARABULU KÖK 35-31-L00227_OLGUNLAR L03_2119137</t>
  </si>
  <si>
    <t>09.12.2023 10:44:36</t>
  </si>
  <si>
    <t>09.12.2023 10:59:08</t>
  </si>
  <si>
    <t>M-2959 35-04-M02959_98544298_98544298</t>
  </si>
  <si>
    <t>09.12.2023 22:35:44</t>
  </si>
  <si>
    <t>10.12.2023 00:59:17</t>
  </si>
  <si>
    <t>SARUHANLI TR-12 45-80-M00012_C C03b_5985771</t>
  </si>
  <si>
    <t>09.12.2023 08:50:00</t>
  </si>
  <si>
    <t>09.12.2023 11:40:48</t>
  </si>
  <si>
    <t>L-97 TURGUT KÖYÜ SULAMA 35-14-L00097_A_91112494_91112494</t>
  </si>
  <si>
    <t>09.12.2023 17:19:58</t>
  </si>
  <si>
    <t>09.12.2023 18:38:44</t>
  </si>
  <si>
    <t>TR-1/21 45-72-M00021_TR-1/17 M01_61377487</t>
  </si>
  <si>
    <t>09.12.2023 12:06:26</t>
  </si>
  <si>
    <t>09.12.2023 12:16:00</t>
  </si>
  <si>
    <t>L-245 35-18-L00245_L-401 ALTINYUNUS DM L03_2324475</t>
  </si>
  <si>
    <t>09.12.2023 10:56:49</t>
  </si>
  <si>
    <t>09.12.2023 11:25:03</t>
  </si>
  <si>
    <t>SARUHANLI TR-8 45-80-M00008_D D03b_60282628</t>
  </si>
  <si>
    <t>09.12.2023 11:40:00</t>
  </si>
  <si>
    <t>09.12.2023 15:43:42</t>
  </si>
  <si>
    <t>TEKELİ DM 35-22-M00088_DEVELİ (KÖYLER-1) M09_48495818</t>
  </si>
  <si>
    <t>09.12.2023 17:44:35</t>
  </si>
  <si>
    <t>09.12.2023 18:28:51</t>
  </si>
  <si>
    <t>FATMA ŞENER SULAMA GRUBU TR 35-27-M00355__81659534_81659534</t>
  </si>
  <si>
    <t>09.12.2023 15:02:37</t>
  </si>
  <si>
    <t>09.12.2023 17:48:24</t>
  </si>
  <si>
    <t>K-426 35-07-K00426_964084732_964084732</t>
  </si>
  <si>
    <t>09.12.2023 23:22:32</t>
  </si>
  <si>
    <t>10.12.2023 06:58:01</t>
  </si>
  <si>
    <t>SALİHLİ İM 45-78-A00001_MEDİ GÜVEN (34,5) TR.144 M03_48928841</t>
  </si>
  <si>
    <t>09.12.2023 21:30:11</t>
  </si>
  <si>
    <t>09.12.2023 22:13:34</t>
  </si>
  <si>
    <t>ÜNİVERSİTE TM 35-02-A00008_ÜNİVERSİTE-4 K32_2062769</t>
  </si>
  <si>
    <t>09.12.2023 02:59:17</t>
  </si>
  <si>
    <t>09.12.2023 03:09:41</t>
  </si>
  <si>
    <t>YAZIBAŞI DM-5 35-26-M00550_BATI BGETON/KUŞÇUBURUN TR-1 TR-2 TR-3 M16_2335554</t>
  </si>
  <si>
    <t>09.12.2023 14:04:41</t>
  </si>
  <si>
    <t>09.12.2023 18:48:16</t>
  </si>
  <si>
    <t>09.12.2023 19:51:59</t>
  </si>
  <si>
    <t>09.12.2023 21:12:27</t>
  </si>
  <si>
    <t>K-2 35-01-K00002_911252626_911252626</t>
  </si>
  <si>
    <t>09.12.2023 13:14:27</t>
  </si>
  <si>
    <t>09.12.2023 16:25:16</t>
  </si>
  <si>
    <t>TR-2/23 45-83-L00023_966491769_966491769</t>
  </si>
  <si>
    <t>09.12.2023 15:42:38</t>
  </si>
  <si>
    <t>09.12.2023 21:03:26</t>
  </si>
  <si>
    <t>EMİRALEM TR-21 35-28-M00093_95002739177_95002739177</t>
  </si>
  <si>
    <t>09.12.2023 16:01:00</t>
  </si>
  <si>
    <t>09.12.2023 19:12:26</t>
  </si>
  <si>
    <t>DURMUŞLAR TR-1 35-16-M00156_A_91036358_91036358</t>
  </si>
  <si>
    <t>09.12.2023 13:08:16</t>
  </si>
  <si>
    <t>09.12.2023 15:01:35</t>
  </si>
  <si>
    <t>K-122 35-01-K00122_B_56376185_56376185</t>
  </si>
  <si>
    <t>09.12.2023 19:21:12</t>
  </si>
  <si>
    <t>09.12.2023 21:22:20</t>
  </si>
  <si>
    <t>SALUR KÖK 45-75-M00062_HatBaşıAyırıcı_53135664 M03_53135664</t>
  </si>
  <si>
    <t>09.12.2023 14:33:42</t>
  </si>
  <si>
    <t>09.12.2023 17:27:18</t>
  </si>
  <si>
    <t>TAHTALI TM 35-22-A00001_PANCAR-2 M21_2307948</t>
  </si>
  <si>
    <t>09.12.2023 10:55:11</t>
  </si>
  <si>
    <t>09.12.2023 11:45:06</t>
  </si>
  <si>
    <t>BOSTANLI GIS TM 35-04-A00001_Bostanlı-5 K05_2311273</t>
  </si>
  <si>
    <t>09.12.2023 10:03:09</t>
  </si>
  <si>
    <t>K-3648 35-01-K03648_35-01-K03648_41905229</t>
  </si>
  <si>
    <t>09.12.2023 11:04:06</t>
  </si>
  <si>
    <t>09.12.2023 11:12:47</t>
  </si>
  <si>
    <t>09.12.2023 09:08:46</t>
  </si>
  <si>
    <t>09.12.2023 16:47:32</t>
  </si>
  <si>
    <t>ÇIRPI İM 35-20-A00002_ÇIPPI TİRE SULAMA M10_2056273</t>
  </si>
  <si>
    <t>09.12.2023 09:08:51</t>
  </si>
  <si>
    <t>09.12.2023 10:15:52</t>
  </si>
  <si>
    <t>L-213 YILDIZ SAHİL SİTESİ 35-18-L00213_ L01_2092569</t>
  </si>
  <si>
    <t>09.12.2023 11:25:37</t>
  </si>
  <si>
    <t>09.12.2023 14:33:36</t>
  </si>
  <si>
    <t>M-837 35-02-M00837_A_56379634_56379634</t>
  </si>
  <si>
    <t>09.12.2023 22:00:03</t>
  </si>
  <si>
    <t>09.12.2023 22:53:11</t>
  </si>
  <si>
    <t>09.12.2023 10:25:22</t>
  </si>
  <si>
    <t>09.12.2023 10:30:40</t>
  </si>
  <si>
    <t>K-3648 35-01-K03648_D D1_5869302</t>
  </si>
  <si>
    <t>09.12.2023 02:54:42</t>
  </si>
  <si>
    <t>09.12.2023 03:39:16</t>
  </si>
  <si>
    <t>K-575 35-01-K00575_911314543_911314543</t>
  </si>
  <si>
    <t>09.12.2023 12:50:09</t>
  </si>
  <si>
    <t>09.12.2023 18:20:06</t>
  </si>
  <si>
    <t>09.12.2023 16:20:03</t>
  </si>
  <si>
    <t>09.12.2023 18:07:16</t>
  </si>
  <si>
    <t>M-1856 YAKAKÖY TR-5 35-02-M01856_99704920_99704920</t>
  </si>
  <si>
    <t>09.12.2023 13:50:31</t>
  </si>
  <si>
    <t>09.12.2023 17:19:48</t>
  </si>
  <si>
    <t>K-3183 35-02-K03183_99180004_99180004</t>
  </si>
  <si>
    <t>09.12.2023 15:55:40</t>
  </si>
  <si>
    <t>09.12.2023 17:40:08</t>
  </si>
  <si>
    <t>DM-21 45-71-M00446_DM-21/20 M10_72099958</t>
  </si>
  <si>
    <t>09.12.2023 09:25:44</t>
  </si>
  <si>
    <t>09.12.2023 13:14:16</t>
  </si>
  <si>
    <t>09.12.2023 23:36:21</t>
  </si>
  <si>
    <t>10.12.2023 02:19:57</t>
  </si>
  <si>
    <t>AYDOĞDU TR-2 35-31-L00086_956585591_956585591</t>
  </si>
  <si>
    <t>09.12.2023 16:16:53</t>
  </si>
  <si>
    <t>09.12.2023 17:48:11</t>
  </si>
  <si>
    <t>ÇUKURALTI M-38 35-25-M00079_955268483_955268483</t>
  </si>
  <si>
    <t>09.12.2023 11:45:19</t>
  </si>
  <si>
    <t>09.12.2023 17:06:33</t>
  </si>
  <si>
    <t>K-734 35-01-K00734_F 1F_5923022</t>
  </si>
  <si>
    <t>09.12.2023 00:48:15</t>
  </si>
  <si>
    <t>09.12.2023 06:03:55</t>
  </si>
  <si>
    <t>TR-1/87 45-72-M00087_45-72-M00087_2349402</t>
  </si>
  <si>
    <t>09.12.2023 15:16:41</t>
  </si>
  <si>
    <t>09.12.2023 15:50:16</t>
  </si>
  <si>
    <t>M-279 35-02-M00279_M-281 M02_89088843</t>
  </si>
  <si>
    <t>09.12.2023 09:45:13</t>
  </si>
  <si>
    <t>09.12.2023 10:31:16</t>
  </si>
  <si>
    <t>M-2356 35-01-M02356_911743817_911743817</t>
  </si>
  <si>
    <t>09.12.2023 15:52:16</t>
  </si>
  <si>
    <t>09.12.2023 17:06:10</t>
  </si>
  <si>
    <t>09.12.2023 16:02:25</t>
  </si>
  <si>
    <t>DM-1/4 35-19-M00254_35-19-M00254_72120098</t>
  </si>
  <si>
    <t>09.12.2023 09:30:37</t>
  </si>
  <si>
    <t>09.12.2023 10:04:31</t>
  </si>
  <si>
    <t>09.12.2023 09:09:25</t>
  </si>
  <si>
    <t>09.12.2023 13:39:00</t>
  </si>
  <si>
    <t>ULUCAK DM-2/16 35-27-M00858_914006917_914006917</t>
  </si>
  <si>
    <t>09.12.2023 18:49:57</t>
  </si>
  <si>
    <t>09.12.2023 20:30:38</t>
  </si>
  <si>
    <t>TAYTAN OFİS KÖK 45-78-M00314_HatBaşıAyırıcı_84998237 M06_84998237</t>
  </si>
  <si>
    <t>09.12.2023 12:28:38</t>
  </si>
  <si>
    <t>09.12.2023 15:05:51</t>
  </si>
  <si>
    <t>KAPLAN TR-1 35-29-M00091_48225137_56400165_56400165</t>
  </si>
  <si>
    <t>09.12.2023 12:11:37</t>
  </si>
  <si>
    <t>09.12.2023 14:46:22</t>
  </si>
  <si>
    <t>ÜNİVERSİTE TM 35-02-A00008_ÜNİVERSİTE-5 K35_2310276</t>
  </si>
  <si>
    <t>09.12.2023 10:10:49</t>
  </si>
  <si>
    <t>09.12.2023 12:31:40</t>
  </si>
  <si>
    <t>TR-94 35-16-L00094_47558661_56397788_56397788</t>
  </si>
  <si>
    <t>09.12.2023 12:53:19</t>
  </si>
  <si>
    <t>09.12.2023 15:02:33</t>
  </si>
  <si>
    <t>MURADİYE TR-2/B (23 NİSAN PARKI) 45-71-M01852_953220960_953220960</t>
  </si>
  <si>
    <t>09.12.2023 08:34:26</t>
  </si>
  <si>
    <t>09.12.2023 10:43:33</t>
  </si>
  <si>
    <t>TR-33 45-78-L00033_D D02_65767823</t>
  </si>
  <si>
    <t>09.12.2023 14:12:35</t>
  </si>
  <si>
    <t>09.12.2023 15:06:10</t>
  </si>
  <si>
    <t>09.12.2023 05:33:27</t>
  </si>
  <si>
    <t>09.12.2023 06:20:54</t>
  </si>
  <si>
    <t>BAĞALAN TR-1 35-24-M00077_A_56375013_56375013</t>
  </si>
  <si>
    <t>09.12.2023 17:10:46</t>
  </si>
  <si>
    <t>09.12.2023 17:51:21</t>
  </si>
  <si>
    <t>KÖSELER TR-1 35-15-L00471_A_56371435_56371435</t>
  </si>
  <si>
    <t>09.12.2023 22:13:20</t>
  </si>
  <si>
    <t>10.12.2023 00:06:44</t>
  </si>
  <si>
    <t>09.12.2023 18:57:20</t>
  </si>
  <si>
    <t>09.12.2023 20:13:39</t>
  </si>
  <si>
    <t>BAHÇEDERE TR-2 45-73-M00558_B_56401633_56401633</t>
  </si>
  <si>
    <t>09.12.2023 12:27:59</t>
  </si>
  <si>
    <t>09.12.2023 14:31:15</t>
  </si>
  <si>
    <t>M-3198 (YATIRIM REZERVE) 35-01-M03198_912233824_912233824</t>
  </si>
  <si>
    <t>09.12.2023 18:46:52</t>
  </si>
  <si>
    <t>09.12.2023 21:13:25</t>
  </si>
  <si>
    <t>ULUCAK DM-2/14 35-27-M00332_98747041_98747041</t>
  </si>
  <si>
    <t>09.12.2023 09:49:30</t>
  </si>
  <si>
    <t>09.12.2023 10:49:50</t>
  </si>
  <si>
    <t>YILMAZ İM 45-78-A00003_YILMAZ DM-1 M07_2331189</t>
  </si>
  <si>
    <t>09.12.2023 10:08:01</t>
  </si>
  <si>
    <t>09.12.2023 10:13:56</t>
  </si>
  <si>
    <t>09.12.2023 07:53:07</t>
  </si>
  <si>
    <t>09.12.2023 08:57:59</t>
  </si>
  <si>
    <t>SAZOBA DM 45-72-M00413_BEYOBA ÇIKIŞ M05_2102714</t>
  </si>
  <si>
    <t>09.12.2023 10:19:06</t>
  </si>
  <si>
    <t>09.12.2023 17:18:57</t>
  </si>
  <si>
    <t>M-650 35-02-M00650_M-652 M02_2325058</t>
  </si>
  <si>
    <t>09.12.2023 11:55:41</t>
  </si>
  <si>
    <t>09.12.2023 12:47:08</t>
  </si>
  <si>
    <t>K-1603 35-01-K01603_B B3_5848939</t>
  </si>
  <si>
    <t>09.12.2023 17:32:22</t>
  </si>
  <si>
    <t>09.12.2023 19:31:51</t>
  </si>
  <si>
    <t>SAKARLI KÖK 45-76-M00046_HACET M04_72214505</t>
  </si>
  <si>
    <t>09.12.2023 18:17:37</t>
  </si>
  <si>
    <t>09.12.2023 18:25:00</t>
  </si>
  <si>
    <t>AKALAN TR-1 35-27-M00433_99052924_99052924</t>
  </si>
  <si>
    <t>09.12.2023 11:59:51</t>
  </si>
  <si>
    <t>09.12.2023 18:56:57</t>
  </si>
  <si>
    <t>MANİSA TM-1 45-71-A00001_SARUHANLI M04_2059993</t>
  </si>
  <si>
    <t>09.12.2023 09:10:45</t>
  </si>
  <si>
    <t>09.12.2023 16:04:03</t>
  </si>
  <si>
    <t>KARAKUYU-6 35-26-M00445_C_91214371_91214371</t>
  </si>
  <si>
    <t>09.12.2023 18:52:08</t>
  </si>
  <si>
    <t>09.12.2023 21:23:32</t>
  </si>
  <si>
    <t>ALKAN KÖYÜ TR-1 45-73-M00204_945665871_945665871</t>
  </si>
  <si>
    <t>09.12.2023 12:24:54</t>
  </si>
  <si>
    <t>09.12.2023 14:45:15</t>
  </si>
  <si>
    <t>TR-69 35-19-L00069_ZEYTİNALAN İM L01_2115684</t>
  </si>
  <si>
    <t>09.12.2023 09:06:56</t>
  </si>
  <si>
    <t>09.12.2023 09:45:34</t>
  </si>
  <si>
    <t>K-1809 35-01-K01809_D D1_5868190</t>
  </si>
  <si>
    <t>09.12.2023 17:28:40</t>
  </si>
  <si>
    <t>09.12.2023 19:51:29</t>
  </si>
  <si>
    <t>09.12.2023 11:09:52</t>
  </si>
  <si>
    <t>09.12.2023 15:49:30</t>
  </si>
  <si>
    <t>TEKELİ TR-4 35-22-M00234_B_56372444_56372444</t>
  </si>
  <si>
    <t>09.12.2023 21:56:34</t>
  </si>
  <si>
    <t>09.12.2023 22:46:34</t>
  </si>
  <si>
    <t>M-2013 35-10-M02013_35-10-M02013_57832191</t>
  </si>
  <si>
    <t>09.12.2023 21:20:43</t>
  </si>
  <si>
    <t>09.12.2023 21:55:20</t>
  </si>
  <si>
    <t>ÜNİVERSİTE TM 35-02-A00008_ÜNİVERSİTE-6 K36_2062775</t>
  </si>
  <si>
    <t>09.12.2023 02:59:26</t>
  </si>
  <si>
    <t>09.12.2023 03:09:26</t>
  </si>
  <si>
    <t>DM-8/23 45-71-M00299_45-71-M00299_66491016</t>
  </si>
  <si>
    <t>09.12.2023 14:02:07</t>
  </si>
  <si>
    <t>09.12.2023 16:36:25</t>
  </si>
  <si>
    <t>L-240 PTT TRAFO 35-18-L00240_950428974_950428974</t>
  </si>
  <si>
    <t>09.12.2023 10:04:54</t>
  </si>
  <si>
    <t>09.12.2023 11:18:10</t>
  </si>
  <si>
    <t>09.12.2023 13:13:43</t>
  </si>
  <si>
    <t>09.12.2023 15:04:11</t>
  </si>
  <si>
    <t>KARAKUYU KÖK 35-22-M00091_KARAKUYU M02_72111619</t>
  </si>
  <si>
    <t>09.12.2023 15:26:46</t>
  </si>
  <si>
    <t>09.12.2023 17:20:00</t>
  </si>
  <si>
    <t>09.12.2023 05:04:41</t>
  </si>
  <si>
    <t>09.12.2023 05:59:34</t>
  </si>
  <si>
    <t>KOYUNDERE TR-14 35-28-M00153_953372486_953372486</t>
  </si>
  <si>
    <t>09.12.2023 17:46:48</t>
  </si>
  <si>
    <t>09.12.2023 22:51:52</t>
  </si>
  <si>
    <t>M-1038 35-04-M01038_912499591_912499591</t>
  </si>
  <si>
    <t>09.12.2023 19:40:48</t>
  </si>
  <si>
    <t>09.12.2023 21:12:12</t>
  </si>
  <si>
    <t>GÜVERCİNLİK BURGAZ MAH. TR 45-77-L00328_B_56386389_56386389</t>
  </si>
  <si>
    <t>09.12.2023 13:39:51</t>
  </si>
  <si>
    <t>09.12.2023 15:39:03</t>
  </si>
  <si>
    <t>KUŞÇULAR DM-2 35-19-M00515_Recloser M05_95139001</t>
  </si>
  <si>
    <t>09.12.2023 10:43:19</t>
  </si>
  <si>
    <t>09.12.2023 18:01:05</t>
  </si>
  <si>
    <t>TR-81 35-30-L00081_43007138_56397924_56397924</t>
  </si>
  <si>
    <t>09.12.2023 12:16:15</t>
  </si>
  <si>
    <t>09.12.2023 13:47:42</t>
  </si>
  <si>
    <t>BAKIR KÖK 45-76-M00047_KIRKAĞAÇ OTOYOL DM M06_72212577</t>
  </si>
  <si>
    <t>09.12.2023 15:17:01</t>
  </si>
  <si>
    <t>M-3420(YATIRIM REZERVE) 35-03-M03420_955019405_955019405</t>
  </si>
  <si>
    <t>09.12.2023 18:19:33</t>
  </si>
  <si>
    <t>09.12.2023 21:21:53</t>
  </si>
  <si>
    <t>GÖRDES DM 45-75-M00050_KÜREKÇİ M09_2322179</t>
  </si>
  <si>
    <t>09.12.2023 15:00:55</t>
  </si>
  <si>
    <t>09.12.2023 16:08:06</t>
  </si>
  <si>
    <t>FUNDACIK KÖK 45-75-M00068_HatBaşıAyırıcı_75405980 M03_75405980</t>
  </si>
  <si>
    <t>09.12.2023 16:29:01</t>
  </si>
  <si>
    <t>09.12.2023 19:30:57</t>
  </si>
  <si>
    <t>KAREL KÖK 35-18-L00528_SEVRON (RAMADA OTEL) L04_72061188</t>
  </si>
  <si>
    <t>09.12.2023 15:45:23</t>
  </si>
  <si>
    <t>DEĞİRMENDERE DM 35-22-M00085_ÇAMÖNÜ - ATAKÖY M09_50066540</t>
  </si>
  <si>
    <t>09.12.2023 11:45:07</t>
  </si>
  <si>
    <t>09.12.2023 15:39:37</t>
  </si>
  <si>
    <t>09.12.2023 02:59:54</t>
  </si>
  <si>
    <t>09.12.2023 03:09:11</t>
  </si>
  <si>
    <t>09.12.2023 06:13:51</t>
  </si>
  <si>
    <t>09.12.2023 09:08:48</t>
  </si>
  <si>
    <t>K-122 35-01-K00122_35-01-K00122_42881107</t>
  </si>
  <si>
    <t>09.12.2023 22:40:54</t>
  </si>
  <si>
    <t>M-3470(YATIRIM REZERVE) 35-02-M03470_ M05_88370940</t>
  </si>
  <si>
    <t>09.12.2023 15:12:12</t>
  </si>
  <si>
    <t>09.12.2023 16:38:56</t>
  </si>
  <si>
    <t>K-1229 35-01-K01229_910293958_910293958</t>
  </si>
  <si>
    <t>09.12.2023 10:56:15</t>
  </si>
  <si>
    <t>09.12.2023 13:06:39</t>
  </si>
  <si>
    <t>BEYAZITLAR TR-2 35-15-L00845_950356240_950356240</t>
  </si>
  <si>
    <t>09.12.2023 16:56:05</t>
  </si>
  <si>
    <t>09.12.2023 18:12:34</t>
  </si>
  <si>
    <t>BAŞARAN TR-5 35-31-L00074_C_91025703_91025703</t>
  </si>
  <si>
    <t>09.12.2023 13:22:30</t>
  </si>
  <si>
    <t>09.12.2023 15:43:50</t>
  </si>
  <si>
    <t>TR-39 35-22-M00039_35-22-M00039_2363964</t>
  </si>
  <si>
    <t>09.12.2023 09:32:19</t>
  </si>
  <si>
    <t>09.12.2023 16:26:09</t>
  </si>
  <si>
    <t>L-291 35-18-L00291_L-292 OVACIK YOLU (KERİMOĞLU) L03_72186892</t>
  </si>
  <si>
    <t>09.12.2023 19:27:13</t>
  </si>
  <si>
    <t>10.12.2023 00:00:39</t>
  </si>
  <si>
    <t>YOLÜSTÜ İM 35-15-A00002_EURO GIDA L02_2074346</t>
  </si>
  <si>
    <t>09.12.2023 00:16:40</t>
  </si>
  <si>
    <t>09.12.2023 00:38:42</t>
  </si>
  <si>
    <t>BAĞARASI TR-13 35-23-M00360_950424786_950424786</t>
  </si>
  <si>
    <t>09.12.2023 13:04:18</t>
  </si>
  <si>
    <t>09.12.2023 15:04:49</t>
  </si>
  <si>
    <t>09.12.2023 03:15:46</t>
  </si>
  <si>
    <t>09.12.2023 04:27:26</t>
  </si>
  <si>
    <t>M-2479 GÜZELBAHÇE GÖNEN KÖK 35-10-M02479_URLA TM M01_66818760</t>
  </si>
  <si>
    <t>09.12.2023 10:46:29</t>
  </si>
  <si>
    <t>09.12.2023 13:22:11</t>
  </si>
  <si>
    <t>ÇIRPI TR-1-2/4 35-20-M00009_955194197_955194197</t>
  </si>
  <si>
    <t>09.12.2023 12:35:59</t>
  </si>
  <si>
    <t>09.12.2023 15:50:17</t>
  </si>
  <si>
    <t>DM-2/35 (VERİCİLER) 45-71-M00531_A_56404669_56404669</t>
  </si>
  <si>
    <t>09.12.2023 12:38:27</t>
  </si>
  <si>
    <t>09.12.2023 15:25:01</t>
  </si>
  <si>
    <t>M-1543 35-01-M01543_911118880_911118880</t>
  </si>
  <si>
    <t>09.12.2023 08:40:03</t>
  </si>
  <si>
    <t>09.12.2023 09:47:53</t>
  </si>
  <si>
    <t>M-35 MOBİL KÖK 35-25-M00105_C_60982337_60982337</t>
  </si>
  <si>
    <t>09.12.2023 14:13:03</t>
  </si>
  <si>
    <t>09.12.2023 16:02:06</t>
  </si>
  <si>
    <t>AHMETBEYLİ TARIMSAL SULAMA TR-1 35-22-M00239_B_56370633_56370633</t>
  </si>
  <si>
    <t>09.12.2023 09:36:37</t>
  </si>
  <si>
    <t>09.12.2023 11:52:49</t>
  </si>
  <si>
    <t>TR-121 45-78-L00121_953253673_953253673</t>
  </si>
  <si>
    <t>09.12.2023 15:12:51</t>
  </si>
  <si>
    <t>09.12.2023 17:05:31</t>
  </si>
  <si>
    <t>09.12.2023 05:45:43</t>
  </si>
  <si>
    <t>09.12.2023 07:42:56</t>
  </si>
  <si>
    <t>DEMİRTAŞ KÖK 35-30-M00149_ESENTEPE KÖYLER M02_72078596</t>
  </si>
  <si>
    <t>09.12.2023 03:06:42</t>
  </si>
  <si>
    <t>09.12.2023 03:12:32</t>
  </si>
  <si>
    <t>09.12.2023 17:11:25</t>
  </si>
  <si>
    <t>09.12.2023 18:35:21</t>
  </si>
  <si>
    <t>DM-2/35 (VERİCİLER) 45-71-M00531_D_91417538_91417538</t>
  </si>
  <si>
    <t>09.12.2023 16:50:40</t>
  </si>
  <si>
    <t>09.12.2023 21:53:30</t>
  </si>
  <si>
    <t>TR-86 45-78-L00086_45-78-L00086_2360110</t>
  </si>
  <si>
    <t>09.12.2023 10:58:15</t>
  </si>
  <si>
    <t>09.12.2023 12:53:37</t>
  </si>
  <si>
    <t>K-3322 35-09-K03322_944503988_944503988</t>
  </si>
  <si>
    <t>09.12.2023 18:57:48</t>
  </si>
  <si>
    <t>09.12.2023 19:24:54</t>
  </si>
  <si>
    <t>09.12.2023 09:07:55</t>
  </si>
  <si>
    <t>09.12.2023 09:31:50</t>
  </si>
  <si>
    <t>TR-13 35-19-L00013_35-19-L00013_2349696</t>
  </si>
  <si>
    <t>09.12.2023 10:20:06</t>
  </si>
  <si>
    <t>09.12.2023 14:17:16</t>
  </si>
  <si>
    <t>09.12.2023 14:23:16</t>
  </si>
  <si>
    <t>09.12.2023 14:32:46</t>
  </si>
  <si>
    <t>TR-1 35-16-L00001_C_56353606_56353606</t>
  </si>
  <si>
    <t>09.12.2023 11:25:28</t>
  </si>
  <si>
    <t>09.12.2023 12:28:48</t>
  </si>
  <si>
    <t>BAĞARASI TR-9 35-23-M00178_950416222_950416222</t>
  </si>
  <si>
    <t>09.12.2023 10:13:30</t>
  </si>
  <si>
    <t>DM-2/TR-19 35-28-M00879_DM-2/TR-19 DAĞITIM TRAFOSU M02_66478855</t>
  </si>
  <si>
    <t>09.12.2023 15:04:16</t>
  </si>
  <si>
    <t>09.12.2023 15:16:11</t>
  </si>
  <si>
    <t>HÜSEYİN ÇETİNKAYA SULAMA GRUBU 35-29-M00368_B_56371602_56371602</t>
  </si>
  <si>
    <t>09.12.2023 09:38:17</t>
  </si>
  <si>
    <t>09.12.2023 11:53:35</t>
  </si>
  <si>
    <t>09.12.2023 02:12:46</t>
  </si>
  <si>
    <t>09.12.2023 03:06:35</t>
  </si>
  <si>
    <t>09.12.2023 10:05:01</t>
  </si>
  <si>
    <t>09.12.2023 10:18:31</t>
  </si>
  <si>
    <t>SOMA DM-3 45-82-M00025_A A01b_93718598</t>
  </si>
  <si>
    <t>09.12.2023 19:14:16</t>
  </si>
  <si>
    <t>09.12.2023 20:50:40</t>
  </si>
  <si>
    <t>K-1088 35-04-K01088_C C3B_5837328</t>
  </si>
  <si>
    <t>09.12.2023 12:56:55</t>
  </si>
  <si>
    <t>09.12.2023 18:38:17</t>
  </si>
  <si>
    <t>SÖĞÜTLALAN TR-1 45-76-M00230_ H_75531847</t>
  </si>
  <si>
    <t>09.12.2023 08:49:31</t>
  </si>
  <si>
    <t>09.12.2023 12:15:25</t>
  </si>
  <si>
    <t>09.12.2023 15:43:16</t>
  </si>
  <si>
    <t>09.12.2023 15:44:50</t>
  </si>
  <si>
    <t>M-1575 35-01-M01575_C C1_61317362</t>
  </si>
  <si>
    <t>09.12.2023 11:46:52</t>
  </si>
  <si>
    <t>09.12.2023 14:16:52</t>
  </si>
  <si>
    <t>K-3385 35-04-K03385_A K3385A2B_5817439</t>
  </si>
  <si>
    <t>09.12.2023 00:39:29</t>
  </si>
  <si>
    <t>09.12.2023 02:21:28</t>
  </si>
  <si>
    <t>ÇAPAK KÖK 35-26-M00435_HatBaşıAyırıcı_74816339 M05_74816339</t>
  </si>
  <si>
    <t>09.12.2023 09:25:15</t>
  </si>
  <si>
    <t>09.12.2023 13:39:25</t>
  </si>
  <si>
    <t>K-3975 35-04-K03975_SC B01_83782053</t>
  </si>
  <si>
    <t>09.12.2023 20:47:47</t>
  </si>
  <si>
    <t>09.12.2023 22:12:46</t>
  </si>
  <si>
    <t>K-259 35-02-K00259_B_56362306_56362306</t>
  </si>
  <si>
    <t>09.12.2023 21:10:12</t>
  </si>
  <si>
    <t>09.12.2023 22:57:32</t>
  </si>
  <si>
    <t>KARAOĞLANLI TR-7 45-71-M00569_45-71-M00569_2353707</t>
  </si>
  <si>
    <t>09.12.2023 12:20:00</t>
  </si>
  <si>
    <t>09.12.2023 13:53:33</t>
  </si>
  <si>
    <t>09.12.2023 15:02:50</t>
  </si>
  <si>
    <t>M-2075 35-02-M02075_C _5854344</t>
  </si>
  <si>
    <t>09.12.2023 15:31:18</t>
  </si>
  <si>
    <t>09.12.2023 16:30:20</t>
  </si>
  <si>
    <t>AŞAĞIKIRIKLAR DM 35-16-M00448_HatBaşıAyırıcı_53140532 M11_53140532</t>
  </si>
  <si>
    <t>09.12.2023 14:10:37</t>
  </si>
  <si>
    <t>DM08/TR02 45-73-M00003_TR-4 M04_66742823</t>
  </si>
  <si>
    <t>09.12.2023 14:29:11</t>
  </si>
  <si>
    <t>09.12.2023 16:33:05</t>
  </si>
  <si>
    <t>09.12.2023 23:18:10</t>
  </si>
  <si>
    <t>10.12.2023 00:24:51</t>
  </si>
  <si>
    <t>MENEMEN DM-4/7 35-28-M00846_953393317_953393317</t>
  </si>
  <si>
    <t>09.12.2023 15:00:25</t>
  </si>
  <si>
    <t>09.12.2023 22:49:13</t>
  </si>
  <si>
    <t>DM-2/35 (VERİCİLER) 45-71-M00531_B_56404076_56404076</t>
  </si>
  <si>
    <t>09.12.2023 09:02:26</t>
  </si>
  <si>
    <t>K-2618 35-04-K02618_95000152897_95000152897</t>
  </si>
  <si>
    <t>09.12.2023 20:02:28</t>
  </si>
  <si>
    <t>09.12.2023 22:51:08</t>
  </si>
  <si>
    <t>KAYMAKÇI TR-31 35-15-L00243_B_56369635_56369635</t>
  </si>
  <si>
    <t>09.12.2023 15:58:57</t>
  </si>
  <si>
    <t>09.12.2023 18:19:26</t>
  </si>
  <si>
    <t>K-734 35-01-K00734_912577160_912577160</t>
  </si>
  <si>
    <t>09.12.2023 12:50:57</t>
  </si>
  <si>
    <t>09.12.2023 14:11:29</t>
  </si>
  <si>
    <t>09.12.2023 18:33:43</t>
  </si>
  <si>
    <t>09.12.2023 19:46:33</t>
  </si>
  <si>
    <t>L-220 35-18-L00220_950458251_950458251</t>
  </si>
  <si>
    <t>09.12.2023 17:57:23</t>
  </si>
  <si>
    <t>09.12.2023 19:45:17</t>
  </si>
  <si>
    <t>ÇAKALTEPE TR-3 (PALAMUTARASI) 35-22-M00185_955271700_955271700</t>
  </si>
  <si>
    <t>09.12.2023 15:23:29</t>
  </si>
  <si>
    <t>09.12.2023 20:36:04</t>
  </si>
  <si>
    <t>ERGÜVEN TR 35-26-M01154_35-26-M01154_65961492</t>
  </si>
  <si>
    <t>09.12.2023 17:05:26</t>
  </si>
  <si>
    <t>09.12.2023 17:17:39</t>
  </si>
  <si>
    <t>M-3421(YATIRIM REZERVE) 35-03-M03421_B_56364009_56364009</t>
  </si>
  <si>
    <t>09.12.2023 00:51:33</t>
  </si>
  <si>
    <t>09.12.2023 02:22:38</t>
  </si>
  <si>
    <t>09.12.2023 15:25:18</t>
  </si>
  <si>
    <t>M-1575 35-01-M01575_915176220_915176220</t>
  </si>
  <si>
    <t>09.12.2023 12:28:22</t>
  </si>
  <si>
    <t>09.12.2023 13:35:26</t>
  </si>
  <si>
    <t>MENEMEN TR-4 35-28-L00004_MENEMEN TR-5 L03_66504910</t>
  </si>
  <si>
    <t>09.12.2023 10:02:29</t>
  </si>
  <si>
    <t>09.12.2023 15:25:48</t>
  </si>
  <si>
    <t>FOÇA TR-32 35-23-L00032_C_56398198_56398198</t>
  </si>
  <si>
    <t>10.12.2023 21:58:03</t>
  </si>
  <si>
    <t>10.12.2023 23:16:32</t>
  </si>
  <si>
    <t>DM02/TR26 GAYE İ.Ö.O 45-73-M00043_45-73-M00043_66896525</t>
  </si>
  <si>
    <t>10.12.2023 09:03:09</t>
  </si>
  <si>
    <t>10.12.2023 09:51:17</t>
  </si>
  <si>
    <t>MURADİYE DM-9/3 KÖK 45-71-M00642_DM-9/4 M08_2077870</t>
  </si>
  <si>
    <t>10.12.2023 08:53:44</t>
  </si>
  <si>
    <t>10.12.2023 15:07:41</t>
  </si>
  <si>
    <t>10.12.2023 10:53:09</t>
  </si>
  <si>
    <t>10.12.2023 15:08:34</t>
  </si>
  <si>
    <t>EVRENLİ İNCELER MAH TR-1 45-73-M00496_45-73-M00496_2352762</t>
  </si>
  <si>
    <t>10.12.2023 19:18:42</t>
  </si>
  <si>
    <t>10.12.2023 20:27:17</t>
  </si>
  <si>
    <t>L-317 BAHÇELİEVLER-1 35-18-L00317_35-18-L00317_2376083</t>
  </si>
  <si>
    <t>10.12.2023 10:14:18</t>
  </si>
  <si>
    <t>10.12.2023 13:25:35</t>
  </si>
  <si>
    <t>M-1981 35-09-M01981_913306046_913306046</t>
  </si>
  <si>
    <t>10.12.2023 11:02:35</t>
  </si>
  <si>
    <t>10.12.2023 12:42:48</t>
  </si>
  <si>
    <t>BÜYÜKKARCI KÖK 35-27-M00486_AMROS M05_77618333</t>
  </si>
  <si>
    <t>10.12.2023 15:50:49</t>
  </si>
  <si>
    <t>10.12.2023 16:54:09</t>
  </si>
  <si>
    <t>10.12.2023 21:20:36</t>
  </si>
  <si>
    <t>10.12.2023 21:44:47</t>
  </si>
  <si>
    <t>DM-2 35-28-M00700_DM-6 M04_83507071</t>
  </si>
  <si>
    <t>10.12.2023 09:48:06</t>
  </si>
  <si>
    <t>10.12.2023 10:54:21</t>
  </si>
  <si>
    <t>10.12.2023 12:50:10</t>
  </si>
  <si>
    <t>10.12.2023 14:38:11</t>
  </si>
  <si>
    <t>HAMİTLİ TR-1 45-76-L00148_45-76-L00148_2368432</t>
  </si>
  <si>
    <t>10.12.2023 17:51:41</t>
  </si>
  <si>
    <t>10.12.2023 18:23:33</t>
  </si>
  <si>
    <t>MENEMEN DM-3/20 35-28-M00735_G G03_5943620</t>
  </si>
  <si>
    <t>10.12.2023 09:23:18</t>
  </si>
  <si>
    <t>10.12.2023 10:22:05</t>
  </si>
  <si>
    <t>BATAKLIK MAHALLESİ TR 35-16-M00008_A_56395399_56395399</t>
  </si>
  <si>
    <t>10.12.2023 12:08:30</t>
  </si>
  <si>
    <t>10.12.2023 17:40:38</t>
  </si>
  <si>
    <t>10.12.2023 14:06:28</t>
  </si>
  <si>
    <t>10.12.2023 14:13:00</t>
  </si>
  <si>
    <t>K-3451 35-08-K03451_914587141_914587141</t>
  </si>
  <si>
    <t>10.12.2023 18:51:03</t>
  </si>
  <si>
    <t>10.12.2023 20:25:42</t>
  </si>
  <si>
    <t>M-320 35-02-M00320_35-02-M00320_97151409</t>
  </si>
  <si>
    <t>10.12.2023 10:20:36</t>
  </si>
  <si>
    <t>11.12.2023 00:30:00</t>
  </si>
  <si>
    <t>AHMETLİ TR-28 45-84-L00028_45-84-L00028_2367397</t>
  </si>
  <si>
    <t>10.12.2023 17:30:20</t>
  </si>
  <si>
    <t>10.12.2023 17:55:13</t>
  </si>
  <si>
    <t>İM-2/TR-22 SIĞACIK 35-14-L00302_95001215014_95001215014</t>
  </si>
  <si>
    <t>10.12.2023 15:25:25</t>
  </si>
  <si>
    <t>10.12.2023 16:06:38</t>
  </si>
  <si>
    <t>TEPEKÖY TR-1 35-16-L00257_35-16-L00257_2348094</t>
  </si>
  <si>
    <t>10.12.2023 20:35:11</t>
  </si>
  <si>
    <t>10.12.2023 21:33:23</t>
  </si>
  <si>
    <t>TOKATBAŞI TR-3 35-20-L00103_35-20-L00103_2367674</t>
  </si>
  <si>
    <t>10.12.2023 19:34:05</t>
  </si>
  <si>
    <t>10.12.2023 19:40:17</t>
  </si>
  <si>
    <t>K-122 35-01-K00122_911676897_911676897</t>
  </si>
  <si>
    <t>10.12.2023 21:02:24</t>
  </si>
  <si>
    <t>11.12.2023 00:05:50</t>
  </si>
  <si>
    <t>AKÇAKİLİSE TR-2 35-21-L00045_953361333_953361333</t>
  </si>
  <si>
    <t>10.12.2023 09:47:55</t>
  </si>
  <si>
    <t>10.12.2023 12:39:47</t>
  </si>
  <si>
    <t>ARPALIK KÖK 45-83-M00137_İSTASYON ALTI M01_2096636</t>
  </si>
  <si>
    <t>10.12.2023 14:51:11</t>
  </si>
  <si>
    <t>10.12.2023 15:35:41</t>
  </si>
  <si>
    <t>AŞAĞIKIRIKLAR DM 35-16-M00448_YENİKENT SULAMA M11_2115986</t>
  </si>
  <si>
    <t>10.12.2023 14:12:01</t>
  </si>
  <si>
    <t>10.12.2023 15:18:57</t>
  </si>
  <si>
    <t>10.12.2023 10:17:23</t>
  </si>
  <si>
    <t>10.12.2023 13:04:47</t>
  </si>
  <si>
    <t>M-2674 35-01-M02674_35-01-M02674_72042673</t>
  </si>
  <si>
    <t>10.12.2023 10:49:36</t>
  </si>
  <si>
    <t>10.12.2023 12:53:44</t>
  </si>
  <si>
    <t>SARAÇLAR KÖK 45-77-L00104_HAMİDİYE L05_72240088</t>
  </si>
  <si>
    <t>10.12.2023 15:17:41</t>
  </si>
  <si>
    <t>10.12.2023 16:10:31</t>
  </si>
  <si>
    <t>M-465 35-02-M00465_D_56362754_56362754</t>
  </si>
  <si>
    <t>10.12.2023 10:35:17</t>
  </si>
  <si>
    <t>10.12.2023 15:01:23</t>
  </si>
  <si>
    <t>M-2999 35-02-M02999_B B1b_83760731</t>
  </si>
  <si>
    <t>10.12.2023 09:27:25</t>
  </si>
  <si>
    <t>10.12.2023 11:34:48</t>
  </si>
  <si>
    <t>10.12.2023 09:12:06</t>
  </si>
  <si>
    <t>10.12.2023 09:47:15</t>
  </si>
  <si>
    <t>CABARLAR KÖK 45-75-M00053_HatBaşıAyırıcı_53135572 M02_53135572</t>
  </si>
  <si>
    <t>10.12.2023 18:33:58</t>
  </si>
  <si>
    <t>10.12.2023 19:19:15</t>
  </si>
  <si>
    <t>ÜNİVERSİTE TM 35-02-A00008_TR-D K34_2310277</t>
  </si>
  <si>
    <t>10.12.2023 03:07:31</t>
  </si>
  <si>
    <t>10.12.2023 03:09:00</t>
  </si>
  <si>
    <t>TR-325 35-19-M00474_956692053_956692053</t>
  </si>
  <si>
    <t>10.12.2023 17:30:55</t>
  </si>
  <si>
    <t>10.12.2023 18:37:14</t>
  </si>
  <si>
    <t>URGANLI TR-5 45-83-M00572_45-83-M00572_2367926</t>
  </si>
  <si>
    <t>10.12.2023 17:14:26</t>
  </si>
  <si>
    <t>10.12.2023 17:57:24</t>
  </si>
  <si>
    <t>K-1361 35-02-K01361_99095470_99095470</t>
  </si>
  <si>
    <t>10.12.2023 12:40:03</t>
  </si>
  <si>
    <t>10.12.2023 14:46:00</t>
  </si>
  <si>
    <t>10.12.2023 07:25:02</t>
  </si>
  <si>
    <t>10.12.2023 13:50:39</t>
  </si>
  <si>
    <t>AKMESCİT TR-2 35-29-L00220_950323081_950323081</t>
  </si>
  <si>
    <t>10.12.2023 11:10:22</t>
  </si>
  <si>
    <t>10.12.2023 13:13:03</t>
  </si>
  <si>
    <t>MURADİYE DM-8 45-71-M02145_OSMANLI TEL M16_72022474</t>
  </si>
  <si>
    <t>10.12.2023 09:31:11</t>
  </si>
  <si>
    <t>10.12.2023 16:58:28</t>
  </si>
  <si>
    <t>M-1112 35-08-M01112__72410917_72410917</t>
  </si>
  <si>
    <t>10.12.2023 18:54:33</t>
  </si>
  <si>
    <t>10.12.2023 20:54:11</t>
  </si>
  <si>
    <t>DEVELİ TR-2 35-22-M00284_B_56356978_56356978</t>
  </si>
  <si>
    <t>10.12.2023 20:03:33</t>
  </si>
  <si>
    <t>10.12.2023 20:18:36</t>
  </si>
  <si>
    <t>10.12.2023 13:07:41</t>
  </si>
  <si>
    <t>10.12.2023 18:54:07</t>
  </si>
  <si>
    <t>MAVİ KÖŞE TR-1 KÖK 35-17-M00224_ŞAKRAN GİRİŞ M05_66294342</t>
  </si>
  <si>
    <t>10.12.2023 17:21:30</t>
  </si>
  <si>
    <t>10.12.2023 18:16:01</t>
  </si>
  <si>
    <t>EVRENLİ İNCELER MAH TR-1 45-73-M00496_B_56401997_56401997</t>
  </si>
  <si>
    <t>10.12.2023 18:16:25</t>
  </si>
  <si>
    <t>K-1162 35-01-K01162_913898215_913898215</t>
  </si>
  <si>
    <t>10.12.2023 15:57:44</t>
  </si>
  <si>
    <t>10.12.2023 17:07:36</t>
  </si>
  <si>
    <t>DM-11 45-71-M00280_MERMERCİLER M07_2326963</t>
  </si>
  <si>
    <t>10.12.2023 08:40:49</t>
  </si>
  <si>
    <t>10.12.2023 11:44:11</t>
  </si>
  <si>
    <t>KINIK ORGANİZE DM 35-24-M00208_KOCAÖMERLİ KÖYLER M13_83158576</t>
  </si>
  <si>
    <t>10.12.2023 14:00:06</t>
  </si>
  <si>
    <t>10.12.2023 14:12:49</t>
  </si>
  <si>
    <t>TR-140 35-16-L00140_B_56398104_56398104</t>
  </si>
  <si>
    <t>10.12.2023 23:17:59</t>
  </si>
  <si>
    <t>10.12.2023 23:44:09</t>
  </si>
  <si>
    <t>10.12.2023 03:17:51</t>
  </si>
  <si>
    <t>10.12.2023 05:07:08</t>
  </si>
  <si>
    <t>K-734 35-01-K00734_E 1E_5923030</t>
  </si>
  <si>
    <t>10.12.2023 00:15:12</t>
  </si>
  <si>
    <t>10.12.2023 06:59:32</t>
  </si>
  <si>
    <t>TR-113 ZEYTİNALANI 35-19-L00113_915137776_915137776</t>
  </si>
  <si>
    <t>10.12.2023 12:12:33</t>
  </si>
  <si>
    <t>10.12.2023 14:57:44</t>
  </si>
  <si>
    <t>MENEMEN KÖK-24 35-28-M00024_JANDARMA M03_66514303</t>
  </si>
  <si>
    <t>10.12.2023 14:25:16</t>
  </si>
  <si>
    <t>10.12.2023 16:26:49</t>
  </si>
  <si>
    <t>M-3555(YATIRIM REZERVE) 35-02-M03555_ M03_92173514</t>
  </si>
  <si>
    <t>10.12.2023 13:13:06</t>
  </si>
  <si>
    <t>10.12.2023 13:15:24</t>
  </si>
  <si>
    <t>OLGUNLAR TR-3 35-31-L00215_956575828_956575828</t>
  </si>
  <si>
    <t>10.12.2023 15:30:49</t>
  </si>
  <si>
    <t>10.12.2023 17:50:28</t>
  </si>
  <si>
    <t>DERBENT İM-DM 45-83-A00004_B.BELEN M14_2331773</t>
  </si>
  <si>
    <t>10.12.2023 09:30:22</t>
  </si>
  <si>
    <t>10.12.2023 12:24:19</t>
  </si>
  <si>
    <t>GÜLBAHÇE TR-13 (KARAPINAR) 35-19-L00143_956698164_956698164</t>
  </si>
  <si>
    <t>10.12.2023 13:53:12</t>
  </si>
  <si>
    <t>10.12.2023 15:07:51</t>
  </si>
  <si>
    <t>KINIK TM 35-24-A00004_KINIK-1 M017_76822105</t>
  </si>
  <si>
    <t>10.12.2023 11:20:41</t>
  </si>
  <si>
    <t>10.12.2023 11:22:00</t>
  </si>
  <si>
    <t>HARMANDALI KÖK 45-71-M00061_NURİ SORMAN M11_72231091</t>
  </si>
  <si>
    <t>10.12.2023 13:32:24</t>
  </si>
  <si>
    <t>10.12.2023 20:34:02</t>
  </si>
  <si>
    <t>M-1309 35-02-M01309_M-338 RASATANE M04_2324279</t>
  </si>
  <si>
    <t>10.12.2023 12:05:22</t>
  </si>
  <si>
    <t>10.12.2023 14:45:39</t>
  </si>
  <si>
    <t>TİRE İM-DM-1 35-29-A00001_YENİÇİFTLİK M18_2059041</t>
  </si>
  <si>
    <t>10.12.2023 15:22:06</t>
  </si>
  <si>
    <t>10.12.2023 15:35:31</t>
  </si>
  <si>
    <t>K-3584 35-01-K03584_910779919_910779919</t>
  </si>
  <si>
    <t>10.12.2023 11:34:39</t>
  </si>
  <si>
    <t>10.12.2023 12:30:33</t>
  </si>
  <si>
    <t>M-442 35-02-M00442_M-48 M04_2323989</t>
  </si>
  <si>
    <t>10.12.2023 09:20:33</t>
  </si>
  <si>
    <t>10.12.2023 11:58:15</t>
  </si>
  <si>
    <t>TR-138 35-16-L00138_35-16-L00138_2347417</t>
  </si>
  <si>
    <t>10.12.2023 18:43:10</t>
  </si>
  <si>
    <t>10.12.2023 22:20:34</t>
  </si>
  <si>
    <t>M-3555(YATIRIM REZERVE) 35-02-M03555_ M02_92173536</t>
  </si>
  <si>
    <t>10.12.2023 16:30:46</t>
  </si>
  <si>
    <t>10.12.2023 16:39:19</t>
  </si>
  <si>
    <t>K-1338 35-03-K01338_C_56374148_56374148</t>
  </si>
  <si>
    <t>10.12.2023 13:27:05</t>
  </si>
  <si>
    <t>10.12.2023 15:55:01</t>
  </si>
  <si>
    <t>OLGUNLAR TR-3 35-31-L00215_35-31-L00215_2361886</t>
  </si>
  <si>
    <t>10.12.2023 18:16:40</t>
  </si>
  <si>
    <t>10.12.2023 08:43:04</t>
  </si>
  <si>
    <t>10.12.2023 10:24:26</t>
  </si>
  <si>
    <t>M-10 35-02-M00010_B_56362734_56362734</t>
  </si>
  <si>
    <t>10.12.2023 16:55:32</t>
  </si>
  <si>
    <t>10.12.2023 19:47:56</t>
  </si>
  <si>
    <t>GERENKÖY KÖK 35-23-M00156_ILIPINAR KÖK M02_72155666</t>
  </si>
  <si>
    <t>10.12.2023 10:31:11</t>
  </si>
  <si>
    <t>10.12.2023 17:48:17</t>
  </si>
  <si>
    <t>DAĞISTAN KÖK 35-16-M00186_HatBaşıAyırıcı_53138901 M03_53138901</t>
  </si>
  <si>
    <t>10.12.2023 12:06:29</t>
  </si>
  <si>
    <t>10.12.2023 15:57:41</t>
  </si>
  <si>
    <t>10.12.2023 01:06:03</t>
  </si>
  <si>
    <t>10.12.2023 02:44:31</t>
  </si>
  <si>
    <t>10.12.2023 12:40:16</t>
  </si>
  <si>
    <t>10.12.2023 12:44:00</t>
  </si>
  <si>
    <t>SOMA A SANTRALİ İM/DM 45-82-A00001_IŞIKLAR-1 M05_2324956</t>
  </si>
  <si>
    <t>10.12.2023 15:13:28</t>
  </si>
  <si>
    <t>10.12.2023 15:33:11</t>
  </si>
  <si>
    <t>BAHÇECİK CAMİLİ TR-6 45-78-L00769_A_81386718_81386718</t>
  </si>
  <si>
    <t>10.12.2023 09:13:30</t>
  </si>
  <si>
    <t>10.12.2023 11:09:55</t>
  </si>
  <si>
    <t>SOMA KÖYLER DM-2 45-82-M00125_HatBaşıAyırıcı_89955574 M09_89955574</t>
  </si>
  <si>
    <t>10.12.2023 13:00:06</t>
  </si>
  <si>
    <t>10.12.2023 15:24:16</t>
  </si>
  <si>
    <t>10.12.2023 15:19:06</t>
  </si>
  <si>
    <t>10.12.2023 17:34:13</t>
  </si>
  <si>
    <t>MURADİYE DM-4/12-B (DİREK TR-2) 45-71-M01873_D_56386052_56386052</t>
  </si>
  <si>
    <t>10.12.2023 16:47:59</t>
  </si>
  <si>
    <t>10.12.2023 20:29:41</t>
  </si>
  <si>
    <t>10.12.2023 09:36:48</t>
  </si>
  <si>
    <t>10.12.2023 10:52:00</t>
  </si>
  <si>
    <t>ALİBEYLİ DM 45-80-M00064_BÜYÜK BELEN M04_72190772</t>
  </si>
  <si>
    <t>10.12.2023 09:02:07</t>
  </si>
  <si>
    <t>10.12.2023 16:31:25</t>
  </si>
  <si>
    <t>AŞAĞIKIRIKLAR DM 35-16-M00448_BERGAMA TM-1 GİRİŞ M02_2115963</t>
  </si>
  <si>
    <t>10.12.2023 06:55:31</t>
  </si>
  <si>
    <t>10.12.2023 06:58:00</t>
  </si>
  <si>
    <t>TR-96 35-16-L00096_953346777_953346777</t>
  </si>
  <si>
    <t>10.12.2023 17:46:48</t>
  </si>
  <si>
    <t>10.12.2023 20:29:15</t>
  </si>
  <si>
    <t>M-1086 35-02-M01086_M-842 M03_2120289</t>
  </si>
  <si>
    <t>10.12.2023 13:09:47</t>
  </si>
  <si>
    <t>10.12.2023 14:34:09</t>
  </si>
  <si>
    <t>SARIGÖL TR-53 45-79-M00053_D_56400559_56400559</t>
  </si>
  <si>
    <t>10.12.2023 18:25:20</t>
  </si>
  <si>
    <t>10.12.2023 19:01:40</t>
  </si>
  <si>
    <t>K-2795 35-08-K02795_35-08-K02795_42038460</t>
  </si>
  <si>
    <t>10.12.2023 10:00:56</t>
  </si>
  <si>
    <t>10.12.2023 10:13:27</t>
  </si>
  <si>
    <t>AVDAN TR-5 KÖK 45-82-M00130_HatBaşıAyırıcı_53135909 M02_53135909</t>
  </si>
  <si>
    <t>10.12.2023 12:27:51</t>
  </si>
  <si>
    <t>10.12.2023 13:08:11</t>
  </si>
  <si>
    <t>K-732 35-01-K00732_M_56367096_56367096</t>
  </si>
  <si>
    <t>10.12.2023 18:52:36</t>
  </si>
  <si>
    <t>10.12.2023 20:30:16</t>
  </si>
  <si>
    <t>K-525 35-04-K00525_35-04-K00525_2373747</t>
  </si>
  <si>
    <t>10.12.2023 10:49:13</t>
  </si>
  <si>
    <t>10.12.2023 03:02:31</t>
  </si>
  <si>
    <t>10.12.2023 03:08:31</t>
  </si>
  <si>
    <t>M-3112(YATIRIM REZERVE) 35-08-M03112_B B1_5763220</t>
  </si>
  <si>
    <t>10.12.2023 20:22:32</t>
  </si>
  <si>
    <t>K-1338 35-03-K01338_35-03-K01338_41958842</t>
  </si>
  <si>
    <t>10.12.2023 16:16:11</t>
  </si>
  <si>
    <t>YUNTDAĞYENİCE KÖYÜ TR-1 45-71-M01699_43175940_56389172_56389172</t>
  </si>
  <si>
    <t>10.12.2023 09:53:29</t>
  </si>
  <si>
    <t>10.12.2023 16:33:12</t>
  </si>
  <si>
    <t>TR-33 35-19-M00033_6979224 a9b_5935485</t>
  </si>
  <si>
    <t>10.12.2023 07:18:53</t>
  </si>
  <si>
    <t>GÜLBAHÇE TR-2 (TR-183) 35-19-L00183_956696058_956696058</t>
  </si>
  <si>
    <t>10.12.2023 15:51:35</t>
  </si>
  <si>
    <t>10.12.2023 17:27:32</t>
  </si>
  <si>
    <t>10.12.2023 17:05:06</t>
  </si>
  <si>
    <t>10.12.2023 17:50:26</t>
  </si>
  <si>
    <t>BÜYÜKKARCI KÖK 35-27-M00486_AMROS M05_77618344</t>
  </si>
  <si>
    <t>10.12.2023 17:58:07</t>
  </si>
  <si>
    <t>10.12.2023 22:29:00</t>
  </si>
  <si>
    <t>OTOYOL DM 45-80-M02917_APPAK M01_72022599</t>
  </si>
  <si>
    <t>10.12.2023 09:06:26</t>
  </si>
  <si>
    <t>10.12.2023 09:33:27</t>
  </si>
  <si>
    <t>10.12.2023 09:17:40</t>
  </si>
  <si>
    <t>10.12.2023 11:17:46</t>
  </si>
  <si>
    <t>BADEMBÜKÜ TR-1 35-21-L00075_A_76840972_76840972</t>
  </si>
  <si>
    <t>10.12.2023 17:32:17</t>
  </si>
  <si>
    <t>10.12.2023 20:59:40</t>
  </si>
  <si>
    <t>SARUHANLI DM 45-80-M00001_AKHİSAR-2 NURİYE DM M06_2324043</t>
  </si>
  <si>
    <t>10.12.2023 16:27:46</t>
  </si>
  <si>
    <t>10.12.2023 16:58:49</t>
  </si>
  <si>
    <t>TR-67 45-77-L00067_945490989_945490989</t>
  </si>
  <si>
    <t>10.12.2023 15:10:31</t>
  </si>
  <si>
    <t>10.12.2023 18:00:28</t>
  </si>
  <si>
    <t>MORALILAR TR-1 45-72-L00674_45-72-L00674_2347977</t>
  </si>
  <si>
    <t>10.12.2023 13:08:40</t>
  </si>
  <si>
    <t>10.12.2023 14:16:37</t>
  </si>
  <si>
    <t>MEGA YAĞ KÖK 35-17-M00287_BUNGE M03_66422774</t>
  </si>
  <si>
    <t>10.12.2023 22:37:48</t>
  </si>
  <si>
    <t>10.12.2023 23:08:42</t>
  </si>
  <si>
    <t>K-1231 35-03-K01231_E E1b_5807872</t>
  </si>
  <si>
    <t>10.12.2023 10:18:02</t>
  </si>
  <si>
    <t>10.12.2023 13:20:46</t>
  </si>
  <si>
    <t>GÖLLÜCE TR-1 35-26-L00285_ H_66204412</t>
  </si>
  <si>
    <t>10.12.2023 11:08:36</t>
  </si>
  <si>
    <t>10.12.2023 12:46:36</t>
  </si>
  <si>
    <t>SEYREK TR-1 35-28-M00371_953379119_953379119</t>
  </si>
  <si>
    <t>10.12.2023 19:18:37</t>
  </si>
  <si>
    <t>10.12.2023 22:29:48</t>
  </si>
  <si>
    <t>TAYTAN OFİS KÖK 45-78-M00314_HatBaşıAyırıcı_53139316 M06_53139316</t>
  </si>
  <si>
    <t>10.12.2023 15:52:13</t>
  </si>
  <si>
    <t>10.12.2023 18:13:37</t>
  </si>
  <si>
    <t>YELKİ TR-6 (M-2343) 35-10-M02343_97958729_97958729</t>
  </si>
  <si>
    <t>10.12.2023 16:41:41</t>
  </si>
  <si>
    <t>10.12.2023 17:34:55</t>
  </si>
  <si>
    <t>10.12.2023 19:51:14</t>
  </si>
  <si>
    <t>10.12.2023 21:25:06</t>
  </si>
  <si>
    <t>M-1335 KAYADİBİ KÖK 35-02-M01335_M-676 GİRİŞ M04_2333769</t>
  </si>
  <si>
    <t>10.12.2023 12:13:41</t>
  </si>
  <si>
    <t>K-215 35-04-K00215_912454187_912454187</t>
  </si>
  <si>
    <t>10.12.2023 17:59:41</t>
  </si>
  <si>
    <t>10.12.2023 19:54:11</t>
  </si>
  <si>
    <t>SEYİRKENT TR-1 45-83-M00691_ÜÇÜNCÜ KISIM SANAYİ TR-1 M01_61334547</t>
  </si>
  <si>
    <t>10.12.2023 13:29:45</t>
  </si>
  <si>
    <t>10.12.2023 16:51:33</t>
  </si>
  <si>
    <t>TR-69 35-16-L00069_953344966_953344966</t>
  </si>
  <si>
    <t>10.12.2023 13:47:25</t>
  </si>
  <si>
    <t>10.12.2023 18:43:11</t>
  </si>
  <si>
    <t>M-1112 35-08-M01112_A_56354019_56354019</t>
  </si>
  <si>
    <t>10.12.2023 21:01:23</t>
  </si>
  <si>
    <t>11.12.2023 00:05:51</t>
  </si>
  <si>
    <t>SELENDİ DM 45-81-M00001_KINIK M06_2321590</t>
  </si>
  <si>
    <t>10.12.2023 10:58:31</t>
  </si>
  <si>
    <t>10.12.2023 11:31:00</t>
  </si>
  <si>
    <t>K-388 35-02-K00388_912546174_912546174</t>
  </si>
  <si>
    <t>10.12.2023 10:39:12</t>
  </si>
  <si>
    <t>10.12.2023 15:02:37</t>
  </si>
  <si>
    <t>MURADİYE DM-5/6 KÖK 45-71-M00245_İSMAİL YAVUZ M10_72097670</t>
  </si>
  <si>
    <t>10.12.2023 09:10:52</t>
  </si>
  <si>
    <t>10.12.2023 16:53:26</t>
  </si>
  <si>
    <t>BERGAMA TM 35-16-A00004_AŞAĞIKIRIKLAR-1 M06_2057529</t>
  </si>
  <si>
    <t>10.12.2023 04:54:11</t>
  </si>
  <si>
    <t>10.12.2023 05:39:23</t>
  </si>
  <si>
    <t>K-734 35-01-K00734_911249010_911249010</t>
  </si>
  <si>
    <t>10.12.2023 10:09:59</t>
  </si>
  <si>
    <t>10.12.2023 11:48:20</t>
  </si>
  <si>
    <t>L-513 REİSDERE 35-18-L00513_950462624_950462624</t>
  </si>
  <si>
    <t>10.12.2023 23:22:18</t>
  </si>
  <si>
    <t>11.12.2023 02:05:26</t>
  </si>
  <si>
    <t>M-1283 35-02-M01283_913285088_913285088</t>
  </si>
  <si>
    <t>10.12.2023 15:15:34</t>
  </si>
  <si>
    <t>10.12.2023 17:10:48</t>
  </si>
  <si>
    <t>KIRKAĞAÇ TR-7 45-76-M00007_45-76-M00007_2361052</t>
  </si>
  <si>
    <t>10.12.2023 00:20:42</t>
  </si>
  <si>
    <t>10.12.2023 02:10:39</t>
  </si>
  <si>
    <t>AHMETLİ TR-28 45-84-L00028_955182979_955182979</t>
  </si>
  <si>
    <t>10.12.2023 17:18:59</t>
  </si>
  <si>
    <t>M-3420(YATIRIM REZERVE) 35-03-M03420_G_56382793_56382793</t>
  </si>
  <si>
    <t>10.12.2023 16:48:18</t>
  </si>
  <si>
    <t>10.12.2023 19:15:20</t>
  </si>
  <si>
    <t>SALİHLİ TM 45-78-A00004_YILMAZ DM-1 M12_2310856</t>
  </si>
  <si>
    <t>10.12.2023 09:30:26</t>
  </si>
  <si>
    <t>10.12.2023 09:42:00</t>
  </si>
  <si>
    <t>10.12.2023 19:53:59</t>
  </si>
  <si>
    <t>10.12.2023 20:52:30</t>
  </si>
  <si>
    <t>M-986 35-03-M00986_B_56353859_56353859</t>
  </si>
  <si>
    <t>10.12.2023 13:07:24</t>
  </si>
  <si>
    <t>10.12.2023 14:30:43</t>
  </si>
  <si>
    <t>YELKİ TR-16 35-10-L00016_913204409_913204409</t>
  </si>
  <si>
    <t>10.12.2023 10:49:17</t>
  </si>
  <si>
    <t>10.12.2023 12:29:19</t>
  </si>
  <si>
    <t>10.12.2023 11:56:21</t>
  </si>
  <si>
    <t>10.12.2023 12:22:22</t>
  </si>
  <si>
    <t>GÖKÇEN DM 35-29-M00123_ASMALIK M12_2328948</t>
  </si>
  <si>
    <t>10.12.2023 14:06:06</t>
  </si>
  <si>
    <t>10.12.2023 14:12:00</t>
  </si>
  <si>
    <t>AVŞAR İM 45-83-A00002_DERBENT ŞEHİR-1 M05_81660987</t>
  </si>
  <si>
    <t>10.12.2023 15:09:30</t>
  </si>
  <si>
    <t>10.12.2023 15:58:11</t>
  </si>
  <si>
    <t>DM-9/TR-1 45-72-M00628_TR-1/86 M011_92388955</t>
  </si>
  <si>
    <t>10.12.2023 09:14:58</t>
  </si>
  <si>
    <t>10.12.2023 14:42:01</t>
  </si>
  <si>
    <t>MURADİYE DM-5/6 KÖK 45-71-M00245_DM-5/6-C M04_72097658</t>
  </si>
  <si>
    <t>10.12.2023 08:09:34</t>
  </si>
  <si>
    <t>10.12.2023 09:07:50</t>
  </si>
  <si>
    <t>10.12.2023 16:46:31</t>
  </si>
  <si>
    <t>10.12.2023 17:48:23</t>
  </si>
  <si>
    <t>BÖLCEK DM 35-16-M00153_KÜÇÜK BÖLCEK M04_82962825</t>
  </si>
  <si>
    <t>10.12.2023 11:20:00</t>
  </si>
  <si>
    <t>10.12.2023 11:41:15</t>
  </si>
  <si>
    <t>10.12.2023 00:28:43</t>
  </si>
  <si>
    <t>10.12.2023 01:16:25</t>
  </si>
  <si>
    <t>10.12.2023 09:35:48</t>
  </si>
  <si>
    <t>10.12.2023 17:13:43</t>
  </si>
  <si>
    <t>10.12.2023 18:07:04</t>
  </si>
  <si>
    <t>10.12.2023 19:16:46</t>
  </si>
  <si>
    <t>VİLLAKENT TR-4 35-28-M00388_953371775_953371775</t>
  </si>
  <si>
    <t>10.12.2023 17:25:30</t>
  </si>
  <si>
    <t>10.12.2023 22:07:37</t>
  </si>
  <si>
    <t>L-353 İŞTUR 35-18-L00353_A_91134308_91134308</t>
  </si>
  <si>
    <t>10.12.2023 01:11:11</t>
  </si>
  <si>
    <t>10.12.2023 03:30:48</t>
  </si>
  <si>
    <t>KİRAZ İM 35-31-A00001_KELLETEPE L04_2328560</t>
  </si>
  <si>
    <t>10.12.2023 11:30:00</t>
  </si>
  <si>
    <t>10.12.2023 16:25:00</t>
  </si>
  <si>
    <t>AYASKENT DM-1 35-16-M00009_BÖLCEK M010_82964187</t>
  </si>
  <si>
    <t>10.12.2023 06:05:59</t>
  </si>
  <si>
    <t>10.12.2023 10:46:40</t>
  </si>
  <si>
    <t>M-858 İZSU KARAÇAM SU POMPA 35-02-M00858Ö_DIREK TIPI TRAFO HUCRESI H01_2063775</t>
  </si>
  <si>
    <t>10.12.2023 12:28:13</t>
  </si>
  <si>
    <t>10.12.2023 16:23:09</t>
  </si>
  <si>
    <t>M-30 35-02-M00030_M-454 M08_2311572</t>
  </si>
  <si>
    <t>10.12.2023 08:55:58</t>
  </si>
  <si>
    <t>10.12.2023 10:47:32</t>
  </si>
  <si>
    <t>10.12.2023 17:23:16</t>
  </si>
  <si>
    <t>10.12.2023 17:28:16</t>
  </si>
  <si>
    <t>10.12.2023 13:37:49</t>
  </si>
  <si>
    <t>DM02/TR25 45-73-M00051_45-73-M00051_66899974</t>
  </si>
  <si>
    <t>10.12.2023 11:51:36</t>
  </si>
  <si>
    <t>10.12.2023 13:01:01</t>
  </si>
  <si>
    <t>SOMA KÖYLER DM-2 45-82-M00125_BERGAMA M03_2035737</t>
  </si>
  <si>
    <t>10.12.2023 14:40:12</t>
  </si>
  <si>
    <t>10.12.2023 15:27:15</t>
  </si>
  <si>
    <t>L-291 35-18-L00291_950459920_950459920</t>
  </si>
  <si>
    <t>10.12.2023 10:26:04</t>
  </si>
  <si>
    <t>10.12.2023 16:11:21</t>
  </si>
  <si>
    <t>HALİLLER KÖK 35-31-L00228_HALİLLER KÖK L012_72238536</t>
  </si>
  <si>
    <t>10.12.2023 13:20:51</t>
  </si>
  <si>
    <t>10.12.2023 14:34:36</t>
  </si>
  <si>
    <t>TR-4 35-27-M00004_95001314955_95001314955</t>
  </si>
  <si>
    <t>10.12.2023 16:19:14</t>
  </si>
  <si>
    <t>10.12.2023 19:43:17</t>
  </si>
  <si>
    <t>TR-24 35-15-L00024_DAĞITIM TRAFO TR-24 L06_66866792</t>
  </si>
  <si>
    <t>10.12.2023 15:41:16</t>
  </si>
  <si>
    <t>10.12.2023 15:50:56</t>
  </si>
  <si>
    <t>10.12.2023 14:40:08</t>
  </si>
  <si>
    <t>10.12.2023 14:54:21</t>
  </si>
  <si>
    <t>MENEMEN DM-4/TR-16 35-28-M00811_G G03_60782669</t>
  </si>
  <si>
    <t>10.12.2023 12:04:29</t>
  </si>
  <si>
    <t>10.12.2023 14:06:21</t>
  </si>
  <si>
    <t>10.12.2023 16:52:26</t>
  </si>
  <si>
    <t>10.12.2023 19:08:36</t>
  </si>
  <si>
    <t>K-3 35-01-K00003_911550177_911550177</t>
  </si>
  <si>
    <t>10.12.2023 01:49:16</t>
  </si>
  <si>
    <t>10.12.2023 02:28:07</t>
  </si>
  <si>
    <t>TİRE İM-DM-1 35-29-A00001_HatBaşıAyırıcı_53138508 M26_53138508</t>
  </si>
  <si>
    <t>10.12.2023 05:18:56</t>
  </si>
  <si>
    <t>10.12.2023 11:32:38</t>
  </si>
  <si>
    <t>YENİFOÇA TR-53 35-23-M00053_YENİFOÇA TR-51 M01_72156680</t>
  </si>
  <si>
    <t>10.12.2023 14:39:41</t>
  </si>
  <si>
    <t>10.12.2023 15:16:41</t>
  </si>
  <si>
    <t>10.12.2023 11:42:45</t>
  </si>
  <si>
    <t>10.12.2023 16:24:00</t>
  </si>
  <si>
    <t>K-2746 35-03-K02746_910526837_910526837</t>
  </si>
  <si>
    <t>10.12.2023 23:43:28</t>
  </si>
  <si>
    <t>11.12.2023 00:28:57</t>
  </si>
  <si>
    <t>TAYTAN OFİS KÖK 45-78-M00314_DEMİRKÖPRÜ DM-2 ÇIKIŞI (DEMİRKÖPRÜ-2) M06_60669744</t>
  </si>
  <si>
    <t>10.12.2023 15:22:16</t>
  </si>
  <si>
    <t>10.12.2023 15:47:42</t>
  </si>
  <si>
    <t>10.12.2023 13:17:49</t>
  </si>
  <si>
    <t>10.12.2023 16:21:56</t>
  </si>
  <si>
    <t>10.12.2023 15:51:30</t>
  </si>
  <si>
    <t>10.12.2023 16:43:45</t>
  </si>
  <si>
    <t>10.12.2023 14:38:52</t>
  </si>
  <si>
    <t>10.12.2023 15:18:53</t>
  </si>
  <si>
    <t>ILIPINAR TR-2 35-23-M00082_B_92271051_92271051</t>
  </si>
  <si>
    <t>10.12.2023 17:42:59</t>
  </si>
  <si>
    <t>10.12.2023 21:23:46</t>
  </si>
  <si>
    <t>SEYİRKENT TR-1 45-83-M00691_ÜÇÜNCÜ KISIM SANAYİ TR-1 M01_61334574</t>
  </si>
  <si>
    <t>10.12.2023 08:46:41</t>
  </si>
  <si>
    <t>10.12.2023 11:00:52</t>
  </si>
  <si>
    <t>10.12.2023 09:39:46</t>
  </si>
  <si>
    <t>10.12.2023 10:36:00</t>
  </si>
  <si>
    <t>ÜLKÜ KÖK 45-78-M01394_SERVET BLOK M03_83839759</t>
  </si>
  <si>
    <t>10.12.2023 17:58:12</t>
  </si>
  <si>
    <t>10.12.2023 18:46:14</t>
  </si>
  <si>
    <t>ÖREN TR-2 35-27-L00217_B_56365614_56365614</t>
  </si>
  <si>
    <t>10.12.2023 18:56:10</t>
  </si>
  <si>
    <t>10.12.2023 19:49:06</t>
  </si>
  <si>
    <t>TR-37 35-27-M00037_B_56356324_56356324</t>
  </si>
  <si>
    <t>10.12.2023 18:31:38</t>
  </si>
  <si>
    <t>10.12.2023 22:18:39</t>
  </si>
  <si>
    <t>KADIOVACIK TR-1 35-19-M00202_DIREK TIPI TRAFO HUCRESI H01_2057020</t>
  </si>
  <si>
    <t>10.12.2023 09:24:42</t>
  </si>
  <si>
    <t>10.12.2023 11:00:19</t>
  </si>
  <si>
    <t>AGROMARİN KÖK 35-26-M00584_BAMBİ MOBİLYA ÖZEL M07_66547673</t>
  </si>
  <si>
    <t>10.12.2023 09:48:32</t>
  </si>
  <si>
    <t>10.12.2023 10:32:59</t>
  </si>
  <si>
    <t>K-1074 35-01-K01074_35-01-K01074_2348597</t>
  </si>
  <si>
    <t>10.12.2023 00:01:01</t>
  </si>
  <si>
    <t>10.12.2023 00:51:21</t>
  </si>
  <si>
    <t>KOYUNDERE TR-20 35-28-M00113_12342472 A_5769464</t>
  </si>
  <si>
    <t>10.12.2023 17:33:36</t>
  </si>
  <si>
    <t>10.12.2023 20:18:19</t>
  </si>
  <si>
    <t>M-891 35-02-M00891_M-32 M03_2302813</t>
  </si>
  <si>
    <t>10.12.2023 09:00:00</t>
  </si>
  <si>
    <t>10.12.2023 12:04:44</t>
  </si>
  <si>
    <t>MAHMUTLAR KÖK 45-74-M00354_HatBaşıAyırıcı_77952968 M09_77952968</t>
  </si>
  <si>
    <t>10.12.2023 09:08:37</t>
  </si>
  <si>
    <t>10.12.2023 13:47:35</t>
  </si>
  <si>
    <t>KEMENLER TR-3 35-15-L01132_ H_65829660</t>
  </si>
  <si>
    <t>10.12.2023 14:43:46</t>
  </si>
  <si>
    <t>10.12.2023 15:09:11</t>
  </si>
  <si>
    <t>HİTİT KÖK 35-27-M01124_4 NO LU DİREK M04_72060304</t>
  </si>
  <si>
    <t>10.12.2023 15:52:16</t>
  </si>
  <si>
    <t>10.12.2023 15:56:16</t>
  </si>
  <si>
    <t>K-734 35-01-K00734_B B1_5919473</t>
  </si>
  <si>
    <t>10.12.2023 00:13:22</t>
  </si>
  <si>
    <t>10.12.2023 07:02:39</t>
  </si>
  <si>
    <t>K-622 35-01-K00622_910738177_910738177</t>
  </si>
  <si>
    <t>10.12.2023 17:00:24</t>
  </si>
  <si>
    <t>10.12.2023 19:31:47</t>
  </si>
  <si>
    <t>10.12.2023 11:16:51</t>
  </si>
  <si>
    <t>10.12.2023 12:37:05</t>
  </si>
  <si>
    <t>KINIK TR-1 35-24-M00235_955217547_955217547</t>
  </si>
  <si>
    <t>10.12.2023 18:00:00</t>
  </si>
  <si>
    <t>10.12.2023 19:37:39</t>
  </si>
  <si>
    <t>DAĞDERE DM 45-72-M00097_GÖRDES M01_66536382</t>
  </si>
  <si>
    <t>10.12.2023 14:50:56</t>
  </si>
  <si>
    <t>10.12.2023 14:55:16</t>
  </si>
  <si>
    <t>ŞAKİR BULDAN SULAMA GRUBU TR 35-27-M00198_DIREK TIPI TRAFO HUCRESI H01_2055425</t>
  </si>
  <si>
    <t>10.12.2023 08:04:57</t>
  </si>
  <si>
    <t>10.12.2023 09:28:05</t>
  </si>
  <si>
    <t>M-2999 35-02-M02999_A D1_83760729</t>
  </si>
  <si>
    <t>10.12.2023 09:26:50</t>
  </si>
  <si>
    <t>10.12.2023 11:33:44</t>
  </si>
  <si>
    <t>ARPALIK KÖK 45-83-M00137_ÇAMPINAR TARIMSAL SULAMA - TR-6 M06_72124446</t>
  </si>
  <si>
    <t>10.12.2023 09:01:23</t>
  </si>
  <si>
    <t>10.12.2023 10:22:48</t>
  </si>
  <si>
    <t>SOMA A SANTRALİ İM/DM 45-82-A00001_IŞIKLAR-1 M05_2091642</t>
  </si>
  <si>
    <t>10.12.2023 14:07:41</t>
  </si>
  <si>
    <t>10.12.2023 14:24:41</t>
  </si>
  <si>
    <t>M-2708 35-02-M02708_E_77269681_77269681</t>
  </si>
  <si>
    <t>10.12.2023 18:25:34</t>
  </si>
  <si>
    <t>10.12.2023 20:08:01</t>
  </si>
  <si>
    <t>TR-1/77 45-72-M00077_TR-1/80 M02_83461169</t>
  </si>
  <si>
    <t>10.12.2023 09:07:43</t>
  </si>
  <si>
    <t>10.12.2023 14:31:38</t>
  </si>
  <si>
    <t>HELVACI DM-2 35-17-M00359_HELVACI M04_66476669</t>
  </si>
  <si>
    <t>10.12.2023 09:11:07</t>
  </si>
  <si>
    <t>10.12.2023 11:25:49</t>
  </si>
  <si>
    <t>K-3773 35-04-K03773_99847083_99847083</t>
  </si>
  <si>
    <t>10.12.2023 10:32:43</t>
  </si>
  <si>
    <t>10.12.2023 12:20:58</t>
  </si>
  <si>
    <t>SARIGÖL TR-51 45-79-M00051_F f4b_42280710</t>
  </si>
  <si>
    <t>10.12.2023 15:11:01</t>
  </si>
  <si>
    <t>10.12.2023 16:11:10</t>
  </si>
  <si>
    <t>ESKİOBA TR-2 35-29-L00146_950339165_950339165</t>
  </si>
  <si>
    <t>10.12.2023 11:47:36</t>
  </si>
  <si>
    <t>10.12.2023 15:39:41</t>
  </si>
  <si>
    <t>TR-24 35-15-L00024_TR-120 MİGROS - TR-24/A L01_66866789</t>
  </si>
  <si>
    <t>10.12.2023 16:04:56</t>
  </si>
  <si>
    <t>K-3322 35-09-K03322_E e1b_5870070</t>
  </si>
  <si>
    <t>10.12.2023 00:41:37</t>
  </si>
  <si>
    <t>YENİ ŞAKRAN TR-13 35-17-M00213_E_72372490_72372490</t>
  </si>
  <si>
    <t>10.12.2023 19:42:25</t>
  </si>
  <si>
    <t>10.12.2023 21:09:43</t>
  </si>
  <si>
    <t>M-10 35-02-M00010_913796567_913796567</t>
  </si>
  <si>
    <t>10.12.2023 07:26:29</t>
  </si>
  <si>
    <t>10.12.2023 12:32:47</t>
  </si>
  <si>
    <t>10.12.2023 11:15:11</t>
  </si>
  <si>
    <t>10.12.2023 12:00:55</t>
  </si>
  <si>
    <t>ALOSBİ TM 35-17-A00006_HatBaşıAyırıcı_65357671 M05_65357671</t>
  </si>
  <si>
    <t>10.12.2023 16:16:36</t>
  </si>
  <si>
    <t>10.12.2023 12:05:10</t>
  </si>
  <si>
    <t>10.12.2023 13:29:00</t>
  </si>
  <si>
    <t>M-2959 35-04-M02959_B B01b_95323720</t>
  </si>
  <si>
    <t>10.12.2023 02:28:30</t>
  </si>
  <si>
    <t>TR-150 35-15-M00150_95000598319_95000598319</t>
  </si>
  <si>
    <t>10.12.2023 10:52:10</t>
  </si>
  <si>
    <t>10.12.2023 12:41:29</t>
  </si>
  <si>
    <t>TİRE İM-DM-1 35-29-A00001_GÖKÇEN SULAMA M26_2313893</t>
  </si>
  <si>
    <t>10.12.2023 05:50:16</t>
  </si>
  <si>
    <t>10.12.2023 06:34:30</t>
  </si>
  <si>
    <t>L-513 REİSDERE 35-18-L00513_A_91453073_91453073</t>
  </si>
  <si>
    <t>10.12.2023 21:54:19</t>
  </si>
  <si>
    <t>10.12.2023 23:25:07</t>
  </si>
  <si>
    <t>TR-38 35-15-M00038_950368250_950368250</t>
  </si>
  <si>
    <t>10.12.2023 13:07:31</t>
  </si>
  <si>
    <t>10.12.2023 14:57:22</t>
  </si>
  <si>
    <t>SARIGÖL TR-4 45-79-M00004_TR-5-6-7 - TIRAZLAR M01_67097328</t>
  </si>
  <si>
    <t>10.12.2023 16:00:46</t>
  </si>
  <si>
    <t>10.12.2023 16:44:36</t>
  </si>
  <si>
    <t>TR-48 TEKEL 35-19-L00048_B B12b_78937713</t>
  </si>
  <si>
    <t>10.12.2023 10:16:00</t>
  </si>
  <si>
    <t>10.12.2023 10:52:45</t>
  </si>
  <si>
    <t>SARUHANLI DM 45-80-M00001_AKHİSAR-2 NURİYE DM M06_2086496</t>
  </si>
  <si>
    <t>10.12.2023 15:14:22</t>
  </si>
  <si>
    <t>10.12.2023 16:11:00</t>
  </si>
  <si>
    <t>MURADİYE DM 45-71-M00006_SİYEKLİ DM M10_2077009</t>
  </si>
  <si>
    <t>10.12.2023 14:43:49</t>
  </si>
  <si>
    <t>10.12.2023 16:23:57</t>
  </si>
  <si>
    <t>KULA İM 45-77-A00001_DEMİRKÖPRÜ M03_2308470</t>
  </si>
  <si>
    <t>10.12.2023 10:58:21</t>
  </si>
  <si>
    <t>10.12.2023 11:06:00</t>
  </si>
  <si>
    <t>10.12.2023 09:36:40</t>
  </si>
  <si>
    <t>10.12.2023 10:47:14</t>
  </si>
  <si>
    <t>TOKATBAŞI TR-3 35-20-L00103_B_91275047_91275047</t>
  </si>
  <si>
    <t>10.12.2023 15:31:56</t>
  </si>
  <si>
    <t>10.12.2023 01:17:58</t>
  </si>
  <si>
    <t>10.12.2023 01:57:08</t>
  </si>
  <si>
    <t>TR-1/86-A (NAME SOKAK TRF) 45-83-M00271_A_91193596_91193596</t>
  </si>
  <si>
    <t>10.12.2023 21:06:11</t>
  </si>
  <si>
    <t>10.12.2023 23:53:39</t>
  </si>
  <si>
    <t>10.12.2023 18:59:21</t>
  </si>
  <si>
    <t>10.12.2023 19:26:21</t>
  </si>
  <si>
    <t>ATALAN KÖK 35-26-L00247_GÖLLÜCE L06_72823413</t>
  </si>
  <si>
    <t>10.12.2023 11:21:32</t>
  </si>
  <si>
    <t>10.12.2023 12:22:00</t>
  </si>
  <si>
    <t>ÇANDARLI TR-4 35-30-M00004_D_56365155_56365155</t>
  </si>
  <si>
    <t>10.12.2023 13:24:16</t>
  </si>
  <si>
    <t>10.12.2023 15:03:15</t>
  </si>
  <si>
    <t>10.12.2023 10:12:01</t>
  </si>
  <si>
    <t>10.12.2023 11:27:38</t>
  </si>
  <si>
    <t>TR-15 ( M-715) 35-30-M00715_TR-75 M01_86966658</t>
  </si>
  <si>
    <t>10.12.2023 16:03:26</t>
  </si>
  <si>
    <t>10.12.2023 16:41:31</t>
  </si>
  <si>
    <t>10.12.2023 09:37:11</t>
  </si>
  <si>
    <t>10.12.2023 12:45:21</t>
  </si>
  <si>
    <t>10.12.2023 04:15:11</t>
  </si>
  <si>
    <t>10.12.2023 06:15:55</t>
  </si>
  <si>
    <t>AVDAN TR-5 KÖK 45-82-M00130_CENKYERİ M02_72194308</t>
  </si>
  <si>
    <t>10.12.2023 13:32:00</t>
  </si>
  <si>
    <t>SİYEKLİ KÖK 45-71-M00185_DAĞYENİCE M07_72256926</t>
  </si>
  <si>
    <t>10.12.2023 14:38:53</t>
  </si>
  <si>
    <t>10.12.2023 17:48:19</t>
  </si>
  <si>
    <t>10.12.2023 13:23:41</t>
  </si>
  <si>
    <t>SULUDERE KÖK 35-31-L00057_SARISU L03_2113668</t>
  </si>
  <si>
    <t>10.12.2023 17:21:51</t>
  </si>
  <si>
    <t>10.12.2023 18:03:50</t>
  </si>
  <si>
    <t>10.12.2023 17:35:58</t>
  </si>
  <si>
    <t>10.12.2023 20:25:26</t>
  </si>
  <si>
    <t>GÜZELKÖY KÖK 45-71-M00123_SULAMA M06_50218076</t>
  </si>
  <si>
    <t>10.12.2023 09:28:56</t>
  </si>
  <si>
    <t>KAYAPINAR KÖK 45-71-M02146_KAYAPINAR M06_60777384</t>
  </si>
  <si>
    <t>10.12.2023 15:00:41</t>
  </si>
  <si>
    <t>10.12.2023 15:16:12</t>
  </si>
  <si>
    <t>KARABURÇ HAL YANI TR-4 35-31-L00266_956582065_956582065</t>
  </si>
  <si>
    <t>10.12.2023 19:15:34</t>
  </si>
  <si>
    <t>10.12.2023 21:51:19</t>
  </si>
  <si>
    <t>10.12.2023 15:38:17</t>
  </si>
  <si>
    <t>10.12.2023 18:42:31</t>
  </si>
  <si>
    <t>M-1036 35-04-M01036_A_56372902_56372902</t>
  </si>
  <si>
    <t>11.12.2023 14:23:27</t>
  </si>
  <si>
    <t>11.12.2023 15:21:46</t>
  </si>
  <si>
    <t>DM-12 45-71-M00305_DM-12/03 M08_2320589</t>
  </si>
  <si>
    <t>11.12.2023 09:36:26</t>
  </si>
  <si>
    <t>11.12.2023 12:11:52</t>
  </si>
  <si>
    <t>RAHMANLAR KÖK 45-81-M00327_KARAKOZAN KÖY M03_90848851</t>
  </si>
  <si>
    <t>11.12.2023 14:59:26</t>
  </si>
  <si>
    <t>11.12.2023 15:37:46</t>
  </si>
  <si>
    <t>11.12.2023 18:29:39</t>
  </si>
  <si>
    <t>11.12.2023 19:55:24</t>
  </si>
  <si>
    <t>11.12.2023 19:27:01</t>
  </si>
  <si>
    <t>11.12.2023 22:14:49</t>
  </si>
  <si>
    <t>ASARLIK TR-14 KÖK 35-28-M00168_A a4_5851451</t>
  </si>
  <si>
    <t>11.12.2023 20:02:42</t>
  </si>
  <si>
    <t>11.12.2023 20:32:56</t>
  </si>
  <si>
    <t>YEŞİLYURT TR-1 45-75-M00357_C_65512878_65512878</t>
  </si>
  <si>
    <t>AG Travers Arızası</t>
  </si>
  <si>
    <t>11.12.2023 13:02:59</t>
  </si>
  <si>
    <t>11.12.2023 14:56:31</t>
  </si>
  <si>
    <t>11.12.2023 09:16:43</t>
  </si>
  <si>
    <t>11.12.2023 15:03:06</t>
  </si>
  <si>
    <t>MURADİYE DM-7/2 45-71-M02162_B A01_5979197</t>
  </si>
  <si>
    <t>11.12.2023 17:22:46</t>
  </si>
  <si>
    <t>11.12.2023 17:48:32</t>
  </si>
  <si>
    <t>MENEMEN TR-18 35-28-L00018_8652877_56367471_56367471</t>
  </si>
  <si>
    <t>11.12.2023 21:46:10</t>
  </si>
  <si>
    <t>11.12.2023 22:03:25</t>
  </si>
  <si>
    <t>PANAZTEPE DM 35-28-M00732_DERSAN-2 ÇIKIŞ M04_2089212</t>
  </si>
  <si>
    <t>11.12.2023 13:25:15</t>
  </si>
  <si>
    <t>11.12.2023 13:39:00</t>
  </si>
  <si>
    <t>KOYUNDERE TR-20 35-28-M00113_953381140_953381140</t>
  </si>
  <si>
    <t>11.12.2023 09:15:31</t>
  </si>
  <si>
    <t>11.12.2023 16:41:57</t>
  </si>
  <si>
    <t>KÜÇÜK SANAYİ SİTESİ TR-2 45-83-L00143_TR-1 L04_72154427</t>
  </si>
  <si>
    <t>11.12.2023 10:30:56</t>
  </si>
  <si>
    <t>11.12.2023 11:28:00</t>
  </si>
  <si>
    <t>11.12.2023 10:38:59</t>
  </si>
  <si>
    <t>11.12.2023 11:35:30</t>
  </si>
  <si>
    <t>SARUHANLI DM 45-80-M00001_KOLDERE M11_84122769</t>
  </si>
  <si>
    <t>11.12.2023 08:03:30</t>
  </si>
  <si>
    <t>11.12.2023 08:39:46</t>
  </si>
  <si>
    <t>DM-8/TR-49 45-72-L00943_956482266_956482266</t>
  </si>
  <si>
    <t>11.12.2023 09:00:34</t>
  </si>
  <si>
    <t>11.12.2023 13:25:06</t>
  </si>
  <si>
    <t>11.12.2023 17:44:00</t>
  </si>
  <si>
    <t>11.12.2023 18:03:01</t>
  </si>
  <si>
    <t>11.12.2023 09:06:03</t>
  </si>
  <si>
    <t>11.12.2023 16:47:50</t>
  </si>
  <si>
    <t>L-335 35-18-L00335_L-512 L-513 L02_61233854</t>
  </si>
  <si>
    <t>11.12.2023 09:53:35</t>
  </si>
  <si>
    <t>11.12.2023 13:03:11</t>
  </si>
  <si>
    <t>SANCAKLI BOZKÖY KÖK 45-71-M00087_SULAMA M02_61320771</t>
  </si>
  <si>
    <t>11.12.2023 19:19:57</t>
  </si>
  <si>
    <t>11.12.2023 20:06:59</t>
  </si>
  <si>
    <t>DM-16 45-71-M00309_DM-16/22 M04_92909708</t>
  </si>
  <si>
    <t>11.12.2023 09:24:56</t>
  </si>
  <si>
    <t>11.12.2023 12:34:41</t>
  </si>
  <si>
    <t>TR-1/17 45-72-M00017_45-72-M00017_83426686</t>
  </si>
  <si>
    <t>11.12.2023 04:12:31</t>
  </si>
  <si>
    <t>11.12.2023 04:59:25</t>
  </si>
  <si>
    <t>M-2212 DOĞANCILAR TR-1 35-03-M02212_961017778_961017778</t>
  </si>
  <si>
    <t>11.12.2023 14:17:59</t>
  </si>
  <si>
    <t>11.12.2023 19:28:55</t>
  </si>
  <si>
    <t>GÖLCÜK DM 35-15-L01153_Recloser L04_100709535</t>
  </si>
  <si>
    <t>11.12.2023 16:22:06</t>
  </si>
  <si>
    <t>11.12.2023 16:23:46</t>
  </si>
  <si>
    <t>ULUDERBENT TR-2 45-73-M00492_B_80738823_80738823</t>
  </si>
  <si>
    <t>11.12.2023 18:02:54</t>
  </si>
  <si>
    <t>11.12.2023 20:52:34</t>
  </si>
  <si>
    <t>11.12.2023 04:27:51</t>
  </si>
  <si>
    <t>11.12.2023 06:28:47</t>
  </si>
  <si>
    <t>TR-2/11 45-83-L00011_955146281_955146281</t>
  </si>
  <si>
    <t>11.12.2023 21:52:53</t>
  </si>
  <si>
    <t>12.12.2023 01:19:09</t>
  </si>
  <si>
    <t>DİKİLİ İM 35-30-A00001_DELİCETEPE M07_72356788</t>
  </si>
  <si>
    <t>11.12.2023 08:12:50</t>
  </si>
  <si>
    <t>11.12.2023 08:15:00</t>
  </si>
  <si>
    <t>11.12.2023 10:41:39</t>
  </si>
  <si>
    <t>11.12.2023 17:50:29</t>
  </si>
  <si>
    <t>M-1033 35-04-M01033_F F3B_5836411</t>
  </si>
  <si>
    <t>11.12.2023 13:38:40</t>
  </si>
  <si>
    <t>11.12.2023 17:45:03</t>
  </si>
  <si>
    <t>ÇANDARLI TR-3 35-30-M00003_A_56362672_56362672</t>
  </si>
  <si>
    <t>11.12.2023 12:56:29</t>
  </si>
  <si>
    <t>11.12.2023 13:21:48</t>
  </si>
  <si>
    <t>11.12.2023 09:26:21</t>
  </si>
  <si>
    <t>11.12.2023 16:31:39</t>
  </si>
  <si>
    <t>ASARLIK TR-20 35-28-M00170__72410361_72410361</t>
  </si>
  <si>
    <t>11.12.2023 12:32:29</t>
  </si>
  <si>
    <t>11.12.2023 16:44:49</t>
  </si>
  <si>
    <t>11.12.2023 10:33:59</t>
  </si>
  <si>
    <t>11.12.2023 13:46:06</t>
  </si>
  <si>
    <t>ASARLIK TR-7 35-28-M00181_9145848_56376189_56376189</t>
  </si>
  <si>
    <t>11.12.2023 23:54:59</t>
  </si>
  <si>
    <t>12.12.2023 00:53:55</t>
  </si>
  <si>
    <t>KIRCALAR DM 35-16-M00261_ÜRKÜTLER-SINIRADA GRUP KÖYLER ENH M03_72041844</t>
  </si>
  <si>
    <t>11.12.2023 03:43:46</t>
  </si>
  <si>
    <t>11.12.2023 03:55:50</t>
  </si>
  <si>
    <t>11.12.2023 07:54:32</t>
  </si>
  <si>
    <t>11.12.2023 08:32:44</t>
  </si>
  <si>
    <t>K-491 35-04-K00491_95000492300_95000492300</t>
  </si>
  <si>
    <t>11.12.2023 16:28:57</t>
  </si>
  <si>
    <t>11.12.2023 20:03:31</t>
  </si>
  <si>
    <t>YOLÜSTÜ İM 35-15-A00002_GERÇEKLİ L12_2316545</t>
  </si>
  <si>
    <t>11.12.2023 08:54:21</t>
  </si>
  <si>
    <t>11.12.2023 09:01:01</t>
  </si>
  <si>
    <t>TOKMAKLI KÖK 45-86-M00047_HatBaşıAyırıcı_53135549 M05_53135549</t>
  </si>
  <si>
    <t>11.12.2023 13:31:52</t>
  </si>
  <si>
    <t>11.12.2023 14:15:40</t>
  </si>
  <si>
    <t>K-3734 35-04-K03734_99287356_99287356</t>
  </si>
  <si>
    <t>11.12.2023 10:18:10</t>
  </si>
  <si>
    <t>11.12.2023 12:33:21</t>
  </si>
  <si>
    <t>TR-10 BABACAN 35-19-L00010_35-19-L00010_2349693</t>
  </si>
  <si>
    <t>11.12.2023 10:09:07</t>
  </si>
  <si>
    <t>11.12.2023 16:25:38</t>
  </si>
  <si>
    <t>TR-15 45-77-L00015_45-77-L00015_2371777</t>
  </si>
  <si>
    <t>11.12.2023 17:03:43</t>
  </si>
  <si>
    <t>11.12.2023 17:47:26</t>
  </si>
  <si>
    <t>TR-31 35-26-M00031_DAĞITIM TRAFO TR-31 M06_65949718</t>
  </si>
  <si>
    <t>11.12.2023 09:53:52</t>
  </si>
  <si>
    <t>11.12.2023 10:28:04</t>
  </si>
  <si>
    <t>TOKMAKLI KÖK 45-86-M00047_HatBaşıAyırıcı_53135373 M05_53135373</t>
  </si>
  <si>
    <t>11.12.2023 16:24:27</t>
  </si>
  <si>
    <t>11.12.2023 17:43:41</t>
  </si>
  <si>
    <t>ALÇUK TM 35-17-A00001_FOÇA-1 M32_2307957</t>
  </si>
  <si>
    <t>11.12.2023 04:35:51</t>
  </si>
  <si>
    <t>11.12.2023 05:10:00</t>
  </si>
  <si>
    <t>TR-7(M-707) 35-30-M00707_C_56397616_56397616</t>
  </si>
  <si>
    <t>11.12.2023 19:33:10</t>
  </si>
  <si>
    <t>11.12.2023 21:06:16</t>
  </si>
  <si>
    <t>K-1667 35-02-K01667_A A3B_5843480</t>
  </si>
  <si>
    <t>11.12.2023 15:49:52</t>
  </si>
  <si>
    <t>11.12.2023 18:05:04</t>
  </si>
  <si>
    <t>KIZILÇUKUR TR-1 35-30-L00151_955295580_955295580</t>
  </si>
  <si>
    <t>11.12.2023 17:49:41</t>
  </si>
  <si>
    <t>11.12.2023 21:49:36</t>
  </si>
  <si>
    <t>K-822 35-01-K00822_35-01-K00822_2348207</t>
  </si>
  <si>
    <t>11.12.2023 22:39:15</t>
  </si>
  <si>
    <t>11.12.2023 23:01:52</t>
  </si>
  <si>
    <t>K-1020 35-01-K01020_98045226_98045226</t>
  </si>
  <si>
    <t>11.12.2023 13:42:46</t>
  </si>
  <si>
    <t>11.12.2023 16:36:57</t>
  </si>
  <si>
    <t>11.12.2023 17:27:49</t>
  </si>
  <si>
    <t>11.12.2023 19:29:14</t>
  </si>
  <si>
    <t>11.12.2023 09:39:11</t>
  </si>
  <si>
    <t>11.12.2023 10:42:55</t>
  </si>
  <si>
    <t>POLYAK TR-1 35-30-L00132_35-30-L00132_2369751</t>
  </si>
  <si>
    <t>11.12.2023 18:34:55</t>
  </si>
  <si>
    <t>11.12.2023 20:17:47</t>
  </si>
  <si>
    <t>BORLU TR-3 45-86-M00048_915768154_915768154</t>
  </si>
  <si>
    <t>11.12.2023 12:45:45</t>
  </si>
  <si>
    <t>11.12.2023 13:21:54</t>
  </si>
  <si>
    <t>M-2346 35-03-M02346_35-03-M02346_47275162</t>
  </si>
  <si>
    <t>11.12.2023 15:08:48</t>
  </si>
  <si>
    <t>11.12.2023 16:57:52</t>
  </si>
  <si>
    <t>ÜÇPINAR TR-2 45-71-M00187_TR-7(ESKİ TR-9) M03_72250581</t>
  </si>
  <si>
    <t>11.12.2023 15:47:41</t>
  </si>
  <si>
    <t>11.12.2023 20:06:01</t>
  </si>
  <si>
    <t>ÇAPAKLI TR-4 45-78-M00448_A_91171045_91171045</t>
  </si>
  <si>
    <t>11.12.2023 10:30:06</t>
  </si>
  <si>
    <t>11.12.2023 14:37:52</t>
  </si>
  <si>
    <t>11.12.2023 15:07:43</t>
  </si>
  <si>
    <t>11.12.2023 15:20:58</t>
  </si>
  <si>
    <t>K-4259 35-01-K04259_B_56383399_56383399</t>
  </si>
  <si>
    <t>11.12.2023 10:05:33</t>
  </si>
  <si>
    <t>11.12.2023 17:11:42</t>
  </si>
  <si>
    <t>SİNİRLİ TR-1 45-83-M00459_955169928_955169928</t>
  </si>
  <si>
    <t>11.12.2023 20:16:35</t>
  </si>
  <si>
    <t>11.12.2023 22:25:01</t>
  </si>
  <si>
    <t>K-1036 35-01-K01036_912841232_912841232</t>
  </si>
  <si>
    <t>11.12.2023 07:16:46</t>
  </si>
  <si>
    <t>11.12.2023 14:59:18</t>
  </si>
  <si>
    <t>TR-18 35-17-M00018_11573043_56390726_56390726</t>
  </si>
  <si>
    <t>11.12.2023 21:19:20</t>
  </si>
  <si>
    <t>11.12.2023 22:48:53</t>
  </si>
  <si>
    <t>M-487 35-17-M00487_35-17-M00487_92559243</t>
  </si>
  <si>
    <t>11.12.2023 09:20:22</t>
  </si>
  <si>
    <t>11.12.2023 12:58:08</t>
  </si>
  <si>
    <t>K-60 35-01-K00060_35-01-K00060_2360119</t>
  </si>
  <si>
    <t>11.12.2023 22:59:33</t>
  </si>
  <si>
    <t>11.12.2023 23:10:50</t>
  </si>
  <si>
    <t>11.12.2023 08:52:01</t>
  </si>
  <si>
    <t>11.12.2023 09:07:00</t>
  </si>
  <si>
    <t>DM-05/02 45-71-M00048_HatBaşıAyırıcı_53139097 M03_53139097</t>
  </si>
  <si>
    <t>11.12.2023 17:19:42</t>
  </si>
  <si>
    <t>11.12.2023 19:35:07</t>
  </si>
  <si>
    <t>BEYDERE KÖK 45-71-M00128_SELİMŞAHLAR M02_50217224</t>
  </si>
  <si>
    <t>11.12.2023 18:20:01</t>
  </si>
  <si>
    <t>11.12.2023 18:24:33</t>
  </si>
  <si>
    <t>L-264 ŞİFNE CAD. SONU 35-18-L00264_950450538_950450538</t>
  </si>
  <si>
    <t>11.12.2023 12:11:12</t>
  </si>
  <si>
    <t>11.12.2023 17:58:04</t>
  </si>
  <si>
    <t>11.12.2023 09:28:41</t>
  </si>
  <si>
    <t>11.12.2023 15:21:22</t>
  </si>
  <si>
    <t>YEŞİLOVA KÖK 45-78-M01393_YEŞİLOVA KÖYİÇİ M01_83810700</t>
  </si>
  <si>
    <t>11.12.2023 14:47:06</t>
  </si>
  <si>
    <t>11.12.2023 14:55:57</t>
  </si>
  <si>
    <t>11.12.2023 09:56:31</t>
  </si>
  <si>
    <t>11.12.2023 15:32:17</t>
  </si>
  <si>
    <t>KULAKSIZLAR KÖK 45-72-L00839_SIRÇALI L04_66574896</t>
  </si>
  <si>
    <t>11.12.2023 11:56:24</t>
  </si>
  <si>
    <t>11.12.2023 12:52:07</t>
  </si>
  <si>
    <t>ÇAMLIK KÖK 35-13-L00084_946419981_946419981</t>
  </si>
  <si>
    <t>11.12.2023 18:47:38</t>
  </si>
  <si>
    <t>12.12.2023 00:35:57</t>
  </si>
  <si>
    <t>RAHMANLAR KÖK 45-81-M00327_KARAKOZAN KÖY M03_90848797</t>
  </si>
  <si>
    <t>11.12.2023 17:11:16</t>
  </si>
  <si>
    <t>11.12.2023 18:10:01</t>
  </si>
  <si>
    <t>VİLLAKENT DM 35-28-M00381_VİLLAKENT TR-5 M09_66521701</t>
  </si>
  <si>
    <t>11.12.2023 13:47:53</t>
  </si>
  <si>
    <t>11.12.2023 15:08:33</t>
  </si>
  <si>
    <t>KALE BLOK TOPRAK SAN.TİC.A.Ş. ÖZEL TR 45-78-L00258Ö_DIREK TIPI TRAFO HUCRESI H01_2087532</t>
  </si>
  <si>
    <t>11.12.2023 23:43:15</t>
  </si>
  <si>
    <t>12.12.2023 01:08:49</t>
  </si>
  <si>
    <t>TR-69 35-16-L00069_953318735_953318735</t>
  </si>
  <si>
    <t>11.12.2023 21:31:37</t>
  </si>
  <si>
    <t>11.12.2023 22:53:14</t>
  </si>
  <si>
    <t>ÖZBEK TR-4 (TR-234) 35-19-M00233_956692921_956692921</t>
  </si>
  <si>
    <t>11.12.2023 13:13:10</t>
  </si>
  <si>
    <t>11.12.2023 17:29:24</t>
  </si>
  <si>
    <t>K-734 35-01-K00734_A 1A_5919489</t>
  </si>
  <si>
    <t>11.12.2023 23:58:57</t>
  </si>
  <si>
    <t>12.12.2023 05:44:56</t>
  </si>
  <si>
    <t>11.12.2023 09:58:56</t>
  </si>
  <si>
    <t>11.12.2023 10:01:41</t>
  </si>
  <si>
    <t>11.12.2023 09:26:10</t>
  </si>
  <si>
    <t>11.12.2023 17:56:58</t>
  </si>
  <si>
    <t>M-2241 BELENBAŞI TR-1 35-03-M02241_910761161_910761161</t>
  </si>
  <si>
    <t>11.12.2023 23:31:28</t>
  </si>
  <si>
    <t>12.12.2023 01:10:15</t>
  </si>
  <si>
    <t>KORUCUK-1 35-26-M00461_DIREK TIPI TRAFO HUCRESI H01_2101125</t>
  </si>
  <si>
    <t>11.12.2023 08:56:14</t>
  </si>
  <si>
    <t>11.12.2023 12:51:01</t>
  </si>
  <si>
    <t>11.12.2023 10:35:00</t>
  </si>
  <si>
    <t>11.12.2023 16:06:06</t>
  </si>
  <si>
    <t>MERDİVENLİKUYU TR-2 45-78-M01347_45-78-M01347_81515435</t>
  </si>
  <si>
    <t>11.12.2023 10:25:43</t>
  </si>
  <si>
    <t>11.12.2023 11:00:25</t>
  </si>
  <si>
    <t>TR-1-2/3 ÖĞRETMEN EVİ KABİN 35-20-L00011_955202794_955202794</t>
  </si>
  <si>
    <t>11.12.2023 10:45:13</t>
  </si>
  <si>
    <t>11.12.2023 15:00:08</t>
  </si>
  <si>
    <t>İM-1/TR-3 35-14-M00309__81596533_81596533</t>
  </si>
  <si>
    <t>11.12.2023 17:04:17</t>
  </si>
  <si>
    <t>11.12.2023 17:48:11</t>
  </si>
  <si>
    <t>SOMA A SANTRALİ İM/DM 45-82-A00001_SAVAŞTEPE 15.8 L14_2324960</t>
  </si>
  <si>
    <t>11.12.2023 21:40:06</t>
  </si>
  <si>
    <t>11.12.2023 21:55:23</t>
  </si>
  <si>
    <t>ÇATLATAN SİTESİ 35-23-M00008_950424288_950424288</t>
  </si>
  <si>
    <t>11.12.2023 19:37:12</t>
  </si>
  <si>
    <t>11.12.2023 21:17:59</t>
  </si>
  <si>
    <t>TR-1/70 45-72-M00070__83647925_83647925</t>
  </si>
  <si>
    <t>11.12.2023 19:35:50</t>
  </si>
  <si>
    <t>11.12.2023 21:03:14</t>
  </si>
  <si>
    <t>11.12.2023 09:57:00</t>
  </si>
  <si>
    <t>11.12.2023 11:11:04</t>
  </si>
  <si>
    <t>DM-16/02-C 45-71-M00606_45-71-M00606_2362162</t>
  </si>
  <si>
    <t>11.12.2023 15:30:44</t>
  </si>
  <si>
    <t>11.12.2023 15:46:56</t>
  </si>
  <si>
    <t>M-448 35-03-M00448_A_91243377_91243377</t>
  </si>
  <si>
    <t>11.12.2023 10:03:18</t>
  </si>
  <si>
    <t>11.12.2023 14:22:26</t>
  </si>
  <si>
    <t>ÇAPAKLI KÖK 45-78-M01161_HatBaşıAyırıcı_53140096 M06_53140096</t>
  </si>
  <si>
    <t>11.12.2023 12:44:28</t>
  </si>
  <si>
    <t>11.12.2023 15:51:05</t>
  </si>
  <si>
    <t>11.12.2023 09:01:21</t>
  </si>
  <si>
    <t>11.12.2023 16:38:10</t>
  </si>
  <si>
    <t>TÜRKELLİ DM (TR-4) 35-28-M00368_KESİKKÖY M12_56299111</t>
  </si>
  <si>
    <t>11.12.2023 06:45:21</t>
  </si>
  <si>
    <t>11.12.2023 08:13:08</t>
  </si>
  <si>
    <t>K-3597 35-01-K03597_F_56375731_56375731</t>
  </si>
  <si>
    <t>11.12.2023 20:18:06</t>
  </si>
  <si>
    <t>12.12.2023 03:35:32</t>
  </si>
  <si>
    <t>K-822 35-01-K00822_H_56356175_56356175</t>
  </si>
  <si>
    <t>11.12.2023 19:06:30</t>
  </si>
  <si>
    <t>AKHİSAR İM 45-72-A00001_TR-1/13 M14_2308507</t>
  </si>
  <si>
    <t>11.12.2023 00:19:45</t>
  </si>
  <si>
    <t>11.12.2023 00:55:40</t>
  </si>
  <si>
    <t>TR-63 35-16-L00063_A_90954992_90954992</t>
  </si>
  <si>
    <t>11.12.2023 09:39:17</t>
  </si>
  <si>
    <t>11.12.2023 10:26:26</t>
  </si>
  <si>
    <t>K-1487 35-03-K01487_B_56373245_56373245</t>
  </si>
  <si>
    <t>11.12.2023 09:44:45</t>
  </si>
  <si>
    <t>11.12.2023 11:20:00</t>
  </si>
  <si>
    <t>DİKİLİ İM 35-30-A00001_HatBaşıAyırıcı_90912498 M07_90912498</t>
  </si>
  <si>
    <t>11.12.2023 08:14:02</t>
  </si>
  <si>
    <t>11.12.2023 08:35:11</t>
  </si>
  <si>
    <t>ÇANAKÇI TR-2 45-79-M00186_45-79-M00186_2366619</t>
  </si>
  <si>
    <t>11.12.2023 18:31:05</t>
  </si>
  <si>
    <t>11.12.2023 19:40:19</t>
  </si>
  <si>
    <t>TR-23 35-27-M00023_DAĞITIM TRAFO TR-23 M02_72180318</t>
  </si>
  <si>
    <t>11.12.2023 09:26:15</t>
  </si>
  <si>
    <t>11.12.2023 16:19:35</t>
  </si>
  <si>
    <t>K-1472 35-08-K01472_L_56378519_56378519</t>
  </si>
  <si>
    <t>11.12.2023 16:21:31</t>
  </si>
  <si>
    <t>11.12.2023 19:08:43</t>
  </si>
  <si>
    <t>ÖZDERE M-60 ÖZSAN SANAYİ SİTESİ 35-25-M00215_C_56355759_56355759</t>
  </si>
  <si>
    <t>11.12.2023 15:50:43</t>
  </si>
  <si>
    <t>TR-52 45-78-L00052_49414670 a2_49409545</t>
  </si>
  <si>
    <t>11.12.2023 17:17:06</t>
  </si>
  <si>
    <t>11.12.2023 18:28:35</t>
  </si>
  <si>
    <t>KINIK ORGANİZE DM 35-24-M00208_SOMA KÖYLER M15_83158735</t>
  </si>
  <si>
    <t>11.12.2023 09:05:16</t>
  </si>
  <si>
    <t>11.12.2023 09:17:00</t>
  </si>
  <si>
    <t>DM-2/35 (VERİCİLER) 45-71-M00531_C_56404670_56404670</t>
  </si>
  <si>
    <t>11.12.2023 16:17:28</t>
  </si>
  <si>
    <t>K-49 35-01-K00049_911916799_911916799</t>
  </si>
  <si>
    <t>11.12.2023 11:00:00</t>
  </si>
  <si>
    <t>11.12.2023 14:15:51</t>
  </si>
  <si>
    <t>TR-81 35-19-L00081_ÖZKANLAR L03_72133516</t>
  </si>
  <si>
    <t>11.12.2023 10:34:08</t>
  </si>
  <si>
    <t>11.12.2023 11:30:38</t>
  </si>
  <si>
    <t>M-941 35-02-M00941_TRF M01_2113202</t>
  </si>
  <si>
    <t>11.12.2023 01:33:36</t>
  </si>
  <si>
    <t>11.12.2023 02:38:56</t>
  </si>
  <si>
    <t>DM-2/20 35-27-M01092_95002366264_95002366264</t>
  </si>
  <si>
    <t>11.12.2023 20:42:48</t>
  </si>
  <si>
    <t>11.12.2023 22:48:48</t>
  </si>
  <si>
    <t>DM-2/9 SEPETÇİK 35-18-L00589_8031516_56389471_56389471</t>
  </si>
  <si>
    <t>11.12.2023 17:46:33</t>
  </si>
  <si>
    <t>11.12.2023 21:53:55</t>
  </si>
  <si>
    <t>TR-293 (İM-1/TR-5) 35-19-L00348_50031789 D01_50032166</t>
  </si>
  <si>
    <t>11.12.2023 12:45:06</t>
  </si>
  <si>
    <t>11.12.2023 15:55:45</t>
  </si>
  <si>
    <t>SARIPINAR KÖK 45-73-M01357_SARIPINAR M02_95477866</t>
  </si>
  <si>
    <t>11.12.2023 18:09:51</t>
  </si>
  <si>
    <t>11.12.2023 18:34:56</t>
  </si>
  <si>
    <t>DM-16 45-71-M00309_DM-16/20 M05_92909753</t>
  </si>
  <si>
    <t>11.12.2023 09:22:31</t>
  </si>
  <si>
    <t>11.12.2023 12:39:54</t>
  </si>
  <si>
    <t>DM-1/26 35-29-M00026_49189180_56407949_56407949</t>
  </si>
  <si>
    <t>11.12.2023 08:49:16</t>
  </si>
  <si>
    <t>11.12.2023 11:28:51</t>
  </si>
  <si>
    <t>TR-17 45-77-L00017_D_56363388_56363388</t>
  </si>
  <si>
    <t>11.12.2023 14:01:31</t>
  </si>
  <si>
    <t>11.12.2023 15:32:19</t>
  </si>
  <si>
    <t>EBSO TM 35-09-A00001_EBSO-9 K33_2312288</t>
  </si>
  <si>
    <t>11.12.2023 20:04:01</t>
  </si>
  <si>
    <t>11.12.2023 22:52:06</t>
  </si>
  <si>
    <t>BALABANLI DM 35-15-M00280_BOZCAYAKA DM M02_72306321</t>
  </si>
  <si>
    <t>11.12.2023 16:51:36</t>
  </si>
  <si>
    <t>11.12.2023 16:52:33</t>
  </si>
  <si>
    <t>TR-60 35-30-L00060_B_56397644_56397644</t>
  </si>
  <si>
    <t>11.12.2023 09:27:10</t>
  </si>
  <si>
    <t>11.12.2023 11:28:02</t>
  </si>
  <si>
    <t>BEYDERE KÖK 45-71-M00128_YENİ KARAAĞAÇLI M08_50217161</t>
  </si>
  <si>
    <t>11.12.2023 13:43:43</t>
  </si>
  <si>
    <t>11.12.2023 14:03:19</t>
  </si>
  <si>
    <t>BADEMLİ KARAHAYIT MEV. TR-27 35-15-L01024_35-15-L01024_2364711</t>
  </si>
  <si>
    <t>11.12.2023 19:17:05</t>
  </si>
  <si>
    <t>11.12.2023 19:49:42</t>
  </si>
  <si>
    <t>ÇİLEME TR-2 35-22-M00161_955290531_955290531</t>
  </si>
  <si>
    <t>11.12.2023 13:28:44</t>
  </si>
  <si>
    <t>11.12.2023 14:41:21</t>
  </si>
  <si>
    <t>TR-2/69 (15,8) 45-83-L00069_C C01b_66245341</t>
  </si>
  <si>
    <t>11.12.2023 08:08:08</t>
  </si>
  <si>
    <t>11.12.2023 09:27:11</t>
  </si>
  <si>
    <t>İM-1/TR-3 35-14-M00309_35-14-M00309_2377166</t>
  </si>
  <si>
    <t>11.12.2023 19:18:01</t>
  </si>
  <si>
    <t>11.12.2023 07:32:36</t>
  </si>
  <si>
    <t>11.12.2023 14:25:42</t>
  </si>
  <si>
    <t>M-529 35-02-M00529_912567475_912567475</t>
  </si>
  <si>
    <t>11.12.2023 15:47:32</t>
  </si>
  <si>
    <t>11.12.2023 18:39:25</t>
  </si>
  <si>
    <t>YENİKÖY KAHVELERİ KÜSKÜT YOLU TR-2 35-15-L00381_35-15-L00381_2370629</t>
  </si>
  <si>
    <t>11.12.2023 21:22:11</t>
  </si>
  <si>
    <t>11.12.2023 21:52:16</t>
  </si>
  <si>
    <t>M-989 35-03-M00989_35-03-M00989_41914887</t>
  </si>
  <si>
    <t>11.12.2023 08:30:04</t>
  </si>
  <si>
    <t>11.12.2023 10:40:09</t>
  </si>
  <si>
    <t>M-1826 35-02-M01826_D_56382802_56382802</t>
  </si>
  <si>
    <t>11.12.2023 10:40:35</t>
  </si>
  <si>
    <t>11.12.2023 14:29:20</t>
  </si>
  <si>
    <t>BEYLER ÇAYIRI TR-6 35-16-M00659_35-16-M00659_2364522</t>
  </si>
  <si>
    <t>11.12.2023 17:27:01</t>
  </si>
  <si>
    <t>11.12.2023 22:14:33</t>
  </si>
  <si>
    <t>L-510 REİSDERE 35-18-L00510_35-18-L00510_49091941</t>
  </si>
  <si>
    <t>11.12.2023 13:04:52</t>
  </si>
  <si>
    <t>11.12.2023 15:59:15</t>
  </si>
  <si>
    <t>11.12.2023 19:37:19</t>
  </si>
  <si>
    <t>11.12.2023 22:10:37</t>
  </si>
  <si>
    <t>DM-03/01 45-71-M00003_TR-3/27 M06_2307285</t>
  </si>
  <si>
    <t>11.12.2023 05:19:16</t>
  </si>
  <si>
    <t>11.12.2023 07:09:33</t>
  </si>
  <si>
    <t>11.12.2023 18:18:48</t>
  </si>
  <si>
    <t>11.12.2023 18:27:25</t>
  </si>
  <si>
    <t>11.12.2023 08:54:23</t>
  </si>
  <si>
    <t>11.12.2023 09:36:57</t>
  </si>
  <si>
    <t>ZEYTİNBURNU TR-2 45-86-M00195_DIREK TIPI TRAFO HUCRESI H01_2093270</t>
  </si>
  <si>
    <t>11.12.2023 17:52:15</t>
  </si>
  <si>
    <t>11.12.2023 18:21:41</t>
  </si>
  <si>
    <t>BAĞARASI TR-10 KÖK 35-23-M00179_HatBaşıAyırıcı_88018339 M02_88018339</t>
  </si>
  <si>
    <t>11.12.2023 11:37:24</t>
  </si>
  <si>
    <t>11.12.2023 13:21:43</t>
  </si>
  <si>
    <t>DM-16/02-C 45-71-M00606_A_56399911_56399911</t>
  </si>
  <si>
    <t>11.12.2023 14:13:32</t>
  </si>
  <si>
    <t>DEMİRKENT 35-17-M00196_C_83693663_83693663</t>
  </si>
  <si>
    <t>11.12.2023 12:51:05</t>
  </si>
  <si>
    <t>11.12.2023 14:10:29</t>
  </si>
  <si>
    <t>11.12.2023 12:46:26</t>
  </si>
  <si>
    <t>11.12.2023 12:47:01</t>
  </si>
  <si>
    <t>K-3730 35-02-K03730_99660131_99660131</t>
  </si>
  <si>
    <t>11.12.2023 23:29:15</t>
  </si>
  <si>
    <t>12.12.2023 00:25:31</t>
  </si>
  <si>
    <t>OVAKENT TR-8 35-15-L00588_35-15-L00588_2366045</t>
  </si>
  <si>
    <t>11.12.2023 17:28:06</t>
  </si>
  <si>
    <t>11.12.2023 18:41:11</t>
  </si>
  <si>
    <t>DM-05/02 45-71-M00048_FABRİKALAR M03_66503089</t>
  </si>
  <si>
    <t>11.12.2023 20:16:01</t>
  </si>
  <si>
    <t>DM-1/3 GÜNEŞ YOLU TR 35-19-M00263_35-19-M00263_72119923</t>
  </si>
  <si>
    <t>11.12.2023 09:37:11</t>
  </si>
  <si>
    <t>11.12.2023 16:17:23</t>
  </si>
  <si>
    <t>HELVACI DM-2 35-17-M00359_ŞEHİT KEMAL M05_66476670</t>
  </si>
  <si>
    <t>11.12.2023 06:41:00</t>
  </si>
  <si>
    <t>ÇAYBAŞI TR-1/1 35-26-M01189_ARSLANLAR TM GİRİŞ M01_65967129</t>
  </si>
  <si>
    <t>11.12.2023 10:44:21</t>
  </si>
  <si>
    <t>11.12.2023 11:21:49</t>
  </si>
  <si>
    <t>K-1027 35-01-K01027_R 2R_5873827</t>
  </si>
  <si>
    <t>11.12.2023 11:41:01</t>
  </si>
  <si>
    <t>11.12.2023 12:00:36</t>
  </si>
  <si>
    <t>L-349 35-18-L00349_35-18-L00349_2370464</t>
  </si>
  <si>
    <t>11.12.2023 14:34:03</t>
  </si>
  <si>
    <t>11.12.2023 18:56:14</t>
  </si>
  <si>
    <t>ÇAYBAŞI DM-1/11 35-26-L00215_DAĞITIM TRAFO ÇAYBAŞI DM-1/11 L03_65966572</t>
  </si>
  <si>
    <t>11.12.2023 10:09:36</t>
  </si>
  <si>
    <t>11.12.2023 09:13:26</t>
  </si>
  <si>
    <t>11.12.2023 09:14:46</t>
  </si>
  <si>
    <t>TR-1/85 45-72-M00085_956505137_956505137</t>
  </si>
  <si>
    <t>11.12.2023 10:24:14</t>
  </si>
  <si>
    <t>11.12.2023 15:18:44</t>
  </si>
  <si>
    <t>ALİAĞA TR-43 DM 35-17-M00043_HatBaşıAyırıcı_72823517 M13_72823517</t>
  </si>
  <si>
    <t>11.12.2023 09:50:59</t>
  </si>
  <si>
    <t>11.12.2023 17:31:08</t>
  </si>
  <si>
    <t>ÇAPAKLI TR-4 45-78-M00448_45-78-M00448_2362463</t>
  </si>
  <si>
    <t>11.12.2023 14:45:45</t>
  </si>
  <si>
    <t>M-657 35-17-M00657_HELVACI DM-2 M05_66304236</t>
  </si>
  <si>
    <t>11.12.2023 05:33:22</t>
  </si>
  <si>
    <t>11.12.2023 06:02:00</t>
  </si>
  <si>
    <t>11.12.2023 19:38:55</t>
  </si>
  <si>
    <t>11.12.2023 20:28:33</t>
  </si>
  <si>
    <t>TR-97/A(GÜMÜŞÇAY) 45-78-L00740_HACI BEKTAŞLI ÖZEL OKUL ÇIKIŞ L02_64742283</t>
  </si>
  <si>
    <t>11.12.2023 15:31:01</t>
  </si>
  <si>
    <t>11.12.2023 16:29:56</t>
  </si>
  <si>
    <t>L-317 BAHÇELİEVLER-1 35-18-L00317_950449360_950449360</t>
  </si>
  <si>
    <t>11.12.2023 12:52:06</t>
  </si>
  <si>
    <t>11.12.2023 20:37:08</t>
  </si>
  <si>
    <t>HALİLLER KÖK 35-31-L00228_KALEKÖY L02_72238538</t>
  </si>
  <si>
    <t>11.12.2023 10:38:01</t>
  </si>
  <si>
    <t>11.12.2023 10:57:00</t>
  </si>
  <si>
    <t>TR-138 35-16-L00138_D_60982765_60982765</t>
  </si>
  <si>
    <t>11.12.2023 23:51:02</t>
  </si>
  <si>
    <t>12.12.2023 00:53:11</t>
  </si>
  <si>
    <t>K-60 35-01-K00060_B B1_5873891</t>
  </si>
  <si>
    <t>11.12.2023 14:11:05</t>
  </si>
  <si>
    <t>11.12.2023 23:35:42</t>
  </si>
  <si>
    <t>OVAKENT TR-8 35-15-L00588_B_56373139_56373139</t>
  </si>
  <si>
    <t>11.12.2023 13:39:07</t>
  </si>
  <si>
    <t>11.12.2023 09:02:17</t>
  </si>
  <si>
    <t>11.12.2023 12:00:18</t>
  </si>
  <si>
    <t>11.12.2023 09:58:22</t>
  </si>
  <si>
    <t>11.12.2023 11:17:18</t>
  </si>
  <si>
    <t>ALİAĞA TR-43 DM 35-17-M00043_HatBaşıAyırıcı_72823546 M13_72823546</t>
  </si>
  <si>
    <t>11.12.2023 09:58:31</t>
  </si>
  <si>
    <t>11.12.2023 09:58:46</t>
  </si>
  <si>
    <t>POYRAZDAMLARI TR-11 45-78-M00576_KEMERDAMLARI YUKARIKEMER M05_2328103</t>
  </si>
  <si>
    <t>11.12.2023 07:51:52</t>
  </si>
  <si>
    <t>11.12.2023 08:42:55</t>
  </si>
  <si>
    <t>ÇAPAK TR-2 35-26-M00426_956612582_956612582</t>
  </si>
  <si>
    <t>11.12.2023 09:47:30</t>
  </si>
  <si>
    <t>11.12.2023 11:19:06</t>
  </si>
  <si>
    <t>K-49 35-01-K00049_914661537_914661537</t>
  </si>
  <si>
    <t>11.12.2023 16:06:57</t>
  </si>
  <si>
    <t>11.12.2023 19:02:29</t>
  </si>
  <si>
    <t>TR-17 45-77-L00017_TR-21 L01_2107677</t>
  </si>
  <si>
    <t>11.12.2023 13:50:21</t>
  </si>
  <si>
    <t>11.12.2023 15:31:58</t>
  </si>
  <si>
    <t>İNLİCE YAKUPLAR TR-1 45-81-M00156_A_56400925_56400925</t>
  </si>
  <si>
    <t>11.12.2023 17:14:53</t>
  </si>
  <si>
    <t>11.12.2023 19:02:17</t>
  </si>
  <si>
    <t>TR-1/50 45-83-M00050_45-83-M00050_2356905</t>
  </si>
  <si>
    <t>11.12.2023 09:54:11</t>
  </si>
  <si>
    <t>11.12.2023 11:57:47</t>
  </si>
  <si>
    <t>KARAKUYU KÖK 35-22-M00091_PANCAR M06_72111628</t>
  </si>
  <si>
    <t>11.12.2023 14:48:31</t>
  </si>
  <si>
    <t>11.12.2023 15:10:31</t>
  </si>
  <si>
    <t>TR-3 (M-703) 35-30-M00703_955299125_955299125</t>
  </si>
  <si>
    <t>11.12.2023 15:34:32</t>
  </si>
  <si>
    <t>11.12.2023 17:05:23</t>
  </si>
  <si>
    <t>11.12.2023 12:28:51</t>
  </si>
  <si>
    <t>11.12.2023 19:12:39</t>
  </si>
  <si>
    <t>TR-18 45-78-L00018_95001272171_95001272171</t>
  </si>
  <si>
    <t>11.12.2023 10:55:08</t>
  </si>
  <si>
    <t>11.12.2023 14:43:26</t>
  </si>
  <si>
    <t>11.12.2023 10:17:30</t>
  </si>
  <si>
    <t>11.12.2023 14:55:20</t>
  </si>
  <si>
    <t>11.12.2023 09:53:00</t>
  </si>
  <si>
    <t>11.12.2023 17:44:40</t>
  </si>
  <si>
    <t>GERENKÖY TR-7 35-23-M00153__91090896_91090896</t>
  </si>
  <si>
    <t>11.12.2023 19:11:40</t>
  </si>
  <si>
    <t>11.12.2023 20:03:38</t>
  </si>
  <si>
    <t>SARIPINAR KÖK 45-73-M01357_ALAÇATI M04_95477815</t>
  </si>
  <si>
    <t>11.12.2023 15:49:31</t>
  </si>
  <si>
    <t>11.12.2023 17:23:26</t>
  </si>
  <si>
    <t>TR-17 45-77-L00017_TR-18 L03_2107674</t>
  </si>
  <si>
    <t>11.12.2023 10:17:11</t>
  </si>
  <si>
    <t>11.12.2023 13:37:58</t>
  </si>
  <si>
    <t>TR-133 ÇAMLIK 35-19-L00133_9312388_56354355_56354355</t>
  </si>
  <si>
    <t>11.12.2023 19:29:03</t>
  </si>
  <si>
    <t>11.12.2023 20:36:55</t>
  </si>
  <si>
    <t>ÇAYBAŞI DM-1/19 35-26-M00182_ M11_2333049</t>
  </si>
  <si>
    <t>11.12.2023 06:30:38</t>
  </si>
  <si>
    <t>11.12.2023 07:12:23</t>
  </si>
  <si>
    <t>BAĞARASI TR-12 35-23-M00181_B_91357741_91357741</t>
  </si>
  <si>
    <t>11.12.2023 20:04:41</t>
  </si>
  <si>
    <t>11.12.2023 21:26:54</t>
  </si>
  <si>
    <t>K-812 35-03-K00812_35-03-K00812_41935642</t>
  </si>
  <si>
    <t>11.12.2023 11:29:40</t>
  </si>
  <si>
    <t>11.12.2023 11:49:49</t>
  </si>
  <si>
    <t>K-1927 35-10-K01927_35-10-K01927_48163454</t>
  </si>
  <si>
    <t>11.12.2023 10:39:52</t>
  </si>
  <si>
    <t>11.12.2023 11:17:22</t>
  </si>
  <si>
    <t>11.12.2023 11:14:41</t>
  </si>
  <si>
    <t>11.12.2023 13:07:53</t>
  </si>
  <si>
    <t>YUKARIKIRIKLAR TR-1 35-16-M00063_47535537_56398128_56398128</t>
  </si>
  <si>
    <t>11.12.2023 14:10:40</t>
  </si>
  <si>
    <t>11.12.2023 15:13:42</t>
  </si>
  <si>
    <t>SARUHANLI DM 45-80-M00001_BEYDERE M08_2086502</t>
  </si>
  <si>
    <t>11.12.2023 13:44:51</t>
  </si>
  <si>
    <t>11.12.2023 13:47:00</t>
  </si>
  <si>
    <t>K-2013 35-08-K02013__72410686_72410686</t>
  </si>
  <si>
    <t>11.12.2023 09:52:00</t>
  </si>
  <si>
    <t>11.12.2023 11:02:58</t>
  </si>
  <si>
    <t>GÖKEYÜP TR-2 45-78-M00815_B_91262765_91262765</t>
  </si>
  <si>
    <t>11.12.2023 13:04:39</t>
  </si>
  <si>
    <t>11.12.2023 19:31:27</t>
  </si>
  <si>
    <t>K-2973 35-02-K02973_913480517_913480517</t>
  </si>
  <si>
    <t>11.12.2023 08:08:43</t>
  </si>
  <si>
    <t>11.12.2023 09:32:50</t>
  </si>
  <si>
    <t>KULA İM 45-77-A00001_KULA-3(ŞEHİR-3) L04_2052209</t>
  </si>
  <si>
    <t>11.12.2023 11:52:17</t>
  </si>
  <si>
    <t>11.12.2023 12:01:00</t>
  </si>
  <si>
    <t>SOMA KÖYLER DM-2 45-82-M00125_DM-1 ÇIKIŞI DM-2 FİDER-2 M11_66332640</t>
  </si>
  <si>
    <t>11.12.2023 09:09:32</t>
  </si>
  <si>
    <t>11.12.2023 09:42:38</t>
  </si>
  <si>
    <t>11.12.2023 10:33:24</t>
  </si>
  <si>
    <t>11.12.2023 16:02:57</t>
  </si>
  <si>
    <t>TR-33 35-15-M00033_950366281_950366281</t>
  </si>
  <si>
    <t>11.12.2023 15:51:46</t>
  </si>
  <si>
    <t>11.12.2023 18:19:45</t>
  </si>
  <si>
    <t>11.12.2023 08:18:00</t>
  </si>
  <si>
    <t>11.12.2023 18:13:03</t>
  </si>
  <si>
    <t>M-1544 35-01-M01544_912165593_912165593</t>
  </si>
  <si>
    <t>11.12.2023 21:10:46</t>
  </si>
  <si>
    <t>12.12.2023 04:03:09</t>
  </si>
  <si>
    <t>11.12.2023 10:05:11</t>
  </si>
  <si>
    <t>11.12.2023 17:12:53</t>
  </si>
  <si>
    <t>11.12.2023 15:46:01</t>
  </si>
  <si>
    <t>11.12.2023 15:46:22</t>
  </si>
  <si>
    <t>11.12.2023 08:13:50</t>
  </si>
  <si>
    <t>11.12.2023 10:32:13</t>
  </si>
  <si>
    <t>K-111 35-04-K00111_99782932_99782932</t>
  </si>
  <si>
    <t>11.12.2023 06:59:35</t>
  </si>
  <si>
    <t>11.12.2023 10:27:44</t>
  </si>
  <si>
    <t>11.12.2023 09:40:11</t>
  </si>
  <si>
    <t>11.12.2023 11:27:02</t>
  </si>
  <si>
    <t>M-1385 35-02-M01385_914563713_914563713</t>
  </si>
  <si>
    <t>11.12.2023 19:28:31</t>
  </si>
  <si>
    <t>11.12.2023 21:08:08</t>
  </si>
  <si>
    <t>M-1131 35-02-M01131_M-3506 M04_2060001</t>
  </si>
  <si>
    <t>11.12.2023 09:05:35</t>
  </si>
  <si>
    <t>11.12.2023 14:02:07</t>
  </si>
  <si>
    <t>ALİAĞA TR-43 DM 35-17-M00043_GÜZELHİSAR ÇIKIŞI M12_2122091</t>
  </si>
  <si>
    <t>11.12.2023 17:27:23</t>
  </si>
  <si>
    <t>11.12.2023 17:29:39</t>
  </si>
  <si>
    <t>M-247 35-02-M00247_966864949_966864949</t>
  </si>
  <si>
    <t>11.12.2023 10:44:26</t>
  </si>
  <si>
    <t>11.12.2023 16:13:25</t>
  </si>
  <si>
    <t>K-1182 35-04-K01182_913315882_913315882</t>
  </si>
  <si>
    <t>11.12.2023 13:22:40</t>
  </si>
  <si>
    <t>11.12.2023 19:36:56</t>
  </si>
  <si>
    <t>GÜLKENT TR-1 35-30-M00224_955306776_955306776</t>
  </si>
  <si>
    <t>11.12.2023 12:55:40</t>
  </si>
  <si>
    <t>11.12.2023 15:39:21</t>
  </si>
  <si>
    <t>GÖLMARMARA İM 45-85-A00001_TİYENLİ M05_100832063</t>
  </si>
  <si>
    <t>11.12.2023 16:19:13</t>
  </si>
  <si>
    <t>11.12.2023 17:22:16</t>
  </si>
  <si>
    <t>PANCAR KÖK 35-26-M00891_KARAKUYU M02_2302862</t>
  </si>
  <si>
    <t>11.12.2023 11:13:31</t>
  </si>
  <si>
    <t>11.12.2023 12:27:05</t>
  </si>
  <si>
    <t>TR-1/59 45-72-M00059__81571124_81571124</t>
  </si>
  <si>
    <t>11.12.2023 09:04:35</t>
  </si>
  <si>
    <t>11.12.2023 11:27:12</t>
  </si>
  <si>
    <t>K-1927 35-10-K01927_E E01b_5924725</t>
  </si>
  <si>
    <t>11.12.2023 01:34:02</t>
  </si>
  <si>
    <t>11.12.2023 03:48:16</t>
  </si>
  <si>
    <t>GÖKKÖY TR-1 45-78-L00275_DIREK TIPI TRAFO HUCRESI H01_2077516</t>
  </si>
  <si>
    <t>11.12.2023 12:25:33</t>
  </si>
  <si>
    <t>11.12.2023 17:10:11</t>
  </si>
  <si>
    <t>11.12.2023 23:40:39</t>
  </si>
  <si>
    <t>12.12.2023 07:12:03</t>
  </si>
  <si>
    <t>DM-12 45-71-M00305_DM-12/06 M09_100664884</t>
  </si>
  <si>
    <t>11.12.2023 09:14:50</t>
  </si>
  <si>
    <t>11.12.2023 12:14:12</t>
  </si>
  <si>
    <t>TOKMAKLI KÖK 45-86-M00047_HatBaşıAyırıcı_53134901 M05_53134901</t>
  </si>
  <si>
    <t>11.12.2023 13:33:16</t>
  </si>
  <si>
    <t>11.12.2023 14:55:41</t>
  </si>
  <si>
    <t>KIRKAĞAÇ TR-14 45-76-M00014_955231529_955231529</t>
  </si>
  <si>
    <t>11.12.2023 10:35:07</t>
  </si>
  <si>
    <t>11.12.2023 11:42:43</t>
  </si>
  <si>
    <t>MORDOĞAN TR-3 35-21-L00141_MORDOĞAN TR-2 L04_72179367</t>
  </si>
  <si>
    <t>11.12.2023 10:25:56</t>
  </si>
  <si>
    <t>11.12.2023 10:31:32</t>
  </si>
  <si>
    <t>M-1112 35-08-M01112_35-08-M01112_42040134</t>
  </si>
  <si>
    <t>11.12.2023 00:23:00</t>
  </si>
  <si>
    <t>GÜNGÖR BOZYAKA SULAMA TR 45-71-M01310_DIREK TIPI TRAFO HUCRESI H01_2086714</t>
  </si>
  <si>
    <t>11.12.2023 08:21:59</t>
  </si>
  <si>
    <t>AŞAĞIGÜLLÜCE TR-1 45-81-M00169_45-81-M00169_91843742</t>
  </si>
  <si>
    <t>11.12.2023 17:27:43</t>
  </si>
  <si>
    <t>11.12.2023 19:19:51</t>
  </si>
  <si>
    <t>TR-65 45-77-L00065_A_56403928_56403928</t>
  </si>
  <si>
    <t>11.12.2023 21:17:26</t>
  </si>
  <si>
    <t>11.12.2023 22:19:44</t>
  </si>
  <si>
    <t>TR-33 35-15-M00033__96120591_96120591</t>
  </si>
  <si>
    <t>11.12.2023 18:47:39</t>
  </si>
  <si>
    <t>HELVACI DM-2 35-17-M00359_HATUNDERE M03_66476668</t>
  </si>
  <si>
    <t>11.12.2023 09:06:32</t>
  </si>
  <si>
    <t>K-4259 35-01-K04259_D_56382701_56382701</t>
  </si>
  <si>
    <t>11.12.2023 10:47:53</t>
  </si>
  <si>
    <t>11.12.2023 17:09:31</t>
  </si>
  <si>
    <t>11.12.2023 19:36:38</t>
  </si>
  <si>
    <t>12.12.2023 01:17:28</t>
  </si>
  <si>
    <t>11.12.2023 09:49:34</t>
  </si>
  <si>
    <t>11.12.2023 17:20:58</t>
  </si>
  <si>
    <t>K-3488 35-04-K03488_99481824_99481824</t>
  </si>
  <si>
    <t>11.12.2023 19:02:23</t>
  </si>
  <si>
    <t>11.12.2023 22:23:58</t>
  </si>
  <si>
    <t>NİLSAN KÖK 35-26-M00725_EGE YEM M02_65911196</t>
  </si>
  <si>
    <t>11.12.2023 11:13:21</t>
  </si>
  <si>
    <t>11.12.2023 12:00:32</t>
  </si>
  <si>
    <t>ZEYTİNOVA TR-1 35-20-L00307_955206540_955206540</t>
  </si>
  <si>
    <t>11.12.2023 11:55:13</t>
  </si>
  <si>
    <t>11.12.2023 12:52:12</t>
  </si>
  <si>
    <t>BÖLCEK DM 35-16-M00153_SARICALAR M07_82962828</t>
  </si>
  <si>
    <t>11.12.2023 10:08:41</t>
  </si>
  <si>
    <t>11.12.2023 11:24:40</t>
  </si>
  <si>
    <t>M-2728 35-04-M02728_913306082_913306082</t>
  </si>
  <si>
    <t>11.12.2023 10:23:02</t>
  </si>
  <si>
    <t>11.12.2023 11:01:03</t>
  </si>
  <si>
    <t>TAŞLIYOL KÖK 35-27-M00495_HatBaşıAyırıcı_85017834 M03_85017834</t>
  </si>
  <si>
    <t>11.12.2023 11:04:38</t>
  </si>
  <si>
    <t>11.12.2023 15:54:43</t>
  </si>
  <si>
    <t>ARSLANLAR TM 35-26-A00004_KUTLUTAŞ M29_2307568</t>
  </si>
  <si>
    <t>11.12.2023 02:29:57</t>
  </si>
  <si>
    <t>11.12.2023 03:04:35</t>
  </si>
  <si>
    <t>11.12.2023 16:38:19</t>
  </si>
  <si>
    <t>11.12.2023 16:42:07</t>
  </si>
  <si>
    <t>HELVACI KÖK-1 35-17-M00360_HatBaşıAyırıcı_98604286 M01_98604286</t>
  </si>
  <si>
    <t>11.12.2023 10:47:50</t>
  </si>
  <si>
    <t>11.12.2023 14:33:43</t>
  </si>
  <si>
    <t>KABAZLI TR-3 45-78-M00680_95001440394_95001440394</t>
  </si>
  <si>
    <t>11.12.2023 17:36:19</t>
  </si>
  <si>
    <t>11.12.2023 20:22:32</t>
  </si>
  <si>
    <t>ARMUTLU DM-2/TR-30 35-27-L00007_914001616_914001616</t>
  </si>
  <si>
    <t>11.12.2023 11:10:59</t>
  </si>
  <si>
    <t>11.12.2023 13:11:27</t>
  </si>
  <si>
    <t>YENİ BAĞARASI TR-3 35-23-M00209_C_56406486_56406486</t>
  </si>
  <si>
    <t>11.12.2023 20:19:52</t>
  </si>
  <si>
    <t>11.12.2023 21:44:10</t>
  </si>
  <si>
    <t>M-2561 35-02-M02561_DAĞITIM TRAFOSU M04_75312033</t>
  </si>
  <si>
    <t>11.12.2023 13:13:06</t>
  </si>
  <si>
    <t>11.12.2023 18:09:47</t>
  </si>
  <si>
    <t>K-2550 35-01-K02550__79863909_79863909</t>
  </si>
  <si>
    <t>11.12.2023 19:38:05</t>
  </si>
  <si>
    <t>11.12.2023 21:44:03</t>
  </si>
  <si>
    <t>AYRANCILAR DM-5 35-26-M00807_HatBaşıAyırıcı_53133471 M03_53133471</t>
  </si>
  <si>
    <t>11.12.2023 14:47:51</t>
  </si>
  <si>
    <t>11.12.2023 18:46:11</t>
  </si>
  <si>
    <t>M-1027 35-04-M01027_99581193_99581193</t>
  </si>
  <si>
    <t>11.12.2023 11:59:46</t>
  </si>
  <si>
    <t>11.12.2023 16:37:37</t>
  </si>
  <si>
    <t>11.12.2023 18:19:15</t>
  </si>
  <si>
    <t>11.12.2023 18:23:59</t>
  </si>
  <si>
    <t>YENİKÖY YÖRÜKLER MAH. TR-5 35-15-L00505_35-15-L00505_2365938</t>
  </si>
  <si>
    <t>11.12.2023 10:00:43</t>
  </si>
  <si>
    <t>11.12.2023 14:14:02</t>
  </si>
  <si>
    <t>M-3437(YATIRIM REZERVE) 35-03-M03437_35-03-M03437_88208126</t>
  </si>
  <si>
    <t>11.12.2023 09:57:34</t>
  </si>
  <si>
    <t>11.12.2023 12:48:20</t>
  </si>
  <si>
    <t>DM-1/14-A (POSTANE TR) 45-71-M00036_C_56403337_56403337</t>
  </si>
  <si>
    <t>11.12.2023 12:27:09</t>
  </si>
  <si>
    <t>11.12.2023 13:37:13</t>
  </si>
  <si>
    <t>KÜÇÜK SANAYİ SİTESİ TR-4 45-83-L00145_TR-3 L01_88307116</t>
  </si>
  <si>
    <t>11.12.2023 20:16:41</t>
  </si>
  <si>
    <t>11.12.2023 23:15:33</t>
  </si>
  <si>
    <t>M-326 35-03-M00326_910564403_910564403</t>
  </si>
  <si>
    <t>11.12.2023 12:52:46</t>
  </si>
  <si>
    <t>11.12.2023 18:27:24</t>
  </si>
  <si>
    <t>TR-40 35-16-L00040_953332183_953332183</t>
  </si>
  <si>
    <t>11.12.2023 13:36:30</t>
  </si>
  <si>
    <t>11.12.2023 15:37:06</t>
  </si>
  <si>
    <t>11.12.2023 15:14:21</t>
  </si>
  <si>
    <t>11.12.2023 15:58:26</t>
  </si>
  <si>
    <t>K-1904 35-10-K01904_915013872_915013872</t>
  </si>
  <si>
    <t>11.12.2023 11:10:25</t>
  </si>
  <si>
    <t>11.12.2023 18:10:36</t>
  </si>
  <si>
    <t>K-1153 35-03-K01153_A_56357393_56357393</t>
  </si>
  <si>
    <t>14.12.2023 22:35:53</t>
  </si>
  <si>
    <t>15.12.2023 00:05:54</t>
  </si>
  <si>
    <t>K-1878 35-09-K01878_912780717_912780717</t>
  </si>
  <si>
    <t>14.12.2023 10:55:57</t>
  </si>
  <si>
    <t>14.12.2023 12:30:22</t>
  </si>
  <si>
    <t>AHMETLİ TR-35 DEMİRYOLU 45-84-L00035_45-84-L00035_2367098</t>
  </si>
  <si>
    <t>14.12.2023 21:36:44</t>
  </si>
  <si>
    <t>14.12.2023 22:14:54</t>
  </si>
  <si>
    <t>AKKEÇİLİ TR-4 45-73-M00424_45076309_56397303_56397303</t>
  </si>
  <si>
    <t>14.12.2023 15:12:54</t>
  </si>
  <si>
    <t>14.12.2023 17:43:19</t>
  </si>
  <si>
    <t>BAĞARASI TR-8 35-23-M00177_A_91286805_91286805</t>
  </si>
  <si>
    <t>14.12.2023 01:28:30</t>
  </si>
  <si>
    <t>14.12.2023 02:12:41</t>
  </si>
  <si>
    <t>PAZARKÖY KÖK 45-78-L00700_HatBaşıAyırıcı_53140463 L05_53140463</t>
  </si>
  <si>
    <t>14.12.2023 13:52:03</t>
  </si>
  <si>
    <t>14.12.2023 16:49:13</t>
  </si>
  <si>
    <t>DOLAYLAR TR-1 35-15-L00743_B_56370374_56370374</t>
  </si>
  <si>
    <t>14.12.2023 19:02:50</t>
  </si>
  <si>
    <t>14.12.2023 19:29:21</t>
  </si>
  <si>
    <t>ASARLIK TR-8 35-28-M00182_35-28-M00182_2366130</t>
  </si>
  <si>
    <t>14.12.2023 23:04:46</t>
  </si>
  <si>
    <t>14.12.2023 23:39:01</t>
  </si>
  <si>
    <t>KİRAZ İM 35-31-A00001_ŞEHİR-1 L05_2096755</t>
  </si>
  <si>
    <t>14.12.2023 12:27:59</t>
  </si>
  <si>
    <t>14.12.2023 12:40:41</t>
  </si>
  <si>
    <t>MUSTAFA YILMAZ SULAMA GRUBU 35-29-M00226_35-29-M00226_2371106</t>
  </si>
  <si>
    <t>14.12.2023 18:17:38</t>
  </si>
  <si>
    <t>14.12.2023 19:25:13</t>
  </si>
  <si>
    <t>BADEMLİ KÖK-8 (BADEMLİ TR-9) 35-30-L00097_BADEMLİ L01_72058467</t>
  </si>
  <si>
    <t>14.12.2023 01:04:36</t>
  </si>
  <si>
    <t>14.12.2023 01:54:09</t>
  </si>
  <si>
    <t>L-275 35-18-L00275_95002600028_95002600028</t>
  </si>
  <si>
    <t>14.12.2023 13:13:06</t>
  </si>
  <si>
    <t>14.12.2023 13:24:37</t>
  </si>
  <si>
    <t>M-223 35-14-M00223_956657604_956657604</t>
  </si>
  <si>
    <t>14.12.2023 19:33:38</t>
  </si>
  <si>
    <t>14.12.2023 20:32:51</t>
  </si>
  <si>
    <t>YAYLA KÖYÜ TR-1 35-21-L00093_35-21-L00093_2376073</t>
  </si>
  <si>
    <t>14.12.2023 10:42:37</t>
  </si>
  <si>
    <t>14.12.2023 19:35:25</t>
  </si>
  <si>
    <t>YAKACIK TR-1 35-20-L00232_C_91343414_91343414</t>
  </si>
  <si>
    <t>14.12.2023 09:02:37</t>
  </si>
  <si>
    <t>14.12.2023 17:18:00</t>
  </si>
  <si>
    <t>SAZOBA DM 45-72-M00413_SAZOBA ÇIKIŞI M02_2103892</t>
  </si>
  <si>
    <t>14.12.2023 10:04:43</t>
  </si>
  <si>
    <t>14.12.2023 13:04:44</t>
  </si>
  <si>
    <t>14.12.2023 09:58:39</t>
  </si>
  <si>
    <t>14.12.2023 17:19:38</t>
  </si>
  <si>
    <t>SOĞANLI TR-1 45-73-M01034_A_91138940_91138940</t>
  </si>
  <si>
    <t>14.12.2023 17:10:31</t>
  </si>
  <si>
    <t>14.12.2023 18:21:08</t>
  </si>
  <si>
    <t>UZUNKÖY TR-1 35-31-L00144_35-31-L00144_72255937</t>
  </si>
  <si>
    <t>14.12.2023 09:35:29</t>
  </si>
  <si>
    <t>14.12.2023 17:18:49</t>
  </si>
  <si>
    <t>MORDOĞAN TR-2 35-21-L00140_953368554_953368554</t>
  </si>
  <si>
    <t>14.12.2023 11:03:49</t>
  </si>
  <si>
    <t>14.12.2023 19:13:28</t>
  </si>
  <si>
    <t>ILICA GIS TM 35-07-A00002_GÜZELBAHÇE KİLİZMAN M04_2313387</t>
  </si>
  <si>
    <t>14.12.2023 18:23:05</t>
  </si>
  <si>
    <t>14.12.2023 19:25:40</t>
  </si>
  <si>
    <t>14.12.2023 11:45:01</t>
  </si>
  <si>
    <t>14.12.2023 17:39:30</t>
  </si>
  <si>
    <t>K-984 GEÇİT 35-07-K04836_K-3247 / K-2971 K01_66858696</t>
  </si>
  <si>
    <t>14.12.2023 01:09:14</t>
  </si>
  <si>
    <t>14.12.2023 01:09:44</t>
  </si>
  <si>
    <t>KÖPRÜBAŞI TR-36 45-86-M00036_45-86-M00036_2355822</t>
  </si>
  <si>
    <t>14.12.2023 09:54:26</t>
  </si>
  <si>
    <t>14.12.2023 15:16:50</t>
  </si>
  <si>
    <t>DM-3/29 45-71-M00083_953211635_953211635</t>
  </si>
  <si>
    <t>14.12.2023 16:32:43</t>
  </si>
  <si>
    <t>14.12.2023 19:21:04</t>
  </si>
  <si>
    <t>MENEMEN TR-14 35-28-L00014_MENEMEN TR-25 L04_66717213</t>
  </si>
  <si>
    <t>14.12.2023 09:37:10</t>
  </si>
  <si>
    <t>14.12.2023 10:58:20</t>
  </si>
  <si>
    <t>K-1781 35-04-K01781_99347582_99347582</t>
  </si>
  <si>
    <t>14.12.2023 16:55:12</t>
  </si>
  <si>
    <t>14.12.2023 18:07:20</t>
  </si>
  <si>
    <t>BALÇOVA İM 35-07-A00001_TRAFO BESLEME M04_42778773</t>
  </si>
  <si>
    <t>14.12.2023 16:42:20</t>
  </si>
  <si>
    <t>14.12.2023 16:52:18</t>
  </si>
  <si>
    <t>TR-7/A 45-77-L00352_95000074523_95000074523</t>
  </si>
  <si>
    <t>14.12.2023 09:47:07</t>
  </si>
  <si>
    <t>14.12.2023 11:45:55</t>
  </si>
  <si>
    <t>M-246 35-02-M00246_910050301_910050301</t>
  </si>
  <si>
    <t>14.12.2023 11:54:34</t>
  </si>
  <si>
    <t>14.12.2023 13:40:47</t>
  </si>
  <si>
    <t>KFC KÖK 35-28-M00534_HatBaşıAyırıcı_53133552 M01_53133552</t>
  </si>
  <si>
    <t>14.12.2023 15:48:39</t>
  </si>
  <si>
    <t>14.12.2023 18:38:55</t>
  </si>
  <si>
    <t>TR-34 35-30-L00034_955331561_955331561</t>
  </si>
  <si>
    <t>14.12.2023 21:22:26</t>
  </si>
  <si>
    <t>14.12.2023 23:25:43</t>
  </si>
  <si>
    <t>GERENKÖY KÖK 35-23-M00156_GERENKÖY İZSU SU POMPALARI M05_72155607</t>
  </si>
  <si>
    <t>14.12.2023 19:54:49</t>
  </si>
  <si>
    <t>14.12.2023 20:36:54</t>
  </si>
  <si>
    <t>K-3388 35-04-K03388_99384182_99384182</t>
  </si>
  <si>
    <t>14.12.2023 07:26:38</t>
  </si>
  <si>
    <t>14.12.2023 09:46:49</t>
  </si>
  <si>
    <t>ILICA GIS TM 35-07-A00002_ILICA-1 K01_2313364</t>
  </si>
  <si>
    <t>14.12.2023 03:13:00</t>
  </si>
  <si>
    <t>14.12.2023 03:53:09</t>
  </si>
  <si>
    <t>SART TR-4 45-78-M00176_45-78-M00176_2355405</t>
  </si>
  <si>
    <t>14.12.2023 17:41:55</t>
  </si>
  <si>
    <t>14.12.2023 17:46:30</t>
  </si>
  <si>
    <t>ÇAKALTEPE SERTKÖY TR-1 35-22-M00087_95000058448_95000058448</t>
  </si>
  <si>
    <t>14.12.2023 18:34:12</t>
  </si>
  <si>
    <t>14.12.2023 19:16:21</t>
  </si>
  <si>
    <t>M-1446 SİTE UNLU MAMÜLLER ÖZEL 35-08-M01446Ö_915943008_915943008</t>
  </si>
  <si>
    <t>14.12.2023 08:46:10</t>
  </si>
  <si>
    <t>14.12.2023 09:33:22</t>
  </si>
  <si>
    <t>M-254 35-09-M00254_912332091_912332091</t>
  </si>
  <si>
    <t>14.12.2023 18:34:56</t>
  </si>
  <si>
    <t>14.12.2023 20:24:39</t>
  </si>
  <si>
    <t>K-3 35-01-K00003_911593599_911593599</t>
  </si>
  <si>
    <t>14.12.2023 15:19:26</t>
  </si>
  <si>
    <t>14.12.2023 18:13:26</t>
  </si>
  <si>
    <t>ILICA GIS TM 35-07-A00002_ILICA-15 K21_2313382</t>
  </si>
  <si>
    <t>14.12.2023 00:29:00</t>
  </si>
  <si>
    <t>14.12.2023 00:30:00</t>
  </si>
  <si>
    <t>14.12.2023 09:22:13</t>
  </si>
  <si>
    <t>14.12.2023 16:49:03</t>
  </si>
  <si>
    <t>UĞURLU KÖK 45-86-M00045_GÜNDOĞDU UĞURLU M02_72226051</t>
  </si>
  <si>
    <t>14.12.2023 16:09:25</t>
  </si>
  <si>
    <t>14.12.2023 16:26:05</t>
  </si>
  <si>
    <t>TR-1/26 45-72-M00026_956506542_956506542</t>
  </si>
  <si>
    <t>14.12.2023 13:37:04</t>
  </si>
  <si>
    <t>14.12.2023 17:33:33</t>
  </si>
  <si>
    <t>BÜYÜKKEMERDERE TR-1 35-29-L00303_35-29-L00303_2361736</t>
  </si>
  <si>
    <t>14.12.2023 06:10:26</t>
  </si>
  <si>
    <t>14.12.2023 07:50:47</t>
  </si>
  <si>
    <t>ARSLANLAR TM 35-26-A00004_KÖYLER-1 L42_2305571</t>
  </si>
  <si>
    <t>14.12.2023 09:11:00</t>
  </si>
  <si>
    <t>14.12.2023 11:53:19</t>
  </si>
  <si>
    <t>ILICA GIS TM 35-07-A00002_ILICA-16 K22_2313383</t>
  </si>
  <si>
    <t>14.12.2023 03:25:00</t>
  </si>
  <si>
    <t>K-624 35-01-K00624_L L1_5915402</t>
  </si>
  <si>
    <t>14.12.2023 20:01:10</t>
  </si>
  <si>
    <t>14.12.2023 21:52:21</t>
  </si>
  <si>
    <t>DEMİRKÖPRÜ TM 45-78-A00005_KULA M05_2329518</t>
  </si>
  <si>
    <t>14.12.2023 15:52:46</t>
  </si>
  <si>
    <t>14.12.2023 15:58:20</t>
  </si>
  <si>
    <t>KARAKOCA TR-1 45-71-M00978_A_91073198_91073198</t>
  </si>
  <si>
    <t>14.12.2023 07:21:59</t>
  </si>
  <si>
    <t>14.12.2023 13:16:03</t>
  </si>
  <si>
    <t>ILICA GIS TM 35-07-A00002_TR-2 K13_2313374</t>
  </si>
  <si>
    <t>14.12.2023 01:55:00</t>
  </si>
  <si>
    <t>14.12.2023 01:58:39</t>
  </si>
  <si>
    <t>YENİ LİMAN TR-2 35-21-L00051_B_56407063_56407063</t>
  </si>
  <si>
    <t>14.12.2023 10:10:33</t>
  </si>
  <si>
    <t>14.12.2023 18:11:26</t>
  </si>
  <si>
    <t>BAĞARASI TR-15 35-23-M00362_950423478_950423478</t>
  </si>
  <si>
    <t>14.12.2023 18:53:01</t>
  </si>
  <si>
    <t>YAKAPINAR TR-2 35-20-L00152_955208605_955208605</t>
  </si>
  <si>
    <t>14.12.2023 18:10:33</t>
  </si>
  <si>
    <t>14.12.2023 19:48:37</t>
  </si>
  <si>
    <t>BÜYÜKBELEN KÖK 45-80-M00066_BELEN ŞEHİR-2 M05_72191840</t>
  </si>
  <si>
    <t>14.12.2023 12:54:43</t>
  </si>
  <si>
    <t>14.12.2023 14:24:18</t>
  </si>
  <si>
    <t>KARAKUYU KÖK 35-22-M00091_PANCAR M06_72111685</t>
  </si>
  <si>
    <t>14.12.2023 14:36:40</t>
  </si>
  <si>
    <t>14.12.2023 15:07:55</t>
  </si>
  <si>
    <t>DUMANLAR KÖK 45-81-M00044_KARABEYLER M02_72038296</t>
  </si>
  <si>
    <t>14.12.2023 09:24:55</t>
  </si>
  <si>
    <t>14.12.2023 09:41:11</t>
  </si>
  <si>
    <t>KARAKUZU TR-1 35-17-M00466_6109980_56355926_56355926</t>
  </si>
  <si>
    <t>14.12.2023 17:19:28</t>
  </si>
  <si>
    <t>14.12.2023 21:51:20</t>
  </si>
  <si>
    <t>ÖRENCİK TR-4 35-31-L00456_A_91445133_91445133</t>
  </si>
  <si>
    <t>14.12.2023 18:17:44</t>
  </si>
  <si>
    <t>14.12.2023 21:19:05</t>
  </si>
  <si>
    <t>ILICA GIS TM 35-07-A00002_ILICA-13 K19_2313380</t>
  </si>
  <si>
    <t>14.12.2023 01:05:46</t>
  </si>
  <si>
    <t>14.12.2023 01:07:00</t>
  </si>
  <si>
    <t>M-1227 35-01-M01227_35-01-M01227_2354133</t>
  </si>
  <si>
    <t>14.12.2023 17:55:10</t>
  </si>
  <si>
    <t>14.12.2023 18:05:09</t>
  </si>
  <si>
    <t>KARABURUN TR-6 35-21-L00032_D_56366473_56366473</t>
  </si>
  <si>
    <t>14.12.2023 15:01:58</t>
  </si>
  <si>
    <t>14.12.2023 21:00:40</t>
  </si>
  <si>
    <t>ÇANŞA KÖK 45-81-M00047_HatBaşıAyırıcı_100772780 M01_100772780</t>
  </si>
  <si>
    <t>14.12.2023 09:10:15</t>
  </si>
  <si>
    <t>14.12.2023 10:25:23</t>
  </si>
  <si>
    <t>BORNOVA TM 35-02-A00005_MANSUROĞLU K25_2308391</t>
  </si>
  <si>
    <t>14.12.2023 17:03:10</t>
  </si>
  <si>
    <t>14.12.2023 17:05:25</t>
  </si>
  <si>
    <t>MURADİYE DM-4/12 45-71-M00214_953243864_953243864</t>
  </si>
  <si>
    <t>14.12.2023 10:34:38</t>
  </si>
  <si>
    <t>14.12.2023 13:45:04</t>
  </si>
  <si>
    <t>L-284 İMAMOĞLU TRAFO 35-18-L00284_DAĞITIM TRAFO L-284 L01_72108541</t>
  </si>
  <si>
    <t>14.12.2023 10:55:05</t>
  </si>
  <si>
    <t>14.12.2023 16:49:26</t>
  </si>
  <si>
    <t>AKARCA DM (M-233) 35-14-M00233_L-58 HAVACILAR SİTESİ L02_100906191</t>
  </si>
  <si>
    <t>14.12.2023 09:17:10</t>
  </si>
  <si>
    <t>14.12.2023 15:57:55</t>
  </si>
  <si>
    <t>K-2550 35-01-K02550_A_56365477_56365477</t>
  </si>
  <si>
    <t>14.12.2023 19:16:10</t>
  </si>
  <si>
    <t>14.12.2023 21:42:29</t>
  </si>
  <si>
    <t>HACIRAHMANLI TR-1 KÖK 45-80-M00070_HACIRAHMANLI TARIMSAL SULAMA M03_72197628</t>
  </si>
  <si>
    <t>14.12.2023 11:39:45</t>
  </si>
  <si>
    <t>14.12.2023 11:47:55</t>
  </si>
  <si>
    <t>K-300 35-01-K00300_F F1_5873620</t>
  </si>
  <si>
    <t>14.12.2023 08:15:17</t>
  </si>
  <si>
    <t>14.12.2023 10:38:34</t>
  </si>
  <si>
    <t>TR-1/39 45-72-M00039_956503219_956503219</t>
  </si>
  <si>
    <t>14.12.2023 17:14:24</t>
  </si>
  <si>
    <t>14.12.2023 18:25:57</t>
  </si>
  <si>
    <t>BERGAMA TM 35-16-A00004_KOZAK M10_2314066</t>
  </si>
  <si>
    <t>14.12.2023 14:03:15</t>
  </si>
  <si>
    <t>14.12.2023 14:26:08</t>
  </si>
  <si>
    <t>L-437 ŞEHİTLİK 35-18-L00437_6197188 C01_5938774</t>
  </si>
  <si>
    <t>14.12.2023 12:25:54</t>
  </si>
  <si>
    <t>14.12.2023 15:52:22</t>
  </si>
  <si>
    <t>14.12.2023 16:57:45</t>
  </si>
  <si>
    <t>14.12.2023 21:50:45</t>
  </si>
  <si>
    <t>K-1194 35-08-K01194_35-08-K01194_42458854</t>
  </si>
  <si>
    <t>14.12.2023 10:36:12</t>
  </si>
  <si>
    <t>14.12.2023 13:43:11</t>
  </si>
  <si>
    <t>M-2556 35-02-M02556_M-2515 M04_80807004</t>
  </si>
  <si>
    <t>14.12.2023 13:57:25</t>
  </si>
  <si>
    <t>14.12.2023 18:50:56</t>
  </si>
  <si>
    <t>TR-23 35-19-L00023_35-19-L00023_2353718</t>
  </si>
  <si>
    <t>14.12.2023 18:45:00</t>
  </si>
  <si>
    <t>14.12.2023 19:58:41</t>
  </si>
  <si>
    <t>GERENKÖY KÖK 35-23-M00156_HatBaşıAyırıcı_92603011 M04_92603011</t>
  </si>
  <si>
    <t>14.12.2023 17:37:30</t>
  </si>
  <si>
    <t>14.12.2023 20:47:13</t>
  </si>
  <si>
    <t>MORDOĞAN TR-27 35-21-L00154_A_60983560_60983560</t>
  </si>
  <si>
    <t>14.12.2023 03:57:55</t>
  </si>
  <si>
    <t>14.12.2023 04:29:28</t>
  </si>
  <si>
    <t>IŞIKLAR TR-510 TARIMSAL SULAMA 45-73-M00662_DIREK TIPI TRAFO HUCRESI H01_2090338</t>
  </si>
  <si>
    <t>14.12.2023 22:16:28</t>
  </si>
  <si>
    <t>15.12.2023 00:44:02</t>
  </si>
  <si>
    <t>YUSUFLU KÖK 35-20-L00077_HatBaşıAyırıcı_72068112 L02_72068112</t>
  </si>
  <si>
    <t>14.12.2023 16:22:55</t>
  </si>
  <si>
    <t>14.12.2023 16:23:50</t>
  </si>
  <si>
    <t>L-291 35-18-L00291_950453185_950453185</t>
  </si>
  <si>
    <t>14.12.2023 11:02:28</t>
  </si>
  <si>
    <t>14.12.2023 12:57:24</t>
  </si>
  <si>
    <t>L-347 MASİSA BURCU SİTESİ-2 35-18-L00347_950441916_950441916</t>
  </si>
  <si>
    <t>14.12.2023 10:50:39</t>
  </si>
  <si>
    <t>14.12.2023 12:19:43</t>
  </si>
  <si>
    <t>ARMUTLU TR-22 35-27-M00616_35-27-M00616_2355294</t>
  </si>
  <si>
    <t>14.12.2023 19:19:24</t>
  </si>
  <si>
    <t>14.12.2023 19:49:48</t>
  </si>
  <si>
    <t>TR-13 35-19-L00013_95000523391_95000523391</t>
  </si>
  <si>
    <t>14.12.2023 10:56:04</t>
  </si>
  <si>
    <t>14.12.2023 11:58:31</t>
  </si>
  <si>
    <t>ULUKENT DM-3 35-28-M00003_DM-3/17 M01_2312184</t>
  </si>
  <si>
    <t>14.12.2023 11:38:00</t>
  </si>
  <si>
    <t>14.12.2023 13:14:31</t>
  </si>
  <si>
    <t>ÇUKURALTI M-18 35-25-M00066_955286303_955286303</t>
  </si>
  <si>
    <t>14.12.2023 15:32:19</t>
  </si>
  <si>
    <t>14.12.2023 17:40:22</t>
  </si>
  <si>
    <t>DELEMENLER KÖK 45-73-M00490_HatBaşıAyırıcı_53136481 M03_53136481</t>
  </si>
  <si>
    <t>14.12.2023 13:41:22</t>
  </si>
  <si>
    <t>14.12.2023 16:34:46</t>
  </si>
  <si>
    <t>ZEYTİNALANI TR-101 35-19-L00101_B_56354892_56354892</t>
  </si>
  <si>
    <t>14.12.2023 22:59:55</t>
  </si>
  <si>
    <t>15.12.2023 00:46:36</t>
  </si>
  <si>
    <t>K-3168 35-02-K03168_B B1B_5808621</t>
  </si>
  <si>
    <t>15.12.2023 15:56:09</t>
  </si>
  <si>
    <t>15.12.2023 16:37:42</t>
  </si>
  <si>
    <t>AŞAĞIKIRIKLAR DM 35-16-M00448_HatBaşıAyırıcı_53140531 M11_53140531</t>
  </si>
  <si>
    <t>15.12.2023 10:48:16</t>
  </si>
  <si>
    <t>15.12.2023 14:49:41</t>
  </si>
  <si>
    <t>M-1914 35-01-M01914_98566472_98566472</t>
  </si>
  <si>
    <t>15.12.2023 08:46:45</t>
  </si>
  <si>
    <t>15.12.2023 13:50:50</t>
  </si>
  <si>
    <t>KARABAĞLAR TM 35-01-A00012_BARIŞ M07_2052628</t>
  </si>
  <si>
    <t>15.12.2023 23:38:20</t>
  </si>
  <si>
    <t>16.12.2023 00:21:49</t>
  </si>
  <si>
    <t>GÜNEŞLİ KÖK 45-75-M00056_HatBaşıAyırıcı_53135471 M01_53135471</t>
  </si>
  <si>
    <t>15.12.2023 08:38:43</t>
  </si>
  <si>
    <t>15.12.2023 10:54:05</t>
  </si>
  <si>
    <t>M-2016 35-01-M02016_35-01-M02016_81518833</t>
  </si>
  <si>
    <t>15.12.2023 09:19:20</t>
  </si>
  <si>
    <t>15.12.2023 12:42:40</t>
  </si>
  <si>
    <t>15.12.2023 15:37:09</t>
  </si>
  <si>
    <t>15.12.2023 11:27:58</t>
  </si>
  <si>
    <t>15.12.2023 18:31:59</t>
  </si>
  <si>
    <t>K-866 35-03-K00866_910470113_910470113</t>
  </si>
  <si>
    <t>15.12.2023 20:00:35</t>
  </si>
  <si>
    <t>15.12.2023 21:30:55</t>
  </si>
  <si>
    <t>ALÇUK TM 35-17-A00001_MENEMEN-1 M30_2055291</t>
  </si>
  <si>
    <t>15.12.2023 17:50:33</t>
  </si>
  <si>
    <t>15.12.2023 19:32:03</t>
  </si>
  <si>
    <t>L-133 35-18-L00133_9654343_56368068_56368068</t>
  </si>
  <si>
    <t>15.12.2023 17:18:23</t>
  </si>
  <si>
    <t>15.12.2023 18:15:30</t>
  </si>
  <si>
    <t>ULUDERBENT TR-5 45-73-M00536_45-73-M00536_2353030</t>
  </si>
  <si>
    <t>15.12.2023 09:49:41</t>
  </si>
  <si>
    <t>15.12.2023 16:27:32</t>
  </si>
  <si>
    <t>K-3168 35-02-K03168_35-02-K03168_2353178</t>
  </si>
  <si>
    <t>15.12.2023 10:42:46</t>
  </si>
  <si>
    <t>15.12.2023 15:50:08</t>
  </si>
  <si>
    <t>MURADİYE HASTANE TR-1 45-71-M00193_953221735_953221735</t>
  </si>
  <si>
    <t>15.12.2023 06:50:49</t>
  </si>
  <si>
    <t>15.12.2023 14:53:06</t>
  </si>
  <si>
    <t>PANCAR TR-2 35-26-M00893_956632103_956632103</t>
  </si>
  <si>
    <t>15.12.2023 23:34:51</t>
  </si>
  <si>
    <t>16.12.2023 06:10:48</t>
  </si>
  <si>
    <t>TR-63 35-16-L00063_A A03_5771003</t>
  </si>
  <si>
    <t>15.12.2023 08:42:40</t>
  </si>
  <si>
    <t>15.12.2023 09:40:17</t>
  </si>
  <si>
    <t>15.12.2023 10:31:15</t>
  </si>
  <si>
    <t>15.12.2023 14:33:10</t>
  </si>
  <si>
    <t>M-579 (DM-7/25) 35-17-M00579_950307722_950307722</t>
  </si>
  <si>
    <t>15.12.2023 10:05:51</t>
  </si>
  <si>
    <t>15.12.2023 15:11:33</t>
  </si>
  <si>
    <t>TR-37/A 45-77-L00095_A a2_42438253</t>
  </si>
  <si>
    <t>15.12.2023 16:51:43</t>
  </si>
  <si>
    <t>15.12.2023 21:46:48</t>
  </si>
  <si>
    <t>15.12.2023 18:05:45</t>
  </si>
  <si>
    <t>15.12.2023 19:44:10</t>
  </si>
  <si>
    <t>15.12.2023 00:35:20</t>
  </si>
  <si>
    <t>15.12.2023 02:52:00</t>
  </si>
  <si>
    <t>KAYAKÖY TR-1 45-74-M00122_A_56352141_56352141</t>
  </si>
  <si>
    <t>15.12.2023 18:14:19</t>
  </si>
  <si>
    <t>15.12.2023 22:04:54</t>
  </si>
  <si>
    <t>M-2792 35-01-M02792_35-01-M02792_72921324</t>
  </si>
  <si>
    <t>15.12.2023 14:33:16</t>
  </si>
  <si>
    <t>15.12.2023 14:56:53</t>
  </si>
  <si>
    <t>DM-15/2 KEÇİLİKÖY 45-71-M00646_953211440_953211440</t>
  </si>
  <si>
    <t>15.12.2023 12:58:54</t>
  </si>
  <si>
    <t>15.12.2023 18:21:35</t>
  </si>
  <si>
    <t>M-1565 35-02-M01565_TRAFO M03_2113888</t>
  </si>
  <si>
    <t>15.12.2023 08:57:48</t>
  </si>
  <si>
    <t>15.12.2023 12:56:12</t>
  </si>
  <si>
    <t>15.12.2023 21:41:10</t>
  </si>
  <si>
    <t>15.12.2023 22:13:20</t>
  </si>
  <si>
    <t>YAĞCILAR KÖK 45-71-M00179_YAĞCILAR M04_72258020</t>
  </si>
  <si>
    <t>15.12.2023 13:31:38</t>
  </si>
  <si>
    <t>15.12.2023 17:41:19</t>
  </si>
  <si>
    <t>M-3021(YATIRIM REZERVE) 35-01-M03021_912757405_912757405</t>
  </si>
  <si>
    <t>15.12.2023 18:51:58</t>
  </si>
  <si>
    <t>15.12.2023 20:33:57</t>
  </si>
  <si>
    <t>YENİ FOÇA TR-14 35-23-M00014_42097934_56376409_56376409</t>
  </si>
  <si>
    <t>15.12.2023 16:34:03</t>
  </si>
  <si>
    <t>15.12.2023 17:31:34</t>
  </si>
  <si>
    <t>K-2597 35-04-K02597_35-04-K02597_72036994</t>
  </si>
  <si>
    <t>15.12.2023 14:22:24</t>
  </si>
  <si>
    <t>15.12.2023 17:12:39</t>
  </si>
  <si>
    <t>15.12.2023 09:42:30</t>
  </si>
  <si>
    <t>15.12.2023 17:59:09</t>
  </si>
  <si>
    <t>KOZLUÖREN TR-1 45-82-M00309_45-82-M00309_2360164</t>
  </si>
  <si>
    <t>15.12.2023 09:19:40</t>
  </si>
  <si>
    <t>15.12.2023 09:48:10</t>
  </si>
  <si>
    <t>15.12.2023 14:01:12</t>
  </si>
  <si>
    <t>15.12.2023 14:07:20</t>
  </si>
  <si>
    <t>15.12.2023 00:07:41</t>
  </si>
  <si>
    <t>15.12.2023 02:26:31</t>
  </si>
  <si>
    <t>ÇALTIDERE TR-5 35-17-M00235_B_91189470_91189470</t>
  </si>
  <si>
    <t>15.12.2023 11:22:05</t>
  </si>
  <si>
    <t>15.12.2023 13:29:32</t>
  </si>
  <si>
    <t>İKİZTEPE KÖK 45-78-M00258_HatBaşıAyırıcı_53140258 M03_53140258</t>
  </si>
  <si>
    <t>15.12.2023 10:47:30</t>
  </si>
  <si>
    <t>15.12.2023 17:16:53</t>
  </si>
  <si>
    <t>SOĞUKYURT (OKULYANI) TR-1 45-73-M00207_B_91062991_91062991</t>
  </si>
  <si>
    <t>15.12.2023 12:12:34</t>
  </si>
  <si>
    <t>15.12.2023 16:21:05</t>
  </si>
  <si>
    <t>TR-2/11 45-83-L00011_95002480896_95002480896</t>
  </si>
  <si>
    <t>15.12.2023 10:34:41</t>
  </si>
  <si>
    <t>15.12.2023 12:27:26</t>
  </si>
  <si>
    <t>15.12.2023 01:11:55</t>
  </si>
  <si>
    <t>15.12.2023 04:47:13</t>
  </si>
  <si>
    <t>BADEMLİ TR-1 DM 35-15-L01010_ÜÇ CEVİZLER (TR-26) L02_67544151</t>
  </si>
  <si>
    <t>15.12.2023 12:37:07</t>
  </si>
  <si>
    <t>15.12.2023 12:43:30</t>
  </si>
  <si>
    <t>POYRAZDAMLARI TR-11 45-78-M00576_HatBaşıAyırıcı_53139333 M05_53139333</t>
  </si>
  <si>
    <t>15.12.2023 16:07:41</t>
  </si>
  <si>
    <t>15.12.2023 19:12:33</t>
  </si>
  <si>
    <t>K-3224 35-04-K03224_912530583_912530583</t>
  </si>
  <si>
    <t>15.12.2023 13:05:15</t>
  </si>
  <si>
    <t>15.12.2023 13:58:34</t>
  </si>
  <si>
    <t>ASARLIK TR-8 35-28-M00182_7331411_56374161_56374161</t>
  </si>
  <si>
    <t>15.12.2023 15:29:15</t>
  </si>
  <si>
    <t>15.12.2023 22:52:26</t>
  </si>
  <si>
    <t>15.12.2023 20:14:35</t>
  </si>
  <si>
    <t>15.12.2023 21:07:51</t>
  </si>
  <si>
    <t>L-36 35-18-L00036_962594471_962594471</t>
  </si>
  <si>
    <t>15.12.2023 15:33:06</t>
  </si>
  <si>
    <t>15.12.2023 20:42:12</t>
  </si>
  <si>
    <t>K-921 35-01-K00921_C 1C_5870813</t>
  </si>
  <si>
    <t>15.12.2023 13:24:41</t>
  </si>
  <si>
    <t>15.12.2023 14:38:05</t>
  </si>
  <si>
    <t>M-625 35-09-M00625_35-09-M00625_42931906</t>
  </si>
  <si>
    <t>15.12.2023 10:12:50</t>
  </si>
  <si>
    <t>15.12.2023 11:29:23</t>
  </si>
  <si>
    <t>15.12.2023 08:49:15</t>
  </si>
  <si>
    <t>15.12.2023 09:26:14</t>
  </si>
  <si>
    <t>BALIKLIOVA TR-1 35-19-L00271_C_81735433_81735433</t>
  </si>
  <si>
    <t>15.12.2023 11:31:39</t>
  </si>
  <si>
    <t>15.12.2023 13:28:36</t>
  </si>
  <si>
    <t>VELİLER KÖK 35-31-L00116_HatBaşıAyırıcı_72305776 L03_72305776</t>
  </si>
  <si>
    <t>15.12.2023 09:45:05</t>
  </si>
  <si>
    <t>15.12.2023 16:51:30</t>
  </si>
  <si>
    <t>ZEYTİNLİOVA TR-4 45-72-L00412_TR-22 ÇIKIŞI L04_66552689</t>
  </si>
  <si>
    <t>15.12.2023 17:04:40</t>
  </si>
  <si>
    <t>15.12.2023 19:46:03</t>
  </si>
  <si>
    <t>SAKARLI KÖK 45-76-M00046_BADEMLİ M02_72214503</t>
  </si>
  <si>
    <t>15.12.2023 17:06:18</t>
  </si>
  <si>
    <t>15.12.2023 17:14:00</t>
  </si>
  <si>
    <t>15.12.2023 12:09:16</t>
  </si>
  <si>
    <t>15.12.2023 16:09:48</t>
  </si>
  <si>
    <t>BAĞCILAR KÖK 35-28-M00603_ALANİÇİ TR-1 (ÇALTI) M02_66566204</t>
  </si>
  <si>
    <t>15.12.2023 13:57:22</t>
  </si>
  <si>
    <t>15.12.2023 15:13:00</t>
  </si>
  <si>
    <t>15.12.2023 08:09:00</t>
  </si>
  <si>
    <t>15.12.2023 15:12:19</t>
  </si>
  <si>
    <t>M-1905 35-02-M01905_M-2157 M05_66029067</t>
  </si>
  <si>
    <t>15.12.2023 13:08:47</t>
  </si>
  <si>
    <t>15.12.2023 17:11:50</t>
  </si>
  <si>
    <t>HİLAL KLASİK TM 35-01-A00011_YAYLACIK M13_2053718</t>
  </si>
  <si>
    <t>15.12.2023 00:16:01</t>
  </si>
  <si>
    <t>15.12.2023 00:26:00</t>
  </si>
  <si>
    <t>YUKARIBEY TR-1 35-16-M00120_35-16-M00120_48534699</t>
  </si>
  <si>
    <t>15.12.2023 09:35:25</t>
  </si>
  <si>
    <t>15.12.2023 10:02:52</t>
  </si>
  <si>
    <t>15.12.2023 22:31:49</t>
  </si>
  <si>
    <t>15.12.2023 23:27:10</t>
  </si>
  <si>
    <t>ALLAHDİYEN TR-1 45-78-L00279_953274497_953274497</t>
  </si>
  <si>
    <t>15.12.2023 14:13:53</t>
  </si>
  <si>
    <t>15.12.2023 20:46:41</t>
  </si>
  <si>
    <t>15.12.2023 12:37:48</t>
  </si>
  <si>
    <t>15.12.2023 13:08:09</t>
  </si>
  <si>
    <t>DM-2/15 35-26-M00823__60982600_60982600</t>
  </si>
  <si>
    <t>15.12.2023 10:00:20</t>
  </si>
  <si>
    <t>15.12.2023 11:58:52</t>
  </si>
  <si>
    <t>15.12.2023 12:24:51</t>
  </si>
  <si>
    <t>15.12.2023 13:48:12</t>
  </si>
  <si>
    <t>M-1608 35-09-M01608_A_56372017_56372017</t>
  </si>
  <si>
    <t>15.12.2023 21:07:45</t>
  </si>
  <si>
    <t>15.12.2023 21:56:48</t>
  </si>
  <si>
    <t>K-3385 35-04-K03385_99304267_99304267</t>
  </si>
  <si>
    <t>15.12.2023 01:36:21</t>
  </si>
  <si>
    <t>15.12.2023 03:58:10</t>
  </si>
  <si>
    <t>TR-8 35-27-M00008_TAŞLI YOL M04_82864465</t>
  </si>
  <si>
    <t>15.12.2023 20:43:22</t>
  </si>
  <si>
    <t>15.12.2023 21:23:51</t>
  </si>
  <si>
    <t>KUMKUYUCAK KÖK 45-80-M00093_TİYENLİ KÖK M01_72193186</t>
  </si>
  <si>
    <t>15.12.2023 14:06:06</t>
  </si>
  <si>
    <t>15.12.2023 15:21:57</t>
  </si>
  <si>
    <t>BAĞARASI TR-10 KÖK 35-23-M00179_35-23-M00179_72143184</t>
  </si>
  <si>
    <t>15.12.2023 14:49:54</t>
  </si>
  <si>
    <t>15.12.2023 15:46:04</t>
  </si>
  <si>
    <t>EĞLENHOCA DM 35-21-M00013_KARABURUN-1 M05_72178729</t>
  </si>
  <si>
    <t>15.12.2023 15:51:08</t>
  </si>
  <si>
    <t>15.12.2023 15:57:46</t>
  </si>
  <si>
    <t>M-3474(YATIRIM REZERVE) 35-02-M03474_35-02-M03474_97482744</t>
  </si>
  <si>
    <t>15.12.2023 09:11:55</t>
  </si>
  <si>
    <t>15.12.2023 16:05:28</t>
  </si>
  <si>
    <t>ÇAYBAŞI DM-1/TR-7 35-26-L00210_12420464_56358512_56358512</t>
  </si>
  <si>
    <t>15.12.2023 11:00:04</t>
  </si>
  <si>
    <t>15.12.2023 12:00:28</t>
  </si>
  <si>
    <t>SEFERİHİSAR İM 35-14-A00002_KÖYLER L09_72378346</t>
  </si>
  <si>
    <t>15.12.2023 08:51:41</t>
  </si>
  <si>
    <t>15.12.2023 09:02:02</t>
  </si>
  <si>
    <t>15.12.2023 17:09:23</t>
  </si>
  <si>
    <t>15.12.2023 20:17:09</t>
  </si>
  <si>
    <t>ÇAYBAŞI DM-1/19 35-26-M00182_ M11_2038832</t>
  </si>
  <si>
    <t>15.12.2023 11:24:20</t>
  </si>
  <si>
    <t>15.12.2023 11:49:05</t>
  </si>
  <si>
    <t>KOZLUÖREN TR-1 45-82-M00309_B_65509998_65509998</t>
  </si>
  <si>
    <t>15.12.2023 08:17:41</t>
  </si>
  <si>
    <t>BULGURCA TR-3 35-22-M00253_955271809_955271809</t>
  </si>
  <si>
    <t>15.12.2023 11:43:15</t>
  </si>
  <si>
    <t>15.12.2023 15:41:51</t>
  </si>
  <si>
    <t>TR-128 35-19-L00128_C_91021629_91021629</t>
  </si>
  <si>
    <t>15.12.2023 13:51:20</t>
  </si>
  <si>
    <t>15.12.2023 15:17:52</t>
  </si>
  <si>
    <t>ULUCAK DM 35-27-M00792_EĞRİDERE-2 M18_2052607</t>
  </si>
  <si>
    <t>15.12.2023 09:22:50</t>
  </si>
  <si>
    <t>15.12.2023 11:33:25</t>
  </si>
  <si>
    <t>MENEMEN TR-3 35-28-L00003_MENEMEN TR-4 L01_66509032</t>
  </si>
  <si>
    <t>15.12.2023 09:01:24</t>
  </si>
  <si>
    <t>15.12.2023 17:11:01</t>
  </si>
  <si>
    <t>K-2495 35-02-K02495_35-02-K02495_2356561</t>
  </si>
  <si>
    <t>15.12.2023 18:39:42</t>
  </si>
  <si>
    <t>15.12.2023 20:03:03</t>
  </si>
  <si>
    <t>M-3284 (YATIRIM REZERVE) 35-02-M03284_913370082_913370082</t>
  </si>
  <si>
    <t>15.12.2023 19:34:17</t>
  </si>
  <si>
    <t>15.12.2023 20:41:29</t>
  </si>
  <si>
    <t>K-4742 35-07-K04742_99106670_99106670</t>
  </si>
  <si>
    <t>15.12.2023 12:22:14</t>
  </si>
  <si>
    <t>15.12.2023 13:57:53</t>
  </si>
  <si>
    <t>15.12.2023 06:36:19</t>
  </si>
  <si>
    <t>15.12.2023 09:00:46</t>
  </si>
  <si>
    <t>YUKARI AVDAN TR-1 45-82-M00241__91340153_91340153</t>
  </si>
  <si>
    <t>15.12.2023 18:02:57</t>
  </si>
  <si>
    <t>15.12.2023 19:48:33</t>
  </si>
  <si>
    <t>PAZARKÖY KÖK 45-78-L00700_HatBaşıAyırıcı_53140408 L05_53140408</t>
  </si>
  <si>
    <t>15.12.2023 10:17:28</t>
  </si>
  <si>
    <t>15.12.2023 12:47:26</t>
  </si>
  <si>
    <t>TROPİKAL DM 35-27-L00056_ÖRNEKKÖY L04_72201722</t>
  </si>
  <si>
    <t>15.12.2023 10:56:30</t>
  </si>
  <si>
    <t>15.12.2023 11:24:35</t>
  </si>
  <si>
    <t>15.12.2023 13:26:26</t>
  </si>
  <si>
    <t>15.12.2023 17:06:34</t>
  </si>
  <si>
    <t>GÖKÇEALAN TR6 35-13-L00398_DIREK TIPI TRAFO HUCRESI H01_2038856</t>
  </si>
  <si>
    <t>15.12.2023 08:55:19</t>
  </si>
  <si>
    <t>15.12.2023 16:35:24</t>
  </si>
  <si>
    <t>K-300 35-01-K00300_F F2_5859951</t>
  </si>
  <si>
    <t>15.12.2023 17:41:54</t>
  </si>
  <si>
    <t>15.12.2023 19:04:58</t>
  </si>
  <si>
    <t>FOÇAKÖY TR-3 35-23-M00224_35-23-M00224_2363642</t>
  </si>
  <si>
    <t>15.12.2023 23:16:37</t>
  </si>
  <si>
    <t>16.12.2023 00:09:35</t>
  </si>
  <si>
    <t>MENEMEN TR-1 35-28-L00001_D_56358560_56358560</t>
  </si>
  <si>
    <t>15.12.2023 14:27:40</t>
  </si>
  <si>
    <t>15.12.2023 21:32:20</t>
  </si>
  <si>
    <t>AKÇAKÖY TR-1 35-22-M00288_95002361661_95002361661</t>
  </si>
  <si>
    <t>15.12.2023 16:53:08</t>
  </si>
  <si>
    <t>15.12.2023 17:53:19</t>
  </si>
  <si>
    <t>15.12.2023 10:03:00</t>
  </si>
  <si>
    <t>15.12.2023 10:32:34</t>
  </si>
  <si>
    <t>APANÇEŞME KÖK( TR-1) 35-16-M00683_ARAPLI OVASI KARADİKEN M04_72042300</t>
  </si>
  <si>
    <t>15.12.2023 10:39:32</t>
  </si>
  <si>
    <t>15.12.2023 11:11:34</t>
  </si>
  <si>
    <t>İSTASYONALTI KÖK 45-83-M00131_GÜRKÖY M09_2329930</t>
  </si>
  <si>
    <t>15.12.2023 14:21:47</t>
  </si>
  <si>
    <t>15.12.2023 15:35:52</t>
  </si>
  <si>
    <t>KIRKAĞAÇ DM 45-76-M00043_GELENBE M03_72247570</t>
  </si>
  <si>
    <t>15.12.2023 08:45:09</t>
  </si>
  <si>
    <t>15.12.2023 12:05:10</t>
  </si>
  <si>
    <t>DEĞİRMENDERE DM 35-22-M00085_DEĞİRMENDERE-1 M05_50066608</t>
  </si>
  <si>
    <t>15.12.2023 09:07:15</t>
  </si>
  <si>
    <t>15.12.2023 09:38:35</t>
  </si>
  <si>
    <t>DEREKÖY TR-1 45-84-L00015_955183064_955183064</t>
  </si>
  <si>
    <t>15.12.2023 12:45:41</t>
  </si>
  <si>
    <t>15.12.2023 14:50:56</t>
  </si>
  <si>
    <t>KİLLİK TR-2 KÖK 45-73-M00343_KİLLİK MERKEZ TR-4 M02_2309304</t>
  </si>
  <si>
    <t>15.12.2023 09:59:43</t>
  </si>
  <si>
    <t>15.12.2023 12:44:42</t>
  </si>
  <si>
    <t>M-1337 ŞÜKRAN ÇATALBAŞOĞLU 35-08-M01337Ö_DIREK TIPI TRAFO HUCRESI H01_2126577</t>
  </si>
  <si>
    <t>15.12.2023 10:31:22</t>
  </si>
  <si>
    <t>15.12.2023 12:26:03</t>
  </si>
  <si>
    <t>GÖÇBEYLİ DM 35-16-M00139_GÖÇBEYLİ TARIMSAL SULAMA M02_72044615</t>
  </si>
  <si>
    <t>15.12.2023 17:48:18</t>
  </si>
  <si>
    <t>15.12.2023 21:03:15</t>
  </si>
  <si>
    <t>15.12.2023 09:17:10</t>
  </si>
  <si>
    <t>15.12.2023 10:06:45</t>
  </si>
  <si>
    <t>ALAŞEHİR TR-64 45-73-M00064_945670886_945670886</t>
  </si>
  <si>
    <t>15.12.2023 16:38:12</t>
  </si>
  <si>
    <t>15.12.2023 18:21:41</t>
  </si>
  <si>
    <t>YEŞİLOVA KÖK 45-78-M01393_YEŞİLOVA TARIMSAL M03_83810759</t>
  </si>
  <si>
    <t>15.12.2023 09:45:45</t>
  </si>
  <si>
    <t>15.12.2023 10:17:54</t>
  </si>
  <si>
    <t>15.12.2023 16:03:26</t>
  </si>
  <si>
    <t>15.12.2023 17:27:57</t>
  </si>
  <si>
    <t>K-734 35-01-K00734_K 1K_5923997</t>
  </si>
  <si>
    <t>15.12.2023 00:12:00</t>
  </si>
  <si>
    <t>15.12.2023 04:28:00</t>
  </si>
  <si>
    <t>YARBASAN KÖK 45-74-M00119_ESKİ YARBASAN M02_72246696</t>
  </si>
  <si>
    <t>15.12.2023 08:10:21</t>
  </si>
  <si>
    <t>15.12.2023 17:39:08</t>
  </si>
  <si>
    <t>DM-2/TR-5 35-22-M00806_955287016_955287016</t>
  </si>
  <si>
    <t>15.12.2023 19:54:13</t>
  </si>
  <si>
    <t>15.12.2023 20:48:24</t>
  </si>
  <si>
    <t>DİKİLİTAŞ TR-1 45-75-M00314_B_91296286_91296286</t>
  </si>
  <si>
    <t>15.12.2023 13:59:18</t>
  </si>
  <si>
    <t>15.12.2023 15:14:32</t>
  </si>
  <si>
    <t>K-986 35-07-K00986_B_91286094_91286094</t>
  </si>
  <si>
    <t>15.12.2023 07:39:08</t>
  </si>
  <si>
    <t>15.12.2023 09:01:30</t>
  </si>
  <si>
    <t>M-626 35-09-M00626_A_56368867_56368867</t>
  </si>
  <si>
    <t>15.12.2023 12:06:40</t>
  </si>
  <si>
    <t>15.12.2023 12:40:19</t>
  </si>
  <si>
    <t>ALİFAKI TR-1 45-76-L00024_955240238_955240238</t>
  </si>
  <si>
    <t>15.12.2023 19:03:51</t>
  </si>
  <si>
    <t>15.12.2023 21:59:46</t>
  </si>
  <si>
    <t>YENİ ŞAKRAN TR-12 35-17-M00212__56355758_56355758</t>
  </si>
  <si>
    <t>15.12.2023 18:25:01</t>
  </si>
  <si>
    <t>15.12.2023 20:00:28</t>
  </si>
  <si>
    <t>15.12.2023 08:45:56</t>
  </si>
  <si>
    <t>15.12.2023 10:35:51</t>
  </si>
  <si>
    <t>DM-14/3 45-71-M00387_953242745_953242745</t>
  </si>
  <si>
    <t>15.12.2023 18:57:01</t>
  </si>
  <si>
    <t>16.12.2023 01:48:07</t>
  </si>
  <si>
    <t>L-143 35-18-L00143_950461198_950461198</t>
  </si>
  <si>
    <t>15.12.2023 17:20:04</t>
  </si>
  <si>
    <t>15.12.2023 22:05:32</t>
  </si>
  <si>
    <t>YEŞİLOVA KÖK 45-78-M01393_HatBaşıAyırıcı_89696986 M01_89696986</t>
  </si>
  <si>
    <t>15.12.2023 08:42:04</t>
  </si>
  <si>
    <t>ASARLIK TR-14 KÖK 35-28-M00168_ASARLIK TR-16(DM-1/5) M04_66531864</t>
  </si>
  <si>
    <t>15.12.2023 13:03:35</t>
  </si>
  <si>
    <t>15.12.2023 13:15:42</t>
  </si>
  <si>
    <t>M-1846 35-01-M01846_DAĞITIM TRF M-1846 M03_42871303</t>
  </si>
  <si>
    <t>15.12.2023 23:40:22</t>
  </si>
  <si>
    <t>15.12.2023 23:48:43</t>
  </si>
  <si>
    <t>SARIGÖL TR-56 45-79-M00056_DIREK TIPI TRAFO HUCRESI H01_2074726</t>
  </si>
  <si>
    <t>15.12.2023 12:25:58</t>
  </si>
  <si>
    <t>15.12.2023 14:38:41</t>
  </si>
  <si>
    <t>K-3 35-01-K00003_910541908_910541908</t>
  </si>
  <si>
    <t>15.12.2023 12:05:53</t>
  </si>
  <si>
    <t>15.12.2023 12:48:29</t>
  </si>
  <si>
    <t>KAVACIK TR-1 35-01-L00001_913318167_913318167</t>
  </si>
  <si>
    <t>15.12.2023 20:03:55</t>
  </si>
  <si>
    <t>16.12.2023 00:21:26</t>
  </si>
  <si>
    <t>BEREKETLİ TR-1 45-79-M00323_D_91020430_91020430</t>
  </si>
  <si>
    <t>15.12.2023 18:16:56</t>
  </si>
  <si>
    <t>15.12.2023 19:17:42</t>
  </si>
  <si>
    <t>15.12.2023 14:37:19</t>
  </si>
  <si>
    <t>15.12.2023 17:58:28</t>
  </si>
  <si>
    <t>K-2664 35-02-K02664_TRAFO K01_2305837</t>
  </si>
  <si>
    <t>15.12.2023 11:44:52</t>
  </si>
  <si>
    <t>15.12.2023 13:08:11</t>
  </si>
  <si>
    <t>KESİKKÖY DM 35-28-M00309_SEYREK M12_96738825</t>
  </si>
  <si>
    <t>15.12.2023 17:52:30</t>
  </si>
  <si>
    <t>15.12.2023 18:14:07</t>
  </si>
  <si>
    <t>MURADİYE DM-4 45-71-M00190_KARAALİ TR-1 M03_100965965</t>
  </si>
  <si>
    <t>15.12.2023 16:40:25</t>
  </si>
  <si>
    <t>15.12.2023 16:51:49</t>
  </si>
  <si>
    <t>TR-1-2/8 35-20-L00036_955211561_955211561</t>
  </si>
  <si>
    <t>15.12.2023 11:13:11</t>
  </si>
  <si>
    <t>15.12.2023 12:42:24</t>
  </si>
  <si>
    <t>15.12.2023 09:59:52</t>
  </si>
  <si>
    <t>15.12.2023 17:11:10</t>
  </si>
  <si>
    <t>15.12.2023 17:53:23</t>
  </si>
  <si>
    <t>TR-1/35 45-83-M00035_48061032_56388978_56388978</t>
  </si>
  <si>
    <t>15.12.2023 11:31:21</t>
  </si>
  <si>
    <t>15.12.2023 14:59:07</t>
  </si>
  <si>
    <t>ÇAPAKLI TR-3 45-78-M00447_953279226_953279226</t>
  </si>
  <si>
    <t>15.12.2023 09:47:48</t>
  </si>
  <si>
    <t>15.12.2023 11:42:08</t>
  </si>
  <si>
    <t>BEĞEL TR-2 45-75-M00359_A_65513160_65513160</t>
  </si>
  <si>
    <t>AG Direk Değişimi</t>
  </si>
  <si>
    <t>15.12.2023 11:09:18</t>
  </si>
  <si>
    <t>15.12.2023 14:47:37</t>
  </si>
  <si>
    <t>SEFERİHİSAR İM 35-14-A00002_KÖYLER L09_72378551</t>
  </si>
  <si>
    <t>15.12.2023 09:07:41</t>
  </si>
  <si>
    <t>15.12.2023 12:17:37</t>
  </si>
  <si>
    <t>DM-9 45-71-M00386_HASTANE DM M04_66185014</t>
  </si>
  <si>
    <t>15.12.2023 17:12:23</t>
  </si>
  <si>
    <t>15.12.2023 17:27:10</t>
  </si>
  <si>
    <t>ARMUTLU DM 35-27-M00879_TANBOĞA ÇIKIŞI M07_2329962</t>
  </si>
  <si>
    <t>15.12.2023 14:44:54</t>
  </si>
  <si>
    <t>15.12.2023 16:16:36</t>
  </si>
  <si>
    <t>ÇANDARLI TATİL KÖYÜ TR-2 35-30-M00089_955313384_955313384</t>
  </si>
  <si>
    <t>15.12.2023 10:50:19</t>
  </si>
  <si>
    <t>15.12.2023 19:23:03</t>
  </si>
  <si>
    <t>15.12.2023 12:15:26</t>
  </si>
  <si>
    <t>15.12.2023 12:27:36</t>
  </si>
  <si>
    <t>L-336 REİSDERE 35-18-L00336_950439215_950439215</t>
  </si>
  <si>
    <t>15.12.2023 10:59:13</t>
  </si>
  <si>
    <t>15.12.2023 12:20:14</t>
  </si>
  <si>
    <t>BALIKLIOVA TR-1 35-19-L00271_35-19-L00271_81735427</t>
  </si>
  <si>
    <t>15.12.2023 13:58:43</t>
  </si>
  <si>
    <t>15.12.2023 20:08:59</t>
  </si>
  <si>
    <t>15.12.2023 20:36:27</t>
  </si>
  <si>
    <t>HİLAL KLASİK TM 35-01-A00011_YAYLACIK M13_2313921</t>
  </si>
  <si>
    <t>15.12.2023 00:26:01</t>
  </si>
  <si>
    <t>15.12.2023 01:29:00</t>
  </si>
  <si>
    <t>KAPAKLI İM 45-72-A00003_RAHMİYE (ESKİ BEYOBA) L06_2107700</t>
  </si>
  <si>
    <t>15.12.2023 13:51:06</t>
  </si>
  <si>
    <t>15.12.2023 14:25:51</t>
  </si>
  <si>
    <t>K-1623 35-01-K01623_911748109_911748109</t>
  </si>
  <si>
    <t>15.12.2023 08:51:55</t>
  </si>
  <si>
    <t>15.12.2023 12:16:24</t>
  </si>
  <si>
    <t>M-647 35-09-M00647_A_60984939_60984939</t>
  </si>
  <si>
    <t>15.12.2023 09:00:34</t>
  </si>
  <si>
    <t>15.12.2023 11:56:08</t>
  </si>
  <si>
    <t>TR-1-5/8 (SABRİNİN KAHVE) 35-20-L00052_HatBaşıAyırıcı_94862271 L01_94862271</t>
  </si>
  <si>
    <t>15.12.2023 10:42:33</t>
  </si>
  <si>
    <t>15.12.2023 16:48:14</t>
  </si>
  <si>
    <t>BÜYÜK AVULCUK TR-3 35-15-L00700_C_56373005_56373005</t>
  </si>
  <si>
    <t>15.12.2023 17:30:48</t>
  </si>
  <si>
    <t>15.12.2023 21:49:38</t>
  </si>
  <si>
    <t>15.12.2023 12:41:16</t>
  </si>
  <si>
    <t>15.12.2023 13:14:34</t>
  </si>
  <si>
    <t>DERBENT İM-DM 45-83-A00004_DSİ-2 M04_2331766</t>
  </si>
  <si>
    <t>15.12.2023 14:22:32</t>
  </si>
  <si>
    <t>15.12.2023 16:00:50</t>
  </si>
  <si>
    <t>DM-15/2 KEÇİLİKÖY 45-71-M00646_95000052568_95000052568</t>
  </si>
  <si>
    <t>15.12.2023 09:22:07</t>
  </si>
  <si>
    <t>15.12.2023 09:57:47</t>
  </si>
  <si>
    <t>TR-17 45-77-L00017_945486746_945486746</t>
  </si>
  <si>
    <t>15.12.2023 00:10:15</t>
  </si>
  <si>
    <t>15.12.2023 01:20:59</t>
  </si>
  <si>
    <t>EGE İM 35-02-A00003_ZAFER K02_2311052</t>
  </si>
  <si>
    <t>15.12.2023 02:02:56</t>
  </si>
  <si>
    <t>15.12.2023 02:05:42</t>
  </si>
  <si>
    <t>ŞEYHDAVUTLAR TR-4 KEMİKLİ 45-79-M00121_B_56401843_56401843</t>
  </si>
  <si>
    <t>15.12.2023 19:24:20</t>
  </si>
  <si>
    <t>15.12.2023 20:35:06</t>
  </si>
  <si>
    <t>DİBEKÇİ TR-1 35-29-L00328_35-29-L00328_2373797</t>
  </si>
  <si>
    <t>15.12.2023 11:36:50</t>
  </si>
  <si>
    <t>15.12.2023 18:11:39</t>
  </si>
  <si>
    <t>BAĞARASI TR-12 35-23-M00181_D_91357737_91357737</t>
  </si>
  <si>
    <t>15.12.2023 09:47:09</t>
  </si>
  <si>
    <t>15.12.2023 13:51:03</t>
  </si>
  <si>
    <t>M-3305(YATIRIM REZERVE) 35-07-M03305_99450038_99450038</t>
  </si>
  <si>
    <t>15.12.2023 10:48:43</t>
  </si>
  <si>
    <t>15.12.2023 16:52:32</t>
  </si>
  <si>
    <t>TR-59 45-77-L00059_950004739_950004739</t>
  </si>
  <si>
    <t>15.12.2023 15:38:46</t>
  </si>
  <si>
    <t>15.12.2023 16:44:29</t>
  </si>
  <si>
    <t>KASAPLI ŞENDURAK TR-1 45-73-M00275_945662034_945662034</t>
  </si>
  <si>
    <t>15.12.2023 12:14:56</t>
  </si>
  <si>
    <t>15.12.2023 17:46:21</t>
  </si>
  <si>
    <t>15.12.2023 09:13:15</t>
  </si>
  <si>
    <t>15.12.2023 12:36:38</t>
  </si>
  <si>
    <t>TR-1/3 45-83-M00003_PAŞATIMARI TR-1 M05_2095355</t>
  </si>
  <si>
    <t>15.12.2023 16:31:20</t>
  </si>
  <si>
    <t>15.12.2023 18:34:18</t>
  </si>
  <si>
    <t>15.12.2023 13:22:30</t>
  </si>
  <si>
    <t>15.12.2023 14:24:00</t>
  </si>
  <si>
    <t>K-3321 35-09-K03321_H h1b_5867678</t>
  </si>
  <si>
    <t>15.12.2023 16:05:02</t>
  </si>
  <si>
    <t>15.12.2023 18:30:54</t>
  </si>
  <si>
    <t>K-344 35-01-K00344_911046572_911046572</t>
  </si>
  <si>
    <t>15.12.2023 16:15:34</t>
  </si>
  <si>
    <t>15.12.2023 17:25:27</t>
  </si>
  <si>
    <t>ESENYAZI TR-2 45-77-M00018_B_56392399_56392399</t>
  </si>
  <si>
    <t>15.12.2023 11:52:19</t>
  </si>
  <si>
    <t>15.12.2023 12:34:08</t>
  </si>
  <si>
    <t>TİYENLİ KÖK 45-85-M00004_KUMKUYUCAK M04_72102214</t>
  </si>
  <si>
    <t>15.12.2023 17:32:50</t>
  </si>
  <si>
    <t>15.12.2023 17:48:12</t>
  </si>
  <si>
    <t>M-3425(YATIRIM REZERVE) 35-03-M03425_35-03-M03425_88207036</t>
  </si>
  <si>
    <t>15.12.2023 11:13:23</t>
  </si>
  <si>
    <t>15.12.2023 11:46:07</t>
  </si>
  <si>
    <t>15.12.2023 10:35:12</t>
  </si>
  <si>
    <t>15.12.2023 13:31:46</t>
  </si>
  <si>
    <t>K-4353 35-02-K04353_K-2664 K03_2087699</t>
  </si>
  <si>
    <t>15.12.2023 12:47:56</t>
  </si>
  <si>
    <t>15.12.2023 13:08:34</t>
  </si>
  <si>
    <t>15.12.2023 09:56:04</t>
  </si>
  <si>
    <t>15.12.2023 16:12:23</t>
  </si>
  <si>
    <t>M-2516 35-02-M02516_99275107_99275107</t>
  </si>
  <si>
    <t>15.12.2023 10:06:58</t>
  </si>
  <si>
    <t>15.12.2023 12:31:59</t>
  </si>
  <si>
    <t>TR-2/11-A 45-83-L00156_955146545_955146545</t>
  </si>
  <si>
    <t>15.12.2023 10:30:17</t>
  </si>
  <si>
    <t>15.12.2023 14:19:10</t>
  </si>
  <si>
    <t>15.12.2023 12:28:47</t>
  </si>
  <si>
    <t>15.12.2023 13:16:28</t>
  </si>
  <si>
    <t>15.12.2023 11:00:20</t>
  </si>
  <si>
    <t>15.12.2023 12:42:53</t>
  </si>
  <si>
    <t>İCİKLER TR-3 45-74-M00253_945583165_945583165</t>
  </si>
  <si>
    <t>15.12.2023 18:04:22</t>
  </si>
  <si>
    <t>15.12.2023 19:54:35</t>
  </si>
  <si>
    <t>15.12.2023 11:28:05</t>
  </si>
  <si>
    <t>15.12.2023 12:28:42</t>
  </si>
  <si>
    <t>TR-38 35-30-L00038_E E02_66177362</t>
  </si>
  <si>
    <t>15.12.2023 17:48:41</t>
  </si>
  <si>
    <t>15.12.2023 18:39:05</t>
  </si>
  <si>
    <t>15.12.2023 09:15:25</t>
  </si>
  <si>
    <t>15.12.2023 18:07:06</t>
  </si>
  <si>
    <t>TR-128 35-19-L00128_35-19-L00128_2350880</t>
  </si>
  <si>
    <t>15.12.2023 15:26:54</t>
  </si>
  <si>
    <t>EĞLENHOCA DM 35-21-M00013_KARABURUN-1 M05_72178832</t>
  </si>
  <si>
    <t>15.12.2023 16:14:24</t>
  </si>
  <si>
    <t>15.12.2023 20:20:01</t>
  </si>
  <si>
    <t>SARIGÖL TR-39 45-79-M00039_A_56396205_56396205</t>
  </si>
  <si>
    <t>15.12.2023 21:24:13</t>
  </si>
  <si>
    <t>15.12.2023 22:31:01</t>
  </si>
  <si>
    <t>HASANLAR TR-2 35-28-M00204_35-28-M00204_2367541</t>
  </si>
  <si>
    <t>15.12.2023 10:48:15</t>
  </si>
  <si>
    <t>15.12.2023 17:45:02</t>
  </si>
  <si>
    <t>AKSEKİ YAPI A.Ş.ÖZEL TR 35-22-M00877Ö_ H_73832228</t>
  </si>
  <si>
    <t>15.12.2023 12:26:39</t>
  </si>
  <si>
    <t>15.12.2023 15:14:21</t>
  </si>
  <si>
    <t>BAĞARASI TR-14 35-23-M00361_C_79385435_79385435</t>
  </si>
  <si>
    <t>15.12.2023 10:25:13</t>
  </si>
  <si>
    <t>15.12.2023 13:39:43</t>
  </si>
  <si>
    <t>YENİ ŞAKRAN TR-12 35-17-M00212__56354971_56354971</t>
  </si>
  <si>
    <t>15.12.2023 05:54:42</t>
  </si>
  <si>
    <t>15.12.2023 06:40:17</t>
  </si>
  <si>
    <t>15.12.2023 10:04:47</t>
  </si>
  <si>
    <t>15.12.2023 12:51:11</t>
  </si>
  <si>
    <t>SOMA A SANTRALİ İM/DM 45-82-A00001_KIRKAĞAÇ L15_2091660</t>
  </si>
  <si>
    <t>15.12.2023 10:10:40</t>
  </si>
  <si>
    <t>15.12.2023 10:32:37</t>
  </si>
  <si>
    <t>K-3168 35-02-K03168_A A1B_5807746</t>
  </si>
  <si>
    <t>15.12.2023 15:54:28</t>
  </si>
  <si>
    <t>15.12.2023 16:09:43</t>
  </si>
  <si>
    <t>M-1014 35-03-M01014_A_56379076_56379076</t>
  </si>
  <si>
    <t>15.12.2023 18:14:54</t>
  </si>
  <si>
    <t>15.12.2023 18:28:26</t>
  </si>
  <si>
    <t>ALAÇATI İM 35-18-A00002_L-436 L11_2307542</t>
  </si>
  <si>
    <t>15.12.2023 09:09:55</t>
  </si>
  <si>
    <t>15.12.2023 17:00:20</t>
  </si>
  <si>
    <t>ÇARIKMAHMUTLU CİNLER TR-1 45-77-L00167_945493938_945493938</t>
  </si>
  <si>
    <t>15.12.2023 17:12:15</t>
  </si>
  <si>
    <t>15.12.2023 23:39:23</t>
  </si>
  <si>
    <t>TR-17 45-77-L00017_A_56403924_56403924</t>
  </si>
  <si>
    <t>15.12.2023 09:27:54</t>
  </si>
  <si>
    <t>15.12.2023 10:41:07</t>
  </si>
  <si>
    <t>15.12.2023 08:20:37</t>
  </si>
  <si>
    <t>15.12.2023 10:20:11</t>
  </si>
  <si>
    <t>YENİ FOÇA TR-9 35-23-M00009_950426367_950426367</t>
  </si>
  <si>
    <t>15.12.2023 17:49:32</t>
  </si>
  <si>
    <t>15.12.2023 19:52:21</t>
  </si>
  <si>
    <t>DM-12/06 45-71-M02402_B B01b_95109990</t>
  </si>
  <si>
    <t>15.12.2023 14:06:46</t>
  </si>
  <si>
    <t>15.12.2023 16:21:50</t>
  </si>
  <si>
    <t>M-991 35-03-M00991_35-03-M00991_41923664</t>
  </si>
  <si>
    <t>15.12.2023 09:01:29</t>
  </si>
  <si>
    <t>15.12.2023 18:14:00</t>
  </si>
  <si>
    <t>15.12.2023 18:59:28</t>
  </si>
  <si>
    <t>15.12.2023 19:35:00</t>
  </si>
  <si>
    <t>AKGEDİK KÖK-3 45-71-M00164_AKGEDİK M02_55994733</t>
  </si>
  <si>
    <t>15.12.2023 13:30:03</t>
  </si>
  <si>
    <t>15.12.2023 15:23:00</t>
  </si>
  <si>
    <t>IŞIKLAR KÖK 45-73-M00467_IŞIKLAR SULAMA M07_83813304</t>
  </si>
  <si>
    <t>15.12.2023 15:16:58</t>
  </si>
  <si>
    <t>15.12.2023 16:21:54</t>
  </si>
  <si>
    <t>TR-2/11-A 45-83-L00156_B_56388543_56388543</t>
  </si>
  <si>
    <t>15.12.2023 11:25:52</t>
  </si>
  <si>
    <t>15.12.2023 12:38:15</t>
  </si>
  <si>
    <t>L-512 REİSDERE 35-18-L00512_950457292_950457292</t>
  </si>
  <si>
    <t>15.12.2023 13:03:49</t>
  </si>
  <si>
    <t>15.12.2023 15:45:50</t>
  </si>
  <si>
    <t>DM-14/3 45-71-M00387_95001324646_95001324646</t>
  </si>
  <si>
    <t>15.12.2023 09:38:08</t>
  </si>
  <si>
    <t>15.12.2023 12:43:02</t>
  </si>
  <si>
    <t>ÇOBANLAR SUBATAN TR-2 35-15-L00357_B_96075513_96075513</t>
  </si>
  <si>
    <t>15.12.2023 12:07:23</t>
  </si>
  <si>
    <t>15.12.2023 15:31:30</t>
  </si>
  <si>
    <t>ASARLIK TR-8 35-28-M00182_10902933_56374160_56374160</t>
  </si>
  <si>
    <t>15.12.2023 10:49:50</t>
  </si>
  <si>
    <t>15.12.2023 12:25:28</t>
  </si>
  <si>
    <t>DM-1/TR-15 SEFERİHİSAR 35-14-M00327_SA A4_5858561</t>
  </si>
  <si>
    <t>15.12.2023 01:23:59</t>
  </si>
  <si>
    <t>15.12.2023 02:06:58</t>
  </si>
  <si>
    <t>IŞIKLAR KÖK-1 45-82-M00134_IŞIKLAR-1 M03_72198805</t>
  </si>
  <si>
    <t>15.12.2023 12:29:47</t>
  </si>
  <si>
    <t>15.12.2023 13:06:30</t>
  </si>
  <si>
    <t>YAYAKENT DM 35-24-M00209_YAYLAKENT-1 M03_72093565</t>
  </si>
  <si>
    <t>15.12.2023 15:36:32</t>
  </si>
  <si>
    <t>15.12.2023 15:37:36</t>
  </si>
  <si>
    <t>15.12.2023 09:33:55</t>
  </si>
  <si>
    <t>15.12.2023 16:14:17</t>
  </si>
  <si>
    <t>TR-29 (M-729) 35-30-M00729__100914518_100914518</t>
  </si>
  <si>
    <t>15.12.2023 10:30:32</t>
  </si>
  <si>
    <t>15.12.2023 11:58:46</t>
  </si>
  <si>
    <t>PANCAR TR-2 35-26-M00893__66213185_66213185</t>
  </si>
  <si>
    <t>15.12.2023 22:26:45</t>
  </si>
  <si>
    <t>15.12.2023 23:24:07</t>
  </si>
  <si>
    <t>15.12.2023 03:02:07</t>
  </si>
  <si>
    <t>15.12.2023 03:19:16</t>
  </si>
  <si>
    <t>DM06/TR08 45-73-M00036_945672212_945672212</t>
  </si>
  <si>
    <t>15.12.2023 08:47:20</t>
  </si>
  <si>
    <t>15.12.2023 10:15:39</t>
  </si>
  <si>
    <t>15.12.2023 08:45:44</t>
  </si>
  <si>
    <t>15.12.2023 18:15:10</t>
  </si>
  <si>
    <t>ÇERİKÖZÜ TR-1 35-29-L00326__91429236_91429236</t>
  </si>
  <si>
    <t>15.12.2023 17:50:00</t>
  </si>
  <si>
    <t>15.12.2023 18:40:22</t>
  </si>
  <si>
    <t>15.12.2023 14:36:00</t>
  </si>
  <si>
    <t>15.12.2023 15:29:16</t>
  </si>
  <si>
    <t>KESİKKÖY DM 35-28-M00309_BURUNCUK M14_96738829</t>
  </si>
  <si>
    <t>15.12.2023 17:09:09</t>
  </si>
  <si>
    <t>15.12.2023 17:12:00</t>
  </si>
  <si>
    <t>K-358 35-04-K00358_35-04-K00358_2369914</t>
  </si>
  <si>
    <t>15.12.2023 00:56:32</t>
  </si>
  <si>
    <t>15.12.2023 02:07:00</t>
  </si>
  <si>
    <t>15.12.2023 14:32:26</t>
  </si>
  <si>
    <t>15.12.2023 19:01:22</t>
  </si>
  <si>
    <t>M-1017 35-03-M01017_35-03-M01017_41947628</t>
  </si>
  <si>
    <t>15.12.2023 09:45:46</t>
  </si>
  <si>
    <t>15.12.2023 10:52:09</t>
  </si>
  <si>
    <t>MURADİYE DM-5/9-2A KÖK 45-71-M01887_BATI KRAFT M04_2336428</t>
  </si>
  <si>
    <t>15.12.2023 21:03:48</t>
  </si>
  <si>
    <t>15.12.2023 23:46:59</t>
  </si>
  <si>
    <t>TR-1/19 45-72-M00019_956503746_956503746</t>
  </si>
  <si>
    <t>15.12.2023 15:26:06</t>
  </si>
  <si>
    <t>15.12.2023 17:19:20</t>
  </si>
  <si>
    <t>M-1014 35-03-M01014_35-03-M01014_41927332</t>
  </si>
  <si>
    <t>15.12.2023 18:36:49</t>
  </si>
  <si>
    <t>TR-97 45-78-L00097_953257240_953257240</t>
  </si>
  <si>
    <t>15.12.2023 10:27:12</t>
  </si>
  <si>
    <t>15.12.2023 11:52:36</t>
  </si>
  <si>
    <t>AVDAN TR-5 KÖK 45-82-M00130_YUKARIAVDAN TR-1 M03_72194309</t>
  </si>
  <si>
    <t>15.12.2023 14:01:37</t>
  </si>
  <si>
    <t>15.12.2023 16:46:44</t>
  </si>
  <si>
    <t>TAŞLIYOL KÖK 35-27-M00495_TAŞLIYOL M03_72168905</t>
  </si>
  <si>
    <t>15.12.2023 09:55:15</t>
  </si>
  <si>
    <t>15.12.2023 17:54:30</t>
  </si>
  <si>
    <t>K-1141 35-04-K01141_99569281_99569281</t>
  </si>
  <si>
    <t>15.12.2023 09:37:37</t>
  </si>
  <si>
    <t>15.12.2023 11:29:29</t>
  </si>
  <si>
    <t>M-1854 YAKAKÖY TR-3 35-02-M01854_A_56367603_56367603</t>
  </si>
  <si>
    <t>15.12.2023 14:02:33</t>
  </si>
  <si>
    <t>15.12.2023 16:08:02</t>
  </si>
  <si>
    <t>EGE İM 35-02-A00003_VETERİNERLİK K05_2310926</t>
  </si>
  <si>
    <t>15.12.2023 02:03:15</t>
  </si>
  <si>
    <t>15.12.2023 02:05:26</t>
  </si>
  <si>
    <t>K-1594 35-01-K01594_E A02b_95191074</t>
  </si>
  <si>
    <t>15.12.2023 15:44:57</t>
  </si>
  <si>
    <t>15.12.2023 22:23:25</t>
  </si>
  <si>
    <t>K-300 35-01-K00300_35-01-K00300_2366838</t>
  </si>
  <si>
    <t>15.12.2023 11:01:21</t>
  </si>
  <si>
    <t>15.12.2023 09:00:48</t>
  </si>
  <si>
    <t>15.12.2023 15:50:25</t>
  </si>
  <si>
    <t>15.12.2023 12:20:08</t>
  </si>
  <si>
    <t>15.12.2023 18:09:58</t>
  </si>
  <si>
    <t>M-1308 35-09-M01308_35-09-M01308_42931718</t>
  </si>
  <si>
    <t>15.12.2023 09:57:35</t>
  </si>
  <si>
    <t>15.12.2023 10:22:56</t>
  </si>
  <si>
    <t>AHMETLİ DM 45-77-M00187_HatBaşıAyırıcı_89227684 M08_89227684</t>
  </si>
  <si>
    <t>15.12.2023 13:50:19</t>
  </si>
  <si>
    <t>15.12.2023 14:58:32</t>
  </si>
  <si>
    <t>YENİFOÇA TR-44 35-23-M00044_95002738736_95002738736</t>
  </si>
  <si>
    <t>15.12.2023 16:19:15</t>
  </si>
  <si>
    <t>15.12.2023 18:32:29</t>
  </si>
  <si>
    <t>K-49 35-01-K00049_911484685_911484685</t>
  </si>
  <si>
    <t>15.12.2023 10:13:11</t>
  </si>
  <si>
    <t>15.12.2023 19:20:15</t>
  </si>
  <si>
    <t>ARSLANLAR TM 35-26-A00004_BEŞİKÇİOĞLU M21_2307689</t>
  </si>
  <si>
    <t>15.12.2023 11:54:50</t>
  </si>
  <si>
    <t>15.12.2023 11:58:25</t>
  </si>
  <si>
    <t>15.12.2023 18:38:15</t>
  </si>
  <si>
    <t>15.12.2023 22:15:46</t>
  </si>
  <si>
    <t>TR-1-5/8 (SABRİNİN KAHVE) 35-20-L00052_YANIKKAVAK MERKEZ L01_66524766</t>
  </si>
  <si>
    <t>15.12.2023 10:05:25</t>
  </si>
  <si>
    <t>15.12.2023 10:34:20</t>
  </si>
  <si>
    <t>15.12.2023 10:23:46</t>
  </si>
  <si>
    <t>15.12.2023 10:29:29</t>
  </si>
  <si>
    <t>KADIDEĞİRMENİ KÖK 45-82-M00127_BERGAMA KINIK (AVDAN) M02_2091828</t>
  </si>
  <si>
    <t>15.12.2023 12:15:24</t>
  </si>
  <si>
    <t>15.12.2023 12:32:06</t>
  </si>
  <si>
    <t>PAZARKÖY KÖK 45-78-L00700_HatBaşıAyırıcı_53139241 L01_53139241</t>
  </si>
  <si>
    <t>15.12.2023 11:25:50</t>
  </si>
  <si>
    <t>15.12.2023 15:09:29</t>
  </si>
  <si>
    <t>K-664 35-08-K00664_K-2566 K02_42114453</t>
  </si>
  <si>
    <t>15.12.2023 10:18:43</t>
  </si>
  <si>
    <t>15.12.2023 12:11:54</t>
  </si>
  <si>
    <t>POYRACIK TR-9 35-24-L00032_A_91321985_91321985</t>
  </si>
  <si>
    <t>15.12.2023 13:10:50</t>
  </si>
  <si>
    <t>15.12.2023 15:03:09</t>
  </si>
  <si>
    <t>15.12.2023 16:56:37</t>
  </si>
  <si>
    <t>15.12.2023 17:59:52</t>
  </si>
  <si>
    <t>M-1258 35-03-M01258_DAĞITIM TRAFOSU M-1258 M03_2040701</t>
  </si>
  <si>
    <t>15.12.2023 01:29:01</t>
  </si>
  <si>
    <t>15.12.2023 03:43:00</t>
  </si>
  <si>
    <t>K-732 35-01-K00732_35-01-K00732_2374456</t>
  </si>
  <si>
    <t>15.12.2023 23:17:47</t>
  </si>
  <si>
    <t>16.12.2023 02:05:35</t>
  </si>
  <si>
    <t>M-486 35-17-M00486__92435815_92435815</t>
  </si>
  <si>
    <t>15.12.2023 01:46:01</t>
  </si>
  <si>
    <t>15.12.2023 02:15:51</t>
  </si>
  <si>
    <t>15.12.2023 15:02:06</t>
  </si>
  <si>
    <t>15.12.2023 16:13:57</t>
  </si>
  <si>
    <t>15.12.2023 09:27:09</t>
  </si>
  <si>
    <t>L-209 35-18-L00209_949775700_949775700</t>
  </si>
  <si>
    <t>15.12.2023 10:34:42</t>
  </si>
  <si>
    <t>15.12.2023 12:06:13</t>
  </si>
  <si>
    <t>KALEKÖY TR-2 35-31-L00235_35-31-L00235_2365449</t>
  </si>
  <si>
    <t>16.12.2023 09:28:17</t>
  </si>
  <si>
    <t>16.12.2023 17:13:17</t>
  </si>
  <si>
    <t>TR-46 45-78-L00046_45-78-L00046_65902001</t>
  </si>
  <si>
    <t>16.12.2023 19:29:59</t>
  </si>
  <si>
    <t>16.12.2023 20:00:19</t>
  </si>
  <si>
    <t>K-3393 35-08-K03393_97636898_97636898</t>
  </si>
  <si>
    <t>16.12.2023 10:06:19</t>
  </si>
  <si>
    <t>16.12.2023 15:30:38</t>
  </si>
  <si>
    <t>MENEMEN İM 35-28-A00001_HIDIRTEPE L12_88107575</t>
  </si>
  <si>
    <t>16.12.2023 16:52:59</t>
  </si>
  <si>
    <t>16.12.2023 16:55:54</t>
  </si>
  <si>
    <t>MORDOĞAN TR-38 35-21-L00165_MORDOĞAN TR-41 L04_72182264</t>
  </si>
  <si>
    <t>16.12.2023 13:25:40</t>
  </si>
  <si>
    <t>16.12.2023 15:23:08</t>
  </si>
  <si>
    <t>KIZILAVLU TR-1 45-78-M00838_B_91288288_91288288</t>
  </si>
  <si>
    <t>16.12.2023 19:03:10</t>
  </si>
  <si>
    <t>16.12.2023 21:08:30</t>
  </si>
  <si>
    <t>ARSLANLAR TM 35-26-A00004_HatBaşıAyırıcı_100707543 L42_100707543</t>
  </si>
  <si>
    <t>16.12.2023 07:46:04</t>
  </si>
  <si>
    <t>16.12.2023 09:21:35</t>
  </si>
  <si>
    <t>GÖKÇEÖREN KÖK 45-77-M00024_TEPE RESTORAN M02_72216583</t>
  </si>
  <si>
    <t>16.12.2023 16:37:18</t>
  </si>
  <si>
    <t>16.12.2023 17:01:24</t>
  </si>
  <si>
    <t>M-2627 35-08-M02627_97779786_97779786</t>
  </si>
  <si>
    <t>16.12.2023 15:52:11</t>
  </si>
  <si>
    <t>16.12.2023 18:17:14</t>
  </si>
  <si>
    <t>L-277 GÖLCÜK GÖDENCE KÖK 35-14-L00277_SEFERİHİSAR İM L03_72144416</t>
  </si>
  <si>
    <t>16.12.2023 14:45:09</t>
  </si>
  <si>
    <t>16.12.2023 15:05:53</t>
  </si>
  <si>
    <t>L-367 ERBAY SİTESİ 35-18-L00367_8792475_56378121_56378121</t>
  </si>
  <si>
    <t>16.12.2023 13:59:40</t>
  </si>
  <si>
    <t>16.12.2023 15:56:23</t>
  </si>
  <si>
    <t>K-595 35-01-K00595_911480723_911480723</t>
  </si>
  <si>
    <t>16.12.2023 11:33:18</t>
  </si>
  <si>
    <t>16.12.2023 14:14:20</t>
  </si>
  <si>
    <t>K-3224 35-04-K03224_A A2B_5824672</t>
  </si>
  <si>
    <t>16.12.2023 14:20:17</t>
  </si>
  <si>
    <t>16.12.2023 20:05:04</t>
  </si>
  <si>
    <t>ELİFLİ TR-5 35-20-L00113_C_56361046_56361046</t>
  </si>
  <si>
    <t>16.12.2023 17:26:54</t>
  </si>
  <si>
    <t>16.12.2023 21:58:24</t>
  </si>
  <si>
    <t>KILAVUZLAR KÖK 45-74-M00198_SAYIK M02_72237277</t>
  </si>
  <si>
    <t>16.12.2023 13:16:35</t>
  </si>
  <si>
    <t>16.12.2023 14:18:01</t>
  </si>
  <si>
    <t>K-1229 35-01-K01229_910288505_910288505</t>
  </si>
  <si>
    <t>16.12.2023 19:56:34</t>
  </si>
  <si>
    <t>16.12.2023 22:40:11</t>
  </si>
  <si>
    <t>DM-2/2 ESKİ KUYUYANI 35-18-L00583__95519653_95519653</t>
  </si>
  <si>
    <t>16.12.2023 21:14:28</t>
  </si>
  <si>
    <t>16.12.2023 22:45:30</t>
  </si>
  <si>
    <t>YAĞCILAR KÖK 45-71-M00179_YAĞCILAR M04_72258057</t>
  </si>
  <si>
    <t>16.12.2023 06:21:31</t>
  </si>
  <si>
    <t>16.12.2023 07:14:23</t>
  </si>
  <si>
    <t>TIRMANLAR DM 35-16-M00171_HatBaşıAyırıcı_79766225 M03_79766225</t>
  </si>
  <si>
    <t>16.12.2023 15:39:20</t>
  </si>
  <si>
    <t>16.12.2023 21:23:56</t>
  </si>
  <si>
    <t>16.12.2023 12:40:49</t>
  </si>
  <si>
    <t>16.12.2023 12:52:13</t>
  </si>
  <si>
    <t>DEMİRCİ DM 45-74-M00347_YARBASAN M04_84598223</t>
  </si>
  <si>
    <t>16.12.2023 17:40:15</t>
  </si>
  <si>
    <t>16.12.2023 18:08:22</t>
  </si>
  <si>
    <t>DM-4/TR-14 35-26-M01288_G G01b_80898582</t>
  </si>
  <si>
    <t>16.12.2023 09:06:17</t>
  </si>
  <si>
    <t>16.12.2023 11:54:37</t>
  </si>
  <si>
    <t>GÖÇBEYLİ DM 35-16-M00139_HatBaşıAyırıcı_53140543 M07_53140543</t>
  </si>
  <si>
    <t>16.12.2023 16:23:35</t>
  </si>
  <si>
    <t>16.12.2023 23:15:58</t>
  </si>
  <si>
    <t>16.12.2023 13:04:21</t>
  </si>
  <si>
    <t>16.12.2023 14:15:05</t>
  </si>
  <si>
    <t>M-3309(YATIRIM REZERVE) 35-07-M03309_97594884_97594884</t>
  </si>
  <si>
    <t>16.12.2023 08:02:13</t>
  </si>
  <si>
    <t>16.12.2023 09:13:56</t>
  </si>
  <si>
    <t>M-2702 35-01-M02702_913585255_913585255</t>
  </si>
  <si>
    <t>16.12.2023 03:23:23</t>
  </si>
  <si>
    <t>16.12.2023 04:14:23</t>
  </si>
  <si>
    <t>SUDELİĞİ KÖK 45-72-L00111_HatBaşıAyırıcı_53139805 L01_53139805</t>
  </si>
  <si>
    <t>OG Direk Yıkılması</t>
  </si>
  <si>
    <t>16.12.2023 22:12:28</t>
  </si>
  <si>
    <t>16.12.2023 22:40:39</t>
  </si>
  <si>
    <t>OĞLANANASI TR-8 35-22-M00261_955269870_955269870</t>
  </si>
  <si>
    <t>16.12.2023 16:12:13</t>
  </si>
  <si>
    <t>16.12.2023 17:51:17</t>
  </si>
  <si>
    <t>16.12.2023 11:42:05</t>
  </si>
  <si>
    <t>16.12.2023 14:02:20</t>
  </si>
  <si>
    <t>TEKKEDERE DM 35-16-M00137_YENİKENT M03_2306338</t>
  </si>
  <si>
    <t>16.12.2023 11:18:25</t>
  </si>
  <si>
    <t>16.12.2023 11:22:05</t>
  </si>
  <si>
    <t>ÇUKURALTI M-37 35-25-M00078_955264502_955264502</t>
  </si>
  <si>
    <t>16.12.2023 13:57:18</t>
  </si>
  <si>
    <t>16.12.2023 16:25:07</t>
  </si>
  <si>
    <t>DURASILLI TR-24 45-78-M01138_45-78-M01138_2353116</t>
  </si>
  <si>
    <t>16.12.2023 01:48:27</t>
  </si>
  <si>
    <t>16.12.2023 02:08:54</t>
  </si>
  <si>
    <t>KESİKKÖY DM 35-28-M00309_SAKIPAĞA M06_96738958</t>
  </si>
  <si>
    <t>16.12.2023 14:15:02</t>
  </si>
  <si>
    <t>16.12.2023 15:10:05</t>
  </si>
  <si>
    <t>16.12.2023 09:16:24</t>
  </si>
  <si>
    <t>16.12.2023 17:12:00</t>
  </si>
  <si>
    <t>BALLICA İM 45-72-A00005_HAMİDİYE L07_2095865</t>
  </si>
  <si>
    <t>16.12.2023 06:50:45</t>
  </si>
  <si>
    <t>16.12.2023 06:56:39</t>
  </si>
  <si>
    <t>TR-28 35-27-M00028_KOZLUDERE TR-29 M02_66129627</t>
  </si>
  <si>
    <t>16.12.2023 13:22:33</t>
  </si>
  <si>
    <t>16.12.2023 16:47:40</t>
  </si>
  <si>
    <t>ALÇUK TM 35-17-A00001_MENEMEN-2 M28_2307838</t>
  </si>
  <si>
    <t>16.12.2023 13:48:35</t>
  </si>
  <si>
    <t>16.12.2023 14:27:42</t>
  </si>
  <si>
    <t>K-1990 35-04-K01990_C C1B_5835454</t>
  </si>
  <si>
    <t>16.12.2023 17:15:21</t>
  </si>
  <si>
    <t>16.12.2023 20:57:18</t>
  </si>
  <si>
    <t>BOĞAZİÇİ İM 35-01-A00001_TR-1 GİRİŞ M08_2047900</t>
  </si>
  <si>
    <t>16.12.2023 02:12:22</t>
  </si>
  <si>
    <t>16.12.2023 02:39:19</t>
  </si>
  <si>
    <t>M-3311(YATIRIM REZERVE) 35-07-M03311_99067894_99067894</t>
  </si>
  <si>
    <t>16.12.2023 15:57:31</t>
  </si>
  <si>
    <t>16.12.2023 17:54:12</t>
  </si>
  <si>
    <t>DUALAR TR-1 45-76-M00248_45-76-M00248_79282036</t>
  </si>
  <si>
    <t>16.12.2023 21:39:46</t>
  </si>
  <si>
    <t>17.12.2023 00:39:12</t>
  </si>
  <si>
    <t>16.12.2023 16:11:29</t>
  </si>
  <si>
    <t>16.12.2023 19:23:09</t>
  </si>
  <si>
    <t>16.12.2023 18:05:30</t>
  </si>
  <si>
    <t>16.12.2023 20:04:33</t>
  </si>
  <si>
    <t>BİRGİ TR-19 35-15-L00265_35-15-L00265_2360085</t>
  </si>
  <si>
    <t>16.12.2023 20:13:32</t>
  </si>
  <si>
    <t>16.12.2023 20:27:36</t>
  </si>
  <si>
    <t>K-3388 35-04-K03388_H SDP1_5820614</t>
  </si>
  <si>
    <t>16.12.2023 07:18:36</t>
  </si>
  <si>
    <t>16.12.2023 09:13:39</t>
  </si>
  <si>
    <t>16.12.2023 08:44:55</t>
  </si>
  <si>
    <t>16.12.2023 10:03:29</t>
  </si>
  <si>
    <t>ÇANŞA KÖK 45-81-M00047_HatBaşıAyırıcı_53135408 M02_53135408</t>
  </si>
  <si>
    <t>16.12.2023 14:16:37</t>
  </si>
  <si>
    <t>16.12.2023 15:40:45</t>
  </si>
  <si>
    <t>FEVZİPAŞA TR-1 45-71-M00579_953214369_953214369</t>
  </si>
  <si>
    <t>16.12.2023 09:36:27</t>
  </si>
  <si>
    <t>16.12.2023 11:03:14</t>
  </si>
  <si>
    <t>CENNET MAHALLESİ TR-2 35-16-M00135_95002735308_95002735308</t>
  </si>
  <si>
    <t>16.12.2023 11:17:53</t>
  </si>
  <si>
    <t>16.12.2023 12:09:43</t>
  </si>
  <si>
    <t>L-91 ULAMIŞ TEPE KAHVE 35-14-L00091_956660360_956660360</t>
  </si>
  <si>
    <t>16.12.2023 22:25:36</t>
  </si>
  <si>
    <t>16.12.2023 23:57:43</t>
  </si>
  <si>
    <t>ÇANDARLI TR-23 35-30-M00023_BELEDİYE ARITMA M02_79436886</t>
  </si>
  <si>
    <t>16.12.2023 19:51:29</t>
  </si>
  <si>
    <t>16.12.2023 20:30:19</t>
  </si>
  <si>
    <t>M-2605 YELKİ DM 35-10-M02605_KAHRAMANDERE-1 M04_2303618</t>
  </si>
  <si>
    <t>16.12.2023 14:48:21</t>
  </si>
  <si>
    <t>16.12.2023 16:05:23</t>
  </si>
  <si>
    <t>TR-55 KÖK 35-19-M00055_İM-2/TR-2(TR-292) L02_76783895</t>
  </si>
  <si>
    <t>16.12.2023 13:28:25</t>
  </si>
  <si>
    <t>16.12.2023 15:21:15</t>
  </si>
  <si>
    <t>SELVİLER TR-1 45-86-M00241_A_56405157_56405157</t>
  </si>
  <si>
    <t>16.12.2023 18:09:22</t>
  </si>
  <si>
    <t>16.12.2023 19:05:39</t>
  </si>
  <si>
    <t>16.12.2023 06:54:09</t>
  </si>
  <si>
    <t>16.12.2023 07:44:54</t>
  </si>
  <si>
    <t>16.12.2023 15:59:09</t>
  </si>
  <si>
    <t>16.12.2023 16:44:14</t>
  </si>
  <si>
    <t>K-1548 35-01-K01548_B 1B_5870438</t>
  </si>
  <si>
    <t>16.12.2023 21:22:41</t>
  </si>
  <si>
    <t>16.12.2023 22:48:41</t>
  </si>
  <si>
    <t>GÜNEŞLİ KÖK 45-75-M00056_SALUR M03_67577911</t>
  </si>
  <si>
    <t>16.12.2023 09:17:53</t>
  </si>
  <si>
    <t>16.12.2023 09:18:23</t>
  </si>
  <si>
    <t>16.12.2023 15:58:39</t>
  </si>
  <si>
    <t>16.12.2023 17:14:19</t>
  </si>
  <si>
    <t>ALÇUK TM 35-17-A00001_HatBaşıAyırıcı_53133534 M30_53133534</t>
  </si>
  <si>
    <t>16.12.2023 20:14:00</t>
  </si>
  <si>
    <t>17.12.2023 00:07:13</t>
  </si>
  <si>
    <t>TR-76 35-19-L00076_DIREK TIPI TRAFO HUCRESI H01_2053472</t>
  </si>
  <si>
    <t>16.12.2023 20:05:07</t>
  </si>
  <si>
    <t>16.12.2023 22:35:35</t>
  </si>
  <si>
    <t>16.12.2023 10:30:37</t>
  </si>
  <si>
    <t>16.12.2023 10:41:05</t>
  </si>
  <si>
    <t>HAMZAHOCALI TR2 35-24-M00090_35-24-M00090_2373558</t>
  </si>
  <si>
    <t>16.12.2023 13:54:23</t>
  </si>
  <si>
    <t>16.12.2023 13:56:30</t>
  </si>
  <si>
    <t>ÜNİVERSİTE TM 35-02-A00008_ÜNİVERSİTE-15 K39_2314408</t>
  </si>
  <si>
    <t>16.12.2023 03:39:57</t>
  </si>
  <si>
    <t>16.12.2023 03:44:12</t>
  </si>
  <si>
    <t>ULUKENT DM-3/21 35-28-M00055_35-28-M00055_66481753</t>
  </si>
  <si>
    <t>16.12.2023 04:31:19</t>
  </si>
  <si>
    <t>16.12.2023 04:56:50</t>
  </si>
  <si>
    <t>KUŞÇULAR DM 35-19-M00461_ALAÇATI-1 ÇIKIŞ M02_46998946</t>
  </si>
  <si>
    <t>16.12.2023 13:11:33</t>
  </si>
  <si>
    <t>16.12.2023 13:26:40</t>
  </si>
  <si>
    <t>GELENBE TR-3 45-76-L00062_45-76-L00062_2356211</t>
  </si>
  <si>
    <t>16.12.2023 10:15:14</t>
  </si>
  <si>
    <t>16.12.2023 10:55:12</t>
  </si>
  <si>
    <t>DÖĞÜŞÖREN TR-1 45-86-M00349_45-86-M00349_83975546</t>
  </si>
  <si>
    <t>16.12.2023 17:01:55</t>
  </si>
  <si>
    <t>16.12.2023 18:38:36</t>
  </si>
  <si>
    <t>16.12.2023 19:14:05</t>
  </si>
  <si>
    <t>16.12.2023 19:33:00</t>
  </si>
  <si>
    <t>16.12.2023 13:49:53</t>
  </si>
  <si>
    <t>16.12.2023 14:10:30</t>
  </si>
  <si>
    <t>KIZILAVLU TR-1 45-78-M00838_A_91288287_91288287</t>
  </si>
  <si>
    <t>16.12.2023 12:11:00</t>
  </si>
  <si>
    <t>16.12.2023 17:55:42</t>
  </si>
  <si>
    <t>16.12.2023 22:16:12</t>
  </si>
  <si>
    <t>16.12.2023 23:54:47</t>
  </si>
  <si>
    <t>K-1482 35-04-K01482_35-04-K01482_2371655</t>
  </si>
  <si>
    <t>16.12.2023 12:31:43</t>
  </si>
  <si>
    <t>16.12.2023 12:36:00</t>
  </si>
  <si>
    <t>ÇAPAK KÖK 35-26-M00435_DAĞKIZILCA-2 ÇIKIŞ M05_66033222</t>
  </si>
  <si>
    <t>16.12.2023 09:39:09</t>
  </si>
  <si>
    <t>16.12.2023 10:24:36</t>
  </si>
  <si>
    <t>YİĞİTLER TR-3 35-27-L00227_B_56362805_56362805</t>
  </si>
  <si>
    <t>16.12.2023 16:43:24</t>
  </si>
  <si>
    <t>16.12.2023 17:00:52</t>
  </si>
  <si>
    <t>GÖKTAŞ TR-1 45-82-M00330_A_56407430_56407430</t>
  </si>
  <si>
    <t>16.12.2023 15:00:35</t>
  </si>
  <si>
    <t>16.12.2023 17:58:34</t>
  </si>
  <si>
    <t>16.12.2023 16:26:39</t>
  </si>
  <si>
    <t>16.12.2023 17:07:41</t>
  </si>
  <si>
    <t>16.12.2023 17:20:23</t>
  </si>
  <si>
    <t>16.12.2023 19:53:53</t>
  </si>
  <si>
    <t>BİRGİ DM 35-15-L01013_KEMER L06_67562277</t>
  </si>
  <si>
    <t>16.12.2023 15:21:07</t>
  </si>
  <si>
    <t>16.12.2023 15:39:05</t>
  </si>
  <si>
    <t>ÇİFTLİK İM 35-18-A00003_SAĞLIKÇILAR L06_2054614</t>
  </si>
  <si>
    <t>16.12.2023 11:56:41</t>
  </si>
  <si>
    <t>16.12.2023 12:28:05</t>
  </si>
  <si>
    <t>17.12.2023 02:02:40</t>
  </si>
  <si>
    <t>16.12.2023 23:34:22</t>
  </si>
  <si>
    <t>17.12.2023 00:44:00</t>
  </si>
  <si>
    <t>M-328 35-03-M00328_35-03-M00328_2375905</t>
  </si>
  <si>
    <t>16.12.2023 09:42:31</t>
  </si>
  <si>
    <t>16.12.2023 14:46:52</t>
  </si>
  <si>
    <t>ÇIRPI İM 35-20-A00002_YENİÇİFTLİK L03_2055122</t>
  </si>
  <si>
    <t>16.12.2023 16:41:16</t>
  </si>
  <si>
    <t>16.12.2023 16:51:21</t>
  </si>
  <si>
    <t>ÜNİVERSİTE TM 35-02-A00008_ÜNİVERSİTE-2 K30_2062764</t>
  </si>
  <si>
    <t>16.12.2023 02:49:37</t>
  </si>
  <si>
    <t>16.12.2023 03:12:02</t>
  </si>
  <si>
    <t>HASKÖY TR-4 35-20-L00369_35-20-L00369_2371656</t>
  </si>
  <si>
    <t>16.12.2023 19:28:43</t>
  </si>
  <si>
    <t>16.12.2023 19:56:41</t>
  </si>
  <si>
    <t>16.12.2023 15:05:29</t>
  </si>
  <si>
    <t>16.12.2023 15:34:08</t>
  </si>
  <si>
    <t>K-3766 35-04-K03766_C_56381376_56381376</t>
  </si>
  <si>
    <t>16.12.2023 15:52:15</t>
  </si>
  <si>
    <t>16.12.2023 19:18:11</t>
  </si>
  <si>
    <t>K-693 35-02-K00693_K-2759 K02_2117334</t>
  </si>
  <si>
    <t>16.12.2023 03:24:40</t>
  </si>
  <si>
    <t>16.12.2023 03:33:55</t>
  </si>
  <si>
    <t>M-1308 35-09-M01308_95001428245_95001428245</t>
  </si>
  <si>
    <t>16.12.2023 13:28:49</t>
  </si>
  <si>
    <t>16.12.2023 16:49:59</t>
  </si>
  <si>
    <t>BALIKLIOVA TR-7 (TR-308) 35-19-L00361_A_91453698_91453698</t>
  </si>
  <si>
    <t>16.12.2023 10:17:37</t>
  </si>
  <si>
    <t>16.12.2023 12:08:46</t>
  </si>
  <si>
    <t>ÇANDARLI TR-21 35-30-M00021_CANTEK M02_72081435</t>
  </si>
  <si>
    <t>16.12.2023 17:00:55</t>
  </si>
  <si>
    <t>16.12.2023 20:38:59</t>
  </si>
  <si>
    <t>_C_56359532_56359532</t>
  </si>
  <si>
    <t>16.12.2023 10:36:15</t>
  </si>
  <si>
    <t>16.12.2023 11:25:30</t>
  </si>
  <si>
    <t>L-401 ALTINYUNUS DM 35-18-L00401_SAĞLIKÇILAR L-477 L15_2326016</t>
  </si>
  <si>
    <t>16.12.2023 13:05:45</t>
  </si>
  <si>
    <t>16.12.2023 16:02:28</t>
  </si>
  <si>
    <t>GÜMÜLDÜR M-3 35-25-M00003_95000024871_95000024871</t>
  </si>
  <si>
    <t>16.12.2023 13:17:13</t>
  </si>
  <si>
    <t>16.12.2023 13:44:56</t>
  </si>
  <si>
    <t>KIRCALAR DM 35-16-M00261_ÜRKÜTLER-SINIRADA GRUP KÖYLER ENH M03_72041787</t>
  </si>
  <si>
    <t>16.12.2023 17:25:00</t>
  </si>
  <si>
    <t>16.12.2023 18:09:00</t>
  </si>
  <si>
    <t>GÜLBAHÇE İM 35-19-A00006_BALIKLIOVA L03_72213969</t>
  </si>
  <si>
    <t>16.12.2023 05:50:35</t>
  </si>
  <si>
    <t>16.12.2023 08:01:55</t>
  </si>
  <si>
    <t>KULA İM 45-77-A00001_KUPLAJ M08_2308468</t>
  </si>
  <si>
    <t>16.12.2023 12:39:29</t>
  </si>
  <si>
    <t>16.12.2023 13:05:54</t>
  </si>
  <si>
    <t>TR-40 45-77-L00040_945490260_945490260</t>
  </si>
  <si>
    <t>16.12.2023 16:00:26</t>
  </si>
  <si>
    <t>16.12.2023 17:29:18</t>
  </si>
  <si>
    <t>PAZARKÖY TR-1 45-78-L00699_C_56391768_56391768</t>
  </si>
  <si>
    <t>16.12.2023 19:52:33</t>
  </si>
  <si>
    <t>16.12.2023 22:26:32</t>
  </si>
  <si>
    <t>KONURCA HACIUMMETLER TR 45-77-M00109_A_56362102_56362102</t>
  </si>
  <si>
    <t>16.12.2023 16:27:28</t>
  </si>
  <si>
    <t>16.12.2023 17:56:50</t>
  </si>
  <si>
    <t>MAHMUTLAR KÖK 45-74-M00354_DEMİRKÖPRÜ M08_79385783</t>
  </si>
  <si>
    <t>16.12.2023 11:59:30</t>
  </si>
  <si>
    <t>16.12.2023 12:17:15</t>
  </si>
  <si>
    <t>BULGURCA TR-3 35-22-M00253_955271900_955271900</t>
  </si>
  <si>
    <t>16.12.2023 09:01:45</t>
  </si>
  <si>
    <t>16.12.2023 15:18:58</t>
  </si>
  <si>
    <t>TR-15 ( M-715) 35-30-M00715_955300279_955300279</t>
  </si>
  <si>
    <t>16.12.2023 22:49:54</t>
  </si>
  <si>
    <t>16.12.2023 23:53:55</t>
  </si>
  <si>
    <t>16.12.2023 11:34:00</t>
  </si>
  <si>
    <t>16.12.2023 11:48:05</t>
  </si>
  <si>
    <t>16.12.2023 16:54:54</t>
  </si>
  <si>
    <t>16.12.2023 17:01:29</t>
  </si>
  <si>
    <t>SÜLEYMANLI KÖK 35-28-M00606_AYVACIK M11_66870994</t>
  </si>
  <si>
    <t>16.12.2023 11:00:27</t>
  </si>
  <si>
    <t>16.12.2023 13:42:53</t>
  </si>
  <si>
    <t>YENİKÖY TR-1 35-22-M00276_955291138_955291138</t>
  </si>
  <si>
    <t>16.12.2023 19:25:08</t>
  </si>
  <si>
    <t>16.12.2023 21:05:23</t>
  </si>
  <si>
    <t>L-367 ERBAY SİTESİ 35-18-L00367_35-18-L00367_72187692</t>
  </si>
  <si>
    <t>16.12.2023 12:17:13</t>
  </si>
  <si>
    <t>16.12.2023 14:06:49</t>
  </si>
  <si>
    <t>SİYEKLİ KÖK 45-71-M00185_HatBaşıAyırıcı_53134601 M07_53134601</t>
  </si>
  <si>
    <t>16.12.2023 14:34:45</t>
  </si>
  <si>
    <t>16.12.2023 15:24:09</t>
  </si>
  <si>
    <t>16.12.2023 10:28:28</t>
  </si>
  <si>
    <t>16.12.2023 14:53:05</t>
  </si>
  <si>
    <t>YENİ FOÇA TR-25 35-23-M00025_42098422_56376420_56376420</t>
  </si>
  <si>
    <t>16.12.2023 03:13:45</t>
  </si>
  <si>
    <t>16.12.2023 03:58:31</t>
  </si>
  <si>
    <t>16.12.2023 13:05:08</t>
  </si>
  <si>
    <t>16.12.2023 13:08:21</t>
  </si>
  <si>
    <t>SOMA A SANTRALİ İM/DM 45-82-A00001_HatBaşıAyırıcı_53136018 L14_53136018</t>
  </si>
  <si>
    <t>16.12.2023 20:24:50</t>
  </si>
  <si>
    <t>16.12.2023 23:10:09</t>
  </si>
  <si>
    <t>BAYRAMCILAR TR-1 35-16-M00039_D_90946542_90946542</t>
  </si>
  <si>
    <t>16.12.2023 17:04:53</t>
  </si>
  <si>
    <t>16.12.2023 19:02:17</t>
  </si>
  <si>
    <t>L-329 35-18-L00329_950438334_950438334</t>
  </si>
  <si>
    <t>16.12.2023 13:11:29</t>
  </si>
  <si>
    <t>16.12.2023 19:09:26</t>
  </si>
  <si>
    <t>YAHŞELLİ TR-9 35-28-M00830_EMİRALEM KÖK M02_58172302</t>
  </si>
  <si>
    <t>16.12.2023 12:58:14</t>
  </si>
  <si>
    <t>16.12.2023 15:47:15</t>
  </si>
  <si>
    <t>M-1351 35-01-M01351_M-1506 M02_2048320</t>
  </si>
  <si>
    <t>16.12.2023 01:41:59</t>
  </si>
  <si>
    <t>AHMETBEYLİ M-5 35-22-M00243_B_91199266_91199266</t>
  </si>
  <si>
    <t>16.12.2023 11:14:03</t>
  </si>
  <si>
    <t>16.12.2023 13:46:00</t>
  </si>
  <si>
    <t>K-1181 35-04-K01181_35-04-K01181_2372987</t>
  </si>
  <si>
    <t>16.12.2023 15:39:25</t>
  </si>
  <si>
    <t>16.12.2023 17:21:21</t>
  </si>
  <si>
    <t>SEYREK TR-7 KÖK 35-28-M00379_HatBaşıAyırıcı_92518235 M04_92518235</t>
  </si>
  <si>
    <t>16.12.2023 22:18:09</t>
  </si>
  <si>
    <t>16.12.2023 23:39:41</t>
  </si>
  <si>
    <t>TEKKEDERE DM 35-16-M00137_KAZIKBAĞLAR M12_2118602</t>
  </si>
  <si>
    <t>16.12.2023 15:15:32</t>
  </si>
  <si>
    <t>16.12.2023 15:21:25</t>
  </si>
  <si>
    <t>KULAKSIZLAR KÖK 45-72-L00839_AKÇEŞME L03_66574841</t>
  </si>
  <si>
    <t>16.12.2023 16:04:03</t>
  </si>
  <si>
    <t>16.12.2023 19:22:49</t>
  </si>
  <si>
    <t>DM-6/32 35-28-M00756__72410355_72410355</t>
  </si>
  <si>
    <t>16.12.2023 18:14:39</t>
  </si>
  <si>
    <t>16.12.2023 21:26:27</t>
  </si>
  <si>
    <t>M-3069(YATIRIM REZERVE) 35-01-M03069_ M03_80639232</t>
  </si>
  <si>
    <t>16.12.2023 02:06:44</t>
  </si>
  <si>
    <t>ÇAMURHAMAMI KÖK 45-78-L00230_YENİKÖY L03_2327767</t>
  </si>
  <si>
    <t>16.12.2023 13:58:59</t>
  </si>
  <si>
    <t>16.12.2023 14:44:03</t>
  </si>
  <si>
    <t>GÜMÜLDÜR M-3 35-25-M00003_955259800_955259800</t>
  </si>
  <si>
    <t>16.12.2023 15:16:05</t>
  </si>
  <si>
    <t>16.12.2023 20:19:30</t>
  </si>
  <si>
    <t>K-2759 35-02-K02759_910321624_910321624</t>
  </si>
  <si>
    <t>16.12.2023 01:16:42</t>
  </si>
  <si>
    <t>16.12.2023 01:56:15</t>
  </si>
  <si>
    <t>M-1855 YAKAKÖY TR-6 35-02-M01855_A_56366043_56366043</t>
  </si>
  <si>
    <t>16.12.2023 16:58:36</t>
  </si>
  <si>
    <t>16.12.2023 18:18:03</t>
  </si>
  <si>
    <t>TR-62 35-19-L00062_TR-64 L02_72126635</t>
  </si>
  <si>
    <t>16.12.2023 19:07:34</t>
  </si>
  <si>
    <t>16.12.2023 19:56:28</t>
  </si>
  <si>
    <t>K-1711 35-02-K01711_B_56374883_56374883</t>
  </si>
  <si>
    <t>16.12.2023 09:42:32</t>
  </si>
  <si>
    <t>16.12.2023 10:44:12</t>
  </si>
  <si>
    <t>KAVAKDERE DM 35-14-M00339_DOĞANBEY-2 (TAŞKENT DM) M07_65666753</t>
  </si>
  <si>
    <t>16.12.2023 09:34:00</t>
  </si>
  <si>
    <t>16.12.2023 09:39:38</t>
  </si>
  <si>
    <t>16.12.2023 19:47:00</t>
  </si>
  <si>
    <t>16.12.2023 20:18:00</t>
  </si>
  <si>
    <t>16.12.2023 17:18:22</t>
  </si>
  <si>
    <t>16.12.2023 18:03:39</t>
  </si>
  <si>
    <t>16.12.2023 09:12:53</t>
  </si>
  <si>
    <t>16.12.2023 18:09:53</t>
  </si>
  <si>
    <t>16.12.2023 20:34:16</t>
  </si>
  <si>
    <t>16.12.2023 22:40:36</t>
  </si>
  <si>
    <t>ESKİ FOÇA İM 35-23-A00001_FOTAŞ-2 M02_2050292</t>
  </si>
  <si>
    <t>16.12.2023 15:04:07</t>
  </si>
  <si>
    <t>16.12.2023 15:37:13</t>
  </si>
  <si>
    <t>M-3469(YATIRIM REZERVE) 35-02-M03469_35-02-M03469_97465296</t>
  </si>
  <si>
    <t>16.12.2023 09:36:53</t>
  </si>
  <si>
    <t>16.12.2023 13:24:00</t>
  </si>
  <si>
    <t>K-270 35-01-K00270_910882548_910882548</t>
  </si>
  <si>
    <t>16.12.2023 18:33:34</t>
  </si>
  <si>
    <t>16.12.2023 20:48:26</t>
  </si>
  <si>
    <t>DURASILLI TR-24 45-78-M01138_49274779_56391077_56391077</t>
  </si>
  <si>
    <t>16.12.2023 23:17:34</t>
  </si>
  <si>
    <t>16.12.2023 23:40:33</t>
  </si>
  <si>
    <t>TR-18 45-74-M00018_E E01_66048881</t>
  </si>
  <si>
    <t>16.12.2023 16:21:47</t>
  </si>
  <si>
    <t>16.12.2023 17:24:45</t>
  </si>
  <si>
    <t>TUZÇULLU TR-1 35-28-M00420_35-28-M00420_92412030</t>
  </si>
  <si>
    <t>16.12.2023 23:50:09</t>
  </si>
  <si>
    <t>17.12.2023 00:49:40</t>
  </si>
  <si>
    <t>KIRCALAR TR-1 35-16-M00096_35-16-M00096_2352719</t>
  </si>
  <si>
    <t>16.12.2023 14:22:13</t>
  </si>
  <si>
    <t>16.12.2023 14:54:15</t>
  </si>
  <si>
    <t>K-848 35-04-K00848_F_56382398_56382398</t>
  </si>
  <si>
    <t>16.12.2023 16:12:14</t>
  </si>
  <si>
    <t>16.12.2023 18:29:42</t>
  </si>
  <si>
    <t>BAHADIRLAR TR-1 45-79-M00126_945551250_945551250</t>
  </si>
  <si>
    <t>16.12.2023 11:52:52</t>
  </si>
  <si>
    <t>16.12.2023 13:37:28</t>
  </si>
  <si>
    <t>M-2038 35-07-M02038_MALTEPE KESİCİLİ ÇIKIŞ (Direk No 20) M01_60894391</t>
  </si>
  <si>
    <t>16.12.2023 12:29:13</t>
  </si>
  <si>
    <t>16.12.2023 19:11:10</t>
  </si>
  <si>
    <t>POYRAZDAMLARI TR-1 KÖK 45-78-M00571__56407770_56407770</t>
  </si>
  <si>
    <t>16.12.2023 16:46:12</t>
  </si>
  <si>
    <t>16.12.2023 17:24:14</t>
  </si>
  <si>
    <t>K-2870 35-02-K02870_910066823_910066823</t>
  </si>
  <si>
    <t>16.12.2023 09:42:44</t>
  </si>
  <si>
    <t>16.12.2023 10:57:24</t>
  </si>
  <si>
    <t>SELİMŞAHLAR TR-7 45-71-M01294_45-71-M01294_2356040</t>
  </si>
  <si>
    <t>16.12.2023 18:51:11</t>
  </si>
  <si>
    <t>16.12.2023 20:39:43</t>
  </si>
  <si>
    <t>DENİZKÖY TR-1 35-30-M00594_B_56353089_56353089</t>
  </si>
  <si>
    <t>16.12.2023 18:07:20</t>
  </si>
  <si>
    <t>16.12.2023 19:54:44</t>
  </si>
  <si>
    <t>BELEVİ İM 35-13-A00002_BELEVİ ŞEHİR-2 L04_2313341</t>
  </si>
  <si>
    <t>16.12.2023 05:09:04</t>
  </si>
  <si>
    <t>16.12.2023 09:11:20</t>
  </si>
  <si>
    <t>16.12.2023 14:51:29</t>
  </si>
  <si>
    <t>16.12.2023 15:23:10</t>
  </si>
  <si>
    <t>M-1633 GEÇİT 35-02-M01633_ M02_2308629</t>
  </si>
  <si>
    <t>16.12.2023 09:17:01</t>
  </si>
  <si>
    <t>16.12.2023 12:30:17</t>
  </si>
  <si>
    <t>16.12.2023 10:54:51</t>
  </si>
  <si>
    <t>16.12.2023 12:42:12</t>
  </si>
  <si>
    <t>16.12.2023 09:46:03</t>
  </si>
  <si>
    <t>16.12.2023 09:56:00</t>
  </si>
  <si>
    <t>ÇAYPINAR MUSLUK GEDİĞİ TR 45-78-L00298_45-78-L00298_2355743</t>
  </si>
  <si>
    <t>16.12.2023 19:29:23</t>
  </si>
  <si>
    <t>16.12.2023 19:44:30</t>
  </si>
  <si>
    <t>GELENBE İM 45-76-A00001_SAKARLI M03_2089839</t>
  </si>
  <si>
    <t>16.12.2023 10:30:36</t>
  </si>
  <si>
    <t>16.12.2023 10:37:37</t>
  </si>
  <si>
    <t>L-266 35-18-L00266_950450356_950450356</t>
  </si>
  <si>
    <t>16.12.2023 17:18:34</t>
  </si>
  <si>
    <t>16.12.2023 22:06:45</t>
  </si>
  <si>
    <t>AKHİSAR İM 45-72-A00001_ESKİ ZEYTİN OVA L06_2058306</t>
  </si>
  <si>
    <t>16.12.2023 15:58:23</t>
  </si>
  <si>
    <t>16.12.2023 16:10:25</t>
  </si>
  <si>
    <t>MORDOĞAN İM 35-21-A00002_PETLİNE BENZİNLİK L14_2061849</t>
  </si>
  <si>
    <t>16.12.2023 13:06:17</t>
  </si>
  <si>
    <t>16.12.2023 13:25:39</t>
  </si>
  <si>
    <t>KAYACIK KÖK 45-75-M00065_SARIALİLER M03_84267114</t>
  </si>
  <si>
    <t>16.12.2023 17:02:33</t>
  </si>
  <si>
    <t>16.12.2023 17:03:09</t>
  </si>
  <si>
    <t>MENEMEN TR-46 35-28-L00046_953386270_953386270</t>
  </si>
  <si>
    <t>16.12.2023 10:58:24</t>
  </si>
  <si>
    <t>16.12.2023 12:44:31</t>
  </si>
  <si>
    <t>16.12.2023 15:04:24</t>
  </si>
  <si>
    <t>16.12.2023 15:12:47</t>
  </si>
  <si>
    <t>ÇANDARLI DM-TR-20 35-30-M00020_ŞEHİR-2 M02_72352922</t>
  </si>
  <si>
    <t>16.12.2023 13:40:25</t>
  </si>
  <si>
    <t>16.12.2023 14:29:02</t>
  </si>
  <si>
    <t>ÜNİVERSİTE TM 35-02-A00008_ÜNİVERSİTE-5 K35_2062771</t>
  </si>
  <si>
    <t>16.12.2023 03:38:11</t>
  </si>
  <si>
    <t>16.12.2023 04:01:01</t>
  </si>
  <si>
    <t>16.12.2023 09:36:47</t>
  </si>
  <si>
    <t>16.12.2023 16:04:16</t>
  </si>
  <si>
    <t>K-1191 35-04-K01191_912582800_912582800</t>
  </si>
  <si>
    <t>16.12.2023 11:15:31</t>
  </si>
  <si>
    <t>16.12.2023 15:00:33</t>
  </si>
  <si>
    <t>16.12.2023 06:25:39</t>
  </si>
  <si>
    <t>16.12.2023 07:15:06</t>
  </si>
  <si>
    <t>K-488 35-04-K00488_35-04-K00488_2375563</t>
  </si>
  <si>
    <t>16.12.2023 22:06:59</t>
  </si>
  <si>
    <t>16.12.2023 22:27:51</t>
  </si>
  <si>
    <t>BALLICA İM 45-72-A00005_HAMİDİYE L07_2327273</t>
  </si>
  <si>
    <t>16.12.2023 14:01:45</t>
  </si>
  <si>
    <t>16.12.2023 14:09:33</t>
  </si>
  <si>
    <t>ERGENEKON TR-11/A 45-83-M00624_955174373_955174373</t>
  </si>
  <si>
    <t>16.12.2023 14:18:12</t>
  </si>
  <si>
    <t>16.12.2023 18:07:24</t>
  </si>
  <si>
    <t>ULUKENT DM-2/12 35-28-M00582_5764440 d1b_5822943</t>
  </si>
  <si>
    <t>16.12.2023 17:34:50</t>
  </si>
  <si>
    <t>16.12.2023 20:42:26</t>
  </si>
  <si>
    <t>K-488 35-04-K00488_C C1B_5784516</t>
  </si>
  <si>
    <t>16.12.2023 21:17:36</t>
  </si>
  <si>
    <t>16.12.2023 18:54:05</t>
  </si>
  <si>
    <t>16.12.2023 19:12:00</t>
  </si>
  <si>
    <t>L-111 OVACIK 35-18-L00111_950439375_950439375</t>
  </si>
  <si>
    <t>16.12.2023 11:44:50</t>
  </si>
  <si>
    <t>16.12.2023 14:29:49</t>
  </si>
  <si>
    <t>L-139 35-18-L00139_950443427_950443427</t>
  </si>
  <si>
    <t>16.12.2023 18:03:34</t>
  </si>
  <si>
    <t>16.12.2023 22:20:13</t>
  </si>
  <si>
    <t>16.12.2023 16:16:10</t>
  </si>
  <si>
    <t>16.12.2023 16:44:00</t>
  </si>
  <si>
    <t>GÖKÇEN DM 2-1/2 35-29-L00065_48309331_56397044_56397044</t>
  </si>
  <si>
    <t>16.12.2023 15:58:21</t>
  </si>
  <si>
    <t>16.12.2023 17:22:46</t>
  </si>
  <si>
    <t>16.12.2023 18:14:23</t>
  </si>
  <si>
    <t>16.12.2023 18:35:00</t>
  </si>
  <si>
    <t>K-3 35-01-K00003_910826893_910826893</t>
  </si>
  <si>
    <t>16.12.2023 08:52:12</t>
  </si>
  <si>
    <t>16.12.2023 10:56:58</t>
  </si>
  <si>
    <t>GÖRDES DM 45-75-M00050_GÖRDES ŞEHİR-2 M03_2322171</t>
  </si>
  <si>
    <t>16.12.2023 13:12:53</t>
  </si>
  <si>
    <t>16.12.2023 15:42:10</t>
  </si>
  <si>
    <t>K-3480 35-02-K03480_C_56364531_56364531</t>
  </si>
  <si>
    <t>16.12.2023 20:18:05</t>
  </si>
  <si>
    <t>16.12.2023 21:52:15</t>
  </si>
  <si>
    <t>TEKKEDERE DM 35-16-M00137_HatBaşıAyırıcı_53140682 M03_53140682</t>
  </si>
  <si>
    <t>16.12.2023 17:58:45</t>
  </si>
  <si>
    <t>16.12.2023 23:14:41</t>
  </si>
  <si>
    <t>DM-1/TR-15 SEFERİHİSAR 35-14-M00327_956642757_956642757</t>
  </si>
  <si>
    <t>16.12.2023 12:54:39</t>
  </si>
  <si>
    <t>16.12.2023 16:51:59</t>
  </si>
  <si>
    <t>16.12.2023 09:52:30</t>
  </si>
  <si>
    <t>16.12.2023 12:31:52</t>
  </si>
  <si>
    <t>AKHİSAR İM 45-72-A00001_BAŞLAMIŞ L02_2058313</t>
  </si>
  <si>
    <t>16.12.2023 17:08:47</t>
  </si>
  <si>
    <t>16.12.2023 18:20:00</t>
  </si>
  <si>
    <t>BEYDERE KÖK 45-71-M00128_ESKİ YENİKÖY M09_50217160</t>
  </si>
  <si>
    <t>16.12.2023 12:09:09</t>
  </si>
  <si>
    <t>16.12.2023 13:08:09</t>
  </si>
  <si>
    <t>KARABURUN İM 35-21-A00001_MORDOĞAN KÖYLER L02_2314241</t>
  </si>
  <si>
    <t>16.12.2023 12:35:39</t>
  </si>
  <si>
    <t>16.12.2023 13:31:25</t>
  </si>
  <si>
    <t>YAĞCILAR TR-1 45-71-M01440_43159447_56399245_56399245</t>
  </si>
  <si>
    <t>16.12.2023 15:08:55</t>
  </si>
  <si>
    <t>16.12.2023 15:47:06</t>
  </si>
  <si>
    <t>16.12.2023 09:37:29</t>
  </si>
  <si>
    <t>SEKİ KÖY TR-4 35-15-L00134_C_56397692_56397692</t>
  </si>
  <si>
    <t>16.12.2023 13:23:37</t>
  </si>
  <si>
    <t>16.12.2023 17:27:52</t>
  </si>
  <si>
    <t>DM-2/TR-6 45-72-M00681_95001169272_95001169272</t>
  </si>
  <si>
    <t>16.12.2023 11:49:24</t>
  </si>
  <si>
    <t>16.12.2023 15:38:15</t>
  </si>
  <si>
    <t>KAHRAMANDERE İM 35-10-A00002_YELKİ TM-1 M02_2310118</t>
  </si>
  <si>
    <t>16.12.2023 14:11:15</t>
  </si>
  <si>
    <t>16.12.2023 16:06:00</t>
  </si>
  <si>
    <t>M-2016 35-01-M02016_910584699_910584699</t>
  </si>
  <si>
    <t>16.12.2023 07:25:25</t>
  </si>
  <si>
    <t>16.12.2023 09:13:06</t>
  </si>
  <si>
    <t>GÜMÜLDÜR DM-5(M-34) 35-25-M00034_GÜMÜLDÜR DM-3(M-29) M02_72082388</t>
  </si>
  <si>
    <t>16.12.2023 03:30:40</t>
  </si>
  <si>
    <t>16.12.2023 05:48:40</t>
  </si>
  <si>
    <t>16.12.2023 17:43:04</t>
  </si>
  <si>
    <t>16.12.2023 18:57:13</t>
  </si>
  <si>
    <t>AKHİSAR İM 45-72-A00001_DURASIL GES DM-2 M02_42777613</t>
  </si>
  <si>
    <t>16.12.2023 16:14:55</t>
  </si>
  <si>
    <t>16.12.2023 17:11:00</t>
  </si>
  <si>
    <t>İSTASYONALTI KÖK 45-83-M00131_CELALETTİN AŞKIN M08_2329824</t>
  </si>
  <si>
    <t>16.12.2023 18:41:43</t>
  </si>
  <si>
    <t>16.12.2023 19:17:00</t>
  </si>
  <si>
    <t>AKHİSAR İM 45-72-A00001_CAMÖNÜ L03_2308693</t>
  </si>
  <si>
    <t>16.12.2023 11:05:49</t>
  </si>
  <si>
    <t>16.12.2023 11:16:08</t>
  </si>
  <si>
    <t>M-3131(YATIRIM REZERVE) 35-01-M04885_35-01-M04885_100976745</t>
  </si>
  <si>
    <t>16.12.2023 08:57:53</t>
  </si>
  <si>
    <t>16.12.2023 09:42:55</t>
  </si>
  <si>
    <t>L-30 TAŞDİBİ 35-14-L00030_95000562895_95000562895</t>
  </si>
  <si>
    <t>16.12.2023 20:51:29</t>
  </si>
  <si>
    <t>16.12.2023 23:06:27</t>
  </si>
  <si>
    <t>GÖRDES DM 45-75-M00050_HatBaşıAyırıcı_53135653 M11_53135653</t>
  </si>
  <si>
    <t>16.12.2023 10:09:37</t>
  </si>
  <si>
    <t>16.12.2023 12:35:00</t>
  </si>
  <si>
    <t>K-4122 35-09-K04122_97720610_97720610</t>
  </si>
  <si>
    <t>16.12.2023 18:37:07</t>
  </si>
  <si>
    <t>16.12.2023 19:52:30</t>
  </si>
  <si>
    <t>16.12.2023 14:41:49</t>
  </si>
  <si>
    <t>16.12.2023 15:57:14</t>
  </si>
  <si>
    <t>TR-37/A 45-77-L00095_945487236_945487236</t>
  </si>
  <si>
    <t>16.12.2023 08:44:25</t>
  </si>
  <si>
    <t>16.12.2023 09:45:42</t>
  </si>
  <si>
    <t>GÖBEKLİ TR-1 45-73-M01076_A_56386898_56386898</t>
  </si>
  <si>
    <t>16.12.2023 19:23:30</t>
  </si>
  <si>
    <t>16.12.2023 21:04:31</t>
  </si>
  <si>
    <t>AKHİSAR TM 45-72-A00006_GÖRDES M05_2313118</t>
  </si>
  <si>
    <t>16.12.2023 17:08:19</t>
  </si>
  <si>
    <t>16.12.2023 18:15:57</t>
  </si>
  <si>
    <t>K-1402 35-01-K01402_35-01-K01402_2372564</t>
  </si>
  <si>
    <t>16.12.2023 14:31:03</t>
  </si>
  <si>
    <t>16.12.2023 15:13:21</t>
  </si>
  <si>
    <t>ÇARIKBOZDAĞ TR-6 45-73-M01275_945652638_945652638</t>
  </si>
  <si>
    <t>16.12.2023 13:12:59</t>
  </si>
  <si>
    <t>16.12.2023 14:53:30</t>
  </si>
  <si>
    <t>MURADİYE DM-5/8 KÖK 45-71-M00828_DM-5/11 M08_72087092</t>
  </si>
  <si>
    <t>16.12.2023 11:52:23</t>
  </si>
  <si>
    <t>16.12.2023 13:50:34</t>
  </si>
  <si>
    <t>K-978 35-07-K00978_99394505_99394505</t>
  </si>
  <si>
    <t>16.12.2023 14:50:47</t>
  </si>
  <si>
    <t>16.12.2023 17:22:57</t>
  </si>
  <si>
    <t>16.12.2023 09:25:08</t>
  </si>
  <si>
    <t>16.12.2023 15:36:59</t>
  </si>
  <si>
    <t>VELİLER KÖK 35-31-L00116_YEŞİLDERE L01_2119154</t>
  </si>
  <si>
    <t>16.12.2023 15:29:53</t>
  </si>
  <si>
    <t>16.12.2023 16:36:55</t>
  </si>
  <si>
    <t>KAHRAMANDERE İM 35-10-A00002_GÜZELBAHÇE İM-2 M01_2090870</t>
  </si>
  <si>
    <t>16.12.2023 14:08:39</t>
  </si>
  <si>
    <t>16.12.2023 14:09:43</t>
  </si>
  <si>
    <t>GELENBE TR-3 45-76-L00062__82570319_82570319</t>
  </si>
  <si>
    <t>16.12.2023 09:54:48</t>
  </si>
  <si>
    <t>L-6 35-18-L00006_10345518 a1_5959243</t>
  </si>
  <si>
    <t>16.12.2023 14:09:46</t>
  </si>
  <si>
    <t>16.12.2023 18:54:29</t>
  </si>
  <si>
    <t>ZEKERİYA TUNCAY GRUBU 35-30-M00152_35-30-M00152_2371193</t>
  </si>
  <si>
    <t>16.12.2023 09:19:02</t>
  </si>
  <si>
    <t>16.12.2023 15:54:23</t>
  </si>
  <si>
    <t>NARLIGEÇİT KÖK(TR-32) 35-24-M00205_NARLIGEÇİT SULAMA M3_2073900</t>
  </si>
  <si>
    <t>16.12.2023 12:18:28</t>
  </si>
  <si>
    <t>16.12.2023 12:53:18</t>
  </si>
  <si>
    <t>KUŞÇULAR TR-7 35-19-M00219_B_90965223_90965223</t>
  </si>
  <si>
    <t>16.12.2023 16:54:59</t>
  </si>
  <si>
    <t>16.12.2023 22:21:22</t>
  </si>
  <si>
    <t>YAYLAYURT TR-1 35-30-M00128_35-30-M00128_58006394</t>
  </si>
  <si>
    <t>16.12.2023 18:00:48</t>
  </si>
  <si>
    <t>16.12.2023 21:32:31</t>
  </si>
  <si>
    <t>BAĞARASI TR-8 35-23-M00177_B_56357166_56357166</t>
  </si>
  <si>
    <t>16.12.2023 09:07:38</t>
  </si>
  <si>
    <t>16.12.2023 14:40:50</t>
  </si>
  <si>
    <t>TR-34 35-27-M00034_K.DERE M06_82887138</t>
  </si>
  <si>
    <t>16.12.2023 09:32:11</t>
  </si>
  <si>
    <t>ULUKENT DM-4/2 35-28-M00044_35-28-M00044_66556251</t>
  </si>
  <si>
    <t>16.12.2023 23:39:04</t>
  </si>
  <si>
    <t>17.12.2023 04:25:36</t>
  </si>
  <si>
    <t>TR-52 35-27-M00052_35-27-M00052_72176428</t>
  </si>
  <si>
    <t>16.12.2023 09:46:17</t>
  </si>
  <si>
    <t>16.12.2023 14:31:44</t>
  </si>
  <si>
    <t>ÇAMURHAMAMI KÖK 45-78-L00230_YENİKÖY L03_2105171</t>
  </si>
  <si>
    <t>16.12.2023 17:19:29</t>
  </si>
  <si>
    <t>16.12.2023 17:19:49</t>
  </si>
  <si>
    <t>16.12.2023 19:08:02</t>
  </si>
  <si>
    <t>L-10 KARADAĞ DM 35-18-L00010_35-18-L00010_72054840</t>
  </si>
  <si>
    <t>16.12.2023 23:05:29</t>
  </si>
  <si>
    <t>16.12.2023 23:54:48</t>
  </si>
  <si>
    <t>GELENBE İM 45-76-A00001_HatBaşıAyırıcı_53135055 L02_53135055</t>
  </si>
  <si>
    <t>16.12.2023 21:47:07</t>
  </si>
  <si>
    <t>16.12.2023 23:27:00</t>
  </si>
  <si>
    <t>16.12.2023 09:41:20</t>
  </si>
  <si>
    <t>16.12.2023 16:46:06</t>
  </si>
  <si>
    <t>SELENDİ DM 45-81-M00001_ESKİ SELENDİ M16_2079218</t>
  </si>
  <si>
    <t>16.12.2023 08:05:55</t>
  </si>
  <si>
    <t>16.12.2023 08:32:50</t>
  </si>
  <si>
    <t>16.12.2023 13:05:53</t>
  </si>
  <si>
    <t>16.12.2023 13:22:34</t>
  </si>
  <si>
    <t>GÖRDES TR-14 45-75-M00014_A_56393610_56393610</t>
  </si>
  <si>
    <t>16.12.2023 14:29:11</t>
  </si>
  <si>
    <t>16.12.2023 15:13:29</t>
  </si>
  <si>
    <t>PANAZTEPE DM 35-28-M00732_KESİKKÖY-1 GİRİŞ M07_2114179</t>
  </si>
  <si>
    <t>16.12.2023 03:23:26</t>
  </si>
  <si>
    <t>BEYLER ÇAYIRI TR-1 35-16-M00162_35-16-M00162_2347497</t>
  </si>
  <si>
    <t>16.12.2023 15:52:08</t>
  </si>
  <si>
    <t>16.12.2023 17:13:45</t>
  </si>
  <si>
    <t>PANCAR TR-2 35-26-M00893__66213180_66213180</t>
  </si>
  <si>
    <t>16.12.2023 17:47:39</t>
  </si>
  <si>
    <t>16.12.2023 18:09:18</t>
  </si>
  <si>
    <t>ALAŞEHİR TR-75 45-73-M00075_A_91065455_91065455</t>
  </si>
  <si>
    <t>16.12.2023 17:28:35</t>
  </si>
  <si>
    <t>16.12.2023 18:56:51</t>
  </si>
  <si>
    <t>16.12.2023 15:49:43</t>
  </si>
  <si>
    <t>16.12.2023 17:09:57</t>
  </si>
  <si>
    <t>29.12.2023 17:30:56</t>
  </si>
  <si>
    <t>29.12.2023 18:22:26</t>
  </si>
  <si>
    <t>BOZKÖY TR-2 35-26-M00481_956633000_956633000</t>
  </si>
  <si>
    <t>29.12.2023 11:01:24</t>
  </si>
  <si>
    <t>29.12.2023 12:17:29</t>
  </si>
  <si>
    <t>DİNDARLI TR-1 45-79-M00416_45-79-M00416_2363783</t>
  </si>
  <si>
    <t>29.12.2023 18:22:58</t>
  </si>
  <si>
    <t>29.12.2023 18:27:58</t>
  </si>
  <si>
    <t>29.12.2023 09:50:25</t>
  </si>
  <si>
    <t>29.12.2023 16:09:48</t>
  </si>
  <si>
    <t>VELİLER DM 35-15-L00840_BÜLBÜLLER-KERPİÇLİK L01_66946047</t>
  </si>
  <si>
    <t>29.12.2023 22:18:37</t>
  </si>
  <si>
    <t>29.12.2023 22:55:41</t>
  </si>
  <si>
    <t>K-112 35-01-K00112_912283759_912283759</t>
  </si>
  <si>
    <t>29.12.2023 21:21:35</t>
  </si>
  <si>
    <t>29.12.2023 22:58:39</t>
  </si>
  <si>
    <t>KÜNER TR-1 35-22-M00229_A_56390379_56390379</t>
  </si>
  <si>
    <t>29.12.2023 10:05:16</t>
  </si>
  <si>
    <t>29.12.2023 13:08:46</t>
  </si>
  <si>
    <t>K-3403 35-08-K03403_35-08-K03403_2354217</t>
  </si>
  <si>
    <t>29.12.2023 09:15:27</t>
  </si>
  <si>
    <t>29.12.2023 10:37:22</t>
  </si>
  <si>
    <t>VAKIFLI TR-1 45-82-M00201_DIREK TIPI TRAFO HUCRESI H01_2045880</t>
  </si>
  <si>
    <t>29.12.2023 03:03:04</t>
  </si>
  <si>
    <t>29.12.2023 07:00:33</t>
  </si>
  <si>
    <t>M-837 35-02-M00837_35-02-M00837_2357182</t>
  </si>
  <si>
    <t>29.12.2023 09:33:08</t>
  </si>
  <si>
    <t>29.12.2023 12:07:02</t>
  </si>
  <si>
    <t>TR-49 35-15-M00049_950364854_950364854</t>
  </si>
  <si>
    <t>29.12.2023 12:50:47</t>
  </si>
  <si>
    <t>29.12.2023 14:57:04</t>
  </si>
  <si>
    <t>BUCA TM 35-03-A00003_Kozağaç M32_2311291</t>
  </si>
  <si>
    <t>29.12.2023 13:20:00</t>
  </si>
  <si>
    <t>29.12.2023 14:08:00</t>
  </si>
  <si>
    <t>ÖZPINAR TR-1 45-79-M00547_C_90568453_90568453</t>
  </si>
  <si>
    <t>29.12.2023 13:30:30</t>
  </si>
  <si>
    <t>29.12.2023 14:07:13</t>
  </si>
  <si>
    <t>ILGIN HATBAŞI KÖK 45-73-M01292_KİLLİK M04_83838187</t>
  </si>
  <si>
    <t>29.12.2023 14:03:38</t>
  </si>
  <si>
    <t>29.12.2023 15:33:12</t>
  </si>
  <si>
    <t>29.12.2023 09:22:11</t>
  </si>
  <si>
    <t>29.12.2023 18:17:07</t>
  </si>
  <si>
    <t>L-284 İMAMOĞLU TRAFO 35-18-L00284_E_56369490_56369490</t>
  </si>
  <si>
    <t>29.12.2023 14:03:50</t>
  </si>
  <si>
    <t>29.12.2023 19:38:16</t>
  </si>
  <si>
    <t>K-49 35-01-K00049_911750899_911750899</t>
  </si>
  <si>
    <t>29.12.2023 08:56:44</t>
  </si>
  <si>
    <t>29.12.2023 10:41:29</t>
  </si>
  <si>
    <t>29.12.2023 12:36:08</t>
  </si>
  <si>
    <t>29.12.2023 12:42:01</t>
  </si>
  <si>
    <t>BÖLCEK-2 TR 35-16-M00023_953336891_953336891</t>
  </si>
  <si>
    <t>29.12.2023 20:07:45</t>
  </si>
  <si>
    <t>29.12.2023 21:53:59</t>
  </si>
  <si>
    <t>29.12.2023 04:39:45</t>
  </si>
  <si>
    <t>29.12.2023 04:44:56</t>
  </si>
  <si>
    <t>POYRAZDAMLARI TR-11 45-78-M00576_HatBaşıAyırıcı_53138947 M05_53138947</t>
  </si>
  <si>
    <t>29.12.2023 09:13:23</t>
  </si>
  <si>
    <t>29.12.2023 11:41:43</t>
  </si>
  <si>
    <t>ULUKENT DM-3/4 35-28-M00063_DAĞITIM TRAFO ULUKENT DM-3/4 M04_66552364</t>
  </si>
  <si>
    <t>29.12.2023 13:27:40</t>
  </si>
  <si>
    <t>29.12.2023 15:37:07</t>
  </si>
  <si>
    <t>ARMAK KÖK 35-26-M00558_AGROMARİN M03_65935535</t>
  </si>
  <si>
    <t>29.12.2023 19:26:17</t>
  </si>
  <si>
    <t>29.12.2023 19:58:09</t>
  </si>
  <si>
    <t>DALKARA TR-1 45-75-M00260_A_56390879_56390879</t>
  </si>
  <si>
    <t>29.12.2023 10:06:05</t>
  </si>
  <si>
    <t>29.12.2023 10:46:18</t>
  </si>
  <si>
    <t>29.12.2023 08:20:49</t>
  </si>
  <si>
    <t>29.12.2023 08:59:34</t>
  </si>
  <si>
    <t>BÖLCEK-2 TR 35-16-M00023_47439551_56399998_56399998</t>
  </si>
  <si>
    <t>29.12.2023 22:24:17</t>
  </si>
  <si>
    <t>M-2923 35-03-M02923_DAĞITIM TRAFOSU M03_73953941</t>
  </si>
  <si>
    <t>29.12.2023 14:07:23</t>
  </si>
  <si>
    <t>29.12.2023 17:24:45</t>
  </si>
  <si>
    <t>M-2433 35-03-M02433_M-3288 M01_42585248</t>
  </si>
  <si>
    <t>29.12.2023 20:59:37</t>
  </si>
  <si>
    <t>29.12.2023 21:01:56</t>
  </si>
  <si>
    <t>29.12.2023 13:39:11</t>
  </si>
  <si>
    <t>29.12.2023 16:57:46</t>
  </si>
  <si>
    <t>GÖKÇEÖREN KÖK 45-77-M00024_GÖKÇEÖREN TR-1 M01_72216606</t>
  </si>
  <si>
    <t>29.12.2023 02:39:27</t>
  </si>
  <si>
    <t>29.12.2023 03:21:45</t>
  </si>
  <si>
    <t>TR-132 35-16-L00132_TR-133 L03_72033787</t>
  </si>
  <si>
    <t>29.12.2023 14:40:51</t>
  </si>
  <si>
    <t>29.12.2023 16:03:59</t>
  </si>
  <si>
    <t>K-526 35-02-K00526_C_56383408_56383408</t>
  </si>
  <si>
    <t>29.12.2023 15:17:37</t>
  </si>
  <si>
    <t>29.12.2023 18:24:17</t>
  </si>
  <si>
    <t>YENİ ŞAKRAN TR-13 35-17-M00213_950308369_950308369</t>
  </si>
  <si>
    <t>29.12.2023 07:08:32</t>
  </si>
  <si>
    <t>29.12.2023 09:38:03</t>
  </si>
  <si>
    <t>M-3443(YATIRIM REZERVE) 35-03-M03443_ M02_88208622</t>
  </si>
  <si>
    <t>29.12.2023 15:37:58</t>
  </si>
  <si>
    <t>29.12.2023 16:30:07</t>
  </si>
  <si>
    <t>DM-5 45-71-M00947_DM-5/2    TUZCU M06_66502232</t>
  </si>
  <si>
    <t>29.12.2023 10:24:27</t>
  </si>
  <si>
    <t>29.12.2023 15:13:05</t>
  </si>
  <si>
    <t>29.12.2023 16:49:27</t>
  </si>
  <si>
    <t>SÜLEYMANLI KÖK 35-28-M00606_AYVACIK M11_66870923</t>
  </si>
  <si>
    <t>29.12.2023 03:37:26</t>
  </si>
  <si>
    <t>29.12.2023 04:16:48</t>
  </si>
  <si>
    <t>K-3331 35-09-K03331_35-09-K03331_42931096</t>
  </si>
  <si>
    <t>29.12.2023 18:31:56</t>
  </si>
  <si>
    <t>29.12.2023 18:52:05</t>
  </si>
  <si>
    <t>YENİ BAĞARASI TR-4 35-23-M00210_B_91182147_91182147</t>
  </si>
  <si>
    <t>29.12.2023 19:45:35</t>
  </si>
  <si>
    <t>29.12.2023 20:32:26</t>
  </si>
  <si>
    <t>KARTAL İM 35-08-A00003_KARTAL-17 K01_80523513</t>
  </si>
  <si>
    <t>29.12.2023 14:46:31</t>
  </si>
  <si>
    <t>29.12.2023 14:48:00</t>
  </si>
  <si>
    <t>K-593 35-01-K00593_C_56357521_56357521</t>
  </si>
  <si>
    <t>29.12.2023 11:45:15</t>
  </si>
  <si>
    <t>29.12.2023 12:02:28</t>
  </si>
  <si>
    <t>M-1727 GEÇİT 35-03-M01727_M-2377 M02_66738338</t>
  </si>
  <si>
    <t>29.12.2023 15:22:40</t>
  </si>
  <si>
    <t>29.12.2023 15:43:27</t>
  </si>
  <si>
    <t>M-3064(YATIRIM REZERVE) 35-09-M03064_35-09-M03064_80470757</t>
  </si>
  <si>
    <t>29.12.2023 17:31:28</t>
  </si>
  <si>
    <t>29.12.2023 18:05:30</t>
  </si>
  <si>
    <t>GÖLCÜK DM 35-15-L01153_SUBATAN L04_67177075</t>
  </si>
  <si>
    <t>29.12.2023 10:02:10</t>
  </si>
  <si>
    <t>29.12.2023 17:44:47</t>
  </si>
  <si>
    <t>L-288 MENDERES MAH. 35-18-L00288_950447665_950447665</t>
  </si>
  <si>
    <t>29.12.2023 15:06:02</t>
  </si>
  <si>
    <t>29.12.2023 21:23:49</t>
  </si>
  <si>
    <t>K-3077 35-01-K03077_TRAFO K04_2314627</t>
  </si>
  <si>
    <t>29.12.2023 10:36:37</t>
  </si>
  <si>
    <t>29.12.2023 17:25:34</t>
  </si>
  <si>
    <t>29.12.2023 20:18:07</t>
  </si>
  <si>
    <t>29.12.2023 21:50:49</t>
  </si>
  <si>
    <t>DİLEK TR-1 45-80-M02949_956557288_956557288</t>
  </si>
  <si>
    <t>29.12.2023 13:20:36</t>
  </si>
  <si>
    <t>29.12.2023 17:36:19</t>
  </si>
  <si>
    <t>M-3436(YATIRIM REZERVE) 35-03-M03436_35-03-M03436_88208004</t>
  </si>
  <si>
    <t>29.12.2023 09:45:04</t>
  </si>
  <si>
    <t>29.12.2023 13:38:02</t>
  </si>
  <si>
    <t>SOMA TR-8 45-82-M00008_945540257_945540257</t>
  </si>
  <si>
    <t>29.12.2023 11:14:37</t>
  </si>
  <si>
    <t>29.12.2023 13:14:06</t>
  </si>
  <si>
    <t>29.12.2023 13:46:40</t>
  </si>
  <si>
    <t>29.12.2023 16:14:03</t>
  </si>
  <si>
    <t>M-3062 (YATIRIM REZERVE) 35-09-M03062_35-09-M03062_80470620</t>
  </si>
  <si>
    <t>29.12.2023 13:32:53</t>
  </si>
  <si>
    <t>29.12.2023 14:48:55</t>
  </si>
  <si>
    <t>29.12.2023 13:42:33</t>
  </si>
  <si>
    <t>29.12.2023 17:44:31</t>
  </si>
  <si>
    <t>DM-1/3 GÜNEŞ YOLU TR 35-19-M00263_C C01_5845638</t>
  </si>
  <si>
    <t>29.12.2023 08:42:49</t>
  </si>
  <si>
    <t>29.12.2023 09:41:16</t>
  </si>
  <si>
    <t>TR-2/104-1 45-83-L00460_45-83-L00460_2374255</t>
  </si>
  <si>
    <t>29.12.2023 14:13:04</t>
  </si>
  <si>
    <t>29.12.2023 18:28:37</t>
  </si>
  <si>
    <t>29.12.2023 10:35:57</t>
  </si>
  <si>
    <t>29.12.2023 16:36:46</t>
  </si>
  <si>
    <t>M-1000 35-03-M01000_M-1642 M01_41972817</t>
  </si>
  <si>
    <t>29.12.2023 13:31:33</t>
  </si>
  <si>
    <t>29.12.2023 14:11:18</t>
  </si>
  <si>
    <t>HACIRAHMANLI TR-22 45-80-M00147_45-80-M00147_2376811</t>
  </si>
  <si>
    <t>29.12.2023 11:49:27</t>
  </si>
  <si>
    <t>29.12.2023 12:25:38</t>
  </si>
  <si>
    <t>YILMAZ TR-6 45-78-L00206__56389098_56389098</t>
  </si>
  <si>
    <t>29.12.2023 09:28:09</t>
  </si>
  <si>
    <t>29.12.2023 10:03:27</t>
  </si>
  <si>
    <t>M-3312(YATIRIM REZERVE) 35-07-M03312_95002438693_95002438693</t>
  </si>
  <si>
    <t>29.12.2023 09:19:50</t>
  </si>
  <si>
    <t>29.12.2023 11:33:17</t>
  </si>
  <si>
    <t>POYRAZDAMLARI TR-11 45-78-M00576_HatBaşıAyırıcı_53139566 M05_53139566</t>
  </si>
  <si>
    <t>29.12.2023 14:40:54</t>
  </si>
  <si>
    <t>29.12.2023 17:37:46</t>
  </si>
  <si>
    <t>KIZILOBA-ERENKÖY TR-1 35-20-L00423_A_56407452_56407452</t>
  </si>
  <si>
    <t>29.12.2023 12:43:28</t>
  </si>
  <si>
    <t>29.12.2023 15:09:09</t>
  </si>
  <si>
    <t>29.12.2023 23:39:48</t>
  </si>
  <si>
    <t>30.12.2023 00:35:07</t>
  </si>
  <si>
    <t>29.12.2023 07:47:49</t>
  </si>
  <si>
    <t>29.12.2023 10:32:17</t>
  </si>
  <si>
    <t>29.12.2023 09:34:30</t>
  </si>
  <si>
    <t>29.12.2023 14:18:46</t>
  </si>
  <si>
    <t>M-2728 35-04-M02728_913273613_913273613</t>
  </si>
  <si>
    <t>29.12.2023 21:28:09</t>
  </si>
  <si>
    <t>30.12.2023 00:30:49</t>
  </si>
  <si>
    <t>K-4785 35-02-K04785_98998233_98998233</t>
  </si>
  <si>
    <t>29.12.2023 14:49:54</t>
  </si>
  <si>
    <t>29.12.2023 18:15:02</t>
  </si>
  <si>
    <t>SUDELİĞİ KÖK 45-72-L00111_HatBaşıAyırıcı_53139624 L01_53139624</t>
  </si>
  <si>
    <t>29.12.2023 09:15:33</t>
  </si>
  <si>
    <t>29.12.2023 17:35:19</t>
  </si>
  <si>
    <t>29.12.2023 08:53:46</t>
  </si>
  <si>
    <t>29.12.2023 09:02:43</t>
  </si>
  <si>
    <t>SÜLEYMANLI TR-1 35-16-L00263_35-16-L00263_2361849</t>
  </si>
  <si>
    <t>29.12.2023 14:18:27</t>
  </si>
  <si>
    <t>29.12.2023 21:02:41</t>
  </si>
  <si>
    <t>TR-47 45-78-L00047_DAĞITIM TARFOSU TR-47 - TR-53 L01_66121664</t>
  </si>
  <si>
    <t>29.12.2023 18:16:17</t>
  </si>
  <si>
    <t>29.12.2023 20:48:07</t>
  </si>
  <si>
    <t>K-4289 35-07-K04289_954753967_954753967</t>
  </si>
  <si>
    <t>29.12.2023 10:05:08</t>
  </si>
  <si>
    <t>29.12.2023 13:58:25</t>
  </si>
  <si>
    <t>K-4105 35-08-K04105_98946798_98946798</t>
  </si>
  <si>
    <t>29.12.2023 22:13:31</t>
  </si>
  <si>
    <t>30.12.2023 02:49:21</t>
  </si>
  <si>
    <t>HACIHAMZALAR TR-1 35-16-M00104_35-16-M00104_2349784</t>
  </si>
  <si>
    <t>29.12.2023 10:51:06</t>
  </si>
  <si>
    <t>29.12.2023 17:54:25</t>
  </si>
  <si>
    <t>ILIPINAR KÖK 35-23-M00154_FOÇA BES ÇIKIŞI M07_67163348</t>
  </si>
  <si>
    <t>29.12.2023 10:15:24</t>
  </si>
  <si>
    <t>29.12.2023 11:43:30</t>
  </si>
  <si>
    <t>DURASILLI TR-12 45-78-M01148__82126562_82126562</t>
  </si>
  <si>
    <t>29.12.2023 14:00:29</t>
  </si>
  <si>
    <t>29.12.2023 14:32:49</t>
  </si>
  <si>
    <t>ÇAVUŞKÖY TR-2 35-28-M00347_D_65498798_65498798</t>
  </si>
  <si>
    <t>29.12.2023 16:00:32</t>
  </si>
  <si>
    <t>29.12.2023 19:34:26</t>
  </si>
  <si>
    <t>HACIRAHMANLI TR-1 KÖK 45-80-M00070_HatBaşıAyırıcı_53136468 M03_53136468</t>
  </si>
  <si>
    <t>29.12.2023 06:32:48</t>
  </si>
  <si>
    <t>29.12.2023 07:41:01</t>
  </si>
  <si>
    <t>29.12.2023 12:12:20</t>
  </si>
  <si>
    <t>29.12.2023 13:54:06</t>
  </si>
  <si>
    <t>K-2537 35-09-K02537_35-09-K02537_45407086</t>
  </si>
  <si>
    <t>29.12.2023 21:25:34</t>
  </si>
  <si>
    <t>29.12.2023 22:20:49</t>
  </si>
  <si>
    <t>K-681 35-04-K00681_98257881_98257881</t>
  </si>
  <si>
    <t>29.12.2023 18:51:57</t>
  </si>
  <si>
    <t>29.12.2023 21:37:55</t>
  </si>
  <si>
    <t>TR-2/88 45-83-L00088_TR-2/91 L01_2328252</t>
  </si>
  <si>
    <t>29.12.2023 10:27:17</t>
  </si>
  <si>
    <t>29.12.2023 16:58:45</t>
  </si>
  <si>
    <t>ULUKENT DM-3/7 35-28-M00062_35-28-M00062_66553664</t>
  </si>
  <si>
    <t>29.12.2023 11:50:07</t>
  </si>
  <si>
    <t>29.12.2023 12:30:01</t>
  </si>
  <si>
    <t>FOÇA CEZA İNFAZ KURUMU KÖK 35-23-M00302_ANDAK KÖK M01_67574131</t>
  </si>
  <si>
    <t>29.12.2023 14:45:57</t>
  </si>
  <si>
    <t>YENİFOÇA TR-44 35-23-M00044_950420791_950420791</t>
  </si>
  <si>
    <t>29.12.2023 21:29:59</t>
  </si>
  <si>
    <t>29.12.2023 22:27:48</t>
  </si>
  <si>
    <t>29.12.2023 08:57:39</t>
  </si>
  <si>
    <t>29.12.2023 09:17:00</t>
  </si>
  <si>
    <t>K-4238 35-07-K04238_A_56383217_56383217</t>
  </si>
  <si>
    <t>29.12.2023 09:16:27</t>
  </si>
  <si>
    <t>29.12.2023 16:22:23</t>
  </si>
  <si>
    <t>TR-2/15 45-83-L00015__79007390_79007390</t>
  </si>
  <si>
    <t>29.12.2023 18:10:08</t>
  </si>
  <si>
    <t>29.12.2023 18:42:16</t>
  </si>
  <si>
    <t>MURADİYE DM-5 45-71-M00618_SAHALAR M09_73447497</t>
  </si>
  <si>
    <t>29.12.2023 12:51:27</t>
  </si>
  <si>
    <t>29.12.2023 14:26:20</t>
  </si>
  <si>
    <t>29.12.2023 14:09:56</t>
  </si>
  <si>
    <t>29.12.2023 15:55:23</t>
  </si>
  <si>
    <t>ÇAVUŞKÖY TR-1 35-28-M00346_35-28-M00346_2372789</t>
  </si>
  <si>
    <t>29.12.2023 10:22:08</t>
  </si>
  <si>
    <t>29.12.2023 11:39:51</t>
  </si>
  <si>
    <t>ULUKENT DM-1/11 35-28-M00569_35-28-M00569_66555263</t>
  </si>
  <si>
    <t>29.12.2023 15:16:07</t>
  </si>
  <si>
    <t>29.12.2023 16:41:00</t>
  </si>
  <si>
    <t>TR-1/85 45-72-M00085_45-72-M00085_2360755</t>
  </si>
  <si>
    <t>29.12.2023 13:55:22</t>
  </si>
  <si>
    <t>29.12.2023 14:09:05</t>
  </si>
  <si>
    <t>SOMA KÖYLER DM-2 45-82-M00125_KÖYLER 34.5 M09_2304026</t>
  </si>
  <si>
    <t>29.12.2023 11:22:23</t>
  </si>
  <si>
    <t>29.12.2023 15:16:01</t>
  </si>
  <si>
    <t>M-2402 35-01-M02402_912555152_912555152</t>
  </si>
  <si>
    <t>29.12.2023 17:53:11</t>
  </si>
  <si>
    <t>29.12.2023 19:05:30</t>
  </si>
  <si>
    <t>ÜÇPINAR DM 45-71-M00183_ÜÇPINAR M08_72249228</t>
  </si>
  <si>
    <t>29.12.2023 16:35:00</t>
  </si>
  <si>
    <t>29.12.2023 17:15:18</t>
  </si>
  <si>
    <t>M-1173 35-04-M01173_98196086_98196086</t>
  </si>
  <si>
    <t>29.12.2023 09:41:42</t>
  </si>
  <si>
    <t>29.12.2023 12:05:09</t>
  </si>
  <si>
    <t>M-2818 35-01-M02818_35-01-M02818_95079597</t>
  </si>
  <si>
    <t>29.12.2023 03:23:28</t>
  </si>
  <si>
    <t>29.12.2023 04:07:15</t>
  </si>
  <si>
    <t>K-4036 35-02-K04036_910056370_910056370</t>
  </si>
  <si>
    <t>29.12.2023 23:20:15</t>
  </si>
  <si>
    <t>30.12.2023 00:21:32</t>
  </si>
  <si>
    <t>SARIGÖL TR-54 45-79-M00054_DAĞITIM TRAFOSU TR-54 M04_2076504</t>
  </si>
  <si>
    <t>29.12.2023 15:44:07</t>
  </si>
  <si>
    <t>L-308 35-18-L00308_950456824_950456824</t>
  </si>
  <si>
    <t>29.12.2023 14:06:59</t>
  </si>
  <si>
    <t>29.12.2023 16:05:59</t>
  </si>
  <si>
    <t>29.12.2023 08:39:12</t>
  </si>
  <si>
    <t>29.12.2023 16:34:03</t>
  </si>
  <si>
    <t>PANAZTEPE DM 35-28-M00732_MALTEPE M03_2055980</t>
  </si>
  <si>
    <t>29.12.2023 13:31:49</t>
  </si>
  <si>
    <t>29.12.2023 13:41:40</t>
  </si>
  <si>
    <t>K-921 35-01-K00921_912438507_912438507</t>
  </si>
  <si>
    <t>29.12.2023 08:24:06</t>
  </si>
  <si>
    <t>29.12.2023 09:23:35</t>
  </si>
  <si>
    <t>TR-48 35-30-L00048_TR-50 L04_72065190</t>
  </si>
  <si>
    <t>29.12.2023 09:03:12</t>
  </si>
  <si>
    <t>29.12.2023 12:35:15</t>
  </si>
  <si>
    <t>K-2643 35-01-K02643_E_56377978_56377978</t>
  </si>
  <si>
    <t>29.12.2023 11:38:28</t>
  </si>
  <si>
    <t>29.12.2023 13:19:52</t>
  </si>
  <si>
    <t>DURASILLI TR-7 45-78-M01118_TR-8 M05_2327267</t>
  </si>
  <si>
    <t>29.12.2023 14:35:22</t>
  </si>
  <si>
    <t>29.12.2023 15:18:15</t>
  </si>
  <si>
    <t>M-3090 35-09-M03090_A A02_95325030</t>
  </si>
  <si>
    <t>29.12.2023 12:46:28</t>
  </si>
  <si>
    <t>29.12.2023 13:31:56</t>
  </si>
  <si>
    <t>L-365 ILDIR ÇAYAĞZI 35-18-L00365_950455008_950455008</t>
  </si>
  <si>
    <t>29.12.2023 14:03:39</t>
  </si>
  <si>
    <t>29.12.2023 18:18:27</t>
  </si>
  <si>
    <t>BUCA TM 35-03-A00003_Adatepe M31_2311290</t>
  </si>
  <si>
    <t>29.12.2023 15:38:38</t>
  </si>
  <si>
    <t>29.12.2023 16:08:47</t>
  </si>
  <si>
    <t>SİYEKLİ KÖK 45-71-M00185_HatBaşıAyırıcı_53134945 M05_53134945</t>
  </si>
  <si>
    <t>29.12.2023 17:05:16</t>
  </si>
  <si>
    <t>29.12.2023 21:02:39</t>
  </si>
  <si>
    <t>29.12.2023 10:08:13</t>
  </si>
  <si>
    <t>29.12.2023 11:34:13</t>
  </si>
  <si>
    <t>ÇETİN ALTINDAĞ VE ARK.TARIMSAL SULAM GRUBU 45-71-M01617_DIREK TIPI TRAFO HUCRESI H01_2089485</t>
  </si>
  <si>
    <t>29.12.2023 09:35:36</t>
  </si>
  <si>
    <t>29.12.2023 12:57:17</t>
  </si>
  <si>
    <t>M-1549 35-03-M01549_M-984 M02_41951937</t>
  </si>
  <si>
    <t>29.12.2023 16:47:07</t>
  </si>
  <si>
    <t>DM-1/11A 35-19-M00011_URLA TM-2 DEN GELEN TR-5 M06_2333601</t>
  </si>
  <si>
    <t>29.12.2023 03:16:10</t>
  </si>
  <si>
    <t>29.12.2023 03:25:22</t>
  </si>
  <si>
    <t>M-36 DOĞALKENT 35-23-M00036_B b1_42106683</t>
  </si>
  <si>
    <t>29.12.2023 00:19:16</t>
  </si>
  <si>
    <t>29.12.2023 02:50:19</t>
  </si>
  <si>
    <t>M-1017 35-03-M01017_M-3128 M02_41947602</t>
  </si>
  <si>
    <t>29.12.2023 14:59:19</t>
  </si>
  <si>
    <t>29.12.2023 10:53:45</t>
  </si>
  <si>
    <t>29.12.2023 11:12:00</t>
  </si>
  <si>
    <t>DİNDARLI TR-1 45-79-M00416_B_56385419_56385419</t>
  </si>
  <si>
    <t>29.12.2023 17:32:35</t>
  </si>
  <si>
    <t>BÖLCEK-4 TR 35-16-M00025_953336967_953336967</t>
  </si>
  <si>
    <t>29.12.2023 11:09:27</t>
  </si>
  <si>
    <t>29.12.2023 15:25:08</t>
  </si>
  <si>
    <t>POYRACIK TR-4 35-24-L00027_DIREK TIPI TRAFO HUCRESI H01_2042819</t>
  </si>
  <si>
    <t>29.12.2023 09:22:23</t>
  </si>
  <si>
    <t>29.12.2023 09:40:57</t>
  </si>
  <si>
    <t>GÖLMARMARA İM 45-85-A00001_YENİKÖY L03_100832294</t>
  </si>
  <si>
    <t>29.12.2023 12:35:27</t>
  </si>
  <si>
    <t>29.12.2023 12:51:26</t>
  </si>
  <si>
    <t>TR-2/12 45-72-L01016_45-72-L01016_79524925</t>
  </si>
  <si>
    <t>29.12.2023 19:02:14</t>
  </si>
  <si>
    <t>29.12.2023 21:50:11</t>
  </si>
  <si>
    <t>29.12.2023 17:54:57</t>
  </si>
  <si>
    <t>29.12.2023 18:24:53</t>
  </si>
  <si>
    <t>DENİZKÖY TR-1 35-30-M00594_35-30-M00594_2376196</t>
  </si>
  <si>
    <t>30.12.2023 13:39:37</t>
  </si>
  <si>
    <t>30.12.2023 14:41:25</t>
  </si>
  <si>
    <t>ÇIKRIKÇI TR-2 45-83-L00465_955167103_955167103</t>
  </si>
  <si>
    <t>30.12.2023 19:50:36</t>
  </si>
  <si>
    <t>30.12.2023 23:52:16</t>
  </si>
  <si>
    <t>M-2030 35-01-M02030_910945415_910945415</t>
  </si>
  <si>
    <t>30.12.2023 09:47:39</t>
  </si>
  <si>
    <t>30.12.2023 12:23:16</t>
  </si>
  <si>
    <t>KAYIŞLAR TR-2 45-80-M00142_45-80-M00142_2365399</t>
  </si>
  <si>
    <t>30.12.2023 11:15:22</t>
  </si>
  <si>
    <t>30.12.2023 11:25:41</t>
  </si>
  <si>
    <t>BELEVİ TR4 35-13-L00063_DIREK TIPI TRAFO HUCRESI H01_2045167</t>
  </si>
  <si>
    <t>30.12.2023 10:44:00</t>
  </si>
  <si>
    <t>30.12.2023 15:35:47</t>
  </si>
  <si>
    <t>M-3122 35-10-M03122_913580555_913580555</t>
  </si>
  <si>
    <t>30.12.2023 14:32:48</t>
  </si>
  <si>
    <t>30.12.2023 16:10:13</t>
  </si>
  <si>
    <t>30.12.2023 10:58:27</t>
  </si>
  <si>
    <t>30.12.2023 11:55:17</t>
  </si>
  <si>
    <t>GERENKÖY TR-7 35-23-M00153_C_91090894_91090894</t>
  </si>
  <si>
    <t>30.12.2023 19:02:26</t>
  </si>
  <si>
    <t>30.12.2023 19:26:55</t>
  </si>
  <si>
    <t>YENİŞAKRAN TR-5 35-17-M00205_C_92152537_92152537</t>
  </si>
  <si>
    <t>30.12.2023 14:59:33</t>
  </si>
  <si>
    <t>30.12.2023 16:00:12</t>
  </si>
  <si>
    <t>M-273 AÇIK DENİZ SİTESİ TR 35-30-M00273_35-30-M00273_72075582</t>
  </si>
  <si>
    <t>30.12.2023 16:09:22</t>
  </si>
  <si>
    <t>30.12.2023 19:58:34</t>
  </si>
  <si>
    <t>DUALAR KÖK 45-82-M00126_HatBaşıAyırıcı_53136124 M02_53136124</t>
  </si>
  <si>
    <t>30.12.2023 12:38:17</t>
  </si>
  <si>
    <t>30.12.2023 13:16:00</t>
  </si>
  <si>
    <t>K-1744 35-01-K01744_35-01-K01744_84744350</t>
  </si>
  <si>
    <t>30.12.2023 18:04:27</t>
  </si>
  <si>
    <t>30.12.2023 21:01:21</t>
  </si>
  <si>
    <t>K-1548 35-01-K01548_35-01-K01548_42588771</t>
  </si>
  <si>
    <t>30.12.2023 00:49:42</t>
  </si>
  <si>
    <t>30.12.2023 09:28:20</t>
  </si>
  <si>
    <t>30.12.2023 15:57:42</t>
  </si>
  <si>
    <t>30.12.2023 09:02:10</t>
  </si>
  <si>
    <t>30.12.2023 17:06:07</t>
  </si>
  <si>
    <t>30.12.2023 20:21:48</t>
  </si>
  <si>
    <t>30.12.2023 21:21:02</t>
  </si>
  <si>
    <t>İMBAT DM 35-17-M00260_İGSAŞ DM M13_2320872</t>
  </si>
  <si>
    <t>30.12.2023 13:02:27</t>
  </si>
  <si>
    <t>30.12.2023 14:46:47</t>
  </si>
  <si>
    <t>ULUDERBENT DM 45-73-M00491_HatBaşıAyırıcı_53136014 M03_53136014</t>
  </si>
  <si>
    <t>30.12.2023 14:12:56</t>
  </si>
  <si>
    <t>30.12.2023 14:58:21</t>
  </si>
  <si>
    <t>AKSELENDİ İM 45-72-A00004_ILICAKSU L10_100808541</t>
  </si>
  <si>
    <t>30.12.2023 16:46:33</t>
  </si>
  <si>
    <t>30.12.2023 17:30:29</t>
  </si>
  <si>
    <t>30.12.2023 16:43:27</t>
  </si>
  <si>
    <t>30.12.2023 17:19:07</t>
  </si>
  <si>
    <t>30.12.2023 22:02:07</t>
  </si>
  <si>
    <t>30.12.2023 23:39:45</t>
  </si>
  <si>
    <t>M-4 35-02-M00004_910385770_910385770</t>
  </si>
  <si>
    <t>30.12.2023 12:03:24</t>
  </si>
  <si>
    <t>30.12.2023 13:44:25</t>
  </si>
  <si>
    <t>POLYAK TR-1 35-30-L00132_E_56404145_56404145</t>
  </si>
  <si>
    <t>30.12.2023 11:48:10</t>
  </si>
  <si>
    <t>30.12.2023 12:39:29</t>
  </si>
  <si>
    <t>30.12.2023 10:49:17</t>
  </si>
  <si>
    <t>30.12.2023 11:22:56</t>
  </si>
  <si>
    <t>K-2451 35-03-K02451_910992363_910992363</t>
  </si>
  <si>
    <t>30.12.2023 11:25:14</t>
  </si>
  <si>
    <t>30.12.2023 13:38:23</t>
  </si>
  <si>
    <t>30.12.2023 09:23:18</t>
  </si>
  <si>
    <t>30.12.2023 15:27:44</t>
  </si>
  <si>
    <t>BEYDERE KÖK 45-71-M00128_ESKİ KARAAĞAÇLI M07_50217231</t>
  </si>
  <si>
    <t>30.12.2023 22:03:27</t>
  </si>
  <si>
    <t>30.12.2023 22:39:36</t>
  </si>
  <si>
    <t>KEPENEKLİ TR-1 45-80-M00036__93883039_93883039</t>
  </si>
  <si>
    <t>30.12.2023 15:22:58</t>
  </si>
  <si>
    <t>30.12.2023 15:42:54</t>
  </si>
  <si>
    <t>SARIBEY TR-1 45-83-L00326_A_83787109_83787109</t>
  </si>
  <si>
    <t>30.12.2023 10:56:59</t>
  </si>
  <si>
    <t>30.12.2023 11:48:00</t>
  </si>
  <si>
    <t>DELİDEMİRCİ TR-1 45-74-M00237_945591259_945591259</t>
  </si>
  <si>
    <t>30.12.2023 18:10:26</t>
  </si>
  <si>
    <t>30.12.2023 22:03:20</t>
  </si>
  <si>
    <t>H.K. KÖK 35-26-M00664_DM-4 M01_65911927</t>
  </si>
  <si>
    <t>30.12.2023 16:52:07</t>
  </si>
  <si>
    <t>30.12.2023 17:24:18</t>
  </si>
  <si>
    <t>YAKACIK TR-2 35-20-L00233_B_91387793_91387793</t>
  </si>
  <si>
    <t>30.12.2023 12:20:38</t>
  </si>
  <si>
    <t>30.12.2023 16:32:51</t>
  </si>
  <si>
    <t>SARIBEY TR-1 45-83-L00326_45-83-L00326_83787101</t>
  </si>
  <si>
    <t>30.12.2023 12:31:21</t>
  </si>
  <si>
    <t>ÇAMKÖY TR-1 35-16-L00259_35-16-L00259_2362166</t>
  </si>
  <si>
    <t>30.12.2023 01:05:57</t>
  </si>
  <si>
    <t>30.12.2023 01:38:50</t>
  </si>
  <si>
    <t>TR-87 MENTEŞ KAVŞAĞI 35-19-L00087_6481396_56355669_56355669</t>
  </si>
  <si>
    <t>30.12.2023 10:22:22</t>
  </si>
  <si>
    <t>30.12.2023 13:53:34</t>
  </si>
  <si>
    <t>30.12.2023 19:00:18</t>
  </si>
  <si>
    <t>TEKKEDERE DM 35-16-M00137_ZEYTİNDAĞ İÇME SUYU-DÖNMEZ ÇIRÇIR M04_2118715</t>
  </si>
  <si>
    <t>30.12.2023 16:23:37</t>
  </si>
  <si>
    <t>30.12.2023 16:47:10</t>
  </si>
  <si>
    <t>M-2461 35-02-M02461_35-02-M02461_66419706</t>
  </si>
  <si>
    <t>30.12.2023 13:46:31</t>
  </si>
  <si>
    <t>30.12.2023 15:15:29</t>
  </si>
  <si>
    <t>GENCERLER TR-3 35-20-L00426_A_56360268_56360268</t>
  </si>
  <si>
    <t>30.12.2023 22:50:47</t>
  </si>
  <si>
    <t>31.12.2023 01:38:43</t>
  </si>
  <si>
    <t>M-3103(YATIRIM REZERVE) 35-03-M03103_912180323_912180323</t>
  </si>
  <si>
    <t>30.12.2023 09:04:53</t>
  </si>
  <si>
    <t>30.12.2023 13:07:15</t>
  </si>
  <si>
    <t>SİNANCILAR KÖYÜ TR-1 35-27-L00259_B_56382431_56382431</t>
  </si>
  <si>
    <t>30.12.2023 10:56:29</t>
  </si>
  <si>
    <t>30.12.2023 15:53:53</t>
  </si>
  <si>
    <t>K-1655 35-02-K01655_99844884_99844884</t>
  </si>
  <si>
    <t>30.12.2023 16:18:00</t>
  </si>
  <si>
    <t>30.12.2023 17:54:25</t>
  </si>
  <si>
    <t>K-2414 35-01-K02414_A_56375255_56375255</t>
  </si>
  <si>
    <t>30.12.2023 04:14:15</t>
  </si>
  <si>
    <t>30.12.2023 04:30:15</t>
  </si>
  <si>
    <t>M-1872 KÖK 35-09-M01872_ULUCAK TM ÇİĞLİ-1 M04_66904525</t>
  </si>
  <si>
    <t>30.12.2023 09:09:47</t>
  </si>
  <si>
    <t>30.12.2023 10:41:15</t>
  </si>
  <si>
    <t>M-1253 35-01-M01253_911058554_911058554</t>
  </si>
  <si>
    <t>30.12.2023 15:18:29</t>
  </si>
  <si>
    <t>30.12.2023 17:58:23</t>
  </si>
  <si>
    <t>ÇEŞME İM 35-18-A00001_ÇEŞME-2 M06_2326726</t>
  </si>
  <si>
    <t>30.12.2023 07:42:00</t>
  </si>
  <si>
    <t>30.12.2023 08:03:00</t>
  </si>
  <si>
    <t>L-46 HARİTACILAR 35-14-L00046_956634541_956634541</t>
  </si>
  <si>
    <t>30.12.2023 12:33:28</t>
  </si>
  <si>
    <t>30.12.2023 13:25:44</t>
  </si>
  <si>
    <t>SEYREK TR-6 35-28-M00910_GAİA TARIM M02_78031970</t>
  </si>
  <si>
    <t>30.12.2023 11:13:57</t>
  </si>
  <si>
    <t>30.12.2023 11:59:17</t>
  </si>
  <si>
    <t>SARIGÖL DM 45-79-M00069_TR-37 FİDERİ M08_2318422</t>
  </si>
  <si>
    <t>30.12.2023 10:12:28</t>
  </si>
  <si>
    <t>30.12.2023 13:56:51</t>
  </si>
  <si>
    <t>30.12.2023 09:49:42</t>
  </si>
  <si>
    <t>30.12.2023 13:12:14</t>
  </si>
  <si>
    <t>TR-25 35-27-M00025_99255581_99255581</t>
  </si>
  <si>
    <t>30.12.2023 13:54:36</t>
  </si>
  <si>
    <t>30.12.2023 16:51:45</t>
  </si>
  <si>
    <t>30.12.2023 22:27:32</t>
  </si>
  <si>
    <t>30.12.2023 23:42:53</t>
  </si>
  <si>
    <t>TR-32 35-19-M00032_956675126_956675126</t>
  </si>
  <si>
    <t>30.12.2023 11:13:24</t>
  </si>
  <si>
    <t>30.12.2023 15:02:54</t>
  </si>
  <si>
    <t>M-2954 35-01-M02954_911341659_911341659</t>
  </si>
  <si>
    <t>30.12.2023 23:35:06</t>
  </si>
  <si>
    <t>31.12.2023 04:20:20</t>
  </si>
  <si>
    <t>HOROZ GEDİĞİ TR-1 35-17-M00338_D_60983157_60983157</t>
  </si>
  <si>
    <t>30.12.2023 10:19:37</t>
  </si>
  <si>
    <t>30.12.2023 11:34:35</t>
  </si>
  <si>
    <t>KIZILÇUKUR TR-1 35-30-L00151_B_56352651_56352651</t>
  </si>
  <si>
    <t>30.12.2023 14:58:15</t>
  </si>
  <si>
    <t>30.12.2023 15:33:08</t>
  </si>
  <si>
    <t>SULTAN DM 35-25-M00121_HatBaşıAyırıcı_81191050 M05_81191050</t>
  </si>
  <si>
    <t>30.12.2023 09:16:57</t>
  </si>
  <si>
    <t>30.12.2023 15:24:57</t>
  </si>
  <si>
    <t>SELAMPEN KÖK 35-26-M00926_ÇETMEN M06_65890768</t>
  </si>
  <si>
    <t>30.12.2023 17:19:37</t>
  </si>
  <si>
    <t>30.12.2023 17:25:00</t>
  </si>
  <si>
    <t>K-4260 35-07-K04260_F_56381443_56381443</t>
  </si>
  <si>
    <t>30.12.2023 17:05:17</t>
  </si>
  <si>
    <t>30.12.2023 18:50:02</t>
  </si>
  <si>
    <t>KULA İM 45-77-A00001_KULA-3(ŞEHİR-3) L04_2308463</t>
  </si>
  <si>
    <t>30.12.2023 17:58:37</t>
  </si>
  <si>
    <t>30.12.2023 18:16:13</t>
  </si>
  <si>
    <t>TR-38 35-30-L00038_955324979_955324979</t>
  </si>
  <si>
    <t>30.12.2023 15:24:43</t>
  </si>
  <si>
    <t>30.12.2023 18:42:16</t>
  </si>
  <si>
    <t>30.12.2023 19:32:07</t>
  </si>
  <si>
    <t>30.12.2023 21:09:57</t>
  </si>
  <si>
    <t>KAPAKLI DM 45-72-M00309_ZER SALÇA M05_2099421</t>
  </si>
  <si>
    <t>30.12.2023 15:56:09</t>
  </si>
  <si>
    <t>30.12.2023 16:30:56</t>
  </si>
  <si>
    <t>VİLLAKENT TR-5 35-28-M00382_F F01_92713621</t>
  </si>
  <si>
    <t>30.12.2023 15:37:35</t>
  </si>
  <si>
    <t>30.12.2023 18:41:22</t>
  </si>
  <si>
    <t>TR-1/14-C 45-72-M00100_D_90946390_90946390</t>
  </si>
  <si>
    <t>30.12.2023 05:30:33</t>
  </si>
  <si>
    <t>30.12.2023 06:23:38</t>
  </si>
  <si>
    <t>DM-05/02 45-71-M00048_95000574423_95000574423</t>
  </si>
  <si>
    <t>30.12.2023 11:53:56</t>
  </si>
  <si>
    <t>30.12.2023 12:44:57</t>
  </si>
  <si>
    <t>GÖLMARMARA TR-26 45-85-L00026_95001205008_95001205008</t>
  </si>
  <si>
    <t>30.12.2023 11:59:26</t>
  </si>
  <si>
    <t>30.12.2023 14:30:48</t>
  </si>
  <si>
    <t>BELEVİ İM 35-13-A00002_BELEVİ ŞEHİR-2 L04_2064129</t>
  </si>
  <si>
    <t>30.12.2023 09:00:56</t>
  </si>
  <si>
    <t>YENİ ŞAKRAN TR-10 35-17-M00210_950314459_950314459</t>
  </si>
  <si>
    <t>30.12.2023 14:00:45</t>
  </si>
  <si>
    <t>30.12.2023 15:54:43</t>
  </si>
  <si>
    <t>30.12.2023 09:17:22</t>
  </si>
  <si>
    <t>30.12.2023 18:09:56</t>
  </si>
  <si>
    <t>30.12.2023 01:52:47</t>
  </si>
  <si>
    <t>30.12.2023 03:07:47</t>
  </si>
  <si>
    <t>M-18 SENEMKENT TR 35-18-M00018_950131490_950131490</t>
  </si>
  <si>
    <t>30.12.2023 16:12:28</t>
  </si>
  <si>
    <t>30.12.2023 20:58:56</t>
  </si>
  <si>
    <t>DM-12/TR-1 45-73-M00067_HatBaşıAyırıcı_100685537 M01_100685537</t>
  </si>
  <si>
    <t>30.12.2023 10:35:58</t>
  </si>
  <si>
    <t>30.12.2023 11:20:08</t>
  </si>
  <si>
    <t>YAKACIK TR-2 35-20-L00233_35-20-L00233_2371414</t>
  </si>
  <si>
    <t>30.12.2023 14:57:20</t>
  </si>
  <si>
    <t>30.12.2023 16:05:27</t>
  </si>
  <si>
    <t>TR-1/40-B 45-72-M00107__91089033_91089033</t>
  </si>
  <si>
    <t>30.12.2023 17:16:15</t>
  </si>
  <si>
    <t>30.12.2023 18:07:23</t>
  </si>
  <si>
    <t>BUCA TM 35-03-A00003_Buca-17 K24_2311287</t>
  </si>
  <si>
    <t>30.12.2023 22:36:37</t>
  </si>
  <si>
    <t>31.12.2023 00:25:06</t>
  </si>
  <si>
    <t>30.12.2023 22:12:27</t>
  </si>
  <si>
    <t>31.12.2023 01:27:37</t>
  </si>
  <si>
    <t>TR-11/03 (BELEDİYE ŞANTİYE TR) 45-71-M00368_B_56403961_56403961</t>
  </si>
  <si>
    <t>30.12.2023 13:34:59</t>
  </si>
  <si>
    <t>30.12.2023 16:56:09</t>
  </si>
  <si>
    <t>L-426 ESKİ GARAJ 35-18-L00426_A a1_5945316</t>
  </si>
  <si>
    <t>30.12.2023 20:24:46</t>
  </si>
  <si>
    <t>30.12.2023 22:12:36</t>
  </si>
  <si>
    <t>PARLAK TR-1 35-21-L00074_A_76841157_76841157</t>
  </si>
  <si>
    <t>30.12.2023 17:23:55</t>
  </si>
  <si>
    <t>30.12.2023 21:30:52</t>
  </si>
  <si>
    <t>PANCAR TM 35-26-A00003_OSB-2 M07_2322983</t>
  </si>
  <si>
    <t>30.12.2023 16:51:57</t>
  </si>
  <si>
    <t>30.12.2023 17:01:37</t>
  </si>
  <si>
    <t>BAĞYURDU SLM GRB TR-9 35-27-M00730_35-27-M00730_2368109</t>
  </si>
  <si>
    <t>30.12.2023 09:09:01</t>
  </si>
  <si>
    <t>30.12.2023 13:38:04</t>
  </si>
  <si>
    <t>K-1986 35-01-K01986_A_56383084_56383084</t>
  </si>
  <si>
    <t>30.12.2023 17:34:50</t>
  </si>
  <si>
    <t>30.12.2023 18:50:51</t>
  </si>
  <si>
    <t>ÜRKMEZ M-9 35-25-M00147_35-25-M00147_72076650</t>
  </si>
  <si>
    <t>30.12.2023 19:03:27</t>
  </si>
  <si>
    <t>30.12.2023 19:06:00</t>
  </si>
  <si>
    <t>K-1781 35-04-K01781_99548269_99548269</t>
  </si>
  <si>
    <t>30.12.2023 02:27:30</t>
  </si>
  <si>
    <t>30.12.2023 03:25:45</t>
  </si>
  <si>
    <t>K-4237 35-03-K04237_910533977_910533977</t>
  </si>
  <si>
    <t>30.12.2023 10:50:25</t>
  </si>
  <si>
    <t>30.12.2023 11:38:41</t>
  </si>
  <si>
    <t>ULUKENT DM-2/8 35-28-M00577_35-28-M00577_66548674</t>
  </si>
  <si>
    <t>30.12.2023 12:43:23</t>
  </si>
  <si>
    <t>30.12.2023 14:00:27</t>
  </si>
  <si>
    <t>K-4491 LAKA TR-2 35-02-K04491_35-02-K04491_2346790</t>
  </si>
  <si>
    <t>30.12.2023 10:25:21</t>
  </si>
  <si>
    <t>30.12.2023 11:03:24</t>
  </si>
  <si>
    <t>BEYLER ÇAYIRI TR-5 35-16-M00166_A_90945993_90945993</t>
  </si>
  <si>
    <t>30.12.2023 13:49:02</t>
  </si>
  <si>
    <t>30.12.2023 15:50:30</t>
  </si>
  <si>
    <t>ARPALIK TARIMSAL SULAMA TR-8 45-83-M00340_45-83-M00340_2371744</t>
  </si>
  <si>
    <t>30.12.2023 22:38:25</t>
  </si>
  <si>
    <t>30.12.2023 23:40:35</t>
  </si>
  <si>
    <t>SOMA TR-17/2 45-82-M00110_915776868_915776868</t>
  </si>
  <si>
    <t>30.12.2023 14:14:19</t>
  </si>
  <si>
    <t>30.12.2023 15:33:17</t>
  </si>
  <si>
    <t>DEMİRKÖPRÜ TM 45-78-A00005_SALİHLİ ŞEHİR ( DEMİRKÖPRÜ-1) M04_2329519</t>
  </si>
  <si>
    <t>30.12.2023 11:17:57</t>
  </si>
  <si>
    <t>30.12.2023 17:19:59</t>
  </si>
  <si>
    <t>K-646 35-01-K00646_B 1B_5927565</t>
  </si>
  <si>
    <t>30.12.2023 06:35:20</t>
  </si>
  <si>
    <t>30.12.2023 09:23:06</t>
  </si>
  <si>
    <t>ÇANDARLI DM-TR-20 35-30-M00020_A_56365505_56365505</t>
  </si>
  <si>
    <t>30.12.2023 11:46:42</t>
  </si>
  <si>
    <t>30.12.2023 12:25:27</t>
  </si>
  <si>
    <t>K-4901 35-01-K04901_EŞREFPAŞA İM K02_66125105</t>
  </si>
  <si>
    <t>30.12.2023 09:20:48</t>
  </si>
  <si>
    <t>30.12.2023 09:24:54</t>
  </si>
  <si>
    <t>K-692 35-04-K00692_C K692C2B_5816487</t>
  </si>
  <si>
    <t>30.12.2023 00:48:42</t>
  </si>
  <si>
    <t>30.12.2023 01:19:06</t>
  </si>
  <si>
    <t>ARPALIK KÖK 45-83-M00137_ÇAMPINAR TARIMSAL SULAMA - TR-6 M06_2096501</t>
  </si>
  <si>
    <t>30.12.2023 16:23:16</t>
  </si>
  <si>
    <t>30.12.2023 17:05:55</t>
  </si>
  <si>
    <t>ULUKENT DM-3/18 35-28-M00058_35-28-M00058_66483441</t>
  </si>
  <si>
    <t>30.12.2023 14:16:08</t>
  </si>
  <si>
    <t>30.12.2023 15:04:55</t>
  </si>
  <si>
    <t>KARGIN KÖK 45-71-M00095_ŞİRVAN M04_2076272</t>
  </si>
  <si>
    <t>30.12.2023 15:48:50</t>
  </si>
  <si>
    <t>30.12.2023 17:29:57</t>
  </si>
  <si>
    <t>KAPAKLI İM 45-72-A00003_ESKİ MECİDİYE L04_2107704</t>
  </si>
  <si>
    <t>30.12.2023 11:55:46</t>
  </si>
  <si>
    <t>30.12.2023 12:26:47</t>
  </si>
  <si>
    <t>M-1687 35-02-M01687_910359031_910359031</t>
  </si>
  <si>
    <t>30.12.2023 10:02:34</t>
  </si>
  <si>
    <t>30.12.2023 11:16:52</t>
  </si>
  <si>
    <t>30.12.2023 13:14:32</t>
  </si>
  <si>
    <t>30.12.2023 16:17:28</t>
  </si>
  <si>
    <t>30.12.2023 21:54:37</t>
  </si>
  <si>
    <t>30.12.2023 21:59:07</t>
  </si>
  <si>
    <t>GÖLMARMARA TR-19 45-85-L00019_TR-17 L03_72105875</t>
  </si>
  <si>
    <t>30.12.2023 09:44:47</t>
  </si>
  <si>
    <t>30.12.2023 10:02:00</t>
  </si>
  <si>
    <t>MURADİYE HASTANE TR-1 45-71-M00193_B B03b_95019719</t>
  </si>
  <si>
    <t>30.12.2023 16:50:00</t>
  </si>
  <si>
    <t>30.12.2023 18:58:22</t>
  </si>
  <si>
    <t>TR-96 35-16-L00096_E e1_47566024</t>
  </si>
  <si>
    <t>30.12.2023 12:27:33</t>
  </si>
  <si>
    <t>30.12.2023 17:52:57</t>
  </si>
  <si>
    <t>TR-144 35-16-L00144_47571848_56352905_56352905</t>
  </si>
  <si>
    <t>30.12.2023 23:15:43</t>
  </si>
  <si>
    <t>31.12.2023 01:48:37</t>
  </si>
  <si>
    <t>30.12.2023 09:13:56</t>
  </si>
  <si>
    <t>30.12.2023 16:52:25</t>
  </si>
  <si>
    <t>ULUKENT DM-3/12 35-28-M00061_DAĞITIM TRAFO ULUKENT DM-3/12 M04_66556662</t>
  </si>
  <si>
    <t>30.12.2023 15:16:57</t>
  </si>
  <si>
    <t>30.12.2023 17:06:35</t>
  </si>
  <si>
    <t>TR-1 45-77-L00001_CBÜ ÖZEL TR L05_72202929</t>
  </si>
  <si>
    <t>30.12.2023 19:14:41</t>
  </si>
  <si>
    <t>30.12.2023 20:00:32</t>
  </si>
  <si>
    <t>ÇINARDİBİ TR-6 35-20-M00073_955200571_955200571</t>
  </si>
  <si>
    <t>30.12.2023 11:24:44</t>
  </si>
  <si>
    <t>30.12.2023 14:59:42</t>
  </si>
  <si>
    <t>30.12.2023 14:57:17</t>
  </si>
  <si>
    <t>30.12.2023 15:45:17</t>
  </si>
  <si>
    <t>HOROZ GEDİĞİ TR-1 35-17-M00338_35-17-M00338_2376307</t>
  </si>
  <si>
    <t>30.12.2023 11:43:09</t>
  </si>
  <si>
    <t>CABBAR DM 45-73-M00100_KEMALİYE-1 ÇIKIŞ M09_2058104</t>
  </si>
  <si>
    <t>30.12.2023 15:18:01</t>
  </si>
  <si>
    <t>30.12.2023 15:35:12</t>
  </si>
  <si>
    <t>M-676 35-02-M00676_ M03_2313254</t>
  </si>
  <si>
    <t>30.12.2023 14:55:26</t>
  </si>
  <si>
    <t>30.12.2023 17:18:21</t>
  </si>
  <si>
    <t>L-308 35-18-L00308_950464424_950464424</t>
  </si>
  <si>
    <t>30.12.2023 17:31:30</t>
  </si>
  <si>
    <t>30.12.2023 23:16:05</t>
  </si>
  <si>
    <t>TEPECİK KÖPRÜ DM 35-14-M00332_TAŞKENT DM-2 (DOĞANBEY-2 477 H.H. SAĞ DEVRE) M07_49833970</t>
  </si>
  <si>
    <t>30.12.2023 16:52:08</t>
  </si>
  <si>
    <t>30.12.2023 18:42:14</t>
  </si>
  <si>
    <t>DM08/TR01 45-73-M00017_E e1_45157602</t>
  </si>
  <si>
    <t>30.12.2023 17:10:24</t>
  </si>
  <si>
    <t>30.12.2023 18:08:13</t>
  </si>
  <si>
    <t>AVDAN TR-3 45-82-M00228_D_56405038_56405038</t>
  </si>
  <si>
    <t>30.12.2023 18:26:33</t>
  </si>
  <si>
    <t>30.12.2023 21:29:27</t>
  </si>
  <si>
    <t>K-1781 35-04-K01781_99183043_99183043</t>
  </si>
  <si>
    <t>30.12.2023 08:04:26</t>
  </si>
  <si>
    <t>30.12.2023 12:08:02</t>
  </si>
  <si>
    <t>M-1685 35-09-M01685_35-09-M01685_42932314</t>
  </si>
  <si>
    <t>30.12.2023 12:48:08</t>
  </si>
  <si>
    <t>30.12.2023 14:34:36</t>
  </si>
  <si>
    <t>MENEMEN TR-1 35-28-L00001_DIREK TIPI TRAFO HUCRESI H01_2108926</t>
  </si>
  <si>
    <t>30.12.2023 09:40:10</t>
  </si>
  <si>
    <t>30.12.2023 09:53:07</t>
  </si>
  <si>
    <t>BATI BASMA KÖK 35-26-M00235_ M01_2038647</t>
  </si>
  <si>
    <t>30.12.2023 12:53:27</t>
  </si>
  <si>
    <t>30.12.2023 16:59:59</t>
  </si>
  <si>
    <t>FAHRETTİN GÖREN SLM GRB TR 35-27-M00712_D_56371654_56371654</t>
  </si>
  <si>
    <t>30.12.2023 11:50:27</t>
  </si>
  <si>
    <t>30.12.2023 15:11:03</t>
  </si>
  <si>
    <t>TR-73 35-16-L00073_TR-76 L02_71993509</t>
  </si>
  <si>
    <t>30.12.2023 10:34:47</t>
  </si>
  <si>
    <t>30.12.2023 11:05:12</t>
  </si>
  <si>
    <t>SARIGÖL TR-25 45-79-M00025_B_56397313_56397313</t>
  </si>
  <si>
    <t>30.12.2023 01:27:56</t>
  </si>
  <si>
    <t>30.12.2023 02:36:26</t>
  </si>
  <si>
    <t>CABBAR DM 45-73-M00100_KÖYLER ÇIKIŞI M04_2307307</t>
  </si>
  <si>
    <t>30.12.2023 16:03:59</t>
  </si>
  <si>
    <t>30.12.2023 16:24:37</t>
  </si>
  <si>
    <t>K-2 35-01-K00002_912208889_912208889</t>
  </si>
  <si>
    <t>30.12.2023 19:32:34</t>
  </si>
  <si>
    <t>30.12.2023 21:13:18</t>
  </si>
  <si>
    <t>FOÇA TR-47 35-23-L00047_42133503_56405995_56405995</t>
  </si>
  <si>
    <t>30.12.2023 16:35:36</t>
  </si>
  <si>
    <t>30.12.2023 18:51:08</t>
  </si>
  <si>
    <t>SELENDİ DM 45-81-M00001_SATILMIŞ M14_2079214</t>
  </si>
  <si>
    <t>30.12.2023 11:09:27</t>
  </si>
  <si>
    <t>30.12.2023 12:03:07</t>
  </si>
  <si>
    <t>M-500 (DM-3/2) 35-17-M00500_DM-3/1 M01_58060377</t>
  </si>
  <si>
    <t>30.12.2023 10:51:37</t>
  </si>
  <si>
    <t>30.12.2023 11:03:00</t>
  </si>
  <si>
    <t>SARIGÖL TR-29 45-79-M00029_TR-30-31-32 M05_2315973</t>
  </si>
  <si>
    <t>30.12.2023 09:17:49</t>
  </si>
  <si>
    <t>30.12.2023 10:52:37</t>
  </si>
  <si>
    <t>SARIGÖL TR-5 45-79-M00005_B_90949239_90949239</t>
  </si>
  <si>
    <t>30.12.2023 17:17:57</t>
  </si>
  <si>
    <t>30.12.2023 18:06:52</t>
  </si>
  <si>
    <t>ALİBEYLİ DM 45-80-M00064_HEYBELİ M03_72190763</t>
  </si>
  <si>
    <t>30.12.2023 09:22:47</t>
  </si>
  <si>
    <t>30.12.2023 10:05:49</t>
  </si>
  <si>
    <t>HALİLBEYLİ DM 35-27-M00620_HALİLBEYLİ İÇME SUYU M11_2051349</t>
  </si>
  <si>
    <t>30.12.2023 19:22:17</t>
  </si>
  <si>
    <t>30.12.2023 19:56:07</t>
  </si>
  <si>
    <t>BEYDERE KÖK 45-71-M00128_HatBaşıAyırıcı_53135138 M07_53135138</t>
  </si>
  <si>
    <t>30.12.2023 16:36:21</t>
  </si>
  <si>
    <t>K-4499 35-02-K04499_910178973_910178973</t>
  </si>
  <si>
    <t>30.12.2023 12:33:06</t>
  </si>
  <si>
    <t>30.12.2023 16:56:45</t>
  </si>
  <si>
    <t>K-4171 35-04-K04171_913664775_913664775</t>
  </si>
  <si>
    <t>30.12.2023 20:16:23</t>
  </si>
  <si>
    <t>30.12.2023 23:03:45</t>
  </si>
  <si>
    <t>M-991 35-03-M00991_910033769_910033769</t>
  </si>
  <si>
    <t>30.12.2023 13:02:57</t>
  </si>
  <si>
    <t>30.12.2023 18:53:05</t>
  </si>
  <si>
    <t>ULUKENT DM-1/10 35-28-M00570_E _5881953</t>
  </si>
  <si>
    <t>30.12.2023 21:08:59</t>
  </si>
  <si>
    <t>30.12.2023 23:17:54</t>
  </si>
  <si>
    <t>L-62 İSTUR 35-14-L00062_956659449_956659449</t>
  </si>
  <si>
    <t>30.12.2023 01:35:45</t>
  </si>
  <si>
    <t>30.12.2023 02:26:37</t>
  </si>
  <si>
    <t>ÜÇPINAR DM 45-71-M00183_HatBaşıAyırıcı_53134523 M08_53134523</t>
  </si>
  <si>
    <t>30.12.2023 17:37:44</t>
  </si>
  <si>
    <t>31.12.2023 02:07:29</t>
  </si>
  <si>
    <t>DİNDARLI KÖK TR-3 KAKLIK 45-79-M00395_ALEMŞAHLI M05_72035420</t>
  </si>
  <si>
    <t>30.12.2023 11:14:05</t>
  </si>
  <si>
    <t>30.12.2023 12:13:17</t>
  </si>
  <si>
    <t>KAVACIK TR-1 35-01-L00001_E_56381459_56381459</t>
  </si>
  <si>
    <t>30.12.2023 14:26:53</t>
  </si>
  <si>
    <t>30.12.2023 20:49:02</t>
  </si>
  <si>
    <t>KARAYAĞCI TR-1 45-72-L00861_45-72-L00861_2349209</t>
  </si>
  <si>
    <t>30.12.2023 23:06:37</t>
  </si>
  <si>
    <t>30.12.2023 23:51:21</t>
  </si>
  <si>
    <t>DEMİRKÖPRÜ TM 45-78-A00005_SALİHLİ KÖYLER ( DEMİRKÖPRÜ-2 ) M08_2329515</t>
  </si>
  <si>
    <t>30.12.2023 17:17:35</t>
  </si>
  <si>
    <t>TR-1 45-77-L00001_TR-2 L04_72202882</t>
  </si>
  <si>
    <t>30.12.2023 10:27:37</t>
  </si>
  <si>
    <t>30.12.2023 16:50:54</t>
  </si>
  <si>
    <t>SARIGÖL DM 45-79-M00069_TR-54 FİDERİ M07_2318421</t>
  </si>
  <si>
    <t>30.12.2023 14:07:27</t>
  </si>
  <si>
    <t>30.12.2023 16:17:27</t>
  </si>
  <si>
    <t>YİĞİTLER KÖK 35-27-M00707_KARMEZ-2 M06_72159024</t>
  </si>
  <si>
    <t>30.12.2023 11:43:47</t>
  </si>
  <si>
    <t>30.12.2023 11:44:47</t>
  </si>
  <si>
    <t>30.12.2023 21:03:07</t>
  </si>
  <si>
    <t>30.12.2023 21:07:47</t>
  </si>
  <si>
    <t>K-3974 35-01-K03974_911987776_911987776</t>
  </si>
  <si>
    <t>30.12.2023 19:02:44</t>
  </si>
  <si>
    <t>30.12.2023 20:33:05</t>
  </si>
  <si>
    <t>DM-12/TR-16 45-72-L00939__72373005_72373005</t>
  </si>
  <si>
    <t>30.12.2023 15:01:44</t>
  </si>
  <si>
    <t>30.12.2023 15:50:25</t>
  </si>
  <si>
    <t>K-567 35-02-K00567_912886032_912886032</t>
  </si>
  <si>
    <t>30.12.2023 13:07:53</t>
  </si>
  <si>
    <t>30.12.2023 14:19:01</t>
  </si>
  <si>
    <t>30.12.2023 09:06:34</t>
  </si>
  <si>
    <t>30.12.2023 19:34:50</t>
  </si>
  <si>
    <t>KAYIŞLAR TR-2 45-80-M00142_A_56385812_56385812</t>
  </si>
  <si>
    <t>30.12.2023 09:53:56</t>
  </si>
  <si>
    <t>ASARLIK TR-4 35-28-M00179_953376851_953376851</t>
  </si>
  <si>
    <t>30.12.2023 18:10:58</t>
  </si>
  <si>
    <t>30.12.2023 21:32:10</t>
  </si>
  <si>
    <t>TR-73 35-16-L00073_TR-76 L02_71993443</t>
  </si>
  <si>
    <t>30.12.2023 11:51:37</t>
  </si>
  <si>
    <t>30.12.2023 13:41:28</t>
  </si>
  <si>
    <t>MURADİYE TR-5 (ESKİ MEZARLIK YANI) 45-71-M00204_COCA COLA M02_2091441</t>
  </si>
  <si>
    <t>30.12.2023 17:09:37</t>
  </si>
  <si>
    <t>30.12.2023 18:37:21</t>
  </si>
  <si>
    <t>DM-05/02 45-71-M00048_45-71-M00048_66503133</t>
  </si>
  <si>
    <t>30.12.2023 07:12:17</t>
  </si>
  <si>
    <t>30.12.2023 10:50:09</t>
  </si>
  <si>
    <t>PANCAR OSB DM-1 35-26-M00869_YAZIBAŞI-2 M26_2122350</t>
  </si>
  <si>
    <t>30.12.2023 21:01:48</t>
  </si>
  <si>
    <t>30.12.2023 10:00:13</t>
  </si>
  <si>
    <t>30.12.2023 17:28:24</t>
  </si>
  <si>
    <t>30.12.2023 09:27:07</t>
  </si>
  <si>
    <t>30.12.2023 10:06:47</t>
  </si>
  <si>
    <t>TÜRKELLİ TR-1 35-28-M00462_D_56374020_56374020</t>
  </si>
  <si>
    <t>30.12.2023 17:45:20</t>
  </si>
  <si>
    <t>30.12.2023 20:55:20</t>
  </si>
  <si>
    <t>TR-25 35-27-M00025_35-27-M00025_2367755</t>
  </si>
  <si>
    <t>30.12.2023 17:29:26</t>
  </si>
  <si>
    <t>K-2414 35-01-K02414_35-01-K02414_2350130</t>
  </si>
  <si>
    <t>30.12.2023 05:32:45</t>
  </si>
  <si>
    <t>KEMHALLI KÖK 45-86-M00044_UĞURLU KÖK M03_72224712</t>
  </si>
  <si>
    <t>30.12.2023 13:10:57</t>
  </si>
  <si>
    <t>30.12.2023 13:25:00</t>
  </si>
  <si>
    <t>AKÇAŞEHİR KÖK 35-29-L00035_ÇAYIRLI L06_72208761</t>
  </si>
  <si>
    <t>30.12.2023 12:19:57</t>
  </si>
  <si>
    <t>30.12.2023 12:34:00</t>
  </si>
  <si>
    <t>M-2669 35-02-M02669_35-02-M02669_67049513</t>
  </si>
  <si>
    <t>30.12.2023 11:26:26</t>
  </si>
  <si>
    <t>30.12.2023 14:49:10</t>
  </si>
  <si>
    <t>30.12.2023 13:06:18</t>
  </si>
  <si>
    <t>SART TR-12 45-78-M00179_953252439_953252439</t>
  </si>
  <si>
    <t>30.12.2023 16:58:35</t>
  </si>
  <si>
    <t>30.12.2023 17:47:40</t>
  </si>
  <si>
    <t>EŞREFPAŞA İM 35-01-A00002_ÇUKUR ÇEŞME K04_2045901</t>
  </si>
  <si>
    <t>30.12.2023 10:23:27</t>
  </si>
  <si>
    <t>30.12.2023 13:52:38</t>
  </si>
  <si>
    <t>TR-72 45-78-M00072_953258244_953258244</t>
  </si>
  <si>
    <t>30.12.2023 11:53:30</t>
  </si>
  <si>
    <t>30.12.2023 12:51:51</t>
  </si>
  <si>
    <t>TR-2/29 45-83-L00029__72373861_72373861</t>
  </si>
  <si>
    <t>30.12.2023 15:27:59</t>
  </si>
  <si>
    <t>30.12.2023 17:51:36</t>
  </si>
  <si>
    <t>30.12.2023 14:02:17</t>
  </si>
  <si>
    <t>DM-12/TR-1 45-73-M00067_ASKERİYE M02_65918028</t>
  </si>
  <si>
    <t>30.12.2023 10:06:27</t>
  </si>
  <si>
    <t>L-311 35-18-L00311_950441928_950441928</t>
  </si>
  <si>
    <t>30.12.2023 12:22:20</t>
  </si>
  <si>
    <t>30.12.2023 16:02:26</t>
  </si>
  <si>
    <t>K-692 35-04-K00692_F F1B_5816522</t>
  </si>
  <si>
    <t>30.12.2023 07:24:22</t>
  </si>
  <si>
    <t>30.12.2023 09:03:18</t>
  </si>
  <si>
    <t>K-4089 35-03-K04089_TRAFO K03_41912074</t>
  </si>
  <si>
    <t>30.12.2023 13:29:17</t>
  </si>
  <si>
    <t>30.12.2023 16:35:18</t>
  </si>
  <si>
    <t>AŞAĞIKIRIKLAR DM 35-16-M00448_ÇİFTLİK SULAMA M03_2115965</t>
  </si>
  <si>
    <t>30.12.2023 10:31:26</t>
  </si>
  <si>
    <t>30.12.2023 11:06:00</t>
  </si>
  <si>
    <t>DURASILLI TR-6 45-78-M01117_A_91057748_91057748</t>
  </si>
  <si>
    <t>30.12.2023 17:52:37</t>
  </si>
  <si>
    <t>30.12.2023 18:33:10</t>
  </si>
  <si>
    <t>ÇAVUŞKÖY TR-2 35-28-M00347_D_91256221_91256221</t>
  </si>
  <si>
    <t>30.12.2023 01:32:24</t>
  </si>
  <si>
    <t>30.12.2023 02:08:12</t>
  </si>
  <si>
    <t>KIZILÇUKUR TR-1 35-30-L00151_35-30-L00151_2374898</t>
  </si>
  <si>
    <t>30.12.2023 16:19:35</t>
  </si>
  <si>
    <t>ALAŞEHİR PTT TRAFO 45-73-M00040_C c1_45157354</t>
  </si>
  <si>
    <t>30.12.2023 05:14:21</t>
  </si>
  <si>
    <t>30.12.2023 06:27:28</t>
  </si>
  <si>
    <t>TAYTAN OFİS KÖK 45-78-M00314_TAYTAN TR-1 ÇIKIŞI M012_60669842</t>
  </si>
  <si>
    <t>30.12.2023 16:57:52</t>
  </si>
  <si>
    <t>K-1283 35-07-K01283_35-07-K01283_49715750</t>
  </si>
  <si>
    <t>30.12.2023 08:41:17</t>
  </si>
  <si>
    <t>30.12.2023 09:54:28</t>
  </si>
  <si>
    <t>M-1814 KISIK DM-1 35-22-M00095_KISIK SANAYİ-2 M05_72099849</t>
  </si>
  <si>
    <t>30.12.2023 17:10:33</t>
  </si>
  <si>
    <t>DM-11/6 (ŞİRİN SOKAK) 45-71-M01779_DIREK TIPI TRAFO HUCRESI H01_2058895</t>
  </si>
  <si>
    <t>30.12.2023 11:10:27</t>
  </si>
  <si>
    <t>30.12.2023 12:06:00</t>
  </si>
  <si>
    <t>ULUKENT DM-2/12 35-28-M00582_35-28-M00582_66549470</t>
  </si>
  <si>
    <t>30.12.2023 11:02:24</t>
  </si>
  <si>
    <t>30.12.2023 12:42:11</t>
  </si>
  <si>
    <t>TR-1/4 45-72-M00004_DM-7/TR-10 M02_92389283</t>
  </si>
  <si>
    <t>30.12.2023 09:18:27</t>
  </si>
  <si>
    <t>30.12.2023 13:44:32</t>
  </si>
  <si>
    <t>30.12.2023 16:46:02</t>
  </si>
  <si>
    <t>30.12.2023 17:09:22</t>
  </si>
  <si>
    <t>HARMANDALI DM-2 (M-200) 35-09-M00200_M-2166Ö M01_45385755</t>
  </si>
  <si>
    <t>30.12.2023 16:22:42</t>
  </si>
  <si>
    <t>30.12.2023 17:44:12</t>
  </si>
  <si>
    <t>HALİLBEYLİ DM 35-27-M00620_HALİLBEYLİ İÇME SUYU M11_2306340</t>
  </si>
  <si>
    <t>30.12.2023 12:52:37</t>
  </si>
  <si>
    <t>30.12.2023 14:37:37</t>
  </si>
  <si>
    <t>HALİLBEYLİ TR-1 KÖK 35-27-M01057_BAĞYURDU İSKİMAETİ HALİLBEYLİ TR-2/TR-3 M03_61283863</t>
  </si>
  <si>
    <t>30.12.2023 09:17:37</t>
  </si>
  <si>
    <t>30.12.2023 09:58:37</t>
  </si>
  <si>
    <t>TR-96 35-16-L00096_35-16-L00096_2346556</t>
  </si>
  <si>
    <t>30.12.2023 20:37:25</t>
  </si>
  <si>
    <t>M-1335 KAYADİBİ KÖK 35-02-M01335_BORNOVA 380 GİS TM M06_2118910</t>
  </si>
  <si>
    <t>30.12.2023 12:58:07</t>
  </si>
  <si>
    <t>ALAÇATI TM 35-18-A00005_ÇEŞME-2 M10_2311011</t>
  </si>
  <si>
    <t>30.12.2023 11:34:47</t>
  </si>
  <si>
    <t>30.12.2023 11:35:00</t>
  </si>
  <si>
    <t>30.12.2023 10:32:52</t>
  </si>
  <si>
    <t>30.12.2023 17:09:12</t>
  </si>
  <si>
    <t>K-1936 35-09-K01936_H_56380005_56380005</t>
  </si>
  <si>
    <t>30.12.2023 07:25:00</t>
  </si>
  <si>
    <t>30.12.2023 23:59:55</t>
  </si>
  <si>
    <t>SOMA TR-17/2 45-82-M00110_945524828_945524828</t>
  </si>
  <si>
    <t>31.12.2023 00:31:43</t>
  </si>
  <si>
    <t>31.12.2023 02:29:48</t>
  </si>
  <si>
    <t>ÜÇPINAR DM 45-71-M00183_GÖKBEL M09_72249143</t>
  </si>
  <si>
    <t>31.12.2023 01:01:27</t>
  </si>
  <si>
    <t>31.12.2023 01:52:07</t>
  </si>
  <si>
    <t>TR-1/49 45-72-M00049_B_79614801_79614801</t>
  </si>
  <si>
    <t>31.12.2023 00:59:45</t>
  </si>
  <si>
    <t>31.12.2023 02:09:18</t>
  </si>
  <si>
    <t>BAĞARASI TR-3 35-23-M00172_35-23-M00172_2369866</t>
  </si>
  <si>
    <t>31.12.2023 02:06:55</t>
  </si>
  <si>
    <t>31.12.2023 04:42:29</t>
  </si>
  <si>
    <t>31.12.2023 02:17:16</t>
  </si>
  <si>
    <t>31.12.2023 04:08:25</t>
  </si>
  <si>
    <t>DM-3/21 (AKMESCİD GİRİŞ) 45-71-M00101_E e2b_45134483</t>
  </si>
  <si>
    <t>31.12.2023 03:04:21</t>
  </si>
  <si>
    <t>31.12.2023 04:23:15</t>
  </si>
  <si>
    <t>FOÇA TR-47 35-23-L00047_42134417_56397887_56397887</t>
  </si>
  <si>
    <t>31.12.2023 04:51:00</t>
  </si>
  <si>
    <t>31.12.2023 07:31:33</t>
  </si>
  <si>
    <t>31.12.2023 05:01:40</t>
  </si>
  <si>
    <t>31.12.2023 05:54:14</t>
  </si>
  <si>
    <t>GÖLMARMARA İM 45-85-A00001_HACIVELİLER L09_100832289</t>
  </si>
  <si>
    <t>31.12.2023 05:56:18</t>
  </si>
  <si>
    <t>31.12.2023 06:28:00</t>
  </si>
  <si>
    <t>K-1996 35-01-K01996_E E1_5923094</t>
  </si>
  <si>
    <t>31.12.2023 06:15:10</t>
  </si>
  <si>
    <t>31.12.2023 09:13:20</t>
  </si>
  <si>
    <t>31.12.2023 08:17:03</t>
  </si>
  <si>
    <t>31.12.2023 10:18:17</t>
  </si>
  <si>
    <t>TR-96 35-16-L00096_A_90947249_90947249</t>
  </si>
  <si>
    <t>31.12.2023 08:40:18</t>
  </si>
  <si>
    <t>31.12.2023 09:26:24</t>
  </si>
  <si>
    <t>31.12.2023 08:43:32</t>
  </si>
  <si>
    <t>31.12.2023 12:00:55</t>
  </si>
  <si>
    <t>TR-2/117 45-83-M00712_955143498_955143498</t>
  </si>
  <si>
    <t>31.12.2023 08:51:49</t>
  </si>
  <si>
    <t>31.12.2023 10:12:55</t>
  </si>
  <si>
    <t>K-2451 35-03-K02451_B_56354194_56354194</t>
  </si>
  <si>
    <t>31.12.2023 08:53:44</t>
  </si>
  <si>
    <t>31.12.2023 11:17:15</t>
  </si>
  <si>
    <t>M-3476(YATIRIM REZERVE) 35-02-M03476_99034565_99034565</t>
  </si>
  <si>
    <t>31.12.2023 08:53:56</t>
  </si>
  <si>
    <t>31.12.2023 10:51:05</t>
  </si>
  <si>
    <t>MURADİYE DM-7/1 45-71-M01854_DM-5/7 KÖK M01_2328818</t>
  </si>
  <si>
    <t>31.12.2023 08:56:50</t>
  </si>
  <si>
    <t>31.12.2023 18:47:00</t>
  </si>
  <si>
    <t>ÇİĞİLLER YASSIALAN TR-9 45-75-M00404_ H_83995394</t>
  </si>
  <si>
    <t>31.12.2023 09:00:33</t>
  </si>
  <si>
    <t>31.12.2023 11:02:59</t>
  </si>
  <si>
    <t>TR-1/77 45-72-M00077_TR-1/80 M02_83461222</t>
  </si>
  <si>
    <t>31.12.2023 09:03:03</t>
  </si>
  <si>
    <t>31.12.2023 13:41:17</t>
  </si>
  <si>
    <t>ALAAĞAÇ TR-1 45-74-M00277_A_56352153_56352153</t>
  </si>
  <si>
    <t>31.12.2023 09:12:39</t>
  </si>
  <si>
    <t>31.12.2023 11:03:03</t>
  </si>
  <si>
    <t>31.12.2023 09:06:16</t>
  </si>
  <si>
    <t>31.12.2023 09:18:00</t>
  </si>
  <si>
    <t>BELEVİ TR-5 35-13-L00064_A_56380283_56380283</t>
  </si>
  <si>
    <t>31.12.2023 09:15:51</t>
  </si>
  <si>
    <t>31.12.2023 12:57:41</t>
  </si>
  <si>
    <t>SOMA B SANTRALİ TM 45-82-A00004_1H03 SOMA KÖYLER DM-2 FİDER-1 M011_66326702</t>
  </si>
  <si>
    <t>31.12.2023 09:07:27</t>
  </si>
  <si>
    <t>31.12.2023 09:25:00</t>
  </si>
  <si>
    <t>TR-1 45-77-L00001_CBÜ ÖZEL TR L05_72202879</t>
  </si>
  <si>
    <t>31.12.2023 09:22:03</t>
  </si>
  <si>
    <t>31.12.2023 12:34:58</t>
  </si>
  <si>
    <t>GERENKÖY KÖK 35-23-M00156_ILIPINAR KÖK M02_72155601</t>
  </si>
  <si>
    <t>31.12.2023 09:19:53</t>
  </si>
  <si>
    <t>31.12.2023 09:29:00</t>
  </si>
  <si>
    <t>DM-14/3A 45-71-M02249_A A01B_73719691</t>
  </si>
  <si>
    <t>31.12.2023 09:30:19</t>
  </si>
  <si>
    <t>31.12.2023 10:15:13</t>
  </si>
  <si>
    <t>GERENKÖY TR-5 35-23-M00151_GERENKÖY TR-4 M01_72154550</t>
  </si>
  <si>
    <t>31.12.2023 09:42:01</t>
  </si>
  <si>
    <t>31.12.2023 11:04:58</t>
  </si>
  <si>
    <t>DERİCİ KÖK 45-84-M00003_MANDALLI M02_2313988</t>
  </si>
  <si>
    <t>31.12.2023 09:43:28</t>
  </si>
  <si>
    <t>31.12.2023 09:43:58</t>
  </si>
  <si>
    <t>TR-1-2/2 35-20-L00008_A A03_83865991</t>
  </si>
  <si>
    <t>31.12.2023 09:36:55</t>
  </si>
  <si>
    <t>31.12.2023 11:02:31</t>
  </si>
  <si>
    <t>31.12.2023 09:47:34</t>
  </si>
  <si>
    <t>31.12.2023 10:57:46</t>
  </si>
  <si>
    <t>31.12.2023 09:55:28</t>
  </si>
  <si>
    <t>31.12.2023 09:56:07</t>
  </si>
  <si>
    <t>SALİHLİ İM 45-78-A00001_ŞEHİR-7 L10_48929105</t>
  </si>
  <si>
    <t>31.12.2023 10:00:57</t>
  </si>
  <si>
    <t>31.12.2023 16:13:10</t>
  </si>
  <si>
    <t>SALİHLİ İM 45-78-A00001_ŞEHİR-5 L09_48928854</t>
  </si>
  <si>
    <t>31.12.2023 10:02:04</t>
  </si>
  <si>
    <t>31.12.2023 15:59:08</t>
  </si>
  <si>
    <t>SALİHLİ İM 45-78-A00001_ŞEHİR-6 L03_100651574</t>
  </si>
  <si>
    <t>31.12.2023 10:03:48</t>
  </si>
  <si>
    <t>31.12.2023 16:12:26</t>
  </si>
  <si>
    <t>BAĞLICA KÖK 45-79-M00248_BAĞLICA M02_72036936</t>
  </si>
  <si>
    <t>31.12.2023 10:07:48</t>
  </si>
  <si>
    <t>31.12.2023 12:07:55</t>
  </si>
  <si>
    <t>SÜLEYMANLI KÖK 45-72-L00299_KÖYLER ÇIKIŞI L03_2105415</t>
  </si>
  <si>
    <t>31.12.2023 10:20:07</t>
  </si>
  <si>
    <t>31.12.2023 10:20:37</t>
  </si>
  <si>
    <t>KAREL DM 35-17-M00247_BAZTAŞ DM M05_66441215</t>
  </si>
  <si>
    <t>31.12.2023 10:23:09</t>
  </si>
  <si>
    <t>31.12.2023 10:36:27</t>
  </si>
  <si>
    <t>HARMANDALI DM-2 (M-200) 35-09-M00200_HatBaşıAyırıcı_53137904 M01_53137904</t>
  </si>
  <si>
    <t>31.12.2023 10:20:29</t>
  </si>
  <si>
    <t>31.12.2023 13:53:05</t>
  </si>
  <si>
    <t>ÜRKMEZ M-9 35-25-M00147_DAĞITIM TRAFO ÜRKMEZ M-9 M03_72076626</t>
  </si>
  <si>
    <t>31.12.2023 10:27:04</t>
  </si>
  <si>
    <t>31.12.2023 12:11:16</t>
  </si>
  <si>
    <t>K-4451 35-02-K04451_C C1B_5814267</t>
  </si>
  <si>
    <t>31.12.2023 10:31:01</t>
  </si>
  <si>
    <t>31.12.2023 11:51:24</t>
  </si>
  <si>
    <t>TR-22/14 ÇUKUROVA KİMYA EML 45-71-M01186_953242670_953242670</t>
  </si>
  <si>
    <t>31.12.2023 10:39:24</t>
  </si>
  <si>
    <t>31.12.2023 11:14:05</t>
  </si>
  <si>
    <t>31.12.2023 10:38:27</t>
  </si>
  <si>
    <t>31.12.2023 15:07:15</t>
  </si>
  <si>
    <t>ÇATALOLUK DM 45-74-M00227_AYVAALAN M03_2115039</t>
  </si>
  <si>
    <t>31.12.2023 10:47:04</t>
  </si>
  <si>
    <t>31.12.2023 10:52:07</t>
  </si>
  <si>
    <t>ALMAK TM 35-17-A00003_HatBaşıAyırıcı_76051623 M28_76051623</t>
  </si>
  <si>
    <t>31.12.2023 10:51:19</t>
  </si>
  <si>
    <t>31.12.2023 12:08:40</t>
  </si>
  <si>
    <t>TAYTAN OFİS KÖK 45-78-M00314_SALİHLİ DM-1 GİRİŞİ (DEMİRKÖPRÜ-1) M011_60669726</t>
  </si>
  <si>
    <t>31.12.2023 10:53:47</t>
  </si>
  <si>
    <t>31.12.2023 11:16:38</t>
  </si>
  <si>
    <t>İSMETİYE TR-6 TARIMSAL SULAMA 45-73-M00983_45-73-M00983_2354017</t>
  </si>
  <si>
    <t>31.12.2023 10:33:42</t>
  </si>
  <si>
    <t>31.12.2023 11:55:59</t>
  </si>
  <si>
    <t>K-1936 35-09-K01936_35-09-K01936_45352867</t>
  </si>
  <si>
    <t>31.12.2023 10:56:00</t>
  </si>
  <si>
    <t>31.12.2023 15:08:05</t>
  </si>
  <si>
    <t>31.12.2023 10:50:00</t>
  </si>
  <si>
    <t>31.12.2023 17:08:16</t>
  </si>
  <si>
    <t>YAKAKÖY KÖK 45-75-M00067_BOYALI M03_2324688</t>
  </si>
  <si>
    <t>31.12.2023 11:04:47</t>
  </si>
  <si>
    <t>31.12.2023 11:08:57</t>
  </si>
  <si>
    <t>K-921 35-01-K00921_915062545_915062545</t>
  </si>
  <si>
    <t>31.12.2023 11:02:02</t>
  </si>
  <si>
    <t>31.12.2023 12:38:21</t>
  </si>
  <si>
    <t>L-404 35-18-L00404_950448276_950448276</t>
  </si>
  <si>
    <t>31.12.2023 10:59:40</t>
  </si>
  <si>
    <t>31.12.2023 12:33:36</t>
  </si>
  <si>
    <t>31.12.2023 11:12:28</t>
  </si>
  <si>
    <t>31.12.2023 11:52:05</t>
  </si>
  <si>
    <t>TR-145 35-15-M00145_A_91360557_91360557</t>
  </si>
  <si>
    <t>31.12.2023 11:10:56</t>
  </si>
  <si>
    <t>31.12.2023 14:12:27</t>
  </si>
  <si>
    <t>K-4507 35-01-K04507_912014815_912014815</t>
  </si>
  <si>
    <t>31.12.2023 11:16:35</t>
  </si>
  <si>
    <t>31.12.2023 12:50:35</t>
  </si>
  <si>
    <t>CABARLAR KÖK 45-75-M00053_HatBaşıAyırıcı_53135630 M02_53135630</t>
  </si>
  <si>
    <t>31.12.2023 11:22:27</t>
  </si>
  <si>
    <t>31.12.2023 11:22:57</t>
  </si>
  <si>
    <t>TR-32 35-26-M00032__56358822_56358822</t>
  </si>
  <si>
    <t>31.12.2023 11:32:55</t>
  </si>
  <si>
    <t>31.12.2023 12:22:50</t>
  </si>
  <si>
    <t>DURASILLI TR-1 KÖK 45-78-M01114_TR-2 M04_2328783</t>
  </si>
  <si>
    <t>31.12.2023 11:35:16</t>
  </si>
  <si>
    <t>31.12.2023 11:59:06</t>
  </si>
  <si>
    <t>31.12.2023 11:42:27</t>
  </si>
  <si>
    <t>31.12.2023 12:00:30</t>
  </si>
  <si>
    <t>KAYACIK KÖK 45-75-M00065_HatBaşıAyırıcı_53135658 M04_53135658</t>
  </si>
  <si>
    <t>31.12.2023 11:45:16</t>
  </si>
  <si>
    <t>31.12.2023 13:47:13</t>
  </si>
  <si>
    <t>SEFERİHİSAR İM 35-14-A00002_KARAKAYALAR-2 M03_72378538</t>
  </si>
  <si>
    <t>31.12.2023 11:49:03</t>
  </si>
  <si>
    <t>31.12.2023 11:53:27</t>
  </si>
  <si>
    <t>YENİFOÇA TR-34 35-23-M00034_YENİFOÇA TR-37 M03_2334873</t>
  </si>
  <si>
    <t>31.12.2023 13:25:36</t>
  </si>
  <si>
    <t>GÜZELKÖY KÖK 45-71-M00123_SULAMA M06_50218009</t>
  </si>
  <si>
    <t>31.12.2023 11:54:07</t>
  </si>
  <si>
    <t>31.12.2023 12:52:00</t>
  </si>
  <si>
    <t>TR-1/49 45-72-M00049_A_79614802_79614802</t>
  </si>
  <si>
    <t>31.12.2023 11:40:18</t>
  </si>
  <si>
    <t>31.12.2023 13:19:17</t>
  </si>
  <si>
    <t>BAĞARASI TR-7 35-23-M00176_95002468485_95002468485</t>
  </si>
  <si>
    <t>31.12.2023 11:52:03</t>
  </si>
  <si>
    <t>31.12.2023 15:29:53</t>
  </si>
  <si>
    <t>ALAŞEHİR TM 45-73-A00001_KULA-2 M22_2312687</t>
  </si>
  <si>
    <t>31.12.2023 11:54:47</t>
  </si>
  <si>
    <t>31.12.2023 12:05:40</t>
  </si>
  <si>
    <t>31.12.2023 12:05:17</t>
  </si>
  <si>
    <t>31.12.2023 13:09:00</t>
  </si>
  <si>
    <t>TR-2/47 45-72-L00047_956500054_956500054</t>
  </si>
  <si>
    <t>31.12.2023 12:02:10</t>
  </si>
  <si>
    <t>31.12.2023 12:20:22</t>
  </si>
  <si>
    <t>KEMALİYE DM (TR-1) 45-73-M00150_HatBaşıAyırıcı_53134856 M01_53134856</t>
  </si>
  <si>
    <t>31.12.2023 12:03:09</t>
  </si>
  <si>
    <t>31.12.2023 13:25:25</t>
  </si>
  <si>
    <t>M-1253 35-01-M01253_97957455_97957455</t>
  </si>
  <si>
    <t>31.12.2023 12:11:00</t>
  </si>
  <si>
    <t>31.12.2023 15:09:16</t>
  </si>
  <si>
    <t>ÇIKRIKÇI TR-1 45-83-L00417_955158933_955158933</t>
  </si>
  <si>
    <t>31.12.2023 12:12:12</t>
  </si>
  <si>
    <t>31.12.2023 14:22:53</t>
  </si>
  <si>
    <t>DM-2/TR-13 MENDERES 35-22-M00822_DAĞITIM TRAFOSU M04_53089796</t>
  </si>
  <si>
    <t>31.12.2023 12:17:06</t>
  </si>
  <si>
    <t>31.12.2023 13:10:14</t>
  </si>
  <si>
    <t>ÇANAKÇI KÖK 45-79-M00194_HatBaşıAyırıcı_53134319 M01_53134319</t>
  </si>
  <si>
    <t>31.12.2023 12:14:37</t>
  </si>
  <si>
    <t>31.12.2023 13:30:40</t>
  </si>
  <si>
    <t>TEPECİK KÖYÜ TR-1 45-71-M01289_A_91401422_91401422</t>
  </si>
  <si>
    <t>31.12.2023 12:27:00</t>
  </si>
  <si>
    <t>31.12.2023 13:19:49</t>
  </si>
  <si>
    <t>TR-182 45-78-L00182__72373748_72373748</t>
  </si>
  <si>
    <t>31.12.2023 12:28:37</t>
  </si>
  <si>
    <t>31.12.2023 13:53:00</t>
  </si>
  <si>
    <t>TEPECİK KÖPRÜ DM 35-14-M00332_TEPECİK ÇIKIŞI (M-78) M04_49833964</t>
  </si>
  <si>
    <t>31.12.2023 12:30:41</t>
  </si>
  <si>
    <t>31.12.2023 13:13:00</t>
  </si>
  <si>
    <t>DOĞANBEY KÖK 35-14-M00100_DOĞANBEY KÖY M01_80639824</t>
  </si>
  <si>
    <t>31.12.2023 12:27:47</t>
  </si>
  <si>
    <t>31.12.2023 13:25:30</t>
  </si>
  <si>
    <t>31.12.2023 12:31:07</t>
  </si>
  <si>
    <t>31.12.2023 15:05:30</t>
  </si>
  <si>
    <t>31.12.2023 12:41:10</t>
  </si>
  <si>
    <t>31.12.2023 14:08:58</t>
  </si>
  <si>
    <t>SANCAKLI BOZKÖY KÖK 45-71-M00087_İĞDECİK M01_61320839</t>
  </si>
  <si>
    <t>31.12.2023 12:42:47</t>
  </si>
  <si>
    <t>31.12.2023 13:24:00</t>
  </si>
  <si>
    <t>M-1269 35-02-M01269_M-1 M04_2097996</t>
  </si>
  <si>
    <t>31.12.2023 12:43:57</t>
  </si>
  <si>
    <t>31.12.2023 12:53:02</t>
  </si>
  <si>
    <t>31.12.2023 12:43:55</t>
  </si>
  <si>
    <t>31.12.2023 12:51:37</t>
  </si>
  <si>
    <t>FOÇAKÖY TR-2 35-23-M00223_A_56357425_56357425</t>
  </si>
  <si>
    <t>31.12.2023 12:47:09</t>
  </si>
  <si>
    <t>31.12.2023 16:48:00</t>
  </si>
  <si>
    <t>MURADİYE TR-5 (ESKİ MEZARLIK YANI) 45-71-M00204_FABRİKALAR M05_2312805</t>
  </si>
  <si>
    <t>31.12.2023 12:47:27</t>
  </si>
  <si>
    <t>31.12.2023 14:16:57</t>
  </si>
  <si>
    <t>ÇAPAKLI KÖK 45-78-M01161_HatBaşıAyırıcı_53138942 M07_53138942</t>
  </si>
  <si>
    <t>31.12.2023 12:46:02</t>
  </si>
  <si>
    <t>31.12.2023 13:35:08</t>
  </si>
  <si>
    <t>K-4624 35-03-K04624_35-03-K04624_41921148</t>
  </si>
  <si>
    <t>31.12.2023 12:44:04</t>
  </si>
  <si>
    <t>31.12.2023 13:37:40</t>
  </si>
  <si>
    <t>31.12.2023 12:47:02</t>
  </si>
  <si>
    <t>31.12.2023 12:56:47</t>
  </si>
  <si>
    <t>K-4123 35-09-K04123_915134577_915134577</t>
  </si>
  <si>
    <t>31.12.2023 13:03:05</t>
  </si>
  <si>
    <t>31.12.2023 14:37:37</t>
  </si>
  <si>
    <t>DM-3/TR-14 35-22-M00820_ M05_53078995</t>
  </si>
  <si>
    <t>31.12.2023 13:14:08</t>
  </si>
  <si>
    <t>31.12.2023 13:40:09</t>
  </si>
  <si>
    <t>M-2018 35-01-M02018_910413394_910413394</t>
  </si>
  <si>
    <t>31.12.2023 13:18:36</t>
  </si>
  <si>
    <t>31.12.2023 13:42:00</t>
  </si>
  <si>
    <t>YENİFOÇA TR-37 35-23-M00037_35-23-M00037_2353757</t>
  </si>
  <si>
    <t>31.12.2023 13:18:27</t>
  </si>
  <si>
    <t>31.12.2023 13:45:10</t>
  </si>
  <si>
    <t>K-1031 35-01-K01031_G_56366443_56366443</t>
  </si>
  <si>
    <t>31.12.2023 13:23:21</t>
  </si>
  <si>
    <t>31.12.2023 14:46:13</t>
  </si>
  <si>
    <t>M-2166Ö İBB BELEDİYE ÇÖPLÜK 35-09-M02166Ö_DIREK TIPI TRAFO HUCRESI H01_2070210</t>
  </si>
  <si>
    <t>31.12.2023 13:25:47</t>
  </si>
  <si>
    <t>31.12.2023 13:28:40</t>
  </si>
  <si>
    <t>TR-47 35-27-M00047_98790687_98790687</t>
  </si>
  <si>
    <t>31.12.2023 13:21:49</t>
  </si>
  <si>
    <t>31.12.2023 14:20:30</t>
  </si>
  <si>
    <t>SAĞANCI İM 35-16-A00003_HatBaşıAyırıcı_53139558 L05_53139558</t>
  </si>
  <si>
    <t>31.12.2023 13:34:12</t>
  </si>
  <si>
    <t>31.12.2023 15:18:18</t>
  </si>
  <si>
    <t>KARAPINAR İM 45-78-A00002_GERİ DÖNÜŞ FİDERİ M05_66243668</t>
  </si>
  <si>
    <t>31.12.2023 13:39:37</t>
  </si>
  <si>
    <t>31.12.2023 13:40:00</t>
  </si>
  <si>
    <t>KARAHIDIRLI KÖK 35-16-M00718_HatBaşıAyırıcı_52991895 M4_52991895</t>
  </si>
  <si>
    <t>31.12.2023 13:48:03</t>
  </si>
  <si>
    <t>31.12.2023 18:11:55</t>
  </si>
  <si>
    <t>31.12.2023 14:00:11</t>
  </si>
  <si>
    <t>31.12.2023 15:05:37</t>
  </si>
  <si>
    <t>K-2 35-01-K00002_910816598_910816598</t>
  </si>
  <si>
    <t>31.12.2023 14:00:19</t>
  </si>
  <si>
    <t>31.12.2023 16:45:33</t>
  </si>
  <si>
    <t>TR-182 45-78-L00182_DAĞITIM TRAFOSU TR-182 L02_65913193</t>
  </si>
  <si>
    <t>31.12.2023 15:46:27</t>
  </si>
  <si>
    <t>K-1996 35-01-K01996_C 1C_5914060</t>
  </si>
  <si>
    <t>31.12.2023 14:01:24</t>
  </si>
  <si>
    <t>31.12.2023 15:16:47</t>
  </si>
  <si>
    <t>KARASAVCI TR-1 45-78-M00553_45-78-M00553_2366166</t>
  </si>
  <si>
    <t>31.12.2023 13:59:47</t>
  </si>
  <si>
    <t>31.12.2023 14:49:53</t>
  </si>
  <si>
    <t>TR-117 HAYVAN PAZARI 35-26-M00117_956607291_956607291</t>
  </si>
  <si>
    <t>31.12.2023 14:09:49</t>
  </si>
  <si>
    <t>31.12.2023 15:18:37</t>
  </si>
  <si>
    <t>TR-1/56 45-72-M00640_95001202227_95001202227</t>
  </si>
  <si>
    <t>31.12.2023 14:18:20</t>
  </si>
  <si>
    <t>31.12.2023 15:25:51</t>
  </si>
  <si>
    <t>31.12.2023 14:21:08</t>
  </si>
  <si>
    <t>31.12.2023 15:31:18</t>
  </si>
  <si>
    <t>GÖLBAŞI TR-1 45-77-M00087_945513470_945513470</t>
  </si>
  <si>
    <t>31.12.2023 14:42:15</t>
  </si>
  <si>
    <t>31.12.2023 15:37:47</t>
  </si>
  <si>
    <t>HILAL GIS TM 35-01-A00010_HİLAL-1 K17_2312763</t>
  </si>
  <si>
    <t>31.12.2023 14:46:38</t>
  </si>
  <si>
    <t>31.12.2023 14:56:01</t>
  </si>
  <si>
    <t>K-2337 35-03-K02337_910682938_910682938</t>
  </si>
  <si>
    <t>31.12.2023 15:07:59</t>
  </si>
  <si>
    <t>31.12.2023 16:45:54</t>
  </si>
  <si>
    <t>31.12.2023 14:55:56</t>
  </si>
  <si>
    <t>31.12.2023 16:58:05</t>
  </si>
  <si>
    <t>ILIPINAR KÖK 35-23-M00154_HatBaşıAyırıcı_92684741 M08_92684741</t>
  </si>
  <si>
    <t>31.12.2023 15:15:09</t>
  </si>
  <si>
    <t>31.12.2023 17:44:05</t>
  </si>
  <si>
    <t>31.12.2023 15:33:01</t>
  </si>
  <si>
    <t>31.12.2023 15:45:22</t>
  </si>
  <si>
    <t>31.12.2023 15:33:20</t>
  </si>
  <si>
    <t>31.12.2023 17:40:29</t>
  </si>
  <si>
    <t>SİYEKLİ KÖK 45-71-M00185_DAĞYENİCE M07_72256931</t>
  </si>
  <si>
    <t>31.12.2023 15:37:07</t>
  </si>
  <si>
    <t>31.12.2023 15:47:29</t>
  </si>
  <si>
    <t>TR-22/14 ÇUKUROVA KİMYA EML 45-71-M01186_A A01_5975608</t>
  </si>
  <si>
    <t>31.12.2023 15:44:31</t>
  </si>
  <si>
    <t>31.12.2023 21:58:19</t>
  </si>
  <si>
    <t>SOMA TR-17/2 45-82-M00110_945524832_945524832</t>
  </si>
  <si>
    <t>31.12.2023 15:41:43</t>
  </si>
  <si>
    <t>31.12.2023 18:01:28</t>
  </si>
  <si>
    <t>31.12.2023 15:41:10</t>
  </si>
  <si>
    <t>31.12.2023 20:18:03</t>
  </si>
  <si>
    <t>TR-182 45-78-L00182__65513063_65513063</t>
  </si>
  <si>
    <t>31.12.2023 15:49:19</t>
  </si>
  <si>
    <t>31.12.2023 18:07:15</t>
  </si>
  <si>
    <t>BEYDERE KÖK 45-71-M00128_ÜÇPINAR M03_50217157</t>
  </si>
  <si>
    <t>31.12.2023 15:57:47</t>
  </si>
  <si>
    <t>31.12.2023 16:39:37</t>
  </si>
  <si>
    <t>TAŞTEPE TR-1 35-24-M00091_A_56378466_56378466</t>
  </si>
  <si>
    <t>31.12.2023 16:01:47</t>
  </si>
  <si>
    <t>31.12.2023 16:44:38</t>
  </si>
  <si>
    <t>L-36 35-14-L00036_95001239012_95001239012</t>
  </si>
  <si>
    <t>31.12.2023 16:03:37</t>
  </si>
  <si>
    <t>31.12.2023 17:48:51</t>
  </si>
  <si>
    <t>M-3070(YATIRIM REZERVE) 35-01-M03070_911706194_911706194</t>
  </si>
  <si>
    <t>31.12.2023 16:14:57</t>
  </si>
  <si>
    <t>31.12.2023 18:11:58</t>
  </si>
  <si>
    <t>31.12.2023 16:30:59</t>
  </si>
  <si>
    <t>31.12.2023 16:31:37</t>
  </si>
  <si>
    <t>GÜMÜLDÜR M-33 35-25-M00033_956294541_956294541</t>
  </si>
  <si>
    <t>31.12.2023 16:32:40</t>
  </si>
  <si>
    <t>31.12.2023 20:19:56</t>
  </si>
  <si>
    <t>POYRACIK TR-4 35-24-L00027_5702841_56371414_56371414</t>
  </si>
  <si>
    <t>31.12.2023 16:30:44</t>
  </si>
  <si>
    <t>31.12.2023 17:44:35</t>
  </si>
  <si>
    <t>L-119 OVACIK 35-18-L00119_11299907_56357415_56357415</t>
  </si>
  <si>
    <t>31.12.2023 16:46:48</t>
  </si>
  <si>
    <t>31.12.2023 19:16:15</t>
  </si>
  <si>
    <t>31.12.2023 16:50:04</t>
  </si>
  <si>
    <t>31.12.2023 17:15:31</t>
  </si>
  <si>
    <t>31.12.2023 16:57:01</t>
  </si>
  <si>
    <t>31.12.2023 21:14:40</t>
  </si>
  <si>
    <t>31.12.2023 17:08:27</t>
  </si>
  <si>
    <t>31.12.2023 17:54:17</t>
  </si>
  <si>
    <t>K-633 35-02-K00633_K-959 K02_2034330</t>
  </si>
  <si>
    <t>31.12.2023 17:23:27</t>
  </si>
  <si>
    <t>31.12.2023 18:02:50</t>
  </si>
  <si>
    <t>DELEMENLER GÜZLE TR-1 45-73-M00683_45-73-M00683_2354055</t>
  </si>
  <si>
    <t>31.12.2023 17:35:40</t>
  </si>
  <si>
    <t>31.12.2023 18:58:11</t>
  </si>
  <si>
    <t>L-169 35-18-L00169_95000020900_95000020900</t>
  </si>
  <si>
    <t>31.12.2023 17:29:30</t>
  </si>
  <si>
    <t>31.12.2023 19:46:52</t>
  </si>
  <si>
    <t>TR-1/80 45-72-M00080_A_56392121_56392121</t>
  </si>
  <si>
    <t>31.12.2023 17:40:51</t>
  </si>
  <si>
    <t>31.12.2023 18:59:46</t>
  </si>
  <si>
    <t>PINARKÖY TR-1 35-16-L00265_A_56398096_56398096</t>
  </si>
  <si>
    <t>31.12.2023 18:00:52</t>
  </si>
  <si>
    <t>31.12.2023 19:45:54</t>
  </si>
  <si>
    <t>L-158 ONTUR 35-18-L00158_950444107_950444107</t>
  </si>
  <si>
    <t>31.12.2023 18:02:02</t>
  </si>
  <si>
    <t>31.12.2023 20:47:11</t>
  </si>
  <si>
    <t>31.12.2023 18:01:52</t>
  </si>
  <si>
    <t>31.12.2023 19:09:26</t>
  </si>
  <si>
    <t>DEREKÖY TR-2 35-20-L00254_955209432_955209432</t>
  </si>
  <si>
    <t>31.12.2023 18:16:43</t>
  </si>
  <si>
    <t>31.12.2023 20:28:34</t>
  </si>
  <si>
    <t>L-639 REİSDERE 35-18-L00639_ H_80972654</t>
  </si>
  <si>
    <t>31.12.2023 18:22:56</t>
  </si>
  <si>
    <t>31.12.2023 20:18:54</t>
  </si>
  <si>
    <t>31.12.2023 18:49:08</t>
  </si>
  <si>
    <t>31.12.2023 19:10:06</t>
  </si>
  <si>
    <t>K-1880 35-09-K01880_C_56359602_56359602</t>
  </si>
  <si>
    <t>31.12.2023 19:00:36</t>
  </si>
  <si>
    <t>31.12.2023 19:33:07</t>
  </si>
  <si>
    <t>TR-87 35-16-L00087_B_60984516_60984516</t>
  </si>
  <si>
    <t>31.12.2023 19:31:43</t>
  </si>
  <si>
    <t>31.12.2023 19:58:14</t>
  </si>
  <si>
    <t>REMZİ İŞÇİ SLM TR 35-26-L00357_DIREK TIPI TRAFO HUCRESI H01_2039788</t>
  </si>
  <si>
    <t>31.12.2023 19:37:57</t>
  </si>
  <si>
    <t>31.12.2023 20:57:34</t>
  </si>
  <si>
    <t>TR-2/85 45-83-L00085_48122374_56385646_56385646</t>
  </si>
  <si>
    <t>31.12.2023 19:42:09</t>
  </si>
  <si>
    <t>31.12.2023 20:42:15</t>
  </si>
  <si>
    <t>K-1880 35-09-K01880_35-09-K01880_45405872</t>
  </si>
  <si>
    <t>31.12.2023 20:23:35</t>
  </si>
  <si>
    <t>SOMA TR-3 45-82-M00003_945541577_945541577</t>
  </si>
  <si>
    <t>31.12.2023 16:37:51</t>
  </si>
  <si>
    <t>31.12.2023 22:10:15</t>
  </si>
  <si>
    <t>BAĞCILAR KÖK 35-28-M00603_ALANİÇİ TR-1 (ÇALTI) M02_66566210</t>
  </si>
  <si>
    <t>31.12.2023 20:11:27</t>
  </si>
  <si>
    <t>31.12.2023 20:58:27</t>
  </si>
  <si>
    <t>EMLAKDERE KÖK 45-71-M02311_AKGEDİK KÖK M01_72744311</t>
  </si>
  <si>
    <t>31.12.2023 20:59:43</t>
  </si>
  <si>
    <t>31.12.2023 20:43:17</t>
  </si>
  <si>
    <t>YENİDOĞAN TR-3 45-72-M00638_956529455_956529455</t>
  </si>
  <si>
    <t>31.12.2023 20:41:23</t>
  </si>
  <si>
    <t>31.12.2023 22:17:00</t>
  </si>
  <si>
    <t>SUBAŞI İM 35-26-A00002_NAİME L03_2304032</t>
  </si>
  <si>
    <t>31.12.2023 21:53:42</t>
  </si>
  <si>
    <t>MENEMEN TR-13 35-28-L00013_953379970_953379970</t>
  </si>
  <si>
    <t>31.12.2023 20:58:08</t>
  </si>
  <si>
    <t>31.12.2023 23:36:14</t>
  </si>
  <si>
    <t>31.12.2023 20:56:54</t>
  </si>
  <si>
    <t>31.12.2023 23:42:24</t>
  </si>
  <si>
    <t>31.12.2023 21:01:18</t>
  </si>
  <si>
    <t>31.12.2023 21:26:16</t>
  </si>
  <si>
    <t>M-2705 35-01-M02705_A A5_49073418</t>
  </si>
  <si>
    <t>31.12.2023 21:23:40</t>
  </si>
  <si>
    <t>01.01.2024 02:48:41</t>
  </si>
  <si>
    <t>31.12.2023 22:21:30</t>
  </si>
  <si>
    <t>31.12.2023 23:48:54</t>
  </si>
  <si>
    <t>L-288 MENDERES MAH. 35-18-L00288_6786089_56371862_56371862</t>
  </si>
  <si>
    <t>31.12.2023 22:41:05</t>
  </si>
  <si>
    <t>31.12.2023 23:50:18</t>
  </si>
  <si>
    <t>MURADİYE DM-4 45-71-M00190_MURADİYE DM-4/12 M013_100965962</t>
  </si>
  <si>
    <t>16.12.2023 14:32:54</t>
  </si>
  <si>
    <t>16.12.2023 14:58:29</t>
  </si>
  <si>
    <t>16.12.2023 09:02:32</t>
  </si>
  <si>
    <t>16.12.2023 17:15:58</t>
  </si>
  <si>
    <t>ÖREN TR-1 45-74-M00107_45-74-M00107_91794560</t>
  </si>
  <si>
    <t>16.12.2023 07:30:33</t>
  </si>
  <si>
    <t>16.12.2023 09:33:47</t>
  </si>
  <si>
    <t>AKHİSAR İM 45-72-A00001_DURASIL GES DM-1 M03_96310672</t>
  </si>
  <si>
    <t>GELENBE İM 45-76-A00001_ÇALTICAK(KARAKURT-İLYASLAR) L03_2092597</t>
  </si>
  <si>
    <t>16.12.2023 20:58:05</t>
  </si>
  <si>
    <t>16.12.2023 21:02:00</t>
  </si>
  <si>
    <t>M-2773 35-07-M02773_M-2038 M10_81657184</t>
  </si>
  <si>
    <t>16.12.2023 11:32:25</t>
  </si>
  <si>
    <t>16.12.2023 12:01:12</t>
  </si>
  <si>
    <t>16.12.2023 18:40:13</t>
  </si>
  <si>
    <t>16.12.2023 19:49:49</t>
  </si>
  <si>
    <t>16.12.2023 18:36:15</t>
  </si>
  <si>
    <t>16.12.2023 18:48:45</t>
  </si>
  <si>
    <t>16.12.2023 17:08:20</t>
  </si>
  <si>
    <t>16.12.2023 18:15:39</t>
  </si>
  <si>
    <t>TR-1/45 45-83-M00045_955149165_955149165</t>
  </si>
  <si>
    <t>16.12.2023 12:07:44</t>
  </si>
  <si>
    <t>16.12.2023 13:51:21</t>
  </si>
  <si>
    <t>YENİFOÇA TR-37 35-23-M00037_B_56377460_56377460</t>
  </si>
  <si>
    <t>16.12.2023 19:14:04</t>
  </si>
  <si>
    <t>16.12.2023 22:29:12</t>
  </si>
  <si>
    <t>KARGIN KÖK 45-84-M00004_6767030_56402506_56402506</t>
  </si>
  <si>
    <t>16.12.2023 17:49:06</t>
  </si>
  <si>
    <t>16.12.2023 21:50:03</t>
  </si>
  <si>
    <t>M-891 35-02-M00891_M-1701 M04_2034652</t>
  </si>
  <si>
    <t>16.12.2023 13:13:33</t>
  </si>
  <si>
    <t>16.12.2023 13:40:35</t>
  </si>
  <si>
    <t>L-157 YEŞİLKENT 35-14-L00157_956660561_956660561</t>
  </si>
  <si>
    <t>16.12.2023 19:53:22</t>
  </si>
  <si>
    <t>16.12.2023 21:18:14</t>
  </si>
  <si>
    <t>M-2425 35-04-M02425_99315639_99315639</t>
  </si>
  <si>
    <t>16.12.2023 10:17:41</t>
  </si>
  <si>
    <t>16.12.2023 13:37:42</t>
  </si>
  <si>
    <t>16.12.2023 15:30:20</t>
  </si>
  <si>
    <t>DERBENT İM-DM 45-83-A00004_GÜNEY L03_2097296</t>
  </si>
  <si>
    <t>16.12.2023 16:45:15</t>
  </si>
  <si>
    <t>16.12.2023 18:54:00</t>
  </si>
  <si>
    <t>K-112 35-01-K00112_F 2F_5845350</t>
  </si>
  <si>
    <t>16.12.2023 14:58:23</t>
  </si>
  <si>
    <t>16.12.2023 19:58:36</t>
  </si>
  <si>
    <t>ÇANDARLI DM-TR-20 35-30-M00020_ŞEHİR-2 M02_72352810</t>
  </si>
  <si>
    <t>16.12.2023 13:28:45</t>
  </si>
  <si>
    <t>16.12.2023 13:32:39</t>
  </si>
  <si>
    <t>16.12.2023 05:29:20</t>
  </si>
  <si>
    <t>16.12.2023 05:58:21</t>
  </si>
  <si>
    <t>L-294 35-18-L00294_11849427 A1_5960171</t>
  </si>
  <si>
    <t>16.12.2023 11:52:51</t>
  </si>
  <si>
    <t>16.12.2023 13:24:59</t>
  </si>
  <si>
    <t>M-2015 35-01-M02015_910572101_910572101</t>
  </si>
  <si>
    <t>16.12.2023 09:52:23</t>
  </si>
  <si>
    <t>16.12.2023 11:26:27</t>
  </si>
  <si>
    <t>KAMUKENT TR-3 35-21-M00041_95002738079_95002738079</t>
  </si>
  <si>
    <t>16.12.2023 10:00:56</t>
  </si>
  <si>
    <t>16.12.2023 13:18:27</t>
  </si>
  <si>
    <t>SUDELİĞİ KÖK 45-72-L00111_YENİÇEKÖY ÇIKIŞI L01_66544613</t>
  </si>
  <si>
    <t>16.12.2023 16:18:19</t>
  </si>
  <si>
    <t>16.12.2023 16:56:50</t>
  </si>
  <si>
    <t>M-400 35-09-M00400_35-09-M00400_45389491</t>
  </si>
  <si>
    <t>16.12.2023 11:31:17</t>
  </si>
  <si>
    <t>16.12.2023 14:20:09</t>
  </si>
  <si>
    <t>DM-11/05 (TR-39) 45-71-M00283_ŞİRİN SOKAK (TR-40) M04_66372597</t>
  </si>
  <si>
    <t>16.12.2023 08:53:25</t>
  </si>
  <si>
    <t>16.12.2023 09:14:07</t>
  </si>
  <si>
    <t>16.12.2023 09:26:22</t>
  </si>
  <si>
    <t>16.12.2023 16:28:10</t>
  </si>
  <si>
    <t>URLA TM-1 35-19-A00004_HatBaşıAyırıcı_53134090 M07_53134090</t>
  </si>
  <si>
    <t>16.12.2023 18:38:28</t>
  </si>
  <si>
    <t>16.12.2023 21:33:15</t>
  </si>
  <si>
    <t>16.12.2023 11:04:35</t>
  </si>
  <si>
    <t>16.12.2023 12:02:42</t>
  </si>
  <si>
    <t>16.12.2023 07:17:58</t>
  </si>
  <si>
    <t>16.12.2023 10:57:53</t>
  </si>
  <si>
    <t>ALÇUK TM 35-17-A00001_MENEMEN-1 M30_2307955</t>
  </si>
  <si>
    <t>16.12.2023 14:13:18</t>
  </si>
  <si>
    <t>16.12.2023 19:39:05</t>
  </si>
  <si>
    <t>16.12.2023 17:46:06</t>
  </si>
  <si>
    <t>16.12.2023 18:29:32</t>
  </si>
  <si>
    <t>BÜYÜKGÜNEY TR-1 45-82-M00337_45-82-M00337_2359127</t>
  </si>
  <si>
    <t>16.12.2023 07:37:15</t>
  </si>
  <si>
    <t>ÇANDARLI DM-TR-20 35-30-M00020_BERGAMA-1 M11_72352830</t>
  </si>
  <si>
    <t>16.12.2023 14:27:17</t>
  </si>
  <si>
    <t>16.12.2023 14:58:59</t>
  </si>
  <si>
    <t>RADAR KÖK 35-21-M00006_RADAR M02_72199828</t>
  </si>
  <si>
    <t>16.12.2023 12:55:55</t>
  </si>
  <si>
    <t>16.12.2023 15:52:49</t>
  </si>
  <si>
    <t>TR-34 35-27-M00034_TR-37 M05_82886846</t>
  </si>
  <si>
    <t>16.12.2023 09:39:54</t>
  </si>
  <si>
    <t>16.12.2023 13:17:09</t>
  </si>
  <si>
    <t>TR-2/69 (15,8) 45-83-L00069_C C03b_66245343</t>
  </si>
  <si>
    <t>16.12.2023 19:14:55</t>
  </si>
  <si>
    <t>17.12.2023 01:12:37</t>
  </si>
  <si>
    <t>BALABANLI DM 35-15-M00280_KIZILCAAVLU M05_72306394</t>
  </si>
  <si>
    <t>16.12.2023 15:33:33</t>
  </si>
  <si>
    <t>16.12.2023 16:01:19</t>
  </si>
  <si>
    <t>16.12.2023 17:05:43</t>
  </si>
  <si>
    <t>16.12.2023 17:35:29</t>
  </si>
  <si>
    <t>GÖKÇEALAN VERİCİLER KÖK 35-13-L00500_VERİCİLER L01_76583386</t>
  </si>
  <si>
    <t>16.12.2023 20:23:12</t>
  </si>
  <si>
    <t>16.12.2023 21:13:15</t>
  </si>
  <si>
    <t>TAŞTEPE TR-1 35-24-M00091_35-24-M00091_2347193</t>
  </si>
  <si>
    <t>16.12.2023 15:04:49</t>
  </si>
  <si>
    <t>KEMER KÖYÜ TR-1 35-15-L00274_35-15-L00274_2358851</t>
  </si>
  <si>
    <t>16.12.2023 16:36:15</t>
  </si>
  <si>
    <t>16.12.2023 18:50:17</t>
  </si>
  <si>
    <t>PAYAMLI TR-1 35-10-L00056_35-10-L00056_2361802</t>
  </si>
  <si>
    <t>16.12.2023 13:26:09</t>
  </si>
  <si>
    <t>16.12.2023 14:46:24</t>
  </si>
  <si>
    <t>K-595 35-01-K00595_911700851_911700851</t>
  </si>
  <si>
    <t>16.12.2023 18:59:56</t>
  </si>
  <si>
    <t>16.12.2023 21:10:36</t>
  </si>
  <si>
    <t>AHMETBEYLİ M-5 35-22-M00243_95002697910_95002697910</t>
  </si>
  <si>
    <t>16.12.2023 09:22:32</t>
  </si>
  <si>
    <t>KAPIKAYA TR-1 35-17-M00185_950303604_950303604</t>
  </si>
  <si>
    <t>16.12.2023 19:39:36</t>
  </si>
  <si>
    <t>16.12.2023 21:45:48</t>
  </si>
  <si>
    <t>K-2885 35-02-K02885_35-02-K02885_2357392</t>
  </si>
  <si>
    <t>16.12.2023 18:55:05</t>
  </si>
  <si>
    <t>16.12.2023 19:16:15</t>
  </si>
  <si>
    <t>TATAR DM 35-19-M00256_MORDOĞAN-2 ÇIKIŞ M04_2058327</t>
  </si>
  <si>
    <t>16.12.2023 05:49:21</t>
  </si>
  <si>
    <t>16.12.2023 06:12:50</t>
  </si>
  <si>
    <t>17.12.2023 02:22:09</t>
  </si>
  <si>
    <t>17.12.2023 02:46:25</t>
  </si>
  <si>
    <t>17.12.2023 13:16:19</t>
  </si>
  <si>
    <t>17.12.2023 13:16:53</t>
  </si>
  <si>
    <t>17.12.2023 09:39:22</t>
  </si>
  <si>
    <t>17.12.2023 12:35:44</t>
  </si>
  <si>
    <t>MENEMEN DM-7 35-28-M00967_TR-37 L04_83532056</t>
  </si>
  <si>
    <t>17.12.2023 12:07:37</t>
  </si>
  <si>
    <t>17.12.2023 15:59:43</t>
  </si>
  <si>
    <t>K-2014 35-08-K02014_F F1_5901587</t>
  </si>
  <si>
    <t>17.12.2023 00:12:35</t>
  </si>
  <si>
    <t>17.12.2023 00:46:53</t>
  </si>
  <si>
    <t>ULUKENT DM-4/2 35-28-M00044_953393241_953393241</t>
  </si>
  <si>
    <t>17.12.2023 10:20:26</t>
  </si>
  <si>
    <t>17.12.2023 13:17:15</t>
  </si>
  <si>
    <t>PAMUKYAZI-4 35-26-L00383_35-26-L00383_2347842</t>
  </si>
  <si>
    <t>17.12.2023 18:32:54</t>
  </si>
  <si>
    <t>17.12.2023 19:55:42</t>
  </si>
  <si>
    <t>17.12.2023 13:26:43</t>
  </si>
  <si>
    <t>17.12.2023 14:32:10</t>
  </si>
  <si>
    <t>DM-7/TR-10 35-22-M00059_955271676_955271676</t>
  </si>
  <si>
    <t>17.12.2023 15:20:24</t>
  </si>
  <si>
    <t>17.12.2023 22:05:44</t>
  </si>
  <si>
    <t>M-2987 35-02-M02987_913425202_913425202</t>
  </si>
  <si>
    <t>17.12.2023 19:22:48</t>
  </si>
  <si>
    <t>17.12.2023 20:27:58</t>
  </si>
  <si>
    <t>PAMUKYAZI-4 35-26-L00383_D_90951177_90951177</t>
  </si>
  <si>
    <t>17.12.2023 17:31:36</t>
  </si>
  <si>
    <t>17.12.2023 06:12:07</t>
  </si>
  <si>
    <t>17.12.2023 10:13:08</t>
  </si>
  <si>
    <t>MURADİYE TR-2/B (23 NİSAN PARKI) 45-71-M01852_C C02b_95019763</t>
  </si>
  <si>
    <t>17.12.2023 10:35:48</t>
  </si>
  <si>
    <t>17.12.2023 20:13:02</t>
  </si>
  <si>
    <t>SEYREK TR-7 KÖK 35-28-M00379_B b 1_5774923</t>
  </si>
  <si>
    <t>17.12.2023 20:05:47</t>
  </si>
  <si>
    <t>17.12.2023 22:39:59</t>
  </si>
  <si>
    <t>DM-2 35-17-M00002_DOLUM TESİSİ M23_2122623</t>
  </si>
  <si>
    <t>17.12.2023 13:05:48</t>
  </si>
  <si>
    <t>17.12.2023 15:14:30</t>
  </si>
  <si>
    <t>K-524 35-01-K00524_912583916_912583916</t>
  </si>
  <si>
    <t>17.12.2023 16:11:50</t>
  </si>
  <si>
    <t>17.12.2023 17:19:11</t>
  </si>
  <si>
    <t>17.12.2023 09:30:00</t>
  </si>
  <si>
    <t>17.12.2023 12:41:35</t>
  </si>
  <si>
    <t>TR-24 35-17-M00024_950300519_950300519</t>
  </si>
  <si>
    <t>17.12.2023 17:55:51</t>
  </si>
  <si>
    <t>17.12.2023 20:36:15</t>
  </si>
  <si>
    <t>17.12.2023 04:27:29</t>
  </si>
  <si>
    <t>17.12.2023 04:51:24</t>
  </si>
  <si>
    <t>HAKANLAR PETROL TR 45-71-M02438_DAĞITIM TRAFO HAKANLAR PETROL ÖZEL M03_81855376</t>
  </si>
  <si>
    <t>17.12.2023 17:32:00</t>
  </si>
  <si>
    <t>17.12.2023 19:09:19</t>
  </si>
  <si>
    <t>DEREKÖY TR-2 35-27-M01183_ H_82733827</t>
  </si>
  <si>
    <t>17.12.2023 11:51:58</t>
  </si>
  <si>
    <t>17.12.2023 15:58:47</t>
  </si>
  <si>
    <t>GÜLBAHÇE İM 35-19-A00006_HatBaşıAyırıcı_53137494 M06_53137494</t>
  </si>
  <si>
    <t>17.12.2023 14:04:11</t>
  </si>
  <si>
    <t>17.12.2023 15:10:34</t>
  </si>
  <si>
    <t>YENİ ORHANLI M-87 35-14-M00087_956638149_956638149</t>
  </si>
  <si>
    <t>17.12.2023 12:17:45</t>
  </si>
  <si>
    <t>17.12.2023 16:56:27</t>
  </si>
  <si>
    <t>K-49 35-01-K00049_911771595_911771595</t>
  </si>
  <si>
    <t>17.12.2023 15:57:09</t>
  </si>
  <si>
    <t>17.12.2023 18:13:38</t>
  </si>
  <si>
    <t>EYKO TR-6 35-30-M00032_35-30-M00032_2372067</t>
  </si>
  <si>
    <t>17.12.2023 00:18:54</t>
  </si>
  <si>
    <t>17.12.2023 02:09:13</t>
  </si>
  <si>
    <t>BOZDAĞ TR-15 (KAYAK MERKEZİ) 35-15-L00304_B_91008099_91008099</t>
  </si>
  <si>
    <t>17.12.2023 08:44:28</t>
  </si>
  <si>
    <t>17.12.2023 10:32:33</t>
  </si>
  <si>
    <t>SANAYİ TR-4 35-14-M00307_956642505_956642505</t>
  </si>
  <si>
    <t>17.12.2023 09:47:05</t>
  </si>
  <si>
    <t>17.12.2023 10:49:14</t>
  </si>
  <si>
    <t>17.12.2023 19:25:11</t>
  </si>
  <si>
    <t>17.12.2023 20:00:50</t>
  </si>
  <si>
    <t>MENEMEN İM 35-28-A00001_KESİKKÖY-1 M17_2311063</t>
  </si>
  <si>
    <t>17.12.2023 11:01:05</t>
  </si>
  <si>
    <t>17.12.2023 15:46:39</t>
  </si>
  <si>
    <t>DİKİLİTAŞ TR-1 45-75-M00314_945598514_945598514</t>
  </si>
  <si>
    <t>17.12.2023 08:52:55</t>
  </si>
  <si>
    <t>17.12.2023 10:16:52</t>
  </si>
  <si>
    <t>BİRGİ TR-18 35-15-L00398_48761682_56362276_56362276</t>
  </si>
  <si>
    <t>17.12.2023 06:07:01</t>
  </si>
  <si>
    <t>17.12.2023 07:11:35</t>
  </si>
  <si>
    <t>M-1448 35-22-M00151_M-939 M01_72141619</t>
  </si>
  <si>
    <t>17.12.2023 10:39:56</t>
  </si>
  <si>
    <t>17.12.2023 13:41:55</t>
  </si>
  <si>
    <t>PAYAMLI M-1 KÖK 35-25-M00175_SEFEERİHİSAR ENH M13_72057722</t>
  </si>
  <si>
    <t>17.12.2023 11:08:09</t>
  </si>
  <si>
    <t>17.12.2023 11:08:29</t>
  </si>
  <si>
    <t>17.12.2023 11:47:19</t>
  </si>
  <si>
    <t>17.12.2023 14:29:41</t>
  </si>
  <si>
    <t>17.12.2023 14:57:59</t>
  </si>
  <si>
    <t>17.12.2023 16:26:38</t>
  </si>
  <si>
    <t>ULUCAK DM-2 35-27-M00331_DAMLACIK M03_72170763</t>
  </si>
  <si>
    <t>17.12.2023 14:04:23</t>
  </si>
  <si>
    <t>17.12.2023 19:38:06</t>
  </si>
  <si>
    <t>DM-2/6 (DİYANET ARKASI) 45-71-M00150_953190846_953190846</t>
  </si>
  <si>
    <t>17.12.2023 18:43:44</t>
  </si>
  <si>
    <t>17.12.2023 22:01:36</t>
  </si>
  <si>
    <t>17.12.2023 01:05:29</t>
  </si>
  <si>
    <t>17.12.2023 01:46:17</t>
  </si>
  <si>
    <t>GÜLBAHÇE İM 35-19-A00006_TAŞ OCAĞI M06_72213855</t>
  </si>
  <si>
    <t>17.12.2023 15:55:18</t>
  </si>
  <si>
    <t>K-1478 35-03-K01478_R_56373202_56373202</t>
  </si>
  <si>
    <t>17.12.2023 04:39:38</t>
  </si>
  <si>
    <t>17.12.2023 06:28:42</t>
  </si>
  <si>
    <t>BOZYAKA TM 35-01-A00007_GÜRÇEŞME-2 M12_2312202</t>
  </si>
  <si>
    <t>17.12.2023 17:33:48</t>
  </si>
  <si>
    <t>17.12.2023 17:54:24</t>
  </si>
  <si>
    <t>K-3149 35-01-K03149_912312741_912312741</t>
  </si>
  <si>
    <t>17.12.2023 15:19:40</t>
  </si>
  <si>
    <t>17.12.2023 18:52:52</t>
  </si>
  <si>
    <t>ÇAMÖNÜ TR-2 45-72-L00272_956515533_956515533</t>
  </si>
  <si>
    <t>17.12.2023 22:43:38</t>
  </si>
  <si>
    <t>17.12.2023 23:21:17</t>
  </si>
  <si>
    <t>ILIPINAR TR-1 35-23-M00081_950416030_950416030</t>
  </si>
  <si>
    <t>17.12.2023 10:25:50</t>
  </si>
  <si>
    <t>17.12.2023 17:55:08</t>
  </si>
  <si>
    <t>17.12.2023 19:53:47</t>
  </si>
  <si>
    <t>YENİ BAĞARASI TR-1 35-23-M00207_35-23-M00207_2361193</t>
  </si>
  <si>
    <t>17.12.2023 08:57:32</t>
  </si>
  <si>
    <t>17.12.2023 14:40:28</t>
  </si>
  <si>
    <t>K-634 35-03-K00634_C_56378985_56378985</t>
  </si>
  <si>
    <t>17.12.2023 00:24:08</t>
  </si>
  <si>
    <t>17.12.2023 01:12:33</t>
  </si>
  <si>
    <t>17.12.2023 11:57:23</t>
  </si>
  <si>
    <t>17.12.2023 12:18:42</t>
  </si>
  <si>
    <t>17.12.2023 01:30:28</t>
  </si>
  <si>
    <t>17.12.2023 03:17:00</t>
  </si>
  <si>
    <t>TR-1-5/10 35-20-L00054_35-20-L00054_2355330</t>
  </si>
  <si>
    <t>17.12.2023 09:33:36</t>
  </si>
  <si>
    <t>17.12.2023 17:10:42</t>
  </si>
  <si>
    <t>17.12.2023 20:57:59</t>
  </si>
  <si>
    <t>17.12.2023 22:16:00</t>
  </si>
  <si>
    <t>M-334 35-02-M00334_ M02_2066968</t>
  </si>
  <si>
    <t>17.12.2023 13:55:03</t>
  </si>
  <si>
    <t>17.12.2023 17:11:31</t>
  </si>
  <si>
    <t>SÜTÇÜLER DM 35-27-M00900_ÇAMBEL-1 M20_92758041</t>
  </si>
  <si>
    <t>17.12.2023 17:15:33</t>
  </si>
  <si>
    <t>17.12.2023 17:21:39</t>
  </si>
  <si>
    <t>MURADİYE TR-2 SU DEPOSU 45-71-M00199_C C1_5965570</t>
  </si>
  <si>
    <t>AG Pano Arızası</t>
  </si>
  <si>
    <t>17.12.2023 04:53:00</t>
  </si>
  <si>
    <t>17.12.2023 10:00:30</t>
  </si>
  <si>
    <t>SÜLEYMANLI KÖK 35-28-M00606_GÖRECE-2 GES M09_72509050</t>
  </si>
  <si>
    <t>17.12.2023 10:05:38</t>
  </si>
  <si>
    <t>17.12.2023 10:45:31</t>
  </si>
  <si>
    <t>TAYTAN OFİS KÖK 45-78-M00314_SALİHLİ DM-2 GİRİŞİ (DEMİRKÖPRÜ-2) M07_60669849</t>
  </si>
  <si>
    <t>17.12.2023 10:44:11</t>
  </si>
  <si>
    <t>17.12.2023 11:08:37</t>
  </si>
  <si>
    <t>K-4172 35-10-K04172_948066062_948066062</t>
  </si>
  <si>
    <t>17.12.2023 21:33:27</t>
  </si>
  <si>
    <t>17.12.2023 23:55:34</t>
  </si>
  <si>
    <t>MANİSA TM-1 45-71-A00001_MURADİYE-2 M24_2309127</t>
  </si>
  <si>
    <t>17.12.2023 08:50:00</t>
  </si>
  <si>
    <t>17.12.2023 17:03:00</t>
  </si>
  <si>
    <t>GELENBE İM 45-76-A00001_ÇALTICAK(KARAKURT-İLYASLAR) L03_2326028</t>
  </si>
  <si>
    <t>17.12.2023 02:21:49</t>
  </si>
  <si>
    <t>17.12.2023 02:45:00</t>
  </si>
  <si>
    <t>M-2132 KÖK 35-07-M02132_B B2_61199294</t>
  </si>
  <si>
    <t>17.12.2023 13:16:57</t>
  </si>
  <si>
    <t>17.12.2023 15:00:55</t>
  </si>
  <si>
    <t>17.12.2023 06:50:17</t>
  </si>
  <si>
    <t>17.12.2023 08:43:35</t>
  </si>
  <si>
    <t>KARAPINAR İM 45-78-A00002_HatBaşıAyırıcı_53139296 M02_53139296</t>
  </si>
  <si>
    <t>17.12.2023 17:56:42</t>
  </si>
  <si>
    <t>17.12.2023 19:29:41</t>
  </si>
  <si>
    <t>17.12.2023 10:45:41</t>
  </si>
  <si>
    <t>17.12.2023 15:30:51</t>
  </si>
  <si>
    <t>MENEMEN İM 35-28-A00001_HIDIRTEPE L12_88107577</t>
  </si>
  <si>
    <t>17.12.2023 09:32:29</t>
  </si>
  <si>
    <t>17.12.2023 15:37:42</t>
  </si>
  <si>
    <t>YUKARIBEY DM (TR-3) 35-16-M00866_ÇAMAVLU M05_79464776</t>
  </si>
  <si>
    <t>17.12.2023 11:21:13</t>
  </si>
  <si>
    <t>17.12.2023 12:10:05</t>
  </si>
  <si>
    <t>K-122 35-01-K00122_911603072_911603072</t>
  </si>
  <si>
    <t>17.12.2023 13:26:48</t>
  </si>
  <si>
    <t>17.12.2023 17:57:43</t>
  </si>
  <si>
    <t>OĞLANANASI TR-10 35-22-M00263_C_91031055_91031055</t>
  </si>
  <si>
    <t>17.12.2023 11:30:41</t>
  </si>
  <si>
    <t>17.12.2023 14:22:00</t>
  </si>
  <si>
    <t>M-333 35-02-M00333_ H1_2304327</t>
  </si>
  <si>
    <t>17.12.2023 09:01:43</t>
  </si>
  <si>
    <t>17.12.2023 13:44:35</t>
  </si>
  <si>
    <t>K-1990 35-04-K01990_99323010_99323010</t>
  </si>
  <si>
    <t>17.12.2023 01:38:07</t>
  </si>
  <si>
    <t>17.12.2023 04:08:29</t>
  </si>
  <si>
    <t>17.12.2023 00:24:12</t>
  </si>
  <si>
    <t>17.12.2023 00:35:51</t>
  </si>
  <si>
    <t>GERMİYAN İM 35-18-A00004_HatBaşıAyırıcı_53138263 L02_53138263</t>
  </si>
  <si>
    <t>17.12.2023 10:07:37</t>
  </si>
  <si>
    <t>17.12.2023 11:33:41</t>
  </si>
  <si>
    <t>DM-2/25 35-27-M01190_ H_82963969</t>
  </si>
  <si>
    <t>17.12.2023 23:15:29</t>
  </si>
  <si>
    <t>M-1 35-17-M00001_M-2 M05_66461758</t>
  </si>
  <si>
    <t>17.12.2023 12:39:35</t>
  </si>
  <si>
    <t>17.12.2023 14:49:47</t>
  </si>
  <si>
    <t>GELENBE İM 45-76-A00001_HatBaşıAyırıcı_53135034 L03_53135034</t>
  </si>
  <si>
    <t>17.12.2023 00:02:51</t>
  </si>
  <si>
    <t>K-2914 35-03-K02914_D_56367366_56367366</t>
  </si>
  <si>
    <t>17.12.2023 17:54:23</t>
  </si>
  <si>
    <t>17.12.2023 19:54:32</t>
  </si>
  <si>
    <t>YENİ HARMANDALI TR-1 45-71-M00893_43142897_56384826_56384826</t>
  </si>
  <si>
    <t>17.12.2023 11:39:16</t>
  </si>
  <si>
    <t>17.12.2023 15:15:59</t>
  </si>
  <si>
    <t>K-1229 35-01-K01229_912946600_912946600</t>
  </si>
  <si>
    <t>17.12.2023 12:21:32</t>
  </si>
  <si>
    <t>17.12.2023 13:27:05</t>
  </si>
  <si>
    <t>İZZETTİN KÖK 45-83-M00132_SİNİRLİ M02_2327937</t>
  </si>
  <si>
    <t>17.12.2023 13:31:43</t>
  </si>
  <si>
    <t>17.12.2023 15:17:49</t>
  </si>
  <si>
    <t>17.12.2023 11:21:39</t>
  </si>
  <si>
    <t>17.12.2023 11:22:33</t>
  </si>
  <si>
    <t>KELLETEPE KÖK 35-31-L00035_YENİŞEHİR L04_72230902</t>
  </si>
  <si>
    <t>17.12.2023 21:08:04</t>
  </si>
  <si>
    <t>17.12.2023 22:29:00</t>
  </si>
  <si>
    <t>CEVİZLİ HÜSEYİNKELİ TR-6 35-31-L00324_B_91234205_91234205</t>
  </si>
  <si>
    <t>17.12.2023 10:09:28</t>
  </si>
  <si>
    <t>17.12.2023 13:26:49</t>
  </si>
  <si>
    <t>YEŞİLYURT TR-12 45-73-M00487_TR-13-14 M06_66945204</t>
  </si>
  <si>
    <t>17.12.2023 20:07:00</t>
  </si>
  <si>
    <t>18.12.2023 01:13:06</t>
  </si>
  <si>
    <t>KEMHALLI KÖK 45-86-M00044_HatBaşıAyırıcı_75176085 M01_75176085</t>
  </si>
  <si>
    <t>17.12.2023 08:47:33</t>
  </si>
  <si>
    <t>17.12.2023 09:32:00</t>
  </si>
  <si>
    <t>K-2014 35-08-K02014_A a1b_5776301</t>
  </si>
  <si>
    <t>17.12.2023 05:29:13</t>
  </si>
  <si>
    <t>17.12.2023 06:10:36</t>
  </si>
  <si>
    <t>BAĞYURDU KÖK 35-27-L00239_HALİLBEYLİ TR-1 KÖK L04_72157251</t>
  </si>
  <si>
    <t>17.12.2023 10:00:32</t>
  </si>
  <si>
    <t>17.12.2023 11:57:44</t>
  </si>
  <si>
    <t>ALAŞEHİR TR-16 45-73-M00016_45-73-M00016_66761974</t>
  </si>
  <si>
    <t>17.12.2023 19:49:04</t>
  </si>
  <si>
    <t>17.12.2023 20:52:42</t>
  </si>
  <si>
    <t>M-1856 YAKAKÖY TR-5 35-02-M01856_C_56367053_56367053</t>
  </si>
  <si>
    <t>AG Hatta Yabancı Cisim</t>
  </si>
  <si>
    <t>17.12.2023 08:06:23</t>
  </si>
  <si>
    <t>17.12.2023 11:10:48</t>
  </si>
  <si>
    <t>HACIHALİLLER TR-5 45-71-M01782_C_56388470_56388470</t>
  </si>
  <si>
    <t>17.12.2023 23:33:20</t>
  </si>
  <si>
    <t>17.12.2023 23:50:34</t>
  </si>
  <si>
    <t>HALITLI TR-1 45-71-M01503_45-71-M01503_2357020</t>
  </si>
  <si>
    <t>17.12.2023 09:14:29</t>
  </si>
  <si>
    <t>17.12.2023 14:34:27</t>
  </si>
  <si>
    <t>GÖÇBEYLİ TR-4 35-16-M00019_D_90935249_90935249</t>
  </si>
  <si>
    <t>17.12.2023 15:49:00</t>
  </si>
  <si>
    <t>17.12.2023 18:45:21</t>
  </si>
  <si>
    <t>17.12.2023 16:32:42</t>
  </si>
  <si>
    <t>17.12.2023 18:17:46</t>
  </si>
  <si>
    <t>17.12.2023 13:06:50</t>
  </si>
  <si>
    <t>17.12.2023 13:45:59</t>
  </si>
  <si>
    <t>K-3385 35-04-K03385_99503985_99503985</t>
  </si>
  <si>
    <t>17.12.2023 09:28:25</t>
  </si>
  <si>
    <t>17.12.2023 10:51:23</t>
  </si>
  <si>
    <t>17.12.2023 00:01:50</t>
  </si>
  <si>
    <t>17.12.2023 00:09:00</t>
  </si>
  <si>
    <t>17.12.2023 02:01:43</t>
  </si>
  <si>
    <t>17.12.2023 02:05:09</t>
  </si>
  <si>
    <t>MORDOĞAN TR-33 35-21-L00150_C_56393463_56393463</t>
  </si>
  <si>
    <t>17.12.2023 08:43:26</t>
  </si>
  <si>
    <t>17.12.2023 10:21:34</t>
  </si>
  <si>
    <t>DM-15 45-71-M00399_DM-9 M24_73330769</t>
  </si>
  <si>
    <t>17.12.2023 10:12:02</t>
  </si>
  <si>
    <t>17.12.2023 16:59:48</t>
  </si>
  <si>
    <t>TR-240 35-19-L00240_956697318_956697318</t>
  </si>
  <si>
    <t>17.12.2023 13:29:21</t>
  </si>
  <si>
    <t>17.12.2023 14:36:21</t>
  </si>
  <si>
    <t>17.12.2023 12:52:35</t>
  </si>
  <si>
    <t>17.12.2023 12:56:37</t>
  </si>
  <si>
    <t>K-811 35-01-K00811_G_56357503_56357503</t>
  </si>
  <si>
    <t>17.12.2023 03:32:31</t>
  </si>
  <si>
    <t>17.12.2023 04:16:58</t>
  </si>
  <si>
    <t>TR-68 45-77-L00068__91433381_91433381</t>
  </si>
  <si>
    <t>17.12.2023 18:19:16</t>
  </si>
  <si>
    <t>17.12.2023 18:51:52</t>
  </si>
  <si>
    <t>SİYEKLİ KÖK 45-71-M00185_OSMANCALI M04_72256923</t>
  </si>
  <si>
    <t>17.12.2023 03:55:49</t>
  </si>
  <si>
    <t>17.12.2023 04:03:35</t>
  </si>
  <si>
    <t>DEVELİ TR-1 35-22-M00279_D_56359556_56359556</t>
  </si>
  <si>
    <t>17.12.2023 13:57:09</t>
  </si>
  <si>
    <t>17.12.2023 16:33:16</t>
  </si>
  <si>
    <t>17.12.2023 21:00:42</t>
  </si>
  <si>
    <t>18.12.2023 04:05:47</t>
  </si>
  <si>
    <t>POYRACIK TR-8 35-24-L00031_35-24-L00031_2377048</t>
  </si>
  <si>
    <t>17.12.2023 09:01:59</t>
  </si>
  <si>
    <t>17.12.2023 10:46:27</t>
  </si>
  <si>
    <t>TR-2/118 45-83-M00713_B_91461320_91461320</t>
  </si>
  <si>
    <t>17.12.2023 23:13:51</t>
  </si>
  <si>
    <t>18.12.2023 00:01:49</t>
  </si>
  <si>
    <t>YENİÇİFTLİK KÖK 35-20-L00373_HatBaşıAyırıcı_53138690 L05_53138690</t>
  </si>
  <si>
    <t>17.12.2023 14:00:07</t>
  </si>
  <si>
    <t>17.12.2023 15:24:01</t>
  </si>
  <si>
    <t>KARAGÖZLER TR-5 45-72-M00601_A_66338598_66338598</t>
  </si>
  <si>
    <t>17.12.2023 13:10:50</t>
  </si>
  <si>
    <t>17.12.2023 20:54:55</t>
  </si>
  <si>
    <t>BALÇOVA İM 35-07-A00001_İNÜNÜ / NARKENT K03_42778679</t>
  </si>
  <si>
    <t>17.12.2023 16:31:53</t>
  </si>
  <si>
    <t>17.12.2023 16:55:48</t>
  </si>
  <si>
    <t>TR-17 35-31-L00017_35-31-L00017_2350088</t>
  </si>
  <si>
    <t>17.12.2023 06:50:31</t>
  </si>
  <si>
    <t>17.12.2023 07:55:52</t>
  </si>
  <si>
    <t>ULUKENT DM-4/2 35-28-M00044_95000538912_95000538912</t>
  </si>
  <si>
    <t>17.12.2023 15:19:28</t>
  </si>
  <si>
    <t>17.12.2023 18:15:43</t>
  </si>
  <si>
    <t>TR-84 35-19-L00084__90092101_90092101</t>
  </si>
  <si>
    <t>17.12.2023 14:31:09</t>
  </si>
  <si>
    <t>17.12.2023 21:21:46</t>
  </si>
  <si>
    <t>17.12.2023 17:41:09</t>
  </si>
  <si>
    <t>17.12.2023 19:49:53</t>
  </si>
  <si>
    <t>17.12.2023 09:47:24</t>
  </si>
  <si>
    <t>17.12.2023 10:26:34</t>
  </si>
  <si>
    <t>KUŞÇUBURUN-4 35-26-M00530_A_91000251_91000251</t>
  </si>
  <si>
    <t>17.12.2023 11:21:40</t>
  </si>
  <si>
    <t>17.12.2023 14:03:18</t>
  </si>
  <si>
    <t>M-1743 35-04-M01743_C_56382098_56382098</t>
  </si>
  <si>
    <t>17.12.2023 11:56:13</t>
  </si>
  <si>
    <t>17.12.2023 20:30:36</t>
  </si>
  <si>
    <t>NEVZAT TANÇ SULAMA GRB 35-20-L00405_B_91155675_91155675</t>
  </si>
  <si>
    <t>17.12.2023 08:52:48</t>
  </si>
  <si>
    <t>17.12.2023 11:35:22</t>
  </si>
  <si>
    <t>DERBENT TM 45-83-A00003_AHMETLİ M18_2063356</t>
  </si>
  <si>
    <t>17.12.2023 11:08:41</t>
  </si>
  <si>
    <t>17.12.2023 11:50:05</t>
  </si>
  <si>
    <t>KELLETEPE KÖK 35-31-L00035_HatBaşıAyırıcı_96738480 L04_96738480</t>
  </si>
  <si>
    <t>17.12.2023 22:42:29</t>
  </si>
  <si>
    <t>18.12.2023 00:33:22</t>
  </si>
  <si>
    <t>ÇAPAK KÖK 35-26-M00435_HatBaşıAyırıcı_74816160 M05_74816160</t>
  </si>
  <si>
    <t>17.12.2023 14:05:10</t>
  </si>
  <si>
    <t>17.12.2023 15:21:06</t>
  </si>
  <si>
    <t>M-36 DOĞALKENT 35-23-M00036_95002476869_95002476869</t>
  </si>
  <si>
    <t>17.12.2023 18:37:13</t>
  </si>
  <si>
    <t>18.12.2023 00:40:38</t>
  </si>
  <si>
    <t>17.12.2023 10:04:53</t>
  </si>
  <si>
    <t>17.12.2023 13:22:30</t>
  </si>
  <si>
    <t>17.12.2023 11:49:49</t>
  </si>
  <si>
    <t>17.12.2023 12:02:49</t>
  </si>
  <si>
    <t>17.12.2023 10:04:40</t>
  </si>
  <si>
    <t>17.12.2023 12:46:18</t>
  </si>
  <si>
    <t>SULUDERE TR-14 35-31-L00393_B_91076362_91076362</t>
  </si>
  <si>
    <t>17.12.2023 18:26:12</t>
  </si>
  <si>
    <t>17.12.2023 19:14:27</t>
  </si>
  <si>
    <t>TR-24 35-17-M00024_C _5948934</t>
  </si>
  <si>
    <t>17.12.2023 21:59:14</t>
  </si>
  <si>
    <t>MORDOĞAN TR-33 35-21-L00150_35-21-L00150_72195256</t>
  </si>
  <si>
    <t>17.12.2023 10:57:36</t>
  </si>
  <si>
    <t>17.12.2023 00:57:01</t>
  </si>
  <si>
    <t>KARAPINAR İM 45-78-A00002_ERDELEK M02_66243739</t>
  </si>
  <si>
    <t>17.12.2023 14:43:03</t>
  </si>
  <si>
    <t>17.12.2023 15:25:07</t>
  </si>
  <si>
    <t>HELVACI TR-6 35-17-M00366_B_56357094_56357094</t>
  </si>
  <si>
    <t>17.12.2023 15:30:00</t>
  </si>
  <si>
    <t>17.12.2023 16:08:02</t>
  </si>
  <si>
    <t>PİYALE TM 35-02-A00007_PİYALE-18 K24_2310583</t>
  </si>
  <si>
    <t>17.12.2023 12:07:39</t>
  </si>
  <si>
    <t>17.12.2023 18:43:12</t>
  </si>
  <si>
    <t>K-3141 35-07-K03141_C c1b_5832704</t>
  </si>
  <si>
    <t>17.12.2023 12:12:45</t>
  </si>
  <si>
    <t>17.12.2023 13:40:32</t>
  </si>
  <si>
    <t>K-1866 35-09-K01866_A a1b_5879058</t>
  </si>
  <si>
    <t>17.12.2023 15:20:49</t>
  </si>
  <si>
    <t>17.12.2023 21:30:27</t>
  </si>
  <si>
    <t>M-2379 35-01-M02379_BOZYAKA TM M01_80313301</t>
  </si>
  <si>
    <t>17.12.2023 17:53:00</t>
  </si>
  <si>
    <t>17.12.2023 19:55:00</t>
  </si>
  <si>
    <t>TR-2/122 45-83-M00720_B_91461630_91461630</t>
  </si>
  <si>
    <t>17.12.2023 09:29:07</t>
  </si>
  <si>
    <t>17.12.2023 11:46:03</t>
  </si>
  <si>
    <t>POYRACIK TR-8 35-24-L00031__91344928_91344928</t>
  </si>
  <si>
    <t>17.12.2023 10:57:10</t>
  </si>
  <si>
    <t>17.12.2023 12:03:39</t>
  </si>
  <si>
    <t>17.12.2023 15:19:23</t>
  </si>
  <si>
    <t>17.12.2023 15:44:44</t>
  </si>
  <si>
    <t>17.12.2023 14:03:13</t>
  </si>
  <si>
    <t>17.12.2023 15:18:46</t>
  </si>
  <si>
    <t>DİNDARLI KÖK TR-3 KAKLIK 45-79-M00395_YEŞİLOVA M01_72035416</t>
  </si>
  <si>
    <t>17.12.2023 11:55:19</t>
  </si>
  <si>
    <t>17.12.2023 12:23:19</t>
  </si>
  <si>
    <t>L-266 35-18-L00266_B_97466121_97466121</t>
  </si>
  <si>
    <t>17.12.2023 10:46:32</t>
  </si>
  <si>
    <t>17.12.2023 12:33:43</t>
  </si>
  <si>
    <t>HELVACI TR-6 35-17-M00366_950313619_950313619</t>
  </si>
  <si>
    <t>17.12.2023 11:39:18</t>
  </si>
  <si>
    <t>17.12.2023 14:47:23</t>
  </si>
  <si>
    <t>17.12.2023 18:12:36</t>
  </si>
  <si>
    <t>M-1394 35-01-M01394_M-1228 M02_65821737</t>
  </si>
  <si>
    <t>17.12.2023 20:05:00</t>
  </si>
  <si>
    <t>TR-92 35-15-L00092_950352967_950352967</t>
  </si>
  <si>
    <t>17.12.2023 09:57:49</t>
  </si>
  <si>
    <t>17.12.2023 12:04:54</t>
  </si>
  <si>
    <t>YENİFOÇA TR-1 DM 35-23-M00001_B _42106582</t>
  </si>
  <si>
    <t>17.12.2023 17:08:06</t>
  </si>
  <si>
    <t>18.12.2023 03:00:45</t>
  </si>
  <si>
    <t>ALACALAR TR-1 45-76-L00087_DIREK TIPI TRAFO HUCRESI H01_2092519</t>
  </si>
  <si>
    <t>OG Klemens Arızası</t>
  </si>
  <si>
    <t>17.12.2023 08:59:39</t>
  </si>
  <si>
    <t>17.12.2023 11:13:39</t>
  </si>
  <si>
    <t>K-135 35-01-K00135_910578897_910578897</t>
  </si>
  <si>
    <t>17.12.2023 03:45:39</t>
  </si>
  <si>
    <t>17.12.2023 06:36:00</t>
  </si>
  <si>
    <t>17.12.2023 15:21:44</t>
  </si>
  <si>
    <t>17.12.2023 15:35:43</t>
  </si>
  <si>
    <t>GÖKÇEKÖY FATİH MAH.TR-1 45-80-L00178_45-80-L00178_2363146</t>
  </si>
  <si>
    <t>17.12.2023 18:46:37</t>
  </si>
  <si>
    <t>17.12.2023 20:18:20</t>
  </si>
  <si>
    <t>ALAŞEHİR TR-16/A 45-73-M00092_45-73-M00092_66760193</t>
  </si>
  <si>
    <t>17.12.2023 12:33:39</t>
  </si>
  <si>
    <t>17.12.2023 13:06:39</t>
  </si>
  <si>
    <t>GÖÇBEYLİ TR-4 35-16-M00019_35-16-M00019_2347123</t>
  </si>
  <si>
    <t>17.12.2023 18:59:58</t>
  </si>
  <si>
    <t>K-1495 35-04-K01495_99344950_99344950</t>
  </si>
  <si>
    <t>17.12.2023 14:08:11</t>
  </si>
  <si>
    <t>17.12.2023 20:31:18</t>
  </si>
  <si>
    <t>MANİSA BÜYÜKŞEHİR BELEDİYESİ YUNUSEMRE TÜRBESİ 45-77-L00444_HatBaşıAyırıcı_89227454 L03_89227454</t>
  </si>
  <si>
    <t>17.12.2023 11:17:39</t>
  </si>
  <si>
    <t>17.12.2023 11:18:03</t>
  </si>
  <si>
    <t>17.12.2023 12:22:10</t>
  </si>
  <si>
    <t>17.12.2023 13:52:22</t>
  </si>
  <si>
    <t>K-1229 35-01-K01229_35-01-K01229_2355499</t>
  </si>
  <si>
    <t>17.12.2023 14:11:58</t>
  </si>
  <si>
    <t>TR-86 35-16-L00086_D_56397407_56397407</t>
  </si>
  <si>
    <t>17.12.2023 16:57:37</t>
  </si>
  <si>
    <t>17.12.2023 17:56:00</t>
  </si>
  <si>
    <t>ILIPINAR TR-1 35-23-M00081_950426734_950426734</t>
  </si>
  <si>
    <t>17.12.2023 00:29:10</t>
  </si>
  <si>
    <t>17.12.2023 02:49:41</t>
  </si>
  <si>
    <t>17.12.2023 12:40:43</t>
  </si>
  <si>
    <t>17.12.2023 17:55:33</t>
  </si>
  <si>
    <t>YARBASAN KÖK 45-74-M00119_ESKİ YARBASAN M02_72246657</t>
  </si>
  <si>
    <t>17.12.2023 10:10:03</t>
  </si>
  <si>
    <t>17.12.2023 17:29:51</t>
  </si>
  <si>
    <t>17.12.2023 09:27:59</t>
  </si>
  <si>
    <t>17.12.2023 17:42:39</t>
  </si>
  <si>
    <t>ORTA MAHALLE M-3 35-25-M00110_955259121_955259121</t>
  </si>
  <si>
    <t>17.12.2023 11:57:26</t>
  </si>
  <si>
    <t>17.12.2023 14:32:22</t>
  </si>
  <si>
    <t>GÖKÇEN DM 2-1/3 35-29-L00064_35-29-L00064_72211474</t>
  </si>
  <si>
    <t>17.12.2023 09:54:03</t>
  </si>
  <si>
    <t>17.12.2023 11:11:11</t>
  </si>
  <si>
    <t>TR-6 35-15-M00006_TR-94 (HAMDİ BEY CAMİİ YANI) M01_66901370</t>
  </si>
  <si>
    <t>17.12.2023 05:06:53</t>
  </si>
  <si>
    <t>17.12.2023 05:32:00</t>
  </si>
  <si>
    <t>K-278 35-01-K00278_912968246_912968246</t>
  </si>
  <si>
    <t>17.12.2023 22:56:44</t>
  </si>
  <si>
    <t>18.12.2023 01:51:59</t>
  </si>
  <si>
    <t>BEREKETLİ TR-1 45-79-M00323_945573034_945573034</t>
  </si>
  <si>
    <t>17.12.2023 10:03:38</t>
  </si>
  <si>
    <t>17.12.2023 10:56:57</t>
  </si>
  <si>
    <t>M-1422 35-01-M01422_M-1125 M01_41955722</t>
  </si>
  <si>
    <t>17.12.2023 19:58:03</t>
  </si>
  <si>
    <t>17.12.2023 20:10:27</t>
  </si>
  <si>
    <t>L-91 ULAMIŞ TEPE KAHVE 35-14-L00091__72373143_72373143</t>
  </si>
  <si>
    <t>17.12.2023 13:00:36</t>
  </si>
  <si>
    <t>17.12.2023 15:06:11</t>
  </si>
  <si>
    <t>L-262 ÇİÇEKÇİ PARKI 35-18-L00262_G G01_79363642</t>
  </si>
  <si>
    <t>17.12.2023 16:01:38</t>
  </si>
  <si>
    <t>17.12.2023 19:42:59</t>
  </si>
  <si>
    <t>17.12.2023 07:27:00</t>
  </si>
  <si>
    <t>17.12.2023 10:59:19</t>
  </si>
  <si>
    <t>17.12.2023 13:30:02</t>
  </si>
  <si>
    <t>17.12.2023 16:24:53</t>
  </si>
  <si>
    <t>KURTULMUŞ KÖK 45-72-L00080_HatBaşıAyırıcı_80367604 L02_80367604</t>
  </si>
  <si>
    <t>17.12.2023 22:30:06</t>
  </si>
  <si>
    <t>18.12.2023 02:48:50</t>
  </si>
  <si>
    <t>MENEMEN TR-3 35-28-L00003_MENEMEN TR-2 L03_66509063</t>
  </si>
  <si>
    <t>17.12.2023 15:48:34</t>
  </si>
  <si>
    <t>17.12.2023 20:50:00</t>
  </si>
  <si>
    <t>KOCAKAĞAN KAPAKLI TR-1 45-72-L00230_A_91115972_91115972</t>
  </si>
  <si>
    <t>17.12.2023 08:14:13</t>
  </si>
  <si>
    <t>17.12.2023 11:03:02</t>
  </si>
  <si>
    <t>KOZLUCA TR1 35-16-M00149_D_91192748_91192748</t>
  </si>
  <si>
    <t>17.12.2023 20:13:41</t>
  </si>
  <si>
    <t>17.12.2023 23:07:32</t>
  </si>
  <si>
    <t>TR-8 35-15-L00008_950358946_950358946</t>
  </si>
  <si>
    <t>17.12.2023 09:52:29</t>
  </si>
  <si>
    <t>17.12.2023 12:31:42</t>
  </si>
  <si>
    <t>TR-133 35-26-M00133_956625570_956625570</t>
  </si>
  <si>
    <t>17.12.2023 19:14:44</t>
  </si>
  <si>
    <t>17.12.2023 21:17:10</t>
  </si>
  <si>
    <t>17.12.2023 09:20:05</t>
  </si>
  <si>
    <t>17.12.2023 11:26:33</t>
  </si>
  <si>
    <t>K-3834 35-01-K03834_912442979_912442979</t>
  </si>
  <si>
    <t>17.12.2023 17:23:32</t>
  </si>
  <si>
    <t>17.12.2023 22:52:34</t>
  </si>
  <si>
    <t>17.12.2023 00:10:50</t>
  </si>
  <si>
    <t>17.12.2023 06:55:16</t>
  </si>
  <si>
    <t>TR-2/118 45-83-M00713_A_91461321_91461321</t>
  </si>
  <si>
    <t>17.12.2023 16:07:51</t>
  </si>
  <si>
    <t>17.12.2023 18:19:24</t>
  </si>
  <si>
    <t>BİRGİ TR-18 35-15-L00398_35-15-L00398_2360083</t>
  </si>
  <si>
    <t>17.12.2023 07:53:21</t>
  </si>
  <si>
    <t>HİLAL KLASİK TM 35-01-A00011_TR-A M01_2054350</t>
  </si>
  <si>
    <t>17.12.2023 01:52:53</t>
  </si>
  <si>
    <t>17.12.2023 02:02:39</t>
  </si>
  <si>
    <t>M-2040 35-01-M02040_912125100_912125100</t>
  </si>
  <si>
    <t>17.12.2023 08:47:25</t>
  </si>
  <si>
    <t>17.12.2023 11:07:39</t>
  </si>
  <si>
    <t>17.12.2023 09:32:51</t>
  </si>
  <si>
    <t>17.12.2023 17:02:22</t>
  </si>
  <si>
    <t>17.12.2023 22:07:05</t>
  </si>
  <si>
    <t>18.12.2023 01:06:19</t>
  </si>
  <si>
    <t>TR-1-5/9 35-20-L00053_35-20-L00053_2355329</t>
  </si>
  <si>
    <t>17.12.2023 10:36:15</t>
  </si>
  <si>
    <t>17.12.2023 16:53:05</t>
  </si>
  <si>
    <t>DOĞAKÖY TR-1 35-28-M00213_953384498_953384498</t>
  </si>
  <si>
    <t>17.12.2023 10:14:14</t>
  </si>
  <si>
    <t>17.12.2023 11:23:25</t>
  </si>
  <si>
    <t>L-10 MEZARLIK YANI 35-14-L00010_956661718_956661718</t>
  </si>
  <si>
    <t>17.12.2023 10:41:40</t>
  </si>
  <si>
    <t>17.12.2023 12:41:15</t>
  </si>
  <si>
    <t>SOMA TR-14/2 45-82-M00091_945531343_945531343</t>
  </si>
  <si>
    <t>17.12.2023 14:55:41</t>
  </si>
  <si>
    <t>17.12.2023 17:15:06</t>
  </si>
  <si>
    <t>PAPUÇLU KÖYÜ ÇAY MAH TR-1 45-77-M00076_45-77-M00076_2366686</t>
  </si>
  <si>
    <t>17.12.2023 10:05:53</t>
  </si>
  <si>
    <t>17.12.2023 04:43:00</t>
  </si>
  <si>
    <t>17.12.2023 06:29:56</t>
  </si>
  <si>
    <t>_95001249210_95001249210</t>
  </si>
  <si>
    <t>17.12.2023 13:34:53</t>
  </si>
  <si>
    <t>17.12.2023 16:01:48</t>
  </si>
  <si>
    <t>17.12.2023 21:30:50</t>
  </si>
  <si>
    <t>17.12.2023 21:41:00</t>
  </si>
  <si>
    <t>ARSLANLAR TM 35-26-A00004_DAĞKIZILCA-2 M07_2306547</t>
  </si>
  <si>
    <t>17.12.2023 13:19:43</t>
  </si>
  <si>
    <t>17.12.2023 13:24:57</t>
  </si>
  <si>
    <t>17.12.2023 22:45:09</t>
  </si>
  <si>
    <t>17.12.2023 23:10:12</t>
  </si>
  <si>
    <t>K-575 35-01-K00575_911139102_911139102</t>
  </si>
  <si>
    <t>17.12.2023 11:17:48</t>
  </si>
  <si>
    <t>17.12.2023 15:11:34</t>
  </si>
  <si>
    <t>L-262 ÇİÇEKÇİ PARKI 35-18-L00262_950450727_950450727</t>
  </si>
  <si>
    <t>17.12.2023 12:13:47</t>
  </si>
  <si>
    <t>17.12.2023 14:00:00</t>
  </si>
  <si>
    <t>LÜTUFLAR TR-1 35-20-L00291_955205718_955205718</t>
  </si>
  <si>
    <t>17.12.2023 11:54:24</t>
  </si>
  <si>
    <t>17.12.2023 19:56:15</t>
  </si>
  <si>
    <t>KARGIN KÖK 45-71-M00095_AYTEKİNLER ESKİ HARMANDALI M07_2076259</t>
  </si>
  <si>
    <t>17.12.2023 18:22:46</t>
  </si>
  <si>
    <t>17.12.2023 20:16:00</t>
  </si>
  <si>
    <t>K-2014 35-08-K02014_97597638_97597638</t>
  </si>
  <si>
    <t>17.12.2023 07:54:37</t>
  </si>
  <si>
    <t>17.12.2023 12:58:12</t>
  </si>
  <si>
    <t>17.12.2023 04:41:16</t>
  </si>
  <si>
    <t>17.12.2023 06:32:38</t>
  </si>
  <si>
    <t>YENİKÖY-4 35-26-L00143_956600428_956600428</t>
  </si>
  <si>
    <t>17.12.2023 16:20:17</t>
  </si>
  <si>
    <t>17.12.2023 17:20:48</t>
  </si>
  <si>
    <t>M-3437(YATIRIM REZERVE) 35-03-M03437_910781670_910781670</t>
  </si>
  <si>
    <t>17.12.2023 13:15:57</t>
  </si>
  <si>
    <t>17.12.2023 14:49:20</t>
  </si>
  <si>
    <t>MENEMEN TR-3 35-28-L00003_A_56359437_56359437</t>
  </si>
  <si>
    <t>17.12.2023 20:50:45</t>
  </si>
  <si>
    <t>SULUDERE TR-13 35-31-L00392__91076245_91076245</t>
  </si>
  <si>
    <t>17.12.2023 14:10:04</t>
  </si>
  <si>
    <t>17.12.2023 18:56:26</t>
  </si>
  <si>
    <t>KARAPINAR İM 45-78-A00002_HatBaşıAyırıcı_72002643 M02_72002643</t>
  </si>
  <si>
    <t>17.12.2023 13:20:19</t>
  </si>
  <si>
    <t>YEŞİLYURT DM 45-73-M00476_YEŞİLYURT MERKEZ (TR-2) M05_2318330</t>
  </si>
  <si>
    <t>17.12.2023 20:07:19</t>
  </si>
  <si>
    <t>17.12.2023 22:10:00</t>
  </si>
  <si>
    <t>K-3322 35-09-K03322_947027990_947027990</t>
  </si>
  <si>
    <t>17.12.2023 14:37:05</t>
  </si>
  <si>
    <t>17.12.2023 19:36:53</t>
  </si>
  <si>
    <t>M-1335 KAYADİBİ KÖK 35-02-M01335_M-1157 KARAÇAM M05_2053136</t>
  </si>
  <si>
    <t>17.12.2023 09:49:51</t>
  </si>
  <si>
    <t>17.12.2023 10:04:05</t>
  </si>
  <si>
    <t>DM-2/2 ESKİ KUYUYANI 35-18-L00583_950454490_950454490</t>
  </si>
  <si>
    <t>17.12.2023 15:41:44</t>
  </si>
  <si>
    <t>17.12.2023 17:57:45</t>
  </si>
  <si>
    <t>TR-2/122 45-83-M00720_A_91461631_91461631</t>
  </si>
  <si>
    <t>17.12.2023 12:09:38</t>
  </si>
  <si>
    <t>17.12.2023 14:01:59</t>
  </si>
  <si>
    <t>ÇAPAK KÖK 35-26-M00435_HatBaşıAyırıcı_95662713 M05_95662713</t>
  </si>
  <si>
    <t>17.12.2023 06:51:13</t>
  </si>
  <si>
    <t>17.12.2023 10:29:42</t>
  </si>
  <si>
    <t>17.12.2023 11:57:37</t>
  </si>
  <si>
    <t>17.12.2023 15:00:52</t>
  </si>
  <si>
    <t>ALAŞEHİR TR-16/A 45-73-M00092_945673605_945673605</t>
  </si>
  <si>
    <t>17.12.2023 11:15:55</t>
  </si>
  <si>
    <t>M-1453 GEÇİT 35-02-M01453_M-917 M01_66552011</t>
  </si>
  <si>
    <t>17.12.2023 08:56:32</t>
  </si>
  <si>
    <t>17.12.2023 12:41:03</t>
  </si>
  <si>
    <t>ÇEŞNELİ TR-2 45-73-M00455_A_56397583_56397583</t>
  </si>
  <si>
    <t>17.12.2023 18:04:56</t>
  </si>
  <si>
    <t>17.12.2023 20:12:54</t>
  </si>
  <si>
    <t>YAKAPINAR TR-7 35-20-L00140_35-20-L00140_2349664</t>
  </si>
  <si>
    <t>17.12.2023 08:20:42</t>
  </si>
  <si>
    <t>17.12.2023 10:35:25</t>
  </si>
  <si>
    <t>CELALETTİN AŞKIN TARIMSAL SULAMA TR-2 45-83-M00604_B_56407860_56407860</t>
  </si>
  <si>
    <t>17.12.2023 11:16:45</t>
  </si>
  <si>
    <t>17.12.2023 12:33:20</t>
  </si>
  <si>
    <t>BÜYÜKBELEN KÖK 45-80-M00066_ÇULLU GÖRECE ENH M03_72191842</t>
  </si>
  <si>
    <t>17.12.2023 17:11:09</t>
  </si>
  <si>
    <t>17.12.2023 17:40:22</t>
  </si>
  <si>
    <t>17.12.2023 07:53:49</t>
  </si>
  <si>
    <t>17.12.2023 08:14:35</t>
  </si>
  <si>
    <t>GÖÇBEYLİ TR-4 35-16-M00019_47429789_56401290_56401290</t>
  </si>
  <si>
    <t>17.12.2023 12:20:07</t>
  </si>
  <si>
    <t>17.12.2023 15:00:42</t>
  </si>
  <si>
    <t>17.12.2023 04:06:06</t>
  </si>
  <si>
    <t>17.12.2023 05:08:39</t>
  </si>
  <si>
    <t>TR-2/118 45-83-M00713_B_56388222_56388222</t>
  </si>
  <si>
    <t>17.12.2023 19:04:05</t>
  </si>
  <si>
    <t>17.12.2023 20:29:04</t>
  </si>
  <si>
    <t>17.12.2023 14:52:21</t>
  </si>
  <si>
    <t>17.12.2023 15:53:20</t>
  </si>
  <si>
    <t>L-325 (ALBAYRAK) 35-18-L00325_A_91254504_91254504</t>
  </si>
  <si>
    <t>17.12.2023 07:00:22</t>
  </si>
  <si>
    <t>17.12.2023 10:26:47</t>
  </si>
  <si>
    <t>K-3385 35-04-K03385_C C1_5819481</t>
  </si>
  <si>
    <t>17.12.2023 11:21:28</t>
  </si>
  <si>
    <t>17.12.2023 19:18:33</t>
  </si>
  <si>
    <t>K-2483 35-07-K02483_TRAFO K04_48215267</t>
  </si>
  <si>
    <t>17.12.2023 15:59:32</t>
  </si>
  <si>
    <t>KARAKUYU KÖK 35-26-M00437_TR-2/TR-3/TR-4/TARİŞ/ŞİNASİ ERTAN İÇE SUYU M12_66057220</t>
  </si>
  <si>
    <t>17.12.2023 15:46:10</t>
  </si>
  <si>
    <t>17.12.2023 17:48:05</t>
  </si>
  <si>
    <t>17.12.2023 18:49:06</t>
  </si>
  <si>
    <t>17.12.2023 12:20:02</t>
  </si>
  <si>
    <t>17.12.2023 13:24:03</t>
  </si>
  <si>
    <t>17.12.2023 07:12:09</t>
  </si>
  <si>
    <t>17.12.2023 09:33:45</t>
  </si>
  <si>
    <t>17.12.2023 16:59:21</t>
  </si>
  <si>
    <t>17.12.2023 18:02:49</t>
  </si>
  <si>
    <t>ÇAPAK KÖK 35-26-M00435_DAĞKIZILCA-2 ÇIKIŞ M05_66033272</t>
  </si>
  <si>
    <t>17.12.2023 11:37:56</t>
  </si>
  <si>
    <t>17.12.2023 08:36:28</t>
  </si>
  <si>
    <t>17.12.2023 10:18:12</t>
  </si>
  <si>
    <t>17.12.2023 18:08:25</t>
  </si>
  <si>
    <t>18.12.2023 01:23:26</t>
  </si>
  <si>
    <t>K-619 35-01-K00619_911241923_911241923</t>
  </si>
  <si>
    <t>17.12.2023 12:48:50</t>
  </si>
  <si>
    <t>17.12.2023 13:31:08</t>
  </si>
  <si>
    <t>GİRELLİ TR-1 45-73-M00758_45-73-M00758_2355697</t>
  </si>
  <si>
    <t>17.12.2023 13:26:24</t>
  </si>
  <si>
    <t>17.12.2023 15:16:43</t>
  </si>
  <si>
    <t>SEVİŞLER TR-3 45-82-L00025_45-82-L00025_2362015</t>
  </si>
  <si>
    <t>17.12.2023 10:35:23</t>
  </si>
  <si>
    <t>17.12.2023 12:37:30</t>
  </si>
  <si>
    <t>GÖKKAYA TR-2 45-84-L00019_955183455_955183455</t>
  </si>
  <si>
    <t>17.12.2023 10:01:06</t>
  </si>
  <si>
    <t>17.12.2023 12:25:09</t>
  </si>
  <si>
    <t>KIZLARALANI TR-2 45-72-L00713_C_56394696_56394696</t>
  </si>
  <si>
    <t>17.12.2023 09:30:28</t>
  </si>
  <si>
    <t>17.12.2023 14:27:03</t>
  </si>
  <si>
    <t>NACİ BEZİRGANOĞLU SULAMA GRUBU 35-29-L00286_B_56395665_56395665</t>
  </si>
  <si>
    <t>17.12.2023 12:20:24</t>
  </si>
  <si>
    <t>17.12.2023 13:48:54</t>
  </si>
  <si>
    <t>YURTBAŞI TR-2 45-77-L00314_945507395_945507395</t>
  </si>
  <si>
    <t>17.12.2023 11:56:23</t>
  </si>
  <si>
    <t>17.12.2023 17:11:20</t>
  </si>
  <si>
    <t>17.12.2023 02:52:28</t>
  </si>
  <si>
    <t>17.12.2023 05:17:31</t>
  </si>
  <si>
    <t>17.12.2023 05:16:44</t>
  </si>
  <si>
    <t>17.12.2023 05:28:20</t>
  </si>
  <si>
    <t>K-3676 35-04-K03676_912547338_912547338</t>
  </si>
  <si>
    <t>17.12.2023 17:17:11</t>
  </si>
  <si>
    <t>17.12.2023 22:50:20</t>
  </si>
  <si>
    <t>M-1826 35-02-M01826_915153149_915153149</t>
  </si>
  <si>
    <t>17.12.2023 22:55:47</t>
  </si>
  <si>
    <t>18.12.2023 00:17:21</t>
  </si>
  <si>
    <t>17.12.2023 11:44:57</t>
  </si>
  <si>
    <t>17.12.2023 12:18:30</t>
  </si>
  <si>
    <t>M-1304 35-09-M01304_913713757_913713757</t>
  </si>
  <si>
    <t>17.12.2023 00:40:11</t>
  </si>
  <si>
    <t>17.12.2023 02:09:06</t>
  </si>
  <si>
    <t>17.12.2023 11:18:08</t>
  </si>
  <si>
    <t>17.12.2023 17:35:56</t>
  </si>
  <si>
    <t>K-3683 35-01-K03683_912107620_912107620</t>
  </si>
  <si>
    <t>17.12.2023 17:00:11</t>
  </si>
  <si>
    <t>17.12.2023 23:11:00</t>
  </si>
  <si>
    <t>GÖÇBEYLİ TR-1 35-16-M00016_35-16-M00016_2347049</t>
  </si>
  <si>
    <t>17.12.2023 10:25:35</t>
  </si>
  <si>
    <t>17.12.2023 11:23:07</t>
  </si>
  <si>
    <t>K-4443 35-03-K04443_35-03-K04443_41935993</t>
  </si>
  <si>
    <t>17.12.2023 09:35:13</t>
  </si>
  <si>
    <t>17.12.2023 12:04:45</t>
  </si>
  <si>
    <t>BAYIRLI TR-2 35-15-L00332__72372871_72372871</t>
  </si>
  <si>
    <t>17.12.2023 09:44:35</t>
  </si>
  <si>
    <t>17.12.2023 11:12:01</t>
  </si>
  <si>
    <t>17.12.2023 01:46:47</t>
  </si>
  <si>
    <t>17.12.2023 02:55:30</t>
  </si>
  <si>
    <t>TR-86 35-16-L00086_953319075_953319075</t>
  </si>
  <si>
    <t>17.12.2023 12:57:14</t>
  </si>
  <si>
    <t>17.12.2023 19:50:05</t>
  </si>
  <si>
    <t>17.12.2023 20:31:03</t>
  </si>
  <si>
    <t>KOCAKAĞAN ELDİZEN TR-1 45-72-L00222_DIREK TIPI TRAFO HUCRESI H01_2109860</t>
  </si>
  <si>
    <t>17.12.2023 18:37:33</t>
  </si>
  <si>
    <t>17.12.2023 21:54:46</t>
  </si>
  <si>
    <t>17.12.2023 13:52:35</t>
  </si>
  <si>
    <t>17.12.2023 14:41:40</t>
  </si>
  <si>
    <t>K-634 35-03-K00634_910266676_910266676</t>
  </si>
  <si>
    <t>17.12.2023 08:59:30</t>
  </si>
  <si>
    <t>17.12.2023 10:45:17</t>
  </si>
  <si>
    <t>K-634 35-03-K00634_A_56383805_56383805</t>
  </si>
  <si>
    <t>17.12.2023 16:01:56</t>
  </si>
  <si>
    <t>17.12.2023 18:48:17</t>
  </si>
  <si>
    <t>HASAN KÜÇÜK SULAMA GRUBU 35-29-L00298_35-29-L00298_2347064</t>
  </si>
  <si>
    <t>18.12.2023 09:09:59</t>
  </si>
  <si>
    <t>18.12.2023 15:32:01</t>
  </si>
  <si>
    <t>M-195 35-02-M00195_910091673_910091673</t>
  </si>
  <si>
    <t>18.12.2023 15:46:28</t>
  </si>
  <si>
    <t>18.12.2023 16:47:53</t>
  </si>
  <si>
    <t>GÖKEYÜP ÖKÜZCÜK TR-3 45-78-M00807_45-78-M00807_2375484</t>
  </si>
  <si>
    <t>18.12.2023 15:19:39</t>
  </si>
  <si>
    <t>18.12.2023 15:42:20</t>
  </si>
  <si>
    <t>SOMA DM-1 45-82-M00050_TR-1 M12_60207310</t>
  </si>
  <si>
    <t>18.12.2023 14:35:25</t>
  </si>
  <si>
    <t>18.12.2023 14:51:25</t>
  </si>
  <si>
    <t>TR-113 ZEYTİNALANI 35-19-L00113_A_56372148_56372148</t>
  </si>
  <si>
    <t>18.12.2023 07:22:40</t>
  </si>
  <si>
    <t>18.12.2023 09:30:42</t>
  </si>
  <si>
    <t>M-2620 35-01-M02620_M-3300 M10_65862912</t>
  </si>
  <si>
    <t>18.12.2023 03:23:34</t>
  </si>
  <si>
    <t>18.12.2023 03:24:05</t>
  </si>
  <si>
    <t>TR-43 35-26-M00043_DIREK TIPI TRAFO HUCRESI H01_2045273</t>
  </si>
  <si>
    <t>18.12.2023 20:10:14</t>
  </si>
  <si>
    <t>18.12.2023 21:42:19</t>
  </si>
  <si>
    <t>18.12.2023 10:39:19</t>
  </si>
  <si>
    <t>18.12.2023 11:32:46</t>
  </si>
  <si>
    <t>ULUDERBENT TR-6 45-73-M00537_945651750_945651750</t>
  </si>
  <si>
    <t>18.12.2023 16:09:14</t>
  </si>
  <si>
    <t>18.12.2023 18:42:03</t>
  </si>
  <si>
    <t>K-953 35-02-K00953_A_56370162_56370162</t>
  </si>
  <si>
    <t>18.12.2023 09:17:22</t>
  </si>
  <si>
    <t>18.12.2023 11:43:44</t>
  </si>
  <si>
    <t>18.12.2023 01:02:01</t>
  </si>
  <si>
    <t>18.12.2023 01:29:56</t>
  </si>
  <si>
    <t>18.12.2023 11:41:25</t>
  </si>
  <si>
    <t>18.12.2023 13:53:40</t>
  </si>
  <si>
    <t>BAŞKÖY MAŞAT TR-2 35-29-L00193_C_56406455_56406455</t>
  </si>
  <si>
    <t>18.12.2023 12:40:42</t>
  </si>
  <si>
    <t>18.12.2023 15:45:13</t>
  </si>
  <si>
    <t>M-991 35-03-M00991_98239559_98239559</t>
  </si>
  <si>
    <t>18.12.2023 18:42:33</t>
  </si>
  <si>
    <t>18.12.2023 22:48:55</t>
  </si>
  <si>
    <t>HALİLLER TR-9 YENİ EGELİLER 35-31-L00181_B_72390752_72390752</t>
  </si>
  <si>
    <t>18.12.2023 17:30:50</t>
  </si>
  <si>
    <t>18.12.2023 18:40:08</t>
  </si>
  <si>
    <t>L-365 ILDIR ÇAYAĞZI 35-18-L00365_950454879_950454879</t>
  </si>
  <si>
    <t>18.12.2023 17:18:47</t>
  </si>
  <si>
    <t>18.12.2023 21:09:24</t>
  </si>
  <si>
    <t>L-357 EGEM SAHİL SİT. 35-18-L00357_950441645_950441645</t>
  </si>
  <si>
    <t>18.12.2023 14:07:45</t>
  </si>
  <si>
    <t>18.12.2023 19:35:37</t>
  </si>
  <si>
    <t>TOKİ TR-1 35-15-L01183_95001269380_95001269380</t>
  </si>
  <si>
    <t>18.12.2023 18:33:57</t>
  </si>
  <si>
    <t>18.12.2023 19:07:25</t>
  </si>
  <si>
    <t>YELKİ TR-8 (M-2340) 35-10-M02340_950051737_950051737</t>
  </si>
  <si>
    <t>18.12.2023 00:00:01</t>
  </si>
  <si>
    <t>18.12.2023 01:01:12</t>
  </si>
  <si>
    <t>L-319 BAHÇELİEVLER-2 35-18-L00319_B_91254441_91254441</t>
  </si>
  <si>
    <t>18.12.2023 12:13:17</t>
  </si>
  <si>
    <t>18.12.2023 16:34:43</t>
  </si>
  <si>
    <t>ÜÇPINAR DM 45-71-M00183_PELİTALAN M03_72249223</t>
  </si>
  <si>
    <t>18.12.2023 20:37:21</t>
  </si>
  <si>
    <t>18.12.2023 22:19:51</t>
  </si>
  <si>
    <t>DM12/TR03 45-73-M00096__72372853_72372853</t>
  </si>
  <si>
    <t>18.12.2023 11:43:43</t>
  </si>
  <si>
    <t>18.12.2023 12:13:40</t>
  </si>
  <si>
    <t>K-845 35-01-K00845_912096058_912096058</t>
  </si>
  <si>
    <t>18.12.2023 09:05:48</t>
  </si>
  <si>
    <t>18.12.2023 12:06:30</t>
  </si>
  <si>
    <t>L-142 MAVİ BESTE SİTESİ 35-18-L00142_95002493184_95002493184</t>
  </si>
  <si>
    <t>18.12.2023 09:19:57</t>
  </si>
  <si>
    <t>18.12.2023 12:36:24</t>
  </si>
  <si>
    <t>18.12.2023 18:49:46</t>
  </si>
  <si>
    <t>18.12.2023 19:51:57</t>
  </si>
  <si>
    <t>GÖRDES DM 45-75-M00050_HatBaşıAyırıcı_53135805 M09_53135805</t>
  </si>
  <si>
    <t>18.12.2023 15:31:15</t>
  </si>
  <si>
    <t>18.12.2023 16:13:39</t>
  </si>
  <si>
    <t>SARPINCIK TR-1 35-21-L00070_C_56375149_56375149</t>
  </si>
  <si>
    <t>18.12.2023 18:59:04</t>
  </si>
  <si>
    <t>18.12.2023 21:27:36</t>
  </si>
  <si>
    <t>IŞIKLAR TM 35-02-A00006_BOĞAZİÇİ-1 M04_2307645</t>
  </si>
  <si>
    <t>18.12.2023 01:46:39</t>
  </si>
  <si>
    <t>K-1074 35-01-K01074_A_56379403_56379403</t>
  </si>
  <si>
    <t>18.12.2023 18:06:32</t>
  </si>
  <si>
    <t>18.12.2023 20:22:00</t>
  </si>
  <si>
    <t>K-840 35-01-K00840_E E3_5916154</t>
  </si>
  <si>
    <t>18.12.2023 22:22:42</t>
  </si>
  <si>
    <t>19.12.2023 00:23:21</t>
  </si>
  <si>
    <t>18.12.2023 00:07:49</t>
  </si>
  <si>
    <t>18.12.2023 01:08:00</t>
  </si>
  <si>
    <t>BALABAN TR-1 35-16-M00034_35-16-M00034_2347120</t>
  </si>
  <si>
    <t>18.12.2023 17:29:40</t>
  </si>
  <si>
    <t>18.12.2023 18:41:11</t>
  </si>
  <si>
    <t>SOLAKLAR TR-1 (MERKEZ) 35-31-L00249_B_91455062_91455062</t>
  </si>
  <si>
    <t>18.12.2023 08:59:31</t>
  </si>
  <si>
    <t>18.12.2023 11:42:53</t>
  </si>
  <si>
    <t>MENEMEN DM-5/25 35-28-M00654_E E02_92478619</t>
  </si>
  <si>
    <t>18.12.2023 08:42:31</t>
  </si>
  <si>
    <t>18.12.2023 12:39:34</t>
  </si>
  <si>
    <t>18.12.2023 18:30:21</t>
  </si>
  <si>
    <t>18.12.2023 19:24:16</t>
  </si>
  <si>
    <t>K-1717 35-03-K01717_F_56388305_56388305</t>
  </si>
  <si>
    <t>18.12.2023 09:31:31</t>
  </si>
  <si>
    <t>18.12.2023 11:03:39</t>
  </si>
  <si>
    <t>M-528 35-02-M00528_99953363_99953363</t>
  </si>
  <si>
    <t>18.12.2023 19:52:06</t>
  </si>
  <si>
    <t>18.12.2023 21:59:44</t>
  </si>
  <si>
    <t>18.12.2023 23:07:57</t>
  </si>
  <si>
    <t>18.12.2023 23:56:41</t>
  </si>
  <si>
    <t>DM-6/4 35-26-M00656_956615365_956615365</t>
  </si>
  <si>
    <t>18.12.2023 09:40:42</t>
  </si>
  <si>
    <t>18.12.2023 10:36:48</t>
  </si>
  <si>
    <t>YAHŞELLİ KÖK 35-28-M00293_EMİRALEM M03_66582307</t>
  </si>
  <si>
    <t>18.12.2023 00:28:14</t>
  </si>
  <si>
    <t>18.12.2023 02:55:48</t>
  </si>
  <si>
    <t>KURTULMUŞ KÖK 45-72-L00080_KURTULMUŞ ÇIKIŞI L02_66546765</t>
  </si>
  <si>
    <t>18.12.2023 02:16:54</t>
  </si>
  <si>
    <t>18.12.2023 03:04:00</t>
  </si>
  <si>
    <t>TR-113 ZEYTİNALANI 35-19-L00113_B_65499809_65499809</t>
  </si>
  <si>
    <t>18.12.2023 20:52:47</t>
  </si>
  <si>
    <t>18.12.2023 21:32:13</t>
  </si>
  <si>
    <t>18.12.2023 07:58:32</t>
  </si>
  <si>
    <t>18.12.2023 09:23:44</t>
  </si>
  <si>
    <t>M-2708 35-02-M02708_35-02-M02708_77269677</t>
  </si>
  <si>
    <t>18.12.2023 20:10:19</t>
  </si>
  <si>
    <t>18.12.2023 21:09:00</t>
  </si>
  <si>
    <t>TR-2/96 45-83-M00783_955141958_955141958</t>
  </si>
  <si>
    <t>18.12.2023 19:10:02</t>
  </si>
  <si>
    <t>18.12.2023 20:11:42</t>
  </si>
  <si>
    <t>M-1257 35-01-M01257_A_56371154_56371154</t>
  </si>
  <si>
    <t>18.12.2023 14:19:55</t>
  </si>
  <si>
    <t>18.12.2023 16:36:08</t>
  </si>
  <si>
    <t>M-2845 35-03-M02845_M-2846 M05_72156235</t>
  </si>
  <si>
    <t>18.12.2023 01:48:52</t>
  </si>
  <si>
    <t>18.12.2023 03:34:50</t>
  </si>
  <si>
    <t>AYRANCILAR DM-5 35-26-M00807_G_60982668_60982668</t>
  </si>
  <si>
    <t>18.12.2023 18:03:58</t>
  </si>
  <si>
    <t>18.12.2023 20:09:47</t>
  </si>
  <si>
    <t>M-3251 35-04-M03251_F F3_92600602</t>
  </si>
  <si>
    <t>18.12.2023 05:20:40</t>
  </si>
  <si>
    <t>18.12.2023 08:52:01</t>
  </si>
  <si>
    <t>L-104 DÜZCE AZMAK 35-14-L00104_956660624_956660624</t>
  </si>
  <si>
    <t>18.12.2023 20:03:56</t>
  </si>
  <si>
    <t>18.12.2023 21:42:21</t>
  </si>
  <si>
    <t>M-58 35-17-M00058_B_56353288_56353288</t>
  </si>
  <si>
    <t>18.12.2023 10:50:40</t>
  </si>
  <si>
    <t>18.12.2023 13:51:19</t>
  </si>
  <si>
    <t>18.12.2023 17:01:23</t>
  </si>
  <si>
    <t>18.12.2023 18:53:55</t>
  </si>
  <si>
    <t>18.12.2023 12:47:24</t>
  </si>
  <si>
    <t>18.12.2023 13:26:53</t>
  </si>
  <si>
    <t>M-3086 35-02-M03086_99870573_99870573</t>
  </si>
  <si>
    <t>18.12.2023 09:41:48</t>
  </si>
  <si>
    <t>18.12.2023 10:16:24</t>
  </si>
  <si>
    <t>YAĞCILI TR-1 45-82-M00331_A_56387677_56387677</t>
  </si>
  <si>
    <t>18.12.2023 12:23:55</t>
  </si>
  <si>
    <t>18.12.2023 13:33:05</t>
  </si>
  <si>
    <t>L-240 PTT TRAFO 35-18-L00240_6348110 c3b_5958396</t>
  </si>
  <si>
    <t>18.12.2023 21:01:02</t>
  </si>
  <si>
    <t>18.12.2023 23:42:29</t>
  </si>
  <si>
    <t>KAYAKÖY MALAŞ TR-11 35-15-L00494_B_56369014_56369014</t>
  </si>
  <si>
    <t>18.12.2023 11:16:04</t>
  </si>
  <si>
    <t>18.12.2023 14:53:19</t>
  </si>
  <si>
    <t>ÇİLE TR-3 35-22-M00188_35-22-M00188_2362564</t>
  </si>
  <si>
    <t>18.12.2023 13:35:19</t>
  </si>
  <si>
    <t>18.12.2023 15:50:37</t>
  </si>
  <si>
    <t>M-2792 35-01-M02792_E 2E_5861581</t>
  </si>
  <si>
    <t>18.12.2023 16:26:35</t>
  </si>
  <si>
    <t>18.12.2023 19:29:56</t>
  </si>
  <si>
    <t>KARABULU KÖK 35-31-L00227_DEMİRAYAKLAR L02_2119132</t>
  </si>
  <si>
    <t>18.12.2023 08:18:59</t>
  </si>
  <si>
    <t>18.12.2023 08:38:43</t>
  </si>
  <si>
    <t>L-377 35-18-L00377_966004220_966004220</t>
  </si>
  <si>
    <t>18.12.2023 14:53:10</t>
  </si>
  <si>
    <t>18.12.2023 18:39:03</t>
  </si>
  <si>
    <t>K-84 35-02-K00084_910214128_910214128</t>
  </si>
  <si>
    <t>18.12.2023 05:13:30</t>
  </si>
  <si>
    <t>18.12.2023 11:32:44</t>
  </si>
  <si>
    <t>KÖSEALİ TR-1 45-78-M00781_C_91290631_91290631</t>
  </si>
  <si>
    <t>18.12.2023 18:14:34</t>
  </si>
  <si>
    <t>18.12.2023 18:40:02</t>
  </si>
  <si>
    <t>SELENDİ TR-12 45-81-M00012__72372741_72372741</t>
  </si>
  <si>
    <t>18.12.2023 17:04:36</t>
  </si>
  <si>
    <t>18.12.2023 18:26:10</t>
  </si>
  <si>
    <t>ILDIR KÖK 35-18-M00069_HatBaşıAyırıcı_86088458 M03_86088458</t>
  </si>
  <si>
    <t>18.12.2023 08:57:31</t>
  </si>
  <si>
    <t>18.12.2023 10:19:05</t>
  </si>
  <si>
    <t>HİLAL KLASİK TM 35-01-A00011_TR-A M01_2313931</t>
  </si>
  <si>
    <t>18.12.2023 03:07:59</t>
  </si>
  <si>
    <t>18.12.2023 03:17:54</t>
  </si>
  <si>
    <t>K-1191 35-04-K01191_A A1B_5810320</t>
  </si>
  <si>
    <t>18.12.2023 06:19:38</t>
  </si>
  <si>
    <t>18.12.2023 09:33:11</t>
  </si>
  <si>
    <t>AYDIN OKAN SULAMA GRUBU 35-29-M00178_A_91410192_91410192</t>
  </si>
  <si>
    <t>18.12.2023 14:30:53</t>
  </si>
  <si>
    <t>18.12.2023 16:59:16</t>
  </si>
  <si>
    <t>M-639 OLDURUK KÖK 35-03-M00639_M-1810 M02_42868422</t>
  </si>
  <si>
    <t>18.12.2023 01:00:54</t>
  </si>
  <si>
    <t>18.12.2023 01:35:46</t>
  </si>
  <si>
    <t>L-300 DM 35-18-L00300_L-450 SÜZER L02_2329798</t>
  </si>
  <si>
    <t>18.12.2023 10:03:42</t>
  </si>
  <si>
    <t>18.12.2023 12:02:58</t>
  </si>
  <si>
    <t>18.12.2023 11:33:12</t>
  </si>
  <si>
    <t>18.12.2023 12:22:19</t>
  </si>
  <si>
    <t>KAYAKÖY MALAŞ TR-11 35-15-L00494_35-15-L00494_2365937</t>
  </si>
  <si>
    <t>18.12.2023 15:05:13</t>
  </si>
  <si>
    <t>18.12.2023 08:25:30</t>
  </si>
  <si>
    <t>18.12.2023 12:28:21</t>
  </si>
  <si>
    <t>CANPAŞA KÖK 45-71-M00140_ALİ ÖRÜMLÜ M06_72246777</t>
  </si>
  <si>
    <t>18.12.2023 09:47:29</t>
  </si>
  <si>
    <t>18.12.2023 17:43:48</t>
  </si>
  <si>
    <t>M-3090 35-09-M03090_C C01_95325014</t>
  </si>
  <si>
    <t>18.12.2023 10:35:47</t>
  </si>
  <si>
    <t>18.12.2023 15:49:15</t>
  </si>
  <si>
    <t>L-178 35-18-L00178_950442661_950442661</t>
  </si>
  <si>
    <t>18.12.2023 18:45:20</t>
  </si>
  <si>
    <t>18.12.2023 20:34:33</t>
  </si>
  <si>
    <t>MENDERES DM-2/TR-1 35-22-M00300_PERLİT M18_2328467</t>
  </si>
  <si>
    <t>18.12.2023 09:17:25</t>
  </si>
  <si>
    <t>18.12.2023 12:55:15</t>
  </si>
  <si>
    <t>DEMİRTAŞ TR-2 35-30-M00151_35-30-M00151_2365761</t>
  </si>
  <si>
    <t>18.12.2023 09:44:44</t>
  </si>
  <si>
    <t>18.12.2023 17:42:11</t>
  </si>
  <si>
    <t>TR-1 35-16-L00001_953335138_953335138</t>
  </si>
  <si>
    <t>18.12.2023 15:11:04</t>
  </si>
  <si>
    <t>18.12.2023 17:00:32</t>
  </si>
  <si>
    <t>L-130 35-18-L00130_6497245_60982647_60982647</t>
  </si>
  <si>
    <t>18.12.2023 21:26:40</t>
  </si>
  <si>
    <t>18.12.2023 23:06:07</t>
  </si>
  <si>
    <t>YENİFOÇA TR-48 35-23-M00048_950418024_950418024</t>
  </si>
  <si>
    <t>18.12.2023 14:56:36</t>
  </si>
  <si>
    <t>18.12.2023 20:55:30</t>
  </si>
  <si>
    <t>HASANLAR TR-1 35-28-M00203_C_56358625_56358625</t>
  </si>
  <si>
    <t>18.12.2023 09:06:06</t>
  </si>
  <si>
    <t>18.12.2023 18:28:52</t>
  </si>
  <si>
    <t>L-289 DEMET AKBAĞ TRAFO 35-18-L00289_950447603_950447603</t>
  </si>
  <si>
    <t>18.12.2023 12:06:04</t>
  </si>
  <si>
    <t>18.12.2023 14:29:58</t>
  </si>
  <si>
    <t>KARAYENİCE KÖK (YATIRIM REZERVE) 45-71-M02611_KARAYENİCE KÖYÜ M04_97585743</t>
  </si>
  <si>
    <t>18.12.2023 09:30:09</t>
  </si>
  <si>
    <t>18.12.2023 10:39:26</t>
  </si>
  <si>
    <t>18.12.2023 14:26:40</t>
  </si>
  <si>
    <t>18.12.2023 14:30:38</t>
  </si>
  <si>
    <t>M-2741 35-02-M02741_ H_79573166</t>
  </si>
  <si>
    <t>18.12.2023 18:56:49</t>
  </si>
  <si>
    <t>18.12.2023 20:33:34</t>
  </si>
  <si>
    <t>18.12.2023 19:38:54</t>
  </si>
  <si>
    <t>18.12.2023 20:37:38</t>
  </si>
  <si>
    <t>ÖRNEKKÖY TR3 35-27-L00124__72372848_72372848</t>
  </si>
  <si>
    <t>18.12.2023 13:59:29</t>
  </si>
  <si>
    <t>18.12.2023 17:26:37</t>
  </si>
  <si>
    <t>18.12.2023 02:17:32</t>
  </si>
  <si>
    <t>18.12.2023 03:08:46</t>
  </si>
  <si>
    <t>SEYDİKÖY İM 35-08-A00002_İŞGÖREN K13_2309381</t>
  </si>
  <si>
    <t>18.12.2023 10:01:32</t>
  </si>
  <si>
    <t>18.12.2023 17:00:55</t>
  </si>
  <si>
    <t>TR-2 35-27-M00002_35-27-M00002_2347554</t>
  </si>
  <si>
    <t>18.12.2023 09:50:01</t>
  </si>
  <si>
    <t>18.12.2023 11:03:35</t>
  </si>
  <si>
    <t>M-3251 35-04-M03251_99212635_99212635</t>
  </si>
  <si>
    <t>18.12.2023 14:58:54</t>
  </si>
  <si>
    <t>18.12.2023 17:30:24</t>
  </si>
  <si>
    <t>DİNDARLI KÖK TR-3 KAKLIK 45-79-M00395_YEŞİLOVA M01_72035365</t>
  </si>
  <si>
    <t>18.12.2023 12:06:34</t>
  </si>
  <si>
    <t>18.12.2023 13:14:26</t>
  </si>
  <si>
    <t>18.12.2023 21:36:33</t>
  </si>
  <si>
    <t>18.12.2023 22:30:11</t>
  </si>
  <si>
    <t>M-1280 35-02-M01280_913010826_913010826</t>
  </si>
  <si>
    <t>18.12.2023 15:55:34</t>
  </si>
  <si>
    <t>M-1257 35-01-M01257_35-01-M01257_2369903</t>
  </si>
  <si>
    <t>18.12.2023 19:45:37</t>
  </si>
  <si>
    <t>K-570 35-01-K00570_914990059_914990059</t>
  </si>
  <si>
    <t>18.12.2023 12:15:53</t>
  </si>
  <si>
    <t>18.12.2023 13:23:47</t>
  </si>
  <si>
    <t>SİYEKLİ KÖK 45-71-M00185_MALDAN M05_72256924</t>
  </si>
  <si>
    <t>18.12.2023 12:46:19</t>
  </si>
  <si>
    <t>18.12.2023 13:58:21</t>
  </si>
  <si>
    <t>M-3021(YATIRIM REZERVE) 35-01-M03021_35-01-M03021_97428997</t>
  </si>
  <si>
    <t>18.12.2023 20:17:51</t>
  </si>
  <si>
    <t>18.12.2023 21:58:30</t>
  </si>
  <si>
    <t>18.12.2023 17:18:06</t>
  </si>
  <si>
    <t>18.12.2023 17:55:32</t>
  </si>
  <si>
    <t>M-1535 35-01-M01535_M-1536 M01_2120304</t>
  </si>
  <si>
    <t>18.12.2023 09:04:01</t>
  </si>
  <si>
    <t>18.12.2023 13:49:11</t>
  </si>
  <si>
    <t>TR-77 ÇEŞMEALTI KÖK 35-19-M00077_TR-81 L01_76784769</t>
  </si>
  <si>
    <t>18.12.2023 10:05:43</t>
  </si>
  <si>
    <t>18.12.2023 15:45:27</t>
  </si>
  <si>
    <t>AKSELENDİ İM 45-72-A00004_AKSELENDİ TR-7 L02_100808363</t>
  </si>
  <si>
    <t>18.12.2023 09:32:09</t>
  </si>
  <si>
    <t>18.12.2023 13:30:52</t>
  </si>
  <si>
    <t>K-1191 35-04-K01191_912162552_912162552</t>
  </si>
  <si>
    <t>18.12.2023 12:17:13</t>
  </si>
  <si>
    <t>18.12.2023 13:12:07</t>
  </si>
  <si>
    <t>KAYMAKÇI İM 35-15-A00004_ORHANGAZİ L08_2121825</t>
  </si>
  <si>
    <t>18.12.2023 14:06:02</t>
  </si>
  <si>
    <t>18.12.2023 14:13:19</t>
  </si>
  <si>
    <t>MURADİYE DM-4/12-A (DİREK TR-1) 45-71-M01872_45-71-M01872_2375745</t>
  </si>
  <si>
    <t>18.12.2023 07:55:11</t>
  </si>
  <si>
    <t>18.12.2023 10:37:59</t>
  </si>
  <si>
    <t>K-3185 35-04-K03185_99127802_99127802</t>
  </si>
  <si>
    <t>18.12.2023 17:32:34</t>
  </si>
  <si>
    <t>18.12.2023 20:31:38</t>
  </si>
  <si>
    <t>M-1258 35-03-M01258_DAĞITIM TRAFOSU M-1258 M03_2040702</t>
  </si>
  <si>
    <t>18.12.2023 09:55:24</t>
  </si>
  <si>
    <t>18.12.2023 13:08:34</t>
  </si>
  <si>
    <t>L-430 35-18-L00430_950462407_950462407</t>
  </si>
  <si>
    <t>18.12.2023 12:38:39</t>
  </si>
  <si>
    <t>18.12.2023 15:44:19</t>
  </si>
  <si>
    <t>18.12.2023 14:08:50</t>
  </si>
  <si>
    <t>18.12.2023 17:04:49</t>
  </si>
  <si>
    <t>ULUCAK DM-2 35-27-M00331_DAMLACIK M03_72170825</t>
  </si>
  <si>
    <t>18.12.2023 01:25:13</t>
  </si>
  <si>
    <t>18.12.2023 02:58:58</t>
  </si>
  <si>
    <t>ZEYTİNALANI TR-118 35-19-L00118_956677482_956677482</t>
  </si>
  <si>
    <t>18.12.2023 18:22:27</t>
  </si>
  <si>
    <t>18.12.2023 20:07:45</t>
  </si>
  <si>
    <t>GÜNKENT TR-1 35-18-M00096_ILDIR KÖK M03_72091719</t>
  </si>
  <si>
    <t>18.12.2023 04:15:29</t>
  </si>
  <si>
    <t>18.12.2023 05:49:00</t>
  </si>
  <si>
    <t>TR-76 45-78-L00076_49380657 _49382631</t>
  </si>
  <si>
    <t>18.12.2023 13:10:07</t>
  </si>
  <si>
    <t>18.12.2023 14:21:17</t>
  </si>
  <si>
    <t>TR-65 45-77-L00065_C_56396179_56396179</t>
  </si>
  <si>
    <t>18.12.2023 19:47:40</t>
  </si>
  <si>
    <t>18.12.2023 20:35:46</t>
  </si>
  <si>
    <t>M-3251 35-04-M03251_98951682_98951682</t>
  </si>
  <si>
    <t>18.12.2023 09:23:54</t>
  </si>
  <si>
    <t>18.12.2023 10:12:00</t>
  </si>
  <si>
    <t>M-3471(YATIRIM REZERVE) 35-02-M03471_ M02_88371011</t>
  </si>
  <si>
    <t>18.12.2023 09:10:32</t>
  </si>
  <si>
    <t>18.12.2023 16:49:40</t>
  </si>
  <si>
    <t>TOKİ TR-1 35-27-M00811_95002780675_95002780675</t>
  </si>
  <si>
    <t>18.12.2023 11:41:51</t>
  </si>
  <si>
    <t>18.12.2023 14:09:16</t>
  </si>
  <si>
    <t>ÇATALOLUK DM 45-74-M00227_AYVAALAN M03_2328576</t>
  </si>
  <si>
    <t>18.12.2023 16:11:39</t>
  </si>
  <si>
    <t>18.12.2023 16:12:09</t>
  </si>
  <si>
    <t>AKSELENDİ İM 45-72-A00004_AKSELENDİ TR-2 L03_100808364</t>
  </si>
  <si>
    <t>18.12.2023 09:18:44</t>
  </si>
  <si>
    <t>18.12.2023 13:21:32</t>
  </si>
  <si>
    <t>VİŞNELİ TR-1 35-27-M00952_35-27-M00952_82735578</t>
  </si>
  <si>
    <t>18.12.2023 08:04:29</t>
  </si>
  <si>
    <t>18.12.2023 09:24:20</t>
  </si>
  <si>
    <t>18.12.2023 05:01:19</t>
  </si>
  <si>
    <t>18.12.2023 05:28:29</t>
  </si>
  <si>
    <t>M-2007 35-02-M02007_M-3452 M01_45136795</t>
  </si>
  <si>
    <t>18.12.2023 14:12:42</t>
  </si>
  <si>
    <t>18.12.2023 19:20:39</t>
  </si>
  <si>
    <t>SELİM GES KÖK 35-23-M00320_SELİM GES M02_42042861</t>
  </si>
  <si>
    <t>18.12.2023 17:57:20</t>
  </si>
  <si>
    <t>19.12.2023 09:52:30</t>
  </si>
  <si>
    <t>SARUHANLI TR-17/1 45-80-M03029_A_92412110_92412110</t>
  </si>
  <si>
    <t>18.12.2023 00:23:58</t>
  </si>
  <si>
    <t>18.12.2023 00:47:38</t>
  </si>
  <si>
    <t>K-4554 35-07-K04554_964073485_964073485</t>
  </si>
  <si>
    <t>18.12.2023 12:11:17</t>
  </si>
  <si>
    <t>18.12.2023 14:22:14</t>
  </si>
  <si>
    <t>18.12.2023 20:05:59</t>
  </si>
  <si>
    <t>18.12.2023 20:25:32</t>
  </si>
  <si>
    <t>K-1467 35-03-K01467_910225326_910225326</t>
  </si>
  <si>
    <t>18.12.2023 10:36:23</t>
  </si>
  <si>
    <t>18.12.2023 13:13:06</t>
  </si>
  <si>
    <t>BAĞLICA KÖK 45-79-M00248_ÇAVUŞLAR M04_72036938</t>
  </si>
  <si>
    <t>18.12.2023 17:04:14</t>
  </si>
  <si>
    <t>18.12.2023 17:45:39</t>
  </si>
  <si>
    <t>18.12.2023 00:42:54</t>
  </si>
  <si>
    <t>18.12.2023 00:50:00</t>
  </si>
  <si>
    <t>18.12.2023 23:01:14</t>
  </si>
  <si>
    <t>18.12.2023 23:48:20</t>
  </si>
  <si>
    <t>HİLAL KLASİK TM 35-01-A00011_MÜRSELPAŞA M11_2313923</t>
  </si>
  <si>
    <t>18.12.2023 02:38:54</t>
  </si>
  <si>
    <t>18.12.2023 02:45:35</t>
  </si>
  <si>
    <t>DM-01/06 45-71-M00023_953200798_953200798</t>
  </si>
  <si>
    <t>18.12.2023 12:56:50</t>
  </si>
  <si>
    <t>18.12.2023 13:51:29</t>
  </si>
  <si>
    <t>YELKİ TR-6 (M-2343) 35-10-M02343_95000001987_95000001987</t>
  </si>
  <si>
    <t>18.12.2023 09:11:14</t>
  </si>
  <si>
    <t>18.12.2023 10:45:35</t>
  </si>
  <si>
    <t>AKHİSAR İM 45-72-A00001_YENİ ZEYTİNLİOVA M06_42545397</t>
  </si>
  <si>
    <t>18.12.2023 13:47:48</t>
  </si>
  <si>
    <t>18.12.2023 17:59:44</t>
  </si>
  <si>
    <t>18.12.2023 17:50:24</t>
  </si>
  <si>
    <t>18.12.2023 18:02:25</t>
  </si>
  <si>
    <t>18.12.2023 23:34:32</t>
  </si>
  <si>
    <t>19.12.2023 00:40:57</t>
  </si>
  <si>
    <t>18.12.2023 21:17:00</t>
  </si>
  <si>
    <t>18.12.2023 21:46:25</t>
  </si>
  <si>
    <t>GÖKEYÜP GÖZTEPE TR-1 45-78-M00810_45-78-M00810_2375417</t>
  </si>
  <si>
    <t>18.12.2023 15:33:09</t>
  </si>
  <si>
    <t>18.12.2023 15:46:02</t>
  </si>
  <si>
    <t>KEMİKLİDERE KÖK 45-80-M00108_KEMİKLİDERE KÖY M02_2322669</t>
  </si>
  <si>
    <t>18.12.2023 15:59:34</t>
  </si>
  <si>
    <t>18.12.2023 17:29:19</t>
  </si>
  <si>
    <t>DURASILLI TR-6 45-78-M01117_D_91057743_91057743</t>
  </si>
  <si>
    <t>18.12.2023 09:28:56</t>
  </si>
  <si>
    <t>18.12.2023 10:29:40</t>
  </si>
  <si>
    <t>L-113 OVACIK 35-18-L00113_95002425283_95002425283</t>
  </si>
  <si>
    <t>18.12.2023 10:59:22</t>
  </si>
  <si>
    <t>18.12.2023 14:48:30</t>
  </si>
  <si>
    <t>BALABANLI DM 35-15-M00280_OTURAKKUYU M04_72306326</t>
  </si>
  <si>
    <t>18.12.2023 08:59:14</t>
  </si>
  <si>
    <t>18.12.2023 09:50:16</t>
  </si>
  <si>
    <t>PAYAMLI M-23 35-25-M00190_A_56355546_56355546</t>
  </si>
  <si>
    <t>18.12.2023 17:05:15</t>
  </si>
  <si>
    <t>18.12.2023 20:38:44</t>
  </si>
  <si>
    <t>BÖLCEK DM 35-16-M00153_HatBaşıAyırıcı_53140720 M07_53140720</t>
  </si>
  <si>
    <t>18.12.2023 13:30:48</t>
  </si>
  <si>
    <t>18.12.2023 15:34:10</t>
  </si>
  <si>
    <t>SOMA DM-1 45-82-M00050_TR-7/2 M11_60207425</t>
  </si>
  <si>
    <t>18.12.2023 10:13:47</t>
  </si>
  <si>
    <t>18.12.2023 17:30:03</t>
  </si>
  <si>
    <t>K-3929 35-10-K03929_962603632_962603632</t>
  </si>
  <si>
    <t>18.12.2023 12:51:36</t>
  </si>
  <si>
    <t>18.12.2023 18:24:06</t>
  </si>
  <si>
    <t>KINIK İM 35-24-A00001_YAYA KENT M09_2309867</t>
  </si>
  <si>
    <t>18.12.2023 10:00:41</t>
  </si>
  <si>
    <t>18.12.2023 12:52:34</t>
  </si>
  <si>
    <t>18.12.2023 00:34:39</t>
  </si>
  <si>
    <t>18.12.2023 14:59:43</t>
  </si>
  <si>
    <t>18.12.2023 15:11:12</t>
  </si>
  <si>
    <t>ARSLANLAR TM 35-26-A00004_KÖYLER-3 L45_2305569</t>
  </si>
  <si>
    <t>18.12.2023 10:31:43</t>
  </si>
  <si>
    <t>18.12.2023 10:35:44</t>
  </si>
  <si>
    <t>TR-58 45-78-M00058_A tr154/a20b_49409465</t>
  </si>
  <si>
    <t>18.12.2023 18:55:16</t>
  </si>
  <si>
    <t>18.12.2023 20:16:06</t>
  </si>
  <si>
    <t>K-4757 35-04-K04757_D D01b_5788876</t>
  </si>
  <si>
    <t>18.12.2023 08:19:24</t>
  </si>
  <si>
    <t>18.12.2023 15:06:20</t>
  </si>
  <si>
    <t>TR-24 45-74-M00024_D_56352982_56352982</t>
  </si>
  <si>
    <t>18.12.2023 11:24:36</t>
  </si>
  <si>
    <t>18.12.2023 13:28:32</t>
  </si>
  <si>
    <t>M-2981 35-02-M02981_M-2980 M03_94842516</t>
  </si>
  <si>
    <t>18.12.2023 01:57:48</t>
  </si>
  <si>
    <t>18.12.2023 02:24:15</t>
  </si>
  <si>
    <t>TR-71 35-17-M00071_942027818_942027818</t>
  </si>
  <si>
    <t>18.12.2023 15:28:27</t>
  </si>
  <si>
    <t>18.12.2023 17:20:15</t>
  </si>
  <si>
    <t>KUŞÇUBURUN-3 35-26-M00538__91176842_91176842</t>
  </si>
  <si>
    <t>18.12.2023 20:09:09</t>
  </si>
  <si>
    <t>18.12.2023 21:34:18</t>
  </si>
  <si>
    <t>TR-2/15 45-83-L00015_48123664_56401988_56401988</t>
  </si>
  <si>
    <t>18.12.2023 15:57:18</t>
  </si>
  <si>
    <t>18.12.2023 17:26:27</t>
  </si>
  <si>
    <t>M-275 35-02-M00275_B_65498672_65498672</t>
  </si>
  <si>
    <t>18.12.2023 10:12:42</t>
  </si>
  <si>
    <t>18.12.2023 14:52:03</t>
  </si>
  <si>
    <t>YUKARIKONAK TR-3 35-31-L00444_35-31-L00444_47776798</t>
  </si>
  <si>
    <t>18.12.2023 14:20:04</t>
  </si>
  <si>
    <t>18.12.2023 15:55:15</t>
  </si>
  <si>
    <t>AYRANCILAR DM-5 35-26-M00807_C C01b_42573207</t>
  </si>
  <si>
    <t>18.12.2023 22:00:55</t>
  </si>
  <si>
    <t>19.12.2023 03:14:07</t>
  </si>
  <si>
    <t>BALABAN TR-1 35-16-M00034_953321386_953321386</t>
  </si>
  <si>
    <t>18.12.2023 14:19:25</t>
  </si>
  <si>
    <t>YELKİ TR-8 (M-2340) 35-10-M02340_953729452_953729452</t>
  </si>
  <si>
    <t>18.12.2023 10:55:40</t>
  </si>
  <si>
    <t>18.12.2023 12:48:35</t>
  </si>
  <si>
    <t>K-1874 35-09-K01874_B_56380990_56380990</t>
  </si>
  <si>
    <t>18.12.2023 18:58:34</t>
  </si>
  <si>
    <t>18.12.2023 20:54:52</t>
  </si>
  <si>
    <t>SALİHLİ TR-108/A 45-78-L00734_D_91443712_91443712</t>
  </si>
  <si>
    <t>18.12.2023 11:07:20</t>
  </si>
  <si>
    <t>18.12.2023 11:51:59</t>
  </si>
  <si>
    <t>HARMANDALI KÖK 45-71-M00061_AHMET KOCA M10_72231074</t>
  </si>
  <si>
    <t>18.12.2023 09:06:39</t>
  </si>
  <si>
    <t>18.12.2023 12:17:25</t>
  </si>
  <si>
    <t>M-2041 35-01-M02041_912130261_912130261</t>
  </si>
  <si>
    <t>18.12.2023 17:53:53</t>
  </si>
  <si>
    <t>18.12.2023 21:10:44</t>
  </si>
  <si>
    <t>KIRKAĞAÇ DM 45-76-M00043_ŞEHİR-1(İSTASYON TARAFI) M10_72247469</t>
  </si>
  <si>
    <t>18.12.2023 10:08:59</t>
  </si>
  <si>
    <t>18.12.2023 15:45:28</t>
  </si>
  <si>
    <t>K-692 35-04-K00692_C K692C1B_5816466</t>
  </si>
  <si>
    <t>18.12.2023 11:00:39</t>
  </si>
  <si>
    <t>18.12.2023 13:57:07</t>
  </si>
  <si>
    <t>M-1247 35-01-M01247_C C1_5872788</t>
  </si>
  <si>
    <t>18.12.2023 09:31:47</t>
  </si>
  <si>
    <t>18.12.2023 11:24:09</t>
  </si>
  <si>
    <t>18.12.2023 22:23:09</t>
  </si>
  <si>
    <t>18.12.2023 22:52:14</t>
  </si>
  <si>
    <t>ULUCAK TM 35-28-A00002_HatBaşıAyırıcı_53133669 M13_53133669</t>
  </si>
  <si>
    <t>18.12.2023 13:35:44</t>
  </si>
  <si>
    <t>18.12.2023 14:23:09</t>
  </si>
  <si>
    <t>TR-11 45-78-L00828_A_95467544_95467544</t>
  </si>
  <si>
    <t>18.12.2023 00:04:57</t>
  </si>
  <si>
    <t>18.12.2023 01:15:44</t>
  </si>
  <si>
    <t>MORDOĞAN TR-38 35-21-L00165_953358383_953358383</t>
  </si>
  <si>
    <t>18.12.2023 23:49:11</t>
  </si>
  <si>
    <t>19.12.2023 02:18:07</t>
  </si>
  <si>
    <t>K-3648 35-01-K03648_914997107_914997107</t>
  </si>
  <si>
    <t>18.12.2023 09:04:08</t>
  </si>
  <si>
    <t>18.12.2023 10:31:41</t>
  </si>
  <si>
    <t>M-732 35-17-M00732_B_83737118_83737118</t>
  </si>
  <si>
    <t>18.12.2023 18:37:04</t>
  </si>
  <si>
    <t>18.12.2023 19:44:29</t>
  </si>
  <si>
    <t>K-4689 35-04-K04689_C K-4689 D1_60675457</t>
  </si>
  <si>
    <t>18.12.2023 19:38:13</t>
  </si>
  <si>
    <t>19.12.2023 02:13:38</t>
  </si>
  <si>
    <t>18.12.2023 06:53:31</t>
  </si>
  <si>
    <t>18.12.2023 09:31:13</t>
  </si>
  <si>
    <t>MURADİYE ORTA ÖLÇEKLİ SAN. TR-2 45-71-M00220_45-71-M00220_66365849</t>
  </si>
  <si>
    <t>18.12.2023 14:33:11</t>
  </si>
  <si>
    <t>18.12.2023 15:55:01</t>
  </si>
  <si>
    <t>TR-125 ZEYTİNALANI 35-19-L00125_956685864_956685864</t>
  </si>
  <si>
    <t>18.12.2023 15:07:33</t>
  </si>
  <si>
    <t>18.12.2023 18:11:41</t>
  </si>
  <si>
    <t>KABAZLI KÖK 45-78-M00675_HatBaşıAyırıcı_97482501 M03_97482501</t>
  </si>
  <si>
    <t>18.12.2023 03:15:21</t>
  </si>
  <si>
    <t>18.12.2023 04:02:28</t>
  </si>
  <si>
    <t>M-36 GÖKÇE ÇİÇEK SİTESİ 35-18-M00036_ M01_2322882</t>
  </si>
  <si>
    <t>18.12.2023 11:27:28</t>
  </si>
  <si>
    <t>18.12.2023 08:33:43</t>
  </si>
  <si>
    <t>18.12.2023 10:03:46</t>
  </si>
  <si>
    <t>HİSAR TR-1 35-31-L00118_35-31-L00118_2351272</t>
  </si>
  <si>
    <t>18.12.2023 20:23:44</t>
  </si>
  <si>
    <t>18.12.2023 21:53:36</t>
  </si>
  <si>
    <t>K-122 35-01-K00122_912097024_912097024</t>
  </si>
  <si>
    <t>18.12.2023 17:43:43</t>
  </si>
  <si>
    <t>18.12.2023 18:56:19</t>
  </si>
  <si>
    <t>18.12.2023 09:18:00</t>
  </si>
  <si>
    <t>18.12.2023 17:24:28</t>
  </si>
  <si>
    <t>MENEMEN TR-3 35-28-L00003_B_56359438_56359438</t>
  </si>
  <si>
    <t>18.12.2023 01:18:42</t>
  </si>
  <si>
    <t>18.12.2023 03:27:34</t>
  </si>
  <si>
    <t>KISIK TR-1 (M-135) 35-22-M00135_DIREK TIPI TRAFO HUCRESI H01_2045878</t>
  </si>
  <si>
    <t>18.12.2023 09:53:05</t>
  </si>
  <si>
    <t>18.12.2023 10:32:18</t>
  </si>
  <si>
    <t>18.12.2023 16:08:20</t>
  </si>
  <si>
    <t>18.12.2023 16:52:49</t>
  </si>
  <si>
    <t>GÖRDES DM 45-75-M00050_HatBaşıAyırıcı_53135601 M09_53135601</t>
  </si>
  <si>
    <t>18.12.2023 13:01:03</t>
  </si>
  <si>
    <t>18.12.2023 16:20:17</t>
  </si>
  <si>
    <t>K-928 35-04-K00928_35-04-K00928_2360332</t>
  </si>
  <si>
    <t>18.12.2023 11:00:45</t>
  </si>
  <si>
    <t>18.12.2023 11:52:46</t>
  </si>
  <si>
    <t>ULUKENT DM-3/12 35-28-M00061_F f1_5881857</t>
  </si>
  <si>
    <t>18.12.2023 09:34:19</t>
  </si>
  <si>
    <t>18.12.2023 13:13:09</t>
  </si>
  <si>
    <t>YEŞİLYURT DM 45-73-M00476_YEŞİLYURT MERKEZ (TR-2) M05_2086186</t>
  </si>
  <si>
    <t>18.12.2023 09:32:08</t>
  </si>
  <si>
    <t>18.12.2023 15:23:36</t>
  </si>
  <si>
    <t>KAVAKDERE DM 35-14-M00339_ORHANLI M10_94924132</t>
  </si>
  <si>
    <t>18.12.2023 09:41:43</t>
  </si>
  <si>
    <t>18.12.2023 14:10:58</t>
  </si>
  <si>
    <t>18.12.2023 17:09:48</t>
  </si>
  <si>
    <t>18.12.2023 17:35:58</t>
  </si>
  <si>
    <t>ALİBEYLİ DM 45-80-M00064_ALİBEYLİ ŞEHİR-1 M07_72190833</t>
  </si>
  <si>
    <t>18.12.2023 08:41:14</t>
  </si>
  <si>
    <t>18.12.2023 09:53:04</t>
  </si>
  <si>
    <t>TR-1/16 45-72-M00016__83532395_83532395</t>
  </si>
  <si>
    <t>18.12.2023 00:38:48</t>
  </si>
  <si>
    <t>18.12.2023 04:13:09</t>
  </si>
  <si>
    <t>İSMAİLLİ TR-1 35-16-M00038_35-16-M00038_2347054</t>
  </si>
  <si>
    <t>18.12.2023 19:09:42</t>
  </si>
  <si>
    <t>18.12.2023 19:42:57</t>
  </si>
  <si>
    <t>ÇİLE TR-3 35-22-M00188_A_91190135_91190135</t>
  </si>
  <si>
    <t>18.12.2023 12:45:00</t>
  </si>
  <si>
    <t>ULUCAK TM 35-28-A00002_HatBaşıAyırıcı_53133528 M13_53133528</t>
  </si>
  <si>
    <t>18.12.2023 08:02:29</t>
  </si>
  <si>
    <t>18.12.2023 09:39:07</t>
  </si>
  <si>
    <t>YENİFOÇA TR-48 35-23-M00048_C_56365415_56365415</t>
  </si>
  <si>
    <t>18.12.2023 23:29:05</t>
  </si>
  <si>
    <t>18.12.2023 04:59:19</t>
  </si>
  <si>
    <t>18.12.2023 10:08:47</t>
  </si>
  <si>
    <t>ARMUTLU DM 35-27-M00879_EGERES ENH GİRİŞ-1 M14_2104526</t>
  </si>
  <si>
    <t>18.12.2023 14:12:16</t>
  </si>
  <si>
    <t>18.12.2023 14:56:30</t>
  </si>
  <si>
    <t>18.12.2023 02:07:34</t>
  </si>
  <si>
    <t>18.12.2023 04:35:34</t>
  </si>
  <si>
    <t>YAKACIK TR-1 35-20-L00232_DIREK TIPI TRAFO HUCRESI H01_2048248</t>
  </si>
  <si>
    <t>18.12.2023 16:57:20</t>
  </si>
  <si>
    <t>DM-14/3 45-71-M00387_953183421_953183421</t>
  </si>
  <si>
    <t>18.12.2023 18:12:02</t>
  </si>
  <si>
    <t>18.12.2023 23:36:43</t>
  </si>
  <si>
    <t>K-928 35-04-K00928_B B1B_5827420</t>
  </si>
  <si>
    <t>18.12.2023 10:48:51</t>
  </si>
  <si>
    <t>M-3021(YATIRIM REZERVE) 35-01-M03021_D_56380480_56380480</t>
  </si>
  <si>
    <t>18.12.2023 22:02:39</t>
  </si>
  <si>
    <t>18.12.2023 22:30:19</t>
  </si>
  <si>
    <t>OLGUNLAR TR-3 35-31-L00215_B_91173578_91173578</t>
  </si>
  <si>
    <t>18.12.2023 09:38:02</t>
  </si>
  <si>
    <t>18.12.2023 15:15:20</t>
  </si>
  <si>
    <t>MURADİYE TR-2 SU DEPOSU 45-71-M00199_MURADİYE TR-1 İSTASYON KABİN M01_72233397</t>
  </si>
  <si>
    <t>18.12.2023 16:05:51</t>
  </si>
  <si>
    <t>18.12.2023 07:53:51</t>
  </si>
  <si>
    <t>18.12.2023 14:28:06</t>
  </si>
  <si>
    <t>18.12.2023 09:10:08</t>
  </si>
  <si>
    <t>18.12.2023 12:09:26</t>
  </si>
  <si>
    <t>KAŞIKÇI BAHADIRLAR TR 45-75-M00097_A_91434096_91434096</t>
  </si>
  <si>
    <t>18.12.2023 09:54:56</t>
  </si>
  <si>
    <t>18.12.2023 14:31:52</t>
  </si>
  <si>
    <t>18.12.2023 20:48:49</t>
  </si>
  <si>
    <t>18.12.2023 21:16:59</t>
  </si>
  <si>
    <t>M-275 35-02-M00275_D_56380776_56380776</t>
  </si>
  <si>
    <t>18.12.2023 10:29:34</t>
  </si>
  <si>
    <t>18.12.2023 15:09:33</t>
  </si>
  <si>
    <t>M-2816 35-02-M02816_M-1424 M02_67194664</t>
  </si>
  <si>
    <t>KARAVELİLER TR-1 45-71-M01560_DIREK TIPI TRAFO HUCRESI H01_2086651</t>
  </si>
  <si>
    <t>18.12.2023 18:09:22</t>
  </si>
  <si>
    <t>SÖĞÜTÖREN TR-2 35-20-L00348_955193583_955193583</t>
  </si>
  <si>
    <t>18.12.2023 15:31:42</t>
  </si>
  <si>
    <t>18.12.2023 19:13:42</t>
  </si>
  <si>
    <t>ÇAMLICA TR-11 45-86-M00198_45-86-M00198_2361483</t>
  </si>
  <si>
    <t>18.12.2023 10:46:11</t>
  </si>
  <si>
    <t>18.12.2023 13:10:35</t>
  </si>
  <si>
    <t>DM-1/62 35-29-M00062_950318101_950318101</t>
  </si>
  <si>
    <t>18.12.2023 16:56:41</t>
  </si>
  <si>
    <t>18.12.2023 19:22:32</t>
  </si>
  <si>
    <t>K-1249 35-04-K01249_99013314_99013314</t>
  </si>
  <si>
    <t>18.12.2023 10:07:34</t>
  </si>
  <si>
    <t>18.12.2023 15:18:29</t>
  </si>
  <si>
    <t>18.12.2023 04:13:35</t>
  </si>
  <si>
    <t>18.12.2023 06:18:25</t>
  </si>
  <si>
    <t>18.12.2023 10:07:33</t>
  </si>
  <si>
    <t>18.12.2023 16:08:46</t>
  </si>
  <si>
    <t>VELİLER KÖK 35-31-L00116_HatBaşıAyırıcı_100721901 L03_100721901</t>
  </si>
  <si>
    <t>18.12.2023 10:14:41</t>
  </si>
  <si>
    <t>18.12.2023 18:09:38</t>
  </si>
  <si>
    <t>İĞDELİ DAMLAR SOKAK TR-4 35-31-L00344_B_91355453_91355453</t>
  </si>
  <si>
    <t>18.12.2023 05:43:01</t>
  </si>
  <si>
    <t>18.12.2023 08:47:29</t>
  </si>
  <si>
    <t>M-3175(YATIRIM REZERVE) 35-03-M03175_910405782_910405782</t>
  </si>
  <si>
    <t>18.12.2023 08:19:28</t>
  </si>
  <si>
    <t>18.12.2023 16:42:12</t>
  </si>
  <si>
    <t>AYRANCILAR DM-2/TR-16 35-26-M01285_95000489806_95000489806</t>
  </si>
  <si>
    <t>18.12.2023 18:03:11</t>
  </si>
  <si>
    <t>AĞAÇ İŞLERİ KÖK-2 (M-703) 35-22-M00125_KISIKKÖY(KARTAL) M02_72110798</t>
  </si>
  <si>
    <t>18.12.2023 11:11:11</t>
  </si>
  <si>
    <t>BOYABAĞ TR-1 35-21-L00113_35-21-L00113_2373867</t>
  </si>
  <si>
    <t>18.12.2023 09:14:37</t>
  </si>
  <si>
    <t>18.12.2023 17:53:30</t>
  </si>
  <si>
    <t>K-4306 35-09-K04306_E E1_5874227</t>
  </si>
  <si>
    <t>18.12.2023 13:41:04</t>
  </si>
  <si>
    <t>18.12.2023 16:24:25</t>
  </si>
  <si>
    <t>ÇAPAK TR-3 35-26-M01426_956632408_956632408</t>
  </si>
  <si>
    <t>18.12.2023 17:37:13</t>
  </si>
  <si>
    <t>18.12.2023 23:56:54</t>
  </si>
  <si>
    <t>18.12.2023 11:28:17</t>
  </si>
  <si>
    <t>M-2652 35-01-M02652_35-01-M02652_74865879</t>
  </si>
  <si>
    <t>18.12.2023 15:27:08</t>
  </si>
  <si>
    <t>18.12.2023 16:52:51</t>
  </si>
  <si>
    <t>BAHRİ DUMAN SULAMA 35-26-M00495_DIREK TIPI TRAFO HUCRESI H01_2039657</t>
  </si>
  <si>
    <t>18.12.2023 09:03:14</t>
  </si>
  <si>
    <t>SUBAŞI İM 35-26-A00002_SUBAŞI/TAMSA M01_2035577</t>
  </si>
  <si>
    <t>18.12.2023 21:36:09</t>
  </si>
  <si>
    <t>18.12.2023 22:52:39</t>
  </si>
  <si>
    <t>18.12.2023 20:09:43</t>
  </si>
  <si>
    <t>18.12.2023 23:06:48</t>
  </si>
  <si>
    <t>ALÇUK TM 35-17-A00001_Recloser M29_100709521</t>
  </si>
  <si>
    <t>18.12.2023 13:01:35</t>
  </si>
  <si>
    <t>18.12.2023 13:33:25</t>
  </si>
  <si>
    <t>YUKARI AVDAN TR-1 45-82-M00241_45-82-M00241_2374094</t>
  </si>
  <si>
    <t>18.12.2023 19:21:19</t>
  </si>
  <si>
    <t>18.12.2023 20:28:05</t>
  </si>
  <si>
    <t>TR-52 35-27-M00052__83337801_83337801</t>
  </si>
  <si>
    <t>18.12.2023 10:13:03</t>
  </si>
  <si>
    <t>18.12.2023 15:43:45</t>
  </si>
  <si>
    <t>TR-60 35-16-L00060_47597202_56353504_56353504</t>
  </si>
  <si>
    <t>18.12.2023 09:26:44</t>
  </si>
  <si>
    <t>18.12.2023 11:07:48</t>
  </si>
  <si>
    <t>HACIÖMERLİ YUKARI TR 35-17-M00445_A_91436087_91436087</t>
  </si>
  <si>
    <t>18.12.2023 10:54:40</t>
  </si>
  <si>
    <t>18.12.2023 14:59:42</t>
  </si>
  <si>
    <t>TR-2/11-A 45-83-L00156_955146620_955146620</t>
  </si>
  <si>
    <t>18.12.2023 17:15:56</t>
  </si>
  <si>
    <t>18.12.2023 18:45:37</t>
  </si>
  <si>
    <t>EMCELLİ TR-1 45-79-M00303_45-79-M00303_2350016</t>
  </si>
  <si>
    <t>18.12.2023 14:27:11</t>
  </si>
  <si>
    <t>18.12.2023 15:18:48</t>
  </si>
  <si>
    <t>18.12.2023 09:32:17</t>
  </si>
  <si>
    <t>18.12.2023 15:54:04</t>
  </si>
  <si>
    <t>M-1252 35-01-M01252_M-1251 M01_2120122</t>
  </si>
  <si>
    <t>18.12.2023 02:42:49</t>
  </si>
  <si>
    <t>18.12.2023 02:44:19</t>
  </si>
  <si>
    <t>18.12.2023 06:47:29</t>
  </si>
  <si>
    <t>18.12.2023 13:36:44</t>
  </si>
  <si>
    <t>GÖÇBEYLİ DM 35-16-M00139_ALİBEYLİ M05_72044680</t>
  </si>
  <si>
    <t>18.12.2023 10:11:14</t>
  </si>
  <si>
    <t>18.12.2023 11:15:45</t>
  </si>
  <si>
    <t>M-69 BAŞKENT SİTESİ 35-14-M00069_956635456_956635456</t>
  </si>
  <si>
    <t>18.12.2023 20:16:39</t>
  </si>
  <si>
    <t>18.12.2023 22:35:55</t>
  </si>
  <si>
    <t>AMBARSEKİ KÖYÜ TR-1 35-21-L00105_D_56376925_56376925</t>
  </si>
  <si>
    <t>18.12.2023 14:53:33</t>
  </si>
  <si>
    <t>18.12.2023 19:40:13</t>
  </si>
  <si>
    <t>DM-2/TR-16 35-26-M00143__100689703_100689703</t>
  </si>
  <si>
    <t>18.12.2023 17:41:35</t>
  </si>
  <si>
    <t>18.12.2023 20:39:09</t>
  </si>
  <si>
    <t>TR-31 45-74-M00031__81571311_81571311</t>
  </si>
  <si>
    <t>18.12.2023 09:16:02</t>
  </si>
  <si>
    <t>18.12.2023 11:17:00</t>
  </si>
  <si>
    <t>VENTOLA KÖK 35-26-M00678_PİZZA PİZZA M02_65914155</t>
  </si>
  <si>
    <t>18.12.2023 08:59:39</t>
  </si>
  <si>
    <t>18.12.2023 09:18:15</t>
  </si>
  <si>
    <t>HACIBEKTAŞLI TR-3 45-78-M00694_45-78-M00694_2349810</t>
  </si>
  <si>
    <t>18.12.2023 21:22:09</t>
  </si>
  <si>
    <t>18.12.2023 21:49:30</t>
  </si>
  <si>
    <t>MURADİYE HASTANE TR-1 45-71-M00193_953176805_953176805</t>
  </si>
  <si>
    <t>18.12.2023 18:05:15</t>
  </si>
  <si>
    <t>18.12.2023 23:00:13</t>
  </si>
  <si>
    <t>18.12.2023 05:36:10</t>
  </si>
  <si>
    <t>18.12.2023 05:46:00</t>
  </si>
  <si>
    <t>ALABAŞ TR-9 35-15-L01014_35-15-L01014_2365066</t>
  </si>
  <si>
    <t>18.12.2023 09:16:34</t>
  </si>
  <si>
    <t>18.12.2023 13:34:02</t>
  </si>
  <si>
    <t>18.12.2023 11:59:04</t>
  </si>
  <si>
    <t>18.12.2023 12:40:22</t>
  </si>
  <si>
    <t>K-3298 35-04-K03298_99300307_99300307</t>
  </si>
  <si>
    <t>18.12.2023 18:13:35</t>
  </si>
  <si>
    <t>19.12.2023 00:50:53</t>
  </si>
  <si>
    <t>AMBARSEKİ KÖYÜ TR-1 35-21-L00105_35-21-L00105_2349245</t>
  </si>
  <si>
    <t>18.12.2023 19:40:14</t>
  </si>
  <si>
    <t>18.12.2023 20:19:03</t>
  </si>
  <si>
    <t>19.12.2023 23:00:41</t>
  </si>
  <si>
    <t>20.12.2023 00:31:08</t>
  </si>
  <si>
    <t>19.12.2023 14:13:07</t>
  </si>
  <si>
    <t>19.12.2023 16:06:21</t>
  </si>
  <si>
    <t>TR-59 35-27-M01108_ H_66134195</t>
  </si>
  <si>
    <t>19.12.2023 09:20:37</t>
  </si>
  <si>
    <t>19.12.2023 10:18:14</t>
  </si>
  <si>
    <t>KALEKÖY TR-4 35-31-L00236_35-31-L00236_2365450</t>
  </si>
  <si>
    <t>19.12.2023 09:06:49</t>
  </si>
  <si>
    <t>19.12.2023 17:16:24</t>
  </si>
  <si>
    <t>19.12.2023 03:06:04</t>
  </si>
  <si>
    <t>19.12.2023 12:25:27</t>
  </si>
  <si>
    <t>ADALA TR-9 45-78-M00294_95002764780_95002764780</t>
  </si>
  <si>
    <t>19.12.2023 11:17:36</t>
  </si>
  <si>
    <t>19.12.2023 13:36:35</t>
  </si>
  <si>
    <t>DİNDARLI KÖK TR-3 KAKLIK 45-79-M00395_KIZILÇUKUR GÜNYAKA KARACAALİ BEYHARMAN M06_72035371</t>
  </si>
  <si>
    <t>19.12.2023 09:31:39</t>
  </si>
  <si>
    <t>19.12.2023 10:26:05</t>
  </si>
  <si>
    <t>19.12.2023 10:55:42</t>
  </si>
  <si>
    <t>19.12.2023 14:31:08</t>
  </si>
  <si>
    <t>YENİFOÇA TR-44 35-23-M00044_35-23-M00044_72188277</t>
  </si>
  <si>
    <t>19.12.2023 11:36:24</t>
  </si>
  <si>
    <t>19.12.2023 18:50:58</t>
  </si>
  <si>
    <t>04.12.2023 21:17:36</t>
  </si>
  <si>
    <t>04.12.2023 22:08:18</t>
  </si>
  <si>
    <t>04.12.2023 04:45:47</t>
  </si>
  <si>
    <t>TR-42 35-15-M00042_950368154_950368154</t>
  </si>
  <si>
    <t>04.12.2023 22:06:46</t>
  </si>
  <si>
    <t>05.12.2023 02:59:41</t>
  </si>
  <si>
    <t>04.12.2023 12:24:19</t>
  </si>
  <si>
    <t>04.12.2023 14:35:26</t>
  </si>
  <si>
    <t>TROPİKAL DM 35-27-L00056_Recloser L04_76015984</t>
  </si>
  <si>
    <t>04.12.2023 09:22:35</t>
  </si>
  <si>
    <t>04.12.2023 15:40:52</t>
  </si>
  <si>
    <t>04.12.2023 20:14:34</t>
  </si>
  <si>
    <t>04.12.2023 20:26:59</t>
  </si>
  <si>
    <t>L-470 KÖK 35-18-L00470_REİSDERE L04_72090182</t>
  </si>
  <si>
    <t>04.12.2023 07:12:16</t>
  </si>
  <si>
    <t>04.12.2023 07:39:00</t>
  </si>
  <si>
    <t>TR-114 35-16-L00114_35-16-L00114_2347077</t>
  </si>
  <si>
    <t>GÜMÜLDÜR M-23 35-25-M00023_955290212_955290212</t>
  </si>
  <si>
    <t>04.12.2023 15:07:03</t>
  </si>
  <si>
    <t>04.12.2023 18:34:54</t>
  </si>
  <si>
    <t>M-2825 35-03-M02825_910799859_910799859</t>
  </si>
  <si>
    <t>04.12.2023 10:29:10</t>
  </si>
  <si>
    <t>04.12.2023 10:38:29</t>
  </si>
  <si>
    <t>04.12.2023 11:22:45</t>
  </si>
  <si>
    <t>ULUKENT DM-3/18 35-28-M00058_964247508_964247508</t>
  </si>
  <si>
    <t>04.12.2023 10:10:35</t>
  </si>
  <si>
    <t>04.12.2023 15:40:31</t>
  </si>
  <si>
    <t>MENEMEN DM-4/10 35-28-M00742_60765971 A02_60766097</t>
  </si>
  <si>
    <t>04.12.2023 09:38:14</t>
  </si>
  <si>
    <t>04.12.2023 12:11:32</t>
  </si>
  <si>
    <t>KARABURUN GIS TM 35-19-A00008_KARAREİS M05_2317316</t>
  </si>
  <si>
    <t>04.12.2023 08:20:44</t>
  </si>
  <si>
    <t>04.12.2023 08:36:26</t>
  </si>
  <si>
    <t>K-1020 35-01-K01020_912310151_912310151</t>
  </si>
  <si>
    <t>04.12.2023 08:15:25</t>
  </si>
  <si>
    <t>04.12.2023 09:19:14</t>
  </si>
  <si>
    <t>MURADİYE TR-5 (ESKİ MEZARLIK YANI) 45-71-M00204_COCA COLA M02_2321022</t>
  </si>
  <si>
    <t>04.12.2023 21:55:07</t>
  </si>
  <si>
    <t>04.12.2023 22:52:17</t>
  </si>
  <si>
    <t>K-1316 35-04-K01316_99249671_99249671</t>
  </si>
  <si>
    <t>04.12.2023 17:11:12</t>
  </si>
  <si>
    <t>04.12.2023 22:41:24</t>
  </si>
  <si>
    <t>04.12.2023 14:04:13</t>
  </si>
  <si>
    <t>04.12.2023 14:20:27</t>
  </si>
  <si>
    <t>04.12.2023 08:59:37</t>
  </si>
  <si>
    <t>04.12.2023 10:09:04</t>
  </si>
  <si>
    <t>L-431 HAPPY PARK 35-18-L00431_35-18-L00431_72118244</t>
  </si>
  <si>
    <t>04.12.2023 11:04:34</t>
  </si>
  <si>
    <t>04.12.2023 04:37:09</t>
  </si>
  <si>
    <t>04.12.2023 04:46:01</t>
  </si>
  <si>
    <t>04.12.2023 07:26:25</t>
  </si>
  <si>
    <t>04.12.2023 08:26:17</t>
  </si>
  <si>
    <t>M-1386 35-03-M01386_35-03-M01386_41970025</t>
  </si>
  <si>
    <t>04.12.2023 09:56:47</t>
  </si>
  <si>
    <t>04.12.2023 17:36:53</t>
  </si>
  <si>
    <t>BEYDERE KÖK 45-71-M00128_ESKİ KARAAĞAÇLI M07_50217162</t>
  </si>
  <si>
    <t>04.12.2023 17:59:54</t>
  </si>
  <si>
    <t>04.12.2023 18:49:48</t>
  </si>
  <si>
    <t>M-1345 35-09-M01345_M-640 M02_66583904</t>
  </si>
  <si>
    <t>04.12.2023 11:48:33</t>
  </si>
  <si>
    <t>04.12.2023 11:59:53</t>
  </si>
  <si>
    <t>TR-60 ADAYOLU 35-19-L00060_956667260_956667260</t>
  </si>
  <si>
    <t>04.12.2023 11:18:48</t>
  </si>
  <si>
    <t>04.12.2023 13:38:29</t>
  </si>
  <si>
    <t>K-3772 35-02-K03772_912524551_912524551</t>
  </si>
  <si>
    <t>04.12.2023 10:44:26</t>
  </si>
  <si>
    <t>04.12.2023 12:02:40</t>
  </si>
  <si>
    <t>PINARCIK TR-1 35-17-R00041_11824380_56357479_56357479</t>
  </si>
  <si>
    <t>04.12.2023 16:08:55</t>
  </si>
  <si>
    <t>04.12.2023 20:34:02</t>
  </si>
  <si>
    <t>ASARLIK TR-11 35-28-L00129_A_91323900_91323900</t>
  </si>
  <si>
    <t>04.12.2023 13:42:45</t>
  </si>
  <si>
    <t>04.12.2023 19:35:40</t>
  </si>
  <si>
    <t>DM-1/53-A 45-71-M00941_957748106_957748106</t>
  </si>
  <si>
    <t>04.12.2023 16:49:20</t>
  </si>
  <si>
    <t>04.12.2023 18:35:10</t>
  </si>
  <si>
    <t>04.12.2023 10:58:00</t>
  </si>
  <si>
    <t>04.12.2023 14:51:11</t>
  </si>
  <si>
    <t>04.12.2023 23:16:20</t>
  </si>
  <si>
    <t>05.12.2023 00:06:43</t>
  </si>
  <si>
    <t>ALİAĞA M-564 35-17-M00564_B_65497126_65497126</t>
  </si>
  <si>
    <t>04.12.2023 08:21:20</t>
  </si>
  <si>
    <t>04.12.2023 09:51:07</t>
  </si>
  <si>
    <t>FOÇA M-259 BAĞARASI 35-23-M00259_C_56364306_56364306</t>
  </si>
  <si>
    <t>04.12.2023 18:12:07</t>
  </si>
  <si>
    <t>04.12.2023 18:38:28</t>
  </si>
  <si>
    <t>K-2877 35-02-K02877_35-02-K02877_2354278</t>
  </si>
  <si>
    <t>04.12.2023 12:07:00</t>
  </si>
  <si>
    <t>04.12.2023 13:55:03</t>
  </si>
  <si>
    <t>04.12.2023 10:14:16</t>
  </si>
  <si>
    <t>04.12.2023 21:18:27</t>
  </si>
  <si>
    <t>04.12.2023 22:32:33</t>
  </si>
  <si>
    <t>K-1386 35-01-K01386_910889230_910889230</t>
  </si>
  <si>
    <t>04.12.2023 14:50:00</t>
  </si>
  <si>
    <t>04.12.2023 15:18:49</t>
  </si>
  <si>
    <t>HİSARLIK YUVALI TR-2 35-29-L00210_35-29-L00210_2371214</t>
  </si>
  <si>
    <t>04.12.2023 09:58:53</t>
  </si>
  <si>
    <t>04.12.2023 10:50:33</t>
  </si>
  <si>
    <t>M-1061 35-02-M01061_915013827_915013827</t>
  </si>
  <si>
    <t>04.12.2023 01:37:05</t>
  </si>
  <si>
    <t>04.12.2023 03:49:34</t>
  </si>
  <si>
    <t>BAĞARASI TR-10 KÖK 35-23-M00179_ESKİİBAĞARASI M02_72143144</t>
  </si>
  <si>
    <t>04.12.2023 09:47:23</t>
  </si>
  <si>
    <t>04.12.2023 10:14:42</t>
  </si>
  <si>
    <t>04.12.2023 20:46:37</t>
  </si>
  <si>
    <t>04.12.2023 21:17:07</t>
  </si>
  <si>
    <t>SİYEKLİ KÖK 45-71-M00185_HatBaşıAyırıcı_53137196 M07_53137196</t>
  </si>
  <si>
    <t>04.12.2023 15:33:36</t>
  </si>
  <si>
    <t>FOÇA TR-41 35-23-L00041_C_56398532_56398532</t>
  </si>
  <si>
    <t>04.12.2023 10:34:12</t>
  </si>
  <si>
    <t>04.12.2023 12:07:46</t>
  </si>
  <si>
    <t>TR-87 MENTEŞ KAVŞAĞI 35-19-L00087_TR-89 L02_2116369</t>
  </si>
  <si>
    <t>04.12.2023 09:23:25</t>
  </si>
  <si>
    <t>04.12.2023 09:42:36</t>
  </si>
  <si>
    <t>04.12.2023 16:34:17</t>
  </si>
  <si>
    <t>04.12.2023 16:34:47</t>
  </si>
  <si>
    <t>04.12.2023 11:29:10</t>
  </si>
  <si>
    <t>04.12.2023 13:19:29</t>
  </si>
  <si>
    <t>MURADİYE DM-7/1 45-71-M01854_DM-7/1A M05_2125942</t>
  </si>
  <si>
    <t>04.12.2023 09:17:47</t>
  </si>
  <si>
    <t>04.12.2023 09:43:00</t>
  </si>
  <si>
    <t>ULUKENT DM-2/12 35-28-M00582_10481361 a1_5822929</t>
  </si>
  <si>
    <t>04.12.2023 19:54:08</t>
  </si>
  <si>
    <t>04.12.2023 22:51:31</t>
  </si>
  <si>
    <t>K-4412 35-01-K04412_E_56373914_56373914</t>
  </si>
  <si>
    <t>04.12.2023 12:52:09</t>
  </si>
  <si>
    <t>04.12.2023 19:48:13</t>
  </si>
  <si>
    <t>SULUDERE KÖK 35-31-L00057_AYDOĞDU L04_2113666</t>
  </si>
  <si>
    <t>04.12.2023 05:52:13</t>
  </si>
  <si>
    <t>04.12.2023 06:37:42</t>
  </si>
  <si>
    <t>04.12.2023 10:46:52</t>
  </si>
  <si>
    <t>04.12.2023 18:09:39</t>
  </si>
  <si>
    <t>K-1545 35-02-K01545_D D1B_5849363</t>
  </si>
  <si>
    <t>04.12.2023 07:53:21</t>
  </si>
  <si>
    <t>04.12.2023 09:31:22</t>
  </si>
  <si>
    <t>K-4277 35-02-K04277_D_56365003_56365003</t>
  </si>
  <si>
    <t>04.12.2023 18:11:22</t>
  </si>
  <si>
    <t>04.12.2023 19:08:15</t>
  </si>
  <si>
    <t>SARUHANLI TR-11 45-80-M00011__72410798_72410798</t>
  </si>
  <si>
    <t>04.12.2023 09:42:29</t>
  </si>
  <si>
    <t>04.12.2023 14:58:19</t>
  </si>
  <si>
    <t>ÇUKURALTI M-26 35-25-M00074_955267982_955267982</t>
  </si>
  <si>
    <t>04.12.2023 12:52:53</t>
  </si>
  <si>
    <t>04.12.2023 18:28:23</t>
  </si>
  <si>
    <t>ALAÇATI TM 35-18-A00005_KARABURUN-3 M08_2311008</t>
  </si>
  <si>
    <t>04.12.2023 06:20:27</t>
  </si>
  <si>
    <t>04.12.2023 07:02:04</t>
  </si>
  <si>
    <t>OKLUİSA KÖK 45-81-M00046_CINAN GRUP M04_71994401</t>
  </si>
  <si>
    <t>04.12.2023 08:45:06</t>
  </si>
  <si>
    <t>04.12.2023 08:58:22</t>
  </si>
  <si>
    <t>04.12.2023 02:16:56</t>
  </si>
  <si>
    <t>04.12.2023 03:22:37</t>
  </si>
  <si>
    <t>04.12.2023 03:21:36</t>
  </si>
  <si>
    <t>04.12.2023 06:32:03</t>
  </si>
  <si>
    <t>ILIPINAR KÖK 35-23-M00154_ILIPINAR SULAMA ÇIKIŞI M08_67163347</t>
  </si>
  <si>
    <t>04.12.2023 14:47:05</t>
  </si>
  <si>
    <t>04.12.2023 12:00:41</t>
  </si>
  <si>
    <t>04.12.2023 13:07:25</t>
  </si>
  <si>
    <t>TR-89 MAVİ PLAJ 35-19-L00089_TR-87 L03_72132930</t>
  </si>
  <si>
    <t>04.12.2023 10:05:17</t>
  </si>
  <si>
    <t>04.12.2023 10:13:23</t>
  </si>
  <si>
    <t>04.12.2023 12:07:10</t>
  </si>
  <si>
    <t>04.12.2023 17:07:09</t>
  </si>
  <si>
    <t>04.12.2023 13:06:50</t>
  </si>
  <si>
    <t>04.12.2023 17:30:43</t>
  </si>
  <si>
    <t>MURADİYE TR-5 (ESKİ MEZARLIK YANI) 45-71-M00204_HatBaşıAyırıcı_53134533 M02_53134533</t>
  </si>
  <si>
    <t>04.12.2023 16:20:10</t>
  </si>
  <si>
    <t>K-665 35-04-K00665_99441098_99441098</t>
  </si>
  <si>
    <t>04.12.2023 16:04:54</t>
  </si>
  <si>
    <t>04.12.2023 19:12:06</t>
  </si>
  <si>
    <t>04.12.2023 09:09:09</t>
  </si>
  <si>
    <t>PAYAMLI M-1 KÖK 35-25-M00175_HatBaşıAyırıcı_53138832 M08_53138832</t>
  </si>
  <si>
    <t>04.12.2023 12:35:26</t>
  </si>
  <si>
    <t>04.12.2023 16:32:25</t>
  </si>
  <si>
    <t>04.12.2023 16:46:02</t>
  </si>
  <si>
    <t>04.12.2023 20:34:53</t>
  </si>
  <si>
    <t>04.12.2023 21:49:23</t>
  </si>
  <si>
    <t>KORDON KÖK 45-78-M00730_KABAZLI M01_2105505</t>
  </si>
  <si>
    <t>04.12.2023 09:20:18</t>
  </si>
  <si>
    <t>04.12.2023 16:52:05</t>
  </si>
  <si>
    <t>DM-2/41-A (VAKVAK ÇEŞMESİ) 45-71-M00514_A_56403676_56403676</t>
  </si>
  <si>
    <t>07.12.2023 23:44:56</t>
  </si>
  <si>
    <t>08.12.2023 01:00:19</t>
  </si>
  <si>
    <t>ÇAMÖNÜ TR-11 35-22-M00167_A_56370066_56370066</t>
  </si>
  <si>
    <t>07.12.2023 10:43:55</t>
  </si>
  <si>
    <t>07.12.2023 18:59:46</t>
  </si>
  <si>
    <t>07.12.2023 19:13:00</t>
  </si>
  <si>
    <t>SAZOBA DM 45-72-M00413_SAZOBA TARIMSAL SULAMA M08_2331531</t>
  </si>
  <si>
    <t>07.12.2023 16:16:06</t>
  </si>
  <si>
    <t>07.12.2023 18:34:24</t>
  </si>
  <si>
    <t>SOMA DM-3 45-82-M00025_TURGUTALP TR-1 M02_60210061</t>
  </si>
  <si>
    <t>07.12.2023 19:58:38</t>
  </si>
  <si>
    <t>07.12.2023 20:14:44</t>
  </si>
  <si>
    <t>07.12.2023 09:47:30</t>
  </si>
  <si>
    <t>07.12.2023 17:04:17</t>
  </si>
  <si>
    <t>07.12.2023 11:35:32</t>
  </si>
  <si>
    <t>07.12.2023 11:40:29</t>
  </si>
  <si>
    <t>07.12.2023 09:56:42</t>
  </si>
  <si>
    <t>07.12.2023 11:36:14</t>
  </si>
  <si>
    <t>ALÇUK TM 35-17-A00001_KESİKKÖY M29_2055289</t>
  </si>
  <si>
    <t>07.12.2023 12:57:48</t>
  </si>
  <si>
    <t>07.12.2023 05:12:31</t>
  </si>
  <si>
    <t>07.12.2023 05:50:38</t>
  </si>
  <si>
    <t>07.12.2023 15:36:26</t>
  </si>
  <si>
    <t>07.12.2023 16:48:33</t>
  </si>
  <si>
    <t>SELENDİ TR-19 45-81-M00019_945633586_945633586</t>
  </si>
  <si>
    <t>07.12.2023 10:59:27</t>
  </si>
  <si>
    <t>07.12.2023 14:27:49</t>
  </si>
  <si>
    <t>İĞDELİ TR-7 35-31-L00401_A_65512212_65512212</t>
  </si>
  <si>
    <t>07.12.2023 10:20:58</t>
  </si>
  <si>
    <t>07.12.2023 14:33:32</t>
  </si>
  <si>
    <t>M-2188 KARAAĞAÇ TR-1 35-03-M02188_D_56366943_56366943</t>
  </si>
  <si>
    <t>07.12.2023 21:32:59</t>
  </si>
  <si>
    <t>07.12.2023 22:50:51</t>
  </si>
  <si>
    <t>BAŞIBÜYÜK KÖK 45-77-L00158_HatBaşıAyırıcı_76564793 L03_76564793</t>
  </si>
  <si>
    <t>07.12.2023 15:52:20</t>
  </si>
  <si>
    <t>07.12.2023 18:29:09</t>
  </si>
  <si>
    <t>DM-12/TR-1 45-72-L00062_TR-2/27 L01_66452743</t>
  </si>
  <si>
    <t>07.12.2023 15:17:59</t>
  </si>
  <si>
    <t>07.12.2023 16:33:36</t>
  </si>
  <si>
    <t>SARUHANLI TR-12 45-80-M00012_95002644699_95002644699</t>
  </si>
  <si>
    <t>07.12.2023 20:37:39</t>
  </si>
  <si>
    <t>08.12.2023 00:40:19</t>
  </si>
  <si>
    <t>07.12.2023 08:11:52</t>
  </si>
  <si>
    <t>07.12.2023 08:26:29</t>
  </si>
  <si>
    <t>07.12.2023 10:47:02</t>
  </si>
  <si>
    <t>07.12.2023 15:20:06</t>
  </si>
  <si>
    <t>DM-14 45-71-M00361_TR-25/19 M03_72258870</t>
  </si>
  <si>
    <t>07.12.2023 09:19:32</t>
  </si>
  <si>
    <t>07.12.2023 14:30:03</t>
  </si>
  <si>
    <t>M-2380 35-03-M02380_95000500814_95000500814</t>
  </si>
  <si>
    <t>07.12.2023 23:14:46</t>
  </si>
  <si>
    <t>08.12.2023 01:15:39</t>
  </si>
  <si>
    <t>L-512 REİSDERE 35-18-L00512_8730592_56355249_56355249</t>
  </si>
  <si>
    <t>07.12.2023 09:12:31</t>
  </si>
  <si>
    <t>07.12.2023 12:32:04</t>
  </si>
  <si>
    <t>K-3023 35-01-K03023_F_56383967_56383967</t>
  </si>
  <si>
    <t>07.12.2023 19:25:02</t>
  </si>
  <si>
    <t>07.12.2023 20:42:06</t>
  </si>
  <si>
    <t>ÖDEMİŞ İM 35-15-A00001_YENİCEKÖY L04_83647134</t>
  </si>
  <si>
    <t>07.12.2023 09:37:18</t>
  </si>
  <si>
    <t>07.12.2023 09:43:26</t>
  </si>
  <si>
    <t>07.12.2023 11:56:53</t>
  </si>
  <si>
    <t>ÜÇPINAR DM 45-71-M00183_GÖKBEL M09_72249227</t>
  </si>
  <si>
    <t>07.12.2023 19:57:06</t>
  </si>
  <si>
    <t>07.12.2023 20:18:48</t>
  </si>
  <si>
    <t>DM-1/59 45-71-M00020_KUŞLUBAHÇE M02_66398633</t>
  </si>
  <si>
    <t>07.12.2023 10:14:53</t>
  </si>
  <si>
    <t>07.12.2023 14:36:46</t>
  </si>
  <si>
    <t>07.12.2023 04:01:02</t>
  </si>
  <si>
    <t>07.12.2023 05:02:07</t>
  </si>
  <si>
    <t>L-455 35-18-L00455_950447440_950447440</t>
  </si>
  <si>
    <t>07.12.2023 17:05:36</t>
  </si>
  <si>
    <t>07.12.2023 19:33:28</t>
  </si>
  <si>
    <t>KÜÇÜK SANAYİ SİTESİ TR-3 45-83-L00144_48096844_56384172_56384172</t>
  </si>
  <si>
    <t>07.12.2023 10:35:29</t>
  </si>
  <si>
    <t>07.12.2023 12:56:29</t>
  </si>
  <si>
    <t>TR-141 35-15-M00141_35-15-M00141_66580525</t>
  </si>
  <si>
    <t>07.12.2023 09:36:53</t>
  </si>
  <si>
    <t>07.12.2023 15:38:46</t>
  </si>
  <si>
    <t>07.12.2023 17:04:43</t>
  </si>
  <si>
    <t>07.12.2023 17:23:04</t>
  </si>
  <si>
    <t>DM-8/3 45-71-M00538_A a1b_45193460</t>
  </si>
  <si>
    <t>07.12.2023 08:54:01</t>
  </si>
  <si>
    <t>07.12.2023 11:33:05</t>
  </si>
  <si>
    <t>ÖDEMİŞ İM 35-15-A00001_ÇAPUTÇU M16_2309747</t>
  </si>
  <si>
    <t>07.12.2023 11:00:49</t>
  </si>
  <si>
    <t>07.12.2023 14:18:53</t>
  </si>
  <si>
    <t>M-3470(YATIRIM REZERVE) 35-02-M03470_35-02-M03470_88370942</t>
  </si>
  <si>
    <t>07.12.2023 09:21:21</t>
  </si>
  <si>
    <t>07.12.2023 17:16:31</t>
  </si>
  <si>
    <t>GÖKEYÜP İKİOLUK MAH.TR-1 45-78-M00818_49206972_56387412_56387412</t>
  </si>
  <si>
    <t>07.12.2023 16:09:00</t>
  </si>
  <si>
    <t>07.12.2023 17:42:23</t>
  </si>
  <si>
    <t>KİRAZ İM 35-31-A00001_ATERMİT M09_2095003</t>
  </si>
  <si>
    <t>07.12.2023 14:11:30</t>
  </si>
  <si>
    <t>07.12.2023 14:38:53</t>
  </si>
  <si>
    <t>L-31 35-14-L00031_95002656676_95002656676</t>
  </si>
  <si>
    <t>07.12.2023 17:30:35</t>
  </si>
  <si>
    <t>08.12.2023 00:10:59</t>
  </si>
  <si>
    <t>TR-56 45-77-L00056_945512331_945512331</t>
  </si>
  <si>
    <t>07.12.2023 07:10:42</t>
  </si>
  <si>
    <t>07.12.2023 13:31:01</t>
  </si>
  <si>
    <t>M-271 KARAKAYALAR DM 35-14-M00271_BADEMLER 477 SAĞ DEVRE M07_2097310</t>
  </si>
  <si>
    <t>07.12.2023 15:24:38</t>
  </si>
  <si>
    <t>07.12.2023 20:37:32</t>
  </si>
  <si>
    <t>K-407 35-02-K00407_913148287_913148287</t>
  </si>
  <si>
    <t>07.12.2023 13:51:38</t>
  </si>
  <si>
    <t>07.12.2023 16:50:16</t>
  </si>
  <si>
    <t>DUTLUCA TR-1 45-75-M00282_945614757_945614757</t>
  </si>
  <si>
    <t>07.12.2023 10:09:27</t>
  </si>
  <si>
    <t>07.12.2023 12:29:02</t>
  </si>
  <si>
    <t>07.12.2023 12:40:12</t>
  </si>
  <si>
    <t>07.12.2023 18:25:40</t>
  </si>
  <si>
    <t>07.12.2023 22:16:08</t>
  </si>
  <si>
    <t>07.12.2023 08:31:17</t>
  </si>
  <si>
    <t>07.12.2023 16:29:49</t>
  </si>
  <si>
    <t>07.12.2023 09:54:57</t>
  </si>
  <si>
    <t>07.12.2023 18:01:05</t>
  </si>
  <si>
    <t>DM02/TR01 45-73-M00037_A a1_45114647</t>
  </si>
  <si>
    <t>07.12.2023 17:12:47</t>
  </si>
  <si>
    <t>07.12.2023 17:54:30</t>
  </si>
  <si>
    <t>BADINCA TR-4 45-73-M00382_A_56397497_56397497</t>
  </si>
  <si>
    <t>07.12.2023 19:14:11</t>
  </si>
  <si>
    <t>07.12.2023 21:22:22</t>
  </si>
  <si>
    <t>K-765 35-01-K00765_911813660_911813660</t>
  </si>
  <si>
    <t>07.12.2023 08:23:41</t>
  </si>
  <si>
    <t>07.12.2023 14:26:58</t>
  </si>
  <si>
    <t>SOFTALAR TR-1 45-75-M00207_DIREK TIPI TRAFO HUCRESI H01_2086605</t>
  </si>
  <si>
    <t>07.12.2023 18:39:02</t>
  </si>
  <si>
    <t>07.12.2023 21:52:50</t>
  </si>
  <si>
    <t>AŞÇI DM 35-13-M00049_TR-24 M05_83267545</t>
  </si>
  <si>
    <t>07.12.2023 08:55:58</t>
  </si>
  <si>
    <t>07.12.2023 10:15:58</t>
  </si>
  <si>
    <t>07.12.2023 21:48:41</t>
  </si>
  <si>
    <t>M-2325 35-03-M02325_910810227_910810227</t>
  </si>
  <si>
    <t>07.12.2023 17:47:07</t>
  </si>
  <si>
    <t>07.12.2023 23:40:12</t>
  </si>
  <si>
    <t>07.12.2023 07:35:41</t>
  </si>
  <si>
    <t>07.12.2023 08:43:24</t>
  </si>
  <si>
    <t>07.12.2023 00:46:18</t>
  </si>
  <si>
    <t>07.12.2023 04:07:23</t>
  </si>
  <si>
    <t>K-665 35-04-K00665_99184297_99184297</t>
  </si>
  <si>
    <t>07.12.2023 14:54:39</t>
  </si>
  <si>
    <t>07.12.2023 18:26:09</t>
  </si>
  <si>
    <t>EVRENLİ KÖK 45-73-M00139_EVRENLİ OSMANİYE KOZLUCA M03_2055362</t>
  </si>
  <si>
    <t>07.12.2023 10:43:19</t>
  </si>
  <si>
    <t>07.12.2023 10:51:07</t>
  </si>
  <si>
    <t>M-993 35-03-M00993_910722216_910722216</t>
  </si>
  <si>
    <t>07.12.2023 15:06:27</t>
  </si>
  <si>
    <t>07.12.2023 19:26:55</t>
  </si>
  <si>
    <t>SARUHANLI TR-22 45-80-M00022__72410386_72410386</t>
  </si>
  <si>
    <t>07.12.2023 14:08:20</t>
  </si>
  <si>
    <t>07.12.2023 14:52:45</t>
  </si>
  <si>
    <t>DM-3/13 (KIRMIZI KÖPRÜ) 45-71-M00102_A a2b_45180009</t>
  </si>
  <si>
    <t>07.12.2023 22:42:13</t>
  </si>
  <si>
    <t>08.12.2023 01:40:31</t>
  </si>
  <si>
    <t>DAĞDERE DM 45-72-M00097_GÖRDES M01_2106584</t>
  </si>
  <si>
    <t>07.12.2023 17:17:28</t>
  </si>
  <si>
    <t>07.12.2023 17:48:43</t>
  </si>
  <si>
    <t>07.12.2023 05:49:47</t>
  </si>
  <si>
    <t>07.12.2023 05:55:00</t>
  </si>
  <si>
    <t>KARAVELİLER TR-3 35-20-L00142_955198224_955198224</t>
  </si>
  <si>
    <t>07.12.2023 17:00:51</t>
  </si>
  <si>
    <t>07.12.2023 20:11:10</t>
  </si>
  <si>
    <t>KIZILCAAVLU TR-3 35-15-L00182_A_56367899_56367899</t>
  </si>
  <si>
    <t>07.12.2023 19:39:03</t>
  </si>
  <si>
    <t>ÇINARLIKUYU KÖK 45-71-M00188_HatBaşıAyırıcı_88207040 M02_88207040</t>
  </si>
  <si>
    <t>07.12.2023 17:45:03</t>
  </si>
  <si>
    <t>KIZILCAAVLU TR-2 35-15-L00181_A_56367970_56367970</t>
  </si>
  <si>
    <t>07.12.2023 14:40:28</t>
  </si>
  <si>
    <t>07.12.2023 18:39:40</t>
  </si>
  <si>
    <t>TURGUTALP TR-1 45-82-M00051_TURGUTALP TR-1/2 M04_85188556</t>
  </si>
  <si>
    <t>07.12.2023 20:14:59</t>
  </si>
  <si>
    <t>07.12.2023 20:58:46</t>
  </si>
  <si>
    <t>TR-78 35-17-M00078_950314045_950314045</t>
  </si>
  <si>
    <t>07.12.2023 16:31:55</t>
  </si>
  <si>
    <t>07.12.2023 20:29:28</t>
  </si>
  <si>
    <t>07.12.2023 09:15:55</t>
  </si>
  <si>
    <t>07.12.2023 16:56:36</t>
  </si>
  <si>
    <t>K-869 35-04-K00869_99316548_99316548</t>
  </si>
  <si>
    <t>07.12.2023 21:25:31</t>
  </si>
  <si>
    <t>08.12.2023 00:48:44</t>
  </si>
  <si>
    <t>07.12.2023 09:33:29</t>
  </si>
  <si>
    <t>07.12.2023 17:13:33</t>
  </si>
  <si>
    <t>09.12.2023 12:03:49</t>
  </si>
  <si>
    <t>09.12.2023 13:26:11</t>
  </si>
  <si>
    <t>09.12.2023 17:34:19</t>
  </si>
  <si>
    <t>09.12.2023 20:31:51</t>
  </si>
  <si>
    <t>KULA İM 45-77-A00001_KONURCA M01_2049991</t>
  </si>
  <si>
    <t>09.12.2023 14:07:41</t>
  </si>
  <si>
    <t>09.12.2023 14:19:52</t>
  </si>
  <si>
    <t>09.12.2023 11:15:52</t>
  </si>
  <si>
    <t>09.12.2023 17:10:00</t>
  </si>
  <si>
    <t>09.12.2023 17:43:58</t>
  </si>
  <si>
    <t>09.12.2023 21:07:39</t>
  </si>
  <si>
    <t>09.12.2023 02:59:43</t>
  </si>
  <si>
    <t>09.12.2023 03:09:15</t>
  </si>
  <si>
    <t>SARISU TR-2 45-78-M01362_A_91331377_91331377</t>
  </si>
  <si>
    <t>09.12.2023 06:12:55</t>
  </si>
  <si>
    <t>09.12.2023 10:09:09</t>
  </si>
  <si>
    <t>DM-5/16 35-26-M00839_956629109_956629109</t>
  </si>
  <si>
    <t>09.12.2023 17:06:41</t>
  </si>
  <si>
    <t>09.12.2023 19:41:24</t>
  </si>
  <si>
    <t>DM-2/19 35-27-M01091_98771153_98771153</t>
  </si>
  <si>
    <t>09.12.2023 15:05:14</t>
  </si>
  <si>
    <t>09.12.2023 18:19:18</t>
  </si>
  <si>
    <t>09.12.2023 11:29:18</t>
  </si>
  <si>
    <t>09.12.2023 17:44:08</t>
  </si>
  <si>
    <t>M-32 CUMHURİYET 35-25-M00103_955254472_955254472</t>
  </si>
  <si>
    <t>09.12.2023 15:36:55</t>
  </si>
  <si>
    <t>09.12.2023 18:51:45</t>
  </si>
  <si>
    <t>DEMİRKÖPRÜ TM 45-78-A00005_ALAŞEHİR M03_2329520</t>
  </si>
  <si>
    <t>09.12.2023 05:04:37</t>
  </si>
  <si>
    <t>09.12.2023 05:32:29</t>
  </si>
  <si>
    <t>09.12.2023 13:24:56</t>
  </si>
  <si>
    <t>09.12.2023 13:37:28</t>
  </si>
  <si>
    <t>09.12.2023 17:38:51</t>
  </si>
  <si>
    <t>09.12.2023 22:46:25</t>
  </si>
  <si>
    <t>09.12.2023 16:09:32</t>
  </si>
  <si>
    <t>09.12.2023 18:51:43</t>
  </si>
  <si>
    <t>TR-26 35-19-L00026_C_91047608_91047608</t>
  </si>
  <si>
    <t>09.12.2023 20:45:44</t>
  </si>
  <si>
    <t>09.12.2023 21:30:03</t>
  </si>
  <si>
    <t>DEMİRKÖPRÜ TM 45-78-A00005_HatBaşıAyırıcı_53139846 M05_53139846</t>
  </si>
  <si>
    <t>09.12.2023 14:08:54</t>
  </si>
  <si>
    <t>09.12.2023 19:22:58</t>
  </si>
  <si>
    <t>09.12.2023 04:34:22</t>
  </si>
  <si>
    <t>09.12.2023 05:12:06</t>
  </si>
  <si>
    <t>GÜLKENT TR-4 35-30-M00227_955307019_955307019</t>
  </si>
  <si>
    <t>09.12.2023 11:18:25</t>
  </si>
  <si>
    <t>09.12.2023 13:13:39</t>
  </si>
  <si>
    <t>ŞEHİT KEMAL KÖK 35-17-M00449_OMS METAL M02_66442991</t>
  </si>
  <si>
    <t>09.12.2023 13:04:00</t>
  </si>
  <si>
    <t>09.12.2023 14:11:18</t>
  </si>
  <si>
    <t>BALIBEY ÇOLAKLAR TR-2 45-77-L00413_C_91088855_91088855</t>
  </si>
  <si>
    <t>09.12.2023 11:00:03</t>
  </si>
  <si>
    <t>09.12.2023 13:31:56</t>
  </si>
  <si>
    <t>İĞDECİK KÖK 45-71-M00077_ŞEHİR-2 (TR-5) M04_72234122</t>
  </si>
  <si>
    <t>09.12.2023 12:07:49</t>
  </si>
  <si>
    <t>YENİKÖY TR-2 35-23-M00086_A_91318294_91318294</t>
  </si>
  <si>
    <t>09.12.2023 03:10:29</t>
  </si>
  <si>
    <t>09.12.2023 03:43:22</t>
  </si>
  <si>
    <t>K-231 35-01-K00231_R_56375983_56375983</t>
  </si>
  <si>
    <t>09.12.2023 15:00:42</t>
  </si>
  <si>
    <t>09.12.2023 18:30:45</t>
  </si>
  <si>
    <t>DEMİRCİ MAH. TR-5C 45-74-M00153_45-74-M00153_2359533</t>
  </si>
  <si>
    <t>09.12.2023 09:35:18</t>
  </si>
  <si>
    <t>09.12.2023 10:06:33</t>
  </si>
  <si>
    <t>09.12.2023 08:59:46</t>
  </si>
  <si>
    <t>09.12.2023 15:29:52</t>
  </si>
  <si>
    <t>TR-113 ZEYTİNALANI 35-19-L00113_B_56372540_56372540</t>
  </si>
  <si>
    <t>09.12.2023 19:46:43</t>
  </si>
  <si>
    <t>09.12.2023 20:57:28</t>
  </si>
  <si>
    <t>DM-01/TR-91 45-71-M01856_953195394_953195394</t>
  </si>
  <si>
    <t>09.12.2023 15:28:14</t>
  </si>
  <si>
    <t>09.12.2023 18:41:22</t>
  </si>
  <si>
    <t>09.12.2023 09:21:27</t>
  </si>
  <si>
    <t>09.12.2023 09:41:39</t>
  </si>
  <si>
    <t>K-3214 35-04-K03214_95002442547_95002442547</t>
  </si>
  <si>
    <t>09.12.2023 06:50:46</t>
  </si>
  <si>
    <t>09.12.2023 10:25:13</t>
  </si>
  <si>
    <t>09.12.2023 17:34:36</t>
  </si>
  <si>
    <t>09.12.2023 17:41:06</t>
  </si>
  <si>
    <t>09.12.2023 15:29:35</t>
  </si>
  <si>
    <t>YENİOBA KÖK 35-29-M00125_YENİOBA M013_72190947</t>
  </si>
  <si>
    <t>09.12.2023 11:01:15</t>
  </si>
  <si>
    <t>09.12.2023 15:59:44</t>
  </si>
  <si>
    <t>EĞLENHOCA TR-3 35-21-L00120_35-21-L00120_2375932</t>
  </si>
  <si>
    <t>09.12.2023 11:52:43</t>
  </si>
  <si>
    <t>09.12.2023 14:04:45</t>
  </si>
  <si>
    <t>K-4038 35-03-K04038_35-03-K04038_41944257</t>
  </si>
  <si>
    <t>09.12.2023 08:56:00</t>
  </si>
  <si>
    <t>09.12.2023 16:05:53</t>
  </si>
  <si>
    <t>DM-2/2 ESKİ KUYUYANI 35-18-L00583_950454401_950454401</t>
  </si>
  <si>
    <t>09.12.2023 16:11:09</t>
  </si>
  <si>
    <t>09.12.2023 17:45:51</t>
  </si>
  <si>
    <t>EGE YENİ ELVAN KOOP. TR 35-14-M00373_35-14-M00373_2352984</t>
  </si>
  <si>
    <t>09.12.2023 17:24:49</t>
  </si>
  <si>
    <t>09.12.2023 19:47:58</t>
  </si>
  <si>
    <t>09.12.2023 13:39:40</t>
  </si>
  <si>
    <t>09.12.2023 21:36:29</t>
  </si>
  <si>
    <t>09.12.2023 22:55:47</t>
  </si>
  <si>
    <t>09.12.2023 23:37:10</t>
  </si>
  <si>
    <t>09.12.2023 03:05:36</t>
  </si>
  <si>
    <t>09.12.2023 05:09:16</t>
  </si>
  <si>
    <t>AVŞAR TR-6 DEĞİRMENDERE 45-73-M00774_945650577_945650577</t>
  </si>
  <si>
    <t>09.12.2023 12:43:15</t>
  </si>
  <si>
    <t>09.12.2023 14:37:27</t>
  </si>
  <si>
    <t>ÇİLE TR-2 35-22-M00238_35-22-M00238_2354034</t>
  </si>
  <si>
    <t>09.12.2023 12:31:56</t>
  </si>
  <si>
    <t>09.12.2023 12:41:18</t>
  </si>
  <si>
    <t>ULUDERBENT DM 45-73-M00491_HatBaşıAyırıcı_87339998 M03_87339998</t>
  </si>
  <si>
    <t>09.12.2023 14:15:21</t>
  </si>
  <si>
    <t>09.12.2023 14:18:56</t>
  </si>
  <si>
    <t>YENİKÖY TR-1 35-23-M00085_C_91318242_91318242</t>
  </si>
  <si>
    <t>09.12.2023 02:09:58</t>
  </si>
  <si>
    <t>09.12.2023 03:02:06</t>
  </si>
  <si>
    <t>M-3090 35-09-M03090_97692563_97692563</t>
  </si>
  <si>
    <t>09.12.2023 12:07:06</t>
  </si>
  <si>
    <t>09.12.2023 18:32:57</t>
  </si>
  <si>
    <t>09.12.2023 12:30:26</t>
  </si>
  <si>
    <t>09.12.2023 13:56:48</t>
  </si>
  <si>
    <t>DM-1/46 45-71-M00028_953216792_953216792</t>
  </si>
  <si>
    <t>09.12.2023 08:52:33</t>
  </si>
  <si>
    <t>09.12.2023 11:08:14</t>
  </si>
  <si>
    <t>KARAOĞLANLI TR-1 45-78-M00350_A_91165309_91165309</t>
  </si>
  <si>
    <t>09.12.2023 18:23:19</t>
  </si>
  <si>
    <t>09.12.2023 21:31:10</t>
  </si>
  <si>
    <t>09.12.2023 12:47:56</t>
  </si>
  <si>
    <t>09.12.2023 15:58:24</t>
  </si>
  <si>
    <t>ARMUTLU TR-3 35-27-L00003_913849402_913849402</t>
  </si>
  <si>
    <t>09.12.2023 15:56:28</t>
  </si>
  <si>
    <t>09.12.2023 20:26:14</t>
  </si>
  <si>
    <t>DÜNDARLI TR-2 35-24-M00203_B_56355300_56355300</t>
  </si>
  <si>
    <t>09.12.2023 17:38:27</t>
  </si>
  <si>
    <t>09.12.2023 18:41:42</t>
  </si>
  <si>
    <t>K-1027 35-01-K01027_910771871_910771871</t>
  </si>
  <si>
    <t>09.12.2023 14:33:25</t>
  </si>
  <si>
    <t>09.12.2023 16:11:46</t>
  </si>
  <si>
    <t>DEMİRTAŞ TR-2 35-30-M00151_C_91238683_91238683</t>
  </si>
  <si>
    <t>09.12.2023 09:23:47</t>
  </si>
  <si>
    <t>09.12.2023 13:13:28</t>
  </si>
  <si>
    <t>MENEMEN İM 35-28-A00001_ŞEHİR-2 L08_88107421</t>
  </si>
  <si>
    <t>09.12.2023 16:18:06</t>
  </si>
  <si>
    <t>09.12.2023 16:26:00</t>
  </si>
  <si>
    <t>M-3421(YATIRIM REZERVE) 35-03-M03421_A _81235113</t>
  </si>
  <si>
    <t>09.12.2023 08:00:57</t>
  </si>
  <si>
    <t>09.12.2023 11:14:27</t>
  </si>
  <si>
    <t>FUNDACIK KÖK 45-75-M00068_ÇİÇEKLİ M02_67108854</t>
  </si>
  <si>
    <t>09.12.2023 09:54:01</t>
  </si>
  <si>
    <t>09.12.2023 11:45:02</t>
  </si>
  <si>
    <t>M-1266 35-02-M01266_99834555_99834555</t>
  </si>
  <si>
    <t>09.12.2023 08:27:37</t>
  </si>
  <si>
    <t>09.12.2023 09:19:33</t>
  </si>
  <si>
    <t>İTOB DM 35-22-M00089_ARITMA M05_2327863</t>
  </si>
  <si>
    <t>09.12.2023 12:09:59</t>
  </si>
  <si>
    <t>09.12.2023 12:41:24</t>
  </si>
  <si>
    <t>ORUÇLAR TR-1 35-16-M00093_A_56399305_56399305</t>
  </si>
  <si>
    <t>09.12.2023 09:41:05</t>
  </si>
  <si>
    <t>09.12.2023 15:58:10</t>
  </si>
  <si>
    <t>M-247 35-02-M00247_99988551_99988551</t>
  </si>
  <si>
    <t>09.12.2023 15:41:14</t>
  </si>
  <si>
    <t>09.12.2023 16:54:41</t>
  </si>
  <si>
    <t>M-2001 GÜZELBAHÇE ÇAMLI KÖK 35-10-M02001_ÇIKIŞ M02_47756367</t>
  </si>
  <si>
    <t>09.12.2023 10:27:45</t>
  </si>
  <si>
    <t>09.12.2023 13:29:14</t>
  </si>
  <si>
    <t>09.12.2023 02:58:56</t>
  </si>
  <si>
    <t>09.12.2023 03:09:34</t>
  </si>
  <si>
    <t>M-3312(YATIRIM REZERVE) 35-07-M03312_99070139_99070139</t>
  </si>
  <si>
    <t>09.12.2023 15:37:56</t>
  </si>
  <si>
    <t>09.12.2023 17:26:18</t>
  </si>
  <si>
    <t>M-1536 35-01-M01536__79812629_79812629</t>
  </si>
  <si>
    <t>09.12.2023 22:00:20</t>
  </si>
  <si>
    <t>09.12.2023 23:07:37</t>
  </si>
  <si>
    <t>09.12.2023 16:49:06</t>
  </si>
  <si>
    <t>09.12.2023 22:54:38</t>
  </si>
  <si>
    <t>09.12.2023 13:51:48</t>
  </si>
  <si>
    <t>09.12.2023 16:36:50</t>
  </si>
  <si>
    <t>MENEMEN TR-24 35-28-L00024_B_56364097_56364097</t>
  </si>
  <si>
    <t>09.12.2023 16:08:03</t>
  </si>
  <si>
    <t>09.12.2023 18:07:21</t>
  </si>
  <si>
    <t>09.12.2023 10:05:49</t>
  </si>
  <si>
    <t>09.12.2023 16:12:09</t>
  </si>
  <si>
    <t>09.12.2023 04:19:08</t>
  </si>
  <si>
    <t>09.12.2023 06:13:14</t>
  </si>
  <si>
    <t>K-197 35-04-K00197_99456738_99456738</t>
  </si>
  <si>
    <t>09.12.2023 00:47:01</t>
  </si>
  <si>
    <t>09.12.2023 02:49:11</t>
  </si>
  <si>
    <t>09.12.2023 15:17:52</t>
  </si>
  <si>
    <t>09.12.2023 20:11:01</t>
  </si>
  <si>
    <t>K-1088 35-04-K01088_95002624367_95002624367</t>
  </si>
  <si>
    <t>09.12.2023 12:33:33</t>
  </si>
  <si>
    <t>09.12.2023 18:28:45</t>
  </si>
  <si>
    <t>12.12.2023 09:02:20</t>
  </si>
  <si>
    <t>12.12.2023 17:31:00</t>
  </si>
  <si>
    <t>M-2674 35-01-M02674_A 1A_5869406</t>
  </si>
  <si>
    <t>12.12.2023 21:50:54</t>
  </si>
  <si>
    <t>12.12.2023 23:10:18</t>
  </si>
  <si>
    <t>KERPİÇLİK KÖYÜ TR-1 35-15-L00546_A_56406778_56406778</t>
  </si>
  <si>
    <t>12.12.2023 13:23:19</t>
  </si>
  <si>
    <t>12.12.2023 15:31:47</t>
  </si>
  <si>
    <t>İZZETTİN KÖK 45-83-M00132_SİNİRLİ M02_2107099</t>
  </si>
  <si>
    <t>12.12.2023 16:32:13</t>
  </si>
  <si>
    <t>12.12.2023 17:02:36</t>
  </si>
  <si>
    <t>K-2431 35-08-K02431_35-08-K02431_42040273</t>
  </si>
  <si>
    <t>12.12.2023 14:27:33</t>
  </si>
  <si>
    <t>12.12.2023 14:33:26</t>
  </si>
  <si>
    <t>12.12.2023 08:37:09</t>
  </si>
  <si>
    <t>12.12.2023 10:19:42</t>
  </si>
  <si>
    <t>K-337 35-07-K00337_B_56383668_56383668</t>
  </si>
  <si>
    <t>12.12.2023 21:30:35</t>
  </si>
  <si>
    <t>12.12.2023 21:31:56</t>
  </si>
  <si>
    <t>12.12.2023 09:10:44</t>
  </si>
  <si>
    <t>12.12.2023 15:30:52</t>
  </si>
  <si>
    <t>TR-152 35-16-L00152_A_91076880_91076880</t>
  </si>
  <si>
    <t>12.12.2023 14:40:16</t>
  </si>
  <si>
    <t>12.12.2023 15:13:43</t>
  </si>
  <si>
    <t>K-692 35-04-K00692_ST 692 K1_5865318</t>
  </si>
  <si>
    <t>12.12.2023 18:38:20</t>
  </si>
  <si>
    <t>12.12.2023 21:09:51</t>
  </si>
  <si>
    <t>12.12.2023 00:17:35</t>
  </si>
  <si>
    <t>12.12.2023 04:38:19</t>
  </si>
  <si>
    <t>K-1651 SANDALYECİ ÖZEL TR 35-08-K01651Ö_ K01_2072772</t>
  </si>
  <si>
    <t>12.12.2023 11:42:14</t>
  </si>
  <si>
    <t>12.12.2023 14:42:29</t>
  </si>
  <si>
    <t>12.12.2023 12:16:11</t>
  </si>
  <si>
    <t>12.12.2023 12:17:21</t>
  </si>
  <si>
    <t>K-997 35-07-K00997__88868891_88868891</t>
  </si>
  <si>
    <t>12.12.2023 09:00:41</t>
  </si>
  <si>
    <t>12.12.2023 09:33:00</t>
  </si>
  <si>
    <t>BADEMLİ TR-2 35-30-L00099_955328955_955328955</t>
  </si>
  <si>
    <t>12.12.2023 22:49:20</t>
  </si>
  <si>
    <t>13.12.2023 03:36:29</t>
  </si>
  <si>
    <t>AKGEDİK KÖK-1 45-71-M00162_EMLAKDERE M03_56219223</t>
  </si>
  <si>
    <t>12.12.2023 18:57:30</t>
  </si>
  <si>
    <t>12.12.2023 19:39:23</t>
  </si>
  <si>
    <t>12.12.2023 22:47:58</t>
  </si>
  <si>
    <t>13.12.2023 01:05:23</t>
  </si>
  <si>
    <t>DM-1/43 45-71-M00026_953205733_953205733</t>
  </si>
  <si>
    <t>12.12.2023 17:34:46</t>
  </si>
  <si>
    <t>12.12.2023 20:22:27</t>
  </si>
  <si>
    <t>12.12.2023 21:29:40</t>
  </si>
  <si>
    <t>12.12.2023 23:13:44</t>
  </si>
  <si>
    <t>K-527 35-01-K00527_A_56374589_56374589</t>
  </si>
  <si>
    <t>12.12.2023 23:38:44</t>
  </si>
  <si>
    <t>13.12.2023 05:54:32</t>
  </si>
  <si>
    <t>12.12.2023 18:10:04</t>
  </si>
  <si>
    <t>12.12.2023 18:47:00</t>
  </si>
  <si>
    <t>12.12.2023 18:04:26</t>
  </si>
  <si>
    <t>12.12.2023 18:37:49</t>
  </si>
  <si>
    <t>ORTA MAHALLE M-9 35-25-M00117_955258644_955258644</t>
  </si>
  <si>
    <t>12.12.2023 14:58:43</t>
  </si>
  <si>
    <t>12.12.2023 15:55:49</t>
  </si>
  <si>
    <t>TR-67 35-30-L00067_955334275_955334275</t>
  </si>
  <si>
    <t>12.12.2023 19:45:17</t>
  </si>
  <si>
    <t>12.12.2023 23:19:19</t>
  </si>
  <si>
    <t>K-1191 35-04-K01191_915146730_915146730</t>
  </si>
  <si>
    <t>12.12.2023 11:40:07</t>
  </si>
  <si>
    <t>12.12.2023 13:17:06</t>
  </si>
  <si>
    <t>12.12.2023 07:08:43</t>
  </si>
  <si>
    <t>12.12.2023 11:18:16</t>
  </si>
  <si>
    <t>AKGEDİK KÖK-1 45-71-M00162_HatBaşıAyırıcı_95189293 M03_95189293</t>
  </si>
  <si>
    <t>12.12.2023 11:41:50</t>
  </si>
  <si>
    <t>M-3470(YATIRIM REZERVE) 35-02-M03470_D_56369955_56369955</t>
  </si>
  <si>
    <t>12.12.2023 09:20:17</t>
  </si>
  <si>
    <t>12.12.2023 16:58:11</t>
  </si>
  <si>
    <t>12.12.2023 14:18:36</t>
  </si>
  <si>
    <t>12.12.2023 15:28:34</t>
  </si>
  <si>
    <t>12.12.2023 10:22:07</t>
  </si>
  <si>
    <t>12.12.2023 18:36:45</t>
  </si>
  <si>
    <t>AVŞAR TR-1 45-83-L00340_95000591608_95000591608</t>
  </si>
  <si>
    <t>12.12.2023 16:00:45</t>
  </si>
  <si>
    <t>12.12.2023 19:02:27</t>
  </si>
  <si>
    <t>12.12.2023 10:52:01</t>
  </si>
  <si>
    <t>12.12.2023 11:19:31</t>
  </si>
  <si>
    <t>M-378 35-30-M00378_915958192_915958192</t>
  </si>
  <si>
    <t>12.12.2023 18:15:04</t>
  </si>
  <si>
    <t>12.12.2023 21:13:58</t>
  </si>
  <si>
    <t>MAVİKÖŞE TR-4 35-17-M00228_950303982_950303982</t>
  </si>
  <si>
    <t>12.12.2023 11:47:41</t>
  </si>
  <si>
    <t>12.12.2023 17:44:24</t>
  </si>
  <si>
    <t>K-1717 35-03-K01717_D_56366488_56366488</t>
  </si>
  <si>
    <t>12.12.2023 14:33:18</t>
  </si>
  <si>
    <t>12.12.2023 16:12:17</t>
  </si>
  <si>
    <t>12.12.2023 09:34:43</t>
  </si>
  <si>
    <t>12.12.2023 12:12:12</t>
  </si>
  <si>
    <t>GÖKÇEALAN TR-3 35-13-L00087__77047617_77047617</t>
  </si>
  <si>
    <t>12.12.2023 09:13:22</t>
  </si>
  <si>
    <t>12.12.2023 10:49:39</t>
  </si>
  <si>
    <t>M-2595 BEŞYOL DM 35-02-M02595_BEŞYOL DM ÇIKIŞ M06_50219747</t>
  </si>
  <si>
    <t>12.12.2023 09:05:45</t>
  </si>
  <si>
    <t>12.12.2023 17:30:53</t>
  </si>
  <si>
    <t>DM-1/80 35-29-M00080_B_65499127_65499127</t>
  </si>
  <si>
    <t>12.12.2023 15:49:27</t>
  </si>
  <si>
    <t>12.12.2023 18:36:58</t>
  </si>
  <si>
    <t>HALİLBEYLİ TR-1 KÖK 35-27-M01057_HALİLBEYLİ KÖY İÇİ ATIK ARITMA M05_61283941</t>
  </si>
  <si>
    <t>12.12.2023 10:46:13</t>
  </si>
  <si>
    <t>12.12.2023 12:10:10</t>
  </si>
  <si>
    <t>BAĞARASI TR-11 35-23-M00180__91357682_91357682</t>
  </si>
  <si>
    <t>12.12.2023 21:35:47</t>
  </si>
  <si>
    <t>12.12.2023 22:47:32</t>
  </si>
  <si>
    <t>12.12.2023 13:39:03</t>
  </si>
  <si>
    <t>12.12.2023 14:21:53</t>
  </si>
  <si>
    <t>12.12.2023 20:09:01</t>
  </si>
  <si>
    <t>12.12.2023 22:28:48</t>
  </si>
  <si>
    <t>DM-1/TR-19 (TR-46) 35-26-M00046_956614192_956614192</t>
  </si>
  <si>
    <t>12.12.2023 13:06:32</t>
  </si>
  <si>
    <t>12.12.2023 17:50:46</t>
  </si>
  <si>
    <t>12.12.2023 12:23:26</t>
  </si>
  <si>
    <t>12.12.2023 10:32:08</t>
  </si>
  <si>
    <t>12.12.2023 13:36:10</t>
  </si>
  <si>
    <t>TIRAZLI KÖK 45-79-M00079_HatBaşıAyırıcı_72341684 M06_72341684</t>
  </si>
  <si>
    <t>12.12.2023 12:47:59</t>
  </si>
  <si>
    <t>12.12.2023 15:01:59</t>
  </si>
  <si>
    <t>K-1027 35-01-K01027_911020083_911020083</t>
  </si>
  <si>
    <t>12.12.2023 09:13:00</t>
  </si>
  <si>
    <t>12.12.2023 11:23:57</t>
  </si>
  <si>
    <t>EVRENOS TR-3 45-71-M01411_45-71-M01411_2371340</t>
  </si>
  <si>
    <t>12.12.2023 20:55:29</t>
  </si>
  <si>
    <t>13.12.2023 00:45:34</t>
  </si>
  <si>
    <t>FUNDACIK KÖK 45-75-M00068_DAĞDERE DM M05_84289409</t>
  </si>
  <si>
    <t>12.12.2023 17:11:26</t>
  </si>
  <si>
    <t>12.12.2023 17:19:56</t>
  </si>
  <si>
    <t>MURADİYE DM 45-71-M00006_DM-4 KÜÇÜK ÖLÇEKLİ SAN. SİTESİ M03_2322413</t>
  </si>
  <si>
    <t>12.12.2023 09:50:35</t>
  </si>
  <si>
    <t>12.12.2023 18:34:06</t>
  </si>
  <si>
    <t>12.12.2023 01:35:06</t>
  </si>
  <si>
    <t>12.12.2023 01:58:00</t>
  </si>
  <si>
    <t>12.12.2023 09:19:51</t>
  </si>
  <si>
    <t>12.12.2023 09:27:11</t>
  </si>
  <si>
    <t>YENİKÖY TR-2 45-71-M01045_45-71-M01045_2362856</t>
  </si>
  <si>
    <t>12.12.2023 14:31:17</t>
  </si>
  <si>
    <t>12.12.2023 14:46:05</t>
  </si>
  <si>
    <t>TR-5 35-19-L00005_İÇMELER L03_72124010</t>
  </si>
  <si>
    <t>12.12.2023 19:26:08</t>
  </si>
  <si>
    <t>12.12.2023 19:41:03</t>
  </si>
  <si>
    <t>12.12.2023 20:15:33</t>
  </si>
  <si>
    <t>12.12.2023 21:09:07</t>
  </si>
  <si>
    <t>DM-03/01 45-71-M00003_TR-3/25 M14_2307282</t>
  </si>
  <si>
    <t>12.12.2023 09:00:00</t>
  </si>
  <si>
    <t>12.12.2023 13:44:24</t>
  </si>
  <si>
    <t>KAYNARPINAR TR-1 35-21-L00116_D D10B_5838639</t>
  </si>
  <si>
    <t>12.12.2023 11:17:07</t>
  </si>
  <si>
    <t>12.12.2023 12:17:43</t>
  </si>
  <si>
    <t>KIZILCAAVLU TR-3 35-15-L00182_95000645649_95000645649</t>
  </si>
  <si>
    <t>12.12.2023 12:45:45</t>
  </si>
  <si>
    <t>12.12.2023 14:51:28</t>
  </si>
  <si>
    <t>KAYNARPINAR TR-1 35-21-L00116_35-21-L00116_2350044</t>
  </si>
  <si>
    <t>12.12.2023 15:47:54</t>
  </si>
  <si>
    <t>SARIGÖL TR-53 45-79-M00053_A_91418763_91418763</t>
  </si>
  <si>
    <t>12.12.2023 21:38:48</t>
  </si>
  <si>
    <t>12.12.2023 22:51:30</t>
  </si>
  <si>
    <t>K-2656 35-01-K02656_35-01-K02656_2360481</t>
  </si>
  <si>
    <t>12.12.2023 10:43:43</t>
  </si>
  <si>
    <t>12.12.2023 10:59:00</t>
  </si>
  <si>
    <t>METAL İŞLERİ TR-12 KÖK 35-22-M00112_TAHTALIÇAY-OĞLANANASI DİZDARLAR SULAMA GRUBU M04_72106668</t>
  </si>
  <si>
    <t>12.12.2023 09:29:01</t>
  </si>
  <si>
    <t>12.12.2023 09:49:45</t>
  </si>
  <si>
    <t>12.12.2023 02:14:59</t>
  </si>
  <si>
    <t>12.12.2023 02:16:51</t>
  </si>
  <si>
    <t>12.12.2023 19:11:48</t>
  </si>
  <si>
    <t>12.12.2023 19:48:12</t>
  </si>
  <si>
    <t>YASEMİN DM 35-19-M00002_TR-42 M06_2055956</t>
  </si>
  <si>
    <t>12.12.2023 11:31:51</t>
  </si>
  <si>
    <t>12.12.2023 17:10:02</t>
  </si>
  <si>
    <t>12.12.2023 19:07:26</t>
  </si>
  <si>
    <t>12.12.2023 19:59:13</t>
  </si>
  <si>
    <t>MENEMEN TR-78 35-28-L00078_A_56357105_56357105</t>
  </si>
  <si>
    <t>12.12.2023 13:56:24</t>
  </si>
  <si>
    <t>12.12.2023 16:31:44</t>
  </si>
  <si>
    <t>12.12.2023 16:06:02</t>
  </si>
  <si>
    <t>12.12.2023 23:37:44</t>
  </si>
  <si>
    <t>M-3561(YATIRIM REZERVE) 35-02-M03561_B B2B_5844710</t>
  </si>
  <si>
    <t>12.12.2023 08:50:07</t>
  </si>
  <si>
    <t>12.12.2023 10:49:05</t>
  </si>
  <si>
    <t>ÜRKMEZ M-17 35-25-M00174__72372191_72372191</t>
  </si>
  <si>
    <t>12.12.2023 14:53:54</t>
  </si>
  <si>
    <t>12.12.2023 16:02:42</t>
  </si>
  <si>
    <t>DM-13/02 45-71-M00330_95001323398_95001323398</t>
  </si>
  <si>
    <t>12.12.2023 13:24:21</t>
  </si>
  <si>
    <t>12.12.2023 15:44:41</t>
  </si>
  <si>
    <t>K-1409 35-04-K01409_B_56371550_56371550</t>
  </si>
  <si>
    <t>14.12.2023 17:54:09</t>
  </si>
  <si>
    <t>14.12.2023 19:21:27</t>
  </si>
  <si>
    <t>ILICA GIS TM 35-07-A00002_ILICA-3 K03_2313366</t>
  </si>
  <si>
    <t>14.12.2023 01:47:00</t>
  </si>
  <si>
    <t>14.12.2023 01:55:19</t>
  </si>
  <si>
    <t>HARMANDALI KÖK 45-71-M00061_AHMET KOCA M10_72231053</t>
  </si>
  <si>
    <t>14.12.2023 07:17:54</t>
  </si>
  <si>
    <t>14.12.2023 12:15:26</t>
  </si>
  <si>
    <t>ASARLIK TR-11 35-28-L00129_6447906_56376200_56376200</t>
  </si>
  <si>
    <t>14.12.2023 21:48:17</t>
  </si>
  <si>
    <t>14.12.2023 22:27:29</t>
  </si>
  <si>
    <t>14.12.2023 12:51:52</t>
  </si>
  <si>
    <t>14.12.2023 16:14:24</t>
  </si>
  <si>
    <t>M-1537 35-01-M01537_C_56377938_56377938</t>
  </si>
  <si>
    <t>14.12.2023 18:21:49</t>
  </si>
  <si>
    <t>14.12.2023 20:50:18</t>
  </si>
  <si>
    <t>TR-141 35-15-M00141_950367700_950367700</t>
  </si>
  <si>
    <t>14.12.2023 19:10:10</t>
  </si>
  <si>
    <t>14.12.2023 21:01:12</t>
  </si>
  <si>
    <t>K-3385 35-04-K03385_D &amp;#x27;K3388D3B_5819467</t>
  </si>
  <si>
    <t>14.12.2023 10:26:41</t>
  </si>
  <si>
    <t>14.12.2023 13:26:01</t>
  </si>
  <si>
    <t>KAYAKÖY TR-2 35-15-L00522_A_91239502_91239502</t>
  </si>
  <si>
    <t>14.12.2023 09:22:56</t>
  </si>
  <si>
    <t>14.12.2023 16:07:53</t>
  </si>
  <si>
    <t>K-510 35-01-K00510_913926400_913926400</t>
  </si>
  <si>
    <t>14.12.2023 13:33:18</t>
  </si>
  <si>
    <t>M-1537 35-01-M01537_35-01-M01537_2377132</t>
  </si>
  <si>
    <t>14.12.2023 21:15:17</t>
  </si>
  <si>
    <t>14.12.2023 11:02:05</t>
  </si>
  <si>
    <t>14.12.2023 16:11:22</t>
  </si>
  <si>
    <t>SAİP KÖYÜ TR-1 35-21-L00102_A_56392429_56392429</t>
  </si>
  <si>
    <t>14.12.2023 15:43:50</t>
  </si>
  <si>
    <t>14.12.2023 21:50:04</t>
  </si>
  <si>
    <t>14.12.2023 12:47:10</t>
  </si>
  <si>
    <t>14.12.2023 13:08:16</t>
  </si>
  <si>
    <t>DM-19/02A 45-71-M02184_SPEK ELEKTRONİK O-02 DİREK M05_65995563</t>
  </si>
  <si>
    <t>14.12.2023 17:49:25</t>
  </si>
  <si>
    <t>14.12.2023 18:40:45</t>
  </si>
  <si>
    <t>K-1117 35-08-K01117_97520757_97520757</t>
  </si>
  <si>
    <t>14.12.2023 14:11:29</t>
  </si>
  <si>
    <t>14.12.2023 17:39:24</t>
  </si>
  <si>
    <t>BALÇOVA İM 35-07-A00001_KAPLICA K04_42778779</t>
  </si>
  <si>
    <t>14.12.2023 16:41:04</t>
  </si>
  <si>
    <t>14.12.2023 18:47:10</t>
  </si>
  <si>
    <t>SULTANİYE TR-1 35-13-L00080_ H_100725976</t>
  </si>
  <si>
    <t>14.12.2023 09:06:44</t>
  </si>
  <si>
    <t>14.12.2023 13:53:20</t>
  </si>
  <si>
    <t>14.12.2023 14:56:32</t>
  </si>
  <si>
    <t>14.12.2023 15:06:22</t>
  </si>
  <si>
    <t>KARABURUN TR-6 35-21-L00032_C_56365119_56365119</t>
  </si>
  <si>
    <t>14.12.2023 22:35:41</t>
  </si>
  <si>
    <t>14.12.2023 23:22:18</t>
  </si>
  <si>
    <t>14.12.2023 22:50:30</t>
  </si>
  <si>
    <t>15.12.2023 00:36:48</t>
  </si>
  <si>
    <t>ÇUKUROBA TR-1 45-78-M00690_49289487_56389733_56389733</t>
  </si>
  <si>
    <t>14.12.2023 13:56:15</t>
  </si>
  <si>
    <t>14.12.2023 15:02:23</t>
  </si>
  <si>
    <t>TR-66 YENİKENT-1 35-15-L00066_DAĞITIM TRAFO TR-66 YENİKENT-1 L03_2118991</t>
  </si>
  <si>
    <t>14.12.2023 16:32:40</t>
  </si>
  <si>
    <t>14.12.2023 17:52:04</t>
  </si>
  <si>
    <t>SOMA TR-16/8 (DM3/19) LABELLA ÜSTÜ 45-82-M00100_45-82-M00100_72190602</t>
  </si>
  <si>
    <t>14.12.2023 09:21:52</t>
  </si>
  <si>
    <t>14.12.2023 18:17:04</t>
  </si>
  <si>
    <t>L-133 35-18-L00133_950042786_950042786</t>
  </si>
  <si>
    <t>14.12.2023 12:12:56</t>
  </si>
  <si>
    <t>14.12.2023 19:24:15</t>
  </si>
  <si>
    <t>TR-14 35-17-M00014_950303026_950303026</t>
  </si>
  <si>
    <t>14.12.2023 10:26:58</t>
  </si>
  <si>
    <t>14.12.2023 12:14:48</t>
  </si>
  <si>
    <t>TROPİKAL DM 35-27-L00056_ÇİNİLİKÖY L05_72201719</t>
  </si>
  <si>
    <t>14.12.2023 10:03:41</t>
  </si>
  <si>
    <t>14.12.2023 13:47:51</t>
  </si>
  <si>
    <t>L-412 35-18-L00412_950453366_950453366</t>
  </si>
  <si>
    <t>14.12.2023 14:22:31</t>
  </si>
  <si>
    <t>14.12.2023 20:13:48</t>
  </si>
  <si>
    <t>K-2985 35-01-K02985_911566864_911566864</t>
  </si>
  <si>
    <t>14.12.2023 12:05:29</t>
  </si>
  <si>
    <t>14.12.2023 14:39:04</t>
  </si>
  <si>
    <t>14.12.2023 11:10:58</t>
  </si>
  <si>
    <t>14.12.2023 17:35:23</t>
  </si>
  <si>
    <t>DM-05/02 45-71-M00048_HatBaşıAyırıcı_53139084 M03_53139084</t>
  </si>
  <si>
    <t>14.12.2023 09:59:35</t>
  </si>
  <si>
    <t>14.12.2023 11:03:20</t>
  </si>
  <si>
    <t>14.12.2023 13:08:19</t>
  </si>
  <si>
    <t>14.12.2023 15:05:12</t>
  </si>
  <si>
    <t>KALEKÖY TR-5 35-31-L00237_35-31-L00237_2365451</t>
  </si>
  <si>
    <t>14.12.2023 18:42:00</t>
  </si>
  <si>
    <t>14.12.2023 19:18:08</t>
  </si>
  <si>
    <t>14.12.2023 17:52:56</t>
  </si>
  <si>
    <t>14.12.2023 17:57:19</t>
  </si>
  <si>
    <t>14.12.2023 10:51:58</t>
  </si>
  <si>
    <t>14.12.2023 17:38:26</t>
  </si>
  <si>
    <t>ILICA GIS TM 35-07-A00002_ILICA-10 K16_2313377</t>
  </si>
  <si>
    <t>AHMETLİ DM 45-77-M00187_ESKİ SELENDİ M08_80367394</t>
  </si>
  <si>
    <t>14.12.2023 19:20:25</t>
  </si>
  <si>
    <t>14.12.2023 20:23:15</t>
  </si>
  <si>
    <t>14.12.2023 12:20:50</t>
  </si>
  <si>
    <t>14.12.2023 12:56:27</t>
  </si>
  <si>
    <t>K-1360 35-04-K01360_E E2B_5811433</t>
  </si>
  <si>
    <t>14.12.2023 16:45:01</t>
  </si>
  <si>
    <t>14.12.2023 17:34:39</t>
  </si>
  <si>
    <t>HASAN VARLIK 35-26-M00535_35-26-M00535_2363279</t>
  </si>
  <si>
    <t>14.12.2023 13:42:18</t>
  </si>
  <si>
    <t>14.12.2023 15:17:46</t>
  </si>
  <si>
    <t>ÖDEMİŞ İM 35-15-A00001_TRAFO-B L12_2060969</t>
  </si>
  <si>
    <t>14.12.2023 11:01:19</t>
  </si>
  <si>
    <t>14.12.2023 14:23:13</t>
  </si>
  <si>
    <t>AKHİSARLILAR SİTESİ TR 35-30-M00316_DIREK TIPI TRAFO HUCRESI H01_2040301</t>
  </si>
  <si>
    <t>14.12.2023 12:09:04</t>
  </si>
  <si>
    <t>14.12.2023 12:41:39</t>
  </si>
  <si>
    <t>İBRAHİMKUYU DM 35-15-M00286_YOLÜSTÜ (ÖDEMİŞ TM-2) M06_67554613</t>
  </si>
  <si>
    <t>14.12.2023 11:49:52</t>
  </si>
  <si>
    <t>14.12.2023 14:50:36</t>
  </si>
  <si>
    <t>ALAÇATI İM 35-18-A00002_L-284 L16_2307547</t>
  </si>
  <si>
    <t>14.12.2023 09:51:56</t>
  </si>
  <si>
    <t>14.12.2023 10:56:15</t>
  </si>
  <si>
    <t>PAZARKÖY KÖK 45-78-L00700_HatBaşıAyırıcı_53140399 L05_53140399</t>
  </si>
  <si>
    <t>14.12.2023 16:57:15</t>
  </si>
  <si>
    <t>14.12.2023 17:15:30</t>
  </si>
  <si>
    <t>DM-2/TR15A 45-71-M02111_953216961_953216961</t>
  </si>
  <si>
    <t>14.12.2023 11:33:58</t>
  </si>
  <si>
    <t>14.12.2023 13:41:36</t>
  </si>
  <si>
    <t>14.12.2023 10:01:34</t>
  </si>
  <si>
    <t>14.12.2023 17:06:48</t>
  </si>
  <si>
    <t>14.12.2023 08:22:16</t>
  </si>
  <si>
    <t>14.12.2023 16:14:45</t>
  </si>
  <si>
    <t>HARMANDALI KÖK 45-71-M00061_NURİ SORMAN M11_72231093</t>
  </si>
  <si>
    <t>14.12.2023 13:18:13</t>
  </si>
  <si>
    <t>14.12.2023 19:32:36</t>
  </si>
  <si>
    <t>K-2985 35-01-K02985_911666227_911666227</t>
  </si>
  <si>
    <t>14.12.2023 09:11:16</t>
  </si>
  <si>
    <t>14.12.2023 11:21:38</t>
  </si>
  <si>
    <t>14.12.2023 22:48:00</t>
  </si>
  <si>
    <t>ÇANDARLI TR-12 (OBAKÖY) 35-30-M00013_955321710_955321710</t>
  </si>
  <si>
    <t>14.12.2023 09:30:45</t>
  </si>
  <si>
    <t>14.12.2023 14:22:59</t>
  </si>
  <si>
    <t>KARABURUN İM 35-21-A00001_YENİ LİMAN L03_2062912</t>
  </si>
  <si>
    <t>14.12.2023 19:17:52</t>
  </si>
  <si>
    <t>14.12.2023 19:24:31</t>
  </si>
  <si>
    <t>14.12.2023 10:32:37</t>
  </si>
  <si>
    <t>14.12.2023 11:43:14</t>
  </si>
  <si>
    <t>M-1227 35-01-M01227_B_56357962_56357962</t>
  </si>
  <si>
    <t>14.12.2023 17:00:21</t>
  </si>
  <si>
    <t>DM-4/11(FATİH ANADOLU LİSESİ) 45-71-M00208_953218722_953218722</t>
  </si>
  <si>
    <t>14.12.2023 10:16:28</t>
  </si>
  <si>
    <t>14.12.2023 12:13:51</t>
  </si>
  <si>
    <t>ALAÇATI İM 35-18-A00002_L-284 L16_2052467</t>
  </si>
  <si>
    <t>14.12.2023 17:16:20</t>
  </si>
  <si>
    <t>14.12.2023 17:40:01</t>
  </si>
  <si>
    <t>MURADİYE TR 2/A 45-71-M00201_953221178_953221178</t>
  </si>
  <si>
    <t>14.12.2023 08:04:23</t>
  </si>
  <si>
    <t>14.12.2023 13:42:25</t>
  </si>
  <si>
    <t>ILICA GIS TM 35-07-A00002_ILICA-5 K05_2313368</t>
  </si>
  <si>
    <t>14.12.2023 00:47:00</t>
  </si>
  <si>
    <t>14.12.2023 00:49:00</t>
  </si>
  <si>
    <t>BODAMAS TR-3 45-75-M00299_45-75-M00299_2374864</t>
  </si>
  <si>
    <t>14.12.2023 15:08:35</t>
  </si>
  <si>
    <t>14.12.2023 16:26:47</t>
  </si>
  <si>
    <t>14.12.2023 16:05:57</t>
  </si>
  <si>
    <t>14.12.2023 21:15:10</t>
  </si>
  <si>
    <t>CABBAR DM 45-73-M00100_HatBaşıAyırıcı_53136462 M03_53136462</t>
  </si>
  <si>
    <t>14.12.2023 12:39:18</t>
  </si>
  <si>
    <t>14.12.2023 15:27:55</t>
  </si>
  <si>
    <t>TEPEYNİHAN TR-1 45-81-M00244_A_91194833_91194833</t>
  </si>
  <si>
    <t>14.12.2023 14:49:53</t>
  </si>
  <si>
    <t>14.12.2023 17:20:08</t>
  </si>
  <si>
    <t>M-3230 35-02-M03230_M-3231 M07_85738467</t>
  </si>
  <si>
    <t>14.12.2023 09:00:49</t>
  </si>
  <si>
    <t>14.12.2023 14:09:17</t>
  </si>
  <si>
    <t>K-1191 35-04-K01191_A A2B_5837232</t>
  </si>
  <si>
    <t>14.12.2023 22:29:21</t>
  </si>
  <si>
    <t>15.12.2023 00:05:55</t>
  </si>
  <si>
    <t>14.12.2023 09:35:25</t>
  </si>
  <si>
    <t>14.12.2023 16:05:30</t>
  </si>
  <si>
    <t>K-1582 35-08-K01582_35-08-K01582_42546881</t>
  </si>
  <si>
    <t>14.12.2023 20:10:06</t>
  </si>
  <si>
    <t>14.12.2023 21:25:43</t>
  </si>
  <si>
    <t>14.12.2023 17:07:19</t>
  </si>
  <si>
    <t>14.12.2023 17:23:46</t>
  </si>
  <si>
    <t>K-1088 35-04-K01088_99317308_99317308</t>
  </si>
  <si>
    <t>14.12.2023 09:44:43</t>
  </si>
  <si>
    <t>14.12.2023 12:24:54</t>
  </si>
  <si>
    <t>M-286 35-02-M00286_35-02-M00286_2363969</t>
  </si>
  <si>
    <t>14.12.2023 13:58:55</t>
  </si>
  <si>
    <t>14.12.2023 15:00:48</t>
  </si>
  <si>
    <t>TR-2/58 (GÜLLÜPINAR) 45-83-M00658_KÜÇÜK SANAYİ SİTESİ TR-1 M016_95321915</t>
  </si>
  <si>
    <t>14.12.2023 23:23:25</t>
  </si>
  <si>
    <t>15.12.2023 05:31:53</t>
  </si>
  <si>
    <t>K-2580 35-07-K02580_D_56379340_56379340</t>
  </si>
  <si>
    <t>14.12.2023 09:18:16</t>
  </si>
  <si>
    <t>14.12.2023 11:50:26</t>
  </si>
  <si>
    <t>K-1402 35-01-K01402_912188241_912188241</t>
  </si>
  <si>
    <t>16.12.2023 11:17:33</t>
  </si>
  <si>
    <t>SALİHLİ TM 45-78-A00004_KARAPINAR M15_2310858</t>
  </si>
  <si>
    <t>16.12.2023 15:52:53</t>
  </si>
  <si>
    <t>16.12.2023 16:43:49</t>
  </si>
  <si>
    <t>16.12.2023 13:29:45</t>
  </si>
  <si>
    <t>16.12.2023 18:24:25</t>
  </si>
  <si>
    <t>16.12.2023 10:01:25</t>
  </si>
  <si>
    <t>16.12.2023 10:44:05</t>
  </si>
  <si>
    <t>GÜMÜLDÜR M-22 35-25-M00022_HatBaşıAyırıcı_53133818 M04_53133818</t>
  </si>
  <si>
    <t>16.12.2023 05:29:05</t>
  </si>
  <si>
    <t>16.12.2023 06:44:28</t>
  </si>
  <si>
    <t>M-2948 35-01-M02948_911532960_911532960</t>
  </si>
  <si>
    <t>16.12.2023 18:41:27</t>
  </si>
  <si>
    <t>16.12.2023 21:27:18</t>
  </si>
  <si>
    <t>K-2885 35-02-K02885_B B1B_5845902</t>
  </si>
  <si>
    <t>16.12.2023 18:07:14</t>
  </si>
  <si>
    <t>16.12.2023 19:34:52</t>
  </si>
  <si>
    <t>GÖRDES DM 45-75-M00050_GÖRDES ŞEHİR-3 M04_2322172</t>
  </si>
  <si>
    <t>16.12.2023 15:18:25</t>
  </si>
  <si>
    <t>16.12.2023 17:21:48</t>
  </si>
  <si>
    <t>MORDOĞAN İM 35-21-A00002_KARABURUN 15,8 (MORDOĞAN KÖYLER) L12_2303193</t>
  </si>
  <si>
    <t>16.12.2023 12:25:09</t>
  </si>
  <si>
    <t>16.12.2023 12:38:10</t>
  </si>
  <si>
    <t>SOMA KÖYLER DM-2 45-82-M00125_HatBaşıAyırıcı_94949020 M09_94949020</t>
  </si>
  <si>
    <t>16.12.2023 10:04:35</t>
  </si>
  <si>
    <t>16.12.2023 10:08:49</t>
  </si>
  <si>
    <t>GÜMÜŞÇAY KÖK 45-73-M00477_GÜMÜŞÇAY M03_2309299</t>
  </si>
  <si>
    <t>16.12.2023 09:43:19</t>
  </si>
  <si>
    <t>16.12.2023 10:08:19</t>
  </si>
  <si>
    <t>KÖPRÜBAŞI DM 45-86-M00051_TR-3 DAMLAR M03_85039999</t>
  </si>
  <si>
    <t>16.12.2023 09:27:36</t>
  </si>
  <si>
    <t>16.12.2023 12:47:14</t>
  </si>
  <si>
    <t>L-166 35-18-L00166_950461056_950461056</t>
  </si>
  <si>
    <t>16.12.2023 13:51:11</t>
  </si>
  <si>
    <t>16.12.2023 17:27:49</t>
  </si>
  <si>
    <t>16.12.2023 13:34:30</t>
  </si>
  <si>
    <t>16.12.2023 14:36:30</t>
  </si>
  <si>
    <t>ÇİLE DM 35-22-M00086_GÖLOVA M07_50064045</t>
  </si>
  <si>
    <t>16.12.2023 14:39:35</t>
  </si>
  <si>
    <t>16.12.2023 14:53:28</t>
  </si>
  <si>
    <t>SART TR-5 45-78-M00174_49315761_56384936_56384936</t>
  </si>
  <si>
    <t>16.12.2023 18:25:29</t>
  </si>
  <si>
    <t>16.12.2023 19:31:06</t>
  </si>
  <si>
    <t>ASARLIK TR-7 35-28-M00181_6447288_56376188_56376188</t>
  </si>
  <si>
    <t>16.12.2023 20:26:55</t>
  </si>
  <si>
    <t>16.12.2023 21:50:49</t>
  </si>
  <si>
    <t>M-283 35-02-M00283_35-02-M00283_2366453</t>
  </si>
  <si>
    <t>16.12.2023 10:21:10</t>
  </si>
  <si>
    <t>16.12.2023 11:36:39</t>
  </si>
  <si>
    <t>L-240 PTT TRAFO 35-18-L00240_6348110_56370833_56370833</t>
  </si>
  <si>
    <t>16.12.2023 13:29:34</t>
  </si>
  <si>
    <t>16.12.2023 14:42:49</t>
  </si>
  <si>
    <t>SELİMŞAHLAR TR-3 45-71-M01297_C_56352393_56352393</t>
  </si>
  <si>
    <t>16.12.2023 22:02:58</t>
  </si>
  <si>
    <t>17.12.2023 02:07:33</t>
  </si>
  <si>
    <t>16.12.2023 14:38:12</t>
  </si>
  <si>
    <t>16.12.2023 15:42:55</t>
  </si>
  <si>
    <t>HELVACI DM-2 35-17-M00359_DM-1 M07_66476616</t>
  </si>
  <si>
    <t>16.12.2023 23:05:53</t>
  </si>
  <si>
    <t>16.12.2023 23:06:39</t>
  </si>
  <si>
    <t>IŞIKLAR KÖK-1 45-82-M00134_IŞIKLAR-2 M08_72198737</t>
  </si>
  <si>
    <t>16.12.2023 18:27:41</t>
  </si>
  <si>
    <t>ULUKENT DM-3/12 35-28-M00061_D d1_5828826</t>
  </si>
  <si>
    <t>16.12.2023 10:42:17</t>
  </si>
  <si>
    <t>16.12.2023 11:12:01</t>
  </si>
  <si>
    <t>M-3132(YATIRIM REZERVE) 35-01-M03132_B b3_5888355</t>
  </si>
  <si>
    <t>16.12.2023 17:27:33</t>
  </si>
  <si>
    <t>16.12.2023 19:57:18</t>
  </si>
  <si>
    <t>ÖMÜR BELDESİ TR 35-14-M00120_BANKSİS TR-2 M03_80640499</t>
  </si>
  <si>
    <t>16.12.2023 05:53:12</t>
  </si>
  <si>
    <t>16.12.2023 07:40:09</t>
  </si>
  <si>
    <t>16.12.2023 10:07:36</t>
  </si>
  <si>
    <t>16.12.2023 17:02:35</t>
  </si>
  <si>
    <t>16.12.2023 10:40:02</t>
  </si>
  <si>
    <t>16.12.2023 13:11:04</t>
  </si>
  <si>
    <t>16.12.2023 16:03:16</t>
  </si>
  <si>
    <t>POYRAZDAMLARI TR-11 45-78-M00576_HatBaşıAyırıcı_53139336 M05_53139336</t>
  </si>
  <si>
    <t>16.12.2023 12:17:02</t>
  </si>
  <si>
    <t>KÖPRÜBAŞI DM 45-86-M00051_TR-25 M04_85039998</t>
  </si>
  <si>
    <t>16.12.2023 09:32:43</t>
  </si>
  <si>
    <t>16.12.2023 12:48:49</t>
  </si>
  <si>
    <t>SARIGÖL TR-25 45-79-M00025_945559027_945559027</t>
  </si>
  <si>
    <t>16.12.2023 19:11:00</t>
  </si>
  <si>
    <t>16.12.2023 20:47:24</t>
  </si>
  <si>
    <t>HASKÖY TR-1 35-20-L00206_A_56382561_56382561</t>
  </si>
  <si>
    <t>16.12.2023 16:59:04</t>
  </si>
  <si>
    <t>16.12.2023 19:21:44</t>
  </si>
  <si>
    <t>CENNET MAHALLESİ TR-2 35-16-M00135_35-16-M00135_2346495</t>
  </si>
  <si>
    <t>16.12.2023 12:48:44</t>
  </si>
  <si>
    <t>DİKİLİ İM 35-30-A00001_KABAKUM L09_72356770</t>
  </si>
  <si>
    <t>16.12.2023 13:40:34</t>
  </si>
  <si>
    <t>16.12.2023 13:58:08</t>
  </si>
  <si>
    <t>TR-29 35-27-M00029_99140067_99140067</t>
  </si>
  <si>
    <t>16.12.2023 08:19:20</t>
  </si>
  <si>
    <t>16.12.2023 10:29:15</t>
  </si>
  <si>
    <t>KUŞÇULAR TR-14 35-19-M00259_A_91311722_91311722</t>
  </si>
  <si>
    <t>16.12.2023 23:56:03</t>
  </si>
  <si>
    <t>17.12.2023 02:30:46</t>
  </si>
  <si>
    <t>TOPARLAR KARŞI MAH.TR-2 35-29-L00324_35-29-L00324_2375083</t>
  </si>
  <si>
    <t>16.12.2023 12:46:25</t>
  </si>
  <si>
    <t>16.12.2023 18:30:33</t>
  </si>
  <si>
    <t>AKHİSAR İM 45-72-A00001_ESKİ ZEYTİN OVA L06_2308263</t>
  </si>
  <si>
    <t>16.12.2023 19:43:59</t>
  </si>
  <si>
    <t>16.12.2023 20:00:00</t>
  </si>
  <si>
    <t>16.12.2023 06:50:19</t>
  </si>
  <si>
    <t>16.12.2023 09:21:16</t>
  </si>
  <si>
    <t>YUNTDAĞ KÖK 35-16-M00010_HatBaşıAyırıcı_53140585 M01_53140585</t>
  </si>
  <si>
    <t>16.12.2023 11:46:49</t>
  </si>
  <si>
    <t>16.12.2023 12:22:15</t>
  </si>
  <si>
    <t>K-4259 35-01-K04259_911203644_911203644</t>
  </si>
  <si>
    <t>16.12.2023 16:45:46</t>
  </si>
  <si>
    <t>16.12.2023 20:49:38</t>
  </si>
  <si>
    <t>MURADİYE DM 45-71-M00006_DM-02 ÜÇTEPELER RİNG M09_2322532</t>
  </si>
  <si>
    <t>16.12.2023 14:03:03</t>
  </si>
  <si>
    <t>16.12.2023 14:31:12</t>
  </si>
  <si>
    <t>M-1780 35-02-M01780_M-1781 M01_2114149</t>
  </si>
  <si>
    <t>16.12.2023 13:01:43</t>
  </si>
  <si>
    <t>16.12.2023 16:23:24</t>
  </si>
  <si>
    <t>16.12.2023 16:51:53</t>
  </si>
  <si>
    <t>16.12.2023 18:34:08</t>
  </si>
  <si>
    <t>YENİ FOÇA TR-9 35-23-M00009_A_56366124_56366124</t>
  </si>
  <si>
    <t>16.12.2023 09:46:42</t>
  </si>
  <si>
    <t>16.12.2023 12:21:35</t>
  </si>
  <si>
    <t>PAYAMLI M-1 KÖK 35-25-M00175_SEFEERİHİSAR ENH M13_72057874</t>
  </si>
  <si>
    <t>16.12.2023 05:34:00</t>
  </si>
  <si>
    <t>YENİ ŞAKRAN TR-11 35-17-M00211_950309402_950309402</t>
  </si>
  <si>
    <t>16.12.2023 20:21:56</t>
  </si>
  <si>
    <t>17.12.2023 01:11:20</t>
  </si>
  <si>
    <t>16.12.2023 20:10:56</t>
  </si>
  <si>
    <t>16.12.2023 21:12:47</t>
  </si>
  <si>
    <t>ZEYTİNALAN İM 35-19-A00002_URLA 266 GİRİŞ M03_2308020</t>
  </si>
  <si>
    <t>16.12.2023 16:03:26</t>
  </si>
  <si>
    <t>16.12.2023 17:36:09</t>
  </si>
  <si>
    <t>16.12.2023 11:19:15</t>
  </si>
  <si>
    <t>16.12.2023 12:38:39</t>
  </si>
  <si>
    <t>KESİKKÖY DM 35-28-M00309_HatBaşıAyırıcı_90912545 M14_90912545</t>
  </si>
  <si>
    <t>16.12.2023 19:48:50</t>
  </si>
  <si>
    <t>16.12.2023 21:32:47</t>
  </si>
  <si>
    <t>16.12.2023 03:29:23</t>
  </si>
  <si>
    <t>16.12.2023 04:50:00</t>
  </si>
  <si>
    <t>M-2846 35-03-M02846_DEMİRCİ KÖK M02_82471945</t>
  </si>
  <si>
    <t>16.12.2023 08:37:23</t>
  </si>
  <si>
    <t>16.12.2023 09:22:10</t>
  </si>
  <si>
    <t>16.12.2023 15:29:03</t>
  </si>
  <si>
    <t>TR-55 KÖK 35-19-M00055_İM-2/TR-2(TR-292) L02_76783821</t>
  </si>
  <si>
    <t>16.12.2023 16:25:53</t>
  </si>
  <si>
    <t>16.12.2023 19:19:20</t>
  </si>
  <si>
    <t>16.12.2023 13:48:45</t>
  </si>
  <si>
    <t>16.12.2023 13:53:48</t>
  </si>
  <si>
    <t>TR-47 35-16-L00047_35-16-L00047_71976765</t>
  </si>
  <si>
    <t>16.12.2023 09:32:25</t>
  </si>
  <si>
    <t>16.12.2023 09:45:20</t>
  </si>
  <si>
    <t>ÇİLE DM 35-22-M00086_ÇİLE KÖYÜ M05_50064097</t>
  </si>
  <si>
    <t>16.12.2023 18:58:00</t>
  </si>
  <si>
    <t>YENİPAZAR TR-4 45-78-M00688_45-78-M00688_2352425</t>
  </si>
  <si>
    <t>16.12.2023 00:08:50</t>
  </si>
  <si>
    <t>16.12.2023 01:04:26</t>
  </si>
  <si>
    <t>YENİFOÇA TR-24 35-23-M00024_B_56373625_56373625</t>
  </si>
  <si>
    <t>16.12.2023 11:40:38</t>
  </si>
  <si>
    <t>16.12.2023 15:38:07</t>
  </si>
  <si>
    <t>16.12.2023 23:51:28</t>
  </si>
  <si>
    <t>17.12.2023 07:09:07</t>
  </si>
  <si>
    <t>16.12.2023 16:38:43</t>
  </si>
  <si>
    <t>16.12.2023 18:53:00</t>
  </si>
  <si>
    <t>KIRCALAR DM 35-16-M00261_HatBaşıAyırıcı_53138986 M03_53138986</t>
  </si>
  <si>
    <t>16.12.2023 14:13:16</t>
  </si>
  <si>
    <t>16.12.2023 18:03:42</t>
  </si>
  <si>
    <t>16.12.2023 12:04:13</t>
  </si>
  <si>
    <t>16.12.2023 12:39:44</t>
  </si>
  <si>
    <t>DOMİNOS KÖK 35-26-M00208_BEŞİKÇİOĞLU M03_65962998</t>
  </si>
  <si>
    <t>16.12.2023 15:22:59</t>
  </si>
  <si>
    <t>16.12.2023 16:16:20</t>
  </si>
  <si>
    <t>ÇAMBEL TR-2 35-27-M00857_965660173_965660173</t>
  </si>
  <si>
    <t>16.12.2023 11:49:47</t>
  </si>
  <si>
    <t>16.12.2023 12:50:11</t>
  </si>
  <si>
    <t>16.12.2023 21:23:15</t>
  </si>
  <si>
    <t>16.12.2023 21:50:18</t>
  </si>
  <si>
    <t>16.12.2023 06:05:32</t>
  </si>
  <si>
    <t>16.12.2023 07:20:11</t>
  </si>
  <si>
    <t>ÇANDARLI TATİL KÖYÜ KÖK-11 35-30-M00079_ÇANDARLI TATİL KÖYÜ M04_72085968</t>
  </si>
  <si>
    <t>16.12.2023 15:36:23</t>
  </si>
  <si>
    <t>16.12.2023 16:28:20</t>
  </si>
  <si>
    <t>BAYRAMCILAR TR-1 35-16-M00039_35-16-M00039_2347052</t>
  </si>
  <si>
    <t>16.12.2023 19:18:31</t>
  </si>
  <si>
    <t>19.12.2023 00:08:18</t>
  </si>
  <si>
    <t>19.12.2023 05:36:44</t>
  </si>
  <si>
    <t>19.12.2023 16:50:21</t>
  </si>
  <si>
    <t>19.12.2023 19:38:37</t>
  </si>
  <si>
    <t>M-236 35-02-M00236_99934900_99934900</t>
  </si>
  <si>
    <t>19.12.2023 09:26:03</t>
  </si>
  <si>
    <t>19.12.2023 10:21:28</t>
  </si>
  <si>
    <t>TR-1-5/9 35-20-L00053_A_91073520_91073520</t>
  </si>
  <si>
    <t>19.12.2023 12:32:50</t>
  </si>
  <si>
    <t>19.12.2023 13:22:21</t>
  </si>
  <si>
    <t>TR-6 45-77-L00006_E_56403881_56403881</t>
  </si>
  <si>
    <t>19.12.2023 18:28:11</t>
  </si>
  <si>
    <t>19.12.2023 19:34:12</t>
  </si>
  <si>
    <t>M-465 35-02-M00465_C_56363113_56363113</t>
  </si>
  <si>
    <t>19.12.2023 09:22:11</t>
  </si>
  <si>
    <t>19.12.2023 16:02:06</t>
  </si>
  <si>
    <t>SULUDERE KÖK 35-31-L00057_SARISU L03_2328069</t>
  </si>
  <si>
    <t>19.12.2023 10:42:11</t>
  </si>
  <si>
    <t>19.12.2023 13:37:24</t>
  </si>
  <si>
    <t>VAKIFLI TR-1 45-82-M00201_45-82-M00201_2375951</t>
  </si>
  <si>
    <t>19.12.2023 12:12:42</t>
  </si>
  <si>
    <t>19.12.2023 14:12:30</t>
  </si>
  <si>
    <t>MURSALLI TR-2 35-15-L00745_A_56370331_56370331</t>
  </si>
  <si>
    <t>19.12.2023 15:32:54</t>
  </si>
  <si>
    <t>19.12.2023 17:25:46</t>
  </si>
  <si>
    <t>DM-3/TR-4 35-13-L00056_A A02b_80939250</t>
  </si>
  <si>
    <t>19.12.2023 18:37:35</t>
  </si>
  <si>
    <t>19.12.2023 19:54:36</t>
  </si>
  <si>
    <t>YAKAKÖY ULUBEY TR-1 45-75-M00263_A_90999380_90999380</t>
  </si>
  <si>
    <t>19.12.2023 10:17:26</t>
  </si>
  <si>
    <t>19.12.2023 14:36:32</t>
  </si>
  <si>
    <t>ÇAPAKLI KÖK 45-78-M01161_SÜLEYMANİYE M06_78225763</t>
  </si>
  <si>
    <t>19.12.2023 15:16:44</t>
  </si>
  <si>
    <t>19.12.2023 15:17:24</t>
  </si>
  <si>
    <t>KEMALPAŞA TM 35-27-A00002_ARMUTLU-2 M01_2319665</t>
  </si>
  <si>
    <t>19.12.2023 13:59:00</t>
  </si>
  <si>
    <t>19.12.2023 14:07:14</t>
  </si>
  <si>
    <t>K-343 35-02-K00343_E E3B_5845134</t>
  </si>
  <si>
    <t>19.12.2023 09:54:49</t>
  </si>
  <si>
    <t>19.12.2023 14:36:48</t>
  </si>
  <si>
    <t>19.12.2023 16:44:48</t>
  </si>
  <si>
    <t>19.12.2023 18:32:57</t>
  </si>
  <si>
    <t>KAŞIKÇI TR-1 35-24-M00240_35-24-M00240_2360789</t>
  </si>
  <si>
    <t>19.12.2023 19:47:04</t>
  </si>
  <si>
    <t>19.12.2023 20:22:16</t>
  </si>
  <si>
    <t>YENİFOÇA TR-45 35-23-M00045_35-23-M00045_2367964</t>
  </si>
  <si>
    <t>19.12.2023 12:03:31</t>
  </si>
  <si>
    <t>19.12.2023 18:46:33</t>
  </si>
  <si>
    <t>MENEMEN TR-40 35-28-L00040_MENEMEN TR-50 L02_66573878</t>
  </si>
  <si>
    <t>19.12.2023 01:12:16</t>
  </si>
  <si>
    <t>19.12.2023 01:53:57</t>
  </si>
  <si>
    <t>K-819 35-01-K00819_K-598 K02_61135170</t>
  </si>
  <si>
    <t>19.12.2023 09:58:13</t>
  </si>
  <si>
    <t>19.12.2023 11:46:53</t>
  </si>
  <si>
    <t>GÜLKENT TR-1 35-30-M00224_35-30-M00224_2376844</t>
  </si>
  <si>
    <t>19.12.2023 13:18:05</t>
  </si>
  <si>
    <t>19.12.2023 14:21:12</t>
  </si>
  <si>
    <t>KARAOT TR-3 35-26-M01461_ H_82964891</t>
  </si>
  <si>
    <t>19.12.2023 09:12:41</t>
  </si>
  <si>
    <t>19.12.2023 14:56:22</t>
  </si>
  <si>
    <t>19.12.2023 09:34:28</t>
  </si>
  <si>
    <t>19.12.2023 09:46:59</t>
  </si>
  <si>
    <t>19.12.2023 10:49:20</t>
  </si>
  <si>
    <t>19.12.2023 10:54:09</t>
  </si>
  <si>
    <t>KILAVUZLAR TR-3 45-74-M00201_A_91145168_91145168</t>
  </si>
  <si>
    <t>19.12.2023 17:29:09</t>
  </si>
  <si>
    <t>19.12.2023 18:29:21</t>
  </si>
  <si>
    <t>K-4269 35-01-K04269__79836532_79836532</t>
  </si>
  <si>
    <t>19.12.2023 20:39:58</t>
  </si>
  <si>
    <t>19.12.2023 21:40:08</t>
  </si>
  <si>
    <t>SEYREK TR-7 KÖK 35-28-M00379_HatBaşıAyırıcı_64536215 M04_64536215</t>
  </si>
  <si>
    <t>19.12.2023 08:52:24</t>
  </si>
  <si>
    <t>19.12.2023 17:59:38</t>
  </si>
  <si>
    <t>K-592 35-03-K00592_K-2342 K01_41922183</t>
  </si>
  <si>
    <t>19.12.2023 02:59:29</t>
  </si>
  <si>
    <t>19.12.2023 03:06:15</t>
  </si>
  <si>
    <t>K-1316 35-04-K01316_D 1316 D1_5831982</t>
  </si>
  <si>
    <t>19.12.2023 13:47:15</t>
  </si>
  <si>
    <t>19.12.2023 14:57:27</t>
  </si>
  <si>
    <t>M-1180 35-04-M01180_D_56380651_56380651</t>
  </si>
  <si>
    <t>19.12.2023 17:54:00</t>
  </si>
  <si>
    <t>19.12.2023 21:07:55</t>
  </si>
  <si>
    <t>19.12.2023 18:42:11</t>
  </si>
  <si>
    <t>19.12.2023 18:46:53</t>
  </si>
  <si>
    <t>19.12.2023 09:36:51</t>
  </si>
  <si>
    <t>19.12.2023 16:54:12</t>
  </si>
  <si>
    <t>K-636 35-01-K00636_35-01-K00636_2375919</t>
  </si>
  <si>
    <t>19.12.2023 00:48:41</t>
  </si>
  <si>
    <t>19.12.2023 03:59:22</t>
  </si>
  <si>
    <t>KINIK TR-1 35-24-M00235_955217233_955217233</t>
  </si>
  <si>
    <t>19.12.2023 18:55:24</t>
  </si>
  <si>
    <t>19.12.2023 19:31:02</t>
  </si>
  <si>
    <t>19.12.2023 11:37:05</t>
  </si>
  <si>
    <t>19.12.2023 12:38:34</t>
  </si>
  <si>
    <t>KÖPRÜBAŞI TR-36 45-86-M00036_DIREK TIPI TRAFO HUCRESI H01_2041975</t>
  </si>
  <si>
    <t>19.12.2023 09:59:01</t>
  </si>
  <si>
    <t>19.12.2023 16:18:56</t>
  </si>
  <si>
    <t>19.12.2023 17:58:45</t>
  </si>
  <si>
    <t>19.12.2023 18:15:55</t>
  </si>
  <si>
    <t>M-1041 35-04-M01041_99339011_99339011</t>
  </si>
  <si>
    <t>19.12.2023 23:35:14</t>
  </si>
  <si>
    <t>20.12.2023 00:53:43</t>
  </si>
  <si>
    <t>SOMA DM-1 45-82-M00050_TR-1 M12_60207426</t>
  </si>
  <si>
    <t>19.12.2023 10:19:35</t>
  </si>
  <si>
    <t>19.12.2023 16:00:54</t>
  </si>
  <si>
    <t>M-465 35-02-M00465_35-02-M00465_2353879</t>
  </si>
  <si>
    <t>19.12.2023 16:22:41</t>
  </si>
  <si>
    <t>19.12.2023 16:46:33</t>
  </si>
  <si>
    <t>19.12.2023 14:39:37</t>
  </si>
  <si>
    <t>19.12.2023 16:48:40</t>
  </si>
  <si>
    <t>19.12.2023 15:20:03</t>
  </si>
  <si>
    <t>19.12.2023 20:46:04</t>
  </si>
  <si>
    <t>M-3437(YATIRIM REZERVE) 35-03-M03437_A A05b_79133725</t>
  </si>
  <si>
    <t>19.12.2023 04:42:16</t>
  </si>
  <si>
    <t>19.12.2023 06:45:42</t>
  </si>
  <si>
    <t>ALAŞEHİR TR-34 45-73-M00034_TR-35 M03_61347334</t>
  </si>
  <si>
    <t>19.12.2023 12:51:25</t>
  </si>
  <si>
    <t>19.12.2023 14:57:04</t>
  </si>
  <si>
    <t>DEREKÖY KÖK 45-82-M00153_KARANLIKDERE-1(IŞIKLAR-1) M05_84948865</t>
  </si>
  <si>
    <t>19.12.2023 07:59:35</t>
  </si>
  <si>
    <t>19.12.2023 08:21:45</t>
  </si>
  <si>
    <t>19.12.2023 10:12:02</t>
  </si>
  <si>
    <t>19.12.2023 10:19:59</t>
  </si>
  <si>
    <t>19.12.2023 09:49:49</t>
  </si>
  <si>
    <t>19.12.2023 10:50:09</t>
  </si>
  <si>
    <t>M-1180 35-04-M01180_35-04-M01180_2365029</t>
  </si>
  <si>
    <t>19.12.2023 23:06:04</t>
  </si>
  <si>
    <t>YENİFOÇA TR-52 35-23-M00052_35-23-M00052_2357670</t>
  </si>
  <si>
    <t>19.12.2023 11:34:12</t>
  </si>
  <si>
    <t>19.12.2023 18:48:51</t>
  </si>
  <si>
    <t>19.12.2023 17:06:54</t>
  </si>
  <si>
    <t>19.12.2023 19:05:51</t>
  </si>
  <si>
    <t>SOMA TR-8 GEÇİT 45-82-M00084_TR-1 M01_72201265</t>
  </si>
  <si>
    <t>19.12.2023 16:04:54</t>
  </si>
  <si>
    <t>19.12.2023 16:05:24</t>
  </si>
  <si>
    <t>19.12.2023 16:53:34</t>
  </si>
  <si>
    <t>19.12.2023 18:37:20</t>
  </si>
  <si>
    <t>ÇİLE TR-4 35-22-M00189_35-22-M00189_2354033</t>
  </si>
  <si>
    <t>19.12.2023 15:11:05</t>
  </si>
  <si>
    <t>19.12.2023 15:48:55</t>
  </si>
  <si>
    <t>DM-8 45-72-L00980_DM-12/TR-1 L04_67047413</t>
  </si>
  <si>
    <t>19.12.2023 09:34:50</t>
  </si>
  <si>
    <t>19.12.2023 15:55:02</t>
  </si>
  <si>
    <t>M-2132 KÖK 35-07-M02132__72410976_72410976</t>
  </si>
  <si>
    <t>19.12.2023 09:29:09</t>
  </si>
  <si>
    <t>19.12.2023 01:16:17</t>
  </si>
  <si>
    <t>19.12.2023 01:21:00</t>
  </si>
  <si>
    <t>ALMAK TM 35-17-A00003_YENİFOÇA-2 M28_2307152</t>
  </si>
  <si>
    <t>19.12.2023 11:12:57</t>
  </si>
  <si>
    <t>19.12.2023 18:30:49</t>
  </si>
  <si>
    <t>ABALIOĞLU DM 45-83-M00136_BAĞYURDU-DOĞALGAZ-OZAN BLOK M09_72134615</t>
  </si>
  <si>
    <t>19.12.2023 08:03:23</t>
  </si>
  <si>
    <t>19.12.2023 14:06:34</t>
  </si>
  <si>
    <t>19.12.2023 20:30:06</t>
  </si>
  <si>
    <t>19.12.2023 21:10:17</t>
  </si>
  <si>
    <t>SARUHANLI TR-23 45-80-M00023_45-80-M00023_2348687</t>
  </si>
  <si>
    <t>19.12.2023 17:40:47</t>
  </si>
  <si>
    <t>19.12.2023 18:31:34</t>
  </si>
  <si>
    <t>SÜLEYMANLI TR-3 35-28-M00726_D_56352399_56352399</t>
  </si>
  <si>
    <t>19.12.2023 12:55:46</t>
  </si>
  <si>
    <t>19.12.2023 13:55:48</t>
  </si>
  <si>
    <t>AHMETBEYLER DM 35-16-M00154_ÇİTKÖY M07_82965070</t>
  </si>
  <si>
    <t>19.12.2023 09:02:23</t>
  </si>
  <si>
    <t>19.12.2023 09:12:50</t>
  </si>
  <si>
    <t>19.12.2023 08:04:58</t>
  </si>
  <si>
    <t>BORNOVA TM 35-02-A00005_BOĞAZİÇİ-2 M33_2058690</t>
  </si>
  <si>
    <t>19.12.2023 09:11:39</t>
  </si>
  <si>
    <t>19.12.2023 09:22:21</t>
  </si>
  <si>
    <t>YENİFOÇA TR-43 35-23-M00043_35-23-M00043_2358834</t>
  </si>
  <si>
    <t>19.12.2023 11:32:22</t>
  </si>
  <si>
    <t>19.12.2023 18:52:15</t>
  </si>
  <si>
    <t>19.12.2023 06:44:26</t>
  </si>
  <si>
    <t>19.12.2023 06:49:26</t>
  </si>
  <si>
    <t>TR-93 35-16-L00093_C_91036006_91036006</t>
  </si>
  <si>
    <t>19.12.2023 19:23:36</t>
  </si>
  <si>
    <t>19.12.2023 20:58:22</t>
  </si>
  <si>
    <t>K-732 35-01-K00732_910969814_910969814</t>
  </si>
  <si>
    <t>19.12.2023 18:47:13</t>
  </si>
  <si>
    <t>19.12.2023 21:06:40</t>
  </si>
  <si>
    <t>ARMUTLU İM 35-27-A00001_HatBaşıAyırıcı_93494834 M04_93494834</t>
  </si>
  <si>
    <t>19.12.2023 12:27:07</t>
  </si>
  <si>
    <t>19.12.2023 17:11:00</t>
  </si>
  <si>
    <t>19.12.2023 09:30:19</t>
  </si>
  <si>
    <t>19.12.2023 17:40:14</t>
  </si>
  <si>
    <t>19.12.2023 19:57:10</t>
  </si>
  <si>
    <t>20.12.2023 00:05:06</t>
  </si>
  <si>
    <t>ARMUTLU TR-9 35-27-M00566_ARMUTLU TR-7 M01_72163263</t>
  </si>
  <si>
    <t>19.12.2023 09:52:05</t>
  </si>
  <si>
    <t>19.12.2023 11:04:05</t>
  </si>
  <si>
    <t>TR-27 35-17-M00027__56353325_56353325</t>
  </si>
  <si>
    <t>19.12.2023 19:48:50</t>
  </si>
  <si>
    <t>19.12.2023 21:40:18</t>
  </si>
  <si>
    <t>21.12.2023 21:34:10</t>
  </si>
  <si>
    <t>22.12.2023 01:18:27</t>
  </si>
  <si>
    <t>M-2751 35-01-M02751_911396115_911396115</t>
  </si>
  <si>
    <t>21.12.2023 11:18:41</t>
  </si>
  <si>
    <t>21.12.2023 18:30:06</t>
  </si>
  <si>
    <t>L-376 PAZARYERİ 35-18-L00376_B b1_5946094</t>
  </si>
  <si>
    <t>21.12.2023 10:31:22</t>
  </si>
  <si>
    <t>21.12.2023 11:18:06</t>
  </si>
  <si>
    <t>21.12.2023 05:34:03</t>
  </si>
  <si>
    <t>21.12.2023 05:50:29</t>
  </si>
  <si>
    <t>21.12.2023 10:07:07</t>
  </si>
  <si>
    <t>21.12.2023 10:14:03</t>
  </si>
  <si>
    <t>DM-3/30 45-71-M00084_953199514_953199514</t>
  </si>
  <si>
    <t>21.12.2023 20:08:17</t>
  </si>
  <si>
    <t>21.12.2023 21:35:12</t>
  </si>
  <si>
    <t>K-1037 35-01-K01037_C 1C_5871428</t>
  </si>
  <si>
    <t>21.12.2023 06:23:19</t>
  </si>
  <si>
    <t>21.12.2023 08:39:26</t>
  </si>
  <si>
    <t>TR-10 35-15-M00010_950360331_950360331</t>
  </si>
  <si>
    <t>21.12.2023 15:41:09</t>
  </si>
  <si>
    <t>21.12.2023 17:03:35</t>
  </si>
  <si>
    <t>21.12.2023 13:26:54</t>
  </si>
  <si>
    <t>21.12.2023 13:30:04</t>
  </si>
  <si>
    <t>DM02/TR10 45-73-M00014_TR-16 M04_95563405</t>
  </si>
  <si>
    <t>21.12.2023 14:03:49</t>
  </si>
  <si>
    <t>21.12.2023 15:32:01</t>
  </si>
  <si>
    <t>TR-104 45-78-L00104_A A01_65775204</t>
  </si>
  <si>
    <t>21.12.2023 10:45:23</t>
  </si>
  <si>
    <t>21.12.2023 11:48:55</t>
  </si>
  <si>
    <t>21.12.2023 11:24:37</t>
  </si>
  <si>
    <t>21.12.2023 11:40:14</t>
  </si>
  <si>
    <t>TR-2/23 45-83-L00023_C_91301627_91301627</t>
  </si>
  <si>
    <t>21.12.2023 17:08:15</t>
  </si>
  <si>
    <t>21.12.2023 17:44:47</t>
  </si>
  <si>
    <t>K-1463 35-01-K01463_911739467_911739467</t>
  </si>
  <si>
    <t>21.12.2023 09:09:18</t>
  </si>
  <si>
    <t>21.12.2023 10:11:34</t>
  </si>
  <si>
    <t>21.12.2023 14:56:34</t>
  </si>
  <si>
    <t>21.12.2023 14:59:16</t>
  </si>
  <si>
    <t>KARABURUN TR-3 35-21-L00007_C_56378241_56378241</t>
  </si>
  <si>
    <t>21.12.2023 11:17:52</t>
  </si>
  <si>
    <t>21.12.2023 16:14:18</t>
  </si>
  <si>
    <t>TR-1/72 45-72-M00072_956506361_956506361</t>
  </si>
  <si>
    <t>21.12.2023 08:09:36</t>
  </si>
  <si>
    <t>21.12.2023 10:33:36</t>
  </si>
  <si>
    <t>DM02/TR01 45-73-M00037_DM-2/03 M09_2319242</t>
  </si>
  <si>
    <t>21.12.2023 10:14:21</t>
  </si>
  <si>
    <t>21.12.2023 13:53:09</t>
  </si>
  <si>
    <t>M-1951 35-09-M01951_97650387_97650387</t>
  </si>
  <si>
    <t>21.12.2023 12:28:32</t>
  </si>
  <si>
    <t>21.12.2023 17:58:59</t>
  </si>
  <si>
    <t>KARAAĞAÇLI TR-2 45-71-M00130_TR-4 M02_72242793</t>
  </si>
  <si>
    <t>21.12.2023 17:08:38</t>
  </si>
  <si>
    <t>21.12.2023 19:11:12</t>
  </si>
  <si>
    <t>NOHUTALAN TR-1 (TR-205) 35-19-M00257_35-19-M00257_77619310</t>
  </si>
  <si>
    <t>21.12.2023 18:29:19</t>
  </si>
  <si>
    <t>21.12.2023 18:54:12</t>
  </si>
  <si>
    <t>ÖREN TR-1 45-74-M00107_C_91794563_91794563</t>
  </si>
  <si>
    <t>21.12.2023 18:52:00</t>
  </si>
  <si>
    <t>21.12.2023 20:05:02</t>
  </si>
  <si>
    <t>21.12.2023 17:06:09</t>
  </si>
  <si>
    <t>21.12.2023 17:33:53</t>
  </si>
  <si>
    <t>ÇİLE DM 35-22-M00086_ÇAKALTEPE M04_50064042</t>
  </si>
  <si>
    <t>21.12.2023 17:54:17</t>
  </si>
  <si>
    <t>21.12.2023 17:56:44</t>
  </si>
  <si>
    <t>TR-1-5/5 35-20-L00063_A_91344648_91344648</t>
  </si>
  <si>
    <t>21.12.2023 08:44:48</t>
  </si>
  <si>
    <t>21.12.2023 12:25:30</t>
  </si>
  <si>
    <t>21.12.2023 09:11:26</t>
  </si>
  <si>
    <t>21.12.2023 13:07:58</t>
  </si>
  <si>
    <t>M-2212 DOĞANCILAR TR-1 35-03-M02212_910987631_910987631</t>
  </si>
  <si>
    <t>21.12.2023 09:28:52</t>
  </si>
  <si>
    <t>21.12.2023 12:25:01</t>
  </si>
  <si>
    <t>NURİYE DM 45-80-M00090_HatBaşıAyırıcı_53136871 M01_53136871</t>
  </si>
  <si>
    <t>21.12.2023 18:21:54</t>
  </si>
  <si>
    <t>21.12.2023 18:22:34</t>
  </si>
  <si>
    <t>K-49 35-01-K00049_B 2B_5864774</t>
  </si>
  <si>
    <t>21.12.2023 04:38:07</t>
  </si>
  <si>
    <t>21.12.2023 06:06:32</t>
  </si>
  <si>
    <t>SELİMŞAHLAR TR-2 45-71-M00137_B_60984796_60984796</t>
  </si>
  <si>
    <t>21.12.2023 14:52:11</t>
  </si>
  <si>
    <t>21.12.2023 15:34:42</t>
  </si>
  <si>
    <t>ÇAMÖNÜ TR-11 35-22-M00167_DIREK TIPI TRAFO HUCRESI H01_2035395</t>
  </si>
  <si>
    <t>21.12.2023 09:14:32</t>
  </si>
  <si>
    <t>21.12.2023 11:03:36</t>
  </si>
  <si>
    <t>TR-18 35-13-L00018_946422354_946422354</t>
  </si>
  <si>
    <t>21.12.2023 14:39:33</t>
  </si>
  <si>
    <t>21.12.2023 15:56:46</t>
  </si>
  <si>
    <t>TÜRKELLİ TR-1803 35-28-M00456_DIREK TIPI TRAFO HUCRESI H01_2035734</t>
  </si>
  <si>
    <t>21.12.2023 10:44:51</t>
  </si>
  <si>
    <t>21.12.2023 14:47:17</t>
  </si>
  <si>
    <t>21.12.2023 23:50:49</t>
  </si>
  <si>
    <t>22.12.2023 00:13:57</t>
  </si>
  <si>
    <t>ERİKLİ KÖYÜ TR-1 35-32-L00029_946415903_946415903</t>
  </si>
  <si>
    <t>21.12.2023 18:02:14</t>
  </si>
  <si>
    <t>21.12.2023 22:07:13</t>
  </si>
  <si>
    <t>21.12.2023 07:04:00</t>
  </si>
  <si>
    <t>21.12.2023 09:32:48</t>
  </si>
  <si>
    <t>M-3437(YATIRIM REZERVE) 35-03-M03437_D d7b_5777360</t>
  </si>
  <si>
    <t>21.12.2023 13:55:56</t>
  </si>
  <si>
    <t>21.12.2023 16:44:23</t>
  </si>
  <si>
    <t>21.12.2023 12:57:34</t>
  </si>
  <si>
    <t>21.12.2023 14:34:19</t>
  </si>
  <si>
    <t>ZEYTİNLER TR-2 35-19-M00401_35-19-M00401_2363968</t>
  </si>
  <si>
    <t>21.12.2023 19:11:04</t>
  </si>
  <si>
    <t>21.12.2023 19:31:33</t>
  </si>
  <si>
    <t>TR-110 35-15-M00110_950374924_950374924</t>
  </si>
  <si>
    <t>21.12.2023 09:49:45</t>
  </si>
  <si>
    <t>21.12.2023 12:27:47</t>
  </si>
  <si>
    <t>YOLÜSTÜ İM 35-15-A00002_KAVAKKUYU M04_2074354</t>
  </si>
  <si>
    <t>21.12.2023 15:28:56</t>
  </si>
  <si>
    <t>21.12.2023 16:29:48</t>
  </si>
  <si>
    <t>21.12.2023 16:25:20</t>
  </si>
  <si>
    <t>21.12.2023 16:38:55</t>
  </si>
  <si>
    <t>TR-1/91 45-72-M00091_45-72-M00091_85166503</t>
  </si>
  <si>
    <t>21.12.2023 06:52:48</t>
  </si>
  <si>
    <t>21.12.2023 08:04:55</t>
  </si>
  <si>
    <t>L-53 İLHİSAR 35-14-L00053_35-14-L00053_2357297</t>
  </si>
  <si>
    <t>21.12.2023 17:35:05</t>
  </si>
  <si>
    <t>21.12.2023 18:35:34</t>
  </si>
  <si>
    <t>M-1951 35-09-M01951_912748549_912748549</t>
  </si>
  <si>
    <t>21.12.2023 09:52:55</t>
  </si>
  <si>
    <t>21.12.2023 10:24:30</t>
  </si>
  <si>
    <t>21.12.2023 22:58:42</t>
  </si>
  <si>
    <t>21.12.2023 23:43:55</t>
  </si>
  <si>
    <t>TR-2 DM (M-702) 35-30-M00702_35-30-M00702_66045495</t>
  </si>
  <si>
    <t>21.12.2023 09:21:42</t>
  </si>
  <si>
    <t>21.12.2023 09:58:07</t>
  </si>
  <si>
    <t>M-3063(YATIRIM REZERVE) 35-09-M03063_97817425_97817425</t>
  </si>
  <si>
    <t>21.12.2023 08:23:04</t>
  </si>
  <si>
    <t>21.12.2023 09:30:24</t>
  </si>
  <si>
    <t>M-144 35-02-M00144_962755118_962755118</t>
  </si>
  <si>
    <t>21.12.2023 14:39:28</t>
  </si>
  <si>
    <t>21.12.2023 17:48:14</t>
  </si>
  <si>
    <t>AŞAĞIÇOBANİSA TR-12 45-71-M00097_C_60984804_60984804</t>
  </si>
  <si>
    <t>21.12.2023 14:06:07</t>
  </si>
  <si>
    <t>21.12.2023 17:07:31</t>
  </si>
  <si>
    <t>M-871 EĞRİDERE KÖYÜ 35-02-M00871_99690773_99690773</t>
  </si>
  <si>
    <t>21.12.2023 17:17:17</t>
  </si>
  <si>
    <t>21.12.2023 18:25:09</t>
  </si>
  <si>
    <t>DM-23 45-71-M00500_DM-23/06 M07_2317998</t>
  </si>
  <si>
    <t>21.12.2023 11:58:14</t>
  </si>
  <si>
    <t>21.12.2023 14:01:43</t>
  </si>
  <si>
    <t>21.12.2023 20:24:54</t>
  </si>
  <si>
    <t>21.12.2023 21:11:53</t>
  </si>
  <si>
    <t>TR-1/90 45-72-M00090__91361493_91361493</t>
  </si>
  <si>
    <t>21.12.2023 18:07:54</t>
  </si>
  <si>
    <t>21.12.2023 19:14:18</t>
  </si>
  <si>
    <t>21.12.2023 23:43:28</t>
  </si>
  <si>
    <t>21.12.2023 10:49:34</t>
  </si>
  <si>
    <t>21.12.2023 11:01:49</t>
  </si>
  <si>
    <t>21.12.2023 16:25:04</t>
  </si>
  <si>
    <t>21.12.2023 16:31:34</t>
  </si>
  <si>
    <t>M-3451(YATIRIM REZERVE) 35-02-M03451_35-02-M03451_88328656</t>
  </si>
  <si>
    <t>21.12.2023 12:42:12</t>
  </si>
  <si>
    <t>21.12.2023 12:45:43</t>
  </si>
  <si>
    <t>TR-104 ZEYTİNALANI 35-19-L00104_956669143_956669143</t>
  </si>
  <si>
    <t>21.12.2023 10:18:22</t>
  </si>
  <si>
    <t>21.12.2023 14:42:20</t>
  </si>
  <si>
    <t>TR-14 35-32-L00014_946411361_946411361</t>
  </si>
  <si>
    <t>21.12.2023 20:26:06</t>
  </si>
  <si>
    <t>21.12.2023 23:21:27</t>
  </si>
  <si>
    <t>M-3437(YATIRIM REZERVE) 35-03-M03437_A_56354565_56354565</t>
  </si>
  <si>
    <t>21.12.2023 05:49:48</t>
  </si>
  <si>
    <t>21.12.2023 13:22:53</t>
  </si>
  <si>
    <t>21.12.2023 12:13:39</t>
  </si>
  <si>
    <t>21.12.2023 21:37:24</t>
  </si>
  <si>
    <t>HARMANDALI KÖK 45-71-M00061_NURİ SORMAN M11_72231106</t>
  </si>
  <si>
    <t>21.12.2023 18:32:31</t>
  </si>
  <si>
    <t>21.12.2023 22:55:31</t>
  </si>
  <si>
    <t>21.12.2023 11:10:41</t>
  </si>
  <si>
    <t>21.12.2023 15:55:47</t>
  </si>
  <si>
    <t>21.12.2023 15:40:57</t>
  </si>
  <si>
    <t>21.12.2023 16:19:25</t>
  </si>
  <si>
    <t>21.12.2023 16:12:24</t>
  </si>
  <si>
    <t>21.12.2023 17:16:54</t>
  </si>
  <si>
    <t>ERDELLİ TR-2 KÖK 45-72-L00476_HatBaşıAyırıcı_53140035 L04_53140035</t>
  </si>
  <si>
    <t>21.12.2023 14:42:19</t>
  </si>
  <si>
    <t>21.12.2023 19:18:24</t>
  </si>
  <si>
    <t>FAHRETTİN AVCI 35-26-L00067_DIREK TIPI TRAFO HUCRESI H01_2047213</t>
  </si>
  <si>
    <t>21.12.2023 15:04:46</t>
  </si>
  <si>
    <t>21.12.2023 21:42:12</t>
  </si>
  <si>
    <t>TR-113 ZEYTİNALANI 35-19-L00113_F F01_65975428</t>
  </si>
  <si>
    <t>21.12.2023 02:32:54</t>
  </si>
  <si>
    <t>21.12.2023 03:43:25</t>
  </si>
  <si>
    <t>M-1951 35-09-M01951_912263629_912263629</t>
  </si>
  <si>
    <t>21.12.2023 18:19:35</t>
  </si>
  <si>
    <t>21.12.2023 21:10:54</t>
  </si>
  <si>
    <t>FOÇAKÖY TR-1 35-23-M00222_B_91434845_91434845</t>
  </si>
  <si>
    <t>21.12.2023 00:45:18</t>
  </si>
  <si>
    <t>21.12.2023 01:42:09</t>
  </si>
  <si>
    <t>TR-16 45-77-L00016_95000650229_95000650229</t>
  </si>
  <si>
    <t>21.12.2023 20:37:19</t>
  </si>
  <si>
    <t>21.12.2023 21:56:28</t>
  </si>
  <si>
    <t>M-2706 35-02-M02706_ M-2707 M03_65013984</t>
  </si>
  <si>
    <t>23.12.2023 09:00:40</t>
  </si>
  <si>
    <t>23.12.2023 17:46:07</t>
  </si>
  <si>
    <t>GÜLKENT TR-5 35-30-M00228_95000643860_95000643860</t>
  </si>
  <si>
    <t>23.12.2023 12:27:27</t>
  </si>
  <si>
    <t>23.12.2023 20:11:42</t>
  </si>
  <si>
    <t>SEYREK TR-7 KÖK 35-28-M00379_A a_5897893</t>
  </si>
  <si>
    <t>23.12.2023 07:53:29</t>
  </si>
  <si>
    <t>23.12.2023 14:21:08</t>
  </si>
  <si>
    <t>DM-2/9 SEPETÇİK 35-18-L00589_7002663_56389472_56389472</t>
  </si>
  <si>
    <t>23.12.2023 01:26:49</t>
  </si>
  <si>
    <t>23.12.2023 06:27:56</t>
  </si>
  <si>
    <t>L-365 ILDIR ÇAYAĞZI 35-18-L00365_A_91249784_91249784</t>
  </si>
  <si>
    <t>23.12.2023 11:53:39</t>
  </si>
  <si>
    <t>23.12.2023 13:45:30</t>
  </si>
  <si>
    <t>TOKİ KONUTLARI TR-16 45-74-M00310_949386717_949386717</t>
  </si>
  <si>
    <t>23.12.2023 12:48:14</t>
  </si>
  <si>
    <t>23.12.2023 16:38:43</t>
  </si>
  <si>
    <t>DM06-TR10 45-73-M01269_945674387_945674387</t>
  </si>
  <si>
    <t>23.12.2023 15:17:14</t>
  </si>
  <si>
    <t>23.12.2023 15:53:43</t>
  </si>
  <si>
    <t>MUSALAR TR-2 45-72-L00153_A_79434223_79434223</t>
  </si>
  <si>
    <t>23.12.2023 15:35:09</t>
  </si>
  <si>
    <t>23.12.2023 20:20:20</t>
  </si>
  <si>
    <t>23.12.2023 16:03:58</t>
  </si>
  <si>
    <t>23.12.2023 16:46:45</t>
  </si>
  <si>
    <t>YASEMİN DM 35-19-M00002_HatBaşıAyırıcı_97584048 M02_97584048</t>
  </si>
  <si>
    <t>23.12.2023 10:29:41</t>
  </si>
  <si>
    <t>23.12.2023 11:49:48</t>
  </si>
  <si>
    <t>ORTA MAHALLE M-10 35-25-M00108_35-25-M00108_2364079</t>
  </si>
  <si>
    <t>23.12.2023 14:54:48</t>
  </si>
  <si>
    <t>23.12.2023 15:04:18</t>
  </si>
  <si>
    <t>23.12.2023 01:19:00</t>
  </si>
  <si>
    <t>23.12.2023 01:43:27</t>
  </si>
  <si>
    <t>ÇOBANLAR SUBATAN TR-1 35-15-L00358_B_96075598_96075598</t>
  </si>
  <si>
    <t>23.12.2023 08:23:34</t>
  </si>
  <si>
    <t>23.12.2023 15:30:55</t>
  </si>
  <si>
    <t>23.12.2023 09:52:41</t>
  </si>
  <si>
    <t>23.12.2023 16:47:38</t>
  </si>
  <si>
    <t>BELİĞ ŞİŞİKOĞLU SULAMA GRUBU 35-29-M00182_B_56406627_56406627</t>
  </si>
  <si>
    <t>23.12.2023 06:13:18</t>
  </si>
  <si>
    <t>23.12.2023 10:59:36</t>
  </si>
  <si>
    <t>BAĞYURDU TM 35-27-A00003_DERBENT TM M06_2310333</t>
  </si>
  <si>
    <t>23.12.2023 17:37:07</t>
  </si>
  <si>
    <t>23.12.2023 18:08:28</t>
  </si>
  <si>
    <t>MEKO METAL KÖK 35-26-M00394_MEKO METAL TR M03_72164860</t>
  </si>
  <si>
    <t>23.12.2023 08:36:31</t>
  </si>
  <si>
    <t>23.12.2023 13:49:13</t>
  </si>
  <si>
    <t>DM-4/TR-16 35-26-M01302_956619464_956619464</t>
  </si>
  <si>
    <t>23.12.2023 22:47:57</t>
  </si>
  <si>
    <t>24.12.2023 00:07:54</t>
  </si>
  <si>
    <t>MURADİYE DM 45-71-M00006_DM-02 ÜÇTEPELER RİNG M09_2077007</t>
  </si>
  <si>
    <t>23.12.2023 10:20:04</t>
  </si>
  <si>
    <t>23.12.2023 10:27:54</t>
  </si>
  <si>
    <t>23.12.2023 09:43:44</t>
  </si>
  <si>
    <t>23.12.2023 14:34:25</t>
  </si>
  <si>
    <t>M-17 UŞAKLILAR SİTESİ 35-18-M00017_A_91402728_91402728</t>
  </si>
  <si>
    <t>23.12.2023 00:53:53</t>
  </si>
  <si>
    <t>23.12.2023 02:00:09</t>
  </si>
  <si>
    <t>M-32 CUMHURİYET 35-25-M00103_955254029_955254029</t>
  </si>
  <si>
    <t>23.12.2023 21:16:01</t>
  </si>
  <si>
    <t>23.12.2023 22:48:34</t>
  </si>
  <si>
    <t>İĞDECİK TR-4 45-71-M00085_45-71-M00085_2360241</t>
  </si>
  <si>
    <t>23.12.2023 13:16:58</t>
  </si>
  <si>
    <t>23.12.2023 15:01:11</t>
  </si>
  <si>
    <t>MORDOĞAN TR-35 35-21-L00147_B_56393523_56393523</t>
  </si>
  <si>
    <t>23.12.2023 16:42:18</t>
  </si>
  <si>
    <t>23.12.2023 18:23:02</t>
  </si>
  <si>
    <t>M-3337 35-04-M03337_99734352_99734352</t>
  </si>
  <si>
    <t>23.12.2023 00:04:02</t>
  </si>
  <si>
    <t>23.12.2023 01:10:13</t>
  </si>
  <si>
    <t>23.12.2023 08:27:36</t>
  </si>
  <si>
    <t>23.12.2023 13:45:10</t>
  </si>
  <si>
    <t>M-2709 35-02-M02709_35-02-M02709_77269722</t>
  </si>
  <si>
    <t>23.12.2023 18:25:24</t>
  </si>
  <si>
    <t>23.12.2023 22:10:21</t>
  </si>
  <si>
    <t>M-712 KERESTECİLER SİTESİ 35-08-M00712_EKİNCİ GRUP ÖZEL M02_74654768</t>
  </si>
  <si>
    <t>23.12.2023 14:08:52</t>
  </si>
  <si>
    <t>23.12.2023 17:31:25</t>
  </si>
  <si>
    <t>K-4534 35-01-K04534_A_56376257_56376257</t>
  </si>
  <si>
    <t>23.12.2023 10:01:07</t>
  </si>
  <si>
    <t>23.12.2023 17:38:30</t>
  </si>
  <si>
    <t>ÇANDARLI TR-1 35-30-M00001_B_56367285_56367285</t>
  </si>
  <si>
    <t>23.12.2023 17:56:07</t>
  </si>
  <si>
    <t>23.12.2023 20:02:17</t>
  </si>
  <si>
    <t>TR-30 (M-730) 35-30-M00730_955328219_955328219</t>
  </si>
  <si>
    <t>23.12.2023 09:46:29</t>
  </si>
  <si>
    <t>23.12.2023 11:30:19</t>
  </si>
  <si>
    <t>M-2557 35-01-M02557_911189935_911189935</t>
  </si>
  <si>
    <t>23.12.2023 11:42:43</t>
  </si>
  <si>
    <t>23.12.2023 12:46:04</t>
  </si>
  <si>
    <t>23.12.2023 14:27:16</t>
  </si>
  <si>
    <t>23.12.2023 16:52:56</t>
  </si>
  <si>
    <t>23.12.2023 18:24:57</t>
  </si>
  <si>
    <t>23.12.2023 19:18:04</t>
  </si>
  <si>
    <t>ÇUKURKÖY KÖK 35-29-L00034_ÇUKURKÖY ENH L06_2329347</t>
  </si>
  <si>
    <t>23.12.2023 04:00:12</t>
  </si>
  <si>
    <t>23.12.2023 04:01:00</t>
  </si>
  <si>
    <t>YILMAZ İM 45-78-A00003_CAFERBEY L05_2108817</t>
  </si>
  <si>
    <t>23.12.2023 09:45:01</t>
  </si>
  <si>
    <t>23.12.2023 16:49:08</t>
  </si>
  <si>
    <t>DM-1/TR-9 URLA 35-19-M00467_956664952_956664952</t>
  </si>
  <si>
    <t>23.12.2023 23:21:10</t>
  </si>
  <si>
    <t>24.12.2023 01:18:14</t>
  </si>
  <si>
    <t>23.12.2023 21:04:52</t>
  </si>
  <si>
    <t>23.12.2023 23:19:44</t>
  </si>
  <si>
    <t>TAHTALIÇAY KÖK (M-751) 35-22-M00145_M-52 BASIN YAYIN M05_2108668</t>
  </si>
  <si>
    <t>23.12.2023 11:56:08</t>
  </si>
  <si>
    <t>23.12.2023 14:17:43</t>
  </si>
  <si>
    <t>L-254 35-18-L00254_950451168_950451168</t>
  </si>
  <si>
    <t>23.12.2023 08:54:14</t>
  </si>
  <si>
    <t>23.12.2023 12:41:23</t>
  </si>
  <si>
    <t>23.12.2023 09:15:52</t>
  </si>
  <si>
    <t>23.12.2023 12:21:22</t>
  </si>
  <si>
    <t>ULUCAK DM 35-27-M00792_EĞRİDERE-1 M06_2053523</t>
  </si>
  <si>
    <t>23.12.2023 19:52:27</t>
  </si>
  <si>
    <t>23.12.2023 20:01:43</t>
  </si>
  <si>
    <t>MURADİYE TR-10 45-71-M02143_953221639_953221639</t>
  </si>
  <si>
    <t>23.12.2023 07:18:38</t>
  </si>
  <si>
    <t>23.12.2023 11:41:52</t>
  </si>
  <si>
    <t>M-2916 35-01-M02916__83870569_83870569</t>
  </si>
  <si>
    <t>23.12.2023 19:20:25</t>
  </si>
  <si>
    <t>23.12.2023 20:30:58</t>
  </si>
  <si>
    <t>M-2916 35-01-M02916__72372781_72372781</t>
  </si>
  <si>
    <t>23.12.2023 16:50:37</t>
  </si>
  <si>
    <t>23.12.2023 17:39:31</t>
  </si>
  <si>
    <t>YAHŞELLİ DM-5 35-28-M00882_MENEMEN-1 M07_66811679</t>
  </si>
  <si>
    <t>23.12.2023 11:04:08</t>
  </si>
  <si>
    <t>23.12.2023 11:07:05</t>
  </si>
  <si>
    <t>L-277 GÖLCÜK GÖDENCE KÖK 35-14-L00277_GÖDENCE L04_72144455</t>
  </si>
  <si>
    <t>23.12.2023 01:29:48</t>
  </si>
  <si>
    <t>23.12.2023 01:47:08</t>
  </si>
  <si>
    <t>KARTAL İM 35-08-A00003_KARTAL-17 K01_80523520</t>
  </si>
  <si>
    <t>23.12.2023 09:59:14</t>
  </si>
  <si>
    <t>23.12.2023 16:43:48</t>
  </si>
  <si>
    <t>DM-1/TR-17 SEFERİHİSAR 35-14-M00329_956642814_956642814</t>
  </si>
  <si>
    <t>23.12.2023 15:43:54</t>
  </si>
  <si>
    <t>23.12.2023 17:25:50</t>
  </si>
  <si>
    <t>EVRENOS TR-3 45-71-M01411_A_56392055_56392055</t>
  </si>
  <si>
    <t>23.12.2023 18:12:36</t>
  </si>
  <si>
    <t>23.12.2023 22:51:58</t>
  </si>
  <si>
    <t>23.12.2023 09:42:00</t>
  </si>
  <si>
    <t>23.12.2023 16:22:25</t>
  </si>
  <si>
    <t>MURADİYE DM-5 45-71-M00618_DM-5/1 M01_2034793</t>
  </si>
  <si>
    <t>23.12.2023 10:27:00</t>
  </si>
  <si>
    <t>23.12.2023 14:00:55</t>
  </si>
  <si>
    <t>TR-90 45-78-L00090_95002748957_95002748957</t>
  </si>
  <si>
    <t>23.12.2023 09:03:30</t>
  </si>
  <si>
    <t>23.12.2023 11:24:24</t>
  </si>
  <si>
    <t>23.12.2023 09:46:46</t>
  </si>
  <si>
    <t>23.12.2023 09:54:00</t>
  </si>
  <si>
    <t>ÇIKRIKÇI TR-3 45-83-L00466_955159490_955159490</t>
  </si>
  <si>
    <t>23.12.2023 11:24:11</t>
  </si>
  <si>
    <t>23.12.2023 12:43:48</t>
  </si>
  <si>
    <t>M-1148 35-09-M01148_M-388 M04_47617195</t>
  </si>
  <si>
    <t>23.12.2023 07:57:24</t>
  </si>
  <si>
    <t>23.12.2023 08:15:33</t>
  </si>
  <si>
    <t>EVRENOS TR-3 45-71-M01411_DIREK TIPI TRAFO HUCRESI H01_2083328</t>
  </si>
  <si>
    <t>23.12.2023 14:15:08</t>
  </si>
  <si>
    <t>23.12.2023 15:30:09</t>
  </si>
  <si>
    <t>23.12.2023 17:22:13</t>
  </si>
  <si>
    <t>23.12.2023 19:23:50</t>
  </si>
  <si>
    <t>HACIRAHMANLI TR-1 KÖK 45-80-M00070_İSHAKÇELEBİ M04_72197690</t>
  </si>
  <si>
    <t>23.12.2023 19:03:43</t>
  </si>
  <si>
    <t>23.12.2023 19:19:53</t>
  </si>
  <si>
    <t>TOYGAR KÖK 45-73-M00166_HatBaşıAyırıcı_53135970 M01_53135970</t>
  </si>
  <si>
    <t>23.12.2023 03:21:48</t>
  </si>
  <si>
    <t>23.12.2023 07:27:14</t>
  </si>
  <si>
    <t>K-1996 35-01-K01996_911817574_911817574</t>
  </si>
  <si>
    <t>23.12.2023 22:36:16</t>
  </si>
  <si>
    <t>24.12.2023 06:08:46</t>
  </si>
  <si>
    <t>TURGUTLU İM 45-83-A00001_TRF-C GİRİŞ M10_42295569</t>
  </si>
  <si>
    <t>23.12.2023 09:17:05</t>
  </si>
  <si>
    <t>23.12.2023 14:17:04</t>
  </si>
  <si>
    <t>M-3121 35-10-M03121_35-10-M03121_81756692</t>
  </si>
  <si>
    <t>23.12.2023 00:06:50</t>
  </si>
  <si>
    <t>23.12.2023 00:47:09</t>
  </si>
  <si>
    <t>DM-3(M-460) 35-17-M00460_TR-13 M17_66253514</t>
  </si>
  <si>
    <t>23.12.2023 15:49:18</t>
  </si>
  <si>
    <t>23.12.2023 17:03:10</t>
  </si>
  <si>
    <t>SARIGÖL TR-45 45-79-M00045_945555244_945555244</t>
  </si>
  <si>
    <t>23.12.2023 11:11:10</t>
  </si>
  <si>
    <t>23.12.2023 13:02:03</t>
  </si>
  <si>
    <t>IRLAMAZ KÖK 45-83-L00153_IRLAMAZ L03_72158563</t>
  </si>
  <si>
    <t>23.12.2023 13:06:28</t>
  </si>
  <si>
    <t>23.12.2023 14:18:12</t>
  </si>
  <si>
    <t>SULUDERE KÖK 35-31-L00057_SULUDERE L07_2337257</t>
  </si>
  <si>
    <t>23.12.2023 12:44:35</t>
  </si>
  <si>
    <t>23.12.2023 13:45:55</t>
  </si>
  <si>
    <t>TORBALI DM 35-26-M00001_TR-53/TR-54 M08_2056985</t>
  </si>
  <si>
    <t>23.12.2023 10:16:44</t>
  </si>
  <si>
    <t>23.12.2023 10:19:00</t>
  </si>
  <si>
    <t>KEMALİYE DM (TR-1) 45-73-M00150_AKKEÇİLİ ÇIKIŞ M01_66715933</t>
  </si>
  <si>
    <t>23.12.2023 09:59:58</t>
  </si>
  <si>
    <t>23.12.2023 11:53:52</t>
  </si>
  <si>
    <t>CERİTLER TR-1 35-31-L00117_C_72254144_72254144</t>
  </si>
  <si>
    <t>23.12.2023 09:34:35</t>
  </si>
  <si>
    <t>23.12.2023 16:57:36</t>
  </si>
  <si>
    <t>DM-2/19 35-27-M01091_95001223816_95001223816</t>
  </si>
  <si>
    <t>23.12.2023 16:23:01</t>
  </si>
  <si>
    <t>23.12.2023 19:04:24</t>
  </si>
  <si>
    <t>YILMAZ İM 45-78-A00003_ÇAMURHAMAMI L09_2103971</t>
  </si>
  <si>
    <t>23.12.2023 09:40:34</t>
  </si>
  <si>
    <t>23.12.2023 16:47:24</t>
  </si>
  <si>
    <t>KIRKAĞAÇ TR-22 45-76-M00022_A_56386034_56386034</t>
  </si>
  <si>
    <t>26.12.2023 10:27:30</t>
  </si>
  <si>
    <t>26.12.2023 11:26:43</t>
  </si>
  <si>
    <t>M-1147 35-09-M01147_95002784249_95002784249</t>
  </si>
  <si>
    <t>26.12.2023 14:06:33</t>
  </si>
  <si>
    <t>26.12.2023 17:53:30</t>
  </si>
  <si>
    <t>26.12.2023 14:37:32</t>
  </si>
  <si>
    <t>26.12.2023 15:45:47</t>
  </si>
  <si>
    <t>YENİ ŞAKRAN TR-19 35-17-M00216_C_65451228_65451228</t>
  </si>
  <si>
    <t>26.12.2023 21:08:38</t>
  </si>
  <si>
    <t>26.12.2023 21:46:17</t>
  </si>
  <si>
    <t>M-1950 35-09-M01950_35-09-M01950_47230895</t>
  </si>
  <si>
    <t>26.12.2023 20:21:18</t>
  </si>
  <si>
    <t>26.12.2023 21:11:15</t>
  </si>
  <si>
    <t>KUŞÇULAR DM-2 35-19-M00515_ATLAS GES KÖK-1 M06_80470431</t>
  </si>
  <si>
    <t>26.12.2023 08:28:42</t>
  </si>
  <si>
    <t>26.12.2023 09:17:34</t>
  </si>
  <si>
    <t>ALAŞEHİR TR-23 45-73-M00023_945685051_945685051</t>
  </si>
  <si>
    <t>26.12.2023 15:04:24</t>
  </si>
  <si>
    <t>26.12.2023 17:58:35</t>
  </si>
  <si>
    <t>TR-112 35-16-L00112_35-16-L00112_2347013</t>
  </si>
  <si>
    <t>26.12.2023 18:19:18</t>
  </si>
  <si>
    <t>26.12.2023 18:57:54</t>
  </si>
  <si>
    <t>TR-22 35-26-M00022_956619372_956619372</t>
  </si>
  <si>
    <t>26.12.2023 22:19:26</t>
  </si>
  <si>
    <t>26.12.2023 23:50:20</t>
  </si>
  <si>
    <t>26.12.2023 10:43:58</t>
  </si>
  <si>
    <t>26.12.2023 10:56:24</t>
  </si>
  <si>
    <t>OĞLANANASI TR-5 KÖK 35-22-M00092_OĞLANANASI TR-3 M06_89600660</t>
  </si>
  <si>
    <t>26.12.2023 09:18:05</t>
  </si>
  <si>
    <t>26.12.2023 10:02:17</t>
  </si>
  <si>
    <t>DM-3/02 (AKTAR HOCA TR) 45-71-M00068_45-71-M00068_72438941</t>
  </si>
  <si>
    <t>26.12.2023 09:20:25</t>
  </si>
  <si>
    <t>26.12.2023 10:00:00</t>
  </si>
  <si>
    <t>ALİBEYLİ DM 45-80-M00064__72410638_72410638</t>
  </si>
  <si>
    <t>26.12.2023 17:21:48</t>
  </si>
  <si>
    <t>26.12.2023 18:41:38</t>
  </si>
  <si>
    <t>GÖRECE M-1130 35-22-M00187_95002457269_95002457269</t>
  </si>
  <si>
    <t>26.12.2023 11:41:51</t>
  </si>
  <si>
    <t>26.12.2023 15:55:44</t>
  </si>
  <si>
    <t>TR-47 35-16-L00047_47569381_56354789_56354789</t>
  </si>
  <si>
    <t>26.12.2023 09:57:12</t>
  </si>
  <si>
    <t>26.12.2023 10:40:27</t>
  </si>
  <si>
    <t>YUKARIKIRIKLAR TR-1 35-16-M00063_35-16-M00063_2352834</t>
  </si>
  <si>
    <t>26.12.2023 12:26:37</t>
  </si>
  <si>
    <t>26.12.2023 15:47:42</t>
  </si>
  <si>
    <t>SELÇUK İM/DM 35-13-A00004_ŞİRİNCE L04_65986070</t>
  </si>
  <si>
    <t>26.12.2023 13:19:48</t>
  </si>
  <si>
    <t>26.12.2023 13:27:28</t>
  </si>
  <si>
    <t>K-1024 35-01-K01024_911841750_911841750</t>
  </si>
  <si>
    <t>26.12.2023 09:34:56</t>
  </si>
  <si>
    <t>26.12.2023 11:59:05</t>
  </si>
  <si>
    <t>26.12.2023 13:15:15</t>
  </si>
  <si>
    <t>26.12.2023 13:56:55</t>
  </si>
  <si>
    <t>BALABANLI DM 35-15-M00280_KIZILCAAVLU M05_72306327</t>
  </si>
  <si>
    <t>26.12.2023 09:11:52</t>
  </si>
  <si>
    <t>26.12.2023 16:05:32</t>
  </si>
  <si>
    <t>K-3591 35-01-K03591_A_56373234_56373234</t>
  </si>
  <si>
    <t>26.12.2023 23:54:31</t>
  </si>
  <si>
    <t>27.12.2023 01:31:48</t>
  </si>
  <si>
    <t>HASKÖY TR-1 35-20-L00206_DIREK TIPI TRAFO HUCRESI H01_2039156</t>
  </si>
  <si>
    <t>26.12.2023 17:55:56</t>
  </si>
  <si>
    <t>26.12.2023 19:00:33</t>
  </si>
  <si>
    <t>K-3141 35-07-K03141_C c2b_5829878</t>
  </si>
  <si>
    <t>26.12.2023 18:15:40</t>
  </si>
  <si>
    <t>26.12.2023 21:40:19</t>
  </si>
  <si>
    <t>DM-3/02 (AKTAR HOCA TR) 45-71-M00068_953217751_953217751</t>
  </si>
  <si>
    <t>26.12.2023 04:24:13</t>
  </si>
  <si>
    <t>26.12.2023 05:56:17</t>
  </si>
  <si>
    <t>26.12.2023 00:38:16</t>
  </si>
  <si>
    <t>26.12.2023 01:43:48</t>
  </si>
  <si>
    <t>GÖKEYÜP SARISU TR-1 45-78-M00802_45-78-M00802_2375485</t>
  </si>
  <si>
    <t>26.12.2023 22:10:00</t>
  </si>
  <si>
    <t>26.12.2023 22:40:37</t>
  </si>
  <si>
    <t>M-3197 (YATIRIM REZERVE) 35-01-M03197_912924597_912924597</t>
  </si>
  <si>
    <t>26.12.2023 09:23:02</t>
  </si>
  <si>
    <t>26.12.2023 10:05:07</t>
  </si>
  <si>
    <t>26.12.2023 18:14:21</t>
  </si>
  <si>
    <t>26.12.2023 18:44:23</t>
  </si>
  <si>
    <t>26.12.2023 14:04:05</t>
  </si>
  <si>
    <t>26.12.2023 14:10:00</t>
  </si>
  <si>
    <t>M-2748 35-01-M02748_C_65505877_65505877</t>
  </si>
  <si>
    <t>26.12.2023 11:29:11</t>
  </si>
  <si>
    <t>26.12.2023 12:13:24</t>
  </si>
  <si>
    <t>M-650 35-02-M00650_HatBaşıAyırıcı_53137661 M02_53137661</t>
  </si>
  <si>
    <t>26.12.2023 11:29:35</t>
  </si>
  <si>
    <t>26.12.2023 21:03:06</t>
  </si>
  <si>
    <t>DM-8 45-71-M00295_E.HARMANDALI YOLU TR-13 M09_66408424</t>
  </si>
  <si>
    <t>26.12.2023 14:15:52</t>
  </si>
  <si>
    <t>26.12.2023 15:24:41</t>
  </si>
  <si>
    <t>26.12.2023 15:24:42</t>
  </si>
  <si>
    <t>26.12.2023 15:33:56</t>
  </si>
  <si>
    <t>26.12.2023 06:16:01</t>
  </si>
  <si>
    <t>26.12.2023 09:51:26</t>
  </si>
  <si>
    <t>26.12.2023 10:06:17</t>
  </si>
  <si>
    <t>KARACAALİ TR-1 45-79-M00483_C_56400534_56400534</t>
  </si>
  <si>
    <t>26.12.2023 21:25:00</t>
  </si>
  <si>
    <t>26.12.2023 22:23:11</t>
  </si>
  <si>
    <t>SAĞLIKLI YAŞAM SİTESİ TR 35-27-L00094_B B1B_5832164</t>
  </si>
  <si>
    <t>26.12.2023 16:12:48</t>
  </si>
  <si>
    <t>26.12.2023 18:44:56</t>
  </si>
  <si>
    <t>26.12.2023 09:31:16</t>
  </si>
  <si>
    <t>26.12.2023 16:48:54</t>
  </si>
  <si>
    <t>YENİ KALABAK TR 35-17-M00226_A_91200872_91200872</t>
  </si>
  <si>
    <t>26.12.2023 17:40:40</t>
  </si>
  <si>
    <t>26.12.2023 18:12:49</t>
  </si>
  <si>
    <t>BEKİR SAYDAM ÖZEL 35-26-M01222Ö_6195403_60982625_60982625</t>
  </si>
  <si>
    <t>26.12.2023 07:48:17</t>
  </si>
  <si>
    <t>26.12.2023 13:13:05</t>
  </si>
  <si>
    <t>TR-90 35-17-M00090__56373508_56373508</t>
  </si>
  <si>
    <t>26.12.2023 14:23:21</t>
  </si>
  <si>
    <t>26.12.2023 15:31:04</t>
  </si>
  <si>
    <t>JTI KÖK 35-26-M00260_KANSAN M04_65969142</t>
  </si>
  <si>
    <t>26.12.2023 11:04:13</t>
  </si>
  <si>
    <t>26.12.2023 11:34:28</t>
  </si>
  <si>
    <t>M-258 35-09-M00258_97727718_97727718</t>
  </si>
  <si>
    <t>26.12.2023 11:31:05</t>
  </si>
  <si>
    <t>26.12.2023 17:03:33</t>
  </si>
  <si>
    <t>MAVİKÖŞE TR-4 35-17-M00228_95002648746_95002648746</t>
  </si>
  <si>
    <t>26.12.2023 14:02:27</t>
  </si>
  <si>
    <t>26.12.2023 17:10:18</t>
  </si>
  <si>
    <t>26.12.2023 10:15:50</t>
  </si>
  <si>
    <t>26.12.2023 13:44:04</t>
  </si>
  <si>
    <t>GÖÇBEYLİ TR-4 35-16-M00019_A_90935254_90935254</t>
  </si>
  <si>
    <t>26.12.2023 12:58:26</t>
  </si>
  <si>
    <t>26.12.2023 19:06:32</t>
  </si>
  <si>
    <t>26.12.2023 21:03:38</t>
  </si>
  <si>
    <t>27.12.2023 00:21:08</t>
  </si>
  <si>
    <t>KAYALIOĞLU TR-1 45-72-L00071_956489797_956489797</t>
  </si>
  <si>
    <t>26.12.2023 17:06:53</t>
  </si>
  <si>
    <t>26.12.2023 18:05:19</t>
  </si>
  <si>
    <t>M-36 DOĞALKENT 35-23-M00036_35-23-M00036_72161172</t>
  </si>
  <si>
    <t>26.12.2023 09:27:58</t>
  </si>
  <si>
    <t>26.12.2023 12:57:01</t>
  </si>
  <si>
    <t>AŞAĞICUMA DM 35-16-M00103_TERZİHALİLLER M03_72040415</t>
  </si>
  <si>
    <t>26.12.2023 09:05:55</t>
  </si>
  <si>
    <t>26.12.2023 10:12:40</t>
  </si>
  <si>
    <t>ARSLANLAR TM 35-26-A00004_YAZIBAŞI-2 M17_2305565</t>
  </si>
  <si>
    <t>26.12.2023 08:46:55</t>
  </si>
  <si>
    <t>26.12.2023 09:35:27</t>
  </si>
  <si>
    <t>TEKNOPET KÖK-2 35-27-M00593_ARMUTLU TR-21/TR-22/A.CANCAN SULAMA GRUBU M02_72162501</t>
  </si>
  <si>
    <t>26.12.2023 10:35:42</t>
  </si>
  <si>
    <t>26.12.2023 11:51:35</t>
  </si>
  <si>
    <t>K-4008 35-01-K04008_F F5_83839971</t>
  </si>
  <si>
    <t>26.12.2023 22:27:48</t>
  </si>
  <si>
    <t>27.12.2023 00:30:14</t>
  </si>
  <si>
    <t>26.12.2023 07:58:45</t>
  </si>
  <si>
    <t>26.12.2023 08:13:55</t>
  </si>
  <si>
    <t>PAŞAKÖY TR-1 35-16-M00073_35-16-M00073_2374439</t>
  </si>
  <si>
    <t>26.12.2023 12:35:26</t>
  </si>
  <si>
    <t>26.12.2023 13:20:06</t>
  </si>
  <si>
    <t>26.12.2023 12:42:18</t>
  </si>
  <si>
    <t>26.12.2023 13:16:27</t>
  </si>
  <si>
    <t>GÜRSU TARİŞ-TAT KÖK 45-73-M00148_ M06_2049874</t>
  </si>
  <si>
    <t>26.12.2023 14:53:19</t>
  </si>
  <si>
    <t>26.12.2023 15:48:45</t>
  </si>
  <si>
    <t>DEMİRCİ TM 45-74-A00001_KÖYLER M03_2310416</t>
  </si>
  <si>
    <t>26.12.2023 15:03:15</t>
  </si>
  <si>
    <t>26.12.2023 15:32:28</t>
  </si>
  <si>
    <t>TR-17 45-78-L00017_C_56384649_56384649</t>
  </si>
  <si>
    <t>26.12.2023 12:16:30</t>
  </si>
  <si>
    <t>26.12.2023 14:59:59</t>
  </si>
  <si>
    <t>K-646 35-01-K00646_913275107_913275107</t>
  </si>
  <si>
    <t>26.12.2023 09:31:00</t>
  </si>
  <si>
    <t>26.12.2023 13:13:31</t>
  </si>
  <si>
    <t>IŞIKLAR KÖK 45-73-M00467_CABERFAKILI SULAMA M09_83813306</t>
  </si>
  <si>
    <t>26.12.2023 17:49:28</t>
  </si>
  <si>
    <t>26.12.2023 17:55:25</t>
  </si>
  <si>
    <t>26.12.2023 12:05:09</t>
  </si>
  <si>
    <t>26.12.2023 16:12:13</t>
  </si>
  <si>
    <t>26.12.2023 13:14:35</t>
  </si>
  <si>
    <t>26.12.2023 13:25:45</t>
  </si>
  <si>
    <t>İCİKLER TR-3 45-74-M00253_945583077_945583077</t>
  </si>
  <si>
    <t>26.12.2023 20:53:38</t>
  </si>
  <si>
    <t>26.12.2023 22:53:30</t>
  </si>
  <si>
    <t>26.12.2023 02:57:26</t>
  </si>
  <si>
    <t>26.12.2023 05:02:47</t>
  </si>
  <si>
    <t>KABAKUM TR-3 35-30-L00129_35-30-L00129_2357157</t>
  </si>
  <si>
    <t>26.12.2023 14:17:51</t>
  </si>
  <si>
    <t>26.12.2023 15:15:19</t>
  </si>
  <si>
    <t>26.12.2023 12:42:43</t>
  </si>
  <si>
    <t>26.12.2023 13:36:03</t>
  </si>
  <si>
    <t>K-77 35-01-K00077_C_56378298_56378298</t>
  </si>
  <si>
    <t>26.12.2023 10:13:51</t>
  </si>
  <si>
    <t>26.12.2023 10:24:19</t>
  </si>
  <si>
    <t>L-356 BAŞKENT SİTESİ 35-18-L00356_950455503_950455503</t>
  </si>
  <si>
    <t>26.12.2023 11:35:24</t>
  </si>
  <si>
    <t>26.12.2023 14:55:35</t>
  </si>
  <si>
    <t>26.12.2023 20:05:00</t>
  </si>
  <si>
    <t>26.12.2023 21:08:05</t>
  </si>
  <si>
    <t>K-1211 35-03-K01211_35-03-K01211_41944491</t>
  </si>
  <si>
    <t>26.12.2023 11:28:05</t>
  </si>
  <si>
    <t>26.12.2023 11:45:16</t>
  </si>
  <si>
    <t>26.12.2023 09:32:45</t>
  </si>
  <si>
    <t>26.12.2023 10:20:37</t>
  </si>
  <si>
    <t>KÜNER TR-1 35-22-M00229_35-22-M00229_2366912</t>
  </si>
  <si>
    <t>29.12.2023 17:56:40</t>
  </si>
  <si>
    <t>TR-1/85 45-72-M00085__96244227_96244227</t>
  </si>
  <si>
    <t>29.12.2023 12:10:39</t>
  </si>
  <si>
    <t>29.12.2023 07:12:11</t>
  </si>
  <si>
    <t>29.12.2023 08:55:39</t>
  </si>
  <si>
    <t>29.12.2023 09:46:18</t>
  </si>
  <si>
    <t>29.12.2023 15:00:37</t>
  </si>
  <si>
    <t>DURASILLI TR-8 45-78-M01119_DAĞITIM TRAFOSU TR-8 - TR-20 M04_66108888</t>
  </si>
  <si>
    <t>29.12.2023 15:19:31</t>
  </si>
  <si>
    <t>29.12.2023 15:30:29</t>
  </si>
  <si>
    <t>KÖSEALİ TR-2 45-78-M00782_45-78-M00782_2373657</t>
  </si>
  <si>
    <t>29.12.2023 22:35:37</t>
  </si>
  <si>
    <t>29.12.2023 22:55:37</t>
  </si>
  <si>
    <t>M-1871 35-01-M01871_912086554_912086554</t>
  </si>
  <si>
    <t>29.12.2023 09:51:12</t>
  </si>
  <si>
    <t>29.12.2023 12:32:56</t>
  </si>
  <si>
    <t>ZEYTİNDAĞ DM 35-16-M00138_ZEYTİNDAĞ M05_76071852</t>
  </si>
  <si>
    <t>29.12.2023 02:58:52</t>
  </si>
  <si>
    <t>29.12.2023 06:21:25</t>
  </si>
  <si>
    <t>HALİLBEYLİ TR-1 KÖK 35-27-M01057_HAMZABABA VE KÖYLER M04_61283942</t>
  </si>
  <si>
    <t>29.12.2023 09:16:02</t>
  </si>
  <si>
    <t>29.12.2023 15:50:48</t>
  </si>
  <si>
    <t>SARIGÖL TR-28 45-79-M00028_C_56402303_56402303</t>
  </si>
  <si>
    <t>29.12.2023 20:53:31</t>
  </si>
  <si>
    <t>29.12.2023 21:49:00</t>
  </si>
  <si>
    <t>TIRMANLAR DM 35-16-M00171_KIRCALAR DM M02_72041583</t>
  </si>
  <si>
    <t>29.12.2023 10:01:17</t>
  </si>
  <si>
    <t>29.12.2023 10:47:00</t>
  </si>
  <si>
    <t>ÇEŞME HAVZA TM 35-18-A00006_ALAÇATI-2 M12_2313709</t>
  </si>
  <si>
    <t>29.12.2023 11:04:26</t>
  </si>
  <si>
    <t>29.12.2023 12:20:54</t>
  </si>
  <si>
    <t>TR-2/6 45-72-L00006__72373495_72373495</t>
  </si>
  <si>
    <t>29.12.2023 15:46:24</t>
  </si>
  <si>
    <t>29.12.2023 16:58:46</t>
  </si>
  <si>
    <t>29.12.2023 10:47:17</t>
  </si>
  <si>
    <t>29.12.2023 11:12:57</t>
  </si>
  <si>
    <t>M-3071(YATIRIM REZERVE) 35-02-M03071_ M02_80639356</t>
  </si>
  <si>
    <t>29.12.2023 17:01:15</t>
  </si>
  <si>
    <t>29.12.2023 19:57:54</t>
  </si>
  <si>
    <t>29.12.2023 11:12:17</t>
  </si>
  <si>
    <t>29.12.2023 12:01:44</t>
  </si>
  <si>
    <t>DM-3/17 35-19-M00017_956669789_956669789</t>
  </si>
  <si>
    <t>29.12.2023 08:26:36</t>
  </si>
  <si>
    <t>29.12.2023 12:52:51</t>
  </si>
  <si>
    <t>L-113 OVACIK 35-18-L00113_950439257_950439257</t>
  </si>
  <si>
    <t>29.12.2023 20:04:17</t>
  </si>
  <si>
    <t>29.12.2023 23:27:28</t>
  </si>
  <si>
    <t>ÖDEMİŞ İM 35-15-A00001_CUMHURİYET M12_2309865</t>
  </si>
  <si>
    <t>29.12.2023 10:57:57</t>
  </si>
  <si>
    <t>29.12.2023 13:20:38</t>
  </si>
  <si>
    <t>29.12.2023 21:29:07</t>
  </si>
  <si>
    <t>29.12.2023 13:32:57</t>
  </si>
  <si>
    <t>29.12.2023 14:02:41</t>
  </si>
  <si>
    <t>DM-3/19 (ESKİ TR-2/72) 45-83-L00072__72374102_72374102</t>
  </si>
  <si>
    <t>29.12.2023 16:43:31</t>
  </si>
  <si>
    <t>29.12.2023 17:57:15</t>
  </si>
  <si>
    <t>K-2728 35-08-K02728_K-3408 K01_42546265</t>
  </si>
  <si>
    <t>29.12.2023 10:28:52</t>
  </si>
  <si>
    <t>29.12.2023 16:05:39</t>
  </si>
  <si>
    <t>29.12.2023 12:18:18</t>
  </si>
  <si>
    <t>29.12.2023 13:02:17</t>
  </si>
  <si>
    <t>HACIRAHMANLI TR-1 KÖK 45-80-M00070_HACIRAHMANLI TARIMSAL SULAMA M03_72197689</t>
  </si>
  <si>
    <t>29.12.2023 07:15:57</t>
  </si>
  <si>
    <t>29.12.2023 07:26:37</t>
  </si>
  <si>
    <t>29.12.2023 13:31:08</t>
  </si>
  <si>
    <t>29.12.2023 13:38:47</t>
  </si>
  <si>
    <t>M-984 35-03-M00984_M-1023 M01_41952310</t>
  </si>
  <si>
    <t>29.12.2023 17:50:43</t>
  </si>
  <si>
    <t>29.12.2023 10:37:13</t>
  </si>
  <si>
    <t>29.12.2023 10:40:14</t>
  </si>
  <si>
    <t>SULTAN DM 35-25-M00121_MOBİL-ZİNDANCIK M05_72117226</t>
  </si>
  <si>
    <t>29.12.2023 09:52:59</t>
  </si>
  <si>
    <t>29.12.2023 10:53:28</t>
  </si>
  <si>
    <t>TR-68 35-17-M00068__56389412_56389412</t>
  </si>
  <si>
    <t>29.12.2023 03:51:15</t>
  </si>
  <si>
    <t>29.12.2023 05:02:28</t>
  </si>
  <si>
    <t>ŞENKENT TR 35-30-M00274_A_91347504_91347504</t>
  </si>
  <si>
    <t>29.12.2023 18:08:42</t>
  </si>
  <si>
    <t>29.12.2023 21:58:30</t>
  </si>
  <si>
    <t>TEKELİ TR-4 35-22-M00234_955253918_955253918</t>
  </si>
  <si>
    <t>29.12.2023 20:30:04</t>
  </si>
  <si>
    <t>29.12.2023 21:34:39</t>
  </si>
  <si>
    <t>29.12.2023 08:33:03</t>
  </si>
  <si>
    <t>29.12.2023 13:47:53</t>
  </si>
  <si>
    <t>POYRACIK TR-3 35-24-L00026_TR-4 L01_72093946</t>
  </si>
  <si>
    <t>29.12.2023 10:08:11</t>
  </si>
  <si>
    <t>TR-73 45-77-L00073_B_91270850_91270850</t>
  </si>
  <si>
    <t>29.12.2023 09:23:07</t>
  </si>
  <si>
    <t>29.12.2023 10:04:51</t>
  </si>
  <si>
    <t>İLYASLAR TR-1 45-76-M00099_45-76-M00099_2352854</t>
  </si>
  <si>
    <t>29.12.2023 09:56:10</t>
  </si>
  <si>
    <t>29.12.2023 14:23:40</t>
  </si>
  <si>
    <t>PAŞAKÖY TR-2 45-80-M00059_45-80-M00059_72199913</t>
  </si>
  <si>
    <t>29.12.2023 12:43:27</t>
  </si>
  <si>
    <t>29.12.2023 13:08:27</t>
  </si>
  <si>
    <t>_953243279_953243279</t>
  </si>
  <si>
    <t>29.12.2023 07:47:23</t>
  </si>
  <si>
    <t>29.12.2023 12:13:49</t>
  </si>
  <si>
    <t>29.12.2023 09:06:04</t>
  </si>
  <si>
    <t>29.12.2023 16:17:52</t>
  </si>
  <si>
    <t>TR-77 ÇEŞMEALTI KÖK 35-19-M00077_SAKLIKOY L03_76784767</t>
  </si>
  <si>
    <t>29.12.2023 11:18:04</t>
  </si>
  <si>
    <t>29.12.2023 16:43:54</t>
  </si>
  <si>
    <t>29.12.2023 10:08:53</t>
  </si>
  <si>
    <t>29.12.2023 10:46:20</t>
  </si>
  <si>
    <t>BAĞARASI TR-15 35-23-M00362_C_79385496_79385496</t>
  </si>
  <si>
    <t>29.12.2023 03:29:59</t>
  </si>
  <si>
    <t>29.12.2023 05:20:19</t>
  </si>
  <si>
    <t>ÇARIKBALLI İKİÇEŞME TR-1 45-77-L00184_45-77-L00184_2374986</t>
  </si>
  <si>
    <t>29.12.2023 19:40:14</t>
  </si>
  <si>
    <t>29.12.2023 20:10:13</t>
  </si>
  <si>
    <t>M-444 35-03-M00444_910544724_910544724</t>
  </si>
  <si>
    <t>29.12.2023 19:09:44</t>
  </si>
  <si>
    <t>29.12.2023 21:51:43</t>
  </si>
  <si>
    <t>DM-25/15 45-71-M00394_953191327_953191327</t>
  </si>
  <si>
    <t>29.12.2023 20:38:00</t>
  </si>
  <si>
    <t>29.12.2023 21:25:27</t>
  </si>
  <si>
    <t>TR-14 35-13-L00014_946422845_946422845</t>
  </si>
  <si>
    <t>29.12.2023 14:09:08</t>
  </si>
  <si>
    <t>29.12.2023 17:43:14</t>
  </si>
  <si>
    <t>M-2447 35-03-M02447_DAĞITIM TRAFOSU M03_44430489</t>
  </si>
  <si>
    <t>ULUCAK DM 35-27-M00792_EĞRİDERE-2 M18_2310302</t>
  </si>
  <si>
    <t>29.12.2023 09:04:10</t>
  </si>
  <si>
    <t>29.12.2023 17:30:37</t>
  </si>
  <si>
    <t>ÜÇPINAR DM 45-71-M00183_ESKİ ÜÇPINAR M11_72249517</t>
  </si>
  <si>
    <t>29.12.2023 14:40:41</t>
  </si>
  <si>
    <t>29.12.2023 14:47:49</t>
  </si>
  <si>
    <t>29.12.2023 09:20:33</t>
  </si>
  <si>
    <t>29.12.2023 15:54:58</t>
  </si>
  <si>
    <t>TR-2/18 (YAYLAKAPI) 45-83-M00824_45-83-M00824_95350911</t>
  </si>
  <si>
    <t>29.12.2023 09:39:28</t>
  </si>
  <si>
    <t>29.12.2023 14:09:58</t>
  </si>
  <si>
    <t>29.12.2023 17:09:35</t>
  </si>
  <si>
    <t>29.12.2023 18:06:49</t>
  </si>
  <si>
    <t>PAŞATIMARI TR-1 45-83-M00811_PAŞATIMARI-2 KÖK M02_89801451</t>
  </si>
  <si>
    <t>29.12.2023 17:21:37</t>
  </si>
  <si>
    <t>29.12.2023 22:02:16</t>
  </si>
  <si>
    <t>MURADİYE TR-5(BELEDİYE KABİN) 45-71-M00194_A_56394011_56394011</t>
  </si>
  <si>
    <t>29.12.2023 20:50:26</t>
  </si>
  <si>
    <t>29.12.2023 23:25:29</t>
  </si>
  <si>
    <t>TR-71 35-30-L00071_955326319_955326319</t>
  </si>
  <si>
    <t>29.12.2023 08:01:57</t>
  </si>
  <si>
    <t>29.12.2023 12:09:24</t>
  </si>
  <si>
    <t>SELÇUK İM/DM 35-13-A00004_OTELLER M03_65986285</t>
  </si>
  <si>
    <t>29.12.2023 08:57:03</t>
  </si>
  <si>
    <t>29.12.2023 15:26:28</t>
  </si>
  <si>
    <t>M-1871 35-01-M01871_35-01-M01871_2365133</t>
  </si>
  <si>
    <t>29.12.2023 17:36:17</t>
  </si>
  <si>
    <t>KARABURUN TR-4/6 35-21-L00030_953359836_953359836</t>
  </si>
  <si>
    <t>29.12.2023 20:49:59</t>
  </si>
  <si>
    <t>30.12.2023 01:42:22</t>
  </si>
  <si>
    <t>DM-5/TR-8 45-72-M00562_956511309_956511309</t>
  </si>
  <si>
    <t>29.12.2023 18:14:25</t>
  </si>
  <si>
    <t>29.12.2023 19:53:15</t>
  </si>
  <si>
    <t>M-21 HAMAM ALANI 35-14-M00021__78985463_78985463</t>
  </si>
  <si>
    <t>29.12.2023 16:37:03</t>
  </si>
  <si>
    <t>29.12.2023 17:13:56</t>
  </si>
  <si>
    <t>29.12.2023 10:20:26</t>
  </si>
  <si>
    <t>29.12.2023 16:33:08</t>
  </si>
  <si>
    <t>TR-26 35-19-L00026_8987442_56371507_56371507</t>
  </si>
  <si>
    <t>29.12.2023 10:04:15</t>
  </si>
  <si>
    <t>29.12.2023 17:16:20</t>
  </si>
  <si>
    <t>29.12.2023 13:03:47</t>
  </si>
  <si>
    <t>29.12.2023 13:29:00</t>
  </si>
  <si>
    <t>SART TR-8 45-78-M00180_49316655_56407965_56407965</t>
  </si>
  <si>
    <t>29.12.2023 10:48:06</t>
  </si>
  <si>
    <t>29.12.2023 11:38:58</t>
  </si>
  <si>
    <t>M-3288 35-03-M03288_DAĞITIM TRAFOSU M02_85894946</t>
  </si>
  <si>
    <t>29.12.2023 17:50:54</t>
  </si>
  <si>
    <t>29.12.2023 22:14:37</t>
  </si>
  <si>
    <t>DM-12/TR-12 45-72-L00940__72373011_72373011</t>
  </si>
  <si>
    <t>29.12.2023 18:01:37</t>
  </si>
  <si>
    <t>29.12.2023 18:30:38</t>
  </si>
  <si>
    <t>29.12.2023 11:55:07</t>
  </si>
  <si>
    <t>29.12.2023 13:37:20</t>
  </si>
  <si>
    <t>29.12.2023 02:07:18</t>
  </si>
  <si>
    <t>29.12.2023 02:13:55</t>
  </si>
  <si>
    <t>L-207 MERKEZTUR 35-18-L00207_950451922_950451922</t>
  </si>
  <si>
    <t>29.12.2023 00:51:30</t>
  </si>
  <si>
    <t>29.12.2023 02:31:11</t>
  </si>
  <si>
    <t>APANÇEŞME KÖK( TR-1) 35-16-M00683_YUKARIKIRIKLAR M02_72042355</t>
  </si>
  <si>
    <t>29.12.2023 08:53:04</t>
  </si>
  <si>
    <t>29.12.2023 11:41:28</t>
  </si>
  <si>
    <t>KAYAKÖY DM 35-15-L00866_KAYAKÖY MERKEZ L06_72307164</t>
  </si>
  <si>
    <t>29.12.2023 09:33:52</t>
  </si>
  <si>
    <t>29.12.2023 16:03:17</t>
  </si>
  <si>
    <t>ÜRKMEZ DM-3 (ÜRKMEZ M-6) 35-25-M00145_956639076_956639076</t>
  </si>
  <si>
    <t>29.12.2023 21:28:39</t>
  </si>
  <si>
    <t>29.12.2023 22:07:33</t>
  </si>
  <si>
    <t>YAŞAR GÜRSEL TUNA ÖZEL TR 45-71-M01434Ö_DIREK TIPI TRAFO HUCRESI H01_2086888</t>
  </si>
  <si>
    <t>19.12.2023 11:54:04</t>
  </si>
  <si>
    <t>19.12.2023 12:12:21</t>
  </si>
  <si>
    <t>KULA İM 45-77-A00001_KULA-2(ŞEHİR-2) L03_2308464</t>
  </si>
  <si>
    <t>19.12.2023 13:52:49</t>
  </si>
  <si>
    <t>19.12.2023 14:01:05</t>
  </si>
  <si>
    <t>19.12.2023 11:57:43</t>
  </si>
  <si>
    <t>19.12.2023 13:47:32</t>
  </si>
  <si>
    <t>TR-1-5/9 35-20-L00053_C_91073515_91073515</t>
  </si>
  <si>
    <t>19.12.2023 10:58:08</t>
  </si>
  <si>
    <t>19.12.2023 12:55:36</t>
  </si>
  <si>
    <t>GÜNEŞLİ KÖK 45-75-M00056_HatBaşıAyırıcı_53134968 M03_53134968</t>
  </si>
  <si>
    <t>19.12.2023 09:09:19</t>
  </si>
  <si>
    <t>19.12.2023 11:09:25</t>
  </si>
  <si>
    <t>K-3443 35-01-K03443_911824443_911824443</t>
  </si>
  <si>
    <t>19.12.2023 10:42:39</t>
  </si>
  <si>
    <t>19.12.2023 13:40:46</t>
  </si>
  <si>
    <t>YAĞCILAR KÖK 45-71-M00179_SULAMALAR-AT ÇİFTLİĞİ M02_72258016</t>
  </si>
  <si>
    <t>19.12.2023 14:29:02</t>
  </si>
  <si>
    <t>19.12.2023 12:11:51</t>
  </si>
  <si>
    <t>19.12.2023 12:16:59</t>
  </si>
  <si>
    <t>YAĞCILAR TR-2 35-32-L00034_D_56376663_56376663</t>
  </si>
  <si>
    <t>19.12.2023 16:10:23</t>
  </si>
  <si>
    <t>19.12.2023 17:37:13</t>
  </si>
  <si>
    <t>TR-240 35-19-L00240_956672889_956672889</t>
  </si>
  <si>
    <t>19.12.2023 16:22:59</t>
  </si>
  <si>
    <t>19.12.2023 19:40:02</t>
  </si>
  <si>
    <t>ÖZBEK TR-5 35-19-M00235_966068349_966068349</t>
  </si>
  <si>
    <t>19.12.2023 13:04:01</t>
  </si>
  <si>
    <t>19.12.2023 18:53:35</t>
  </si>
  <si>
    <t>19.12.2023 02:43:58</t>
  </si>
  <si>
    <t>19.12.2023 03:41:12</t>
  </si>
  <si>
    <t>M-1690 35-01-M01690_912415156_912415156</t>
  </si>
  <si>
    <t>19.12.2023 08:29:32</t>
  </si>
  <si>
    <t>19.12.2023 09:41:08</t>
  </si>
  <si>
    <t>ÜRKÜTLER TR-1 35-16-M00091_953352915_953352915</t>
  </si>
  <si>
    <t>19.12.2023 17:32:07</t>
  </si>
  <si>
    <t>19.12.2023 19:48:59</t>
  </si>
  <si>
    <t>TR-2/79 45-83-L00079_45-83-L00079_2357047</t>
  </si>
  <si>
    <t>19.12.2023 01:48:09</t>
  </si>
  <si>
    <t>19.12.2023 02:31:04</t>
  </si>
  <si>
    <t>ÇAKIRLAR TR-1 35-16-L00252_47540449_56397469_56397469</t>
  </si>
  <si>
    <t>19.12.2023 21:46:00</t>
  </si>
  <si>
    <t>19.12.2023 23:10:08</t>
  </si>
  <si>
    <t>19.12.2023 23:05:10</t>
  </si>
  <si>
    <t>20.12.2023 00:18:14</t>
  </si>
  <si>
    <t>YAZIBAŞI DM-4 35-26-M00633_ŞEMSİOĞLU M01_2083157</t>
  </si>
  <si>
    <t>19.12.2023 11:45:26</t>
  </si>
  <si>
    <t>19.12.2023 12:26:50</t>
  </si>
  <si>
    <t>K-840 35-01-K00840_E E1_5919681</t>
  </si>
  <si>
    <t>19.12.2023 00:39:20</t>
  </si>
  <si>
    <t>19.12.2023 02:23:08</t>
  </si>
  <si>
    <t>19.12.2023 23:23:45</t>
  </si>
  <si>
    <t>20.12.2023 01:55:11</t>
  </si>
  <si>
    <t>19.12.2023 10:03:37</t>
  </si>
  <si>
    <t>19.12.2023 10:15:32</t>
  </si>
  <si>
    <t>M-3470(YATIRIM REZERVE) 35-02-M03470_913041342_913041342</t>
  </si>
  <si>
    <t>19.12.2023 17:14:11</t>
  </si>
  <si>
    <t>19.12.2023 18:37:31</t>
  </si>
  <si>
    <t>19.12.2023 12:14:34</t>
  </si>
  <si>
    <t>19.12.2023 21:58:38</t>
  </si>
  <si>
    <t>19.12.2023 14:38:59</t>
  </si>
  <si>
    <t>19.12.2023 15:15:49</t>
  </si>
  <si>
    <t>19.12.2023 00:08:03</t>
  </si>
  <si>
    <t>19.12.2023 01:28:46</t>
  </si>
  <si>
    <t>ÜÇPINAR DM 45-71-M00183_ESKİ ÜÇPINAR M11_72249561</t>
  </si>
  <si>
    <t>19.12.2023 09:57:07</t>
  </si>
  <si>
    <t>19.12.2023 14:50:12</t>
  </si>
  <si>
    <t>BOĞAZİÇİ İM 35-01-A00001_STADYUM K08_53039526</t>
  </si>
  <si>
    <t>19.12.2023 09:45:15</t>
  </si>
  <si>
    <t>TR-107 ZEYTİNALANI 35-19-L00107_956690452_956690452</t>
  </si>
  <si>
    <t>19.12.2023 16:50:33</t>
  </si>
  <si>
    <t>19.12.2023 22:37:11</t>
  </si>
  <si>
    <t>DERBENT TM 45-83-A00003_TURGUTLU-1 M06_2312535</t>
  </si>
  <si>
    <t>19.12.2023 14:33:28</t>
  </si>
  <si>
    <t>19.12.2023 14:35:59</t>
  </si>
  <si>
    <t>ÜRKÜTLER TR-1 35-16-M00091_35-16-M00091_2361502</t>
  </si>
  <si>
    <t>19.12.2023 20:25:06</t>
  </si>
  <si>
    <t>TR-81 35-30-L00081_D_56398003_56398003</t>
  </si>
  <si>
    <t>19.12.2023 09:32:15</t>
  </si>
  <si>
    <t>19.12.2023 10:19:13</t>
  </si>
  <si>
    <t>MENEMEN DM-5/25 35-28-M00654_953374582_953374582</t>
  </si>
  <si>
    <t>19.12.2023 08:04:31</t>
  </si>
  <si>
    <t>19.12.2023 12:34:49</t>
  </si>
  <si>
    <t>YAKACIK TR-1 35-20-L00232_A_91343412_91343412</t>
  </si>
  <si>
    <t>19.12.2023 09:47:39</t>
  </si>
  <si>
    <t>19.12.2023 17:52:52</t>
  </si>
  <si>
    <t>HASANLAR TR-1 35-28-M00203_B_56357858_56357858</t>
  </si>
  <si>
    <t>19.12.2023 09:59:17</t>
  </si>
  <si>
    <t>19.12.2023 16:51:11</t>
  </si>
  <si>
    <t>19.12.2023 10:06:55</t>
  </si>
  <si>
    <t>19.12.2023 11:56:19</t>
  </si>
  <si>
    <t>YENİFOÇA TR-1 DM 35-23-M00001_YENİFOÇA TR-48 M04_83359030</t>
  </si>
  <si>
    <t>19.12.2023 17:06:34</t>
  </si>
  <si>
    <t>19.12.2023 18:23:02</t>
  </si>
  <si>
    <t>TEKELİ ARITMA KÖK 35-22-M00090_ÇİLEME M05_2127064</t>
  </si>
  <si>
    <t>19.12.2023 11:24:15</t>
  </si>
  <si>
    <t>19.12.2023 11:54:19</t>
  </si>
  <si>
    <t>DM02/TR20 KAYMAKAMLIK YANI 45-73-M00011_B b2_45157773</t>
  </si>
  <si>
    <t>19.12.2023 10:43:45</t>
  </si>
  <si>
    <t>19.12.2023 12:38:12</t>
  </si>
  <si>
    <t>19.12.2023 10:05:24</t>
  </si>
  <si>
    <t>19.12.2023 10:41:49</t>
  </si>
  <si>
    <t>K-3385 35-04-K03385_99375963_99375963</t>
  </si>
  <si>
    <t>19.12.2023 22:24:06</t>
  </si>
  <si>
    <t>20.12.2023 00:13:41</t>
  </si>
  <si>
    <t>19.12.2023 17:26:44</t>
  </si>
  <si>
    <t>19.12.2023 19:59:03</t>
  </si>
  <si>
    <t>DM-1/38 45-71-M00050_953196219_953196219</t>
  </si>
  <si>
    <t>19.12.2023 14:39:44</t>
  </si>
  <si>
    <t>19.12.2023 18:12:57</t>
  </si>
  <si>
    <t>K-1395 35-08-K01395_912239983_912239983</t>
  </si>
  <si>
    <t>19.12.2023 16:21:20</t>
  </si>
  <si>
    <t>19.12.2023 21:17:43</t>
  </si>
  <si>
    <t>TR-2/118 45-83-M00713_45-83-M00713_61193085</t>
  </si>
  <si>
    <t>19.12.2023 01:11:35</t>
  </si>
  <si>
    <t>19.12.2023 01:25:12</t>
  </si>
  <si>
    <t>M-2015 35-01-M02015_L L01_80021280</t>
  </si>
  <si>
    <t>19.12.2023 19:04:02</t>
  </si>
  <si>
    <t>19.12.2023 20:07:02</t>
  </si>
  <si>
    <t>DAĞDERE DM 45-72-M00097_ÇITAK M05_2106082</t>
  </si>
  <si>
    <t>19.12.2023 04:56:50</t>
  </si>
  <si>
    <t>19.12.2023 05:04:42</t>
  </si>
  <si>
    <t>K-1414 35-07-K01414_35-07-K01414_2369370</t>
  </si>
  <si>
    <t>19.12.2023 10:29:06</t>
  </si>
  <si>
    <t>19.12.2023 13:11:36</t>
  </si>
  <si>
    <t>19.12.2023 10:03:57</t>
  </si>
  <si>
    <t>19.12.2023 10:30:02</t>
  </si>
  <si>
    <t>19.12.2023 09:57:53</t>
  </si>
  <si>
    <t>19.12.2023 10:12:25</t>
  </si>
  <si>
    <t>BUCA TM 35-03-A00003_Buca-17 K24_2053585</t>
  </si>
  <si>
    <t>19.12.2023 03:06:09</t>
  </si>
  <si>
    <t>19.12.2023 09:32:35</t>
  </si>
  <si>
    <t>19.12.2023 10:30:00</t>
  </si>
  <si>
    <t>K-3385 35-04-K03385_99107627_99107627</t>
  </si>
  <si>
    <t>19.12.2023 17:06:48</t>
  </si>
  <si>
    <t>19.12.2023 21:56:28</t>
  </si>
  <si>
    <t>K-3600 35-01-K03600_910289540_910289540</t>
  </si>
  <si>
    <t>19.12.2023 14:55:32</t>
  </si>
  <si>
    <t>19.12.2023 17:07:04</t>
  </si>
  <si>
    <t>TR-142 35-15-L00142_E e1_48898390</t>
  </si>
  <si>
    <t>19.12.2023 10:47:28</t>
  </si>
  <si>
    <t>19.12.2023 14:19:44</t>
  </si>
  <si>
    <t>KAPANCI KÖK 45-78-L00229_HASALAN L02_2328992</t>
  </si>
  <si>
    <t>19.12.2023 14:20:39</t>
  </si>
  <si>
    <t>19.12.2023 14:47:58</t>
  </si>
  <si>
    <t>SANCAKLI BOZKÖY KÖK 45-71-M00087_SULAMA M02_61320832</t>
  </si>
  <si>
    <t>19.12.2023 11:08:26</t>
  </si>
  <si>
    <t>19.12.2023 13:23:56</t>
  </si>
  <si>
    <t>19.12.2023 15:05:03</t>
  </si>
  <si>
    <t>19.12.2023 18:19:24</t>
  </si>
  <si>
    <t>SULUDERE TR-7 KOCAHASANLAR 35-31-L00059_A_91364553_91364553</t>
  </si>
  <si>
    <t>19.12.2023 17:00:11</t>
  </si>
  <si>
    <t>19.12.2023 18:08:07</t>
  </si>
  <si>
    <t>NACİ BEZİRGANOĞLU SULAMA GRUBU 35-29-L00286_35-29-L00286_2375019</t>
  </si>
  <si>
    <t>19.12.2023 12:56:30</t>
  </si>
  <si>
    <t>19.12.2023 15:05:46</t>
  </si>
  <si>
    <t>KARAKUYU KÖK 35-26-M00437_HatBaşıAyırıcı_66322241 M06_66322241</t>
  </si>
  <si>
    <t>19.12.2023 10:22:23</t>
  </si>
  <si>
    <t>19.12.2023 18:05:23</t>
  </si>
  <si>
    <t>TR-26 35-19-L00026_DIREK TIPI TRAFO HUCRESI H01_2060140</t>
  </si>
  <si>
    <t>19.12.2023 09:27:59</t>
  </si>
  <si>
    <t>19.12.2023 17:53:24</t>
  </si>
  <si>
    <t>AHMETBEYLİ M-5 35-22-M00243_A_56354325_56354325</t>
  </si>
  <si>
    <t>19.12.2023 10:51:45</t>
  </si>
  <si>
    <t>19.12.2023 16:12:10</t>
  </si>
  <si>
    <t>TR-52 SAĞLIK OCAĞI 35-26-M00052_35-26-M00052_2365753</t>
  </si>
  <si>
    <t>19.12.2023 11:17:55</t>
  </si>
  <si>
    <t>19.12.2023 12:09:37</t>
  </si>
  <si>
    <t>L-179 35-18-L00179_35-18-L00179_2370605</t>
  </si>
  <si>
    <t>19.12.2023 21:08:27</t>
  </si>
  <si>
    <t>19.12.2023 23:53:31</t>
  </si>
  <si>
    <t>YENİ FOÇA TR-9 35-23-M00009_E_56381254_56381254</t>
  </si>
  <si>
    <t>19.12.2023 13:26:59</t>
  </si>
  <si>
    <t>19.12.2023 14:45:57</t>
  </si>
  <si>
    <t>GELENBE İM 45-76-A00001_HatBaşıAyırıcı_53136600 L02_53136600</t>
  </si>
  <si>
    <t>19.12.2023 09:18:59</t>
  </si>
  <si>
    <t>19.12.2023 11:20:08</t>
  </si>
  <si>
    <t>19.12.2023 09:02:49</t>
  </si>
  <si>
    <t>19.12.2023 09:47:45</t>
  </si>
  <si>
    <t>M-2670 35-03-M02670_910228230_910228230</t>
  </si>
  <si>
    <t>19.12.2023 11:59:52</t>
  </si>
  <si>
    <t>19.12.2023 14:07:43</t>
  </si>
  <si>
    <t>FUAR İM 35-01-A00003_AKDENİZ K11_2306364</t>
  </si>
  <si>
    <t>19.12.2023 06:43:09</t>
  </si>
  <si>
    <t>19.12.2023 09:17:00</t>
  </si>
  <si>
    <t>DM-2/TR-6 (TR-125) 35-26-M00125_956619311_956619311</t>
  </si>
  <si>
    <t>19.12.2023 11:30:07</t>
  </si>
  <si>
    <t>19.12.2023 20:38:27</t>
  </si>
  <si>
    <t>19.12.2023 14:49:41</t>
  </si>
  <si>
    <t>19.12.2023 19:22:37</t>
  </si>
  <si>
    <t>TR-1/76 45-72-M00076_B_56392681_56392681</t>
  </si>
  <si>
    <t>19.12.2023 09:22:29</t>
  </si>
  <si>
    <t>19.12.2023 09:52:04</t>
  </si>
  <si>
    <t>ALANDAMLARI TR-3 45-75-M00131_DIREK TIPI TRAFO HUCRESI H01_2085441</t>
  </si>
  <si>
    <t>19.12.2023 14:25:14</t>
  </si>
  <si>
    <t>19.12.2023 15:27:47</t>
  </si>
  <si>
    <t>19.12.2023 08:22:55</t>
  </si>
  <si>
    <t>19.12.2023 09:50:59</t>
  </si>
  <si>
    <t>19.12.2023 01:31:12</t>
  </si>
  <si>
    <t>19.12.2023 01:40:03</t>
  </si>
  <si>
    <t>M-3461(YATIRIM REZERVE) 35-02-M03461_35-02-M03461_97457807</t>
  </si>
  <si>
    <t>19.12.2023 09:05:59</t>
  </si>
  <si>
    <t>K-1547 35-02-K01547_F F1B_5885679</t>
  </si>
  <si>
    <t>19.12.2023 10:16:08</t>
  </si>
  <si>
    <t>19.12.2023 10:57:48</t>
  </si>
  <si>
    <t>BERGAMA TM 35-16-A00004_PAŞAKÖY M21_88471043</t>
  </si>
  <si>
    <t>19.12.2023 09:20:22</t>
  </si>
  <si>
    <t>19.12.2023 12:20:35</t>
  </si>
  <si>
    <t>KOZBEYLİ TR-4 35-23-M00073_B_56363688_56363688</t>
  </si>
  <si>
    <t>19.12.2023 23:00:47</t>
  </si>
  <si>
    <t>20.12.2023 01:43:11</t>
  </si>
  <si>
    <t>19.12.2023 08:39:27</t>
  </si>
  <si>
    <t>19.12.2023 12:33:08</t>
  </si>
  <si>
    <t>M-1262 35-02-M01262_A_56365897_56365897</t>
  </si>
  <si>
    <t>19.12.2023 13:30:04</t>
  </si>
  <si>
    <t>19.12.2023 14:46:58</t>
  </si>
  <si>
    <t>ŞEHİTLİOĞLU KÖYÜ HACIBEKİRLER MAH.TR 45-77-M00079_45-77-M00079_2376208</t>
  </si>
  <si>
    <t>19.12.2023 11:34:24</t>
  </si>
  <si>
    <t>19.12.2023 13:46:40</t>
  </si>
  <si>
    <t>ÇIRPI İM 35-20-A00002_HASKÖY L13_2056287</t>
  </si>
  <si>
    <t>19.12.2023 14:14:09</t>
  </si>
  <si>
    <t>19.12.2023 14:50:14</t>
  </si>
  <si>
    <t>GÖLCÜK TR-32 35-15-L00335_35-15-L00335_2365787</t>
  </si>
  <si>
    <t>19.12.2023 10:01:19</t>
  </si>
  <si>
    <t>19.12.2023 10:28:31</t>
  </si>
  <si>
    <t>19.12.2023 19:20:36</t>
  </si>
  <si>
    <t>19.12.2023 19:43:22</t>
  </si>
  <si>
    <t>TR-286 35-19-L00286_956695935_956695935</t>
  </si>
  <si>
    <t>19.12.2023 18:05:32</t>
  </si>
  <si>
    <t>19.12.2023 23:03:46</t>
  </si>
  <si>
    <t>TR-1-5/9 35-20-L00053__91073522_91073522</t>
  </si>
  <si>
    <t>19.12.2023 13:04:20</t>
  </si>
  <si>
    <t>19.12.2023 16:12:31</t>
  </si>
  <si>
    <t>M-891 35-02-M00891_M-1701 M04_2302814</t>
  </si>
  <si>
    <t>19.12.2023 15:12:19</t>
  </si>
  <si>
    <t>19.12.2023 15:22:14</t>
  </si>
  <si>
    <t>SEFAKÖY KÖK 35-19-M00246_ M02_2312884</t>
  </si>
  <si>
    <t>19.12.2023 16:47:32</t>
  </si>
  <si>
    <t>19.12.2023 21:11:45</t>
  </si>
  <si>
    <t>DM02/TR01 45-73-M00037_DM-2/30 M12_2319239</t>
  </si>
  <si>
    <t>19.12.2023 10:18:49</t>
  </si>
  <si>
    <t>19.12.2023 10:46:39</t>
  </si>
  <si>
    <t>TR-52 SAĞLIK OCAĞI 35-26-M00052_6639048_56359313_56359313</t>
  </si>
  <si>
    <t>19.12.2023 09:29:28</t>
  </si>
  <si>
    <t>MENEMEN TR-46 35-28-L00046_MENEMEN TR-45 L03_66723955</t>
  </si>
  <si>
    <t>19.12.2023 01:17:35</t>
  </si>
  <si>
    <t>19.12.2023 01:22:55</t>
  </si>
  <si>
    <t>19.12.2023 09:52:35</t>
  </si>
  <si>
    <t>19.12.2023 10:01:08</t>
  </si>
  <si>
    <t>19.12.2023 14:34:34</t>
  </si>
  <si>
    <t>19.12.2023 14:40:34</t>
  </si>
  <si>
    <t>TR-18 35-26-M00018_956618705_956618705</t>
  </si>
  <si>
    <t>19.12.2023 12:51:59</t>
  </si>
  <si>
    <t>19.12.2023 15:38:22</t>
  </si>
  <si>
    <t>19.12.2023 09:21:54</t>
  </si>
  <si>
    <t>19.12.2023 16:02:36</t>
  </si>
  <si>
    <t>19.12.2023 10:05:18</t>
  </si>
  <si>
    <t>19.12.2023 14:32:54</t>
  </si>
  <si>
    <t>19.12.2023 07:10:34</t>
  </si>
  <si>
    <t>19.12.2023 10:28:10</t>
  </si>
  <si>
    <t>19.12.2023 23:35:02</t>
  </si>
  <si>
    <t>20.12.2023 00:37:17</t>
  </si>
  <si>
    <t>19.12.2023 18:10:44</t>
  </si>
  <si>
    <t>19.12.2023 18:14:19</t>
  </si>
  <si>
    <t>TİRE İM-DM-1 35-29-A00001_DEREBAŞI M25_2059028</t>
  </si>
  <si>
    <t>19.12.2023 10:47:22</t>
  </si>
  <si>
    <t>19.12.2023 10:53:18</t>
  </si>
  <si>
    <t>GÜNEŞLİ KÖK 45-75-M00056_HatBaşıAyırıcı_53135624 M03_53135624</t>
  </si>
  <si>
    <t>19.12.2023 11:09:35</t>
  </si>
  <si>
    <t>19.12.2023 11:09:39</t>
  </si>
  <si>
    <t>KIRTEPE TR-1 35-29-L00540_35-29-L00540_2350680</t>
  </si>
  <si>
    <t>19.12.2023 16:59:59</t>
  </si>
  <si>
    <t>19.12.2023 17:29:00</t>
  </si>
  <si>
    <t>METAL İŞLERİ TR-4 35-22-M00104_8291708 TR4/E1_5928068</t>
  </si>
  <si>
    <t>19.12.2023 16:52:59</t>
  </si>
  <si>
    <t>19.12.2023 17:52:19</t>
  </si>
  <si>
    <t>19.12.2023 20:15:34</t>
  </si>
  <si>
    <t>19.12.2023 20:50:44</t>
  </si>
  <si>
    <t>TR-72 45-78-M00072_953258128_953258128</t>
  </si>
  <si>
    <t>19.12.2023 14:15:52</t>
  </si>
  <si>
    <t>19.12.2023 20:01:05</t>
  </si>
  <si>
    <t>M-1149 35-09-M01149_M-539 M04_47615747</t>
  </si>
  <si>
    <t>19.12.2023 15:35:19</t>
  </si>
  <si>
    <t>19.12.2023 15:50:02</t>
  </si>
  <si>
    <t>19.12.2023 00:17:42</t>
  </si>
  <si>
    <t>19.12.2023 01:48:40</t>
  </si>
  <si>
    <t>TR-142 YAĞCILAR KÖK 35-19-M00142_YAĞCILAR M01_72114553</t>
  </si>
  <si>
    <t>19.12.2023 14:05:44</t>
  </si>
  <si>
    <t>19.12.2023 15:04:19</t>
  </si>
  <si>
    <t>19.12.2023 09:23:32</t>
  </si>
  <si>
    <t>19.12.2023 17:33:16</t>
  </si>
  <si>
    <t>K-4038 35-03-K04038_TRAFO K02_41944231</t>
  </si>
  <si>
    <t>19.12.2023 10:20:30</t>
  </si>
  <si>
    <t>19.12.2023 18:10:27</t>
  </si>
  <si>
    <t>19.12.2023 17:50:55</t>
  </si>
  <si>
    <t>19.12.2023 17:57:05</t>
  </si>
  <si>
    <t>TR-58 45-78-M00058_953260706_953260706</t>
  </si>
  <si>
    <t>19.12.2023 15:23:19</t>
  </si>
  <si>
    <t>19.12.2023 17:24:55</t>
  </si>
  <si>
    <t>19.12.2023 19:05:53</t>
  </si>
  <si>
    <t>19.12.2023 21:57:04</t>
  </si>
  <si>
    <t>YENİFOÇA TR-1 DM 35-23-M00001_YENİFOÇA TR-48 M04_83359168</t>
  </si>
  <si>
    <t>19.12.2023 09:57:23</t>
  </si>
  <si>
    <t>19.12.2023 11:10:35</t>
  </si>
  <si>
    <t>GÜMÜLDÜR DM 35-25-M00100_PAYAMLI-2 M03_2054407</t>
  </si>
  <si>
    <t>19.12.2023 11:18:29</t>
  </si>
  <si>
    <t>19.12.2023 11:53:46</t>
  </si>
  <si>
    <t>DEVELİ TR-1 35-22-M00279_B_91094687_91094687</t>
  </si>
  <si>
    <t>19.12.2023 09:10:59</t>
  </si>
  <si>
    <t>19.12.2023 10:13:50</t>
  </si>
  <si>
    <t>GÖKÇEN DM 35-29-M00123_ASMALIK M12_2104356</t>
  </si>
  <si>
    <t>19.12.2023 11:24:35</t>
  </si>
  <si>
    <t>19.12.2023 11:30:55</t>
  </si>
  <si>
    <t>BAĞARASI TR-11 35-23-M00180_C_56358290_56358290</t>
  </si>
  <si>
    <t>19.12.2023 19:42:18</t>
  </si>
  <si>
    <t>19.12.2023 23:11:37</t>
  </si>
  <si>
    <t>SİYEKLİ KÖK 45-71-M00185_HatBaşıAyırıcı_53135871 M07_53135871</t>
  </si>
  <si>
    <t>19.12.2023 12:32:32</t>
  </si>
  <si>
    <t>19.12.2023 18:14:04</t>
  </si>
  <si>
    <t>TR-114 35-26-M00114_CANET/TORBALI DEVLET HASTANESİ M01_65974760</t>
  </si>
  <si>
    <t>19.12.2023 20:09:29</t>
  </si>
  <si>
    <t>19.12.2023 20:15:04</t>
  </si>
  <si>
    <t>19.12.2023 07:28:36</t>
  </si>
  <si>
    <t>19.12.2023 10:13:37</t>
  </si>
  <si>
    <t>SELENDİ TR-19 45-81-M00019_966451983_966451983</t>
  </si>
  <si>
    <t>19.12.2023 16:24:43</t>
  </si>
  <si>
    <t>19.12.2023 17:34:21</t>
  </si>
  <si>
    <t>19.12.2023 12:47:45</t>
  </si>
  <si>
    <t>19.12.2023 14:45:14</t>
  </si>
  <si>
    <t>K-1439 35-01-K01439_35-01-K01439_60333895</t>
  </si>
  <si>
    <t>19.12.2023 09:06:46</t>
  </si>
  <si>
    <t>TR-87 45-78-L00087_D_56385383_56385383</t>
  </si>
  <si>
    <t>19.12.2023 22:06:58</t>
  </si>
  <si>
    <t>19.12.2023 22:35:12</t>
  </si>
  <si>
    <t>YENİ FOÇA TR-9 35-23-M00009_C_56366126_56366126</t>
  </si>
  <si>
    <t>19.12.2023 13:25:21</t>
  </si>
  <si>
    <t>19.12.2023 14:39:49</t>
  </si>
  <si>
    <t>DEVELİ TR-2 45-80-M00073_45-80-M00073_2374061</t>
  </si>
  <si>
    <t>19.12.2023 10:53:42</t>
  </si>
  <si>
    <t>19.12.2023 11:04:56</t>
  </si>
  <si>
    <t>19.12.2023 11:59:09</t>
  </si>
  <si>
    <t>19.12.2023 15:18:24</t>
  </si>
  <si>
    <t>19.12.2023 12:23:18</t>
  </si>
  <si>
    <t>19.12.2023 13:03:00</t>
  </si>
  <si>
    <t>L-43 AKARCA 35-14-L00043_DIREK TIPI TRAFO HUCRESI H01_2099550</t>
  </si>
  <si>
    <t>19.12.2023 18:50:19</t>
  </si>
  <si>
    <t>19.12.2023 17:54:55</t>
  </si>
  <si>
    <t>20.12.2023 02:03:46</t>
  </si>
  <si>
    <t>19.12.2023 07:54:01</t>
  </si>
  <si>
    <t>19.12.2023 08:55:34</t>
  </si>
  <si>
    <t>K-3228 35-01-K03228_K-1679 K02_2048665</t>
  </si>
  <si>
    <t>19.12.2023 09:42:08</t>
  </si>
  <si>
    <t>GÖZTEPE İM 35-01-A00004_POLİGON K18_2304010</t>
  </si>
  <si>
    <t>19.12.2023 10:00:42</t>
  </si>
  <si>
    <t>19.12.2023 17:13:14</t>
  </si>
  <si>
    <t>19.12.2023 19:21:59</t>
  </si>
  <si>
    <t>19.12.2023 19:52:20</t>
  </si>
  <si>
    <t>BAŞIBÜYÜK TR-3 45-77-L00370_B_65511483_65511483</t>
  </si>
  <si>
    <t>19.12.2023 15:54:28</t>
  </si>
  <si>
    <t>19.12.2023 18:48:32</t>
  </si>
  <si>
    <t>K-636 35-01-K00636_D 2D_5927493</t>
  </si>
  <si>
    <t>19.12.2023 11:22:02</t>
  </si>
  <si>
    <t>19.12.2023 14:11:21</t>
  </si>
  <si>
    <t>TR-95 35-15-M00095_48885738_56381229_56381229</t>
  </si>
  <si>
    <t>19.12.2023 18:12:46</t>
  </si>
  <si>
    <t>19.12.2023 20:39:17</t>
  </si>
  <si>
    <t>M-1138 35-02-M01138_35-02-M01138_2361102</t>
  </si>
  <si>
    <t>19.12.2023 14:49:22</t>
  </si>
  <si>
    <t>19.12.2023 14:53:37</t>
  </si>
  <si>
    <t>19.12.2023 09:51:35</t>
  </si>
  <si>
    <t>19.12.2023 13:37:44</t>
  </si>
  <si>
    <t>ÇAMLI KÖYÜ TR-1 35-10-L00024_912456371_912456371</t>
  </si>
  <si>
    <t>19.12.2023 13:16:29</t>
  </si>
  <si>
    <t>19.12.2023 16:55:16</t>
  </si>
  <si>
    <t>KIRKAĞAÇ TR-12 45-76-M00012_DAĞITIM TRF KIRKAĞAÇ TR-12 M04_58002851</t>
  </si>
  <si>
    <t>19.12.2023 18:42:31</t>
  </si>
  <si>
    <t>19.12.2023 20:22:09</t>
  </si>
  <si>
    <t>SARUHANLI TR-17 45-80-M00017_A_56389288_56389288</t>
  </si>
  <si>
    <t>19.12.2023 22:37:27</t>
  </si>
  <si>
    <t>19.12.2023 23:18:34</t>
  </si>
  <si>
    <t>19.12.2023 09:28:15</t>
  </si>
  <si>
    <t>19.12.2023 16:48:49</t>
  </si>
  <si>
    <t>YALLIOĞLU KÖK 35-15-L00361_YENİKÖY L02_66935957</t>
  </si>
  <si>
    <t>19.12.2023 16:39:49</t>
  </si>
  <si>
    <t>19.12.2023 16:40:51</t>
  </si>
  <si>
    <t>SAİP KÖYÜ TR-1 35-21-L00102_D_56393802_56393802</t>
  </si>
  <si>
    <t>19.12.2023 12:47:52</t>
  </si>
  <si>
    <t>19.12.2023 15:47:51</t>
  </si>
  <si>
    <t>ÜÇPINAR DM 45-71-M00183_PELİTALAN M03_72249140</t>
  </si>
  <si>
    <t>19.12.2023 09:59:37</t>
  </si>
  <si>
    <t>19.12.2023 14:52:33</t>
  </si>
  <si>
    <t>TURGUTALP TR-3/1 45-82-M00049_45-82-M00049_2350927</t>
  </si>
  <si>
    <t>19.12.2023 20:18:24</t>
  </si>
  <si>
    <t>19.12.2023 21:09:09</t>
  </si>
  <si>
    <t>KADIKÖY TR-3 35-16-M00147_35-16-M00147_2369330</t>
  </si>
  <si>
    <t>19.12.2023 17:06:44</t>
  </si>
  <si>
    <t>19.12.2023 17:29:39</t>
  </si>
  <si>
    <t>19.12.2023 10:49:29</t>
  </si>
  <si>
    <t>19.12.2023 11:38:39</t>
  </si>
  <si>
    <t>19.12.2023 19:29:59</t>
  </si>
  <si>
    <t>SOMA DM3/TR-5 45-82-M00546_DM-3 M01_100717271</t>
  </si>
  <si>
    <t>19.12.2023 15:05:19</t>
  </si>
  <si>
    <t>19.12.2023 15:13:49</t>
  </si>
  <si>
    <t>TR-1-5/10 35-20-L00054_A_91073582_91073582</t>
  </si>
  <si>
    <t>19.12.2023 16:02:29</t>
  </si>
  <si>
    <t>19.12.2023 18:39:22</t>
  </si>
  <si>
    <t>19.12.2023 06:25:39</t>
  </si>
  <si>
    <t>19.12.2023 10:37:48</t>
  </si>
  <si>
    <t>AYHAN BEZİRGENOGLU SULAMA GRUBU 35-29-L00346_35-29-L00346_2361029</t>
  </si>
  <si>
    <t>19.12.2023 09:15:28</t>
  </si>
  <si>
    <t>19.12.2023 12:00:06</t>
  </si>
  <si>
    <t>M-2044 35-08-M02044_MENDERES M01_42967512</t>
  </si>
  <si>
    <t>19.12.2023 11:16:39</t>
  </si>
  <si>
    <t>19.12.2023 13:20:02</t>
  </si>
  <si>
    <t>APANÇEŞME KÖK( TR-1) 35-16-M00683_HatBaşıAyırıcı_53139415 M02_53139415</t>
  </si>
  <si>
    <t>19.12.2023 09:28:16</t>
  </si>
  <si>
    <t>19.12.2023 14:25:36</t>
  </si>
  <si>
    <t>19.12.2023 14:19:02</t>
  </si>
  <si>
    <t>19.12.2023 14:46:33</t>
  </si>
  <si>
    <t>BÖLCEK-2 TR 35-16-M00023_35-16-M00023_2351791</t>
  </si>
  <si>
    <t>19.12.2023 17:59:07</t>
  </si>
  <si>
    <t>19.12.2023 18:22:22</t>
  </si>
  <si>
    <t>BAĞYURDU DM-1/15 35-27-L00235_913628936_913628936</t>
  </si>
  <si>
    <t>19.12.2023 14:22:07</t>
  </si>
  <si>
    <t>19.12.2023 18:34:17</t>
  </si>
  <si>
    <t>19.12.2023 10:27:07</t>
  </si>
  <si>
    <t>19.12.2023 10:53:47</t>
  </si>
  <si>
    <t>19.12.2023 09:52:16</t>
  </si>
  <si>
    <t>19.12.2023 17:56:07</t>
  </si>
  <si>
    <t>SOMA-10/2 45-82-M00072_DAĞITIM TRAFOSU M03_72186149</t>
  </si>
  <si>
    <t>19.12.2023 16:43:03</t>
  </si>
  <si>
    <t>20.12.2023 00:43:26</t>
  </si>
  <si>
    <t>K-819 35-01-K00819_K-622 K01_61135176</t>
  </si>
  <si>
    <t>19.12.2023 01:12:59</t>
  </si>
  <si>
    <t>19.12.2023 01:19:00</t>
  </si>
  <si>
    <t>19.12.2023 19:56:05</t>
  </si>
  <si>
    <t>19.12.2023 23:50:02</t>
  </si>
  <si>
    <t>20.12.2023 09:47:56</t>
  </si>
  <si>
    <t>20.12.2023 14:15:41</t>
  </si>
  <si>
    <t>20.12.2023 21:07:24</t>
  </si>
  <si>
    <t>20.12.2023 21:38:49</t>
  </si>
  <si>
    <t>20.12.2023 15:50:29</t>
  </si>
  <si>
    <t>20.12.2023 16:39:19</t>
  </si>
  <si>
    <t>TR-26 35-19-L00026_B_91047613_91047613</t>
  </si>
  <si>
    <t>20.12.2023 09:28:26</t>
  </si>
  <si>
    <t>20.12.2023 15:40:40</t>
  </si>
  <si>
    <t>TR-5 35-16-L00005_953334218_953334218</t>
  </si>
  <si>
    <t>20.12.2023 00:28:20</t>
  </si>
  <si>
    <t>20.12.2023 01:40:01</t>
  </si>
  <si>
    <t>K-4453 35-10-K04453_914976171_914976171</t>
  </si>
  <si>
    <t>20.12.2023 12:23:07</t>
  </si>
  <si>
    <t>20.12.2023 14:57:23</t>
  </si>
  <si>
    <t>K-921 35-01-K00921_911036688_911036688</t>
  </si>
  <si>
    <t>20.12.2023 10:58:23</t>
  </si>
  <si>
    <t>20.12.2023 12:50:46</t>
  </si>
  <si>
    <t>K-2473 35-01-K02473_911001369_911001369</t>
  </si>
  <si>
    <t>20.12.2023 21:38:27</t>
  </si>
  <si>
    <t>21.12.2023 00:25:35</t>
  </si>
  <si>
    <t>20.12.2023 11:23:49</t>
  </si>
  <si>
    <t>20.12.2023 11:32:54</t>
  </si>
  <si>
    <t>20.12.2023 14:22:57</t>
  </si>
  <si>
    <t>20.12.2023 17:47:58</t>
  </si>
  <si>
    <t>20.12.2023 17:10:26</t>
  </si>
  <si>
    <t>20.12.2023 20:21:29</t>
  </si>
  <si>
    <t>ÇUKURKÖY TR-1 35-28-M00212_C_56375370_56375370</t>
  </si>
  <si>
    <t>20.12.2023 14:01:12</t>
  </si>
  <si>
    <t>20.12.2023 15:41:12</t>
  </si>
  <si>
    <t>20.12.2023 20:50:14</t>
  </si>
  <si>
    <t>20.12.2023 22:23:32</t>
  </si>
  <si>
    <t>20.12.2023 10:03:45</t>
  </si>
  <si>
    <t>20.12.2023 10:44:54</t>
  </si>
  <si>
    <t>20.12.2023 10:39:05</t>
  </si>
  <si>
    <t>20.12.2023 17:02:48</t>
  </si>
  <si>
    <t>M-3470(YATIRIM REZERVE) 35-02-M03470_G g1b_5875539</t>
  </si>
  <si>
    <t>20.12.2023 10:23:21</t>
  </si>
  <si>
    <t>20.12.2023 12:14:34</t>
  </si>
  <si>
    <t>L-252 SİSSUS HASTANE 35-18-L00252_950441395_950441395</t>
  </si>
  <si>
    <t>20.12.2023 10:07:49</t>
  </si>
  <si>
    <t>20.12.2023 12:04:35</t>
  </si>
  <si>
    <t>L-336 REİSDERE 35-18-L00336_950460685_950460685</t>
  </si>
  <si>
    <t>20.12.2023 00:20:02</t>
  </si>
  <si>
    <t>20.12.2023 02:40:57</t>
  </si>
  <si>
    <t>HALİL ÖZIŞIK ÖZEL TR 35-27-L00198Ö_35-27-L00198Ö_2369100</t>
  </si>
  <si>
    <t>20.12.2023 19:13:35</t>
  </si>
  <si>
    <t>20.12.2023 23:43:28</t>
  </si>
  <si>
    <t>KARAHIDIRLI KÖK 35-16-M00718_HatBaşıAyırıcı_53140591 M3_53140591</t>
  </si>
  <si>
    <t>20.12.2023 17:28:42</t>
  </si>
  <si>
    <t>20.12.2023 19:23:26</t>
  </si>
  <si>
    <t>M-1224 35-01-M01224_M-1462 M03_75929731</t>
  </si>
  <si>
    <t>20.12.2023 09:31:17</t>
  </si>
  <si>
    <t>20.12.2023 13:42:54</t>
  </si>
  <si>
    <t>VEYSEL GÖKSEL VE ARK. T-SULAMA GRB. 35-13-L00091_35-13-L00091_2376861</t>
  </si>
  <si>
    <t>20.12.2023 08:54:01</t>
  </si>
  <si>
    <t>20.12.2023 16:44:35</t>
  </si>
  <si>
    <t>20.12.2023 12:19:10</t>
  </si>
  <si>
    <t>SARUHANLI TR-23 45-80-M00023_A_91000860_91000860</t>
  </si>
  <si>
    <t>20.12.2023 13:29:46</t>
  </si>
  <si>
    <t>20.12.2023 14:07:56</t>
  </si>
  <si>
    <t>KAŞIKÇI TAŞPINAR TR-1 45-75-M00083_A_56393759_56393759</t>
  </si>
  <si>
    <t>20.12.2023 14:43:00</t>
  </si>
  <si>
    <t>20.12.2023 17:15:37</t>
  </si>
  <si>
    <t>KEMALPAŞA DM-3/TR28 (TR-43) 35-27-M00043_G G03_49875825</t>
  </si>
  <si>
    <t>20.12.2023 13:28:05</t>
  </si>
  <si>
    <t>20.12.2023 17:38:55</t>
  </si>
  <si>
    <t>YAZIBAŞI DM-3 35-26-M00764_ANADOLU YEM M02_2335683</t>
  </si>
  <si>
    <t>20.12.2023 11:29:44</t>
  </si>
  <si>
    <t>20.12.2023 14:16:47</t>
  </si>
  <si>
    <t>GÜZELKÖY KÖK 45-71-M00123_HAŞİM AKCURA ENH M03_50218017</t>
  </si>
  <si>
    <t>20.12.2023 09:08:26</t>
  </si>
  <si>
    <t>20.12.2023 16:59:14</t>
  </si>
  <si>
    <t>20.12.2023 21:32:54</t>
  </si>
  <si>
    <t>20.12.2023 21:36:29</t>
  </si>
  <si>
    <t>K-106 35-01-K00106_35-01-K00106_2375116</t>
  </si>
  <si>
    <t>20.12.2023 16:03:19</t>
  </si>
  <si>
    <t>20.12.2023 17:22:06</t>
  </si>
  <si>
    <t>20.12.2023 18:22:23</t>
  </si>
  <si>
    <t>20.12.2023 19:30:12</t>
  </si>
  <si>
    <t>IŞIKLAR TM 35-02-A00006_ESHOT-1 M22_2308411</t>
  </si>
  <si>
    <t>20.12.2023 16:44:53</t>
  </si>
  <si>
    <t>20.12.2023 17:26:16</t>
  </si>
  <si>
    <t>MENEMEN TR-18 35-28-L00018_D_90990216_90990216</t>
  </si>
  <si>
    <t>20.12.2023 17:07:45</t>
  </si>
  <si>
    <t>20.12.2023 20:07:44</t>
  </si>
  <si>
    <t>YAZIBAŞI DM-3 35-26-M00764_ANADOLU YEM M02_2116405</t>
  </si>
  <si>
    <t>20.12.2023 21:24:35</t>
  </si>
  <si>
    <t>20.12.2023 21:49:24</t>
  </si>
  <si>
    <t>KOZBEYLİ TR-4 35-23-M00073_C_56364376_56364376</t>
  </si>
  <si>
    <t>20.12.2023 04:55:39</t>
  </si>
  <si>
    <t>20.12.2023 07:42:35</t>
  </si>
  <si>
    <t>TR-24 35-15-L00024_950358988_950358988</t>
  </si>
  <si>
    <t>20.12.2023 16:49:00</t>
  </si>
  <si>
    <t>20.12.2023 18:17:55</t>
  </si>
  <si>
    <t>KUYUCAK TR-1 35-22-M00273_35-22-M00273_2376614</t>
  </si>
  <si>
    <t>20.12.2023 18:50:07</t>
  </si>
  <si>
    <t>20.12.2023 19:14:51</t>
  </si>
  <si>
    <t>ESKİOBA KÖK 35-29-L00037_AYAKLIKIRI L07_2045393</t>
  </si>
  <si>
    <t>20.12.2023 12:30:19</t>
  </si>
  <si>
    <t>20.12.2023 12:33:34</t>
  </si>
  <si>
    <t>K-3559 35-02-K03559_967162586_967162586</t>
  </si>
  <si>
    <t>20.12.2023 09:18:29</t>
  </si>
  <si>
    <t>20.12.2023 10:05:22</t>
  </si>
  <si>
    <t>20.12.2023 14:14:44</t>
  </si>
  <si>
    <t>20.12.2023 14:21:14</t>
  </si>
  <si>
    <t>M-314 35-02-M00314_M-319 M02_2096996</t>
  </si>
  <si>
    <t>20.12.2023 17:06:04</t>
  </si>
  <si>
    <t>20.12.2023 17:41:39</t>
  </si>
  <si>
    <t>K-123 35-01-K00123_A_56375268_56375268</t>
  </si>
  <si>
    <t>20.12.2023 07:39:39</t>
  </si>
  <si>
    <t>20.12.2023 15:01:44</t>
  </si>
  <si>
    <t>20.12.2023 10:10:52</t>
  </si>
  <si>
    <t>20.12.2023 11:16:45</t>
  </si>
  <si>
    <t>20.12.2023 18:02:04</t>
  </si>
  <si>
    <t>20.12.2023 18:27:17</t>
  </si>
  <si>
    <t>20.12.2023 09:01:37</t>
  </si>
  <si>
    <t>20.12.2023 09:38:14</t>
  </si>
  <si>
    <t>K-14 35-01-K00014_95001380859_95001380859</t>
  </si>
  <si>
    <t>20.12.2023 19:30:36</t>
  </si>
  <si>
    <t>20.12.2023 21:08:27</t>
  </si>
  <si>
    <t>20.12.2023 16:36:34</t>
  </si>
  <si>
    <t>20.12.2023 21:26:53</t>
  </si>
  <si>
    <t>M-1348 35-01-M01348_D_56355552_56355552</t>
  </si>
  <si>
    <t>20.12.2023 13:32:49</t>
  </si>
  <si>
    <t>20.12.2023 14:32:02</t>
  </si>
  <si>
    <t>ÇİLE DM 35-22-M00086_AHMETBEYLİ M06_50064096</t>
  </si>
  <si>
    <t>20.12.2023 15:18:13</t>
  </si>
  <si>
    <t>20.12.2023 15:54:19</t>
  </si>
  <si>
    <t>OKLUİSA KÖK 45-81-M00046_ESKİN GRUP M03_71994463</t>
  </si>
  <si>
    <t>20.12.2023 13:15:49</t>
  </si>
  <si>
    <t>20.12.2023 13:29:24</t>
  </si>
  <si>
    <t>ÜNİVERSİTE TM 35-02-A00008_ANADOLU-2 M09_2310701</t>
  </si>
  <si>
    <t>20.12.2023 14:10:49</t>
  </si>
  <si>
    <t>20.12.2023 14:12:46</t>
  </si>
  <si>
    <t>HALILAR TR-1 45-81-M00129_A_56388586_56388586</t>
  </si>
  <si>
    <t>20.12.2023 09:17:09</t>
  </si>
  <si>
    <t>20.12.2023 13:05:32</t>
  </si>
  <si>
    <t>BAĞARASI TR-11 35-23-M00180_35-23-M00180_2367832</t>
  </si>
  <si>
    <t>20.12.2023 13:12:36</t>
  </si>
  <si>
    <t>20.12.2023 15:29:44</t>
  </si>
  <si>
    <t>20.12.2023 15:29:53</t>
  </si>
  <si>
    <t>20.12.2023 17:18:06</t>
  </si>
  <si>
    <t>K-1623 35-01-K01623_911192395_911192395</t>
  </si>
  <si>
    <t>20.12.2023 09:23:41</t>
  </si>
  <si>
    <t>20.12.2023 10:25:53</t>
  </si>
  <si>
    <t>20.12.2023 09:06:06</t>
  </si>
  <si>
    <t>20.12.2023 15:49:46</t>
  </si>
  <si>
    <t>K-3997 35-08-K03997_TR-1 K02_42029949</t>
  </si>
  <si>
    <t>20.12.2023 11:24:56</t>
  </si>
  <si>
    <t>20.12.2023 16:38:14</t>
  </si>
  <si>
    <t>TEKELİ DM 35-22-M00088_ESKİ AHMETBEYLİ M08_48495873</t>
  </si>
  <si>
    <t>20.12.2023 12:49:29</t>
  </si>
  <si>
    <t>20.12.2023 13:22:04</t>
  </si>
  <si>
    <t>DM02/TR28 MİLLİ EGEMENLİK 45-73-M00013_945679268_945679268</t>
  </si>
  <si>
    <t>20.12.2023 19:39:11</t>
  </si>
  <si>
    <t>20.12.2023 20:23:14</t>
  </si>
  <si>
    <t>AŞAĞIŞAKRAN TR-1 35-17-M00223_D_91231389_91231389</t>
  </si>
  <si>
    <t>20.12.2023 06:00:56</t>
  </si>
  <si>
    <t>20.12.2023 09:36:47</t>
  </si>
  <si>
    <t>ANADOLU İM 35-02-A00001_SANAYİ K34_2308450</t>
  </si>
  <si>
    <t>20.12.2023 14:37:03</t>
  </si>
  <si>
    <t>20.12.2023 21:41:10</t>
  </si>
  <si>
    <t>20.12.2023 22:10:48</t>
  </si>
  <si>
    <t>TR-1/48 45-72-M00048_942122684_942122684</t>
  </si>
  <si>
    <t>20.12.2023 10:36:35</t>
  </si>
  <si>
    <t>20.12.2023 11:59:22</t>
  </si>
  <si>
    <t>M-1319 35-03-M01319_M-1320 M02_41969497</t>
  </si>
  <si>
    <t>20.12.2023 17:32:12</t>
  </si>
  <si>
    <t>TR-2/97 45-83-L00097_966330891_966330891</t>
  </si>
  <si>
    <t>20.12.2023 10:01:29</t>
  </si>
  <si>
    <t>20.12.2023 12:20:55</t>
  </si>
  <si>
    <t>20.12.2023 14:59:46</t>
  </si>
  <si>
    <t>20.12.2023 15:18:28</t>
  </si>
  <si>
    <t>20.12.2023 02:25:15</t>
  </si>
  <si>
    <t>20.12.2023 03:09:34</t>
  </si>
  <si>
    <t>20.12.2023 09:05:21</t>
  </si>
  <si>
    <t>20.12.2023 18:11:24</t>
  </si>
  <si>
    <t>SÜPERPAK KÖK 35-26-M00711_GRANİT M02_65955772</t>
  </si>
  <si>
    <t>20.12.2023 14:58:49</t>
  </si>
  <si>
    <t>20.12.2023 15:11:46</t>
  </si>
  <si>
    <t>20.12.2023 19:45:04</t>
  </si>
  <si>
    <t>20.12.2023 20:35:44</t>
  </si>
  <si>
    <t>TOYGAR KÖK 45-73-M00166_TOYGAR ÇIKIŞ M01_66715060</t>
  </si>
  <si>
    <t>20.12.2023 17:48:14</t>
  </si>
  <si>
    <t>20.12.2023 19:44:47</t>
  </si>
  <si>
    <t>20.12.2023 10:18:06</t>
  </si>
  <si>
    <t>20.12.2023 12:22:44</t>
  </si>
  <si>
    <t>MEDAR TR-2/A 45-72-M00584_B_91449142_91449142</t>
  </si>
  <si>
    <t>20.12.2023 16:19:29</t>
  </si>
  <si>
    <t>20.12.2023 17:38:03</t>
  </si>
  <si>
    <t>HAMİDİYE TR-1 45-77-L00114_DIREK TIPI TRAFO HUCRESI H01_2056352</t>
  </si>
  <si>
    <t>20.12.2023 12:54:54</t>
  </si>
  <si>
    <t>20.12.2023 17:57:21</t>
  </si>
  <si>
    <t>TOKMAKLI KÖK 45-86-M00047_ÇATALOLUK ENH.(BORLU KÖK) M01_72227668</t>
  </si>
  <si>
    <t>20.12.2023 15:48:54</t>
  </si>
  <si>
    <t>20.12.2023 16:02:05</t>
  </si>
  <si>
    <t>SELÇUK İM/DM 35-13-A00004_KÖYLER-ÇAMLIK L14_65986057</t>
  </si>
  <si>
    <t>20.12.2023 13:06:16</t>
  </si>
  <si>
    <t>20.12.2023 15:30:39</t>
  </si>
  <si>
    <t>20.12.2023 02:48:42</t>
  </si>
  <si>
    <t>20.12.2023 03:04:50</t>
  </si>
  <si>
    <t>ÇALIBAHÇE TR-1 35-16-M00053_35-16-M00053_2346503</t>
  </si>
  <si>
    <t>20.12.2023 17:18:44</t>
  </si>
  <si>
    <t>20.12.2023 17:40:36</t>
  </si>
  <si>
    <t>DURASILLI TR-7 45-78-M01118_49274263_56384934_56384934</t>
  </si>
  <si>
    <t>20.12.2023 07:59:12</t>
  </si>
  <si>
    <t>20.12.2023 09:19:19</t>
  </si>
  <si>
    <t>20.12.2023 12:33:46</t>
  </si>
  <si>
    <t>20.12.2023 14:42:33</t>
  </si>
  <si>
    <t>TR-5 35-16-L00005_D_56353569_56353569</t>
  </si>
  <si>
    <t>20.12.2023 10:08:36</t>
  </si>
  <si>
    <t>20.12.2023 11:49:05</t>
  </si>
  <si>
    <t>IŞIKLAR TM 35-02-A00006_KARAYOLLARI M25_2308414</t>
  </si>
  <si>
    <t>20.12.2023 16:44:39</t>
  </si>
  <si>
    <t>ALAŞEHİR DM-13/1 45-73-M01121_HASTANE ÇIKIŞ YEDEK M06_61345408</t>
  </si>
  <si>
    <t>20.12.2023 19:16:07</t>
  </si>
  <si>
    <t>21.12.2023 01:30:34</t>
  </si>
  <si>
    <t>20.12.2023 15:30:49</t>
  </si>
  <si>
    <t>20.12.2023 17:03:46</t>
  </si>
  <si>
    <t>20.12.2023 09:31:19</t>
  </si>
  <si>
    <t>20.12.2023 09:33:44</t>
  </si>
  <si>
    <t>K-4591 35-10-K04591_97907176_97907176</t>
  </si>
  <si>
    <t>20.12.2023 12:20:32</t>
  </si>
  <si>
    <t>20.12.2023 14:18:26</t>
  </si>
  <si>
    <t>TR-105 35-16-L00105__75277016_75277016</t>
  </si>
  <si>
    <t>20.12.2023 22:40:41</t>
  </si>
  <si>
    <t>20.12.2023 23:45:33</t>
  </si>
  <si>
    <t>YENİOBA KÖK 35-29-M00125_YENİOBA M013_72191054</t>
  </si>
  <si>
    <t>20.12.2023 12:53:44</t>
  </si>
  <si>
    <t>20.12.2023 13:10:34</t>
  </si>
  <si>
    <t>L-296 35-18-L00296_10583877 e1_5957236</t>
  </si>
  <si>
    <t>20.12.2023 11:02:09</t>
  </si>
  <si>
    <t>20.12.2023 15:00:08</t>
  </si>
  <si>
    <t>20.12.2023 14:42:32</t>
  </si>
  <si>
    <t>20.12.2023 15:28:30</t>
  </si>
  <si>
    <t>20.12.2023 09:22:09</t>
  </si>
  <si>
    <t>20.12.2023 10:57:54</t>
  </si>
  <si>
    <t>AHMETBEYLER DM 35-16-M00154_FERİZLER SULAMA M06_82965069</t>
  </si>
  <si>
    <t>20.12.2023 12:41:06</t>
  </si>
  <si>
    <t>20.12.2023 14:44:52</t>
  </si>
  <si>
    <t>ELMABAĞ DM 35-15-L00317_ÇAYIR TELEFİRİK L04_66822224</t>
  </si>
  <si>
    <t>20.12.2023 20:59:49</t>
  </si>
  <si>
    <t>20.12.2023 22:01:30</t>
  </si>
  <si>
    <t>K-419 35-01-K00419_A_56378204_56378204</t>
  </si>
  <si>
    <t>20.12.2023 15:12:02</t>
  </si>
  <si>
    <t>20.12.2023 17:23:48</t>
  </si>
  <si>
    <t>TR-39 35-19-L00039_95000627885_95000627885</t>
  </si>
  <si>
    <t>20.12.2023 08:34:17</t>
  </si>
  <si>
    <t>20.12.2023 11:31:40</t>
  </si>
  <si>
    <t>K-1433 35-04-K01433_B_56365466_56365466</t>
  </si>
  <si>
    <t>20.12.2023 16:05:40</t>
  </si>
  <si>
    <t>21.12.2023 00:08:38</t>
  </si>
  <si>
    <t>K-1189 35-02-K01189_35-02-K01189_2363864</t>
  </si>
  <si>
    <t>20.12.2023 12:28:49</t>
  </si>
  <si>
    <t>20.12.2023 13:37:45</t>
  </si>
  <si>
    <t>M-626 35-09-M00626_M-3062 M01_42940606</t>
  </si>
  <si>
    <t>20.12.2023 09:37:00</t>
  </si>
  <si>
    <t>20.12.2023 10:50:00</t>
  </si>
  <si>
    <t>M-2772 35-02-M02772_98953739_98953739</t>
  </si>
  <si>
    <t>20.12.2023 10:08:06</t>
  </si>
  <si>
    <t>20.12.2023 11:30:00</t>
  </si>
  <si>
    <t>20.12.2023 10:22:11</t>
  </si>
  <si>
    <t>20.12.2023 11:23:36</t>
  </si>
  <si>
    <t>K-4543 35-01-K04543_35-01-K04543_2349732</t>
  </si>
  <si>
    <t>20.12.2023 11:06:57</t>
  </si>
  <si>
    <t>20.12.2023 12:07:52</t>
  </si>
  <si>
    <t>SARUHANLI TR-22 45-80-M00022_SARUHANLI TR-23 M05_72201455</t>
  </si>
  <si>
    <t>20.12.2023 15:17:16</t>
  </si>
  <si>
    <t>20.12.2023 18:39:14</t>
  </si>
  <si>
    <t>BAĞARASI TR-1 35-23-M00170_C_91463866_91463866</t>
  </si>
  <si>
    <t>20.12.2023 12:01:03</t>
  </si>
  <si>
    <t>20.12.2023 13:26:24</t>
  </si>
  <si>
    <t>GERENKÖY KÖK 35-23-M00156_ILIPINAR KÖK M02_72155602</t>
  </si>
  <si>
    <t>20.12.2023 14:28:15</t>
  </si>
  <si>
    <t>20.12.2023 14:36:14</t>
  </si>
  <si>
    <t>K-1555 35-04-K01555_915144634_915144634</t>
  </si>
  <si>
    <t>20.12.2023 17:22:45</t>
  </si>
  <si>
    <t>20.12.2023 20:35:42</t>
  </si>
  <si>
    <t>20.12.2023 12:25:17</t>
  </si>
  <si>
    <t>20.12.2023 12:53:52</t>
  </si>
  <si>
    <t>TİYENLİ KÖK 45-85-M00004_KUMKUYUCAK M04_72102277</t>
  </si>
  <si>
    <t>20.12.2023 17:25:45</t>
  </si>
  <si>
    <t>20.12.2023 20:29:46</t>
  </si>
  <si>
    <t>YENİFOÇA TR-45 35-23-M00045_A_56364399_56364399</t>
  </si>
  <si>
    <t>20.12.2023 09:51:29</t>
  </si>
  <si>
    <t>20.12.2023 10:37:59</t>
  </si>
  <si>
    <t>ÇEBİTAŞ DM 35-17-M00266_ÖZKAN-2 ÇIKIŞ M05_66424891</t>
  </si>
  <si>
    <t>20.12.2023 14:02:56</t>
  </si>
  <si>
    <t>20.12.2023 14:34:16</t>
  </si>
  <si>
    <t>K-3447 SELÇUK YAŞAR BOYACILIK LİSESİ ÖZEL TR 35-02-K03447Ö_ K01_2308887</t>
  </si>
  <si>
    <t>20.12.2023 08:27:16</t>
  </si>
  <si>
    <t>20.12.2023 16:53:26</t>
  </si>
  <si>
    <t>M-2029 35-01-M02029_910879584_910879584</t>
  </si>
  <si>
    <t>20.12.2023 13:09:15</t>
  </si>
  <si>
    <t>20.12.2023 17:50:06</t>
  </si>
  <si>
    <t>20.12.2023 09:05:37</t>
  </si>
  <si>
    <t>20.12.2023 13:36:32</t>
  </si>
  <si>
    <t>K-3393 35-08-K03393_35-08-K03393_42037548</t>
  </si>
  <si>
    <t>20.12.2023 10:42:29</t>
  </si>
  <si>
    <t>20.12.2023 13:53:38</t>
  </si>
  <si>
    <t>K-3646 35-01-K03646_912203374_912203374</t>
  </si>
  <si>
    <t>20.12.2023 18:10:24</t>
  </si>
  <si>
    <t>20.12.2023 20:49:17</t>
  </si>
  <si>
    <t>K-47 35-01-K00047_912094546_912094546</t>
  </si>
  <si>
    <t>20.12.2023 08:47:03</t>
  </si>
  <si>
    <t>20.12.2023 09:37:51</t>
  </si>
  <si>
    <t>TR-16 35-16-L00016_953318856_953318856</t>
  </si>
  <si>
    <t>20.12.2023 23:05:11</t>
  </si>
  <si>
    <t>21.12.2023 01:28:53</t>
  </si>
  <si>
    <t>20.12.2023 09:00:37</t>
  </si>
  <si>
    <t>20.12.2023 10:17:46</t>
  </si>
  <si>
    <t>M-234 35-02-M00234_910229022_910229022</t>
  </si>
  <si>
    <t>20.12.2023 10:11:45</t>
  </si>
  <si>
    <t>20.12.2023 11:49:20</t>
  </si>
  <si>
    <t>L-139 35-18-L00139_35-18-L00139_72134922</t>
  </si>
  <si>
    <t>20.12.2023 21:36:54</t>
  </si>
  <si>
    <t>20.12.2023 21:50:03</t>
  </si>
  <si>
    <t>20.12.2023 11:07:02</t>
  </si>
  <si>
    <t>IŞIKLAR TM 35-02-A00006_ESHOT-1 M22_2056548</t>
  </si>
  <si>
    <t>20.12.2023 17:57:15</t>
  </si>
  <si>
    <t>20.12.2023 19:59:02</t>
  </si>
  <si>
    <t>TR-1/27 45-72-M00027_TR-1/21 M03_2103834</t>
  </si>
  <si>
    <t>20.12.2023 09:36:04</t>
  </si>
  <si>
    <t>20.12.2023 09:36:44</t>
  </si>
  <si>
    <t>ULUCAK DM-2/17 35-27-M00859_915036904_915036904</t>
  </si>
  <si>
    <t>20.12.2023 16:37:56</t>
  </si>
  <si>
    <t>20.12.2023 20:38:25</t>
  </si>
  <si>
    <t>K-4774 35-04-K04774__85210262_85210262</t>
  </si>
  <si>
    <t>20.12.2023 11:58:59</t>
  </si>
  <si>
    <t>20.12.2023 14:40:54</t>
  </si>
  <si>
    <t>EMİRHACILI TR-1 45-78-L00605_49259660_56387965_56387965</t>
  </si>
  <si>
    <t>20.12.2023 13:03:14</t>
  </si>
  <si>
    <t>20.12.2023 13:45:35</t>
  </si>
  <si>
    <t>TAYLAN SAVRAN SULAMA GRUBU 35-29-M00307_950344942_950344942</t>
  </si>
  <si>
    <t>20.12.2023 13:20:37</t>
  </si>
  <si>
    <t>20.12.2023 19:22:42</t>
  </si>
  <si>
    <t>OCAKLI TR-3 35-15-L00769_35-15-L00769_2374537</t>
  </si>
  <si>
    <t>20.12.2023 14:45:54</t>
  </si>
  <si>
    <t>20.12.2023 17:31:52</t>
  </si>
  <si>
    <t>DÖRTYOL İNŞ.TAH.TUR.SAN.TİC.A.Ş.ÖZEL TR 35-16-M00847Ö_DAĞITIM TRAFO DÖRTYOL İNŞ.TAH.A.Ş.ÖZEL TR.ÖZEL M03_74882848</t>
  </si>
  <si>
    <t>20.12.2023 09:23:20</t>
  </si>
  <si>
    <t>20.12.2023 14:54:19</t>
  </si>
  <si>
    <t>GÖKÇEN DM 35-29-M00123_TİRE GÖKÇEN-2 GİRİŞ (SAĞ DEVRE) M05_2328950</t>
  </si>
  <si>
    <t>20.12.2023 16:15:46</t>
  </si>
  <si>
    <t>20.12.2023 16:23:14</t>
  </si>
  <si>
    <t>DURASILLI TR-17 45-78-M01144_953262317_953262317</t>
  </si>
  <si>
    <t>20.12.2023 14:07:53</t>
  </si>
  <si>
    <t>20.12.2023 15:12:26</t>
  </si>
  <si>
    <t>KAYMAKÇI İM 35-15-A00004_EMİRLİOVA L07_2121824</t>
  </si>
  <si>
    <t>20.12.2023 17:12:34</t>
  </si>
  <si>
    <t>20.12.2023 17:17:56</t>
  </si>
  <si>
    <t>TR-1/64 DM 45-72-M00064_TR-1/70 M09_66484385</t>
  </si>
  <si>
    <t>20.12.2023 09:18:48</t>
  </si>
  <si>
    <t>20.12.2023 12:27:33</t>
  </si>
  <si>
    <t>20.12.2023 20:34:39</t>
  </si>
  <si>
    <t>20.12.2023 20:38:19</t>
  </si>
  <si>
    <t>YUKARIKOÇAKLAR TR-4 45-79-M00106_A_56397601_56397601</t>
  </si>
  <si>
    <t>20.12.2023 18:48:33</t>
  </si>
  <si>
    <t>20.12.2023 19:36:10</t>
  </si>
  <si>
    <t>ÇANDARLI TR-11(CANKENT1) 35-30-M00011_C_56367287_56367287</t>
  </si>
  <si>
    <t>20.12.2023 11:38:22</t>
  </si>
  <si>
    <t>20.12.2023 12:37:24</t>
  </si>
  <si>
    <t>DM06/TR-01 45-73-M00053_DM-8 M09_67583630</t>
  </si>
  <si>
    <t>20.12.2023 18:37:24</t>
  </si>
  <si>
    <t>HALİLLER KÖK 35-31-L00228_HatBaşıAyırıcı_97368131 L02_97368131</t>
  </si>
  <si>
    <t>20.12.2023 09:03:57</t>
  </si>
  <si>
    <t>20.12.2023 17:55:22</t>
  </si>
  <si>
    <t>OĞLANANASI TR-2 35-22-M00255_A_91137842_91137842</t>
  </si>
  <si>
    <t>20.12.2023 11:53:34</t>
  </si>
  <si>
    <t>20.12.2023 12:55:47</t>
  </si>
  <si>
    <t>M-3457(YATIRIM REZERVE) 35-02-M03457_35-02-M03457_97483081</t>
  </si>
  <si>
    <t>20.12.2023 13:47:07</t>
  </si>
  <si>
    <t>20.12.2023 17:26:00</t>
  </si>
  <si>
    <t>20.12.2023 09:34:26</t>
  </si>
  <si>
    <t>20.12.2023 09:34:44</t>
  </si>
  <si>
    <t>SALİHLİ TR-73 45-78-M00073_95002363254_95002363254</t>
  </si>
  <si>
    <t>20.12.2023 19:26:52</t>
  </si>
  <si>
    <t>20.12.2023 20:18:36</t>
  </si>
  <si>
    <t>K-822 35-01-K00822_A_56356929_56356929</t>
  </si>
  <si>
    <t>20.12.2023 09:57:51</t>
  </si>
  <si>
    <t>20.12.2023 14:18:39</t>
  </si>
  <si>
    <t>M-1348 35-01-M01348_911425200_911425200</t>
  </si>
  <si>
    <t>20.12.2023 12:26:31</t>
  </si>
  <si>
    <t>VELİLER KÖK 35-31-L00116_CERİTLER L03_2119151</t>
  </si>
  <si>
    <t>20.12.2023 15:36:49</t>
  </si>
  <si>
    <t>20.12.2023 16:28:25</t>
  </si>
  <si>
    <t>20.12.2023 10:14:27</t>
  </si>
  <si>
    <t>20.12.2023 11:15:50</t>
  </si>
  <si>
    <t>ULUKENT KÖK-15 35-28-M00070_ULUKENT TR-6 M05_66524969</t>
  </si>
  <si>
    <t>20.12.2023 15:19:05</t>
  </si>
  <si>
    <t>21.12.2023 00:10:27</t>
  </si>
  <si>
    <t>TR-5 35-16-L00005_C_56353605_56353605</t>
  </si>
  <si>
    <t>20.12.2023 03:29:05</t>
  </si>
  <si>
    <t>ULUCAK TM 35-28-A00002_DSİ M06_2313768</t>
  </si>
  <si>
    <t>20.12.2023 13:20:14</t>
  </si>
  <si>
    <t>20.12.2023 13:48:44</t>
  </si>
  <si>
    <t>20.12.2023 20:30:24</t>
  </si>
  <si>
    <t>20.12.2023 21:04:24</t>
  </si>
  <si>
    <t>M-3337 35-04-M03337_99667632_99667632</t>
  </si>
  <si>
    <t>20.12.2023 19:10:58</t>
  </si>
  <si>
    <t>20.12.2023 23:36:38</t>
  </si>
  <si>
    <t>M-1815 KISIK DM-2 35-22-M00096_TR-17 M05_72100785</t>
  </si>
  <si>
    <t>20.12.2023 09:44:44</t>
  </si>
  <si>
    <t>20.12.2023 15:48:00</t>
  </si>
  <si>
    <t>TR-26 35-19-L00026_C C21_50092841</t>
  </si>
  <si>
    <t>20.12.2023 18:34:44</t>
  </si>
  <si>
    <t>20.12.2023 20:23:22</t>
  </si>
  <si>
    <t>KISIK TR-1 (M-135) 35-22-M00135_35-22-M00135_2361622</t>
  </si>
  <si>
    <t>20.12.2023 10:06:40</t>
  </si>
  <si>
    <t>20.12.2023 11:32:52</t>
  </si>
  <si>
    <t>DM-2/20 35-27-M01092_95002558097_95002558097</t>
  </si>
  <si>
    <t>20.12.2023 09:26:55</t>
  </si>
  <si>
    <t>20.12.2023 15:44:00</t>
  </si>
  <si>
    <t>CUMHURİYET KÖK 35-29-L00057_KIZILCAAVLU KÖK L02_2096549</t>
  </si>
  <si>
    <t>20.12.2023 08:53:29</t>
  </si>
  <si>
    <t>20.12.2023 09:30:24</t>
  </si>
  <si>
    <t>BADEMLİ TR-1 DM 35-15-L01010_HatBaşıAyırıcı_66340650 L02_66340650</t>
  </si>
  <si>
    <t>20.12.2023 16:56:49</t>
  </si>
  <si>
    <t>20.12.2023 17:05:14</t>
  </si>
  <si>
    <t>20.12.2023 09:25:34</t>
  </si>
  <si>
    <t>20.12.2023 12:02:12</t>
  </si>
  <si>
    <t>TR-112 35-16-L00112_953319699_953319699</t>
  </si>
  <si>
    <t>20.12.2023 15:10:39</t>
  </si>
  <si>
    <t>20.12.2023 20:30:56</t>
  </si>
  <si>
    <t>K-1368 35-08-K01368_912350502_912350502</t>
  </si>
  <si>
    <t>20.12.2023 23:23:18</t>
  </si>
  <si>
    <t>20.12.2023 23:24:12</t>
  </si>
  <si>
    <t>20.12.2023 07:43:11</t>
  </si>
  <si>
    <t>20.12.2023 10:56:59</t>
  </si>
  <si>
    <t>KÖPRÜBAŞI TR-10 45-86-M00010_KÖPRÜBAŞI TR-36 M06_72221107</t>
  </si>
  <si>
    <t>20.12.2023 09:59:53</t>
  </si>
  <si>
    <t>20.12.2023 14:38:24</t>
  </si>
  <si>
    <t>20.12.2023 20:17:15</t>
  </si>
  <si>
    <t>20.12.2023 08:43:41</t>
  </si>
  <si>
    <t>20.12.2023 11:06:49</t>
  </si>
  <si>
    <t>TR-44 45-78-L00480_B_56388040_56388040</t>
  </si>
  <si>
    <t>20.12.2023 19:03:37</t>
  </si>
  <si>
    <t>20.12.2023 19:18:27</t>
  </si>
  <si>
    <t>M-2263 TNT İNTER EXPRESS ÖZEL 35-08-M02263Ö_ M01_2317938</t>
  </si>
  <si>
    <t>20.12.2023 00:20:40</t>
  </si>
  <si>
    <t>20.12.2023 03:12:23</t>
  </si>
  <si>
    <t>MUSTAFA ÖZDOĞAN SULAMA GRUBU 35-29-L00445_B_56396658_56396658</t>
  </si>
  <si>
    <t>20.12.2023 16:28:31</t>
  </si>
  <si>
    <t>20.12.2023 18:40:35</t>
  </si>
  <si>
    <t>SOMA TR-8 GEÇİT 45-82-M00084_TR-1 M01_72201260</t>
  </si>
  <si>
    <t>20.12.2023 00:00:34</t>
  </si>
  <si>
    <t>20.12.2023 00:07:19</t>
  </si>
  <si>
    <t>K-3393 35-08-K03393_914535523_914535523</t>
  </si>
  <si>
    <t>20.12.2023 14:34:58</t>
  </si>
  <si>
    <t>20.12.2023 17:09:42</t>
  </si>
  <si>
    <t>20.12.2023 08:54:38</t>
  </si>
  <si>
    <t>20.12.2023 10:41:47</t>
  </si>
  <si>
    <t>TR-2/85 45-83-L00085_B_90999084_90999084</t>
  </si>
  <si>
    <t>20.12.2023 22:00:52</t>
  </si>
  <si>
    <t>20.12.2023 22:57:34</t>
  </si>
  <si>
    <t>M-3077 35-02-M03077_A A02b_95298800</t>
  </si>
  <si>
    <t>20.12.2023 17:57:08</t>
  </si>
  <si>
    <t>20.12.2023 19:44:07</t>
  </si>
  <si>
    <t>20.12.2023 10:56:09</t>
  </si>
  <si>
    <t>20.12.2023 11:26:39</t>
  </si>
  <si>
    <t>M-2402 35-01-M02402_DAĞITIM TRF M-2402 M04_66105994</t>
  </si>
  <si>
    <t>20.12.2023 13:05:54</t>
  </si>
  <si>
    <t>20.12.2023 18:18:49</t>
  </si>
  <si>
    <t>BOĞAZİÇİ İM 35-01-A00001_TR-2 K09_2047754</t>
  </si>
  <si>
    <t>20.12.2023 23:45:00</t>
  </si>
  <si>
    <t>20.12.2023 23:50:00</t>
  </si>
  <si>
    <t>GÜZELHİSAR TR-2 35-17-M00168_C_91235502_91235502</t>
  </si>
  <si>
    <t>20.12.2023 17:02:01</t>
  </si>
  <si>
    <t>20.12.2023 18:02:33</t>
  </si>
  <si>
    <t>AHMETLİ TR-11 45-84-L00011_95002473533_95002473533</t>
  </si>
  <si>
    <t>20.12.2023 10:01:32</t>
  </si>
  <si>
    <t>20.12.2023 13:00:57</t>
  </si>
  <si>
    <t>KISIK SANAYİ TR-17 35-22-M00117_M-1815 KISIK DM-2 M01_72109566</t>
  </si>
  <si>
    <t>20.12.2023 08:09:56</t>
  </si>
  <si>
    <t>20.12.2023 08:39:39</t>
  </si>
  <si>
    <t>AKKEÇİLİ TR-1 45-78-M00624_953301342_953301342</t>
  </si>
  <si>
    <t>20.12.2023 20:47:37</t>
  </si>
  <si>
    <t>20.12.2023 23:32:26</t>
  </si>
  <si>
    <t>SARUHANLI TR-14 45-80-M00014_956563110_956563110</t>
  </si>
  <si>
    <t>20.12.2023 08:23:36</t>
  </si>
  <si>
    <t>20.12.2023 18:07:03</t>
  </si>
  <si>
    <t>TOKİ DM 35-27-M00810_TOKİ-1 (SÜTÇÜLER DM) M11_93584375</t>
  </si>
  <si>
    <t>20.12.2023 11:16:22</t>
  </si>
  <si>
    <t>20.12.2023 16:10:04</t>
  </si>
  <si>
    <t>CANLI TR-1 KÖK 35-20-L00124_YEŞİLOVA ÇAYIR L04_66505830</t>
  </si>
  <si>
    <t>20.12.2023 10:10:49</t>
  </si>
  <si>
    <t>20.12.2023 15:35:21</t>
  </si>
  <si>
    <t>SARIGÖL TR-34 45-79-M00034_D_56401891_56401891</t>
  </si>
  <si>
    <t>20.12.2023 17:05:37</t>
  </si>
  <si>
    <t>20.12.2023 18:08:57</t>
  </si>
  <si>
    <t>K-3 35-01-K00003_V V1_5860335</t>
  </si>
  <si>
    <t>20.12.2023 09:50:27</t>
  </si>
  <si>
    <t>20.12.2023 13:20:05</t>
  </si>
  <si>
    <t>M-1346 35-09-M01346_913458010_913458010</t>
  </si>
  <si>
    <t>20.12.2023 07:38:08</t>
  </si>
  <si>
    <t>20.12.2023 08:42:44</t>
  </si>
  <si>
    <t>ULUKENT DM-1/16 35-28-M00069_ESKİ KARŞIYAKA M06_66552813</t>
  </si>
  <si>
    <t>20.12.2023 22:27:34</t>
  </si>
  <si>
    <t>20.12.2023 23:36:31</t>
  </si>
  <si>
    <t>M-3459(YATIRIM REZERVE) 35-02-M03459_35-02-M03459_88370041</t>
  </si>
  <si>
    <t>20.12.2023 09:00:48</t>
  </si>
  <si>
    <t>20.12.2023 11:44:32</t>
  </si>
  <si>
    <t>GÖLMARMARA İM 45-85-A00001_HACIVELİLER L09_100832095</t>
  </si>
  <si>
    <t>20.12.2023 15:18:54</t>
  </si>
  <si>
    <t>20.12.2023 15:35:26</t>
  </si>
  <si>
    <t>DM-8/10C 45-71-M02000_953188156_953188156</t>
  </si>
  <si>
    <t>20.12.2023 14:47:07</t>
  </si>
  <si>
    <t>20.12.2023 18:50:57</t>
  </si>
  <si>
    <t>L-46 HARİTACILAR 35-14-L00046_DIREK TIPI TRAFO HUCRESI H01_2065126</t>
  </si>
  <si>
    <t>20.12.2023 09:25:44</t>
  </si>
  <si>
    <t>20.12.2023 15:51:55</t>
  </si>
  <si>
    <t>KIZILÇUKUR TR-3 45-79-M00473_945570748_945570748</t>
  </si>
  <si>
    <t>20.12.2023 09:52:32</t>
  </si>
  <si>
    <t>20.12.2023 11:21:23</t>
  </si>
  <si>
    <t>TR-2/79 45-83-L00079_A_91099464_91099464</t>
  </si>
  <si>
    <t>20.12.2023 18:46:11</t>
  </si>
  <si>
    <t>20.12.2023 19:56:14</t>
  </si>
  <si>
    <t>20.12.2023 10:21:53</t>
  </si>
  <si>
    <t>20.12.2023 10:08:07</t>
  </si>
  <si>
    <t>20.12.2023 12:42:59</t>
  </si>
  <si>
    <t>M-319 35-02-M00319_TRAFO M03_2049838</t>
  </si>
  <si>
    <t>20.12.2023 20:05:57</t>
  </si>
  <si>
    <t>CANLI TR-1 KÖK 35-20-L00124_CANLI L02_66505771</t>
  </si>
  <si>
    <t>20.12.2023 10:42:09</t>
  </si>
  <si>
    <t>20.12.2023 10:45:54</t>
  </si>
  <si>
    <t>ILIPINAR TR-4 35-23-M00084_35-23-M00084_2376643</t>
  </si>
  <si>
    <t>20.12.2023 03:45:17</t>
  </si>
  <si>
    <t>20.12.2023 04:36:00</t>
  </si>
  <si>
    <t>İTOB DM 35-22-M00089_PANCAR-2 GİRİŞ M13_2116061</t>
  </si>
  <si>
    <t>20.12.2023 21:23:04</t>
  </si>
  <si>
    <t>20.12.2023 21:40:39</t>
  </si>
  <si>
    <t>K-2473 35-01-K02473_A 1A_5864814</t>
  </si>
  <si>
    <t>20.12.2023 07:18:07</t>
  </si>
  <si>
    <t>20.12.2023 09:07:09</t>
  </si>
  <si>
    <t>GÜRLE TR-1 45-71-M02371_45-71-M02371_77476314</t>
  </si>
  <si>
    <t>20.12.2023 21:00:00</t>
  </si>
  <si>
    <t>20.12.2023 21:38:42</t>
  </si>
  <si>
    <t>DM02/TR01 45-73-M00037_DM-2/21 M16_2319235</t>
  </si>
  <si>
    <t>20.12.2023 10:05:04</t>
  </si>
  <si>
    <t>20.12.2023 13:25:34</t>
  </si>
  <si>
    <t>DM-2/20 35-27-M01092__72840403_72840403</t>
  </si>
  <si>
    <t>20.12.2023 19:19:19</t>
  </si>
  <si>
    <t>20.12.2023 20:50:45</t>
  </si>
  <si>
    <t>20.12.2023 14:47:14</t>
  </si>
  <si>
    <t>20.12.2023 15:16:16</t>
  </si>
  <si>
    <t>TR-18 35-31-L00018_956595319_956595319</t>
  </si>
  <si>
    <t>20.12.2023 12:28:51</t>
  </si>
  <si>
    <t>20.12.2023 15:23:38</t>
  </si>
  <si>
    <t>M-400 35-09-M00400_M-1091 M02_45389465</t>
  </si>
  <si>
    <t>20.12.2023 11:51:11</t>
  </si>
  <si>
    <t>TR-31 DEREKÖY 35-22-M00031_955264269_955264269</t>
  </si>
  <si>
    <t>20.12.2023 14:01:11</t>
  </si>
  <si>
    <t>20.12.2023 18:15:31</t>
  </si>
  <si>
    <t>20.12.2023 15:13:46</t>
  </si>
  <si>
    <t>20.12.2023 15:14:04</t>
  </si>
  <si>
    <t>20.12.2023 09:25:56</t>
  </si>
  <si>
    <t>20.12.2023 10:03:35</t>
  </si>
  <si>
    <t>L-145 DALYAN DM 35-18-L00145_7490971_56368776_56368776</t>
  </si>
  <si>
    <t>20.12.2023 10:40:48</t>
  </si>
  <si>
    <t>20.12.2023 16:53:15</t>
  </si>
  <si>
    <t>SARIGÖL TR-53 45-79-M00053_B_56401928_56401928</t>
  </si>
  <si>
    <t>20.12.2023 18:48:03</t>
  </si>
  <si>
    <t>20.12.2023 20:44:50</t>
  </si>
  <si>
    <t>20.12.2023 18:14:04</t>
  </si>
  <si>
    <t>20.12.2023 19:53:44</t>
  </si>
  <si>
    <t>ALAŞEHİR TM 45-73-A00001_ALAŞEHİR ŞEHİR-1 M16_2312681</t>
  </si>
  <si>
    <t>20.12.2023 17:48:04</t>
  </si>
  <si>
    <t>20.12.2023 18:37:59</t>
  </si>
  <si>
    <t>YAKACIK TR-1 35-20-L00232_B_91343413_91343413</t>
  </si>
  <si>
    <t>20.12.2023 09:24:47</t>
  </si>
  <si>
    <t>20.12.2023 18:08:35</t>
  </si>
  <si>
    <t>20.12.2023 10:44:16</t>
  </si>
  <si>
    <t>20.12.2023 11:24:02</t>
  </si>
  <si>
    <t>HARMANDALI DM-3 (M-211) 35-09-M00211_M-2781 M03_45384129</t>
  </si>
  <si>
    <t>20.12.2023 08:44:34</t>
  </si>
  <si>
    <t>AHMETLİ DM 45-77-M00187_HatBaşıAyırıcı_89227677 M08_89227677</t>
  </si>
  <si>
    <t>20.12.2023 15:25:38</t>
  </si>
  <si>
    <t>20.12.2023 16:48:49</t>
  </si>
  <si>
    <t>ÇAKIRLAR TR-1 35-16-L00252_47540432_56397451_56397451</t>
  </si>
  <si>
    <t>20.12.2023 09:32:35</t>
  </si>
  <si>
    <t>20.12.2023 11:26:45</t>
  </si>
  <si>
    <t>KAYMAKÇI İM 35-15-A00004_HatBaşıAyırıcı_66325116 L07_66325116</t>
  </si>
  <si>
    <t>20.12.2023 13:27:37</t>
  </si>
  <si>
    <t>20.12.2023 18:16:10</t>
  </si>
  <si>
    <t>SART TR-5 45-78-M00174_49315395_56389974_56389974</t>
  </si>
  <si>
    <t>20.12.2023 19:28:54</t>
  </si>
  <si>
    <t>20.12.2023 20:08:30</t>
  </si>
  <si>
    <t>GÖKEYÜP TR-6(DEMİRTEPE) 45-78-M00800_B_91262621_91262621</t>
  </si>
  <si>
    <t>20.12.2023 16:19:56</t>
  </si>
  <si>
    <t>20.12.2023 17:51:11</t>
  </si>
  <si>
    <t>20.12.2023 15:39:50</t>
  </si>
  <si>
    <t>20.12.2023 16:42:46</t>
  </si>
  <si>
    <t>20.12.2023 09:20:57</t>
  </si>
  <si>
    <t>20.12.2023 15:41:44</t>
  </si>
  <si>
    <t>20.12.2023 21:03:31</t>
  </si>
  <si>
    <t>TR-68 45-77-L00068_B_56395131_56395131</t>
  </si>
  <si>
    <t>20.12.2023 17:19:41</t>
  </si>
  <si>
    <t>20.12.2023 20:54:25</t>
  </si>
  <si>
    <t>20.12.2023 08:13:01</t>
  </si>
  <si>
    <t>20.12.2023 09:58:20</t>
  </si>
  <si>
    <t>20.12.2023 14:36:23</t>
  </si>
  <si>
    <t>20.12.2023 18:03:29</t>
  </si>
  <si>
    <t>20.12.2023 18:22:54</t>
  </si>
  <si>
    <t>20.12.2023 19:02:06</t>
  </si>
  <si>
    <t>20.12.2023 19:59:12</t>
  </si>
  <si>
    <t>HAMİDİYE TR-1 45-77-L00114_B_91274055_91274055</t>
  </si>
  <si>
    <t>20.12.2023 08:48:41</t>
  </si>
  <si>
    <t>20.12.2023 10:23:12</t>
  </si>
  <si>
    <t>YAHŞELLİ TR-5 35-28-M00497_953371239_953371239</t>
  </si>
  <si>
    <t>20.12.2023 10:43:18</t>
  </si>
  <si>
    <t>20.12.2023 11:50:04</t>
  </si>
  <si>
    <t>M-180 DALYAN ARITMA DM 35-18-M00180__56372852_56372852</t>
  </si>
  <si>
    <t>20.12.2023 10:16:47</t>
  </si>
  <si>
    <t>20.12.2023 16:01:24</t>
  </si>
  <si>
    <t>M-1091 35-09-M01091_TRAFO-1 M03_45389634</t>
  </si>
  <si>
    <t>20.12.2023 12:12:07</t>
  </si>
  <si>
    <t>DİKİLİ İM 35-30-A00001_KOCAOBA L12_72356777</t>
  </si>
  <si>
    <t>20.12.2023 13:51:14</t>
  </si>
  <si>
    <t>20.12.2023 14:04:44</t>
  </si>
  <si>
    <t>SELENDİ TR-10 45-81-M00010_C_56362078_56362078</t>
  </si>
  <si>
    <t>20.12.2023 15:41:48</t>
  </si>
  <si>
    <t>20.12.2023 18:34:09</t>
  </si>
  <si>
    <t>SONİŞ TR 35-26-M01125_SBT İNŞAAT M03_66056323</t>
  </si>
  <si>
    <t>20.12.2023 15:04:15</t>
  </si>
  <si>
    <t>20.12.2023 22:13:03</t>
  </si>
  <si>
    <t>DURASILLI TR-7 45-78-M01118_TR-8 M05_2105389</t>
  </si>
  <si>
    <t>20.12.2023 10:18:44</t>
  </si>
  <si>
    <t>20.12.2023 13:45:54</t>
  </si>
  <si>
    <t>M-2745 35-01-M02745_911170451_911170451</t>
  </si>
  <si>
    <t>20.12.2023 20:17:37</t>
  </si>
  <si>
    <t>20.12.2023 22:18:39</t>
  </si>
  <si>
    <t>AHMETLİ TR-74 KURTULUŞ 45-84-L00074_D_91361315_91361315</t>
  </si>
  <si>
    <t>20.12.2023 12:29:45</t>
  </si>
  <si>
    <t>20.12.2023 14:16:44</t>
  </si>
  <si>
    <t>K-1368 35-08-K01368_35-08-K01368_42013231</t>
  </si>
  <si>
    <t>21.12.2023 00:46:01</t>
  </si>
  <si>
    <t>ARSLANLAR TM 35-26-A00004_TAMSA M09_2306546</t>
  </si>
  <si>
    <t>20.12.2023 11:38:49</t>
  </si>
  <si>
    <t>20.12.2023 11:42:16</t>
  </si>
  <si>
    <t>KÜRE TR-1 35-29-L00483_35-29-L00483_2363106</t>
  </si>
  <si>
    <t>20.12.2023 10:01:50</t>
  </si>
  <si>
    <t>20.12.2023 15:59:43</t>
  </si>
  <si>
    <t>YENİ FOÇA TR-10 35-23-M00010_C_56364766_56364766</t>
  </si>
  <si>
    <t>20.12.2023 02:10:42</t>
  </si>
  <si>
    <t>20.12.2023 03:10:22</t>
  </si>
  <si>
    <t>K-2730 35-09-K02730_97796044_97796044</t>
  </si>
  <si>
    <t>21.12.2023 13:35:16</t>
  </si>
  <si>
    <t>21.12.2023 15:18:44</t>
  </si>
  <si>
    <t>ALAÇATI İM 35-18-A00002_TR-2 15800 GİRİŞ L08_2307540</t>
  </si>
  <si>
    <t>21.12.2023 07:24:36</t>
  </si>
  <si>
    <t>21.12.2023 07:27:55</t>
  </si>
  <si>
    <t>K-4845 35-01-K04845_35-01-K04845_2369436</t>
  </si>
  <si>
    <t>21.12.2023 20:15:49</t>
  </si>
  <si>
    <t>21.12.2023 22:09:36</t>
  </si>
  <si>
    <t>TR-133 ÇAMLIK 35-19-L00133_956669057_956669057</t>
  </si>
  <si>
    <t>21.12.2023 14:01:31</t>
  </si>
  <si>
    <t>21.12.2023 15:28:37</t>
  </si>
  <si>
    <t>21.12.2023 04:21:55</t>
  </si>
  <si>
    <t>21.12.2023 04:39:04</t>
  </si>
  <si>
    <t>TEKKEDERE TR-1 35-16-M00056_C_91019997_91019997</t>
  </si>
  <si>
    <t>21.12.2023 14:27:57</t>
  </si>
  <si>
    <t>21.12.2023 20:22:51</t>
  </si>
  <si>
    <t>21.12.2023 12:59:20</t>
  </si>
  <si>
    <t>21.12.2023 18:15:03</t>
  </si>
  <si>
    <t>ELMABAĞ DM 35-15-L00317_ÇAYIR TELEFİRİK L04_66822219</t>
  </si>
  <si>
    <t>21.12.2023 15:16:39</t>
  </si>
  <si>
    <t>21.12.2023 17:35:58</t>
  </si>
  <si>
    <t>21.12.2023 17:55:27</t>
  </si>
  <si>
    <t>21.12.2023 17:56:59</t>
  </si>
  <si>
    <t>21.12.2023 15:10:41</t>
  </si>
  <si>
    <t>21.12.2023 11:51:42</t>
  </si>
  <si>
    <t>21.12.2023 14:46:47</t>
  </si>
  <si>
    <t>MENEMEN DM-3/10 35-28-L00096_953379882_953379882</t>
  </si>
  <si>
    <t>21.12.2023 22:48:05</t>
  </si>
  <si>
    <t>22.12.2023 03:44:29</t>
  </si>
  <si>
    <t>HASAN NAZMİ GÖRGÖNÜL ÖZEL 35-22-M00804Ö_ M01_2035699</t>
  </si>
  <si>
    <t>21.12.2023 12:07:52</t>
  </si>
  <si>
    <t>21.12.2023 15:59:14</t>
  </si>
  <si>
    <t>KADIOVACIK TR-1 35-19-M00202_35-19-M00202_2364472</t>
  </si>
  <si>
    <t>21.12.2023 19:59:20</t>
  </si>
  <si>
    <t>21.12.2023 20:29:37</t>
  </si>
  <si>
    <t>M-3451(YATIRIM REZERVE) 35-02-M03451_C_56372640_56372640</t>
  </si>
  <si>
    <t>21.12.2023 11:19:10</t>
  </si>
  <si>
    <t>21.12.2023 05:19:23</t>
  </si>
  <si>
    <t>ATAKÖY TR-1 35-22-M00190_966512745_966512745</t>
  </si>
  <si>
    <t>21.12.2023 10:10:16</t>
  </si>
  <si>
    <t>21.12.2023 14:18:24</t>
  </si>
  <si>
    <t>HAMİDİYE TR-1 45-77-L00114_B_56395094_56395094</t>
  </si>
  <si>
    <t>21.12.2023 18:26:09</t>
  </si>
  <si>
    <t>21.12.2023 19:13:15</t>
  </si>
  <si>
    <t>21.12.2023 21:12:26</t>
  </si>
  <si>
    <t>21.12.2023 22:21:29</t>
  </si>
  <si>
    <t>DEMİRKÖPRÜ TM 45-78-A00005_HatBaşıAyırıcı_53139701 M05_53139701</t>
  </si>
  <si>
    <t>21.12.2023 13:23:09</t>
  </si>
  <si>
    <t>21.12.2023 08:20:37</t>
  </si>
  <si>
    <t>21.12.2023 09:48:34</t>
  </si>
  <si>
    <t>K-254 35-04-K00254_98785519_98785519</t>
  </si>
  <si>
    <t>21.12.2023 19:56:21</t>
  </si>
  <si>
    <t>21.12.2023 23:14:04</t>
  </si>
  <si>
    <t>L-53 İLHİSAR 35-14-L00053_B_91109216_91109216</t>
  </si>
  <si>
    <t>21.12.2023 16:08:20</t>
  </si>
  <si>
    <t>KAPAKLI DM 45-72-M00309_SARUHANLI-1 M11_2331689</t>
  </si>
  <si>
    <t>21.12.2023 20:22:52</t>
  </si>
  <si>
    <t>21.12.2023 20:53:55</t>
  </si>
  <si>
    <t>KÜÇÜKKALE KÖK 35-29-L00036_HatBaşıAyırıcı_53133292 L07_53133292</t>
  </si>
  <si>
    <t>21.12.2023 18:49:44</t>
  </si>
  <si>
    <t>21.12.2023 19:17:28</t>
  </si>
  <si>
    <t>21.12.2023 11:59:50</t>
  </si>
  <si>
    <t>21.12.2023 17:01:59</t>
  </si>
  <si>
    <t>K-1703 35-01-K01703_G G1_5919737</t>
  </si>
  <si>
    <t>21.12.2023 10:47:36</t>
  </si>
  <si>
    <t>21.12.2023 12:52:33</t>
  </si>
  <si>
    <t>KAVAKLIDERE TR-16 45-73-M01016_945658537_945658537</t>
  </si>
  <si>
    <t>21.12.2023 17:02:16</t>
  </si>
  <si>
    <t>21.12.2023 20:53:36</t>
  </si>
  <si>
    <t>TR-1-5/11 (YANIKKAVAK MERKEZ) 35-20-L00056_955212887_955212887</t>
  </si>
  <si>
    <t>21.12.2023 17:46:47</t>
  </si>
  <si>
    <t>21.12.2023 20:58:30</t>
  </si>
  <si>
    <t>BİMEYKO TR-3 35-30-M00050_B_56352764_56352764</t>
  </si>
  <si>
    <t>21.12.2023 22:35:24</t>
  </si>
  <si>
    <t>21.12.2023 23:08:05</t>
  </si>
  <si>
    <t>21.12.2023 15:33:44</t>
  </si>
  <si>
    <t>GÜLKENT KÖK-3 35-30-M00219_GAZETECİLER SİTESİ M04_84885199</t>
  </si>
  <si>
    <t>21.12.2023 17:53:04</t>
  </si>
  <si>
    <t>PİYADELER TR-3 45-73-M00168_DIREK TIPI TRAFO HUCRESI H01_2088679</t>
  </si>
  <si>
    <t>21.12.2023 19:47:34</t>
  </si>
  <si>
    <t>21.12.2023 20:28:02</t>
  </si>
  <si>
    <t>M-1536 35-01-M01536_910978423_910978423</t>
  </si>
  <si>
    <t>21.12.2023 16:39:14</t>
  </si>
  <si>
    <t>21.12.2023 19:24:51</t>
  </si>
  <si>
    <t>TR-8 BOZAVLU 35-19-L00008_DIREK TIPI TRAFO HUCRESI H01_2060131</t>
  </si>
  <si>
    <t>21.12.2023 11:04:20</t>
  </si>
  <si>
    <t>21.12.2023 13:10:12</t>
  </si>
  <si>
    <t>21.12.2023 08:04:16</t>
  </si>
  <si>
    <t>21.12.2023 10:40:20</t>
  </si>
  <si>
    <t>KALEKÖY TR-3 35-31-L00239_35-31-L00239_2365453</t>
  </si>
  <si>
    <t>21.12.2023 09:30:33</t>
  </si>
  <si>
    <t>21.12.2023 11:51:44</t>
  </si>
  <si>
    <t>21.12.2023 14:06:24</t>
  </si>
  <si>
    <t>21.12.2023 14:57:34</t>
  </si>
  <si>
    <t>MARUFLAR TR-1 35-16-M00032_DIREK TIPI TRAFO HUCRESI H01_2043370</t>
  </si>
  <si>
    <t>21.12.2023 19:14:26</t>
  </si>
  <si>
    <t>21.12.2023 21:20:30</t>
  </si>
  <si>
    <t>ÇAYBAŞI DM-1/19 35-26-M00182_ M12_2038831</t>
  </si>
  <si>
    <t>21.12.2023 02:05:29</t>
  </si>
  <si>
    <t>21.12.2023 02:21:45</t>
  </si>
  <si>
    <t>21.12.2023 10:48:44</t>
  </si>
  <si>
    <t>21.12.2023 14:34:04</t>
  </si>
  <si>
    <t>21.12.2023 16:54:30</t>
  </si>
  <si>
    <t>21.12.2023 16:58:31</t>
  </si>
  <si>
    <t>21.12.2023 15:30:09</t>
  </si>
  <si>
    <t>21.12.2023 15:32:34</t>
  </si>
  <si>
    <t>OVACIK TR-1 35-19-L00305_A_91089955_91089955</t>
  </si>
  <si>
    <t>21.12.2023 11:30:03</t>
  </si>
  <si>
    <t>21.12.2023 14:34:07</t>
  </si>
  <si>
    <t>KARAMAN TR-4 MERKEZ 35-31-L00051_959829853_959829853</t>
  </si>
  <si>
    <t>21.12.2023 13:04:31</t>
  </si>
  <si>
    <t>21.12.2023 15:06:16</t>
  </si>
  <si>
    <t>21.12.2023 01:20:38</t>
  </si>
  <si>
    <t>21.12.2023 02:03:36</t>
  </si>
  <si>
    <t>ARMUTLU TR-3 35-27-L00003_98880011_98880011</t>
  </si>
  <si>
    <t>21.12.2023 16:07:29</t>
  </si>
  <si>
    <t>21.12.2023 19:42:50</t>
  </si>
  <si>
    <t>21.12.2023 16:46:44</t>
  </si>
  <si>
    <t>GERENKÖY KÖK 35-23-M00156_BAĞARASI M04_72155605</t>
  </si>
  <si>
    <t>21.12.2023 05:34:04</t>
  </si>
  <si>
    <t>21.12.2023 05:49:26</t>
  </si>
  <si>
    <t>M-3090 35-09-M03090_E E01_95325040</t>
  </si>
  <si>
    <t>21.12.2023 15:57:44</t>
  </si>
  <si>
    <t>21.12.2023 19:35:39</t>
  </si>
  <si>
    <t>21.12.2023 13:12:44</t>
  </si>
  <si>
    <t>21.12.2023 13:44:04</t>
  </si>
  <si>
    <t>KARAREİS KÖK 35-19-M00442_KARAREİS M02_72153235</t>
  </si>
  <si>
    <t>21.12.2023 11:56:34</t>
  </si>
  <si>
    <t>21.12.2023 12:03:04</t>
  </si>
  <si>
    <t>21.12.2023 10:40:04</t>
  </si>
  <si>
    <t>21.12.2023 10:57:14</t>
  </si>
  <si>
    <t>SARUHANLI TR-23 45-80-M00023_D D03b_5981268</t>
  </si>
  <si>
    <t>21.12.2023 20:07:51</t>
  </si>
  <si>
    <t>21.12.2023 22:14:44</t>
  </si>
  <si>
    <t>SOMA DM-1 45-82-M00050_TR-41 M06_60207296</t>
  </si>
  <si>
    <t>21.12.2023 10:07:21</t>
  </si>
  <si>
    <t>21.12.2023 15:45:14</t>
  </si>
  <si>
    <t>UZUNKUYU TR-2 35-19-M00204_A_91219773_91219773</t>
  </si>
  <si>
    <t>21.12.2023 17:38:57</t>
  </si>
  <si>
    <t>21.12.2023 18:12:49</t>
  </si>
  <si>
    <t>TATAR DM 35-19-M00256_ALAÇATI-2 GİRİŞ M02_2318877</t>
  </si>
  <si>
    <t>21.12.2023 11:44:44</t>
  </si>
  <si>
    <t>21.12.2023 11:44:59</t>
  </si>
  <si>
    <t>21.12.2023 08:57:49</t>
  </si>
  <si>
    <t>21.12.2023 13:07:48</t>
  </si>
  <si>
    <t>M-3437(YATIRIM REZERVE) 35-03-M03437_910382511_910382511</t>
  </si>
  <si>
    <t>21.12.2023 17:15:24</t>
  </si>
  <si>
    <t>21.12.2023 18:24:16</t>
  </si>
  <si>
    <t>21.12.2023 16:55:07</t>
  </si>
  <si>
    <t>21.12.2023 17:09:58</t>
  </si>
  <si>
    <t>21.12.2023 10:47:02</t>
  </si>
  <si>
    <t>21.12.2023 16:19:59</t>
  </si>
  <si>
    <t>K-573 35-01-K00573_F 1F_5848819</t>
  </si>
  <si>
    <t>21.12.2023 09:06:46</t>
  </si>
  <si>
    <t>TR-11 45-78-L00828_B_95467543_95467543</t>
  </si>
  <si>
    <t>21.12.2023 20:04:55</t>
  </si>
  <si>
    <t>21.12.2023 20:26:00</t>
  </si>
  <si>
    <t>DUMANLAR KÖK 45-81-M00044_HatBaşıAyırıcı_53134861 M02_53134861</t>
  </si>
  <si>
    <t>21.12.2023 12:10:59</t>
  </si>
  <si>
    <t>21.12.2023 12:22:56</t>
  </si>
  <si>
    <t>21.12.2023 10:42:21</t>
  </si>
  <si>
    <t>21.12.2023 13:32:18</t>
  </si>
  <si>
    <t>M-1871 35-01-M01871_915163316_915163316</t>
  </si>
  <si>
    <t>21.12.2023 13:33:56</t>
  </si>
  <si>
    <t>21.12.2023 14:26:33</t>
  </si>
  <si>
    <t>K-3480 35-02-K03480_915137976_915137976</t>
  </si>
  <si>
    <t>21.12.2023 16:36:13</t>
  </si>
  <si>
    <t>21.12.2023 18:29:23</t>
  </si>
  <si>
    <t>KARAAĞAÇLI TR-13 45-71-M01075_FABRİKALAR M05_2320972</t>
  </si>
  <si>
    <t>21.12.2023 19:34:37</t>
  </si>
  <si>
    <t>21.12.2023 23:22:53</t>
  </si>
  <si>
    <t>YAKAKÖY KÖK 45-75-M00067_HatBaşıAyırıcı_53135485 M02_53135485</t>
  </si>
  <si>
    <t>21.12.2023 16:19:54</t>
  </si>
  <si>
    <t>21.12.2023 18:19:03</t>
  </si>
  <si>
    <t>M-2151 35-07-M02151_99339281_99339281</t>
  </si>
  <si>
    <t>21.12.2023 00:27:53</t>
  </si>
  <si>
    <t>21.12.2023 01:35:33</t>
  </si>
  <si>
    <t>SARIGÖL TR-53 45-79-M00053_45-79-M00053_2369764</t>
  </si>
  <si>
    <t>21.12.2023 22:28:57</t>
  </si>
  <si>
    <t>22.12.2023 00:32:10</t>
  </si>
  <si>
    <t>YENİ ŞAKRAN TR-12 35-17-M00212_950314412_950314412</t>
  </si>
  <si>
    <t>21.12.2023 10:42:25</t>
  </si>
  <si>
    <t>21.12.2023 13:26:17</t>
  </si>
  <si>
    <t>KARAHALİLLİ TR-1 35-20-L00350_955196866_955196866</t>
  </si>
  <si>
    <t>21.12.2023 17:49:28</t>
  </si>
  <si>
    <t>21.12.2023 19:00:12</t>
  </si>
  <si>
    <t>L-444 35-18-L00444_95002534747_95002534747</t>
  </si>
  <si>
    <t>21.12.2023 13:52:17</t>
  </si>
  <si>
    <t>21.12.2023 17:34:13</t>
  </si>
  <si>
    <t>21.12.2023 11:00:04</t>
  </si>
  <si>
    <t>21.12.2023 17:50:06</t>
  </si>
  <si>
    <t>BADEMLİ M.SELÇUK BİLGİ GRB. TR-31 35-15-L01051_A_56362013_56362013</t>
  </si>
  <si>
    <t>21.12.2023 13:19:35</t>
  </si>
  <si>
    <t>21.12.2023 14:28:53</t>
  </si>
  <si>
    <t>21.12.2023 09:35:02</t>
  </si>
  <si>
    <t>21.12.2023 10:23:47</t>
  </si>
  <si>
    <t>21.12.2023 05:56:37</t>
  </si>
  <si>
    <t>21.12.2023 06:01:57</t>
  </si>
  <si>
    <t>21.12.2023 09:54:34</t>
  </si>
  <si>
    <t>21.12.2023 12:24:08</t>
  </si>
  <si>
    <t>ÇAMKÖY TR-1 45-81-M00096_45-81-M00096_2356829</t>
  </si>
  <si>
    <t>21.12.2023 15:50:18</t>
  </si>
  <si>
    <t>21.12.2023 17:26:39</t>
  </si>
  <si>
    <t>SANAYİ SİTESİ TR-1 35-17-M00295_950313998_950313998</t>
  </si>
  <si>
    <t>21.12.2023 08:00:02</t>
  </si>
  <si>
    <t>21.12.2023 13:35:50</t>
  </si>
  <si>
    <t>MURADİYE TR-3/A 45-71-M02046_B_60984149_60984149</t>
  </si>
  <si>
    <t>21.12.2023 17:23:38</t>
  </si>
  <si>
    <t>21.12.2023 17:47:48</t>
  </si>
  <si>
    <t>ÇAMAVLU TR-2 35-16-M00124_35-16-M00124_2351670</t>
  </si>
  <si>
    <t>21.12.2023 11:46:32</t>
  </si>
  <si>
    <t>21.12.2023 12:09:47</t>
  </si>
  <si>
    <t>21.12.2023 10:19:43</t>
  </si>
  <si>
    <t>21.12.2023 11:13:50</t>
  </si>
  <si>
    <t>21.12.2023 02:54:45</t>
  </si>
  <si>
    <t>21.12.2023 03:04:56</t>
  </si>
  <si>
    <t>TR-1/6 45-72-M00006_TR-1/14 M03_83423314</t>
  </si>
  <si>
    <t>21.12.2023 10:09:36</t>
  </si>
  <si>
    <t>21.12.2023 13:36:14</t>
  </si>
  <si>
    <t>TAHTALIÇAY KÖK (M-751) 35-22-M00145_M-1548 TÜFEKÇİOĞLU M02_2330035</t>
  </si>
  <si>
    <t>21.12.2023 13:26:46</t>
  </si>
  <si>
    <t>21.12.2023 14:33:12</t>
  </si>
  <si>
    <t>K-444 35-02-K00444__72371800_72371800</t>
  </si>
  <si>
    <t>21.12.2023 11:30:47</t>
  </si>
  <si>
    <t>21.12.2023 12:08:57</t>
  </si>
  <si>
    <t>MENDERES DM-2/TR-1 35-22-M00300_MENDERES-1 M17_2095708</t>
  </si>
  <si>
    <t>21.12.2023 10:48:17</t>
  </si>
  <si>
    <t>21.12.2023 10:54:08</t>
  </si>
  <si>
    <t>K-3924 35-08-K03924_99216144_99216144</t>
  </si>
  <si>
    <t>21.12.2023 14:07:00</t>
  </si>
  <si>
    <t>21.12.2023 17:41:02</t>
  </si>
  <si>
    <t>SUBAŞI TR-3 45-73-M00810_A_56391485_56391485</t>
  </si>
  <si>
    <t>21.12.2023 21:00:14</t>
  </si>
  <si>
    <t>21.12.2023 21:58:23</t>
  </si>
  <si>
    <t>İSKELE KÖK 35-19-L00275_ÇAYIR L03_72119386</t>
  </si>
  <si>
    <t>21.12.2023 21:26:01</t>
  </si>
  <si>
    <t>21.12.2023 22:23:29</t>
  </si>
  <si>
    <t>M-1233 35-01-M01233__72410866_72410866</t>
  </si>
  <si>
    <t>21.12.2023 10:57:36</t>
  </si>
  <si>
    <t>21.12.2023 20:14:49</t>
  </si>
  <si>
    <t>K-421 35-01-K00421_911666867_911666867</t>
  </si>
  <si>
    <t>21.12.2023 20:03:30</t>
  </si>
  <si>
    <t>21.12.2023 22:05:30</t>
  </si>
  <si>
    <t>SİMKUR SİTESİ M-307 35-30-M00307_B_56403821_56403821</t>
  </si>
  <si>
    <t>21.12.2023 11:44:35</t>
  </si>
  <si>
    <t>21.12.2023 20:22:14</t>
  </si>
  <si>
    <t>21.12.2023 18:12:14</t>
  </si>
  <si>
    <t>21.12.2023 22:19:47</t>
  </si>
  <si>
    <t>21.12.2023 14:40:13</t>
  </si>
  <si>
    <t>21.12.2023 14:46:56</t>
  </si>
  <si>
    <t>KARGIN KÖK 45-71-M00095_KARGIN BAKIR HAT TURGUTLU YÖNÜ M05_2321771</t>
  </si>
  <si>
    <t>21.12.2023 16:37:19</t>
  </si>
  <si>
    <t>21.12.2023 17:35:39</t>
  </si>
  <si>
    <t>21.12.2023 11:25:59</t>
  </si>
  <si>
    <t>21.12.2023 11:43:24</t>
  </si>
  <si>
    <t>ORTA MAHALLE M-4 35-25-M00118_955258464_955258464</t>
  </si>
  <si>
    <t>21.12.2023 09:40:46</t>
  </si>
  <si>
    <t>21.12.2023 11:45:46</t>
  </si>
  <si>
    <t>K-1231 35-03-K01231_35-03-K01231_41932953</t>
  </si>
  <si>
    <t>21.12.2023 22:03:41</t>
  </si>
  <si>
    <t>22.12.2023 00:05:53</t>
  </si>
  <si>
    <t>21.12.2023 16:23:44</t>
  </si>
  <si>
    <t>21.12.2023 16:31:13</t>
  </si>
  <si>
    <t>K-3933 35-01-K03933_911288504_911288504</t>
  </si>
  <si>
    <t>21.12.2023 09:33:01</t>
  </si>
  <si>
    <t>21.12.2023 10:51:17</t>
  </si>
  <si>
    <t>TR-1/43 45-83-M00043_TR-1/44 M02_2330144</t>
  </si>
  <si>
    <t>21.12.2023 09:58:54</t>
  </si>
  <si>
    <t>GÖRDES DM 45-75-M00050_GÜNEŞLİ M13_2322183</t>
  </si>
  <si>
    <t>21.12.2023 12:42:16</t>
  </si>
  <si>
    <t>21.12.2023 12:52:13</t>
  </si>
  <si>
    <t>M-1954 35-01-M01954_912933468_912933468</t>
  </si>
  <si>
    <t>21.12.2023 16:31:52</t>
  </si>
  <si>
    <t>22.12.2023 00:33:57</t>
  </si>
  <si>
    <t>GÖRDES DM 45-75-M00050_HatBaşıAyırıcı_53135697 M11_53135697</t>
  </si>
  <si>
    <t>21.12.2023 19:37:37</t>
  </si>
  <si>
    <t>21.12.2023 20:20:34</t>
  </si>
  <si>
    <t>K-429 35-01-K00429_911014654_911014654</t>
  </si>
  <si>
    <t>21.12.2023 18:25:56</t>
  </si>
  <si>
    <t>21.12.2023 20:40:17</t>
  </si>
  <si>
    <t>21.12.2023 09:27:15</t>
  </si>
  <si>
    <t>21.12.2023 14:33:05</t>
  </si>
  <si>
    <t>ZEYTİNALANI TR-116 35-19-L00116_956666745_956666745</t>
  </si>
  <si>
    <t>21.12.2023 09:14:10</t>
  </si>
  <si>
    <t>21.12.2023 14:18:31</t>
  </si>
  <si>
    <t>21.12.2023 14:06:59</t>
  </si>
  <si>
    <t>21.12.2023 14:49:30</t>
  </si>
  <si>
    <t>21.12.2023 07:15:12</t>
  </si>
  <si>
    <t>21.12.2023 09:22:06</t>
  </si>
  <si>
    <t>AHMETBEYLER DM 35-16-M00154_HatBaşıAyırıcı_90589544 M09_90589544</t>
  </si>
  <si>
    <t>21.12.2023 18:57:54</t>
  </si>
  <si>
    <t>TR-69 35-16-L00069_953320224_953320224</t>
  </si>
  <si>
    <t>21.12.2023 14:01:50</t>
  </si>
  <si>
    <t>21.12.2023 16:10:24</t>
  </si>
  <si>
    <t>DEMİRKÖPRÜ TM 45-78-A00005_HatBaşıAyırıcı_53135780 M07_53135780</t>
  </si>
  <si>
    <t>21.12.2023 16:31:08</t>
  </si>
  <si>
    <t>21.12.2023 17:41:54</t>
  </si>
  <si>
    <t>K-3586 35-01-K03586_911752623_911752623</t>
  </si>
  <si>
    <t>21.12.2023 16:51:17</t>
  </si>
  <si>
    <t>21.12.2023 18:16:07</t>
  </si>
  <si>
    <t>21.12.2023 19:10:09</t>
  </si>
  <si>
    <t>21.12.2023 19:31:19</t>
  </si>
  <si>
    <t>MENDERES DM-2/TR-1 35-22-M00300_DM-1/TR-1 M04_2095184</t>
  </si>
  <si>
    <t>21.12.2023 10:50:47</t>
  </si>
  <si>
    <t>21.12.2023 10:55:46</t>
  </si>
  <si>
    <t>ÇAYPINAR TR-1 45-78-L00291_49339965_56405801_56405801</t>
  </si>
  <si>
    <t>21.12.2023 22:05:23</t>
  </si>
  <si>
    <t>21.12.2023 23:02:04</t>
  </si>
  <si>
    <t>21.12.2023 01:22:09</t>
  </si>
  <si>
    <t>21.12.2023 02:18:16</t>
  </si>
  <si>
    <t>MORDOĞAN İM 35-21-A00002_İYTE-2 M03_2314073</t>
  </si>
  <si>
    <t>21.12.2023 23:38:21</t>
  </si>
  <si>
    <t>22.12.2023 00:02:19</t>
  </si>
  <si>
    <t>ÖZBEK DM (TR-315) 35-19-M00044_HatBaşıAyırıcı_53137571 M06_53137571</t>
  </si>
  <si>
    <t>21.12.2023 11:53:48</t>
  </si>
  <si>
    <t>21.12.2023 15:57:42</t>
  </si>
  <si>
    <t>İZSU GÖRECE (M-715) 35-08-M00715Ö_ M03_2117172</t>
  </si>
  <si>
    <t>21.12.2023 10:35:06</t>
  </si>
  <si>
    <t>21.12.2023 11:43:58</t>
  </si>
  <si>
    <t>L-241 35-18-L00241_950463555_950463555</t>
  </si>
  <si>
    <t>21.12.2023 11:22:04</t>
  </si>
  <si>
    <t>21.12.2023 12:01:32</t>
  </si>
  <si>
    <t>21.12.2023 10:07:02</t>
  </si>
  <si>
    <t>PANAZTEPE DM 35-28-M00732_KESİKKÖY-1 GİRİŞ M07_2315523</t>
  </si>
  <si>
    <t>21.12.2023 00:02:24</t>
  </si>
  <si>
    <t>21.12.2023 00:42:05</t>
  </si>
  <si>
    <t>TR-139 ERİNCİKLER 35-19-L00139_DIREK TIPI TRAFO HUCRESI H01_2057085</t>
  </si>
  <si>
    <t>21.12.2023 04:03:42</t>
  </si>
  <si>
    <t>HATAY TM 35-01-A00009_HATAY-9 K16_2313671</t>
  </si>
  <si>
    <t>21.12.2023 17:33:30</t>
  </si>
  <si>
    <t>21.12.2023 17:47:15</t>
  </si>
  <si>
    <t>K-4190 35-01-K04190_911223702_911223702</t>
  </si>
  <si>
    <t>21.12.2023 23:13:36</t>
  </si>
  <si>
    <t>22.12.2023 00:48:18</t>
  </si>
  <si>
    <t>M-1448 35-22-M00151_M-1597 M02_72141620</t>
  </si>
  <si>
    <t>21.12.2023 11:13:46</t>
  </si>
  <si>
    <t>21.12.2023 14:11:07</t>
  </si>
  <si>
    <t>21.12.2023 09:18:17</t>
  </si>
  <si>
    <t>21.12.2023 10:42:44</t>
  </si>
  <si>
    <t>M-3437(YATIRIM REZERVE) 35-03-M03437_B_56354163_56354163</t>
  </si>
  <si>
    <t>21.12.2023 18:11:44</t>
  </si>
  <si>
    <t>21.12.2023 21:01:35</t>
  </si>
  <si>
    <t>21.12.2023 11:46:00</t>
  </si>
  <si>
    <t>21.12.2023 11:48:20</t>
  </si>
  <si>
    <t>TR-155 45-78-L00155_45-78-L00155_2361756</t>
  </si>
  <si>
    <t>21.12.2023 18:11:54</t>
  </si>
  <si>
    <t>21.12.2023 18:30:15</t>
  </si>
  <si>
    <t>21.12.2023 12:47:16</t>
  </si>
  <si>
    <t>K-3509 35-02-K03509_912970965_912970965</t>
  </si>
  <si>
    <t>21.12.2023 19:29:33</t>
  </si>
  <si>
    <t>21.12.2023 22:26:10</t>
  </si>
  <si>
    <t>21.12.2023 14:59:27</t>
  </si>
  <si>
    <t>21.12.2023 17:35:53</t>
  </si>
  <si>
    <t>K-3597 35-01-K03597_35-01-K03597_2351137</t>
  </si>
  <si>
    <t>21.12.2023 22:25:35</t>
  </si>
  <si>
    <t>TR-36 35-16-L00036_C_56353688_56353688</t>
  </si>
  <si>
    <t>21.12.2023 08:31:10</t>
  </si>
  <si>
    <t>21.12.2023 14:08:33</t>
  </si>
  <si>
    <t>KARAKUYU TR-11 35-26-M00447_9534870_56357976_56357976</t>
  </si>
  <si>
    <t>21.12.2023 15:31:44</t>
  </si>
  <si>
    <t>21.12.2023 20:13:19</t>
  </si>
  <si>
    <t>21.12.2023 16:26:27</t>
  </si>
  <si>
    <t>21.12.2023 16:39:59</t>
  </si>
  <si>
    <t>21.12.2023 10:23:56</t>
  </si>
  <si>
    <t>21.12.2023 14:48:34</t>
  </si>
  <si>
    <t>K-1613 35-02-K01613_913121665_913121665</t>
  </si>
  <si>
    <t>21.12.2023 14:07:35</t>
  </si>
  <si>
    <t>21.12.2023 15:03:24</t>
  </si>
  <si>
    <t>ÇAYLI TR-3 35-15-L00190_950385513_950385513</t>
  </si>
  <si>
    <t>21.12.2023 18:58:13</t>
  </si>
  <si>
    <t>21.12.2023 20:29:14</t>
  </si>
  <si>
    <t>ALAÇATI İM 35-18-A00002_TR-1 15800 GİRİŞ L10_2307541</t>
  </si>
  <si>
    <t>21.12.2023 07:18:14</t>
  </si>
  <si>
    <t>21.12.2023 07:23:14</t>
  </si>
  <si>
    <t>21.12.2023 07:45:00</t>
  </si>
  <si>
    <t>21.12.2023 09:38:22</t>
  </si>
  <si>
    <t>IŞIKLAR KÖK 45-73-M00467_HatBaşıAyırıcı_53136550 M07_53136550</t>
  </si>
  <si>
    <t>21.12.2023 16:32:04</t>
  </si>
  <si>
    <t>21.12.2023 18:16:41</t>
  </si>
  <si>
    <t>21.12.2023 06:56:17</t>
  </si>
  <si>
    <t>21.12.2023 09:22:28</t>
  </si>
  <si>
    <t>21.12.2023 20:05:48</t>
  </si>
  <si>
    <t>21.12.2023 21:34:22</t>
  </si>
  <si>
    <t>YELKİ TR-21 (M-2345) 35-10-M02345_98077339_98077339</t>
  </si>
  <si>
    <t>21.12.2023 10:10:44</t>
  </si>
  <si>
    <t>21.12.2023 12:54:52</t>
  </si>
  <si>
    <t>AKHİSAR İM 45-72-A00001_ESKİ ZEYTİN OVA L06_2058305</t>
  </si>
  <si>
    <t>21.12.2023 09:09:21</t>
  </si>
  <si>
    <t>21.12.2023 09:15:39</t>
  </si>
  <si>
    <t>K-921 35-01-K00921_913875060_913875060</t>
  </si>
  <si>
    <t>21.12.2023 12:43:25</t>
  </si>
  <si>
    <t>21.12.2023 13:38:26</t>
  </si>
  <si>
    <t>TR-5 35-19-L00005_İÇMELER L03_72124031</t>
  </si>
  <si>
    <t>21.12.2023 07:26:08</t>
  </si>
  <si>
    <t>SALİHLERALTI MİGROS TR 35-30-M00669_YAĞMUR M02_2306787</t>
  </si>
  <si>
    <t>21.12.2023 10:08:24</t>
  </si>
  <si>
    <t>21.12.2023 10:59:54</t>
  </si>
  <si>
    <t>21.12.2023 23:57:05</t>
  </si>
  <si>
    <t>22.12.2023 00:38:19</t>
  </si>
  <si>
    <t>K-573 35-01-K00573_C 1C_5848851</t>
  </si>
  <si>
    <t>21.12.2023 08:57:13</t>
  </si>
  <si>
    <t>21.12.2023 09:36:44</t>
  </si>
  <si>
    <t>21.12.2023 18:05:30</t>
  </si>
  <si>
    <t>21.12.2023 19:09:48</t>
  </si>
  <si>
    <t>21.12.2023 18:14:18</t>
  </si>
  <si>
    <t>21.12.2023 22:11:01</t>
  </si>
  <si>
    <t>TR-155 45-78-L00155_A_56385704_56385704</t>
  </si>
  <si>
    <t>21.12.2023 17:39:59</t>
  </si>
  <si>
    <t>21.12.2023 18:20:41</t>
  </si>
  <si>
    <t>21.12.2023 10:20:44</t>
  </si>
  <si>
    <t>21.12.2023 18:19:38</t>
  </si>
  <si>
    <t>TR-5 35-19-L00005_BOZAVLU TRAFO L02_72124030</t>
  </si>
  <si>
    <t>21.12.2023 13:47:24</t>
  </si>
  <si>
    <t>İSKELE KÖK 35-19-L00275_URLA İM L01_72119384</t>
  </si>
  <si>
    <t>21.12.2023 20:28:37</t>
  </si>
  <si>
    <t>21.12.2023 21:25:27</t>
  </si>
  <si>
    <t>21.12.2023 10:41:04</t>
  </si>
  <si>
    <t>21.12.2023 13:11:15</t>
  </si>
  <si>
    <t>21.12.2023 16:37:38</t>
  </si>
  <si>
    <t>K-3648 35-01-K03648_911168607_911168607</t>
  </si>
  <si>
    <t>21.12.2023 12:39:52</t>
  </si>
  <si>
    <t>21.12.2023 17:37:46</t>
  </si>
  <si>
    <t>21.12.2023 08:27:28</t>
  </si>
  <si>
    <t>21.12.2023 09:54:35</t>
  </si>
  <si>
    <t>K-4188 35-04-K04188_H H 1b_5910434</t>
  </si>
  <si>
    <t>21.12.2023 12:15:48</t>
  </si>
  <si>
    <t>21.12.2023 16:46:10</t>
  </si>
  <si>
    <t>21.12.2023 11:30:42</t>
  </si>
  <si>
    <t>21.12.2023 13:25:05</t>
  </si>
  <si>
    <t>21.12.2023 15:27:22</t>
  </si>
  <si>
    <t>21.12.2023 17:04:20</t>
  </si>
  <si>
    <t>21.12.2023 20:56:35</t>
  </si>
  <si>
    <t>ÇATAK TR-1 35-31-L00165_B_65509281_65509281</t>
  </si>
  <si>
    <t>21.12.2023 14:18:33</t>
  </si>
  <si>
    <t>21.12.2023 15:26:29</t>
  </si>
  <si>
    <t>YAYAKENT DM 35-24-M00209_BALABAN M05_72093612</t>
  </si>
  <si>
    <t>21.12.2023 07:03:09</t>
  </si>
  <si>
    <t>21.12.2023 07:24:49</t>
  </si>
  <si>
    <t>21.12.2023 08:35:44</t>
  </si>
  <si>
    <t>21.12.2023 13:30:53</t>
  </si>
  <si>
    <t>ŞEVKİ OLGUN VE ARK. T-SULAMA GRB.OTOBAN 35-13-L00131_DIREK TIPI TRAFO HUCRESI H01_2044505</t>
  </si>
  <si>
    <t>21.12.2023 10:50:12</t>
  </si>
  <si>
    <t>21.12.2023 12:36:03</t>
  </si>
  <si>
    <t>TURGUTALP KÖK 45-71-M00260_SULTANYAYLASI M03_72233756</t>
  </si>
  <si>
    <t>21.12.2023 20:58:59</t>
  </si>
  <si>
    <t>21.12.2023 21:45:58</t>
  </si>
  <si>
    <t>SUCAHLI TR-1 35-24-M00103_A_56352401_56352401</t>
  </si>
  <si>
    <t>21.12.2023 07:43:31</t>
  </si>
  <si>
    <t>21.12.2023 10:50:24</t>
  </si>
  <si>
    <t>YENİÇİFTLİK TR-2 35-20-L00400_950324548_950324548</t>
  </si>
  <si>
    <t>21.12.2023 13:51:58</t>
  </si>
  <si>
    <t>21.12.2023 15:23:33</t>
  </si>
  <si>
    <t>K-573 35-01-K00573_E 1E_5848835</t>
  </si>
  <si>
    <t>21.12.2023 09:37:06</t>
  </si>
  <si>
    <t>21.12.2023 10:39:46</t>
  </si>
  <si>
    <t>21.12.2023 05:22:24</t>
  </si>
  <si>
    <t>21.12.2023 06:33:44</t>
  </si>
  <si>
    <t>K-3015 35-07-K03015_F F04_79888266</t>
  </si>
  <si>
    <t>21.12.2023 17:21:08</t>
  </si>
  <si>
    <t>21.12.2023 20:34:02</t>
  </si>
  <si>
    <t>21.12.2023 10:07:39</t>
  </si>
  <si>
    <t>21.12.2023 10:35:49</t>
  </si>
  <si>
    <t>M-581 (DM-4/3) 35-17-M00581_953692146_953692146</t>
  </si>
  <si>
    <t>21.12.2023 13:41:36</t>
  </si>
  <si>
    <t>21.12.2023 15:43:22</t>
  </si>
  <si>
    <t>21.12.2023 17:23:47</t>
  </si>
  <si>
    <t>21.12.2023 18:25:01</t>
  </si>
  <si>
    <t>K-1534 35-01-K01534_912290761_912290761</t>
  </si>
  <si>
    <t>21.12.2023 18:41:51</t>
  </si>
  <si>
    <t>22.12.2023 02:06:11</t>
  </si>
  <si>
    <t>TR-26 35-26-M00026_35-26-M00026_66029704</t>
  </si>
  <si>
    <t>21.12.2023 16:27:16</t>
  </si>
  <si>
    <t>21.12.2023 17:14:25</t>
  </si>
  <si>
    <t>21.12.2023 22:25:15</t>
  </si>
  <si>
    <t>22.12.2023 02:09:11</t>
  </si>
  <si>
    <t>21.12.2023 16:10:44</t>
  </si>
  <si>
    <t>21.12.2023 19:59:54</t>
  </si>
  <si>
    <t>K-222 35-01-K00222_G k222/g2_5880443</t>
  </si>
  <si>
    <t>21.12.2023 13:57:18</t>
  </si>
  <si>
    <t>21.12.2023 20:31:28</t>
  </si>
  <si>
    <t>KAMUKENT DM 35-21-M00025_KAMUKENT TR-5 M06_66026540</t>
  </si>
  <si>
    <t>21.12.2023 10:55:00</t>
  </si>
  <si>
    <t>21.12.2023 19:43:00</t>
  </si>
  <si>
    <t>ULUCAK DM-2/10 35-27-M00337_ M04_72388500</t>
  </si>
  <si>
    <t>21.12.2023 10:58:14</t>
  </si>
  <si>
    <t>21.12.2023 12:41:20</t>
  </si>
  <si>
    <t>K-4731 35-01-K04731_911095754_911095754</t>
  </si>
  <si>
    <t>21.12.2023 12:54:03</t>
  </si>
  <si>
    <t>21.12.2023 16:12:02</t>
  </si>
  <si>
    <t>M-2745 35-01-M02745_911193415_911193415</t>
  </si>
  <si>
    <t>21.12.2023 11:17:57</t>
  </si>
  <si>
    <t>21.12.2023 11:58:03</t>
  </si>
  <si>
    <t>L-240 PTT TRAFO 35-18-L00240_950440661_950440661</t>
  </si>
  <si>
    <t>21.12.2023 12:26:09</t>
  </si>
  <si>
    <t>21.12.2023 14:20:50</t>
  </si>
  <si>
    <t>21.12.2023 17:24:03</t>
  </si>
  <si>
    <t>21.12.2023 20:14:39</t>
  </si>
  <si>
    <t>BOYNUYOĞUN KÖK 35-29-L00051_DÜNDARLI L01_72215452</t>
  </si>
  <si>
    <t>21.12.2023 11:46:39</t>
  </si>
  <si>
    <t>21.12.2023 12:30:59</t>
  </si>
  <si>
    <t>21.12.2023 23:04:43</t>
  </si>
  <si>
    <t>22.12.2023 01:33:34</t>
  </si>
  <si>
    <t>22.12.2023 09:45:31</t>
  </si>
  <si>
    <t>22.12.2023 09:57:39</t>
  </si>
  <si>
    <t>SEYREK TR-2/1 35-28-M00378_B B02_79677005</t>
  </si>
  <si>
    <t>22.12.2023 15:18:00</t>
  </si>
  <si>
    <t>22.12.2023 18:59:17</t>
  </si>
  <si>
    <t>TR-87 MENTEŞ KAVŞAĞI 35-19-L00087_9802654_56393472_56393472</t>
  </si>
  <si>
    <t>22.12.2023 09:54:20</t>
  </si>
  <si>
    <t>22.12.2023 12:05:15</t>
  </si>
  <si>
    <t>22.12.2023 15:43:29</t>
  </si>
  <si>
    <t>22.12.2023 16:33:32</t>
  </si>
  <si>
    <t>URLA TM-1 35-19-A00004_URLA DM-1/11 M13_2314056</t>
  </si>
  <si>
    <t>22.12.2023 13:32:02</t>
  </si>
  <si>
    <t>22.12.2023 13:43:54</t>
  </si>
  <si>
    <t>MÜTEVELLİ KÖK 45-80-M00100_MÜTEVELLİ ŞEHİR-2(MÜTEVELLİ TR-5/TR-6/TR-7) M04_72196215</t>
  </si>
  <si>
    <t>22.12.2023 13:03:29</t>
  </si>
  <si>
    <t>22.12.2023 13:28:49</t>
  </si>
  <si>
    <t>22.12.2023 12:40:59</t>
  </si>
  <si>
    <t>22.12.2023 12:41:39</t>
  </si>
  <si>
    <t>DİNDARLI KÖK TR-3 KAKLIK 45-79-M00395_HatBaşıAyırıcı_53134482 M05_53134482</t>
  </si>
  <si>
    <t>22.12.2023 20:53:33</t>
  </si>
  <si>
    <t>23.12.2023 00:10:58</t>
  </si>
  <si>
    <t>22.12.2023 00:24:21</t>
  </si>
  <si>
    <t>22.12.2023 01:49:49</t>
  </si>
  <si>
    <t>MORDOĞAN TR-41 35-21-L00164_MORDOĞAN TR-29 L04_72179977</t>
  </si>
  <si>
    <t>22.12.2023 10:30:28</t>
  </si>
  <si>
    <t>22.12.2023 17:23:00</t>
  </si>
  <si>
    <t>22.12.2023 09:27:02</t>
  </si>
  <si>
    <t>22.12.2023 15:41:44</t>
  </si>
  <si>
    <t>ALİAĞA GIS TM 35-17-A00014_KARDEMİR-2 (2H07) M020_66128137</t>
  </si>
  <si>
    <t>22.12.2023 18:56:38</t>
  </si>
  <si>
    <t>22.12.2023 19:34:14</t>
  </si>
  <si>
    <t>K-1472 35-08-K01472_35-08-K01472_42036548</t>
  </si>
  <si>
    <t>22.12.2023 09:23:52</t>
  </si>
  <si>
    <t>22.12.2023 09:29:03</t>
  </si>
  <si>
    <t>22.12.2023 17:14:00</t>
  </si>
  <si>
    <t>22.12.2023 18:10:30</t>
  </si>
  <si>
    <t>22.12.2023 11:07:35</t>
  </si>
  <si>
    <t>22.12.2023 13:12:51</t>
  </si>
  <si>
    <t>22.12.2023 09:01:19</t>
  </si>
  <si>
    <t>22.12.2023 09:12:49</t>
  </si>
  <si>
    <t>HACIHALİLLER TR-1 KÖK 45-71-M00066_SULAMA M02_72238426</t>
  </si>
  <si>
    <t>22.12.2023 10:04:20</t>
  </si>
  <si>
    <t>22.12.2023 19:07:38</t>
  </si>
  <si>
    <t>22.12.2023 12:58:24</t>
  </si>
  <si>
    <t>22.12.2023 17:59:42</t>
  </si>
  <si>
    <t>ÇAPAKLI KÖK 45-78-M01161_YAĞBASAN M07_78225762</t>
  </si>
  <si>
    <t>22.12.2023 11:37:32</t>
  </si>
  <si>
    <t>22.12.2023 11:38:09</t>
  </si>
  <si>
    <t>HAMİDİYE TR-1 45-77-L00114_A_56395120_56395120</t>
  </si>
  <si>
    <t>22.12.2023 17:46:47</t>
  </si>
  <si>
    <t>22.12.2023 19:44:20</t>
  </si>
  <si>
    <t>22.12.2023 21:46:46</t>
  </si>
  <si>
    <t>22.12.2023 21:56:00</t>
  </si>
  <si>
    <t>M-214(DM-3/12) 35-09-M00214_912499825_912499825</t>
  </si>
  <si>
    <t>22.12.2023 13:43:50</t>
  </si>
  <si>
    <t>22.12.2023 18:15:45</t>
  </si>
  <si>
    <t>22.12.2023 18:59:23</t>
  </si>
  <si>
    <t>22.12.2023 20:58:56</t>
  </si>
  <si>
    <t>KARMEZ DM 35-27-M00657_İLHAN ADAŞ M03_72158883</t>
  </si>
  <si>
    <t>22.12.2023 15:17:32</t>
  </si>
  <si>
    <t>22.12.2023 16:35:39</t>
  </si>
  <si>
    <t>L-200 MESTUR SİTESİ 35-14-L00200_956633960_956633960</t>
  </si>
  <si>
    <t>22.12.2023 21:13:40</t>
  </si>
  <si>
    <t>22.12.2023 22:23:57</t>
  </si>
  <si>
    <t>SİMKUR SİTESİ M-307 35-30-M00307_A_56403822_56403822</t>
  </si>
  <si>
    <t>22.12.2023 08:38:41</t>
  </si>
  <si>
    <t>22.12.2023 17:16:30</t>
  </si>
  <si>
    <t>K-1472 35-08-K01472_D_56379997_56379997</t>
  </si>
  <si>
    <t>22.12.2023 06:07:57</t>
  </si>
  <si>
    <t>22.12.2023 09:26:37</t>
  </si>
  <si>
    <t>22.12.2023 02:46:49</t>
  </si>
  <si>
    <t>22.12.2023 05:55:39</t>
  </si>
  <si>
    <t>22.12.2023 14:13:39</t>
  </si>
  <si>
    <t>22.12.2023 14:28:49</t>
  </si>
  <si>
    <t>22.12.2023 06:11:58</t>
  </si>
  <si>
    <t>22.12.2023 13:29:26</t>
  </si>
  <si>
    <t>GÜMÜLDÜR M-39 35-25-M00039_B_56369784_56369784</t>
  </si>
  <si>
    <t>22.12.2023 00:20:41</t>
  </si>
  <si>
    <t>22.12.2023 01:07:14</t>
  </si>
  <si>
    <t>K-655 35-01-K00655_911987273_911987273</t>
  </si>
  <si>
    <t>22.12.2023 14:23:49</t>
  </si>
  <si>
    <t>22.12.2023 18:01:27</t>
  </si>
  <si>
    <t>YAYLAKÖY KÖYÜ TR-1 45-71-M01710_DIREK TIPI TRAFO HUCRESI H01_2085585</t>
  </si>
  <si>
    <t>22.12.2023 19:42:42</t>
  </si>
  <si>
    <t>23.12.2023 01:45:58</t>
  </si>
  <si>
    <t>TR-19 35-15-M00019_35-15-M00019_2346892</t>
  </si>
  <si>
    <t>22.12.2023 16:33:59</t>
  </si>
  <si>
    <t>22.12.2023 18:24:27</t>
  </si>
  <si>
    <t>K-1302 35-08-K01302_35-08-K01302_42456245</t>
  </si>
  <si>
    <t>22.12.2023 10:02:04</t>
  </si>
  <si>
    <t>22.12.2023 11:52:59</t>
  </si>
  <si>
    <t>L-96 TURGUT KÖYÜ 35-14-L00096_956460423_956460423</t>
  </si>
  <si>
    <t>22.12.2023 17:25:30</t>
  </si>
  <si>
    <t>22.12.2023 18:51:11</t>
  </si>
  <si>
    <t>L-111 OVACIK 35-18-L00111_A_91417162_91417162</t>
  </si>
  <si>
    <t>22.12.2023 19:41:59</t>
  </si>
  <si>
    <t>22.12.2023 21:15:04</t>
  </si>
  <si>
    <t>22.12.2023 17:11:25</t>
  </si>
  <si>
    <t>22.12.2023 17:18:17</t>
  </si>
  <si>
    <t>K-575 35-01-K00575_914994911_914994911</t>
  </si>
  <si>
    <t>22.12.2023 13:48:01</t>
  </si>
  <si>
    <t>22.12.2023 18:37:21</t>
  </si>
  <si>
    <t>ÜÇPINAR DM 45-71-M00183_HatBaşıAyırıcı_93901699 M09_93901699</t>
  </si>
  <si>
    <t>22.12.2023 01:57:03</t>
  </si>
  <si>
    <t>22.12.2023 08:50:37</t>
  </si>
  <si>
    <t>22.12.2023 22:47:22</t>
  </si>
  <si>
    <t>23.12.2023 01:19:14</t>
  </si>
  <si>
    <t>YAVUZ BLOK KÖK 45-83-L00135_CP. YEM L04_72130026</t>
  </si>
  <si>
    <t>22.12.2023 09:36:20</t>
  </si>
  <si>
    <t>22.12.2023 15:42:16</t>
  </si>
  <si>
    <t>DİKİLİTAŞ TR-1 45-75-M00314_B_56389780_56389780</t>
  </si>
  <si>
    <t>22.12.2023 14:41:14</t>
  </si>
  <si>
    <t>22.12.2023 15:50:51</t>
  </si>
  <si>
    <t>22.12.2023 10:13:29</t>
  </si>
  <si>
    <t>22.12.2023 10:21:52</t>
  </si>
  <si>
    <t>22.12.2023 19:48:17</t>
  </si>
  <si>
    <t>22.12.2023 20:02:00</t>
  </si>
  <si>
    <t>SARNINÇ MAHALLESİ TR-1 35-24-M00082_35-24-M00082_2373302</t>
  </si>
  <si>
    <t>22.12.2023 10:40:19</t>
  </si>
  <si>
    <t>22.12.2023 12:24:39</t>
  </si>
  <si>
    <t>22.12.2023 09:13:49</t>
  </si>
  <si>
    <t>TR-114 35-26-M00114__56359114_56359114</t>
  </si>
  <si>
    <t>22.12.2023 12:21:57</t>
  </si>
  <si>
    <t>22.12.2023 15:21:39</t>
  </si>
  <si>
    <t>22.12.2023 13:24:29</t>
  </si>
  <si>
    <t>22.12.2023 13:40:39</t>
  </si>
  <si>
    <t>K-1906 35-10-K01906__72538689_72538689</t>
  </si>
  <si>
    <t>22.12.2023 11:36:20</t>
  </si>
  <si>
    <t>22.12.2023 13:28:25</t>
  </si>
  <si>
    <t>L-308 35-18-L00308_950456749_950456749</t>
  </si>
  <si>
    <t>22.12.2023 17:11:21</t>
  </si>
  <si>
    <t>22.12.2023 22:44:26</t>
  </si>
  <si>
    <t>22.12.2023 20:09:15</t>
  </si>
  <si>
    <t>22.12.2023 20:34:45</t>
  </si>
  <si>
    <t>ULUCAK TM 35-28-A00002_GÖKTEPE RES M12_2313759</t>
  </si>
  <si>
    <t>22.12.2023 20:18:57</t>
  </si>
  <si>
    <t>22.12.2023 21:28:49</t>
  </si>
  <si>
    <t>FOÇAKÖY TR-1 35-23-M00222_95002589089_95002589089</t>
  </si>
  <si>
    <t>22.12.2023 15:18:02</t>
  </si>
  <si>
    <t>22.12.2023 17:25:58</t>
  </si>
  <si>
    <t>22.12.2023 15:47:59</t>
  </si>
  <si>
    <t>22.12.2023 17:25:32</t>
  </si>
  <si>
    <t>SOMA TR-16/4 45-82-M00096_TR-3 M03_72189694</t>
  </si>
  <si>
    <t>22.12.2023 01:02:59</t>
  </si>
  <si>
    <t>22.12.2023 01:33:49</t>
  </si>
  <si>
    <t>FOÇA TR-22 35-23-L00022_42133863_56398196_56398196</t>
  </si>
  <si>
    <t>22.12.2023 12:50:37</t>
  </si>
  <si>
    <t>22.12.2023 13:19:07</t>
  </si>
  <si>
    <t>HASANLAR TR-2 35-28-M00204_A_56357859_56357859</t>
  </si>
  <si>
    <t>22.12.2023 08:54:34</t>
  </si>
  <si>
    <t>22.12.2023 15:38:57</t>
  </si>
  <si>
    <t>M-2792 35-01-M02792_910758613_910758613</t>
  </si>
  <si>
    <t>22.12.2023 09:00:07</t>
  </si>
  <si>
    <t>22.12.2023 10:31:45</t>
  </si>
  <si>
    <t>KOYUNDERE DM 35-28-M00165_KOYUNDERE TR-3 M04_66524414</t>
  </si>
  <si>
    <t>22.12.2023 19:46:19</t>
  </si>
  <si>
    <t>22.12.2023 20:31:09</t>
  </si>
  <si>
    <t>PANAZTEPE DM 35-28-M00732_KESİKKÖY-1 GİRİŞ M07_2114180</t>
  </si>
  <si>
    <t>22.12.2023 16:47:59</t>
  </si>
  <si>
    <t>22.12.2023 16:56:59</t>
  </si>
  <si>
    <t>ARSLANLAR TM 35-26-A00004_BAYINDIR M01_2327575</t>
  </si>
  <si>
    <t>22.12.2023 16:25:05</t>
  </si>
  <si>
    <t>22.12.2023 16:31:39</t>
  </si>
  <si>
    <t>22.12.2023 10:48:09</t>
  </si>
  <si>
    <t>22.12.2023 11:31:49</t>
  </si>
  <si>
    <t>FOÇA CEZA İNFAZ KURUMU KÖK 35-23-M00302_HatBaşıAyırıcı_88020580 M03_88020580</t>
  </si>
  <si>
    <t>22.12.2023 21:21:59</t>
  </si>
  <si>
    <t>23.12.2023 05:11:49</t>
  </si>
  <si>
    <t>TR-1 45-77-L00001_B_56403910_56403910</t>
  </si>
  <si>
    <t>22.12.2023 10:34:12</t>
  </si>
  <si>
    <t>22.12.2023 14:18:52</t>
  </si>
  <si>
    <t>ESKİ FOÇA İM 35-23-A00001_ALÇUK-1 (ESKİ FOÇA-1) M08_2050304</t>
  </si>
  <si>
    <t>22.12.2023 19:08:59</t>
  </si>
  <si>
    <t>22.12.2023 19:33:52</t>
  </si>
  <si>
    <t>22.12.2023 22:34:56</t>
  </si>
  <si>
    <t>22.12.2023 22:39:53</t>
  </si>
  <si>
    <t>22.12.2023 18:08:04</t>
  </si>
  <si>
    <t>22.12.2023 21:00:57</t>
  </si>
  <si>
    <t>K-3927 35-08-K03927_97618823_97618823</t>
  </si>
  <si>
    <t>22.12.2023 10:03:10</t>
  </si>
  <si>
    <t>22.12.2023 14:17:03</t>
  </si>
  <si>
    <t>22.12.2023 20:48:50</t>
  </si>
  <si>
    <t>22.12.2023 22:08:14</t>
  </si>
  <si>
    <t>MÜTEVELLİ KÖK 45-80-M00100_MÜTEVELLİ ŞEHİR-2(MÜTEVELLİ TR-5/TR-6/TR-7) M04_72196255</t>
  </si>
  <si>
    <t>22.12.2023 12:14:29</t>
  </si>
  <si>
    <t>22.12.2023 12:42:49</t>
  </si>
  <si>
    <t>22.12.2023 21:59:02</t>
  </si>
  <si>
    <t>22.12.2023 23:18:11</t>
  </si>
  <si>
    <t>ÇAMBEL KÖK 35-27-M00619_YENMİŞ-2 M04_72166020</t>
  </si>
  <si>
    <t>22.12.2023 23:32:49</t>
  </si>
  <si>
    <t>23.12.2023 02:47:32</t>
  </si>
  <si>
    <t>KARMEZ DM 35-27-M00657_İLHAN ADAŞ M03_72158832</t>
  </si>
  <si>
    <t>22.12.2023 17:00:29</t>
  </si>
  <si>
    <t>22.12.2023 17:10:19</t>
  </si>
  <si>
    <t>DM-1/35 GÖL KONAKLARI 35-28-M00822_0-01 NOLU DİREK GİRİŞ M02_54889383</t>
  </si>
  <si>
    <t>22.12.2023 09:58:43</t>
  </si>
  <si>
    <t>22.12.2023 18:06:05</t>
  </si>
  <si>
    <t>SELENDİ DM 45-81-M00001_SELENDİ ŞEHİR-1 M02_2321594</t>
  </si>
  <si>
    <t>22.12.2023 09:34:32</t>
  </si>
  <si>
    <t>22.12.2023 13:50:03</t>
  </si>
  <si>
    <t>K-1253 35-01-K01253_912847744_912847744</t>
  </si>
  <si>
    <t>22.12.2023 11:40:58</t>
  </si>
  <si>
    <t>22.12.2023 16:47:05</t>
  </si>
  <si>
    <t>22.12.2023 22:44:28</t>
  </si>
  <si>
    <t>23.12.2023 02:16:00</t>
  </si>
  <si>
    <t>KEMALPAŞA TM 35-27-A00002_IŞIKLAR-2 M04_2306691</t>
  </si>
  <si>
    <t>22.12.2023 22:55:08</t>
  </si>
  <si>
    <t>22.12.2023 23:02:02</t>
  </si>
  <si>
    <t>KURUDERE TR-1 45-83-L00419_A_56370319_56370319</t>
  </si>
  <si>
    <t>22.12.2023 12:32:11</t>
  </si>
  <si>
    <t>22.12.2023 14:23:06</t>
  </si>
  <si>
    <t>VELİLER KÖK 35-31-L00116_YEŞİLDERE L01_2337020</t>
  </si>
  <si>
    <t>22.12.2023 14:06:39</t>
  </si>
  <si>
    <t>22.12.2023 14:52:22</t>
  </si>
  <si>
    <t>22.12.2023 08:59:25</t>
  </si>
  <si>
    <t>22.12.2023 15:11:02</t>
  </si>
  <si>
    <t>BANKSİS TR-2 35-14-M00362_95000629178_95000629178</t>
  </si>
  <si>
    <t>22.12.2023 17:21:55</t>
  </si>
  <si>
    <t>22.12.2023 19:29:22</t>
  </si>
  <si>
    <t>KULA İM 45-77-A00001_HatBaşıAyırıcı_89716736 M01_89716736</t>
  </si>
  <si>
    <t>22.12.2023 12:49:58</t>
  </si>
  <si>
    <t>22.12.2023 17:39:02</t>
  </si>
  <si>
    <t>AKÖREN TR-19 KÖK 45-78-M00974_HatBaşıAyırıcı_53139848 M01_53139848</t>
  </si>
  <si>
    <t>22.12.2023 18:02:12</t>
  </si>
  <si>
    <t>22.12.2023 20:56:37</t>
  </si>
  <si>
    <t>22.12.2023 13:28:59</t>
  </si>
  <si>
    <t>22.12.2023 13:52:22</t>
  </si>
  <si>
    <t>MURADİYE TR-5 (ESKİ MEZARLIK YANI) 45-71-M00204_DM-5 M03_75532429</t>
  </si>
  <si>
    <t>22.12.2023 21:06:26</t>
  </si>
  <si>
    <t>22.12.2023 22:05:43</t>
  </si>
  <si>
    <t>M-367 35-02-M00367_35-02-M00367_2346626</t>
  </si>
  <si>
    <t>22.12.2023 10:16:04</t>
  </si>
  <si>
    <t>22.12.2023 12:13:53</t>
  </si>
  <si>
    <t>KARABURUN TR-2 35-21-L00014_A_91074434_91074434</t>
  </si>
  <si>
    <t>22.12.2023 21:21:31</t>
  </si>
  <si>
    <t>22.12.2023 22:33:54</t>
  </si>
  <si>
    <t>DM-7/7 35-26-M00638_BALKAN SÜT M02_65952572</t>
  </si>
  <si>
    <t>22.12.2023 16:00:50</t>
  </si>
  <si>
    <t>22.12.2023 18:49:12</t>
  </si>
  <si>
    <t>22.12.2023 19:18:31</t>
  </si>
  <si>
    <t>22.12.2023 18:51:14</t>
  </si>
  <si>
    <t>22.12.2023 19:01:00</t>
  </si>
  <si>
    <t>22.12.2023 06:55:59</t>
  </si>
  <si>
    <t>22.12.2023 09:39:48</t>
  </si>
  <si>
    <t>SARIGÖL TR-43 45-79-M00043_D_56395891_56395891</t>
  </si>
  <si>
    <t>22.12.2023 17:06:38</t>
  </si>
  <si>
    <t>22.12.2023 17:57:32</t>
  </si>
  <si>
    <t>K-1361 35-02-K01361_A_56378733_56378733</t>
  </si>
  <si>
    <t>22.12.2023 18:27:31</t>
  </si>
  <si>
    <t>22.12.2023 20:53:52</t>
  </si>
  <si>
    <t>PİYADELER KÖK 45-73-M00136_PİYADELER TR-1 M09_95408238</t>
  </si>
  <si>
    <t>22.12.2023 10:00:36</t>
  </si>
  <si>
    <t>22.12.2023 16:26:44</t>
  </si>
  <si>
    <t>KEMALİYE DM (TR-1) 45-73-M00150_AKKEÇİLİ ÇIKIŞ M01_66716009</t>
  </si>
  <si>
    <t>22.12.2023 22:37:42</t>
  </si>
  <si>
    <t>22.12.2023 23:35:52</t>
  </si>
  <si>
    <t>M-627 35-09-M00627_D D1b_5879603</t>
  </si>
  <si>
    <t>22.12.2023 11:16:56</t>
  </si>
  <si>
    <t>22.12.2023 14:30:05</t>
  </si>
  <si>
    <t>22.12.2023 18:02:17</t>
  </si>
  <si>
    <t>YENİKÖY AKTAŞ MAH. TR-6 35-15-L00368_B_56406619_56406619</t>
  </si>
  <si>
    <t>22.12.2023 10:57:05</t>
  </si>
  <si>
    <t>22.12.2023 14:11:16</t>
  </si>
  <si>
    <t>SARNINÇ MAHALLESİ TR-1 35-24-M00082_A_56353066_56353066</t>
  </si>
  <si>
    <t>22.12.2023 09:31:44</t>
  </si>
  <si>
    <t>ULUCAK DM-2/5-A 35-27-M00338_DAĞITIM TRAFO ULUCAK DM-2/5-A M03_72175135</t>
  </si>
  <si>
    <t>22.12.2023 14:44:03</t>
  </si>
  <si>
    <t>22.12.2023 15:44:26</t>
  </si>
  <si>
    <t>K-2797 35-08-K02797_35-08-K02797_42038661</t>
  </si>
  <si>
    <t>22.12.2023 16:38:08</t>
  </si>
  <si>
    <t>BAĞARASI TR-10 KÖK 35-23-M00179_HatBaşıAyırıcı_100773113 M02_100773113</t>
  </si>
  <si>
    <t>22.12.2023 21:47:00</t>
  </si>
  <si>
    <t>23.12.2023 08:25:49</t>
  </si>
  <si>
    <t>K-4023 35-01-K04023_911001187_911001187</t>
  </si>
  <si>
    <t>22.12.2023 22:08:37</t>
  </si>
  <si>
    <t>22.12.2023 23:10:33</t>
  </si>
  <si>
    <t>ALLAHDİYEN TR-1 45-78-L00279_953282106_953282106</t>
  </si>
  <si>
    <t>22.12.2023 13:57:06</t>
  </si>
  <si>
    <t>22.12.2023 21:26:20</t>
  </si>
  <si>
    <t>22.12.2023 23:12:52</t>
  </si>
  <si>
    <t>22.12.2023 23:54:18</t>
  </si>
  <si>
    <t>22.12.2023 12:31:19</t>
  </si>
  <si>
    <t>22.12.2023 12:37:09</t>
  </si>
  <si>
    <t>22.12.2023 17:32:28</t>
  </si>
  <si>
    <t>22.12.2023 22:04:23</t>
  </si>
  <si>
    <t>HARMANDALI KÖK 45-71-M00061_HatBaşıAyırıcı_53134189 M11_53134189</t>
  </si>
  <si>
    <t>22.12.2023 10:11:14</t>
  </si>
  <si>
    <t>K-4124 35-09-K04124_C_56382065_56382065</t>
  </si>
  <si>
    <t>22.12.2023 13:30:30</t>
  </si>
  <si>
    <t>22.12.2023 14:00:07</t>
  </si>
  <si>
    <t>DEVELİ TR-6 35-22-M00843_B_91460078_91460078</t>
  </si>
  <si>
    <t>22.12.2023 11:00:14</t>
  </si>
  <si>
    <t>22.12.2023 14:23:50</t>
  </si>
  <si>
    <t>22.12.2023 18:08:51</t>
  </si>
  <si>
    <t>22.12.2023 18:47:07</t>
  </si>
  <si>
    <t>K-493 35-01-K00493_G 1G_5856314</t>
  </si>
  <si>
    <t>22.12.2023 09:14:01</t>
  </si>
  <si>
    <t>22.12.2023 11:31:42</t>
  </si>
  <si>
    <t>22.12.2023 10:17:08</t>
  </si>
  <si>
    <t>22.12.2023 18:25:41</t>
  </si>
  <si>
    <t>GÖRDES TR-7 45-75-M00342_945605480_945605480</t>
  </si>
  <si>
    <t>22.12.2023 16:35:44</t>
  </si>
  <si>
    <t>22.12.2023 16:52:38</t>
  </si>
  <si>
    <t>DM02/TR-14  BULVAR ÜZERİ 45-73-M00031_945682786_945682786</t>
  </si>
  <si>
    <t>22.12.2023 13:13:24</t>
  </si>
  <si>
    <t>L-277 GÖLCÜK GÖDENCE KÖK 35-14-L00277_HatBaşıAyırıcı_53134097 L01_53134097</t>
  </si>
  <si>
    <t>22.12.2023 18:43:39</t>
  </si>
  <si>
    <t>22.12.2023 19:25:45</t>
  </si>
  <si>
    <t>22.12.2023 09:59:55</t>
  </si>
  <si>
    <t>22.12.2023 10:23:47</t>
  </si>
  <si>
    <t>22.12.2023 07:09:29</t>
  </si>
  <si>
    <t>22.12.2023 07:35:19</t>
  </si>
  <si>
    <t>ELMABAĞ DM 35-15-L00317_ELMABAĞ L02_66822223</t>
  </si>
  <si>
    <t>22.12.2023 17:09:29</t>
  </si>
  <si>
    <t>22.12.2023 18:49:32</t>
  </si>
  <si>
    <t>22.12.2023 09:47:29</t>
  </si>
  <si>
    <t>22.12.2023 10:31:29</t>
  </si>
  <si>
    <t>ANSIZCA TR-1 35-27-M00861_B_91413651_91413651</t>
  </si>
  <si>
    <t>22.12.2023 20:12:18</t>
  </si>
  <si>
    <t>22.12.2023 23:23:48</t>
  </si>
  <si>
    <t>22.12.2023 08:30:44</t>
  </si>
  <si>
    <t>22.12.2023 09:28:01</t>
  </si>
  <si>
    <t>HALİLBEYLİ DM 35-27-M00620_HALİLBEYLİ İÇME SUYU M11_2051340</t>
  </si>
  <si>
    <t>22.12.2023 21:37:08</t>
  </si>
  <si>
    <t>22.12.2023 21:48:39</t>
  </si>
  <si>
    <t>MÜTEVELLİ TR-8 45-80-M02954_TR-85 M02_84970626</t>
  </si>
  <si>
    <t>22.12.2023 09:11:32</t>
  </si>
  <si>
    <t>22.12.2023 12:53:45</t>
  </si>
  <si>
    <t>TEKKEDERE DM 35-16-M00137_ZEYTİNDAĞ SULAMA M13_2306322</t>
  </si>
  <si>
    <t>22.12.2023 11:24:26</t>
  </si>
  <si>
    <t>22.12.2023 11:52:05</t>
  </si>
  <si>
    <t>22.12.2023 23:48:42</t>
  </si>
  <si>
    <t>22.12.2023 23:51:12</t>
  </si>
  <si>
    <t>KORDON KÖK 45-78-M00730_KABAZLI M01_2105504</t>
  </si>
  <si>
    <t>22.12.2023 04:27:49</t>
  </si>
  <si>
    <t>22.12.2023 04:32:49</t>
  </si>
  <si>
    <t>MANİSA TM-1 45-71-A00001_TURGUTLU-1 M09_2309462</t>
  </si>
  <si>
    <t>22.12.2023 19:56:42</t>
  </si>
  <si>
    <t>22.12.2023 20:55:00</t>
  </si>
  <si>
    <t>TR-16 45-77-L00016_C_56382460_56382460</t>
  </si>
  <si>
    <t>22.12.2023 09:42:26</t>
  </si>
  <si>
    <t>22.12.2023 11:24:12</t>
  </si>
  <si>
    <t>K-748 35-07-K00748_35-07-K00748_48409163</t>
  </si>
  <si>
    <t>22.12.2023 10:34:34</t>
  </si>
  <si>
    <t>22.12.2023 11:39:12</t>
  </si>
  <si>
    <t>22.12.2023 10:08:33</t>
  </si>
  <si>
    <t>22.12.2023 10:16:56</t>
  </si>
  <si>
    <t>BELEVİ İM 35-13-A00002_BELEVİ OTOBAN SULAMA L01_2313338</t>
  </si>
  <si>
    <t>22.12.2023 13:10:46</t>
  </si>
  <si>
    <t>22.12.2023 16:42:14</t>
  </si>
  <si>
    <t>M-251 35-09-M00251_TRAFO M04_47547386</t>
  </si>
  <si>
    <t>22.12.2023 15:46:44</t>
  </si>
  <si>
    <t>22.12.2023 21:26:51</t>
  </si>
  <si>
    <t>SALİHLİ BİOKÜTLE YAKITLI ENERJİ SANTRALİ KÖK 45-78-M01333_ALAŞEHİR - AKÖREN TR-19 M06_72251539</t>
  </si>
  <si>
    <t>22.12.2023 15:23:19</t>
  </si>
  <si>
    <t>22.12.2023 16:56:49</t>
  </si>
  <si>
    <t>AFŞAR TR-1 45-79-M00343_945572009_945572009</t>
  </si>
  <si>
    <t>22.12.2023 08:48:08</t>
  </si>
  <si>
    <t>22.12.2023 09:49:02</t>
  </si>
  <si>
    <t>TR-110 35-16-L00110_C_90947367_90947367</t>
  </si>
  <si>
    <t>22.12.2023 09:25:18</t>
  </si>
  <si>
    <t>22.12.2023 10:06:45</t>
  </si>
  <si>
    <t>22.12.2023 16:21:25</t>
  </si>
  <si>
    <t>22.12.2023 19:24:18</t>
  </si>
  <si>
    <t>SAĞANCI İM 35-16-A00003_SÜLEYMANLI L05_2316404</t>
  </si>
  <si>
    <t>22.12.2023 18:56:02</t>
  </si>
  <si>
    <t>22.12.2023 19:41:09</t>
  </si>
  <si>
    <t>KAYRAKALTI TR-1 45-82-M00353_45-82-M00353_2361540</t>
  </si>
  <si>
    <t>22.12.2023 12:14:43</t>
  </si>
  <si>
    <t>22.12.2023 18:10:45</t>
  </si>
  <si>
    <t>22.12.2023 22:39:49</t>
  </si>
  <si>
    <t>23.12.2023 06:11:31</t>
  </si>
  <si>
    <t>22.12.2023 22:28:22</t>
  </si>
  <si>
    <t>22.12.2023 22:34:55</t>
  </si>
  <si>
    <t>22.12.2023 00:53:33</t>
  </si>
  <si>
    <t>22.12.2023 01:51:44</t>
  </si>
  <si>
    <t>K-238 35-01-K00238_E E1_5911882</t>
  </si>
  <si>
    <t>22.12.2023 14:47:03</t>
  </si>
  <si>
    <t>22.12.2023 16:15:15</t>
  </si>
  <si>
    <t>TR-1 45-77-L00001_45-77-L00001_72202933</t>
  </si>
  <si>
    <t>22.12.2023 09:25:19</t>
  </si>
  <si>
    <t>22.12.2023 10:51:52</t>
  </si>
  <si>
    <t>TR-24 35-27-M00024_TR-25-26-27 M05_66131077</t>
  </si>
  <si>
    <t>22.12.2023 17:12:09</t>
  </si>
  <si>
    <t>22.12.2023 20:02:26</t>
  </si>
  <si>
    <t>YUSUFLU KÖK 35-20-L00077_YUSUFLU ÇAYIR L02_66527972</t>
  </si>
  <si>
    <t>22.12.2023 09:02:14</t>
  </si>
  <si>
    <t>22.12.2023 10:59:59</t>
  </si>
  <si>
    <t>22.12.2023 17:28:56</t>
  </si>
  <si>
    <t>22.12.2023 17:45:33</t>
  </si>
  <si>
    <t>SELENDİ DM 45-81-M00001_SELENDİ ŞEHİR-2 M03_2321593</t>
  </si>
  <si>
    <t>22.12.2023 13:51:00</t>
  </si>
  <si>
    <t>22.12.2023 17:11:14</t>
  </si>
  <si>
    <t>DM-1/TR-9 URLA 35-19-M00467_A A02_50033037</t>
  </si>
  <si>
    <t>22.12.2023 07:23:36</t>
  </si>
  <si>
    <t>22.12.2023 10:06:34</t>
  </si>
  <si>
    <t>GÜRÇEŞME TR-1 45-74-M00143_45-74-M00143_2352597</t>
  </si>
  <si>
    <t>22.12.2023 17:45:59</t>
  </si>
  <si>
    <t>22.12.2023 21:29:41</t>
  </si>
  <si>
    <t>ALİBEYLİ DM 45-80-M00064_ALİBEYLİ TARIMSAL SULAMA M02_72190826</t>
  </si>
  <si>
    <t>22.12.2023 20:12:46</t>
  </si>
  <si>
    <t>22.12.2023 21:08:36</t>
  </si>
  <si>
    <t>TR-58 35-30-L00058_955330223_955330223</t>
  </si>
  <si>
    <t>22.12.2023 15:43:20</t>
  </si>
  <si>
    <t>22.12.2023 23:28:46</t>
  </si>
  <si>
    <t>22.12.2023 16:20:49</t>
  </si>
  <si>
    <t>22.12.2023 16:24:49</t>
  </si>
  <si>
    <t>M-2708 35-02-M02708_99876083_99876083</t>
  </si>
  <si>
    <t>22.12.2023 23:44:56</t>
  </si>
  <si>
    <t>K-2752 35-03-K02752_910795612_910795612</t>
  </si>
  <si>
    <t>22.12.2023 21:22:26</t>
  </si>
  <si>
    <t>23.12.2023 00:36:19</t>
  </si>
  <si>
    <t>MURADİYE DM-5/10 45-71-M00775_DM-5/10C M03_2124686</t>
  </si>
  <si>
    <t>22.12.2023 20:01:20</t>
  </si>
  <si>
    <t>M-271 KARAKAYALAR DM 35-14-M00271_ÇEVREKENT M06_2097312</t>
  </si>
  <si>
    <t>22.12.2023 14:10:43</t>
  </si>
  <si>
    <t>22.12.2023 14:21:39</t>
  </si>
  <si>
    <t>K-444 35-02-K00444_35-02-K00444_2360363</t>
  </si>
  <si>
    <t>22.12.2023 01:10:53</t>
  </si>
  <si>
    <t>SÜLEYMANLI KÖK 35-28-M00606_BOZALAN M04_66870926</t>
  </si>
  <si>
    <t>22.12.2023 19:46:30</t>
  </si>
  <si>
    <t>22.12.2023 21:06:57</t>
  </si>
  <si>
    <t>KABAZLI KÖK 45-78-M00675_KABAZLI M03_65971364</t>
  </si>
  <si>
    <t>22.12.2023 15:04:24</t>
  </si>
  <si>
    <t>22.12.2023 15:33:58</t>
  </si>
  <si>
    <t>BOĞAZİÇİ İM 35-01-A00001_TR-3 GİRİŞ M05_2035322</t>
  </si>
  <si>
    <t>22.12.2023 02:19:11</t>
  </si>
  <si>
    <t>22.12.2023 03:00:25</t>
  </si>
  <si>
    <t>22.12.2023 22:03:52</t>
  </si>
  <si>
    <t>KINIK TM 35-24-A00004_EYNEZ-1 M018_76822106</t>
  </si>
  <si>
    <t>22.12.2023 13:44:47</t>
  </si>
  <si>
    <t>22.12.2023 14:52:09</t>
  </si>
  <si>
    <t>K-4667 35-08-K04667_912271734_912271734</t>
  </si>
  <si>
    <t>22.12.2023 09:18:28</t>
  </si>
  <si>
    <t>22.12.2023 11:34:42</t>
  </si>
  <si>
    <t>K-4124 35-09-K04124_A_56382025_56382025</t>
  </si>
  <si>
    <t>22.12.2023 11:38:02</t>
  </si>
  <si>
    <t>22.12.2023 13:18:58</t>
  </si>
  <si>
    <t>TR-25 BARIŞ YAPI KÖK 35-26-M00025_35-26-M00025_66030054</t>
  </si>
  <si>
    <t>22.12.2023 08:55:15</t>
  </si>
  <si>
    <t>22.12.2023 14:31:25</t>
  </si>
  <si>
    <t>ÇAMKÖY TR-1 45-81-M00096_A_56388610_56388610</t>
  </si>
  <si>
    <t>22.12.2023 13:53:01</t>
  </si>
  <si>
    <t>22.12.2023 18:05:43</t>
  </si>
  <si>
    <t>M-2385 35-01-M02385_B_56379400_56379400</t>
  </si>
  <si>
    <t>22.12.2023 09:00:42</t>
  </si>
  <si>
    <t>22.12.2023 10:34:46</t>
  </si>
  <si>
    <t>YILMAZ TR-5 45-78-L00205_95000108746_95000108746</t>
  </si>
  <si>
    <t>22.12.2023 17:48:50</t>
  </si>
  <si>
    <t>22.12.2023 20:40:30</t>
  </si>
  <si>
    <t>22.12.2023 09:22:22</t>
  </si>
  <si>
    <t>22.12.2023 10:07:48</t>
  </si>
  <si>
    <t>YAHŞELLİ DM-5 35-28-M00882_MENEMEN-1 M07_66821185</t>
  </si>
  <si>
    <t>22.12.2023 22:07:32</t>
  </si>
  <si>
    <t>22.12.2023 22:16:00</t>
  </si>
  <si>
    <t>ÇÖMLEKÇİ TR-4 AKAR 35-31-L00097_35-31-L00097_2365604</t>
  </si>
  <si>
    <t>22.12.2023 18:32:04</t>
  </si>
  <si>
    <t>22.12.2023 21:19:00</t>
  </si>
  <si>
    <t>M-195 35-02-M00195_35-02-M00195_2374795</t>
  </si>
  <si>
    <t>22.12.2023 17:05:24</t>
  </si>
  <si>
    <t>22.12.2023 19:51:45</t>
  </si>
  <si>
    <t>K-2797 35-08-K02797_913161431_913161431</t>
  </si>
  <si>
    <t>22.12.2023 16:44:11</t>
  </si>
  <si>
    <t>22.12.2023 18:03:43</t>
  </si>
  <si>
    <t>SAĞANCI İM 35-16-A00003_HatBaşıAyırıcı_53139560 L05_53139560</t>
  </si>
  <si>
    <t>22.12.2023 16:12:04</t>
  </si>
  <si>
    <t>22.12.2023 19:59:17</t>
  </si>
  <si>
    <t>M-3466(YATIRIM REZERVE) 35-02-M03466_35-02-M03466_88370532</t>
  </si>
  <si>
    <t>22.12.2023 11:16:09</t>
  </si>
  <si>
    <t>22.12.2023 12:35:06</t>
  </si>
  <si>
    <t>AVŞAR İM 45-83-A00002_E KOLU L02_81661009</t>
  </si>
  <si>
    <t>22.12.2023 22:37:16</t>
  </si>
  <si>
    <t>22.12.2023 23:22:55</t>
  </si>
  <si>
    <t>22.12.2023 02:36:37</t>
  </si>
  <si>
    <t>22.12.2023 05:02:23</t>
  </si>
  <si>
    <t>22.12.2023 06:49:49</t>
  </si>
  <si>
    <t>22.12.2023 10:00:15</t>
  </si>
  <si>
    <t>FOÇA TR-49 35-23-L00049_42134487_56398920_56398920</t>
  </si>
  <si>
    <t>22.12.2023 13:23:09</t>
  </si>
  <si>
    <t>22.12.2023 14:28:32</t>
  </si>
  <si>
    <t>NARLIGEÇİT KÖK(TR-32) 35-24-M00205_NARLIGEÇİT SULAMA M3_2320089</t>
  </si>
  <si>
    <t>22.12.2023 15:31:45</t>
  </si>
  <si>
    <t>22.12.2023 15:44:43</t>
  </si>
  <si>
    <t>22.12.2023 10:13:01</t>
  </si>
  <si>
    <t>22.12.2023 12:53:10</t>
  </si>
  <si>
    <t>22.12.2023 12:20:46</t>
  </si>
  <si>
    <t>22.12.2023 12:48:55</t>
  </si>
  <si>
    <t>22.12.2023 09:40:33</t>
  </si>
  <si>
    <t>22.12.2023 15:59:53</t>
  </si>
  <si>
    <t>22.12.2023 09:18:10</t>
  </si>
  <si>
    <t>22.12.2023 18:08:42</t>
  </si>
  <si>
    <t>22.12.2023 09:29:26</t>
  </si>
  <si>
    <t>22.12.2023 17:06:01</t>
  </si>
  <si>
    <t>22.12.2023 16:29:02</t>
  </si>
  <si>
    <t>22.12.2023 16:29:19</t>
  </si>
  <si>
    <t>YAĞCILLI TR-3 45-82-M00329_45-82-M00329_2373185</t>
  </si>
  <si>
    <t>22.12.2023 14:26:49</t>
  </si>
  <si>
    <t>22.12.2023 15:51:59</t>
  </si>
  <si>
    <t>L-245 35-18-L00245_L-401 ALTINYUNUS DM L03_2092571</t>
  </si>
  <si>
    <t>22.12.2023 17:37:19</t>
  </si>
  <si>
    <t>22.12.2023 17:38:02</t>
  </si>
  <si>
    <t>GÜMÜLDÜR M-47 35-25-M00047_955263902_955263902</t>
  </si>
  <si>
    <t>22.12.2023 09:03:54</t>
  </si>
  <si>
    <t>22.12.2023 11:56:14</t>
  </si>
  <si>
    <t>ALİAĞA GIS TM 35-17-A00014_HatBaşıAyırıcı_65632288 M020_65632288</t>
  </si>
  <si>
    <t>22.12.2023 19:29:46</t>
  </si>
  <si>
    <t>22.12.2023 21:34:50</t>
  </si>
  <si>
    <t>22.12.2023 21:06:42</t>
  </si>
  <si>
    <t>22.12.2023 21:52:54</t>
  </si>
  <si>
    <t>22.12.2023 16:47:49</t>
  </si>
  <si>
    <t>22.12.2023 17:40:20</t>
  </si>
  <si>
    <t>22.12.2023 08:20:19</t>
  </si>
  <si>
    <t>22.12.2023 09:04:19</t>
  </si>
  <si>
    <t>K-2980 35-01-K02980_L_56366841_56366841</t>
  </si>
  <si>
    <t>22.12.2023 09:07:01</t>
  </si>
  <si>
    <t>22.12.2023 10:40:42</t>
  </si>
  <si>
    <t>TR-30 (M-730) 35-30-M00730_F f1_43010563</t>
  </si>
  <si>
    <t>22.12.2023 13:46:42</t>
  </si>
  <si>
    <t>22.12.2023 21:38:21</t>
  </si>
  <si>
    <t>HALİLBEYLİ DM 35-27-M00620_Recloser M09_2313231</t>
  </si>
  <si>
    <t>22.12.2023 23:51:38</t>
  </si>
  <si>
    <t>23.12.2023 05:00:16</t>
  </si>
  <si>
    <t>IŞIKLAR KÖK-2 45-82-M00140_IŞIKLAR-1 M03_72198288</t>
  </si>
  <si>
    <t>22.12.2023 11:12:39</t>
  </si>
  <si>
    <t>22.12.2023 11:42:59</t>
  </si>
  <si>
    <t>22.12.2023 11:11:22</t>
  </si>
  <si>
    <t>22.12.2023 11:18:05</t>
  </si>
  <si>
    <t>M-2777 35-04-M02777_99199433_99199433</t>
  </si>
  <si>
    <t>22.12.2023 13:17:15</t>
  </si>
  <si>
    <t>22.12.2023 14:09:36</t>
  </si>
  <si>
    <t>22.12.2023 14:11:27</t>
  </si>
  <si>
    <t>22.12.2023 19:18:24</t>
  </si>
  <si>
    <t>22.12.2023 12:15:18</t>
  </si>
  <si>
    <t>22.12.2023 19:13:23</t>
  </si>
  <si>
    <t>PAŞAKÖY TR-4 45-80-M00166_45-80-M00166_2371975</t>
  </si>
  <si>
    <t>22.12.2023 08:58:09</t>
  </si>
  <si>
    <t>22.12.2023 09:46:24</t>
  </si>
  <si>
    <t>İTOB DM 35-22-M00089_TEKELİ M10_2328009</t>
  </si>
  <si>
    <t>22.12.2023 09:47:15</t>
  </si>
  <si>
    <t>22.12.2023 11:00:53</t>
  </si>
  <si>
    <t>BAĞYURDU TM 35-27-A00003_HALİLBEYLİ DM M07_2310334</t>
  </si>
  <si>
    <t>22.12.2023 20:49:09</t>
  </si>
  <si>
    <t>22.12.2023 21:14:36</t>
  </si>
  <si>
    <t>K-4366 35-01-K04366_D_56369459_56369459</t>
  </si>
  <si>
    <t>22.12.2023 17:16:01</t>
  </si>
  <si>
    <t>22.12.2023 19:23:55</t>
  </si>
  <si>
    <t>22.12.2023 09:00:05</t>
  </si>
  <si>
    <t>22.12.2023 12:15:44</t>
  </si>
  <si>
    <t>BOĞAZİÇİ İM 35-01-A00001_TR-1 GİRİŞ M08_2307960</t>
  </si>
  <si>
    <t>22.12.2023 02:23:59</t>
  </si>
  <si>
    <t>22.12.2023 02:59:57</t>
  </si>
  <si>
    <t>22.12.2023 10:00:54</t>
  </si>
  <si>
    <t>22.12.2023 18:15:32</t>
  </si>
  <si>
    <t>K-222 35-01-K00222_911615330_911615330</t>
  </si>
  <si>
    <t>22.12.2023 09:28:21</t>
  </si>
  <si>
    <t>22.12.2023 12:54:26</t>
  </si>
  <si>
    <t>YILMAZ TR-13 45-78-L00213_95000099318_95000099318</t>
  </si>
  <si>
    <t>22.12.2023 19:39:38</t>
  </si>
  <si>
    <t>PANCAR OSB DM-1 35-26-M00869_YAZIBAŞI-3 ÇETMEN M22_2123647</t>
  </si>
  <si>
    <t>22.12.2023 15:23:52</t>
  </si>
  <si>
    <t>22.12.2023 15:29:36</t>
  </si>
  <si>
    <t>M-1224 35-01-M01224_912274002_912274002</t>
  </si>
  <si>
    <t>22.12.2023 15:54:24</t>
  </si>
  <si>
    <t>22.12.2023 20:01:48</t>
  </si>
  <si>
    <t>YENİ TOKİ DM-2 45-71-M02244_KÖY HATTI-AFKAF TEKKE M02_72151518</t>
  </si>
  <si>
    <t>22.12.2023 22:51:05</t>
  </si>
  <si>
    <t>23.12.2023 03:45:11</t>
  </si>
  <si>
    <t>ÇARIKBOZDAĞ TR-8 45-73-M01241_B_81113771_81113771</t>
  </si>
  <si>
    <t>22.12.2023 19:28:54</t>
  </si>
  <si>
    <t>22.12.2023 22:31:15</t>
  </si>
  <si>
    <t>TR-69 35-19-L00069_958207408_958207408</t>
  </si>
  <si>
    <t>22.12.2023 12:50:13</t>
  </si>
  <si>
    <t>22.12.2023 15:05:37</t>
  </si>
  <si>
    <t>BOYNUYOĞUN KÖK 35-29-L00051_DALLIK L03_72215399</t>
  </si>
  <si>
    <t>22.12.2023 18:09:39</t>
  </si>
  <si>
    <t>22.12.2023 18:24:00</t>
  </si>
  <si>
    <t>ULUCAK DM 35-27-M00792_ESKİ ÇAMBEL M16_2052603</t>
  </si>
  <si>
    <t>22.12.2023 20:26:44</t>
  </si>
  <si>
    <t>22.12.2023 21:07:00</t>
  </si>
  <si>
    <t>22.12.2023 20:51:23</t>
  </si>
  <si>
    <t>22.12.2023 22:00:12</t>
  </si>
  <si>
    <t>22.12.2023 15:35:09</t>
  </si>
  <si>
    <t>22.12.2023 17:48:33</t>
  </si>
  <si>
    <t>22.12.2023 10:14:01</t>
  </si>
  <si>
    <t>22.12.2023 14:47:20</t>
  </si>
  <si>
    <t>ÇÖMLEKÇİ TR-3 AKAR 35-31-L00096_35-31-L00096_2363552</t>
  </si>
  <si>
    <t>22.12.2023 16:34:42</t>
  </si>
  <si>
    <t>22.12.2023 20:42:39</t>
  </si>
  <si>
    <t>PAYAMLI M-19 35-25-M00172_956642372_956642372</t>
  </si>
  <si>
    <t>22.12.2023 17:32:25</t>
  </si>
  <si>
    <t>22.12.2023 19:31:38</t>
  </si>
  <si>
    <t>ÜÇYOL KÖK 45-82-M00128_DUALAR M02_2090652</t>
  </si>
  <si>
    <t>22.12.2023 17:11:13</t>
  </si>
  <si>
    <t>22.12.2023 21:35:53</t>
  </si>
  <si>
    <t>22.12.2023 23:49:30</t>
  </si>
  <si>
    <t>DEVELİ TR-42 35-22-M00042_D_91151764_91151764</t>
  </si>
  <si>
    <t>22.12.2023 14:24:57</t>
  </si>
  <si>
    <t>22.12.2023 17:04:36</t>
  </si>
  <si>
    <t>KÜÇÜK AVULCUK TR-1 35-15-L00715_B_56370047_56370047</t>
  </si>
  <si>
    <t>22.12.2023 11:26:16</t>
  </si>
  <si>
    <t>22.12.2023 15:15:28</t>
  </si>
  <si>
    <t>22.12.2023 23:48:58</t>
  </si>
  <si>
    <t>22.12.2023 09:12:27</t>
  </si>
  <si>
    <t>22.12.2023 15:27:35</t>
  </si>
  <si>
    <t>KARAKUYU KÖK 35-26-M00437_HatBaşıAyırıcı_84994002 M06_84994002</t>
  </si>
  <si>
    <t>22.12.2023 23:51:39</t>
  </si>
  <si>
    <t>K-4770 35-02-K04770_95001379531_95001379531</t>
  </si>
  <si>
    <t>22.12.2023 16:10:04</t>
  </si>
  <si>
    <t>22.12.2023 17:18:55</t>
  </si>
  <si>
    <t>K-1589 35-04-K01589_99271378_99271378</t>
  </si>
  <si>
    <t>22.12.2023 18:28:55</t>
  </si>
  <si>
    <t>22.12.2023 20:25:33</t>
  </si>
  <si>
    <t>TR-4 35-16-L00004_C_56352859_56352859</t>
  </si>
  <si>
    <t>22.12.2023 09:43:53</t>
  </si>
  <si>
    <t>22.12.2023 15:44:28</t>
  </si>
  <si>
    <t>22.12.2023 09:34:47</t>
  </si>
  <si>
    <t>22.12.2023 09:56:01</t>
  </si>
  <si>
    <t>TR-19 35-15-M00019_950381183_950381183</t>
  </si>
  <si>
    <t>22.12.2023 14:58:52</t>
  </si>
  <si>
    <t>22.12.2023 16:36:47</t>
  </si>
  <si>
    <t>TR-26 35-27-M00026_35-27-M00026_72178573</t>
  </si>
  <si>
    <t>22.12.2023 15:23:55</t>
  </si>
  <si>
    <t>22.12.2023 18:05:26</t>
  </si>
  <si>
    <t>BÖLCEK DM 35-16-M00153_HatBaşıAyırıcı_53140669 M04_53140669</t>
  </si>
  <si>
    <t>22.12.2023 12:23:39</t>
  </si>
  <si>
    <t>22.12.2023 15:26:51</t>
  </si>
  <si>
    <t>TR-1/80 45-72-M00080_956505280_956505280</t>
  </si>
  <si>
    <t>22.12.2023 13:02:23</t>
  </si>
  <si>
    <t>22.12.2023 14:05:42</t>
  </si>
  <si>
    <t>CABBAR DM 45-73-M00100_ALAŞEHİR TM GİRİŞ (CABBAR-3) M16_2308591</t>
  </si>
  <si>
    <t>22.12.2023 11:46:19</t>
  </si>
  <si>
    <t>22.12.2023 13:13:34</t>
  </si>
  <si>
    <t>22.12.2023 09:43:12</t>
  </si>
  <si>
    <t>22.12.2023 18:31:27</t>
  </si>
  <si>
    <t>UĞURLU KÖK 45-86-M00045_HatBaşıAyırıcı_53135094 M02_53135094</t>
  </si>
  <si>
    <t>22.12.2023 10:37:29</t>
  </si>
  <si>
    <t>22.12.2023 11:04:42</t>
  </si>
  <si>
    <t>ÖZBEY İM 35-26-A00005_AHMETLİ L09_2066118</t>
  </si>
  <si>
    <t>22.12.2023 18:03:07</t>
  </si>
  <si>
    <t>22.12.2023 18:14:34</t>
  </si>
  <si>
    <t>KÜRDÜLLÜ EKİNLİK TR-1 35-29-L00459_35-29-L00459_2371933</t>
  </si>
  <si>
    <t>22.12.2023 14:00:59</t>
  </si>
  <si>
    <t>22.12.2023 14:48:42</t>
  </si>
  <si>
    <t>TR-28 35-27-M00028_KOZLUDERE TR-29 M02_66129632</t>
  </si>
  <si>
    <t>22.12.2023 10:28:29</t>
  </si>
  <si>
    <t>22.12.2023 10:32:49</t>
  </si>
  <si>
    <t>22.12.2023 08:34:58</t>
  </si>
  <si>
    <t>22.12.2023 08:52:24</t>
  </si>
  <si>
    <t>22.12.2023 08:47:36</t>
  </si>
  <si>
    <t>22.12.2023 10:37:50</t>
  </si>
  <si>
    <t>22.12.2023 10:02:03</t>
  </si>
  <si>
    <t>22.12.2023 12:26:12</t>
  </si>
  <si>
    <t>22.12.2023 14:44:42</t>
  </si>
  <si>
    <t>KARAAĞAÇLI TR-2 45-71-M00130_TR-5-6 M03_72242834</t>
  </si>
  <si>
    <t>22.12.2023 12:54:34</t>
  </si>
  <si>
    <t>22.12.2023 13:27:03</t>
  </si>
  <si>
    <t>22.12.2023 18:00:34</t>
  </si>
  <si>
    <t>22.12.2023 19:43:27</t>
  </si>
  <si>
    <t>22.12.2023 19:56:32</t>
  </si>
  <si>
    <t>22.12.2023 20:54:19</t>
  </si>
  <si>
    <t>22.12.2023 21:03:09</t>
  </si>
  <si>
    <t>23.12.2023 00:03:08</t>
  </si>
  <si>
    <t>HACIHAMZALAR TR-1 35-16-M00104_C_90993468_90993468</t>
  </si>
  <si>
    <t>22.12.2023 10:11:46</t>
  </si>
  <si>
    <t>22.12.2023 17:17:30</t>
  </si>
  <si>
    <t>ÖDEMİŞ İM 35-15-A00001_ŞEHİR-3 M17_2309746</t>
  </si>
  <si>
    <t>22.12.2023 08:39:21</t>
  </si>
  <si>
    <t>22.12.2023 18:08:00</t>
  </si>
  <si>
    <t>BADEMLER İM-DM 35-19-A00003_SEFERİHİSAR ÇIKIŞ SAĞ M10_100970890</t>
  </si>
  <si>
    <t>22.12.2023 13:31:45</t>
  </si>
  <si>
    <t>22.12.2023 13:57:56</t>
  </si>
  <si>
    <t>TR-2/125-2 45-83-L00467_95002443468_95002443468</t>
  </si>
  <si>
    <t>22.12.2023 10:31:02</t>
  </si>
  <si>
    <t>22.12.2023 11:55:25</t>
  </si>
  <si>
    <t>ÇANAKÇI KÖK 45-79-M00194_HatBaşıAyırıcı_87243401 M01_87243401</t>
  </si>
  <si>
    <t>22.12.2023 12:07:03</t>
  </si>
  <si>
    <t>22.12.2023 14:15:06</t>
  </si>
  <si>
    <t>ÇAMBEL TR-2 35-27-M00857_B_56394206_56394206</t>
  </si>
  <si>
    <t>22.12.2023 11:12:12</t>
  </si>
  <si>
    <t>22.12.2023 14:00:52</t>
  </si>
  <si>
    <t>SOMA TR-44 45-82-M00044_SOMA TR-44/2 M03_2091596</t>
  </si>
  <si>
    <t>22.12.2023 13:21:29</t>
  </si>
  <si>
    <t>22.12.2023 14:16:22</t>
  </si>
  <si>
    <t>BAHRİBABA TM 35-01-A00006_ÜÇYOL M03_92605143</t>
  </si>
  <si>
    <t>22.12.2023 19:48:22</t>
  </si>
  <si>
    <t>22.12.2023 20:48:35</t>
  </si>
  <si>
    <t>KUMKUYUCAK KÖK 45-80-M00093_ÇİFTLİK M04_72193193</t>
  </si>
  <si>
    <t>22.12.2023 09:47:19</t>
  </si>
  <si>
    <t>22.12.2023 14:40:42</t>
  </si>
  <si>
    <t>22.12.2023 14:13:30</t>
  </si>
  <si>
    <t>22.12.2023 15:22:35</t>
  </si>
  <si>
    <t>GÜMÜLDÜR M-13 35-25-M00013_955263312_955263312</t>
  </si>
  <si>
    <t>22.12.2023 09:44:23</t>
  </si>
  <si>
    <t>22.12.2023 13:16:36</t>
  </si>
  <si>
    <t>M-1422 35-01-M01422_M-1526 M04_41955725</t>
  </si>
  <si>
    <t>22.12.2023 20:38:23</t>
  </si>
  <si>
    <t>22.12.2023 21:19:33</t>
  </si>
  <si>
    <t>SOMA DM-3 45-82-M00025_TR-16/4 M03_60210062</t>
  </si>
  <si>
    <t>22.12.2023 08:54:09</t>
  </si>
  <si>
    <t>22.12.2023 10:45:22</t>
  </si>
  <si>
    <t>TR-8 35-15-L00008_TR-13 - TR-121 L02_67551165</t>
  </si>
  <si>
    <t>22.12.2023 14:46:09</t>
  </si>
  <si>
    <t>22.12.2023 17:08:32</t>
  </si>
  <si>
    <t>AKSAZ KÖK (OSMANGAZİ EDAŞ) 45-74-M00305Ö_HatBaşıAyırıcı_53135328 M04_53135328</t>
  </si>
  <si>
    <t>22.12.2023 20:05:29</t>
  </si>
  <si>
    <t>22.12.2023 20:54:50</t>
  </si>
  <si>
    <t>TOPALAHMETLER TR-1 45-81-M00099_45-81-M00099_2358700</t>
  </si>
  <si>
    <t>22.12.2023 15:01:56</t>
  </si>
  <si>
    <t>22.12.2023 18:40:35</t>
  </si>
  <si>
    <t>K-444 35-02-K00444_912492163_912492163</t>
  </si>
  <si>
    <t>22.12.2023 11:09:28</t>
  </si>
  <si>
    <t>22.12.2023 12:21:12</t>
  </si>
  <si>
    <t>KABAZLI TR-2 45-78-M00679_45-78-M00679_2349814</t>
  </si>
  <si>
    <t>22.12.2023 09:38:10</t>
  </si>
  <si>
    <t>İLMAKSAN KÖK 35-26-M00929_FORM İMPO İLMAKSAN M01_65891506</t>
  </si>
  <si>
    <t>22.12.2023 15:23:53</t>
  </si>
  <si>
    <t>22.12.2023 18:10:00</t>
  </si>
  <si>
    <t>MURADİYE TR-5 (ESKİ MEZARLIK YANI) 45-71-M00204_BELEDİYE M10_89325513</t>
  </si>
  <si>
    <t>22.12.2023 19:55:28</t>
  </si>
  <si>
    <t>22.12.2023 21:09:48</t>
  </si>
  <si>
    <t>22.12.2023 09:27:25</t>
  </si>
  <si>
    <t>22.12.2023 17:15:39</t>
  </si>
  <si>
    <t>PİYADELER TR-1 45-73-M00165_A_56389759_56389759</t>
  </si>
  <si>
    <t>22.12.2023 16:53:26</t>
  </si>
  <si>
    <t>22.12.2023 19:44:01</t>
  </si>
  <si>
    <t>22.12.2023 22:06:00</t>
  </si>
  <si>
    <t>TR-16 45-77-L00016_945487229_945487229</t>
  </si>
  <si>
    <t>22.12.2023 23:31:08</t>
  </si>
  <si>
    <t>23.12.2023 01:29:11</t>
  </si>
  <si>
    <t>GÖKÇEN DM 35-29-M00123_ASMALIK M12_2104355</t>
  </si>
  <si>
    <t>22.12.2023 11:41:14</t>
  </si>
  <si>
    <t>22.12.2023 11:48:59</t>
  </si>
  <si>
    <t>22.12.2023 16:16:02</t>
  </si>
  <si>
    <t>22.12.2023 16:46:09</t>
  </si>
  <si>
    <t>ÖDEMİŞ İM 35-15-A00001_TR-110 M04_2062516</t>
  </si>
  <si>
    <t>22.12.2023 09:53:15</t>
  </si>
  <si>
    <t>22.12.2023 12:17:12</t>
  </si>
  <si>
    <t>MURADİYE DM-4/12 45-71-M00214_DM-4 M02_55013395</t>
  </si>
  <si>
    <t>22.12.2023 19:49:29</t>
  </si>
  <si>
    <t>22.12.2023 20:00:00</t>
  </si>
  <si>
    <t>DOĞANÇAY İM 35-04-A00004_OĞUZHAN K04_77533610</t>
  </si>
  <si>
    <t>22.12.2023 09:46:54</t>
  </si>
  <si>
    <t>22.12.2023 16:51:58</t>
  </si>
  <si>
    <t>22.12.2023 09:10:16</t>
  </si>
  <si>
    <t>22.12.2023 11:02:22</t>
  </si>
  <si>
    <t>BADINCA TR-4 45-73-M00382_45-73-M00382_2355530</t>
  </si>
  <si>
    <t>22.12.2023 18:03:02</t>
  </si>
  <si>
    <t>22.12.2023 21:39:35</t>
  </si>
  <si>
    <t>22.12.2023 23:06:22</t>
  </si>
  <si>
    <t>23.12.2023 02:22:39</t>
  </si>
  <si>
    <t>K-2814 35-04-K02814_99597186_99597186</t>
  </si>
  <si>
    <t>22.12.2023 18:59:15</t>
  </si>
  <si>
    <t>22.12.2023 21:48:20</t>
  </si>
  <si>
    <t>22.12.2023 20:47:39</t>
  </si>
  <si>
    <t>22.12.2023 22:12:13</t>
  </si>
  <si>
    <t>22.12.2023 11:07:07</t>
  </si>
  <si>
    <t>22.12.2023 15:02:46</t>
  </si>
  <si>
    <t>22.12.2023 22:29:51</t>
  </si>
  <si>
    <t>23.12.2023 00:01:46</t>
  </si>
  <si>
    <t>22.12.2023 21:54:32</t>
  </si>
  <si>
    <t>22.12.2023 21:59:00</t>
  </si>
  <si>
    <t>TAYTAN TR-1 TARIMSAL SULAMA 45-78-M00371__91401654_91401654</t>
  </si>
  <si>
    <t>22.12.2023 01:02:12</t>
  </si>
  <si>
    <t>22.12.2023 01:34:02</t>
  </si>
  <si>
    <t>KAVAKLIDERE TR-12 45-73-M00145_TR-17 M01_2093007</t>
  </si>
  <si>
    <t>22.12.2023 10:48:19</t>
  </si>
  <si>
    <t>22.12.2023 12:10:09</t>
  </si>
  <si>
    <t>22.12.2023 17:51:02</t>
  </si>
  <si>
    <t>22.12.2023 21:12:05</t>
  </si>
  <si>
    <t>K-258 35-01-K00258_B_56376807_56376807</t>
  </si>
  <si>
    <t>22.12.2023 07:30:21</t>
  </si>
  <si>
    <t>SOMA TR-15 45-82-M00525_TR-15/1 TR-15/2 TR-15/5 M03_79767449</t>
  </si>
  <si>
    <t>22.12.2023 17:00:59</t>
  </si>
  <si>
    <t>22.12.2023 17:01:29</t>
  </si>
  <si>
    <t>SELÇUK TM 35-13-A00003_AYSULUK M05_65979935</t>
  </si>
  <si>
    <t>22.12.2023 21:34:09</t>
  </si>
  <si>
    <t>22.12.2023 21:36:11</t>
  </si>
  <si>
    <t>22.12.2023 17:45:19</t>
  </si>
  <si>
    <t>22.12.2023 18:03:01</t>
  </si>
  <si>
    <t>KESİKKÖY DM 35-28-M00309_İZSU M05_96738809</t>
  </si>
  <si>
    <t>22.12.2023 22:02:19</t>
  </si>
  <si>
    <t>22.12.2023 22:20:30</t>
  </si>
  <si>
    <t>M-850 KARAÇAM KÖK 35-02-M00850_EĞRİDERE M05_2065729</t>
  </si>
  <si>
    <t>22.12.2023 22:56:09</t>
  </si>
  <si>
    <t>22.12.2023 23:02:40</t>
  </si>
  <si>
    <t>M-3472(YATIRIM REZERVE) 35-02-M03472_99597150_99597150</t>
  </si>
  <si>
    <t>22.12.2023 15:35:15</t>
  </si>
  <si>
    <t>22.12.2023 17:02:42</t>
  </si>
  <si>
    <t>MENEMEN DM-3/16 35-28-L00098_953393187_953393187</t>
  </si>
  <si>
    <t>22.12.2023 09:42:58</t>
  </si>
  <si>
    <t>22.12.2023 12:08:57</t>
  </si>
  <si>
    <t>YELKİ DM-2/8 (M-2342) 35-10-M02342_912679103_912679103</t>
  </si>
  <si>
    <t>22.12.2023 09:17:10</t>
  </si>
  <si>
    <t>22.12.2023 14:07:49</t>
  </si>
  <si>
    <t>M-2825 35-03-M02825_M-2825 DAHİLİ TRAFO M03_72022740</t>
  </si>
  <si>
    <t>22.12.2023 08:59:42</t>
  </si>
  <si>
    <t>22.12.2023 12:25:54</t>
  </si>
  <si>
    <t>K-4306 35-09-K04306_913303201_913303201</t>
  </si>
  <si>
    <t>22.12.2023 13:24:32</t>
  </si>
  <si>
    <t>22.12.2023 15:28:51</t>
  </si>
  <si>
    <t>22.12.2023 10:13:34</t>
  </si>
  <si>
    <t>22.12.2023 12:12:28</t>
  </si>
  <si>
    <t>EYNEZ TR-1 45-82-M00295_45-82-M00295_2374092</t>
  </si>
  <si>
    <t>22.12.2023 13:27:55</t>
  </si>
  <si>
    <t>22.12.2023 14:16:24</t>
  </si>
  <si>
    <t>GÖRDES TR-22 45-75-M00022_945605187_945605187</t>
  </si>
  <si>
    <t>22.12.2023 20:50:41</t>
  </si>
  <si>
    <t>22.12.2023 21:55:23</t>
  </si>
  <si>
    <t>KÜÇÜK AVULCUK TR-1 35-15-L00715_35-15-L00715_2364960</t>
  </si>
  <si>
    <t>22.12.2023 15:55:17</t>
  </si>
  <si>
    <t>22.12.2023 08:37:38</t>
  </si>
  <si>
    <t>22.12.2023 09:33:17</t>
  </si>
  <si>
    <t>L-143 35-18-L00143_950443524_950443524</t>
  </si>
  <si>
    <t>22.12.2023 09:32:38</t>
  </si>
  <si>
    <t>22.12.2023 13:07:55</t>
  </si>
  <si>
    <t>K-2980 35-01-K02980_35-01-K02980_2368247</t>
  </si>
  <si>
    <t>22.12.2023 11:51:04</t>
  </si>
  <si>
    <t>22.12.2023 09:07:46</t>
  </si>
  <si>
    <t>22.12.2023 13:11:51</t>
  </si>
  <si>
    <t>L-298 35-18-L00298_950460013_950460013</t>
  </si>
  <si>
    <t>22.12.2023 09:22:47</t>
  </si>
  <si>
    <t>22.12.2023 09:53:05</t>
  </si>
  <si>
    <t>22.12.2023 20:08:12</t>
  </si>
  <si>
    <t>22.12.2023 21:18:47</t>
  </si>
  <si>
    <t>SELÇUK İM/DM 35-13-A00004_OTELLER M03_65986040</t>
  </si>
  <si>
    <t>22.12.2023 22:02:56</t>
  </si>
  <si>
    <t>23.12.2023 02:51:20</t>
  </si>
  <si>
    <t>GÖRDES TR-7 45-75-M00342__84624733_84624733</t>
  </si>
  <si>
    <t>22.12.2023 13:00:54</t>
  </si>
  <si>
    <t>İZZETTİN KÖK 45-83-M00132_ŞİRVAN M03_2327934</t>
  </si>
  <si>
    <t>22.12.2023 12:32:06</t>
  </si>
  <si>
    <t>22.12.2023 13:51:43</t>
  </si>
  <si>
    <t>M-1149 35-09-M01149_M-538 M07_47615666</t>
  </si>
  <si>
    <t>22.12.2023 14:03:15</t>
  </si>
  <si>
    <t>22.12.2023 14:12:07</t>
  </si>
  <si>
    <t>22.12.2023 13:27:47</t>
  </si>
  <si>
    <t>KABAZLI KÖK 45-78-M00675_HatBaşıAyırıcı_53139332 M03_53139332</t>
  </si>
  <si>
    <t>22.12.2023 21:18:09</t>
  </si>
  <si>
    <t>22.12.2023 23:29:49</t>
  </si>
  <si>
    <t>22.12.2023 17:20:52</t>
  </si>
  <si>
    <t>22.12.2023 17:23:39</t>
  </si>
  <si>
    <t>MENDERES DM-2/TR-1 35-22-M00300_ARITMA-2 M16_2328469</t>
  </si>
  <si>
    <t>22.12.2023 08:56:23</t>
  </si>
  <si>
    <t>22.12.2023 14:32:57</t>
  </si>
  <si>
    <t>22.12.2023 18:12:06</t>
  </si>
  <si>
    <t>22.12.2023 19:39:39</t>
  </si>
  <si>
    <t>TR-29 35-27-M00029_A_91351808_91351808</t>
  </si>
  <si>
    <t>22.12.2023 09:41:34</t>
  </si>
  <si>
    <t>22.12.2023 10:45:27</t>
  </si>
  <si>
    <t>22.12.2023 13:24:30</t>
  </si>
  <si>
    <t>22.12.2023 13:37:54</t>
  </si>
  <si>
    <t>BADEMLER TR-6 35-19-L00296_DIREK TIPI TRAFO HUCRESI H01_2078291</t>
  </si>
  <si>
    <t>22.12.2023 18:22:23</t>
  </si>
  <si>
    <t>22.12.2023 19:25:01</t>
  </si>
  <si>
    <t>EURO GIDA KÖK 35-27-M00591_ARMUTLU TR-15 M02_72161786</t>
  </si>
  <si>
    <t>22.12.2023 16:21:29</t>
  </si>
  <si>
    <t>22.12.2023 18:23:01</t>
  </si>
  <si>
    <t>22.12.2023 16:51:09</t>
  </si>
  <si>
    <t>22.12.2023 17:26:32</t>
  </si>
  <si>
    <t>ULUCAK DM 35-27-M00792_EĞRİDERE-2 M18_2052606</t>
  </si>
  <si>
    <t>22.12.2023 20:25:26</t>
  </si>
  <si>
    <t>22.12.2023 21:24:52</t>
  </si>
  <si>
    <t>KEMHALLI KÖK 45-86-M00044_UĞURLU KÖK M03_72224709</t>
  </si>
  <si>
    <t>22.12.2023 13:09:19</t>
  </si>
  <si>
    <t>22.12.2023 09:09:47</t>
  </si>
  <si>
    <t>22.12.2023 10:41:10</t>
  </si>
  <si>
    <t>22.12.2023 09:48:29</t>
  </si>
  <si>
    <t>22.12.2023 10:39:09</t>
  </si>
  <si>
    <t>L-193 ESENEVLER 35-18-L00193_950443225_950443225</t>
  </si>
  <si>
    <t>22.12.2023 10:34:48</t>
  </si>
  <si>
    <t>22.12.2023 14:50:48</t>
  </si>
  <si>
    <t>GÖRDES TR-34 45-75-M00034_E_91296393_91296393</t>
  </si>
  <si>
    <t>22.12.2023 15:13:13</t>
  </si>
  <si>
    <t>22.12.2023 15:51:47</t>
  </si>
  <si>
    <t>SOMA B SANTRALİ TM 45-82-A00004_SOMA KÖYLER DM-2 FİDER-2 (2H08) M019_66326717</t>
  </si>
  <si>
    <t>23.12.2023 03:41:21</t>
  </si>
  <si>
    <t>23.12.2023 05:58:32</t>
  </si>
  <si>
    <t>EMİRALEM TR-2 35-28-M00228_35-28-M00228_2369587</t>
  </si>
  <si>
    <t>23.12.2023 11:56:28</t>
  </si>
  <si>
    <t>23.12.2023 12:39:55</t>
  </si>
  <si>
    <t>M-531 KAVAKLIDERE KÖK 35-02-M00531_M-530 / M529 M11_72200151</t>
  </si>
  <si>
    <t>23.12.2023 16:07:18</t>
  </si>
  <si>
    <t>23.12.2023 16:16:04</t>
  </si>
  <si>
    <t>ORTA MAHALLE M-10 35-25-M00108_955257679_955257679</t>
  </si>
  <si>
    <t>23.12.2023 13:06:41</t>
  </si>
  <si>
    <t>M-3090 35-09-M03090_97690640_97690640</t>
  </si>
  <si>
    <t>23.12.2023 17:12:24</t>
  </si>
  <si>
    <t>23.12.2023 21:01:59</t>
  </si>
  <si>
    <t>23.12.2023 02:03:48</t>
  </si>
  <si>
    <t>23.12.2023 03:48:08</t>
  </si>
  <si>
    <t>23.12.2023 14:07:21</t>
  </si>
  <si>
    <t>23.12.2023 15:09:58</t>
  </si>
  <si>
    <t>23.12.2023 09:53:12</t>
  </si>
  <si>
    <t>23.12.2023 10:26:39</t>
  </si>
  <si>
    <t>23.12.2023 17:06:53</t>
  </si>
  <si>
    <t>23.12.2023 17:21:57</t>
  </si>
  <si>
    <t>23.12.2023 01:22:57</t>
  </si>
  <si>
    <t>23.12.2023 01:36:12</t>
  </si>
  <si>
    <t>23.12.2023 09:03:11</t>
  </si>
  <si>
    <t>23.12.2023 09:14:47</t>
  </si>
  <si>
    <t>MENEMEN İM 35-28-A00001_ŞEHİR-2 L08_88107414</t>
  </si>
  <si>
    <t>23.12.2023 09:24:42</t>
  </si>
  <si>
    <t>23.12.2023 09:29:00</t>
  </si>
  <si>
    <t>L-400 35-18-L00400_9552080_56368790_56368790</t>
  </si>
  <si>
    <t>23.12.2023 10:40:33</t>
  </si>
  <si>
    <t>23.12.2023 12:54:35</t>
  </si>
  <si>
    <t>23.12.2023 11:02:27</t>
  </si>
  <si>
    <t>23.12.2023 14:59:29</t>
  </si>
  <si>
    <t>23.12.2023 15:20:38</t>
  </si>
  <si>
    <t>23.12.2023 15:30:18</t>
  </si>
  <si>
    <t>K-2778 35-09-K02778_913468331_913468331</t>
  </si>
  <si>
    <t>23.12.2023 16:46:00</t>
  </si>
  <si>
    <t>23.12.2023 18:22:36</t>
  </si>
  <si>
    <t>UÇAK KARDEŞLER KÖK 45-73-M00296_MODERN BETON M03_66733880</t>
  </si>
  <si>
    <t>23.12.2023 12:47:48</t>
  </si>
  <si>
    <t>23.12.2023 13:10:16</t>
  </si>
  <si>
    <t>KİLLİK TR-3 45-73-M00848_945643282_945643282</t>
  </si>
  <si>
    <t>23.12.2023 19:49:03</t>
  </si>
  <si>
    <t>23.12.2023 20:57:45</t>
  </si>
  <si>
    <t>TOKİ KONUTLARI TR-16 45-74-M00310_945584191_945584191</t>
  </si>
  <si>
    <t>23.12.2023 05:23:07</t>
  </si>
  <si>
    <t>23.12.2023 06:56:33</t>
  </si>
  <si>
    <t>K-593 35-01-K00593_911693251_911693251</t>
  </si>
  <si>
    <t>23.12.2023 15:14:42</t>
  </si>
  <si>
    <t>23.12.2023 18:34:10</t>
  </si>
  <si>
    <t>TR-2/39 45-72-L00039_F F02_65857632</t>
  </si>
  <si>
    <t>23.12.2023 15:34:56</t>
  </si>
  <si>
    <t>23.12.2023 22:48:13</t>
  </si>
  <si>
    <t>ALSANCAK TM 35-01-A00005_BEHÇET UZ M09_2308849</t>
  </si>
  <si>
    <t>23.12.2023 11:58:58</t>
  </si>
  <si>
    <t>23.12.2023 12:54:56</t>
  </si>
  <si>
    <t>23.12.2023 01:27:14</t>
  </si>
  <si>
    <t>23.12.2023 01:52:00</t>
  </si>
  <si>
    <t>GÜLKENT TR-6 35-30-M00229_95002624243_95002624243</t>
  </si>
  <si>
    <t>23.12.2023 19:55:31</t>
  </si>
  <si>
    <t>23.12.2023 20:53:25</t>
  </si>
  <si>
    <t>L-336 REİSDERE 35-18-L00336_950460723_950460723</t>
  </si>
  <si>
    <t>23.12.2023 18:04:58</t>
  </si>
  <si>
    <t>23.12.2023 22:28:21</t>
  </si>
  <si>
    <t>TR-115 ZEYTİNALANI 35-19-L00115_966875923_966875923</t>
  </si>
  <si>
    <t>23.12.2023 11:20:39</t>
  </si>
  <si>
    <t>23.12.2023 13:10:29</t>
  </si>
  <si>
    <t>23.12.2023 14:01:39</t>
  </si>
  <si>
    <t>23.12.2023 14:16:16</t>
  </si>
  <si>
    <t>TİRE İM-DM-1 35-29-A00001_AKÇAŞEHİR L19_2060156</t>
  </si>
  <si>
    <t>23.12.2023 01:19:47</t>
  </si>
  <si>
    <t>23.12.2023 01:29:38</t>
  </si>
  <si>
    <t>K-4982 35-04-K04982_K-4561 K06_95325411</t>
  </si>
  <si>
    <t>23.12.2023 15:56:03</t>
  </si>
  <si>
    <t>23.12.2023 19:12:54</t>
  </si>
  <si>
    <t>KEMİKLİDERE KÖK 45-80-M00108_ESKİ KEMİKLİDERE AKHİSAR FİDERİ M06_2086354</t>
  </si>
  <si>
    <t>23.12.2023 10:43:02</t>
  </si>
  <si>
    <t>23.12.2023 11:13:08</t>
  </si>
  <si>
    <t>BAĞARASI TR-7 35-23-M00176_95000550113_95000550113</t>
  </si>
  <si>
    <t>23.12.2023 08:34:37</t>
  </si>
  <si>
    <t>23.12.2023 13:40:40</t>
  </si>
  <si>
    <t>23.12.2023 11:21:40</t>
  </si>
  <si>
    <t>M-210(DM-2/23) 35-09-M00210_912686435_912686435</t>
  </si>
  <si>
    <t>23.12.2023 15:20:11</t>
  </si>
  <si>
    <t>23.12.2023 18:25:15</t>
  </si>
  <si>
    <t>KÜNER TR-1 35-22-M00229_955257410_955257410</t>
  </si>
  <si>
    <t>23.12.2023 20:55:02</t>
  </si>
  <si>
    <t>23.12.2023 22:46:07</t>
  </si>
  <si>
    <t>ÇANDARLI TR-1 35-30-M00001_95001442953_95001442953</t>
  </si>
  <si>
    <t>23.12.2023 16:36:27</t>
  </si>
  <si>
    <t>BAĞYURDU SLM GRB TR-4 35-27-M00732_A_91115623_91115623</t>
  </si>
  <si>
    <t>23.12.2023 04:33:22</t>
  </si>
  <si>
    <t>23.12.2023 11:50:43</t>
  </si>
  <si>
    <t>K-3100 35-02-K03100_910362627_910362627</t>
  </si>
  <si>
    <t>23.12.2023 14:20:27</t>
  </si>
  <si>
    <t>23.12.2023 15:02:25</t>
  </si>
  <si>
    <t>TR-2/93 45-83-L00093_955146559_955146559</t>
  </si>
  <si>
    <t>23.12.2023 12:26:20</t>
  </si>
  <si>
    <t>23.12.2023 15:46:46</t>
  </si>
  <si>
    <t>23.12.2023 09:43:23</t>
  </si>
  <si>
    <t>23.12.2023 10:08:00</t>
  </si>
  <si>
    <t>EĞLENHOCA DM 35-21-M00013_KARABURUN-3 (EĞLENHOCA-3) M10_72178741</t>
  </si>
  <si>
    <t>23.12.2023 00:53:58</t>
  </si>
  <si>
    <t>23.12.2023 01:05:34</t>
  </si>
  <si>
    <t>ULUCAK DM 35-27-M00792_ESKİ ÇAMBEL M16_2311044</t>
  </si>
  <si>
    <t>23.12.2023 13:48:22</t>
  </si>
  <si>
    <t>23.12.2023 14:45:18</t>
  </si>
  <si>
    <t>SUBAŞI TR-3 45-73-M00810_45-73-M00810_2354451</t>
  </si>
  <si>
    <t>23.12.2023 16:50:16</t>
  </si>
  <si>
    <t>23.12.2023 18:52:04</t>
  </si>
  <si>
    <t>SEKLİK TR-1 35-16-M00036_35-16-M00036_2347181</t>
  </si>
  <si>
    <t>23.12.2023 14:16:08</t>
  </si>
  <si>
    <t>23.12.2023 14:39:18</t>
  </si>
  <si>
    <t>ÖMÜR BELDESİ TR 35-14-M00120_M-42 M01_80640503</t>
  </si>
  <si>
    <t>23.12.2023 01:32:40</t>
  </si>
  <si>
    <t>23.12.2023 01:40:48</t>
  </si>
  <si>
    <t>MURADİYE TR 2/A 45-71-M00201_45-71-M00201_55021251</t>
  </si>
  <si>
    <t>23.12.2023 20:35:12</t>
  </si>
  <si>
    <t>24.12.2023 04:44:40</t>
  </si>
  <si>
    <t>BULGURCA TR-2 35-22-M00251_35-22-M00251_2349153</t>
  </si>
  <si>
    <t>23.12.2023 09:04:18</t>
  </si>
  <si>
    <t>23.12.2023 16:07:03</t>
  </si>
  <si>
    <t>23.12.2023 08:34:00</t>
  </si>
  <si>
    <t>23.12.2023 08:37:45</t>
  </si>
  <si>
    <t>L-316 YALIKENT 35-18-L00316_7579699_56358305_56358305</t>
  </si>
  <si>
    <t>23.12.2023 15:48:10</t>
  </si>
  <si>
    <t>23.12.2023 20:31:15</t>
  </si>
  <si>
    <t>PİRAHMET KÖK 45-82-M00580_ M03_96593249</t>
  </si>
  <si>
    <t>23.12.2023 18:51:28</t>
  </si>
  <si>
    <t>23.12.2023 18:57:23</t>
  </si>
  <si>
    <t>YİĞİTLER KÖK 35-27-M00707_BAĞYURDU TOPRAK SU-2 M04_72159088</t>
  </si>
  <si>
    <t>23.12.2023 04:02:42</t>
  </si>
  <si>
    <t>23.12.2023 05:08:49</t>
  </si>
  <si>
    <t>K-1472 35-08-K01472_C_56379998_56379998</t>
  </si>
  <si>
    <t>23.12.2023 12:26:10</t>
  </si>
  <si>
    <t>23.12.2023 17:50:16</t>
  </si>
  <si>
    <t>L-231 35-18-L00231_5720401 g1b_5957452</t>
  </si>
  <si>
    <t>23.12.2023 07:21:46</t>
  </si>
  <si>
    <t>23.12.2023 14:15:05</t>
  </si>
  <si>
    <t>L-365 ILDIR ÇAYAĞZI 35-18-L00365_950454926_950454926</t>
  </si>
  <si>
    <t>23.12.2023 09:03:54</t>
  </si>
  <si>
    <t>23.12.2023 11:47:41</t>
  </si>
  <si>
    <t>DELEMENLER KÖK 45-73-M00490_HACIALİLER M03_2081975</t>
  </si>
  <si>
    <t>23.12.2023 10:03:06</t>
  </si>
  <si>
    <t>23.12.2023 16:38:37</t>
  </si>
  <si>
    <t>23.12.2023 09:46:44</t>
  </si>
  <si>
    <t>23.12.2023 09:57:00</t>
  </si>
  <si>
    <t>23.12.2023 01:58:55</t>
  </si>
  <si>
    <t>23.12.2023 03:17:24</t>
  </si>
  <si>
    <t>SEYREK TR-7 KÖK 35-28-M00379_35-28-M00379_2372218</t>
  </si>
  <si>
    <t>23.12.2023 14:57:06</t>
  </si>
  <si>
    <t>KADIOVACIK TR-1 35-19-M00202_956698786_956698786</t>
  </si>
  <si>
    <t>23.12.2023 08:52:45</t>
  </si>
  <si>
    <t>23.12.2023 10:45:41</t>
  </si>
  <si>
    <t>DM-1/53-A 45-71-M00941_953178008_953178008</t>
  </si>
  <si>
    <t>23.12.2023 16:19:58</t>
  </si>
  <si>
    <t>23.12.2023 21:07:11</t>
  </si>
  <si>
    <t>ÇUKURALTI M-37 35-25-M00078_955264151_955264151</t>
  </si>
  <si>
    <t>23.12.2023 10:49:38</t>
  </si>
  <si>
    <t>23.12.2023 15:31:28</t>
  </si>
  <si>
    <t>23.12.2023 12:36:38</t>
  </si>
  <si>
    <t>23.12.2023 13:16:33</t>
  </si>
  <si>
    <t>HACIHAMZALAR TR-1 35-16-M00104_A_90993466_90993466</t>
  </si>
  <si>
    <t>23.12.2023 10:34:32</t>
  </si>
  <si>
    <t>23.12.2023 17:12:45</t>
  </si>
  <si>
    <t>23.12.2023 17:47:23</t>
  </si>
  <si>
    <t>24.12.2023 02:15:07</t>
  </si>
  <si>
    <t>MORSAN TM 45-71-A00002_MURADİYE M13_2312167</t>
  </si>
  <si>
    <t>23.12.2023 10:49:37</t>
  </si>
  <si>
    <t>23.12.2023 11:40:00</t>
  </si>
  <si>
    <t>23.12.2023 20:05:04</t>
  </si>
  <si>
    <t>23.12.2023 22:27:02</t>
  </si>
  <si>
    <t>TR-60 35-16-L00060_47597194_56353410_56353410</t>
  </si>
  <si>
    <t>23.12.2023 08:36:32</t>
  </si>
  <si>
    <t>23.12.2023 11:57:26</t>
  </si>
  <si>
    <t>ASNUR SİTESİ TR 35-30-M00117_35-30-M00117_72087498</t>
  </si>
  <si>
    <t>23.12.2023 09:57:59</t>
  </si>
  <si>
    <t>23.12.2023 16:01:28</t>
  </si>
  <si>
    <t>BAĞARASI TR-11 35-23-M00180__79552659_79552659</t>
  </si>
  <si>
    <t>23.12.2023 19:38:02</t>
  </si>
  <si>
    <t>23.12.2023 21:27:10</t>
  </si>
  <si>
    <t>23.12.2023 02:50:58</t>
  </si>
  <si>
    <t>23.12.2023 03:35:54</t>
  </si>
  <si>
    <t>YILMAZ İM 45-78-A00003_AHMETLİ DSİ M09_2331191</t>
  </si>
  <si>
    <t>23.12.2023 09:49:02</t>
  </si>
  <si>
    <t>23.12.2023 16:49:40</t>
  </si>
  <si>
    <t>23.12.2023 09:40:38</t>
  </si>
  <si>
    <t>23.12.2023 17:00:28</t>
  </si>
  <si>
    <t>23.12.2023 16:17:57</t>
  </si>
  <si>
    <t>23.12.2023 18:20:13</t>
  </si>
  <si>
    <t>K-525 35-04-K00525_99189082_99189082</t>
  </si>
  <si>
    <t>23.12.2023 22:21:05</t>
  </si>
  <si>
    <t>24.12.2023 01:37:01</t>
  </si>
  <si>
    <t>M-749 KIRIKLAR CEZAEVİ KÖK 35-03-M00749_M-750 CEZAEVİ M01_49932292</t>
  </si>
  <si>
    <t>23.12.2023 00:28:48</t>
  </si>
  <si>
    <t>23.12.2023 02:22:08</t>
  </si>
  <si>
    <t>23.12.2023 00:58:58</t>
  </si>
  <si>
    <t>23.12.2023 03:03:02</t>
  </si>
  <si>
    <t>23.12.2023 09:32:18</t>
  </si>
  <si>
    <t>23.12.2023 17:36:06</t>
  </si>
  <si>
    <t>M-1309 35-02-M01309_M-338 RASATANE M04_2102196</t>
  </si>
  <si>
    <t>23.12.2023 10:13:10</t>
  </si>
  <si>
    <t>23.12.2023 10:57:02</t>
  </si>
  <si>
    <t>23.12.2023 12:39:20</t>
  </si>
  <si>
    <t>23.12.2023 14:02:13</t>
  </si>
  <si>
    <t>EMİRALEM TR-16 35-28-M00234_35-28-M00234_2369595</t>
  </si>
  <si>
    <t>23.12.2023 21:11:55</t>
  </si>
  <si>
    <t>23.12.2023 22:16:04</t>
  </si>
  <si>
    <t>ALAŞEHİR TR-61 YILANLI 45-73-M00061_945670501_945670501</t>
  </si>
  <si>
    <t>23.12.2023 18:33:03</t>
  </si>
  <si>
    <t>23.12.2023 19:44:59</t>
  </si>
  <si>
    <t>M-209(DM-2/22) 35-09-M00209_A a1b_5867862</t>
  </si>
  <si>
    <t>23.12.2023 19:00:45</t>
  </si>
  <si>
    <t>23.12.2023 20:42:12</t>
  </si>
  <si>
    <t>SOMA TR-16/4 45-82-M00096_TR-3 M03_72189664</t>
  </si>
  <si>
    <t>23.12.2023 03:35:38</t>
  </si>
  <si>
    <t>23.12.2023 08:38:29</t>
  </si>
  <si>
    <t>K-379 35-01-K00379_911112820_911112820</t>
  </si>
  <si>
    <t>23.12.2023 15:17:11</t>
  </si>
  <si>
    <t>23.12.2023 18:15:15</t>
  </si>
  <si>
    <t>23.12.2023 11:15:04</t>
  </si>
  <si>
    <t>23.12.2023 12:30:41</t>
  </si>
  <si>
    <t>23.12.2023 15:58:52</t>
  </si>
  <si>
    <t>23.12.2023 19:59:07</t>
  </si>
  <si>
    <t>L-431 HAPPY PARK 35-18-L00431_950459687_950459687</t>
  </si>
  <si>
    <t>23.12.2023 14:02:15</t>
  </si>
  <si>
    <t>23.12.2023 19:58:47</t>
  </si>
  <si>
    <t>M-10 35-02-M00010_35-02-M00010_2365279</t>
  </si>
  <si>
    <t>23.12.2023 12:40:20</t>
  </si>
  <si>
    <t>23.12.2023 14:20:13</t>
  </si>
  <si>
    <t>MENEMEN TR-49 35-28-L00049_A_91237884_91237884</t>
  </si>
  <si>
    <t>23.12.2023 08:00:34</t>
  </si>
  <si>
    <t>23.12.2023 10:05:03</t>
  </si>
  <si>
    <t>HAMAM TR-2 35-29-L00501_35-29-L00501_2373761</t>
  </si>
  <si>
    <t>23.12.2023 10:38:28</t>
  </si>
  <si>
    <t>23.12.2023 11:42:01</t>
  </si>
  <si>
    <t>TR-5 35-19-L00005_HatBaşıAyırıcı_53134085 L03_53134085</t>
  </si>
  <si>
    <t>23.12.2023 01:17:56</t>
  </si>
  <si>
    <t>UZUNKUYU TR-2 35-19-M00204_7133069_56377359_56377359</t>
  </si>
  <si>
    <t>23.12.2023 09:57:18</t>
  </si>
  <si>
    <t>23.12.2023 11:49:11</t>
  </si>
  <si>
    <t>M-1140 35-04-M01140_A A1_42113604</t>
  </si>
  <si>
    <t>23.12.2023 18:11:58</t>
  </si>
  <si>
    <t>23.12.2023 23:27:18</t>
  </si>
  <si>
    <t>23.12.2023 09:02:12</t>
  </si>
  <si>
    <t>23.12.2023 19:22:51</t>
  </si>
  <si>
    <t>23.12.2023 10:55:37</t>
  </si>
  <si>
    <t>23.12.2023 11:34:13</t>
  </si>
  <si>
    <t>DM-3/18 35-19-M00416_956673077_956673077</t>
  </si>
  <si>
    <t>23.12.2023 15:30:15</t>
  </si>
  <si>
    <t>23.12.2023 19:07:56</t>
  </si>
  <si>
    <t>23.12.2023 07:35:17</t>
  </si>
  <si>
    <t>23.12.2023 08:05:07</t>
  </si>
  <si>
    <t>K-258 35-01-K00258_912854485_912854485</t>
  </si>
  <si>
    <t>23.12.2023 16:21:38</t>
  </si>
  <si>
    <t>23.12.2023 19:04:08</t>
  </si>
  <si>
    <t>23.12.2023 18:38:09</t>
  </si>
  <si>
    <t>23.12.2023 20:32:48</t>
  </si>
  <si>
    <t>K-3981 35-04-K03981_A_56369452_56369452</t>
  </si>
  <si>
    <t>23.12.2023 09:40:02</t>
  </si>
  <si>
    <t>23.12.2023 16:29:53</t>
  </si>
  <si>
    <t>23.12.2023 16:58:29</t>
  </si>
  <si>
    <t>YENİFOÇA TR-23 35-23-M00023_950413584_950413584</t>
  </si>
  <si>
    <t>23.12.2023 19:44:22</t>
  </si>
  <si>
    <t>24.12.2023 02:50:03</t>
  </si>
  <si>
    <t>23.12.2023 02:28:08</t>
  </si>
  <si>
    <t>23.12.2023 02:35:22</t>
  </si>
  <si>
    <t>L-215 35-18-L00215_8909375_56375228_56375228</t>
  </si>
  <si>
    <t>23.12.2023 11:51:25</t>
  </si>
  <si>
    <t>23.12.2023 15:56:29</t>
  </si>
  <si>
    <t>23.12.2023 10:21:29</t>
  </si>
  <si>
    <t>23.12.2023 10:28:00</t>
  </si>
  <si>
    <t>23.12.2023 17:57:35</t>
  </si>
  <si>
    <t>23.12.2023 19:43:59</t>
  </si>
  <si>
    <t>SEKLİK TR-1 35-16-M00036_953324640_953324640</t>
  </si>
  <si>
    <t>23.12.2023 12:24:07</t>
  </si>
  <si>
    <t>23.12.2023 14:55:29</t>
  </si>
  <si>
    <t>23.12.2023 15:54:37</t>
  </si>
  <si>
    <t>M-3260(YATIRIM REZERVE) 35-04-M03260_99626305_99626305</t>
  </si>
  <si>
    <t>23.12.2023 13:12:00</t>
  </si>
  <si>
    <t>23.12.2023 18:24:39</t>
  </si>
  <si>
    <t>TR-2/15-1 45-72-L00964_B_91445555_91445555</t>
  </si>
  <si>
    <t>23.12.2023 15:58:12</t>
  </si>
  <si>
    <t>23.12.2023 22:31:29</t>
  </si>
  <si>
    <t>TR-4 35-31-M00004_DAĞITIM TRAFO TR-4 M03_95440577</t>
  </si>
  <si>
    <t>23.12.2023 11:15:19</t>
  </si>
  <si>
    <t>23.12.2023 12:32:28</t>
  </si>
  <si>
    <t>TR-34 35-27-M00034_910210860_910210860</t>
  </si>
  <si>
    <t>23.12.2023 16:22:43</t>
  </si>
  <si>
    <t>23.12.2023 22:29:05</t>
  </si>
  <si>
    <t>AHMETLİ TR-13 MANDIRA 45-84-L00013_A_56407378_56407378</t>
  </si>
  <si>
    <t>23.12.2023 07:29:57</t>
  </si>
  <si>
    <t>23.12.2023 09:14:28</t>
  </si>
  <si>
    <t>TR-16 35-16-L00016_953318803_953318803</t>
  </si>
  <si>
    <t>23.12.2023 10:54:53</t>
  </si>
  <si>
    <t>23.12.2023 18:37:53</t>
  </si>
  <si>
    <t>SULUDERE KÖK 35-31-L00057_AYDOĞDU L04_2337260</t>
  </si>
  <si>
    <t>23.12.2023 13:08:02</t>
  </si>
  <si>
    <t>23.12.2023 13:17:23</t>
  </si>
  <si>
    <t>K-4631 35-02-K04631_35-02-K04631_2358832</t>
  </si>
  <si>
    <t>23.12.2023 18:11:11</t>
  </si>
  <si>
    <t>23.12.2023 21:48:18</t>
  </si>
  <si>
    <t>TİRE TR-15/A 35-29-L00022_35-29-L00022_2372187</t>
  </si>
  <si>
    <t>23.12.2023 14:23:12</t>
  </si>
  <si>
    <t>23.12.2023 15:05:09</t>
  </si>
  <si>
    <t>TR-104 45-78-L00104_D D03_65775479</t>
  </si>
  <si>
    <t>23.12.2023 16:43:42</t>
  </si>
  <si>
    <t>23.12.2023 17:54:46</t>
  </si>
  <si>
    <t>YİĞİTLER TR-2 35-27-L00224_B_56356984_56356984</t>
  </si>
  <si>
    <t>23.12.2023 17:17:01</t>
  </si>
  <si>
    <t>23.12.2023 20:26:02</t>
  </si>
  <si>
    <t>EMİRALEM TR-2 35-28-M00228_A_56357451_56357451</t>
  </si>
  <si>
    <t>23.12.2023 15:29:34</t>
  </si>
  <si>
    <t>23.12.2023 19:36:01</t>
  </si>
  <si>
    <t>MORDOĞAN KÖYÜ TR-2 35-21-L00137_953357188_953357188</t>
  </si>
  <si>
    <t>23.12.2023 14:09:02</t>
  </si>
  <si>
    <t>23.12.2023 17:57:32</t>
  </si>
  <si>
    <t>HACIBEKTAŞLI TR-2 45-78-M00693_45-78-M00693_2360280</t>
  </si>
  <si>
    <t>23.12.2023 03:54:05</t>
  </si>
  <si>
    <t>23.12.2023 04:22:48</t>
  </si>
  <si>
    <t>23.12.2023 16:01:23</t>
  </si>
  <si>
    <t>23.12.2023 20:41:38</t>
  </si>
  <si>
    <t>YENİ FOÇA TR-19 35-23-M00019_DAĞITIM TRAFO YENİFOÇA TR-19 M04_2334903</t>
  </si>
  <si>
    <t>23.12.2023 02:42:12</t>
  </si>
  <si>
    <t>23.12.2023 10:11:51</t>
  </si>
  <si>
    <t>23.12.2023 17:13:22</t>
  </si>
  <si>
    <t>23.12.2023 17:55:06</t>
  </si>
  <si>
    <t>L-325 (ALBAYRAK) 35-18-L00325_950449953_950449953</t>
  </si>
  <si>
    <t>23.12.2023 15:42:53</t>
  </si>
  <si>
    <t>23.12.2023 21:32:33</t>
  </si>
  <si>
    <t>23.12.2023 15:05:26</t>
  </si>
  <si>
    <t>23.12.2023 15:39:19</t>
  </si>
  <si>
    <t>K-211 35-02-K00211_C_56366395_56366395</t>
  </si>
  <si>
    <t>23.12.2023 20:04:24</t>
  </si>
  <si>
    <t>23.12.2023 22:36:48</t>
  </si>
  <si>
    <t>ASARLIK TR-22 35-28-M00595_7129021 _5794602</t>
  </si>
  <si>
    <t>23.12.2023 06:34:35</t>
  </si>
  <si>
    <t>23.12.2023 12:00:37</t>
  </si>
  <si>
    <t>TR-27(M-727) 35-30-M00727_955299234_955299234</t>
  </si>
  <si>
    <t>23.12.2023 12:52:05</t>
  </si>
  <si>
    <t>23.12.2023 13:23:32</t>
  </si>
  <si>
    <t>SOMA B SANTRALİ TM 45-82-A00004_IŞIKLAR-2 (1H04) M010_66326700</t>
  </si>
  <si>
    <t>23.12.2023 09:47:59</t>
  </si>
  <si>
    <t>23.12.2023 10:25:59</t>
  </si>
  <si>
    <t>ALÇUK TM 35-17-A00001_HatBaşıAyırıcı_53133693 M30_53133693</t>
  </si>
  <si>
    <t>23.12.2023 11:09:13</t>
  </si>
  <si>
    <t>23.12.2023 18:04:48</t>
  </si>
  <si>
    <t>23.12.2023 22:21:29</t>
  </si>
  <si>
    <t>23.12.2023 18:31:03</t>
  </si>
  <si>
    <t>23.12.2023 19:27:47</t>
  </si>
  <si>
    <t>K-681 35-04-K00681_F K681F1B_5824364</t>
  </si>
  <si>
    <t>23.12.2023 13:57:31</t>
  </si>
  <si>
    <t>23.12.2023 23:10:44</t>
  </si>
  <si>
    <t>L-181 TAN SİTESİ 35-18-L00181_950460308_950460308</t>
  </si>
  <si>
    <t>23.12.2023 01:54:47</t>
  </si>
  <si>
    <t>23.12.2023 05:25:26</t>
  </si>
  <si>
    <t>AHMETLİ TR-30 MEZARLIK 45-84-L00030__72410358_72410358</t>
  </si>
  <si>
    <t>23.12.2023 10:28:48</t>
  </si>
  <si>
    <t>23.12.2023 12:53:30</t>
  </si>
  <si>
    <t>KUŞÇULAR DM 35-19-M00461_KUŞÇULAR DM-2 M03_47230053</t>
  </si>
  <si>
    <t>23.12.2023 00:55:12</t>
  </si>
  <si>
    <t>23.12.2023 01:32:18</t>
  </si>
  <si>
    <t>BAĞYURDU SLM GRB TR-1 35-27-M00731_35-27-M00731_2355914</t>
  </si>
  <si>
    <t>23.12.2023 09:08:48</t>
  </si>
  <si>
    <t>23.12.2023 15:03:20</t>
  </si>
  <si>
    <t>SARIGÖL TR-4 45-79-M00004_945557195_945557195</t>
  </si>
  <si>
    <t>23.12.2023 12:31:52</t>
  </si>
  <si>
    <t>23.12.2023 14:04:32</t>
  </si>
  <si>
    <t>23.12.2023 19:05:13</t>
  </si>
  <si>
    <t>23.12.2023 15:26:08</t>
  </si>
  <si>
    <t>23.12.2023 15:39:41</t>
  </si>
  <si>
    <t>23.12.2023 13:08:18</t>
  </si>
  <si>
    <t>23.12.2023 13:46:00</t>
  </si>
  <si>
    <t>M-1491 35-10-M01491_949970971_949970971</t>
  </si>
  <si>
    <t>23.12.2023 07:59:49</t>
  </si>
  <si>
    <t>23.12.2023 14:37:08</t>
  </si>
  <si>
    <t>TR-292 (İM-1/TR-2) 35-19-L00292_50031814 D03_50032192</t>
  </si>
  <si>
    <t>23.12.2023 21:10:14</t>
  </si>
  <si>
    <t>23.12.2023 22:05:18</t>
  </si>
  <si>
    <t>23.12.2023 19:50:51</t>
  </si>
  <si>
    <t>23.12.2023 20:00:20</t>
  </si>
  <si>
    <t>TR-31 35-17-M00031_F F02_5761872</t>
  </si>
  <si>
    <t>23.12.2023 12:49:01</t>
  </si>
  <si>
    <t>23.12.2023 14:40:17</t>
  </si>
  <si>
    <t>ASARLIK TR-22 35-28-M00595_6672504 _5794567</t>
  </si>
  <si>
    <t>23.12.2023 00:10:21</t>
  </si>
  <si>
    <t>23.12.2023 02:24:18</t>
  </si>
  <si>
    <t>HACIBEKTAŞLI TR-2 45-78-M00693_C_91163972_91163972</t>
  </si>
  <si>
    <t>23.12.2023 03:46:59</t>
  </si>
  <si>
    <t>FOÇA TR-17 35-23-L00017_950414025_950414025</t>
  </si>
  <si>
    <t>23.12.2023 17:13:28</t>
  </si>
  <si>
    <t>24.12.2023 00:34:24</t>
  </si>
  <si>
    <t>23.12.2023 10:32:05</t>
  </si>
  <si>
    <t>23.12.2023 19:25:21</t>
  </si>
  <si>
    <t>YAHŞELLİ TR-1 35-28-M00216_C_56357596_56357596</t>
  </si>
  <si>
    <t>23.12.2023 08:51:07</t>
  </si>
  <si>
    <t>23.12.2023 11:34:44</t>
  </si>
  <si>
    <t>23.12.2023 11:18:14</t>
  </si>
  <si>
    <t>23.12.2023 17:47:33</t>
  </si>
  <si>
    <t>HARMANDALI KÖK 45-71-M00061_HatBaşıAyırıcı_53134352 M11_53134352</t>
  </si>
  <si>
    <t>23.12.2023 09:18:16</t>
  </si>
  <si>
    <t>23.12.2023 17:05:21</t>
  </si>
  <si>
    <t>23.12.2023 09:02:54</t>
  </si>
  <si>
    <t>23.12.2023 10:54:33</t>
  </si>
  <si>
    <t>23.12.2023 13:36:47</t>
  </si>
  <si>
    <t>23.12.2023 18:07:31</t>
  </si>
  <si>
    <t>LEZİTA DM 35-27-M00950_BAĞYURDU TM LEZİTA-1 M08_49855328</t>
  </si>
  <si>
    <t>23.12.2023 17:37:38</t>
  </si>
  <si>
    <t>23.12.2023 17:42:03</t>
  </si>
  <si>
    <t>L-10 KARADAĞ DM 35-18-L00010_950461909_950461909</t>
  </si>
  <si>
    <t>23.12.2023 00:59:02</t>
  </si>
  <si>
    <t>23.12.2023 03:48:04</t>
  </si>
  <si>
    <t>ÖDEMİŞ İM 35-15-A00001_YENİCEKÖY L04_83647136</t>
  </si>
  <si>
    <t>23.12.2023 11:04:48</t>
  </si>
  <si>
    <t>23.12.2023 14:06:19</t>
  </si>
  <si>
    <t>K-258 35-01-K00258_965087886_965087886</t>
  </si>
  <si>
    <t>23.12.2023 14:18:15</t>
  </si>
  <si>
    <t>23.12.2023 18:34:15</t>
  </si>
  <si>
    <t>PAMUCAK KÖK 35-13-L00400_ARVALYA L11_2097132</t>
  </si>
  <si>
    <t>23.12.2023 02:10:12</t>
  </si>
  <si>
    <t>23.12.2023 02:11:02</t>
  </si>
  <si>
    <t>L-308 35-18-L00308_967175855_967175855</t>
  </si>
  <si>
    <t>23.12.2023 13:55:43</t>
  </si>
  <si>
    <t>23.12.2023 19:34:51</t>
  </si>
  <si>
    <t>M-1901 OĞLANANASI TR-11 35-22-M00644_DIREK TIPI TRAFO HUCRESI H01_2102587</t>
  </si>
  <si>
    <t>23.12.2023 11:29:28</t>
  </si>
  <si>
    <t>23.12.2023 12:02:54</t>
  </si>
  <si>
    <t>_910354841_910354841</t>
  </si>
  <si>
    <t>23.12.2023 08:34:53</t>
  </si>
  <si>
    <t>23.12.2023 16:35:12</t>
  </si>
  <si>
    <t>23.12.2023 01:13:46</t>
  </si>
  <si>
    <t>23.12.2023 01:18:00</t>
  </si>
  <si>
    <t>23.12.2023 09:11:09</t>
  </si>
  <si>
    <t>23.12.2023 17:09:37</t>
  </si>
  <si>
    <t>SARUHANLI DM 45-80-M00001_HACIRAHMANLI M13_2324164</t>
  </si>
  <si>
    <t>23.12.2023 10:01:29</t>
  </si>
  <si>
    <t>23.12.2023 14:32:50</t>
  </si>
  <si>
    <t>M-263 35-09-M00263_M-347 M03_47547857</t>
  </si>
  <si>
    <t>23.12.2023 09:44:08</t>
  </si>
  <si>
    <t>23.12.2023 11:07:16</t>
  </si>
  <si>
    <t>K-1536 35-01-K01536_A_56374485_56374485</t>
  </si>
  <si>
    <t>23.12.2023 02:42:22</t>
  </si>
  <si>
    <t>23.12.2023 05:21:13</t>
  </si>
  <si>
    <t>23.12.2023 13:02:52</t>
  </si>
  <si>
    <t>23.12.2023 15:00:02</t>
  </si>
  <si>
    <t>MURADİYE DM-9/2 KÖK 45-71-M00676_VESTON HAVAİ HAT M02_2317659</t>
  </si>
  <si>
    <t>23.12.2023 06:06:11</t>
  </si>
  <si>
    <t>23.12.2023 09:42:59</t>
  </si>
  <si>
    <t>TR-74 ( M-774) 35-30-M00774_C C1_72119151</t>
  </si>
  <si>
    <t>23.12.2023 19:40:56</t>
  </si>
  <si>
    <t>23.12.2023 21:14:50</t>
  </si>
  <si>
    <t>ORTA MAHALLE M-55 (ARTIMA) KÖK 35-25-M00055_SULTAN DM M02_72124307</t>
  </si>
  <si>
    <t>23.12.2023 10:39:02</t>
  </si>
  <si>
    <t>23.12.2023 10:47:53</t>
  </si>
  <si>
    <t>FOÇAKÖY TR-3 35-23-M00224_A_56357414_56357414</t>
  </si>
  <si>
    <t>23.12.2023 07:59:19</t>
  </si>
  <si>
    <t>23.12.2023 19:54:14</t>
  </si>
  <si>
    <t>24.12.2023 00:28:00</t>
  </si>
  <si>
    <t>ELMACIK TR-1 45-73-M00423_945654070_945654070</t>
  </si>
  <si>
    <t>23.12.2023 13:27:35</t>
  </si>
  <si>
    <t>23.12.2023 14:56:48</t>
  </si>
  <si>
    <t>ÜÇÜNCÜ KISIM SANAYİ TR-4 45-83-M00630_48096056_56387562_56387562</t>
  </si>
  <si>
    <t>23.12.2023 08:54:52</t>
  </si>
  <si>
    <t>23.12.2023 10:44:04</t>
  </si>
  <si>
    <t>K-1648 35-03-K01648_912653533_912653533</t>
  </si>
  <si>
    <t>23.12.2023 18:19:25</t>
  </si>
  <si>
    <t>24.12.2023 01:41:42</t>
  </si>
  <si>
    <t>23.12.2023 19:00:22</t>
  </si>
  <si>
    <t>MAHMUT GÜL SULAMA GRUBU 35-29-L00365_35-29-L00365_2371081</t>
  </si>
  <si>
    <t>23.12.2023 17:55:19</t>
  </si>
  <si>
    <t>23.12.2023 18:58:51</t>
  </si>
  <si>
    <t>23.12.2023 14:17:42</t>
  </si>
  <si>
    <t>23.12.2023 15:57:33</t>
  </si>
  <si>
    <t>ULUKENT DM-4 35-28-M00004_953396721_953396721</t>
  </si>
  <si>
    <t>23.12.2023 20:33:44</t>
  </si>
  <si>
    <t>23.12.2023 23:11:33</t>
  </si>
  <si>
    <t>ÇAĞLAYAN TR-1 45-75-M00274_45-75-M00274_2376802</t>
  </si>
  <si>
    <t>23.12.2023 13:51:18</t>
  </si>
  <si>
    <t>23.12.2023 14:29:07</t>
  </si>
  <si>
    <t>MAVİKÖŞE TR-2 35-17-M00225_950303918_950303918</t>
  </si>
  <si>
    <t>23.12.2023 08:19:21</t>
  </si>
  <si>
    <t>23.12.2023 10:28:23</t>
  </si>
  <si>
    <t>23.12.2023 16:34:35</t>
  </si>
  <si>
    <t>23.12.2023 21:37:24</t>
  </si>
  <si>
    <t>23.12.2023 15:28:14</t>
  </si>
  <si>
    <t>23.12.2023 19:32:28</t>
  </si>
  <si>
    <t>SELİMİYE TR-7 DUTLUKUYU 45-79-M00363_945562171_945562171</t>
  </si>
  <si>
    <t>23.12.2023 15:51:46</t>
  </si>
  <si>
    <t>23.12.2023 17:34:24</t>
  </si>
  <si>
    <t>23.12.2023 09:16:54</t>
  </si>
  <si>
    <t>23.12.2023 20:58:31</t>
  </si>
  <si>
    <t>23.12.2023 05:55:27</t>
  </si>
  <si>
    <t>23.12.2023 07:22:11</t>
  </si>
  <si>
    <t>M-1815 KISIK DM-2 35-22-M00096_M-1814 KISIK DM(CUMAOVASI-2) M13_72100665</t>
  </si>
  <si>
    <t>23.12.2023 09:34:02</t>
  </si>
  <si>
    <t>23.12.2023 09:35:00</t>
  </si>
  <si>
    <t>SUDELİĞİ KÖK 45-72-L00111_SELCİKLİ ÇIKIŞI L04_66544654</t>
  </si>
  <si>
    <t>23.12.2023 19:56:13</t>
  </si>
  <si>
    <t>23.12.2023 20:04:18</t>
  </si>
  <si>
    <t>L-157 YEŞİLKENT 35-14-L00157_10033501_56390104_56390104</t>
  </si>
  <si>
    <t>23.12.2023 08:08:53</t>
  </si>
  <si>
    <t>23.12.2023 10:38:19</t>
  </si>
  <si>
    <t>SART TR-10 45-78-M00183_953251892_953251892</t>
  </si>
  <si>
    <t>23.12.2023 17:25:05</t>
  </si>
  <si>
    <t>23.12.2023 20:15:41</t>
  </si>
  <si>
    <t>IRLAMAZ KÖK 45-83-L00153_IRLAMAZ L03_72158527</t>
  </si>
  <si>
    <t>23.12.2023 18:39:03</t>
  </si>
  <si>
    <t>23.12.2023 19:29:48</t>
  </si>
  <si>
    <t>23.12.2023 04:04:58</t>
  </si>
  <si>
    <t>23.12.2023 04:07:39</t>
  </si>
  <si>
    <t>K-4624 35-03-K04624_A_56367114_56367114</t>
  </si>
  <si>
    <t>23.12.2023 19:43:14</t>
  </si>
  <si>
    <t>23.12.2023 20:28:58</t>
  </si>
  <si>
    <t>DM-4/TR-14 35-26-M01579_95002707318_95002707318</t>
  </si>
  <si>
    <t>23.12.2023 22:51:46</t>
  </si>
  <si>
    <t>24.12.2023 00:52:01</t>
  </si>
  <si>
    <t>23.12.2023 10:53:25</t>
  </si>
  <si>
    <t>23.12.2023 16:40:12</t>
  </si>
  <si>
    <t>K-112 35-01-K00112_910489524_910489524</t>
  </si>
  <si>
    <t>23.12.2023 09:40:45</t>
  </si>
  <si>
    <t>23.12.2023 01:59:00</t>
  </si>
  <si>
    <t>TR-18 35-26-M00018_956625353_956625353</t>
  </si>
  <si>
    <t>23.12.2023 02:39:26</t>
  </si>
  <si>
    <t>23.12.2023 09:35:03</t>
  </si>
  <si>
    <t>EĞRİLİMAN TR-1 35-21-L00098_953368914_953368914</t>
  </si>
  <si>
    <t>23.12.2023 13:06:43</t>
  </si>
  <si>
    <t>23.12.2023 15:53:02</t>
  </si>
  <si>
    <t>TR-1/41 45-72-M00041_95001202385_95001202385</t>
  </si>
  <si>
    <t>23.12.2023 14:50:58</t>
  </si>
  <si>
    <t>23.12.2023 18:18:14</t>
  </si>
  <si>
    <t>PİRAHMET TR-1 45-82-M00177_945547889_945547889</t>
  </si>
  <si>
    <t>23.12.2023 16:02:10</t>
  </si>
  <si>
    <t>23.12.2023 18:27:59</t>
  </si>
  <si>
    <t>23.12.2023 13:27:54</t>
  </si>
  <si>
    <t>AKARCA DM (M-233) 35-14-M00233_L-47 DENİZKENT SİTESİ L03_100906062</t>
  </si>
  <si>
    <t>23.12.2023 10:54:08</t>
  </si>
  <si>
    <t>23.12.2023 15:40:21</t>
  </si>
  <si>
    <t>BAĞARASI TR-14 35-23-M00361_35-23-M00361_79385429</t>
  </si>
  <si>
    <t>23.12.2023 18:07:19</t>
  </si>
  <si>
    <t>23.12.2023 08:13:41</t>
  </si>
  <si>
    <t>23.12.2023 09:19:36</t>
  </si>
  <si>
    <t>KIRKAĞAÇ DM 45-76-M00043_ŞEHİR-2(GARAJ TARAFI) M09_72247564</t>
  </si>
  <si>
    <t>23.12.2023 09:55:05</t>
  </si>
  <si>
    <t>23.12.2023 16:37:38</t>
  </si>
  <si>
    <t>M-2020 35-01-M02020_M-2474 M03_45356400</t>
  </si>
  <si>
    <t>23.12.2023 12:43:14</t>
  </si>
  <si>
    <t>23.12.2023 13:19:27</t>
  </si>
  <si>
    <t>MORALILAR İM 45-72-A00002_MORALILAR TARIMSAL SULAMA L04_2330484</t>
  </si>
  <si>
    <t>23.12.2023 08:45:38</t>
  </si>
  <si>
    <t>23.12.2023 10:04:20</t>
  </si>
  <si>
    <t>23.12.2023 01:43:59</t>
  </si>
  <si>
    <t>23.12.2023 02:27:01</t>
  </si>
  <si>
    <t>KARAKUYU KÖK 35-26-M00437_TR-2/TR-3/TR-4/TARİŞ/ŞİNASİ ERTAN İÇE SUYU M12_66057113</t>
  </si>
  <si>
    <t>23.12.2023 01:07:42</t>
  </si>
  <si>
    <t>23.12.2023 01:22:32</t>
  </si>
  <si>
    <t>23.12.2023 09:16:29</t>
  </si>
  <si>
    <t>23.12.2023 11:34:21</t>
  </si>
  <si>
    <t>23.12.2023 12:27:03</t>
  </si>
  <si>
    <t>23.12.2023 14:19:20</t>
  </si>
  <si>
    <t>23.12.2023 14:30:50</t>
  </si>
  <si>
    <t>M-2707 35-02-M02707_35-02-M02707_77269396</t>
  </si>
  <si>
    <t>23.12.2023 22:18:39</t>
  </si>
  <si>
    <t>24.12.2023 01:20:35</t>
  </si>
  <si>
    <t>ULUCAK DM-2/3 35-27-M00336_B_56364615_56364615</t>
  </si>
  <si>
    <t>23.12.2023 03:33:56</t>
  </si>
  <si>
    <t>23.12.2023 11:33:23</t>
  </si>
  <si>
    <t>M-1570 35-02-M01570_M-1054 M04_88751031</t>
  </si>
  <si>
    <t>23.12.2023 16:02:38</t>
  </si>
  <si>
    <t>23.12.2023 17:14:26</t>
  </si>
  <si>
    <t>KARABURUN TR-7 35-21-L00033__95802907_95802907</t>
  </si>
  <si>
    <t>23.12.2023 16:57:38</t>
  </si>
  <si>
    <t>23.12.2023 20:16:46</t>
  </si>
  <si>
    <t>L-316 YALIKENT 35-18-L00316_35-18-L00316_2351311</t>
  </si>
  <si>
    <t>23.12.2023 14:30:14</t>
  </si>
  <si>
    <t>L-363 ŞENGÜDER SİTESİ 35-18-L00363_950441717_950441717</t>
  </si>
  <si>
    <t>23.12.2023 13:56:40</t>
  </si>
  <si>
    <t>23.12.2023 21:01:26</t>
  </si>
  <si>
    <t>DM-7/15 35-26-M00635__56359887_56359887</t>
  </si>
  <si>
    <t>23.12.2023 13:03:49</t>
  </si>
  <si>
    <t>23.12.2023 17:09:46</t>
  </si>
  <si>
    <t>M-3312(YATIRIM REZERVE) 35-07-M03312_913335025_913335025</t>
  </si>
  <si>
    <t>23.12.2023 07:34:32</t>
  </si>
  <si>
    <t>23.12.2023 16:09:06</t>
  </si>
  <si>
    <t>ASARLIK TR-22 35-28-M00595_6597090 _5794595</t>
  </si>
  <si>
    <t>23.12.2023 12:40:07</t>
  </si>
  <si>
    <t>23.12.2023 18:17:24</t>
  </si>
  <si>
    <t>SULTAN DM 35-25-M00121_İZSU ARITMA M04_72117223</t>
  </si>
  <si>
    <t>23.12.2023 10:19:17</t>
  </si>
  <si>
    <t>23.12.2023 10:22:00</t>
  </si>
  <si>
    <t>23.12.2023 10:54:27</t>
  </si>
  <si>
    <t>23.12.2023 11:52:56</t>
  </si>
  <si>
    <t>EMİNKENT TR-1 35-23-M00059_95002346548_95002346548</t>
  </si>
  <si>
    <t>23.12.2023 21:24:45</t>
  </si>
  <si>
    <t>23.12.2023 23:35:06</t>
  </si>
  <si>
    <t>FIRDAMLAR TR-1 45-76-M00164_45-76-M00164_2358817</t>
  </si>
  <si>
    <t>23.12.2023 18:36:54</t>
  </si>
  <si>
    <t>23.12.2023 20:19:27</t>
  </si>
  <si>
    <t>K-3498 KARŞIYAKA BEL. PİKNİK ALANI 35-04-K03498Ö_DIREK TIPI TRAFO HUCRESI H01_2065365</t>
  </si>
  <si>
    <t>23.12.2023 17:35:06</t>
  </si>
  <si>
    <t>23.12.2023 19:13:00</t>
  </si>
  <si>
    <t>23.12.2023 11:37:54</t>
  </si>
  <si>
    <t>23.12.2023 12:18:55</t>
  </si>
  <si>
    <t>23.12.2023 15:10:01</t>
  </si>
  <si>
    <t>23.12.2023 18:24:33</t>
  </si>
  <si>
    <t>KULA İM 45-77-A00001_HatBaşıAyırıcı_80022022 M07_80022022</t>
  </si>
  <si>
    <t>24.12.2023 11:48:00</t>
  </si>
  <si>
    <t>24.12.2023 14:58:12</t>
  </si>
  <si>
    <t>K-3388 35-04-K03388_913558124_913558124</t>
  </si>
  <si>
    <t>24.12.2023 20:12:46</t>
  </si>
  <si>
    <t>25.12.2023 01:31:15</t>
  </si>
  <si>
    <t>ALİFAKI TR-1 45-76-L00024_95000154232_95000154232</t>
  </si>
  <si>
    <t>24.12.2023 16:24:55</t>
  </si>
  <si>
    <t>24.12.2023 17:52:34</t>
  </si>
  <si>
    <t>MAMURBABA KÖK 35-18-L00534_ L03_72186094</t>
  </si>
  <si>
    <t>24.12.2023 09:00:05</t>
  </si>
  <si>
    <t>24.12.2023 21:10:23</t>
  </si>
  <si>
    <t>24.12.2023 23:06:27</t>
  </si>
  <si>
    <t>25.12.2023 01:00:05</t>
  </si>
  <si>
    <t>EMİRALEM TR-8 35-28-M00231_C_56358588_56358588</t>
  </si>
  <si>
    <t>24.12.2023 14:11:29</t>
  </si>
  <si>
    <t>24.12.2023 20:48:58</t>
  </si>
  <si>
    <t>M-2757 35-02-M02757__81571315_81571315</t>
  </si>
  <si>
    <t>24.12.2023 23:26:57</t>
  </si>
  <si>
    <t>25.12.2023 00:41:13</t>
  </si>
  <si>
    <t>24.12.2023 09:44:13</t>
  </si>
  <si>
    <t>24.12.2023 17:10:23</t>
  </si>
  <si>
    <t>DM-1/21 45-71-M00014_B b3b_45180152</t>
  </si>
  <si>
    <t>24.12.2023 13:32:28</t>
  </si>
  <si>
    <t>24.12.2023 17:46:33</t>
  </si>
  <si>
    <t>K-1386 35-01-K01386_911303321_911303321</t>
  </si>
  <si>
    <t>24.12.2023 10:05:49</t>
  </si>
  <si>
    <t>24.12.2023 14:55:53</t>
  </si>
  <si>
    <t>DM-2/1 35-29-M00092_H H01b_66331735</t>
  </si>
  <si>
    <t>24.12.2023 08:55:15</t>
  </si>
  <si>
    <t>24.12.2023 10:21:41</t>
  </si>
  <si>
    <t>24.12.2023 09:16:48</t>
  </si>
  <si>
    <t>24.12.2023 09:21:28</t>
  </si>
  <si>
    <t>24.12.2023 08:06:23</t>
  </si>
  <si>
    <t>24.12.2023 08:53:44</t>
  </si>
  <si>
    <t>K-2323 35-04-K02323_35-04-K02323_2370465</t>
  </si>
  <si>
    <t>24.12.2023 17:32:28</t>
  </si>
  <si>
    <t>24.12.2023 19:31:16</t>
  </si>
  <si>
    <t>ÇAMLIK DM 35-17-M00173_HatBaşıAyırıcı_65826607 M08_65826607</t>
  </si>
  <si>
    <t>24.12.2023 20:24:38</t>
  </si>
  <si>
    <t>24.12.2023 21:09:37</t>
  </si>
  <si>
    <t>K-1854 35-07-K01854_99458182_99458182</t>
  </si>
  <si>
    <t>24.12.2023 23:08:15</t>
  </si>
  <si>
    <t>25.12.2023 00:06:08</t>
  </si>
  <si>
    <t>24.12.2023 18:03:54</t>
  </si>
  <si>
    <t>24.12.2023 18:32:40</t>
  </si>
  <si>
    <t>TR-2 45-77-L00002_945507125_945507125</t>
  </si>
  <si>
    <t>24.12.2023 18:31:13</t>
  </si>
  <si>
    <t>24.12.2023 19:23:13</t>
  </si>
  <si>
    <t>AŞAĞIŞAKRAN TR-1 35-17-M00223_ H_58006353</t>
  </si>
  <si>
    <t>24.12.2023 17:58:44</t>
  </si>
  <si>
    <t>TR-345 45-71-M00345_DAHİLİ TRAFO M03_93494094</t>
  </si>
  <si>
    <t>24.12.2023 09:14:46</t>
  </si>
  <si>
    <t>24.12.2023 14:39:24</t>
  </si>
  <si>
    <t>TR-49 35-26-M00049_TR-48 M04_65984234</t>
  </si>
  <si>
    <t>24.12.2023 19:53:23</t>
  </si>
  <si>
    <t>24.12.2023 20:16:38</t>
  </si>
  <si>
    <t>K-1996 35-01-K01996_911956082_911956082</t>
  </si>
  <si>
    <t>24.12.2023 07:56:16</t>
  </si>
  <si>
    <t>24.12.2023 11:45:20</t>
  </si>
  <si>
    <t>DEĞİRMENDERE DM 35-22-M00085_PANCAR-2 M03_50066525</t>
  </si>
  <si>
    <t>24.12.2023 16:08:28</t>
  </si>
  <si>
    <t>24.12.2023 16:42:56</t>
  </si>
  <si>
    <t>TR-56 45-77-L00056_95001372250_95001372250</t>
  </si>
  <si>
    <t>24.12.2023 14:29:08</t>
  </si>
  <si>
    <t>24.12.2023 16:23:42</t>
  </si>
  <si>
    <t>KAPLAN TR-2 35-16-M00119_DIREK TIPI TRAFO HUCRESI H01_2041329</t>
  </si>
  <si>
    <t>24.12.2023 16:34:43</t>
  </si>
  <si>
    <t>24.12.2023 18:27:20</t>
  </si>
  <si>
    <t>K-2870 35-02-K02870_TRAFO K01_2036054</t>
  </si>
  <si>
    <t>24.12.2023 01:20:23</t>
  </si>
  <si>
    <t>24.12.2023 01:24:39</t>
  </si>
  <si>
    <t>TR-1 35-31-L00001_35-31-L00001_72244685</t>
  </si>
  <si>
    <t>24.12.2023 09:05:52</t>
  </si>
  <si>
    <t>24.12.2023 14:52:57</t>
  </si>
  <si>
    <t>M-3476(YATIRIM REZERVE) 35-02-M03476_99447697_99447697</t>
  </si>
  <si>
    <t>24.12.2023 19:06:51</t>
  </si>
  <si>
    <t>24.12.2023 20:37:41</t>
  </si>
  <si>
    <t>K-3141 35-07-K03141_35-07-K03141_48417431</t>
  </si>
  <si>
    <t>24.12.2023 10:47:44</t>
  </si>
  <si>
    <t>24.12.2023 15:04:29</t>
  </si>
  <si>
    <t>SOMA DM-4/TR10 45-82-M00010_DM-3 M03_60208850</t>
  </si>
  <si>
    <t>24.12.2023 10:21:31</t>
  </si>
  <si>
    <t>24.12.2023 16:46:48</t>
  </si>
  <si>
    <t>24.12.2023 17:10:43</t>
  </si>
  <si>
    <t>24.12.2023 17:45:16</t>
  </si>
  <si>
    <t>24.12.2023 08:43:31</t>
  </si>
  <si>
    <t>24.12.2023 11:15:15</t>
  </si>
  <si>
    <t>GÜMÜLDÜR M-57 35-25-M00357_955275773_955275773</t>
  </si>
  <si>
    <t>24.12.2023 16:10:45</t>
  </si>
  <si>
    <t>24.12.2023 18:50:10</t>
  </si>
  <si>
    <t>L-91 ULAMIŞ TEPE KAHVE 35-14-L00091_956633729_956633729</t>
  </si>
  <si>
    <t>24.12.2023 08:16:02</t>
  </si>
  <si>
    <t>24.12.2023 11:10:26</t>
  </si>
  <si>
    <t>KARALIK TR-1 45-72-M00206_45-72-M00206_2360002</t>
  </si>
  <si>
    <t>24.12.2023 14:36:54</t>
  </si>
  <si>
    <t>24.12.2023 16:14:57</t>
  </si>
  <si>
    <t>SARUHANLI DM 45-80-M00001_SARUHANLI ŞEHİR-2 M04_2324041</t>
  </si>
  <si>
    <t>24.12.2023 13:47:56</t>
  </si>
  <si>
    <t>24.12.2023 16:21:45</t>
  </si>
  <si>
    <t>M-1251 35-01-M01251_B 1B_5846475</t>
  </si>
  <si>
    <t>24.12.2023 08:58:50</t>
  </si>
  <si>
    <t>24.12.2023 12:29:06</t>
  </si>
  <si>
    <t>K-440 35-01-K00440_35-01-K00440_97441692</t>
  </si>
  <si>
    <t>24.12.2023 23:52:35</t>
  </si>
  <si>
    <t>25.12.2023 00:25:00</t>
  </si>
  <si>
    <t>K-4042 35-02-K04042_F_56374500_56374500</t>
  </si>
  <si>
    <t>24.12.2023 09:24:37</t>
  </si>
  <si>
    <t>24.12.2023 11:12:46</t>
  </si>
  <si>
    <t>SARUHANLI TM 45-80-A00001_YILMAZ-1 M06_2312737</t>
  </si>
  <si>
    <t>24.12.2023 10:01:19</t>
  </si>
  <si>
    <t>24.12.2023 14:35:10</t>
  </si>
  <si>
    <t>K-4420 35-10-K04420_915069678_915069678</t>
  </si>
  <si>
    <t>24.12.2023 10:23:28</t>
  </si>
  <si>
    <t>24.12.2023 12:19:40</t>
  </si>
  <si>
    <t>TR-19 35-30-M00019_955321963_955321963</t>
  </si>
  <si>
    <t>24.12.2023 17:44:00</t>
  </si>
  <si>
    <t>24.12.2023 18:46:42</t>
  </si>
  <si>
    <t>TOKMAKLI KÖK 45-86-M00047_TOKMAKLI M05_72227683</t>
  </si>
  <si>
    <t>24.12.2023 11:14:33</t>
  </si>
  <si>
    <t>24.12.2023 11:36:53</t>
  </si>
  <si>
    <t>24.12.2023 19:23:20</t>
  </si>
  <si>
    <t>25.12.2023 00:41:34</t>
  </si>
  <si>
    <t>24.12.2023 09:08:45</t>
  </si>
  <si>
    <t>24.12.2023 17:15:51</t>
  </si>
  <si>
    <t>TR-286 35-19-L00286_961188370_961188370</t>
  </si>
  <si>
    <t>24.12.2023 12:04:18</t>
  </si>
  <si>
    <t>24.12.2023 13:10:53</t>
  </si>
  <si>
    <t>24.12.2023 10:40:57</t>
  </si>
  <si>
    <t>24.12.2023 13:58:13</t>
  </si>
  <si>
    <t>24.12.2023 11:00:11</t>
  </si>
  <si>
    <t>24.12.2023 18:16:20</t>
  </si>
  <si>
    <t>24.12.2023 10:25:56</t>
  </si>
  <si>
    <t>24.12.2023 11:06:11</t>
  </si>
  <si>
    <t>DM-8 35-17-M00700_C_83714371_83714371</t>
  </si>
  <si>
    <t>24.12.2023 18:54:43</t>
  </si>
  <si>
    <t>24.12.2023 21:22:37</t>
  </si>
  <si>
    <t>DEVELİ TR-42 35-22-M00042_955266418_955266418</t>
  </si>
  <si>
    <t>24.12.2023 10:02:24</t>
  </si>
  <si>
    <t>24.12.2023 13:59:36</t>
  </si>
  <si>
    <t>24.12.2023 09:13:03</t>
  </si>
  <si>
    <t>24.12.2023 17:46:40</t>
  </si>
  <si>
    <t>24.12.2023 15:39:08</t>
  </si>
  <si>
    <t>24.12.2023 17:36:17</t>
  </si>
  <si>
    <t>K-4114 35-08-K04114_ÖZEL SDP_42546349</t>
  </si>
  <si>
    <t>24.12.2023 05:16:19</t>
  </si>
  <si>
    <t>24.12.2023 13:40:18</t>
  </si>
  <si>
    <t>24.12.2023 09:48:15</t>
  </si>
  <si>
    <t>24.12.2023 08:56:08</t>
  </si>
  <si>
    <t>24.12.2023 09:49:00</t>
  </si>
  <si>
    <t>K-1296 35-01-K01296_K K1_5856154</t>
  </si>
  <si>
    <t>24.12.2023 09:33:50</t>
  </si>
  <si>
    <t>24.12.2023 10:47:59</t>
  </si>
  <si>
    <t>ÇUKUROVA KİMYA EML 45-71-M01185_DAĞITIM TRAFO ÇUKUROVA KİMYA EML M03_72254201</t>
  </si>
  <si>
    <t>24.12.2023 11:00:12</t>
  </si>
  <si>
    <t>24.12.2023 12:09:40</t>
  </si>
  <si>
    <t>MURADİYE TR-3 45-71-M02147_953243185_953243185</t>
  </si>
  <si>
    <t>24.12.2023 19:40:44</t>
  </si>
  <si>
    <t>24.12.2023 20:39:36</t>
  </si>
  <si>
    <t>L-321 35-18-L00321_L-317 - L-319 BAHÇELİEVLER L04_72091137</t>
  </si>
  <si>
    <t>24.12.2023 11:33:38</t>
  </si>
  <si>
    <t>24.12.2023 12:45:00</t>
  </si>
  <si>
    <t>İNCİ KÖK 35-26-M00912_ÇALIŞIRLAR PANCARA DOĞRU M02_65883324</t>
  </si>
  <si>
    <t>24.12.2023 14:01:16</t>
  </si>
  <si>
    <t>24.12.2023 16:08:13</t>
  </si>
  <si>
    <t>K-4468 35-01-K04468_35-01-K04468_2359779</t>
  </si>
  <si>
    <t>24.12.2023 01:33:26</t>
  </si>
  <si>
    <t>24.12.2023 02:52:34</t>
  </si>
  <si>
    <t>24.12.2023 08:52:15</t>
  </si>
  <si>
    <t>24.12.2023 09:25:27</t>
  </si>
  <si>
    <t>ALANKIYI TR-6 35-20-L00269_955212002_955212002</t>
  </si>
  <si>
    <t>24.12.2023 12:48:50</t>
  </si>
  <si>
    <t>24.12.2023 17:46:54</t>
  </si>
  <si>
    <t>L-278 35-18-L00278_950467720_950467720</t>
  </si>
  <si>
    <t>24.12.2023 13:31:32</t>
  </si>
  <si>
    <t>24.12.2023 18:26:45</t>
  </si>
  <si>
    <t>TR-72 45-78-M00072_953257853_953257853</t>
  </si>
  <si>
    <t>24.12.2023 18:23:07</t>
  </si>
  <si>
    <t>24.12.2023 19:24:23</t>
  </si>
  <si>
    <t>YAYALAR TR-2 45-73-M00163_45-73-M00163_2354628</t>
  </si>
  <si>
    <t>24.12.2023 07:52:59</t>
  </si>
  <si>
    <t>24.12.2023 08:03:16</t>
  </si>
  <si>
    <t>K-1670 35-04-K01670_912510276_912510276</t>
  </si>
  <si>
    <t>24.12.2023 00:20:56</t>
  </si>
  <si>
    <t>24.12.2023 03:14:02</t>
  </si>
  <si>
    <t>L-439 35-18-L00439_950447758_950447758</t>
  </si>
  <si>
    <t>24.12.2023 12:25:15</t>
  </si>
  <si>
    <t>24.12.2023 20:54:18</t>
  </si>
  <si>
    <t>24.12.2023 08:17:05</t>
  </si>
  <si>
    <t>24.12.2023 09:02:00</t>
  </si>
  <si>
    <t>ERÇOŞ PET. LPG. TİC .ÖZEL TR 45-71-M02293Ö_DIREK TIPI TRAFO HUCRESI H01_2080053</t>
  </si>
  <si>
    <t>24.12.2023 16:59:35</t>
  </si>
  <si>
    <t>24.12.2023 19:13:03</t>
  </si>
  <si>
    <t>KINIK TR-5 35-24-L00005_C_56373115_56373115</t>
  </si>
  <si>
    <t>24.12.2023 13:32:40</t>
  </si>
  <si>
    <t>24.12.2023 15:01:27</t>
  </si>
  <si>
    <t>M-228 35-02-M00228_95001216045_95001216045</t>
  </si>
  <si>
    <t>24.12.2023 13:02:25</t>
  </si>
  <si>
    <t>24.12.2023 13:32:13</t>
  </si>
  <si>
    <t>24.12.2023 16:35:18</t>
  </si>
  <si>
    <t>24.12.2023 17:20:10</t>
  </si>
  <si>
    <t>K-1480 35-09-K01480_D_56380910_56380910</t>
  </si>
  <si>
    <t>24.12.2023 12:40:10</t>
  </si>
  <si>
    <t>24.12.2023 16:36:36</t>
  </si>
  <si>
    <t>24.12.2023 19:17:04</t>
  </si>
  <si>
    <t>25.12.2023 00:16:56</t>
  </si>
  <si>
    <t>FOÇA TR-45 35-23-L00045_950422277_950422277</t>
  </si>
  <si>
    <t>24.12.2023 17:53:07</t>
  </si>
  <si>
    <t>24.12.2023 23:01:24</t>
  </si>
  <si>
    <t>KESİKKÖY DM 35-28-M00309_BURUNCUK M14_96738950</t>
  </si>
  <si>
    <t>24.12.2023 10:10:58</t>
  </si>
  <si>
    <t>24.12.2023 10:35:00</t>
  </si>
  <si>
    <t>EGE İM 35-02-A00003_ZİRAAT-KAPASİTÖR K06_2089705</t>
  </si>
  <si>
    <t>24.12.2023 01:14:05</t>
  </si>
  <si>
    <t>24.12.2023 01:22:12</t>
  </si>
  <si>
    <t>24.12.2023 18:36:53</t>
  </si>
  <si>
    <t>24.12.2023 18:49:27</t>
  </si>
  <si>
    <t>24.12.2023 09:25:48</t>
  </si>
  <si>
    <t>24.12.2023 12:13:55</t>
  </si>
  <si>
    <t>TR-39 35-16-L00039_35-16-L00039_67577606</t>
  </si>
  <si>
    <t>24.12.2023 22:02:09</t>
  </si>
  <si>
    <t>24.12.2023 22:35:56</t>
  </si>
  <si>
    <t>24.12.2023 23:32:41</t>
  </si>
  <si>
    <t>25.12.2023 00:54:22</t>
  </si>
  <si>
    <t>DM06/TR-01 45-73-M00053_TR-50-54-55 M05_67583627</t>
  </si>
  <si>
    <t>24.12.2023 13:13:33</t>
  </si>
  <si>
    <t>24.12.2023 16:18:59</t>
  </si>
  <si>
    <t>TR-1/77 45-72-M00077__83647919_83647919</t>
  </si>
  <si>
    <t>24.12.2023 20:58:51</t>
  </si>
  <si>
    <t>24.12.2023 21:46:12</t>
  </si>
  <si>
    <t>SALİHLİ TR-54 45-78-L00765_953255514_953255514</t>
  </si>
  <si>
    <t>24.12.2023 11:41:45</t>
  </si>
  <si>
    <t>24.12.2023 13:35:12</t>
  </si>
  <si>
    <t>SOMA TR-16/4 45-82-M00096_TR-15/4 M01_72189659</t>
  </si>
  <si>
    <t>24.12.2023 17:00:05</t>
  </si>
  <si>
    <t>24.12.2023 18:13:48</t>
  </si>
  <si>
    <t>TAŞKESİK TR-1 35-26-L00218_956601258_956601258</t>
  </si>
  <si>
    <t>24.12.2023 16:53:22</t>
  </si>
  <si>
    <t>24.12.2023 17:40:07</t>
  </si>
  <si>
    <t>TR-1/80-A 45-72-M00119_A_56393640_56393640</t>
  </si>
  <si>
    <t>24.12.2023 12:44:49</t>
  </si>
  <si>
    <t>24.12.2023 14:36:07</t>
  </si>
  <si>
    <t>24.12.2023 08:56:18</t>
  </si>
  <si>
    <t>24.12.2023 10:18:54</t>
  </si>
  <si>
    <t>24.12.2023 10:07:36</t>
  </si>
  <si>
    <t>24.12.2023 11:55:21</t>
  </si>
  <si>
    <t>YAYALAR TR-2 45-73-M00163_A_56390486_56390486</t>
  </si>
  <si>
    <t>24.12.2023 06:45:05</t>
  </si>
  <si>
    <t>CEVİZALAN TR-3 35-15-L01018_A_56361624_56361624</t>
  </si>
  <si>
    <t>24.12.2023 15:36:17</t>
  </si>
  <si>
    <t>24.12.2023 17:51:19</t>
  </si>
  <si>
    <t>L-238 35-18-L00238_35-18-L00238_76973463</t>
  </si>
  <si>
    <t>24.12.2023 19:10:08</t>
  </si>
  <si>
    <t>24.12.2023 21:54:00</t>
  </si>
  <si>
    <t>M-347 35-09-M00347_TRAFO M02_47620333</t>
  </si>
  <si>
    <t>24.12.2023 00:49:33</t>
  </si>
  <si>
    <t>24.12.2023 00:53:08</t>
  </si>
  <si>
    <t>TR-67 35-16-L00067_35-16-L00067_2347069</t>
  </si>
  <si>
    <t>24.12.2023 09:16:13</t>
  </si>
  <si>
    <t>24.12.2023 11:22:04</t>
  </si>
  <si>
    <t>ÇANDARLI TR-4 35-30-M00004_955309992_955309992</t>
  </si>
  <si>
    <t>24.12.2023 17:32:14</t>
  </si>
  <si>
    <t>24.12.2023 19:36:37</t>
  </si>
  <si>
    <t>AŞAĞICUMA DM 35-16-M00103_KAPLAN M01_72040417</t>
  </si>
  <si>
    <t>24.12.2023 15:03:58</t>
  </si>
  <si>
    <t>24.12.2023 16:23:49</t>
  </si>
  <si>
    <t>24.12.2023 18:37:01</t>
  </si>
  <si>
    <t>24.12.2023 19:31:24</t>
  </si>
  <si>
    <t>M-1228 35-01-M01228_B_56357966_56357966</t>
  </si>
  <si>
    <t>24.12.2023 13:46:09</t>
  </si>
  <si>
    <t>24.12.2023 16:58:39</t>
  </si>
  <si>
    <t>FERİDUN KILIÇ SULAMA GRUBU TR-2 35-27-L00119_DIREK TIPI TRAFO HUCRESI H01_2049845</t>
  </si>
  <si>
    <t>24.12.2023 13:10:06</t>
  </si>
  <si>
    <t>24.12.2023 18:27:12</t>
  </si>
  <si>
    <t>K-37 35-04-K00037_R R2B_5822348</t>
  </si>
  <si>
    <t>24.12.2023 01:17:44</t>
  </si>
  <si>
    <t>24.12.2023 02:25:19</t>
  </si>
  <si>
    <t>M-3260(YATIRIM REZERVE) 35-04-M03260_914541067_914541067</t>
  </si>
  <si>
    <t>24.12.2023 09:08:08</t>
  </si>
  <si>
    <t>24.12.2023 10:42:25</t>
  </si>
  <si>
    <t>TR-54 YILDIZTEPE 35-19-L00054__72371925_72371925</t>
  </si>
  <si>
    <t>24.12.2023 07:18:41</t>
  </si>
  <si>
    <t>24.12.2023 12:05:08</t>
  </si>
  <si>
    <t>K-3569 35-02-K03569_913220805_913220805</t>
  </si>
  <si>
    <t>24.12.2023 01:52:29</t>
  </si>
  <si>
    <t>24.12.2023 04:55:48</t>
  </si>
  <si>
    <t>HALİLBEYLİ TR-6 35-27-M01055_99138724_99138724</t>
  </si>
  <si>
    <t>24.12.2023 11:34:27</t>
  </si>
  <si>
    <t>24.12.2023 13:27:34</t>
  </si>
  <si>
    <t>24.12.2023 22:24:14</t>
  </si>
  <si>
    <t>24.12.2023 23:42:49</t>
  </si>
  <si>
    <t>KABAZLI TR-2 45-78-M00679_C_90999595_90999595</t>
  </si>
  <si>
    <t>24.12.2023 17:08:15</t>
  </si>
  <si>
    <t>24.12.2023 18:40:57</t>
  </si>
  <si>
    <t>TR-26 45-74-M00026_945588460_945588460</t>
  </si>
  <si>
    <t>24.12.2023 16:14:18</t>
  </si>
  <si>
    <t>24.12.2023 16:44:55</t>
  </si>
  <si>
    <t>YAZIBAŞI DM-6 35-26-M00634_DM-7/15 M02_2335689</t>
  </si>
  <si>
    <t>24.12.2023 19:36:58</t>
  </si>
  <si>
    <t>25.12.2023 00:05:26</t>
  </si>
  <si>
    <t>TR-86 35-17-M00086__56393100_56393100</t>
  </si>
  <si>
    <t>24.12.2023 18:52:25</t>
  </si>
  <si>
    <t>24.12.2023 19:25:33</t>
  </si>
  <si>
    <t>SARUHANLI TM 45-80-A00001_ŞEHİR-2 M05_2312620</t>
  </si>
  <si>
    <t>24.12.2023 10:02:44</t>
  </si>
  <si>
    <t>24.12.2023 14:37:31</t>
  </si>
  <si>
    <t>HALIKÖY OVACIK MAH. TR-4 35-32-L00125_A_56368020_56368020</t>
  </si>
  <si>
    <t>24.12.2023 15:51:04</t>
  </si>
  <si>
    <t>24.12.2023 17:12:58</t>
  </si>
  <si>
    <t>MURADİYE TR-5 (ESKİ MEZARLIK YANI) 45-71-M00204_953243058_953243058</t>
  </si>
  <si>
    <t>24.12.2023 19:18:02</t>
  </si>
  <si>
    <t>24.12.2023 19:55:12</t>
  </si>
  <si>
    <t>M-228 35-02-M00228_35-02-M00228_49764240</t>
  </si>
  <si>
    <t>24.12.2023 14:16:23</t>
  </si>
  <si>
    <t>M-362 35-09-M00362_M-447 M03_47555515</t>
  </si>
  <si>
    <t>24.12.2023 00:50:12</t>
  </si>
  <si>
    <t>24.12.2023 03:38:28</t>
  </si>
  <si>
    <t>K-1480 35-09-K01480_35-09-K01480_2367221</t>
  </si>
  <si>
    <t>24.12.2023 16:53:17</t>
  </si>
  <si>
    <t>TOPARLAR KARŞI MAH.TR-2 35-29-L00324_A_56395309_56395309</t>
  </si>
  <si>
    <t>24.12.2023 16:43:26</t>
  </si>
  <si>
    <t>24.12.2023 19:05:24</t>
  </si>
  <si>
    <t>K-1990 35-04-K01990_35-04-K01990_2359025</t>
  </si>
  <si>
    <t>24.12.2023 11:20:45</t>
  </si>
  <si>
    <t>24.12.2023 12:05:39</t>
  </si>
  <si>
    <t>TR-2/11-A 45-83-L00156_955146489_955146489</t>
  </si>
  <si>
    <t>24.12.2023 20:35:07</t>
  </si>
  <si>
    <t>24.12.2023 21:36:49</t>
  </si>
  <si>
    <t>HACI HALİLLER TR-3 45-71-M00067_ M02_2074153</t>
  </si>
  <si>
    <t>24.12.2023 08:47:43</t>
  </si>
  <si>
    <t>24.12.2023 12:24:47</t>
  </si>
  <si>
    <t>YUSUFLU TR-2 35-20-L00238_35-20-L00238_2351240</t>
  </si>
  <si>
    <t>24.12.2023 10:50:46</t>
  </si>
  <si>
    <t>24.12.2023 14:50:15</t>
  </si>
  <si>
    <t>24.12.2023 09:36:33</t>
  </si>
  <si>
    <t>24.12.2023 11:15:29</t>
  </si>
  <si>
    <t>BEYOBA TR-10 45-72-M00425_45-72-M00425_2373724</t>
  </si>
  <si>
    <t>24.12.2023 01:38:58</t>
  </si>
  <si>
    <t>24.12.2023 01:45:03</t>
  </si>
  <si>
    <t>TR-18 35-26-M00018_TR-19/TR-19-1 M03_65921153</t>
  </si>
  <si>
    <t>24.12.2023 20:17:00</t>
  </si>
  <si>
    <t>25.12.2023 02:35:59</t>
  </si>
  <si>
    <t>K-4306 35-09-K04306_A a1_5875747</t>
  </si>
  <si>
    <t>24.12.2023 19:38:02</t>
  </si>
  <si>
    <t>24.12.2023 20:39:24</t>
  </si>
  <si>
    <t>24.12.2023 15:49:19</t>
  </si>
  <si>
    <t>24.12.2023 19:03:32</t>
  </si>
  <si>
    <t>AKSELENDİ İM 45-72-A00004_MORALILAR L09_100808540</t>
  </si>
  <si>
    <t>24.12.2023 16:18:57</t>
  </si>
  <si>
    <t>24.12.2023 17:35:18</t>
  </si>
  <si>
    <t>24.12.2023 11:39:03</t>
  </si>
  <si>
    <t>24.12.2023 13:04:51</t>
  </si>
  <si>
    <t>KOYUNDERE TR-9 35-28-M00164_B_60982162_60982162</t>
  </si>
  <si>
    <t>24.12.2023 14:02:29</t>
  </si>
  <si>
    <t>24.12.2023 15:54:24</t>
  </si>
  <si>
    <t>NİLSAN KÖK 35-26-M00725_ANADOLU YEM M04_65911138</t>
  </si>
  <si>
    <t>24.12.2023 10:05:23</t>
  </si>
  <si>
    <t>24.12.2023 14:56:28</t>
  </si>
  <si>
    <t>MENEMEN DM-6/25 35-28-L00095_953386633_953386633</t>
  </si>
  <si>
    <t>24.12.2023 08:46:54</t>
  </si>
  <si>
    <t>24.12.2023 10:04:44</t>
  </si>
  <si>
    <t>DİKİLİ İM 35-30-A00001_ALTINOVA-1 M08_72356787</t>
  </si>
  <si>
    <t>24.12.2023 09:15:35</t>
  </si>
  <si>
    <t>24.12.2023 09:51:00</t>
  </si>
  <si>
    <t>L-470 KÖK 35-18-L00470_REİSDERE L04_72090133</t>
  </si>
  <si>
    <t>24.12.2023 14:11:58</t>
  </si>
  <si>
    <t>24.12.2023 14:57:20</t>
  </si>
  <si>
    <t>MEKO METAL KÖK 35-26-M00394_TENERLER KÖK M04_72164824</t>
  </si>
  <si>
    <t>24.12.2023 13:32:38</t>
  </si>
  <si>
    <t>24.12.2023 15:23:20</t>
  </si>
  <si>
    <t>HALİLBEYLİ DM 35-27-M00620_HALİLBEYLİ-2 M08_2306331</t>
  </si>
  <si>
    <t>24.12.2023 14:34:00</t>
  </si>
  <si>
    <t>24.12.2023 14:41:00</t>
  </si>
  <si>
    <t>24.12.2023 14:44:27</t>
  </si>
  <si>
    <t>24.12.2023 15:01:33</t>
  </si>
  <si>
    <t>BİOSUN BES DM 35-15-M00427_BİOSUN KATI ATIK M10_79885729</t>
  </si>
  <si>
    <t>24.12.2023 10:29:14</t>
  </si>
  <si>
    <t>24.12.2023 15:59:47</t>
  </si>
  <si>
    <t>TR-74 ( M-774) 35-30-M00774_955299653_955299653</t>
  </si>
  <si>
    <t>24.12.2023 10:40:21</t>
  </si>
  <si>
    <t>24.12.2023 13:26:28</t>
  </si>
  <si>
    <t>K-2323 35-04-K02323_F_56372343_56372343</t>
  </si>
  <si>
    <t>24.12.2023 15:17:51</t>
  </si>
  <si>
    <t>24.12.2023 05:09:08</t>
  </si>
  <si>
    <t>24.12.2023 08:37:52</t>
  </si>
  <si>
    <t>TR-170 35-26-M01191__72374402_72374402</t>
  </si>
  <si>
    <t>24.12.2023 13:31:42</t>
  </si>
  <si>
    <t>24.12.2023 15:18:54</t>
  </si>
  <si>
    <t>24.12.2023 12:04:55</t>
  </si>
  <si>
    <t>24.12.2023 13:16:13</t>
  </si>
  <si>
    <t>24.12.2023 00:24:59</t>
  </si>
  <si>
    <t>24.12.2023 01:14:30</t>
  </si>
  <si>
    <t>BORNOVA TM 35-02-A00005_TR-A K12_2308105</t>
  </si>
  <si>
    <t>24.12.2023 03:17:40</t>
  </si>
  <si>
    <t>24.12.2023 03:35:56</t>
  </si>
  <si>
    <t>TR-2/33 (GALERİCİLER) 45-83-L00033_955178274_955178274</t>
  </si>
  <si>
    <t>24.12.2023 21:39:06</t>
  </si>
  <si>
    <t>24.12.2023 23:36:45</t>
  </si>
  <si>
    <t>M-1451 35-01-M01451_D D1_5920600</t>
  </si>
  <si>
    <t>24.12.2023 13:13:05</t>
  </si>
  <si>
    <t>24.12.2023 14:12:11</t>
  </si>
  <si>
    <t>M-367 35-02-M00367_912835190_912835190</t>
  </si>
  <si>
    <t>24.12.2023 22:01:16</t>
  </si>
  <si>
    <t>25.12.2023 00:09:36</t>
  </si>
  <si>
    <t>K-1162 35-01-K01162_E_56366041_56366041</t>
  </si>
  <si>
    <t>24.12.2023 12:35:19</t>
  </si>
  <si>
    <t>24.12.2023 14:04:40</t>
  </si>
  <si>
    <t>FOÇA TR-17 35-23-L00017_C_56398542_56398542</t>
  </si>
  <si>
    <t>24.12.2023 14:13:39</t>
  </si>
  <si>
    <t>24.12.2023 16:22:11</t>
  </si>
  <si>
    <t>24.12.2023 09:57:19</t>
  </si>
  <si>
    <t>24.12.2023 11:09:07</t>
  </si>
  <si>
    <t>TR-316 35-14-L00316_A_77737940_77737940</t>
  </si>
  <si>
    <t>24.12.2023 01:13:27</t>
  </si>
  <si>
    <t>24.12.2023 02:58:55</t>
  </si>
  <si>
    <t>YUSUFLU TR-2 35-20-L00238_955212281_955212281</t>
  </si>
  <si>
    <t>24.12.2023 18:05:03</t>
  </si>
  <si>
    <t>24.12.2023 19:44:39</t>
  </si>
  <si>
    <t>L-238 35-18-L00238_5721079_56370199_56370199</t>
  </si>
  <si>
    <t>24.12.2023 14:20:51</t>
  </si>
  <si>
    <t>BEYOBA TR-10 45-72-M00425_B_56392164_56392164</t>
  </si>
  <si>
    <t>24.12.2023 00:56:51</t>
  </si>
  <si>
    <t>24.12.2023 19:10:23</t>
  </si>
  <si>
    <t>24.12.2023 21:28:12</t>
  </si>
  <si>
    <t>MORDOĞAN TR-41 35-21-L00164_A_56379220_56379220</t>
  </si>
  <si>
    <t>24.12.2023 20:26:59</t>
  </si>
  <si>
    <t>24.12.2023 21:11:38</t>
  </si>
  <si>
    <t>TR-2 35-31-L00002_35-31-L00002_2355069</t>
  </si>
  <si>
    <t>24.12.2023 09:49:48</t>
  </si>
  <si>
    <t>24.12.2023 14:55:02</t>
  </si>
  <si>
    <t>24.12.2023 09:17:19</t>
  </si>
  <si>
    <t>24.12.2023 12:00:07</t>
  </si>
  <si>
    <t>TR- 17 45-74-M00017_A A2_47702769</t>
  </si>
  <si>
    <t>24.12.2023 15:09:14</t>
  </si>
  <si>
    <t>24.12.2023 16:04:09</t>
  </si>
  <si>
    <t>24.12.2023 11:54:15</t>
  </si>
  <si>
    <t>24.12.2023 12:59:47</t>
  </si>
  <si>
    <t>24.12.2023 18:11:53</t>
  </si>
  <si>
    <t>24.12.2023 18:50:40</t>
  </si>
  <si>
    <t>DM-25/17 45-71-M00049_45-71-M00049_61319621</t>
  </si>
  <si>
    <t>24.12.2023 09:29:52</t>
  </si>
  <si>
    <t>24.12.2023 12:30:06</t>
  </si>
  <si>
    <t>K-4114 35-08-K04114_35-08-K04114_42841508</t>
  </si>
  <si>
    <t>24.12.2023 13:57:39</t>
  </si>
  <si>
    <t>24.12.2023 10:46:13</t>
  </si>
  <si>
    <t>24.12.2023 13:38:05</t>
  </si>
  <si>
    <t>TR-86 35-17-M00086_950302507_950302507</t>
  </si>
  <si>
    <t>24.12.2023 11:18:29</t>
  </si>
  <si>
    <t>24.12.2023 12:31:27</t>
  </si>
  <si>
    <t>24.12.2023 20:32:50</t>
  </si>
  <si>
    <t>24.12.2023 21:39:51</t>
  </si>
  <si>
    <t>M-1767 35-02-M01767_913269868_913269868</t>
  </si>
  <si>
    <t>24.12.2023 19:53:48</t>
  </si>
  <si>
    <t>24.12.2023 20:52:44</t>
  </si>
  <si>
    <t>YELKİ TR-6 (M-2343) 35-10-M02343_35-10-M02343_42776417</t>
  </si>
  <si>
    <t>24.12.2023 09:57:35</t>
  </si>
  <si>
    <t>24.12.2023 15:09:29</t>
  </si>
  <si>
    <t>TR-21 (M-721) 35-30-M00721_955298274_955298274</t>
  </si>
  <si>
    <t>24.12.2023 22:32:00</t>
  </si>
  <si>
    <t>24.12.2023 23:09:16</t>
  </si>
  <si>
    <t>24.12.2023 13:36:04</t>
  </si>
  <si>
    <t>24.12.2023 15:51:48</t>
  </si>
  <si>
    <t>24.12.2023 18:49:48</t>
  </si>
  <si>
    <t>24.12.2023 19:56:17</t>
  </si>
  <si>
    <t>24.12.2023 03:51:58</t>
  </si>
  <si>
    <t>24.12.2023 04:12:47</t>
  </si>
  <si>
    <t>K-440 35-01-K00440_911219032_911219032</t>
  </si>
  <si>
    <t>24.12.2023 20:10:55</t>
  </si>
  <si>
    <t>ÇAMURHAMAMI TR-1 45-78-L00271_49308023_56386928_56386928</t>
  </si>
  <si>
    <t>24.12.2023 13:16:00</t>
  </si>
  <si>
    <t>24.12.2023 13:48:01</t>
  </si>
  <si>
    <t>ÜÇPINAR DM 45-71-M00183_AVDAL M02_72249124</t>
  </si>
  <si>
    <t>24.12.2023 11:08:43</t>
  </si>
  <si>
    <t>TR-9 35-15-M00009_950382904_950382904</t>
  </si>
  <si>
    <t>24.12.2023 19:32:19</t>
  </si>
  <si>
    <t>24.12.2023 20:36:15</t>
  </si>
  <si>
    <t>M-1433 35-02-M01433_A A1_5931319</t>
  </si>
  <si>
    <t>24.12.2023 12:24:51</t>
  </si>
  <si>
    <t>24.12.2023 18:55:58</t>
  </si>
  <si>
    <t>24.12.2023 14:35:18</t>
  </si>
  <si>
    <t>24.12.2023 17:28:11</t>
  </si>
  <si>
    <t>M-448 35-03-M00448_35-03-M00448_2365707</t>
  </si>
  <si>
    <t>24.12.2023 09:08:02</t>
  </si>
  <si>
    <t>24.12.2023 14:03:18</t>
  </si>
  <si>
    <t>24.12.2023 17:54:30</t>
  </si>
  <si>
    <t>24.12.2023 18:40:51</t>
  </si>
  <si>
    <t>K-870 35-02-K00870_911977781_911977781</t>
  </si>
  <si>
    <t>24.12.2023 16:25:49</t>
  </si>
  <si>
    <t>24.12.2023 17:26:04</t>
  </si>
  <si>
    <t>M-1279 35-09-M01279_M-251 M02_78087992</t>
  </si>
  <si>
    <t>24.12.2023 09:05:13</t>
  </si>
  <si>
    <t>24.12.2023 14:19:00</t>
  </si>
  <si>
    <t>24.12.2023 11:29:54</t>
  </si>
  <si>
    <t>24.12.2023 13:58:00</t>
  </si>
  <si>
    <t>DM-20 45-71-M00273_TR-89 ÇAPRA M04_2306458</t>
  </si>
  <si>
    <t>24.12.2023 08:51:35</t>
  </si>
  <si>
    <t>24.12.2023 10:35:02</t>
  </si>
  <si>
    <t>24.12.2023 13:27:51</t>
  </si>
  <si>
    <t>24.12.2023 15:42:58</t>
  </si>
  <si>
    <t>24.12.2023 20:14:00</t>
  </si>
  <si>
    <t>24.12.2023 23:30:32</t>
  </si>
  <si>
    <t>24.12.2023 10:21:56</t>
  </si>
  <si>
    <t>24.12.2023 16:48:56</t>
  </si>
  <si>
    <t>K-501 35-01-K00501_E_56354375_56354375</t>
  </si>
  <si>
    <t>24.12.2023 09:37:20</t>
  </si>
  <si>
    <t>24.12.2023 11:52:28</t>
  </si>
  <si>
    <t>HALIKÖY OVACIK MAH. TR-4 35-32-L00125_35-32-L00125_2351165</t>
  </si>
  <si>
    <t>24.12.2023 18:20:51</t>
  </si>
  <si>
    <t>M-1531 35-09-M01531_915934636_915934636</t>
  </si>
  <si>
    <t>24.12.2023 18:12:18</t>
  </si>
  <si>
    <t>24.12.2023 19:17:16</t>
  </si>
  <si>
    <t>24.12.2023 16:12:33</t>
  </si>
  <si>
    <t>24.12.2023 19:38:32</t>
  </si>
  <si>
    <t>DELİÇOBAN TR-1 45-75-M00163_A_90953601_90953601</t>
  </si>
  <si>
    <t>24.12.2023 15:19:39</t>
  </si>
  <si>
    <t>24.12.2023 18:41:31</t>
  </si>
  <si>
    <t>K-1191 35-04-K01191_912716999_912716999</t>
  </si>
  <si>
    <t>24.12.2023 09:42:16</t>
  </si>
  <si>
    <t>24.12.2023 15:26:23</t>
  </si>
  <si>
    <t>DM-25/12 45-71-M00051_953215538_953215538</t>
  </si>
  <si>
    <t>24.12.2023 14:38:41</t>
  </si>
  <si>
    <t>24.12.2023 20:08:19</t>
  </si>
  <si>
    <t>24.12.2023 19:21:34</t>
  </si>
  <si>
    <t>24.12.2023 19:56:12</t>
  </si>
  <si>
    <t>24.12.2023 10:28:48</t>
  </si>
  <si>
    <t>24.12.2023 10:29:00</t>
  </si>
  <si>
    <t>24.12.2023 09:08:39</t>
  </si>
  <si>
    <t>24.12.2023 11:19:44</t>
  </si>
  <si>
    <t>SOMA DM-1 45-82-M00050_DM-2 M05_60207432</t>
  </si>
  <si>
    <t>24.12.2023 16:38:35</t>
  </si>
  <si>
    <t>24.12.2023 21:29:20</t>
  </si>
  <si>
    <t>K-1692 35-04-K01692_99509498_99509498</t>
  </si>
  <si>
    <t>24.12.2023 12:07:20</t>
  </si>
  <si>
    <t>24.12.2023 13:06:01</t>
  </si>
  <si>
    <t>K-4023 35-01-K04023_911860682_911860682</t>
  </si>
  <si>
    <t>24.12.2023 12:51:43</t>
  </si>
  <si>
    <t>24.12.2023 14:27:51</t>
  </si>
  <si>
    <t>SELENDİ TR-20/A 45-81-M00255_C C04b_66040014</t>
  </si>
  <si>
    <t>24.12.2023 08:48:39</t>
  </si>
  <si>
    <t>24.12.2023 13:21:11</t>
  </si>
  <si>
    <t>TR-293 (İM-1/TR-5) 35-19-L00348_95001368158_95001368158</t>
  </si>
  <si>
    <t>24.12.2023 08:39:51</t>
  </si>
  <si>
    <t>24.12.2023 12:44:41</t>
  </si>
  <si>
    <t>TÜTENLİ TR-1 45-72-L00126_956521485_956521485</t>
  </si>
  <si>
    <t>24.12.2023 21:37:55</t>
  </si>
  <si>
    <t>24.12.2023 22:52:49</t>
  </si>
  <si>
    <t>TR-84 35-19-L00084_C_90947701_90947701</t>
  </si>
  <si>
    <t>25.12.2023 13:45:51</t>
  </si>
  <si>
    <t>25.12.2023 17:37:33</t>
  </si>
  <si>
    <t>KIZLARALANI KÖK 45-72-L00698_KIZLARALANI ÇIKIŞ L02_66587060</t>
  </si>
  <si>
    <t>25.12.2023 10:00:06</t>
  </si>
  <si>
    <t>25.12.2023 11:01:38</t>
  </si>
  <si>
    <t>25.12.2023 22:37:14</t>
  </si>
  <si>
    <t>25.12.2023 23:00:17</t>
  </si>
  <si>
    <t>M-3091(YATIRIM REZERVE) 35-07-M03091_967184886_967184886</t>
  </si>
  <si>
    <t>25.12.2023 14:32:57</t>
  </si>
  <si>
    <t>25.12.2023 17:10:20</t>
  </si>
  <si>
    <t>M-3090 35-09-M03090_A A01_95325018</t>
  </si>
  <si>
    <t>25.12.2023 17:49:53</t>
  </si>
  <si>
    <t>25.12.2023 22:58:32</t>
  </si>
  <si>
    <t>M-989 35-03-M00989_B b1b_5784614</t>
  </si>
  <si>
    <t>25.12.2023 08:50:11</t>
  </si>
  <si>
    <t>25.12.2023 10:35:08</t>
  </si>
  <si>
    <t>25.12.2023 17:41:48</t>
  </si>
  <si>
    <t>25.12.2023 18:33:45</t>
  </si>
  <si>
    <t>K-3081 35-03-K03081_B_56363984_56363984</t>
  </si>
  <si>
    <t>25.12.2023 13:10:55</t>
  </si>
  <si>
    <t>25.12.2023 18:21:07</t>
  </si>
  <si>
    <t>GÜLBAHÇE TR-1 45-71-M00184_45-71-M00184_72255610</t>
  </si>
  <si>
    <t>25.12.2023 18:21:14</t>
  </si>
  <si>
    <t>25.12.2023 19:12:15</t>
  </si>
  <si>
    <t>TR-127 35-26-M00127_956618829_956618829</t>
  </si>
  <si>
    <t>25.12.2023 15:13:42</t>
  </si>
  <si>
    <t>25.12.2023 21:37:14</t>
  </si>
  <si>
    <t>25.12.2023 09:41:57</t>
  </si>
  <si>
    <t>25.12.2023 15:29:19</t>
  </si>
  <si>
    <t>SARUHANLI TR-16 45-80-M00016_C_56387182_56387182</t>
  </si>
  <si>
    <t>25.12.2023 19:39:59</t>
  </si>
  <si>
    <t>25.12.2023 20:25:00</t>
  </si>
  <si>
    <t>TR-18 45-78-L00018_953248415_953248415</t>
  </si>
  <si>
    <t>25.12.2023 16:08:24</t>
  </si>
  <si>
    <t>25.12.2023 17:52:23</t>
  </si>
  <si>
    <t>K-3569 35-02-K03569_35-02-K03569_2377085</t>
  </si>
  <si>
    <t>25.12.2023 16:28:39</t>
  </si>
  <si>
    <t>25.12.2023 18:03:51</t>
  </si>
  <si>
    <t>HELVACI KÖK-1 35-17-M00360_HELVACI KÖK GİRİŞ M02_66443898</t>
  </si>
  <si>
    <t>25.12.2023 12:37:33</t>
  </si>
  <si>
    <t>25.12.2023 17:55:55</t>
  </si>
  <si>
    <t>MENDERES TR-1 35-32-M00001_946412133_946412133</t>
  </si>
  <si>
    <t>25.12.2023 09:17:18</t>
  </si>
  <si>
    <t>25.12.2023 10:01:22</t>
  </si>
  <si>
    <t>25.12.2023 20:02:14</t>
  </si>
  <si>
    <t>25.12.2023 20:07:24</t>
  </si>
  <si>
    <t>GÖRECE M-1130 35-22-M00187_B_60982582_60982582</t>
  </si>
  <si>
    <t>25.12.2023 15:06:12</t>
  </si>
  <si>
    <t>25.12.2023 18:55:23</t>
  </si>
  <si>
    <t>25.12.2023 14:04:20</t>
  </si>
  <si>
    <t>25.12.2023 18:31:16</t>
  </si>
  <si>
    <t>DM06/TR03 45-73-M00048_945674245_945674245</t>
  </si>
  <si>
    <t>25.12.2023 21:52:12</t>
  </si>
  <si>
    <t>25.12.2023 23:14:42</t>
  </si>
  <si>
    <t>ALÇUK TM 35-17-A00001_MENEMEN-2 M28_2055287</t>
  </si>
  <si>
    <t>25.12.2023 09:43:24</t>
  </si>
  <si>
    <t>25.12.2023 12:37:00</t>
  </si>
  <si>
    <t>M-67 ELMASTAŞ 35-14-M00067_956659003_956659003</t>
  </si>
  <si>
    <t>25.12.2023 17:18:08</t>
  </si>
  <si>
    <t>25.12.2023 18:00:13</t>
  </si>
  <si>
    <t>25.12.2023 16:33:26</t>
  </si>
  <si>
    <t>25.12.2023 19:06:57</t>
  </si>
  <si>
    <t>TR-81 35-19-L00081_35-19-L00081_72133520</t>
  </si>
  <si>
    <t>25.12.2023 11:41:28</t>
  </si>
  <si>
    <t>25.12.2023 13:04:39</t>
  </si>
  <si>
    <t>KARABURUN TR-56 35-21-L00217_A_77288362_77288362</t>
  </si>
  <si>
    <t>25.12.2023 18:08:16</t>
  </si>
  <si>
    <t>25.12.2023 19:09:18</t>
  </si>
  <si>
    <t>YEŞİLOVA ÇAYIR TR-2 35-20-L00127_6869983_56378168_56378168</t>
  </si>
  <si>
    <t>25.12.2023 12:55:15</t>
  </si>
  <si>
    <t>25.12.2023 18:06:27</t>
  </si>
  <si>
    <t>YEŞİLOVA ÇAYIR TR-2 35-20-L00127_35-20-L00127_2364204</t>
  </si>
  <si>
    <t>25.12.2023 10:35:44</t>
  </si>
  <si>
    <t>25.12.2023 11:36:45</t>
  </si>
  <si>
    <t>POYRAZDAMLARI TR-11 45-78-M00576_HatBaşıAyırıcı_53139057 M05_53139057</t>
  </si>
  <si>
    <t>25.12.2023 10:26:03</t>
  </si>
  <si>
    <t>25.12.2023 11:37:25</t>
  </si>
  <si>
    <t>SOMA DM-1 45-82-M00050_M-4 M16_60207430</t>
  </si>
  <si>
    <t>25.12.2023 10:16:01</t>
  </si>
  <si>
    <t>25.12.2023 14:53:46</t>
  </si>
  <si>
    <t>25.12.2023 06:39:49</t>
  </si>
  <si>
    <t>25.12.2023 06:49:20</t>
  </si>
  <si>
    <t>L-15 35-18-L00015_8914017_56394891_56394891</t>
  </si>
  <si>
    <t>25.12.2023 04:40:16</t>
  </si>
  <si>
    <t>25.12.2023 08:58:54</t>
  </si>
  <si>
    <t>TR-153 (DM-2/43) 35-16-L00153_B_65513471_65513471</t>
  </si>
  <si>
    <t>25.12.2023 16:46:17</t>
  </si>
  <si>
    <t>25.12.2023 17:50:21</t>
  </si>
  <si>
    <t>SULTAN YAYLASI TR-2 45-71-M01767_A_56384244_56384244</t>
  </si>
  <si>
    <t>25.12.2023 07:46:15</t>
  </si>
  <si>
    <t>25.12.2023 12:31:13</t>
  </si>
  <si>
    <t>25.12.2023 17:38:04</t>
  </si>
  <si>
    <t>25.12.2023 19:05:51</t>
  </si>
  <si>
    <t>TR-53 35-17-M00053_C C04_92272762</t>
  </si>
  <si>
    <t>25.12.2023 22:03:27</t>
  </si>
  <si>
    <t>25.12.2023 22:48:21</t>
  </si>
  <si>
    <t>TR-23 35-27-M00023_913331670_913331670</t>
  </si>
  <si>
    <t>25.12.2023 10:03:16</t>
  </si>
  <si>
    <t>25.12.2023 10:45:11</t>
  </si>
  <si>
    <t>25.12.2023 16:01:21</t>
  </si>
  <si>
    <t>25.12.2023 20:02:23</t>
  </si>
  <si>
    <t>K-31 35-01-K00031_E E1_5872932</t>
  </si>
  <si>
    <t>25.12.2023 12:43:50</t>
  </si>
  <si>
    <t>25.12.2023 20:09:38</t>
  </si>
  <si>
    <t>M-2913 35-01-M02913_911746667_911746667</t>
  </si>
  <si>
    <t>25.12.2023 14:43:14</t>
  </si>
  <si>
    <t>25.12.2023 18:03:25</t>
  </si>
  <si>
    <t>ALMAK TM 35-17-A00003_YENİFOÇA-2 M28_2055978</t>
  </si>
  <si>
    <t>25.12.2023 10:23:38</t>
  </si>
  <si>
    <t>25.12.2023 18:48:00</t>
  </si>
  <si>
    <t>OSMANİYE TR-1 45-73-M00503_B_56390993_56390993</t>
  </si>
  <si>
    <t>25.12.2023 16:49:11</t>
  </si>
  <si>
    <t>26.12.2023 00:18:28</t>
  </si>
  <si>
    <t>M-3090 35-09-M03090_35-09-M03090_80918110</t>
  </si>
  <si>
    <t>25.12.2023 20:43:19</t>
  </si>
  <si>
    <t>25.12.2023 20:52:25</t>
  </si>
  <si>
    <t>TERZİHALİLLER-1 35-16-M00105_35-16-M00105_2346998</t>
  </si>
  <si>
    <t>25.12.2023 20:59:41</t>
  </si>
  <si>
    <t>25.12.2023 21:29:49</t>
  </si>
  <si>
    <t>FIRINLI TR-2 35-20-L00090_35-20-L00090_2371663</t>
  </si>
  <si>
    <t>25.12.2023 17:31:16</t>
  </si>
  <si>
    <t>25.12.2023 18:40:14</t>
  </si>
  <si>
    <t>25.12.2023 14:52:19</t>
  </si>
  <si>
    <t>25.12.2023 15:26:30</t>
  </si>
  <si>
    <t>K-1386 35-01-K01386_D D1_5856721</t>
  </si>
  <si>
    <t>25.12.2023 06:52:46</t>
  </si>
  <si>
    <t>25.12.2023 08:20:48</t>
  </si>
  <si>
    <t>SEFERİHİSAR İM 35-14-A00002_SEFERİHİSAR ŞEHİR-2 L04_72378556</t>
  </si>
  <si>
    <t>25.12.2023 09:51:16</t>
  </si>
  <si>
    <t>25.12.2023 15:41:07</t>
  </si>
  <si>
    <t>M-2385 35-01-M02385__73560688_73560688</t>
  </si>
  <si>
    <t>25.12.2023 18:29:30</t>
  </si>
  <si>
    <t>25.12.2023 20:02:41</t>
  </si>
  <si>
    <t>KARABURUN TR-1/15 35-21-L00019_50121031_56357536_56357536</t>
  </si>
  <si>
    <t>25.12.2023 12:49:18</t>
  </si>
  <si>
    <t>25.12.2023 14:44:42</t>
  </si>
  <si>
    <t>25.12.2023 10:34:39</t>
  </si>
  <si>
    <t>25.12.2023 11:38:35</t>
  </si>
  <si>
    <t>MAHMUTLAR KÖK 45-74-M00354_YARBASAN M010_79385785</t>
  </si>
  <si>
    <t>25.12.2023 10:57:14</t>
  </si>
  <si>
    <t>25.12.2023 17:56:47</t>
  </si>
  <si>
    <t>TR-85 35-19-L00085_C_90947982_90947982</t>
  </si>
  <si>
    <t>25.12.2023 13:57:02</t>
  </si>
  <si>
    <t>25.12.2023 17:28:15</t>
  </si>
  <si>
    <t>25.12.2023 22:53:54</t>
  </si>
  <si>
    <t>25.12.2023 23:46:54</t>
  </si>
  <si>
    <t>IŞIKLAR TM 35-02-A00006_CUMAOVASI-2 M05_2307646</t>
  </si>
  <si>
    <t>25.12.2023 12:14:00</t>
  </si>
  <si>
    <t>25.12.2023 12:34:48</t>
  </si>
  <si>
    <t>25.12.2023 10:09:34</t>
  </si>
  <si>
    <t>25.12.2023 16:49:34</t>
  </si>
  <si>
    <t>25.12.2023 09:22:56</t>
  </si>
  <si>
    <t>25.12.2023 14:18:31</t>
  </si>
  <si>
    <t>YENİŞEHİR TR-4 35-31-L00112_47863298_65499055_65499055</t>
  </si>
  <si>
    <t>25.12.2023 11:33:11</t>
  </si>
  <si>
    <t>25.12.2023 15:53:49</t>
  </si>
  <si>
    <t>25.12.2023 17:01:28</t>
  </si>
  <si>
    <t>25.12.2023 18:29:18</t>
  </si>
  <si>
    <t>KENANPAŞA TR-1 45-73-M00749_45-73-M00749_2355694</t>
  </si>
  <si>
    <t>25.12.2023 18:29:54</t>
  </si>
  <si>
    <t>25.12.2023 19:06:32</t>
  </si>
  <si>
    <t>TR-88 35-16-L00088_B b5_47594490</t>
  </si>
  <si>
    <t>25.12.2023 11:48:35</t>
  </si>
  <si>
    <t>25.12.2023 12:30:55</t>
  </si>
  <si>
    <t>25.12.2023 10:27:01</t>
  </si>
  <si>
    <t>25.12.2023 12:16:42</t>
  </si>
  <si>
    <t>25.12.2023 16:19:11</t>
  </si>
  <si>
    <t>25.12.2023 19:05:46</t>
  </si>
  <si>
    <t>25.12.2023 03:31:28</t>
  </si>
  <si>
    <t>25.12.2023 03:38:23</t>
  </si>
  <si>
    <t>K-426 35-07-K00426_35-07-K00426_2368143</t>
  </si>
  <si>
    <t>25.12.2023 13:06:59</t>
  </si>
  <si>
    <t>25.12.2023 13:54:17</t>
  </si>
  <si>
    <t>25.12.2023 10:24:04</t>
  </si>
  <si>
    <t>25.12.2023 14:31:21</t>
  </si>
  <si>
    <t>25.12.2023 12:41:40</t>
  </si>
  <si>
    <t>25.12.2023 14:32:05</t>
  </si>
  <si>
    <t>M-2440 35-09-M02440_35-09-M02440_42782977</t>
  </si>
  <si>
    <t>25.12.2023 09:55:10</t>
  </si>
  <si>
    <t>25.12.2023 10:43:36</t>
  </si>
  <si>
    <t>25.12.2023 15:06:07</t>
  </si>
  <si>
    <t>25.12.2023 16:46:31</t>
  </si>
  <si>
    <t>ALAŞEHİR TR-23 45-73-M00023_945685050_945685050</t>
  </si>
  <si>
    <t>25.12.2023 17:36:11</t>
  </si>
  <si>
    <t>25.12.2023 19:14:10</t>
  </si>
  <si>
    <t>25.12.2023 05:02:11</t>
  </si>
  <si>
    <t>25.12.2023 06:52:16</t>
  </si>
  <si>
    <t>TİRE İM-DM-1 35-29-A00001_HatBaşıAyırıcı_53138697 L04_53138697</t>
  </si>
  <si>
    <t>25.12.2023 09:24:18</t>
  </si>
  <si>
    <t>25.12.2023 14:33:16</t>
  </si>
  <si>
    <t>K-3569 35-02-K03569_M_56367807_56367807</t>
  </si>
  <si>
    <t>25.12.2023 09:39:00</t>
  </si>
  <si>
    <t>25.12.2023 10:52:21</t>
  </si>
  <si>
    <t>TR-26 35-32-L00026_946413717_946413717</t>
  </si>
  <si>
    <t>25.12.2023 14:06:25</t>
  </si>
  <si>
    <t>25.12.2023 14:30:14</t>
  </si>
  <si>
    <t>TR-95 35-15-M00095_950368772_950368772</t>
  </si>
  <si>
    <t>25.12.2023 18:17:17</t>
  </si>
  <si>
    <t>25.12.2023 21:53:38</t>
  </si>
  <si>
    <t>TR-64 35-17-M00064_C_91109154_91109154</t>
  </si>
  <si>
    <t>25.12.2023 12:04:09</t>
  </si>
  <si>
    <t>25.12.2023 12:32:27</t>
  </si>
  <si>
    <t>BEYAZKENT SİTESİ 35-30-M00343_955307151_955307151</t>
  </si>
  <si>
    <t>25.12.2023 07:48:27</t>
  </si>
  <si>
    <t>25.12.2023 11:30:47</t>
  </si>
  <si>
    <t>DM-14/3A 45-71-M02249_954728611_954728611</t>
  </si>
  <si>
    <t>25.12.2023 19:55:20</t>
  </si>
  <si>
    <t>25.12.2023 22:25:41</t>
  </si>
  <si>
    <t>M-1234 35-01-M01234_B_56376462_56376462</t>
  </si>
  <si>
    <t>25.12.2023 16:24:55</t>
  </si>
  <si>
    <t>25.12.2023 17:00:01</t>
  </si>
  <si>
    <t>GÖKÇEÖREN TR-6 45-77-M00034_DIREK TIPI TRAFO HUCRESI H01_2056367</t>
  </si>
  <si>
    <t>25.12.2023 04:43:26</t>
  </si>
  <si>
    <t>YENİ FOÇA TR-26 35-23-M00026_A_56364372_56364372</t>
  </si>
  <si>
    <t>25.12.2023 11:33:51</t>
  </si>
  <si>
    <t>25.12.2023 12:53:51</t>
  </si>
  <si>
    <t>25.12.2023 18:17:41</t>
  </si>
  <si>
    <t>TERZİHALİLLER-1 35-16-M00105_B_56399309_56399309</t>
  </si>
  <si>
    <t>25.12.2023 19:11:03</t>
  </si>
  <si>
    <t>M-2449 35-01-M02449_M-2686 M04_50183841</t>
  </si>
  <si>
    <t>25.12.2023 22:41:55</t>
  </si>
  <si>
    <t>25.12.2023 23:33:04</t>
  </si>
  <si>
    <t>25.12.2023 12:12:24</t>
  </si>
  <si>
    <t>25.12.2023 18:35:33</t>
  </si>
  <si>
    <t>25.12.2023 09:32:54</t>
  </si>
  <si>
    <t>25.12.2023 12:56:30</t>
  </si>
  <si>
    <t>KENANPAŞA TR-1 45-73-M00749_A_56404988_56404988</t>
  </si>
  <si>
    <t>25.12.2023 14:55:47</t>
  </si>
  <si>
    <t>25.12.2023 17:58:48</t>
  </si>
  <si>
    <t>25.12.2023 22:36:18</t>
  </si>
  <si>
    <t>25.12.2023 09:56:34</t>
  </si>
  <si>
    <t>25.12.2023 10:08:04</t>
  </si>
  <si>
    <t>BEYOBA TR-3 45-72-M00420_C_56393546_56393546</t>
  </si>
  <si>
    <t>25.12.2023 23:39:03</t>
  </si>
  <si>
    <t>26.12.2023 01:11:45</t>
  </si>
  <si>
    <t>25.12.2023 21:15:34</t>
  </si>
  <si>
    <t>25.12.2023 21:27:42</t>
  </si>
  <si>
    <t>25.12.2023 15:48:41</t>
  </si>
  <si>
    <t>25.12.2023 18:03:18</t>
  </si>
  <si>
    <t>HELVACI TR-8 35-17-M00368_A_91053976_91053976</t>
  </si>
  <si>
    <t>25.12.2023 19:49:35</t>
  </si>
  <si>
    <t>25.12.2023 20:32:18</t>
  </si>
  <si>
    <t>K-3322 35-09-K03322_97689254_97689254</t>
  </si>
  <si>
    <t>25.12.2023 15:12:35</t>
  </si>
  <si>
    <t>25.12.2023 22:27:55</t>
  </si>
  <si>
    <t>DM-25 (ÇAĞLAYAN DM) 45-71-M00060_DM-25/37 M06_72440781</t>
  </si>
  <si>
    <t>25.12.2023 09:49:35</t>
  </si>
  <si>
    <t>25.12.2023 15:42:50</t>
  </si>
  <si>
    <t>YENİFOÇA TR-51 35-23-M00051_42097959_56375036_56375036</t>
  </si>
  <si>
    <t>25.12.2023 14:41:43</t>
  </si>
  <si>
    <t>25.12.2023 16:07:33</t>
  </si>
  <si>
    <t>25.12.2023 08:58:30</t>
  </si>
  <si>
    <t>25.12.2023 19:53:34</t>
  </si>
  <si>
    <t>25.12.2023 18:36:59</t>
  </si>
  <si>
    <t>25.12.2023 19:32:27</t>
  </si>
  <si>
    <t>KUŞÇULAR DM-2 35-19-M00515_KUŞÇULAR DM M02_80470427</t>
  </si>
  <si>
    <t>25.12.2023 16:33:44</t>
  </si>
  <si>
    <t>25.12.2023 16:50:24</t>
  </si>
  <si>
    <t>25.12.2023 09:02:03</t>
  </si>
  <si>
    <t>25.12.2023 13:00:07</t>
  </si>
  <si>
    <t>M-33 CUMHURİYET 35-25-M00102_DIREK TIPI TRAFO HUCRESI H01_2126963</t>
  </si>
  <si>
    <t>25.12.2023 09:58:02</t>
  </si>
  <si>
    <t>25.12.2023 16:30:04</t>
  </si>
  <si>
    <t>TR-142 35-15-L00142_E e3_48898380</t>
  </si>
  <si>
    <t>25.12.2023 10:13:44</t>
  </si>
  <si>
    <t>25.12.2023 13:12:30</t>
  </si>
  <si>
    <t>KALEMOĞLU FINDIKOĞLU TR-1 45-75-M00306_A_91299866_91299866</t>
  </si>
  <si>
    <t>25.12.2023 20:09:00</t>
  </si>
  <si>
    <t>25.12.2023 23:48:37</t>
  </si>
  <si>
    <t>25.12.2023 09:45:48</t>
  </si>
  <si>
    <t>25.12.2023 14:21:33</t>
  </si>
  <si>
    <t>BEYAZKENT SİTESİ 35-30-M00343_95000012964_95000012964</t>
  </si>
  <si>
    <t>25.12.2023 15:48:13</t>
  </si>
  <si>
    <t>25.12.2023 18:12:15</t>
  </si>
  <si>
    <t>TR-22 35-26-M00022_6415630_56359317_56359317</t>
  </si>
  <si>
    <t>25.12.2023 11:10:52</t>
  </si>
  <si>
    <t>25.12.2023 11:58:06</t>
  </si>
  <si>
    <t>25.12.2023 09:15:25</t>
  </si>
  <si>
    <t>25.12.2023 17:45:15</t>
  </si>
  <si>
    <t>ULUKENT DM-6/7 KÖK 35-28-M00618_M-639 M06_79699767</t>
  </si>
  <si>
    <t>25.12.2023 14:02:29</t>
  </si>
  <si>
    <t>25.12.2023 15:14:08</t>
  </si>
  <si>
    <t>M-448 35-03-M00448_A_56366969_56366969</t>
  </si>
  <si>
    <t>25.12.2023 08:51:54</t>
  </si>
  <si>
    <t>25.12.2023 12:01:16</t>
  </si>
  <si>
    <t>25.12.2023 10:01:02</t>
  </si>
  <si>
    <t>25.12.2023 16:51:01</t>
  </si>
  <si>
    <t>GÜMÜLDÜR M-41 35-25-M00041_A_56368058_56368058</t>
  </si>
  <si>
    <t>25.12.2023 10:44:31</t>
  </si>
  <si>
    <t>25.12.2023 13:31:08</t>
  </si>
  <si>
    <t>IŞIKLAR KÖK 45-73-M00467_HatBaşıAyırıcı_53136478 M06_53136478</t>
  </si>
  <si>
    <t>25.12.2023 22:57:55</t>
  </si>
  <si>
    <t>26.12.2023 02:14:20</t>
  </si>
  <si>
    <t>25.12.2023 10:31:14</t>
  </si>
  <si>
    <t>25.12.2023 10:49:38</t>
  </si>
  <si>
    <t>DERBENT İM-DM 45-83-A00004_CANBAZLI KÖK M02_2097293</t>
  </si>
  <si>
    <t>25.12.2023 16:08:42</t>
  </si>
  <si>
    <t>25.12.2023 16:18:44</t>
  </si>
  <si>
    <t>MEHTAP SİTESİ TR-1 35-17-M00343_42095261_56365057_56365057</t>
  </si>
  <si>
    <t>25.12.2023 19:22:52</t>
  </si>
  <si>
    <t>25.12.2023 22:12:51</t>
  </si>
  <si>
    <t>25.12.2023 22:12:37</t>
  </si>
  <si>
    <t>25.12.2023 22:21:58</t>
  </si>
  <si>
    <t>25.12.2023 09:18:55</t>
  </si>
  <si>
    <t>25.12.2023 16:09:55</t>
  </si>
  <si>
    <t>BOĞAZİÇİ İM 35-01-A00001_TR-3 K10_2307961</t>
  </si>
  <si>
    <t>25.12.2023 02:40:36</t>
  </si>
  <si>
    <t>25.12.2023 03:03:06</t>
  </si>
  <si>
    <t>K-2342 35-03-K02342_98505038_98505038</t>
  </si>
  <si>
    <t>25.12.2023 10:57:25</t>
  </si>
  <si>
    <t>25.12.2023 13:14:58</t>
  </si>
  <si>
    <t>CENKYERİ TR-3 45-82-M00251_45-82-M00251_2359207</t>
  </si>
  <si>
    <t>25.12.2023 11:14:49</t>
  </si>
  <si>
    <t>25.12.2023 12:22:03</t>
  </si>
  <si>
    <t>YAĞMURLU TR-1 45-76-L00169_955232047_955232047</t>
  </si>
  <si>
    <t>25.12.2023 15:45:40</t>
  </si>
  <si>
    <t>25.12.2023 18:48:58</t>
  </si>
  <si>
    <t>TR-43 35-16-L00043_953334528_953334528</t>
  </si>
  <si>
    <t>25.12.2023 08:41:03</t>
  </si>
  <si>
    <t>25.12.2023 09:46:17</t>
  </si>
  <si>
    <t>K-1247 35-01-K01247_912092418_912092418</t>
  </si>
  <si>
    <t>25.12.2023 10:06:49</t>
  </si>
  <si>
    <t>25.12.2023 15:01:56</t>
  </si>
  <si>
    <t>25.12.2023 12:19:14</t>
  </si>
  <si>
    <t>25.12.2023 13:48:58</t>
  </si>
  <si>
    <t>MORSAN TM 45-71-A00002_MURADİYE M13_2061929</t>
  </si>
  <si>
    <t>25.12.2023 09:27:28</t>
  </si>
  <si>
    <t>25.12.2023 10:52:58</t>
  </si>
  <si>
    <t>M-2165 35-09-M02165_98758503_98758503</t>
  </si>
  <si>
    <t>25.12.2023 17:35:20</t>
  </si>
  <si>
    <t>25.12.2023 18:42:36</t>
  </si>
  <si>
    <t>25.12.2023 11:17:42</t>
  </si>
  <si>
    <t>25.12.2023 12:23:00</t>
  </si>
  <si>
    <t>25.12.2023 10:50:14</t>
  </si>
  <si>
    <t>25.12.2023 13:49:53</t>
  </si>
  <si>
    <t>KORDON KÖK 45-78-M00730_HatBaşıAyırıcı_53139302 M02_53139302</t>
  </si>
  <si>
    <t>25.12.2023 20:52:30</t>
  </si>
  <si>
    <t>25.12.2023 21:21:29</t>
  </si>
  <si>
    <t>M-1637 35-01-M01637_911797892_911797892</t>
  </si>
  <si>
    <t>25.12.2023 17:41:37</t>
  </si>
  <si>
    <t>25.12.2023 19:16:49</t>
  </si>
  <si>
    <t>25.12.2023 14:44:02</t>
  </si>
  <si>
    <t>25.12.2023 16:04:29</t>
  </si>
  <si>
    <t>KAPANCI KÖK 45-78-L00229_HatBaşıAyırıcı_53134308 L04_53134308</t>
  </si>
  <si>
    <t>25.12.2023 09:50:22</t>
  </si>
  <si>
    <t>25.12.2023 11:33:17</t>
  </si>
  <si>
    <t>KİLLİK TR-3 45-73-M00848_945646709_945646709</t>
  </si>
  <si>
    <t>25.12.2023 16:32:56</t>
  </si>
  <si>
    <t>25.12.2023 21:19:39</t>
  </si>
  <si>
    <t>TR-28 35-27-M00028_TR-59 M03_66129628</t>
  </si>
  <si>
    <t>25.12.2023 10:31:44</t>
  </si>
  <si>
    <t>25.12.2023 11:47:24</t>
  </si>
  <si>
    <t>25.12.2023 16:02:18</t>
  </si>
  <si>
    <t>25.12.2023 18:50:12</t>
  </si>
  <si>
    <t>25.12.2023 15:41:31</t>
  </si>
  <si>
    <t>25.12.2023 18:08:51</t>
  </si>
  <si>
    <t>YENİKENT TR-1 35-16-M00026_35-16-M00026_2362792</t>
  </si>
  <si>
    <t>25.12.2023 12:48:52</t>
  </si>
  <si>
    <t>25.12.2023 13:54:16</t>
  </si>
  <si>
    <t>SARUHANLI TR-16 45-80-M00016_45-80-M00016_2355925</t>
  </si>
  <si>
    <t>25.12.2023 21:02:44</t>
  </si>
  <si>
    <t>25.12.2023 23:08:56</t>
  </si>
  <si>
    <t>25.12.2023 23:56:15</t>
  </si>
  <si>
    <t>ÜÇÜNCÜ KISIM SANAYİ TR-1 45-83-M00627_45-83-M00627_88328521</t>
  </si>
  <si>
    <t>25.12.2023 08:42:40</t>
  </si>
  <si>
    <t>25.12.2023 11:48:23</t>
  </si>
  <si>
    <t>TR-265 35-23-M00265_ H_92211692</t>
  </si>
  <si>
    <t>25.12.2023 17:08:38</t>
  </si>
  <si>
    <t>25.12.2023 19:15:22</t>
  </si>
  <si>
    <t>GÖKÇEÖREN KÖK 45-77-M00024_GÖKÇEÖREN TR-1 M01_72216582</t>
  </si>
  <si>
    <t>25.12.2023 03:12:41</t>
  </si>
  <si>
    <t>25.12.2023 03:22:37</t>
  </si>
  <si>
    <t>ALSANCAK TM 35-01-A00005_HİLAL-GÜNEY M01_2308236</t>
  </si>
  <si>
    <t>25.12.2023 22:19:54</t>
  </si>
  <si>
    <t>25.12.2023 21:11:49</t>
  </si>
  <si>
    <t>26.12.2023 01:43:16</t>
  </si>
  <si>
    <t>KAPANCI TR-4 45-78-L00383_95000517388_95000517388</t>
  </si>
  <si>
    <t>25.12.2023 16:54:12</t>
  </si>
  <si>
    <t>25.12.2023 17:57:15</t>
  </si>
  <si>
    <t>25.12.2023 09:03:48</t>
  </si>
  <si>
    <t>25.12.2023 13:52:14</t>
  </si>
  <si>
    <t>25.12.2023 00:39:04</t>
  </si>
  <si>
    <t>25.12.2023 03:19:07</t>
  </si>
  <si>
    <t>25.12.2023 11:47:46</t>
  </si>
  <si>
    <t>25.12.2023 17:07:27</t>
  </si>
  <si>
    <t>UÇAK KARDEŞLER KÖK 45-73-M00296_MODERN BETON M03_66733918</t>
  </si>
  <si>
    <t>25.12.2023 06:57:55</t>
  </si>
  <si>
    <t>25.12.2023 07:31:22</t>
  </si>
  <si>
    <t>TR-29 35-27-M00029_35-27-M00029_2367810</t>
  </si>
  <si>
    <t>25.12.2023 12:31:44</t>
  </si>
  <si>
    <t>25.12.2023 12:54:29</t>
  </si>
  <si>
    <t>25.12.2023 14:06:39</t>
  </si>
  <si>
    <t>25.12.2023 18:09:26</t>
  </si>
  <si>
    <t>M-1140 35-04-M01140_95000114024_95000114024</t>
  </si>
  <si>
    <t>25.12.2023 13:58:31</t>
  </si>
  <si>
    <t>25.12.2023 18:11:09</t>
  </si>
  <si>
    <t>25.12.2023 11:33:20</t>
  </si>
  <si>
    <t>25.12.2023 12:41:44</t>
  </si>
  <si>
    <t>KARABURÇ TR-10 35-31-L00386_A_91107083_91107083</t>
  </si>
  <si>
    <t>25.12.2023 17:52:30</t>
  </si>
  <si>
    <t>25.12.2023 20:17:56</t>
  </si>
  <si>
    <t>KARAYENİCE TR-2 45-71-M01507_953244582_953244582</t>
  </si>
  <si>
    <t>25.12.2023 11:56:45</t>
  </si>
  <si>
    <t>25.12.2023 17:10:08</t>
  </si>
  <si>
    <t>MURADİYE DM-5/6 KÖK 45-71-M00245_KENT BETON M08_72097653</t>
  </si>
  <si>
    <t>25.12.2023 11:02:19</t>
  </si>
  <si>
    <t>25.12.2023 14:00:55</t>
  </si>
  <si>
    <t>TR-22 35-26-M00022_956619382_956619382</t>
  </si>
  <si>
    <t>25.12.2023 08:46:57</t>
  </si>
  <si>
    <t>25.12.2023 10:11:51</t>
  </si>
  <si>
    <t>TR-7(M-707) 35-30-M00707_955298782_955298782</t>
  </si>
  <si>
    <t>25.12.2023 10:36:02</t>
  </si>
  <si>
    <t>25.12.2023 13:27:05</t>
  </si>
  <si>
    <t>25.12.2023 20:14:04</t>
  </si>
  <si>
    <t>25.12.2023 20:48:40</t>
  </si>
  <si>
    <t>ATALAN KÖK 35-26-L00247_ATALAN OVA SULAMA L01_72823418</t>
  </si>
  <si>
    <t>25.12.2023 17:13:41</t>
  </si>
  <si>
    <t>25.12.2023 18:23:27</t>
  </si>
  <si>
    <t>25.12.2023 08:48:34</t>
  </si>
  <si>
    <t>25.12.2023 09:21:27</t>
  </si>
  <si>
    <t>URLA İM 35-19-A00001_TR-77 L10_100779991</t>
  </si>
  <si>
    <t>25.12.2023 15:00:24</t>
  </si>
  <si>
    <t>25.12.2023 15:12:28</t>
  </si>
  <si>
    <t>25.12.2023 02:51:35</t>
  </si>
  <si>
    <t>25.12.2023 03:43:52</t>
  </si>
  <si>
    <t>SİYEKLİ KÖK 45-71-M00185_HatBaşıAyırıcı_53134577 M04_53134577</t>
  </si>
  <si>
    <t>25.12.2023 16:14:30</t>
  </si>
  <si>
    <t>TAHTALI TM 35-22-A00001_PANCAR-1 M20_2056006</t>
  </si>
  <si>
    <t>25.12.2023 12:23:09</t>
  </si>
  <si>
    <t>25.12.2023 19:14:34</t>
  </si>
  <si>
    <t>KARAHALİLLİ KÖK 35-20-L00087_TOKATBAŞI L05_66504267</t>
  </si>
  <si>
    <t>25.12.2023 10:28:11</t>
  </si>
  <si>
    <t>25.12.2023 12:03:14</t>
  </si>
  <si>
    <t>25.12.2023 17:52:08</t>
  </si>
  <si>
    <t>25.12.2023 21:09:11</t>
  </si>
  <si>
    <t>GÖKGEDİK TR-1 45-81-M00173_DIREK TIPI TRAFO HUCRESI H01_2054917</t>
  </si>
  <si>
    <t>25.12.2023 16:08:22</t>
  </si>
  <si>
    <t>25.12.2023 17:21:38</t>
  </si>
  <si>
    <t>25.12.2023 10:14:58</t>
  </si>
  <si>
    <t>25.12.2023 11:02:48</t>
  </si>
  <si>
    <t>BÜYÜKKEMERDERE TR-1 35-29-L00303_A_56399888_56399888</t>
  </si>
  <si>
    <t>25.12.2023 18:24:46</t>
  </si>
  <si>
    <t>25.12.2023 20:51:11</t>
  </si>
  <si>
    <t>25.12.2023 17:41:19</t>
  </si>
  <si>
    <t>25.12.2023 18:46:00</t>
  </si>
  <si>
    <t>25.12.2023 09:09:58</t>
  </si>
  <si>
    <t>25.12.2023 10:12:58</t>
  </si>
  <si>
    <t>ULUKENT DM-3/34 35-28-M00034_C c5b_5759213</t>
  </si>
  <si>
    <t>25.12.2023 21:59:25</t>
  </si>
  <si>
    <t>25.12.2023 22:37:50</t>
  </si>
  <si>
    <t>YARAŞLI TR-2 45-84-L00155_45-84-L00155_2351760</t>
  </si>
  <si>
    <t>25.12.2023 10:59:08</t>
  </si>
  <si>
    <t>25.12.2023 12:00:43</t>
  </si>
  <si>
    <t>L-404 35-18-L00404_950448273_950448273</t>
  </si>
  <si>
    <t>25.12.2023 13:22:16</t>
  </si>
  <si>
    <t>25.12.2023 19:27:51</t>
  </si>
  <si>
    <t>MENEMEN İM 35-28-A00001_ULUCAK-2 M14_2053670</t>
  </si>
  <si>
    <t>25.12.2023 13:43:48</t>
  </si>
  <si>
    <t>25.12.2023 13:44:45</t>
  </si>
  <si>
    <t>25.12.2023 13:49:14</t>
  </si>
  <si>
    <t>25.12.2023 15:35:59</t>
  </si>
  <si>
    <t>HALKEĞİTİMCİLER-2 35-30-M00348_35-30-M00348_2371831</t>
  </si>
  <si>
    <t>25.12.2023 14:12:35</t>
  </si>
  <si>
    <t>25.12.2023 16:03:39</t>
  </si>
  <si>
    <t>ÇELİKLİ MÜTEVELLİ TR-1 45-78-M01302_A_91451806_91451806</t>
  </si>
  <si>
    <t>25.12.2023 14:30:03</t>
  </si>
  <si>
    <t>25.12.2023 14:56:43</t>
  </si>
  <si>
    <t>25.12.2023 10:32:56</t>
  </si>
  <si>
    <t>25.12.2023 13:49:04</t>
  </si>
  <si>
    <t>25.12.2023 10:12:09</t>
  </si>
  <si>
    <t>25.12.2023 13:06:34</t>
  </si>
  <si>
    <t>25.12.2023 13:02:31</t>
  </si>
  <si>
    <t>25.12.2023 15:11:35</t>
  </si>
  <si>
    <t>K-997 35-07-K00997_99463531_99463531</t>
  </si>
  <si>
    <t>25.12.2023 12:40:26</t>
  </si>
  <si>
    <t>25.12.2023 17:50:17</t>
  </si>
  <si>
    <t>25.12.2023 10:26:08</t>
  </si>
  <si>
    <t>M-32 CUMHURİYET 35-25-M00103_DIREK TIPI TRAFO HUCRESI H01_2043626</t>
  </si>
  <si>
    <t>25.12.2023 09:25:48</t>
  </si>
  <si>
    <t>25.12.2023 16:34:23</t>
  </si>
  <si>
    <t>OĞLANANASI TR-5 KÖK 35-22-M00092_OĞLANANASI TR-3 M06_89600569</t>
  </si>
  <si>
    <t>25.12.2023 12:05:14</t>
  </si>
  <si>
    <t>25.12.2023 12:27:44</t>
  </si>
  <si>
    <t>25.12.2023 07:49:47</t>
  </si>
  <si>
    <t>25.12.2023 10:14:22</t>
  </si>
  <si>
    <t>KODUKBURUN TR-1 35-24-M00102_DIREK TIPI TRAFO HUCRESI H01_2035990</t>
  </si>
  <si>
    <t>25.12.2023 09:08:28</t>
  </si>
  <si>
    <t>25.12.2023 15:18:51</t>
  </si>
  <si>
    <t>K-1386 35-01-K01386_35-01-K01386_2367102</t>
  </si>
  <si>
    <t>25.12.2023 13:26:58</t>
  </si>
  <si>
    <t>25.12.2023 13:54:14</t>
  </si>
  <si>
    <t>MENEMEN TR-73 35-28-L00073_D_56389490_56389490</t>
  </si>
  <si>
    <t>25.12.2023 19:59:31</t>
  </si>
  <si>
    <t>25.12.2023 20:47:38</t>
  </si>
  <si>
    <t>25.12.2023 09:16:24</t>
  </si>
  <si>
    <t>25.12.2023 09:27:48</t>
  </si>
  <si>
    <t>TR-129 35-16-L00129_35-16-L00129_2347421</t>
  </si>
  <si>
    <t>25.12.2023 15:06:55</t>
  </si>
  <si>
    <t>25.12.2023 16:41:53</t>
  </si>
  <si>
    <t>KAVAKLIDERE TR-12 45-73-M00145_TR-14 M05_2093011</t>
  </si>
  <si>
    <t>25.12.2023 12:08:44</t>
  </si>
  <si>
    <t>25.12.2023 12:38:44</t>
  </si>
  <si>
    <t>25.12.2023 11:03:32</t>
  </si>
  <si>
    <t>25.12.2023 17:11:20</t>
  </si>
  <si>
    <t>K-4460 35-07-K04460_35-07-K04460_48431771</t>
  </si>
  <si>
    <t>25.12.2023 11:45:15</t>
  </si>
  <si>
    <t>25.12.2023 12:11:58</t>
  </si>
  <si>
    <t>25.12.2023 10:01:43</t>
  </si>
  <si>
    <t>25.12.2023 17:28:08</t>
  </si>
  <si>
    <t>TİRE İM-DM-1 35-29-A00001_BOYNUYOĞUN L04_2059646</t>
  </si>
  <si>
    <t>25.12.2023 16:56:29</t>
  </si>
  <si>
    <t>25.12.2023 17:04:36</t>
  </si>
  <si>
    <t>25.12.2023 07:57:09</t>
  </si>
  <si>
    <t>25.12.2023 11:20:59</t>
  </si>
  <si>
    <t>25.12.2023 16:32:20</t>
  </si>
  <si>
    <t>25.12.2023 17:00:35</t>
  </si>
  <si>
    <t>M-2844 35-02-M02844_ H_81979810</t>
  </si>
  <si>
    <t>25.12.2023 20:50:22</t>
  </si>
  <si>
    <t>25.12.2023 22:33:16</t>
  </si>
  <si>
    <t>25.12.2023 17:38:42</t>
  </si>
  <si>
    <t>25.12.2023 18:31:49</t>
  </si>
  <si>
    <t>TR-76 45-78-L00076_953260703_953260703</t>
  </si>
  <si>
    <t>25.12.2023 10:15:55</t>
  </si>
  <si>
    <t>25.12.2023 12:38:06</t>
  </si>
  <si>
    <t>25.12.2023 16:34:15</t>
  </si>
  <si>
    <t>25.12.2023 17:57:42</t>
  </si>
  <si>
    <t>MENEMEN TR-11 35-28-L00011_953385442_953385442</t>
  </si>
  <si>
    <t>25.12.2023 17:18:21</t>
  </si>
  <si>
    <t>25.12.2023 22:06:12</t>
  </si>
  <si>
    <t>M-227 ORHANLI TEMESALTI-3 35-14-M00227_956638042_956638042</t>
  </si>
  <si>
    <t>25.12.2023 14:13:19</t>
  </si>
  <si>
    <t>25.12.2023 17:01:40</t>
  </si>
  <si>
    <t>UZUNKÖY TR-2 35-31-L00143_35-31-L00143_2364097</t>
  </si>
  <si>
    <t>25.12.2023 09:16:48</t>
  </si>
  <si>
    <t>25.12.2023 15:35:46</t>
  </si>
  <si>
    <t>25.12.2023 02:43:28</t>
  </si>
  <si>
    <t>25.12.2023 03:50:51</t>
  </si>
  <si>
    <t>25.12.2023 09:33:27</t>
  </si>
  <si>
    <t>ÇİMENTEPE TR-1 45-79-M00236_945563673_945563673</t>
  </si>
  <si>
    <t>25.12.2023 16:48:48</t>
  </si>
  <si>
    <t>25.12.2023 19:42:37</t>
  </si>
  <si>
    <t>ASARLIK TR-16 35-28-M00174_953369549_953369549</t>
  </si>
  <si>
    <t>25.12.2023 17:19:13</t>
  </si>
  <si>
    <t>25.12.2023 22:20:20</t>
  </si>
  <si>
    <t>25.12.2023 09:20:41</t>
  </si>
  <si>
    <t>25.12.2023 17:26:14</t>
  </si>
  <si>
    <t>K-1596 35-03-K01596_35-03-K01596_41960393</t>
  </si>
  <si>
    <t>25.12.2023 09:52:50</t>
  </si>
  <si>
    <t>25.12.2023 10:31:45</t>
  </si>
  <si>
    <t>K-1193 35-07-K01193_D_56379448_56379448</t>
  </si>
  <si>
    <t>25.12.2023 11:46:09</t>
  </si>
  <si>
    <t>25.12.2023 12:08:15</t>
  </si>
  <si>
    <t>25.12.2023 22:13:54</t>
  </si>
  <si>
    <t>25.12.2023 22:18:54</t>
  </si>
  <si>
    <t>25.12.2023 11:12:41</t>
  </si>
  <si>
    <t>25.12.2023 13:55:03</t>
  </si>
  <si>
    <t>KABAZLI KÖK 45-78-M00675_KORDON KÖSEALİ ÇIKIŞ M02_65971404</t>
  </si>
  <si>
    <t>25.12.2023 19:01:21</t>
  </si>
  <si>
    <t>25.12.2023 02:13:38</t>
  </si>
  <si>
    <t>25.12.2023 03:25:46</t>
  </si>
  <si>
    <t>TR-38 35-17-M00038_95002566531_95002566531</t>
  </si>
  <si>
    <t>25.12.2023 16:18:38</t>
  </si>
  <si>
    <t>25.12.2023 20:02:15</t>
  </si>
  <si>
    <t>25.12.2023 11:05:55</t>
  </si>
  <si>
    <t>25.12.2023 14:43:30</t>
  </si>
  <si>
    <t>K-612 35-02-K00612_A_56380025_56380025</t>
  </si>
  <si>
    <t>25.12.2023 10:36:31</t>
  </si>
  <si>
    <t>25.12.2023 12:17:34</t>
  </si>
  <si>
    <t>M-3278(YATIRIM REZERVE) 35-03-M03278_910564007_910564007</t>
  </si>
  <si>
    <t>25.12.2023 13:33:35</t>
  </si>
  <si>
    <t>25.12.2023 16:24:43</t>
  </si>
  <si>
    <t>DM-13 45-71-M00336_TR-13/20 M11_72259930</t>
  </si>
  <si>
    <t>25.12.2023 10:14:00</t>
  </si>
  <si>
    <t>MURADİYE TR-2 SU DEPOSU 45-71-M00199_953243020_953243020</t>
  </si>
  <si>
    <t>25.12.2023 00:34:20</t>
  </si>
  <si>
    <t>25.12.2023 06:06:26</t>
  </si>
  <si>
    <t>25.12.2023 04:36:54</t>
  </si>
  <si>
    <t>25.12.2023 10:26:32</t>
  </si>
  <si>
    <t>DM-13 45-71-M00336_TR-13/2 M10_72259822</t>
  </si>
  <si>
    <t>25.12.2023 09:46:18</t>
  </si>
  <si>
    <t>25.12.2023 17:02:00</t>
  </si>
  <si>
    <t>BEĞENLER TR-1 45-75-M00179_945596241_945596241</t>
  </si>
  <si>
    <t>25.12.2023 15:18:29</t>
  </si>
  <si>
    <t>25.12.2023 18:01:16</t>
  </si>
  <si>
    <t>DM08/TR01 45-73-M00017_DM-8/2 M06_66749583</t>
  </si>
  <si>
    <t>25.12.2023 14:19:34</t>
  </si>
  <si>
    <t>25.12.2023 18:09:05</t>
  </si>
  <si>
    <t>25.12.2023 20:23:43</t>
  </si>
  <si>
    <t>25.12.2023 17:43:39</t>
  </si>
  <si>
    <t>TR-28 35-27-M00028_HatBaşıAyırıcı_72468996 M02_72468996</t>
  </si>
  <si>
    <t>25.12.2023 23:38:34</t>
  </si>
  <si>
    <t>25.12.2023 23:41:14</t>
  </si>
  <si>
    <t>GÜMÜŞÇAY TR-2 45-73-M00905_45-73-M00905_2355343</t>
  </si>
  <si>
    <t>25.12.2023 09:55:49</t>
  </si>
  <si>
    <t>25.12.2023 17:24:31</t>
  </si>
  <si>
    <t>TR-170 35-26-M01191_956616001_956616001</t>
  </si>
  <si>
    <t>25.12.2023 11:39:50</t>
  </si>
  <si>
    <t>25.12.2023 12:28:15</t>
  </si>
  <si>
    <t>M-1224 35-01-M01224_913501738_913501738</t>
  </si>
  <si>
    <t>25.12.2023 00:49:35</t>
  </si>
  <si>
    <t>25.12.2023 01:33:44</t>
  </si>
  <si>
    <t>K-493 35-01-K00493_911177665_911177665</t>
  </si>
  <si>
    <t>25.12.2023 09:36:27</t>
  </si>
  <si>
    <t>25.12.2023 13:51:03</t>
  </si>
  <si>
    <t>L-241 35-18-L00241_950440865_950440865</t>
  </si>
  <si>
    <t>25.12.2023 11:27:52</t>
  </si>
  <si>
    <t>25.12.2023 13:12:31</t>
  </si>
  <si>
    <t>TR-2/33 45-72-L00033_956495044_956495044</t>
  </si>
  <si>
    <t>25.12.2023 18:38:42</t>
  </si>
  <si>
    <t>25.12.2023 19:12:41</t>
  </si>
  <si>
    <t>25.12.2023 09:54:13</t>
  </si>
  <si>
    <t>25.12.2023 16:21:28</t>
  </si>
  <si>
    <t>TR-4 45-78-L00004_DAĞITIM TRAFOSU L04_2105230</t>
  </si>
  <si>
    <t>25.12.2023 21:13:31</t>
  </si>
  <si>
    <t>25.12.2023 23:03:55</t>
  </si>
  <si>
    <t>BEYOBA TR-3 45-72-M00420__82864664_82864664</t>
  </si>
  <si>
    <t>25.12.2023 19:49:32</t>
  </si>
  <si>
    <t>25.12.2023 20:56:19</t>
  </si>
  <si>
    <t>ULUKENT DM-3/4 35-28-M00063_DAĞITIM TRAFO ULUKENT DM-3/4 M04_66552399</t>
  </si>
  <si>
    <t>25.12.2023 10:29:19</t>
  </si>
  <si>
    <t>25.12.2023 11:50:44</t>
  </si>
  <si>
    <t>TR-26 35-19-L00026_A_91047614_91047614</t>
  </si>
  <si>
    <t>25.12.2023 10:11:09</t>
  </si>
  <si>
    <t>25.12.2023 17:35:59</t>
  </si>
  <si>
    <t>TR-256(DM-2/8) 35-19-L00256_35-19-L00256_72132177</t>
  </si>
  <si>
    <t>25.12.2023 09:27:06</t>
  </si>
  <si>
    <t>25.12.2023 11:27:22</t>
  </si>
  <si>
    <t>SİYEKLİ KÖK 45-71-M00185_HatBaşıAyırıcı_53134628 M07_53134628</t>
  </si>
  <si>
    <t>25.12.2023 14:37:06</t>
  </si>
  <si>
    <t>SÜLEYMANLI TR-7 45-72-L00305__91367893_91367893</t>
  </si>
  <si>
    <t>25.12.2023 14:29:12</t>
  </si>
  <si>
    <t>25.12.2023 15:51:14</t>
  </si>
  <si>
    <t>25.12.2023 14:59:00</t>
  </si>
  <si>
    <t>25.12.2023 16:15:44</t>
  </si>
  <si>
    <t>L-111 OVACIK 35-18-L00111_95001434533_95001434533</t>
  </si>
  <si>
    <t>25.12.2023 11:19:27</t>
  </si>
  <si>
    <t>25.12.2023 13:01:12</t>
  </si>
  <si>
    <t>DM-3/2 45-71-M00113_B dm4/12 b1b_45134545</t>
  </si>
  <si>
    <t>25.12.2023 23:24:04</t>
  </si>
  <si>
    <t>26.12.2023 00:44:57</t>
  </si>
  <si>
    <t>25.12.2023 22:32:41</t>
  </si>
  <si>
    <t>26.12.2023 00:13:52</t>
  </si>
  <si>
    <t>K-1181 35-04-K01181_99541589_99541589</t>
  </si>
  <si>
    <t>25.12.2023 11:19:46</t>
  </si>
  <si>
    <t>25.12.2023 12:49:06</t>
  </si>
  <si>
    <t>25.12.2023 09:22:45</t>
  </si>
  <si>
    <t>25.12.2023 17:23:46</t>
  </si>
  <si>
    <t>25.12.2023 22:38:03</t>
  </si>
  <si>
    <t>DM-25 (ÇAĞLAYAN DM) 45-71-M00060_DM-25/2 M05_72440864</t>
  </si>
  <si>
    <t>25.12.2023 09:40:11</t>
  </si>
  <si>
    <t>25.12.2023 15:45:45</t>
  </si>
  <si>
    <t>K-847 35-01-K00847_911223366_911223366</t>
  </si>
  <si>
    <t>25.12.2023 18:11:39</t>
  </si>
  <si>
    <t>25.12.2023 21:00:46</t>
  </si>
  <si>
    <t>TR-55 KÖK 35-19-M00055_TR-77 KÖK M03_76783889</t>
  </si>
  <si>
    <t>25.12.2023 10:52:00</t>
  </si>
  <si>
    <t>25.12.2023 11:12:35</t>
  </si>
  <si>
    <t>25.12.2023 17:45:34</t>
  </si>
  <si>
    <t>25.12.2023 21:20:24</t>
  </si>
  <si>
    <t>25.12.2023 21:31:31</t>
  </si>
  <si>
    <t>26.12.2023 15:55:28</t>
  </si>
  <si>
    <t>26.12.2023 18:11:46</t>
  </si>
  <si>
    <t>SELENDİ TR-15 45-81-M00015_945636493_945636493</t>
  </si>
  <si>
    <t>26.12.2023 11:55:17</t>
  </si>
  <si>
    <t>26.12.2023 14:42:23</t>
  </si>
  <si>
    <t>BİRGİ TR-13 35-15-L00268_950391500_950391500</t>
  </si>
  <si>
    <t>26.12.2023 15:34:09</t>
  </si>
  <si>
    <t>26.12.2023 19:44:56</t>
  </si>
  <si>
    <t>26.12.2023 09:42:53</t>
  </si>
  <si>
    <t>SINIRADA TR-1 35-16-M00095_35-16-M00095_2361497</t>
  </si>
  <si>
    <t>26.12.2023 13:14:43</t>
  </si>
  <si>
    <t>26.12.2023 13:54:52</t>
  </si>
  <si>
    <t>K-273 35-01-K00273_911044709_911044709</t>
  </si>
  <si>
    <t>26.12.2023 17:46:19</t>
  </si>
  <si>
    <t>26.12.2023 23:38:29</t>
  </si>
  <si>
    <t>YAKAPINAR TR-2 35-20-L00152_955207570_955207570</t>
  </si>
  <si>
    <t>26.12.2023 10:25:08</t>
  </si>
  <si>
    <t>26.12.2023 14:19:44</t>
  </si>
  <si>
    <t>K-681 35-04-K00681_912978542_912978542</t>
  </si>
  <si>
    <t>26.12.2023 16:39:18</t>
  </si>
  <si>
    <t>26.12.2023 18:19:20</t>
  </si>
  <si>
    <t>26.12.2023 11:18:35</t>
  </si>
  <si>
    <t>26.12.2023 17:27:47</t>
  </si>
  <si>
    <t>26.12.2023 08:58:58</t>
  </si>
  <si>
    <t>26.12.2023 09:37:40</t>
  </si>
  <si>
    <t>26.12.2023 14:37:09</t>
  </si>
  <si>
    <t>26.12.2023 17:46:08</t>
  </si>
  <si>
    <t>MENEMEN DM-4 35-28-M00733_953372522_953372522</t>
  </si>
  <si>
    <t>26.12.2023 08:21:23</t>
  </si>
  <si>
    <t>26.12.2023 14:38:15</t>
  </si>
  <si>
    <t>26.12.2023 19:16:04</t>
  </si>
  <si>
    <t>27.12.2023 01:52:44</t>
  </si>
  <si>
    <t>ÇINARKÖY TR-33 35-27-M00033_ H_66126434</t>
  </si>
  <si>
    <t>26.12.2023 13:45:01</t>
  </si>
  <si>
    <t>26.12.2023 18:04:11</t>
  </si>
  <si>
    <t>L-13 35-18-L00013_950439844_950439844</t>
  </si>
  <si>
    <t>26.12.2023 17:16:22</t>
  </si>
  <si>
    <t>26.12.2023 18:03:42</t>
  </si>
  <si>
    <t>TR-9 KİRAZ MERKEZ EMNİYET KARŞISI 35-31-L00009_35-31-L00009_2350516</t>
  </si>
  <si>
    <t>26.12.2023 10:47:15</t>
  </si>
  <si>
    <t>26.12.2023 11:10:06</t>
  </si>
  <si>
    <t>SARAYCIK MAH. TR-1 45-86-M00257_45-86-M00257_2362042</t>
  </si>
  <si>
    <t>26.12.2023 11:38:08</t>
  </si>
  <si>
    <t>26.12.2023 12:08:56</t>
  </si>
  <si>
    <t>K-1486 35-08-K01486_913658284_913658284</t>
  </si>
  <si>
    <t>26.12.2023 10:13:12</t>
  </si>
  <si>
    <t>26.12.2023 12:03:07</t>
  </si>
  <si>
    <t>26.12.2023 10:41:39</t>
  </si>
  <si>
    <t>26.12.2023 17:19:05</t>
  </si>
  <si>
    <t>YENİ ŞAKRAN TR-6 35-17-M00206_35-17-M00206_66297279</t>
  </si>
  <si>
    <t>26.12.2023 10:03:23</t>
  </si>
  <si>
    <t>26.12.2023 11:28:13</t>
  </si>
  <si>
    <t>TR-25 (DM-3/6) 35-17-M00025_D D04_5765965</t>
  </si>
  <si>
    <t>26.12.2023 12:51:52</t>
  </si>
  <si>
    <t>26.12.2023 13:21:09</t>
  </si>
  <si>
    <t>K-3322 35-09-K03322_95002595689_95002595689</t>
  </si>
  <si>
    <t>26.12.2023 16:44:48</t>
  </si>
  <si>
    <t>26.12.2023 18:39:48</t>
  </si>
  <si>
    <t>26.12.2023 01:10:30</t>
  </si>
  <si>
    <t>26.12.2023 02:55:46</t>
  </si>
  <si>
    <t>KEMALİYE DM (TR-1) 45-73-M00150_İSMETİYE M02_66716001</t>
  </si>
  <si>
    <t>26.12.2023 15:59:38</t>
  </si>
  <si>
    <t>26.12.2023 16:44:15</t>
  </si>
  <si>
    <t>M-427 35-02-M00427_M-36 M03_2327635</t>
  </si>
  <si>
    <t>26.12.2023 15:34:58</t>
  </si>
  <si>
    <t>26.12.2023 16:51:26</t>
  </si>
  <si>
    <t>26.12.2023 09:51:45</t>
  </si>
  <si>
    <t>26.12.2023 10:33:45</t>
  </si>
  <si>
    <t>26.12.2023 11:10:46</t>
  </si>
  <si>
    <t>26.12.2023 12:12:42</t>
  </si>
  <si>
    <t>KAMUKENT TR-1 35-21-M00039_95000164723_95000164723</t>
  </si>
  <si>
    <t>26.12.2023 08:48:45</t>
  </si>
  <si>
    <t>26.12.2023 12:20:55</t>
  </si>
  <si>
    <t>SOMA TR-26/3 45-82-M00120_A_56388689_56388689</t>
  </si>
  <si>
    <t>26.12.2023 14:08:52</t>
  </si>
  <si>
    <t>26.12.2023 17:07:55</t>
  </si>
  <si>
    <t>L-112 OVACIK 35-18-L00112_B_90946684_90946684</t>
  </si>
  <si>
    <t>26.12.2023 14:37:18</t>
  </si>
  <si>
    <t>26.12.2023 15:47:55</t>
  </si>
  <si>
    <t>L-393 YENİ OKUL 35-18-L00393_950448402_950448402</t>
  </si>
  <si>
    <t>26.12.2023 14:06:11</t>
  </si>
  <si>
    <t>26.12.2023 19:34:06</t>
  </si>
  <si>
    <t>DM-3/02 (AKTAR HOCA TR) 45-71-M00068_D dm3/2d1b_45180224</t>
  </si>
  <si>
    <t>26.12.2023 06:23:53</t>
  </si>
  <si>
    <t>26.12.2023 13:52:16</t>
  </si>
  <si>
    <t>26.12.2023 20:20:56</t>
  </si>
  <si>
    <t>26.12.2023 20:31:59</t>
  </si>
  <si>
    <t>26.12.2023 12:26:56</t>
  </si>
  <si>
    <t>26.12.2023 13:23:29</t>
  </si>
  <si>
    <t>BAĞARASI TR-7 35-23-M00176__79552656_79552656</t>
  </si>
  <si>
    <t>26.12.2023 14:38:02</t>
  </si>
  <si>
    <t>26.12.2023 18:34:17</t>
  </si>
  <si>
    <t>MENEMEN TR-55 35-28-L00055_7638876_56390108_56390108</t>
  </si>
  <si>
    <t>26.12.2023 10:31:20</t>
  </si>
  <si>
    <t>26.12.2023 13:57:19</t>
  </si>
  <si>
    <t>BULGURCA TR-3 35-22-M00253_955271725_955271725</t>
  </si>
  <si>
    <t>26.12.2023 20:03:37</t>
  </si>
  <si>
    <t>26.12.2023 21:06:10</t>
  </si>
  <si>
    <t>ULUKENT DM-1/18 35-28-M00585_95002350364_95002350364</t>
  </si>
  <si>
    <t>26.12.2023 17:24:07</t>
  </si>
  <si>
    <t>26.12.2023 21:51:29</t>
  </si>
  <si>
    <t>26.12.2023 14:51:48</t>
  </si>
  <si>
    <t>26.12.2023 15:00:45</t>
  </si>
  <si>
    <t>KAZANCI ÇAT ÇİFTLİĞİ KÖK 45-74-M00349_ÇATALOLUK M03_84530459</t>
  </si>
  <si>
    <t>26.12.2023 14:40:25</t>
  </si>
  <si>
    <t>YENİCE KÖK 45-86-M00234_HatBaşıAyırıcı_53134229 M02_53134229</t>
  </si>
  <si>
    <t>26.12.2023 10:41:50</t>
  </si>
  <si>
    <t>26.12.2023 11:57:13</t>
  </si>
  <si>
    <t>M-1040 35-04-M01040_99329982_99329982</t>
  </si>
  <si>
    <t>26.12.2023 12:05:39</t>
  </si>
  <si>
    <t>26.12.2023 17:11:47</t>
  </si>
  <si>
    <t>M-1549 35-03-M01549_910946171_910946171</t>
  </si>
  <si>
    <t>26.12.2023 09:27:48</t>
  </si>
  <si>
    <t>26.12.2023 18:36:14</t>
  </si>
  <si>
    <t>26.12.2023 09:49:59</t>
  </si>
  <si>
    <t>26.12.2023 15:25:12</t>
  </si>
  <si>
    <t>26.12.2023 08:37:37</t>
  </si>
  <si>
    <t>26.12.2023 12:05:02</t>
  </si>
  <si>
    <t>26.12.2023 11:37:45</t>
  </si>
  <si>
    <t>26.12.2023 17:07:34</t>
  </si>
  <si>
    <t>26.12.2023 11:46:21</t>
  </si>
  <si>
    <t>26.12.2023 13:17:42</t>
  </si>
  <si>
    <t>K-1418 35-01-K01418_911571920_911571920</t>
  </si>
  <si>
    <t>26.12.2023 17:58:52</t>
  </si>
  <si>
    <t>26.12.2023 18:52:28</t>
  </si>
  <si>
    <t>DM-20/13 (ÇAPRA KABİN) 45-71-M00272_DM16/TR-2 M03_84188542</t>
  </si>
  <si>
    <t>26.12.2023 12:55:58</t>
  </si>
  <si>
    <t>26.12.2023 13:37:33</t>
  </si>
  <si>
    <t>YUNUSEMRE TR-1 45-77-L00130_945498874_945498874</t>
  </si>
  <si>
    <t>26.12.2023 10:19:04</t>
  </si>
  <si>
    <t>26.12.2023 12:27:03</t>
  </si>
  <si>
    <t>L-366 ILDIR KÖY 35-18-L00366_950441452_950441452</t>
  </si>
  <si>
    <t>26.12.2023 11:18:38</t>
  </si>
  <si>
    <t>26.12.2023 14:15:30</t>
  </si>
  <si>
    <t>26.12.2023 20:07:14</t>
  </si>
  <si>
    <t>26.12.2023 23:43:31</t>
  </si>
  <si>
    <t>K-575 35-01-K00575_911148010_911148010</t>
  </si>
  <si>
    <t>26.12.2023 12:14:55</t>
  </si>
  <si>
    <t>26.12.2023 14:58:23</t>
  </si>
  <si>
    <t>26.12.2023 15:44:15</t>
  </si>
  <si>
    <t>26.12.2023 16:36:15</t>
  </si>
  <si>
    <t>TR-1805 35-28-M00565_35-28-M00565_2373772</t>
  </si>
  <si>
    <t>26.12.2023 12:13:41</t>
  </si>
  <si>
    <t>26.12.2023 14:06:40</t>
  </si>
  <si>
    <t>BALLICA İM 45-72-A00005_YENİ DEREKÖY L08_2095863</t>
  </si>
  <si>
    <t>26.12.2023 12:38:46</t>
  </si>
  <si>
    <t>26.12.2023 12:47:38</t>
  </si>
  <si>
    <t>26.12.2023 09:01:38</t>
  </si>
  <si>
    <t>26.12.2023 18:18:28</t>
  </si>
  <si>
    <t>26.12.2023 15:12:49</t>
  </si>
  <si>
    <t>27.12.2023 00:01:38</t>
  </si>
  <si>
    <t>TR-103 BELEDİYE PAZAR YERİ 35-16-L00103_35-16-L00103_2352114</t>
  </si>
  <si>
    <t>26.12.2023 20:25:23</t>
  </si>
  <si>
    <t>26.12.2023 20:45:55</t>
  </si>
  <si>
    <t>KAYAKÖY TR-3 35-15-L00523_35-15-L00523_2364692</t>
  </si>
  <si>
    <t>26.12.2023 09:30:10</t>
  </si>
  <si>
    <t>26.12.2023 15:10:51</t>
  </si>
  <si>
    <t>26.12.2023 16:50:15</t>
  </si>
  <si>
    <t>26.12.2023 17:22:00</t>
  </si>
  <si>
    <t>K-2981 35-07-K02981_913257114_913257114</t>
  </si>
  <si>
    <t>26.12.2023 16:09:54</t>
  </si>
  <si>
    <t>26.12.2023 18:03:05</t>
  </si>
  <si>
    <t>26.12.2023 07:08:50</t>
  </si>
  <si>
    <t>26.12.2023 07:17:11</t>
  </si>
  <si>
    <t>YAHŞELLİ TR-5 35-28-M00497_D_91339065_91339065</t>
  </si>
  <si>
    <t>26.12.2023 19:24:42</t>
  </si>
  <si>
    <t>26.12.2023 22:06:10</t>
  </si>
  <si>
    <t>KİLLİK TR-11 45-73-M00852_945643002_945643002</t>
  </si>
  <si>
    <t>26.12.2023 13:22:09</t>
  </si>
  <si>
    <t>26.12.2023 15:07:05</t>
  </si>
  <si>
    <t>TARIMSAL SULAMA TR-77 45-85-L00120_45-85-L00120_2373093</t>
  </si>
  <si>
    <t>26.12.2023 17:28:59</t>
  </si>
  <si>
    <t>26.12.2023 20:07:37</t>
  </si>
  <si>
    <t>ZEYTİNALAN İM 35-19-A00002_HatBaşıAyırıcı_100780003 M10_100780003</t>
  </si>
  <si>
    <t>26.12.2023 09:22:39</t>
  </si>
  <si>
    <t>26.12.2023 11:18:49</t>
  </si>
  <si>
    <t>26.12.2023 12:23:18</t>
  </si>
  <si>
    <t>26.12.2023 13:32:36</t>
  </si>
  <si>
    <t>LÜTFİYE KÖK 45-80-M02970_LÜTFİYE TR-1 TR-2 M05_84270463</t>
  </si>
  <si>
    <t>26.12.2023 11:32:03</t>
  </si>
  <si>
    <t>26.12.2023 11:45:54</t>
  </si>
  <si>
    <t>SÜLEYMANLI TR-7 45-72-L00305_45-72-L00305_2374633</t>
  </si>
  <si>
    <t>26.12.2023 14:27:25</t>
  </si>
  <si>
    <t>26.12.2023 14:43:09</t>
  </si>
  <si>
    <t>TR-28 45-77-L00028_45-77-L00028_72205026</t>
  </si>
  <si>
    <t>26.12.2023 20:27:31</t>
  </si>
  <si>
    <t>26.12.2023 21:17:05</t>
  </si>
  <si>
    <t>MIDIKLI KÖK 45-81-M00043_KINIK M03_2328723</t>
  </si>
  <si>
    <t>26.12.2023 14:06:45</t>
  </si>
  <si>
    <t>26.12.2023 14:59:05</t>
  </si>
  <si>
    <t>GÖLMARMARA İM 45-85-A00001_ESKİ GÖLMARMARA L01_100832296</t>
  </si>
  <si>
    <t>26.12.2023 15:30:48</t>
  </si>
  <si>
    <t>26.12.2023 15:42:15</t>
  </si>
  <si>
    <t>YAYLAYURT TR-1 35-30-M00128_B_65513982_65513982</t>
  </si>
  <si>
    <t>26.12.2023 11:06:29</t>
  </si>
  <si>
    <t>26.12.2023 13:30:28</t>
  </si>
  <si>
    <t>SINIRADA TR-1 35-16-M00095_953352896_953352896</t>
  </si>
  <si>
    <t>26.12.2023 08:53:33</t>
  </si>
  <si>
    <t>AŞAĞI YENMİŞ KÖYÜ TR2 35-27-M00387_B_56380089_56380089</t>
  </si>
  <si>
    <t>26.12.2023 17:34:42</t>
  </si>
  <si>
    <t>26.12.2023 19:29:02</t>
  </si>
  <si>
    <t>DM-20/13 (ÇAPRA KABİN) 45-71-M00272_HatBaşıAyırıcı_53134661 M03_53134661</t>
  </si>
  <si>
    <t>26.12.2023 10:22:04</t>
  </si>
  <si>
    <t>SOMA A SANTRALİ İM/DM 45-82-A00001_HatBaşıAyırıcı_53135901 L16_53135901</t>
  </si>
  <si>
    <t>26.12.2023 22:56:08</t>
  </si>
  <si>
    <t>27.12.2023 00:46:09</t>
  </si>
  <si>
    <t>TEKELİ TR-4 35-22-M00234_35-22-M00234_2350448</t>
  </si>
  <si>
    <t>26.12.2023 00:15:21</t>
  </si>
  <si>
    <t>26.12.2023 09:30:14</t>
  </si>
  <si>
    <t>26.12.2023 09:34:45</t>
  </si>
  <si>
    <t>KOLDERE TR-11 45-80-M00056_TR-92 TST M03_84186843</t>
  </si>
  <si>
    <t>26.12.2023 11:37:50</t>
  </si>
  <si>
    <t>26.12.2023 14:22:52</t>
  </si>
  <si>
    <t>M-2121 35-03-M02121_95001356154_95001356154</t>
  </si>
  <si>
    <t>26.12.2023 10:35:23</t>
  </si>
  <si>
    <t>26.12.2023 19:29:56</t>
  </si>
  <si>
    <t>26.12.2023 11:29:32</t>
  </si>
  <si>
    <t>26.12.2023 13:36:15</t>
  </si>
  <si>
    <t>YENİFOÇA TR-51 35-23-M00051_E_56376092_56376092</t>
  </si>
  <si>
    <t>26.12.2023 08:53:47</t>
  </si>
  <si>
    <t>26.12.2023 12:34:39</t>
  </si>
  <si>
    <t>L-119 OVACIK 35-18-L00119_950440329_950440329</t>
  </si>
  <si>
    <t>26.12.2023 18:06:56</t>
  </si>
  <si>
    <t>26.12.2023 18:43:49</t>
  </si>
  <si>
    <t>TR - 27 45-74-M00027_TR-26/DAĞITIM TRAFO TR-27 M04_72237672</t>
  </si>
  <si>
    <t>26.12.2023 16:32:15</t>
  </si>
  <si>
    <t>26.12.2023 17:55:00</t>
  </si>
  <si>
    <t>M-581 (DM-4/3) 35-17-M00581_953692151_953692151</t>
  </si>
  <si>
    <t>26.12.2023 13:59:26</t>
  </si>
  <si>
    <t>M-2813 35-03-M02813_B_91211837_91211837</t>
  </si>
  <si>
    <t>26.12.2023 08:07:09</t>
  </si>
  <si>
    <t>26.12.2023 11:02:41</t>
  </si>
  <si>
    <t>EYKO TR-1 35-30-M00027_A_56378877_56378877</t>
  </si>
  <si>
    <t>26.12.2023 20:03:26</t>
  </si>
  <si>
    <t>26.12.2023 20:45:21</t>
  </si>
  <si>
    <t>26.12.2023 12:53:05</t>
  </si>
  <si>
    <t>26.12.2023 13:07:48</t>
  </si>
  <si>
    <t>YAHŞİBEY TR-1 35-30-L00106_A_60982150_60982150</t>
  </si>
  <si>
    <t>26.12.2023 22:02:35</t>
  </si>
  <si>
    <t>26.12.2023 23:01:07</t>
  </si>
  <si>
    <t>YELKİ TR-11 35-10-L00011_GİRİŞ L01_48439059</t>
  </si>
  <si>
    <t>26.12.2023 23:52:38</t>
  </si>
  <si>
    <t>26.12.2023 23:52:58</t>
  </si>
  <si>
    <t>ÇANAKÇI TR-2 45-79-M00186_C_56402930_56402930</t>
  </si>
  <si>
    <t>26.12.2023 13:19:57</t>
  </si>
  <si>
    <t>26.12.2023 14:24:04</t>
  </si>
  <si>
    <t>M-531 KAVAKLIDERE KÖK 35-02-M00531_M-530 / M529 M11_72200023</t>
  </si>
  <si>
    <t>26.12.2023 17:34:12</t>
  </si>
  <si>
    <t>26.12.2023 17:50:34</t>
  </si>
  <si>
    <t>ASARLIK TR-14 KÖK 35-28-M00168_D D5_5798555</t>
  </si>
  <si>
    <t>26.12.2023 10:04:35</t>
  </si>
  <si>
    <t>26.12.2023 11:06:16</t>
  </si>
  <si>
    <t>MÜTEVELLİ KÖK 45-80-M00100_GÜRES KÖK M03_72196213</t>
  </si>
  <si>
    <t>26.12.2023 10:14:05</t>
  </si>
  <si>
    <t>26.12.2023 10:30:35</t>
  </si>
  <si>
    <t>K-2398 35-02-K02398_35-02-K02398_2363901</t>
  </si>
  <si>
    <t>01.12.2023 18:00:49</t>
  </si>
  <si>
    <t>01.12.2023 18:29:34</t>
  </si>
  <si>
    <t>K-273 35-01-K00273_912850406_912850406</t>
  </si>
  <si>
    <t>01.12.2023 20:50:13</t>
  </si>
  <si>
    <t>02.12.2023 01:25:55</t>
  </si>
  <si>
    <t>L-424 AKTAŞ MARKET 35-18-L00424_950459852_950459852</t>
  </si>
  <si>
    <t>01.12.2023 13:51:30</t>
  </si>
  <si>
    <t>01.12.2023 19:13:50</t>
  </si>
  <si>
    <t>KOLDERE TR-6 45-80-M00054_956538841_956538841</t>
  </si>
  <si>
    <t>01.12.2023 11:11:22</t>
  </si>
  <si>
    <t>01.12.2023 16:38:53</t>
  </si>
  <si>
    <t>DM-1/TR-19 (TR-46) 35-26-M00046_956614196_956614196</t>
  </si>
  <si>
    <t>02.12.2023 14:35:38</t>
  </si>
  <si>
    <t>02.12.2023 18:13:00</t>
  </si>
  <si>
    <t>KIRKAĞAÇ TR-8 45-76-M00008_955250754_955250754</t>
  </si>
  <si>
    <t>02.12.2023 23:07:01</t>
  </si>
  <si>
    <t>03.12.2023 01:23:39</t>
  </si>
  <si>
    <t>ÜNİVERSİTE TM 35-02-A00008_ÜNİVERSİTE-6 K36_2310278</t>
  </si>
  <si>
    <t>02.12.2023 09:16:44</t>
  </si>
  <si>
    <t>02.12.2023 09:41:04</t>
  </si>
  <si>
    <t>TR-39 35-30-L00039_E_56402557_56402557</t>
  </si>
  <si>
    <t>02.12.2023 13:38:48</t>
  </si>
  <si>
    <t>02.12.2023 14:52:07</t>
  </si>
  <si>
    <t>KIRBAŞI TR-1 35-26-L00319_A_81235514_81235514</t>
  </si>
  <si>
    <t>02.12.2023 11:18:57</t>
  </si>
  <si>
    <t>02.12.2023 12:00:56</t>
  </si>
  <si>
    <t>02.12.2023 13:53:35</t>
  </si>
  <si>
    <t>02.12.2023 16:57:26</t>
  </si>
  <si>
    <t>02.12.2023 17:30:31</t>
  </si>
  <si>
    <t>02.12.2023 18:18:26</t>
  </si>
  <si>
    <t>02.12.2023 19:26:47</t>
  </si>
  <si>
    <t>02.12.2023 13:29:03</t>
  </si>
  <si>
    <t>02.12.2023 13:44:33</t>
  </si>
  <si>
    <t>K-3419 35-08-K03419_99149954_99149954</t>
  </si>
  <si>
    <t>02.12.2023 10:07:54</t>
  </si>
  <si>
    <t>02.12.2023 14:28:17</t>
  </si>
  <si>
    <t>SAİPALTI TR-1 35-21-L00101_95002594542_95002594542</t>
  </si>
  <si>
    <t>02.12.2023 19:13:47</t>
  </si>
  <si>
    <t>02.12.2023 22:20:18</t>
  </si>
  <si>
    <t>02.12.2023 11:57:26</t>
  </si>
  <si>
    <t>02.12.2023 12:02:34</t>
  </si>
  <si>
    <t>K-3674 35-03-K03674_910178896_910178896</t>
  </si>
  <si>
    <t>02.12.2023 20:47:31</t>
  </si>
  <si>
    <t>02.12.2023 21:50:45</t>
  </si>
  <si>
    <t>M-1404 35-01-M01404_95002663822_95002663822</t>
  </si>
  <si>
    <t>02.12.2023 10:07:16</t>
  </si>
  <si>
    <t>02.12.2023 15:50:52</t>
  </si>
  <si>
    <t>02.12.2023 07:56:58</t>
  </si>
  <si>
    <t>02.12.2023 12:41:59</t>
  </si>
  <si>
    <t>GÖKEYÜP SARISU TR-3 45-78-M00803_A_91302019_91302019</t>
  </si>
  <si>
    <t>02.12.2023 16:17:50</t>
  </si>
  <si>
    <t>02.12.2023 19:56:58</t>
  </si>
  <si>
    <t>02.12.2023 17:37:45</t>
  </si>
  <si>
    <t>02.12.2023 19:38:07</t>
  </si>
  <si>
    <t>L-128/1 35-18-L00603_950436135_950436135</t>
  </si>
  <si>
    <t>02.12.2023 12:56:34</t>
  </si>
  <si>
    <t>02.12.2023 15:06:07</t>
  </si>
  <si>
    <t>ULUKENT DM-1/5 35-28-M00575_953382394_953382394</t>
  </si>
  <si>
    <t>02.12.2023 18:35:53</t>
  </si>
  <si>
    <t>02.12.2023 20:01:08</t>
  </si>
  <si>
    <t>SELENDİ TR-16 45-81-M00016_TR-15 M02_71987620</t>
  </si>
  <si>
    <t>02.12.2023 10:48:43</t>
  </si>
  <si>
    <t>02.12.2023 12:01:49</t>
  </si>
  <si>
    <t>YOLÜSTÜ İM 35-15-A00002_KÜÇÜKAVULCUK L05_2314559</t>
  </si>
  <si>
    <t>02.12.2023 11:11:42</t>
  </si>
  <si>
    <t>02.12.2023 16:24:00</t>
  </si>
  <si>
    <t>02.12.2023 16:57:27</t>
  </si>
  <si>
    <t>02.12.2023 20:49:59</t>
  </si>
  <si>
    <t>ALİ ÖCAL TARIMSAL SULAMA TR 35-30-L00209_C_56400771_56400771</t>
  </si>
  <si>
    <t>02.12.2023 15:18:18</t>
  </si>
  <si>
    <t>02.12.2023 18:02:30</t>
  </si>
  <si>
    <t>TIRMANLAR TR-1 35-16-M00083_953355675_953355675</t>
  </si>
  <si>
    <t>02.12.2023 21:28:33</t>
  </si>
  <si>
    <t>02.12.2023 22:44:49</t>
  </si>
  <si>
    <t>TR-6 35-26-M00006_35-26-M00006_2348893</t>
  </si>
  <si>
    <t>02.12.2023 09:13:47</t>
  </si>
  <si>
    <t>02.12.2023 17:19:22</t>
  </si>
  <si>
    <t>TAŞTEPE TR-3 35-29-L00400_B_56395601_56395601</t>
  </si>
  <si>
    <t>02.12.2023 19:17:03</t>
  </si>
  <si>
    <t>02.12.2023 22:17:47</t>
  </si>
  <si>
    <t>02.12.2023 09:36:58</t>
  </si>
  <si>
    <t>02.12.2023 09:54:06</t>
  </si>
  <si>
    <t>KARATEKE TR-4 35-29-L00134__66114885_66114885</t>
  </si>
  <si>
    <t>02.12.2023 05:53:42</t>
  </si>
  <si>
    <t>02.12.2023 06:53:59</t>
  </si>
  <si>
    <t>K-1042 35-03-K01042_965432714_965432714</t>
  </si>
  <si>
    <t>02.12.2023 07:57:34</t>
  </si>
  <si>
    <t>02.12.2023 14:09:56</t>
  </si>
  <si>
    <t>YAKACIK TR-1 35-20-L00232_5830771_56376219_56376219</t>
  </si>
  <si>
    <t>02.12.2023 10:03:04</t>
  </si>
  <si>
    <t>02.12.2023 10:49:26</t>
  </si>
  <si>
    <t>02.12.2023 09:44:53</t>
  </si>
  <si>
    <t>02.12.2023 14:39:03</t>
  </si>
  <si>
    <t>KARGIN KÖK 45-71-M00095_ESKİ KARAOĞLANLI (BAYIRLAR PETROL) M02_2321773</t>
  </si>
  <si>
    <t>02.12.2023 09:51:11</t>
  </si>
  <si>
    <t>02.12.2023 17:15:28</t>
  </si>
  <si>
    <t>KARAĞAÇLI TR-6 45-71-M01905_B_56402874_56402874</t>
  </si>
  <si>
    <t>02.12.2023 12:21:09</t>
  </si>
  <si>
    <t>02.12.2023 14:49:46</t>
  </si>
  <si>
    <t>ÇANAKÇI KÖK 45-79-M00194_HatBaşıAyırıcı_53134469 M01_53134469</t>
  </si>
  <si>
    <t>02.12.2023 10:40:14</t>
  </si>
  <si>
    <t>02.12.2023 13:11:19</t>
  </si>
  <si>
    <t>MECİDİYE TR-6 45-72-L00579_956500525_956500525</t>
  </si>
  <si>
    <t>02.12.2023 20:35:11</t>
  </si>
  <si>
    <t>03.12.2023 00:16:50</t>
  </si>
  <si>
    <t>K-938 35-02-K00938_910569724_910569724</t>
  </si>
  <si>
    <t>02.12.2023 12:26:11</t>
  </si>
  <si>
    <t>02.12.2023 13:24:13</t>
  </si>
  <si>
    <t>K-4052 35-01-K04052_911627346_911627346</t>
  </si>
  <si>
    <t>02.12.2023 19:46:00</t>
  </si>
  <si>
    <t>02.12.2023 21:17:59</t>
  </si>
  <si>
    <t>ŞEHİTLER TR-2 45-72-L00728_A_91179794_91179794</t>
  </si>
  <si>
    <t>02.12.2023 17:50:20</t>
  </si>
  <si>
    <t>02.12.2023 22:43:55</t>
  </si>
  <si>
    <t>K-273 35-01-K00273_A 3A_5873803</t>
  </si>
  <si>
    <t>02.12.2023 15:47:55</t>
  </si>
  <si>
    <t>02.12.2023 16:38:30</t>
  </si>
  <si>
    <t>BERGAMA İM-2 35-16-A00002_KÖYLER(ÇAMKÖY) L12_2311755</t>
  </si>
  <si>
    <t>02.12.2023 14:54:25</t>
  </si>
  <si>
    <t>02.12.2023 15:24:46</t>
  </si>
  <si>
    <t>ZEYTİNKÖY KÖK 35-13-L00065_BARUTÇU L08_2328211</t>
  </si>
  <si>
    <t>02.12.2023 13:30:03</t>
  </si>
  <si>
    <t>02.12.2023 14:08:44</t>
  </si>
  <si>
    <t>02.12.2023 09:21:01</t>
  </si>
  <si>
    <t>02.12.2023 11:48:11</t>
  </si>
  <si>
    <t>02.12.2023 09:43:28</t>
  </si>
  <si>
    <t>02.12.2023 10:46:53</t>
  </si>
  <si>
    <t>K-1654 35-07-K01654_912274688_912274688</t>
  </si>
  <si>
    <t>02.12.2023 10:00:36</t>
  </si>
  <si>
    <t>02.12.2023 11:37:27</t>
  </si>
  <si>
    <t>M-2559 35-01-M02559_910688480_910688480</t>
  </si>
  <si>
    <t>02.12.2023 11:31:14</t>
  </si>
  <si>
    <t>02.12.2023 14:49:18</t>
  </si>
  <si>
    <t>KOZBEYLİ TR-2 35-23-M00071_950424245_950424245</t>
  </si>
  <si>
    <t>02.12.2023 13:07:19</t>
  </si>
  <si>
    <t>02.12.2023 21:22:25</t>
  </si>
  <si>
    <t>02.12.2023 09:02:26</t>
  </si>
  <si>
    <t>02.12.2023 09:59:51</t>
  </si>
  <si>
    <t>02.12.2023 14:38:43</t>
  </si>
  <si>
    <t>02.12.2023 17:01:39</t>
  </si>
  <si>
    <t>02.12.2023 11:04:11</t>
  </si>
  <si>
    <t>02.12.2023 08:53:41</t>
  </si>
  <si>
    <t>ULUDERBENT DM 45-73-M00491_DAĞCIYUSUF M06_95492112</t>
  </si>
  <si>
    <t>02.12.2023 09:27:53</t>
  </si>
  <si>
    <t>02.12.2023 13:59:30</t>
  </si>
  <si>
    <t>02.12.2023 12:07:26</t>
  </si>
  <si>
    <t>02.12.2023 13:07:49</t>
  </si>
  <si>
    <t>L-326 35-18-L00326_A_91137562_91137562</t>
  </si>
  <si>
    <t>02.12.2023 18:34:12</t>
  </si>
  <si>
    <t>02.12.2023 22:08:39</t>
  </si>
  <si>
    <t>02.12.2023 12:04:37</t>
  </si>
  <si>
    <t>02.12.2023 12:33:52</t>
  </si>
  <si>
    <t>M-1853 YAKAKÖY (TR-284) 35-02-M01853_95002722583_95002722583</t>
  </si>
  <si>
    <t>02.12.2023 12:59:48</t>
  </si>
  <si>
    <t>02.12.2023 14:25:17</t>
  </si>
  <si>
    <t>02.12.2023 13:25:38</t>
  </si>
  <si>
    <t>TR-89 35-16-L00089_953330703_953330703</t>
  </si>
  <si>
    <t>02.12.2023 15:24:58</t>
  </si>
  <si>
    <t>02.12.2023 18:17:49</t>
  </si>
  <si>
    <t>K-915 35-01-K00915_910540434_910540434</t>
  </si>
  <si>
    <t>02.12.2023 18:27:14</t>
  </si>
  <si>
    <t>02.12.2023 21:38:51</t>
  </si>
  <si>
    <t>M-3278(YATIRIM REZERVE) 35-03-M03278_95001315854_95001315854</t>
  </si>
  <si>
    <t>02.12.2023 14:35:39</t>
  </si>
  <si>
    <t>02.12.2023 18:03:11</t>
  </si>
  <si>
    <t>AKÇAKİLİSE TR-2 35-21-L00045_AZMAK TR-1 L02_72177549</t>
  </si>
  <si>
    <t>02.12.2023 17:53:39</t>
  </si>
  <si>
    <t>02.12.2023 19:48:27</t>
  </si>
  <si>
    <t>02.12.2023 15:27:27</t>
  </si>
  <si>
    <t>02.12.2023 18:51:28</t>
  </si>
  <si>
    <t>YEĞENOBA TR-2 45-72-M00214_A_56407538_56407538</t>
  </si>
  <si>
    <t>02.12.2023 10:50:05</t>
  </si>
  <si>
    <t>02.12.2023 15:28:50</t>
  </si>
  <si>
    <t>DM-20/09 45-71-M00589_953244679_953244679</t>
  </si>
  <si>
    <t>02.12.2023 08:08:51</t>
  </si>
  <si>
    <t>02.12.2023 11:15:18</t>
  </si>
  <si>
    <t>02.12.2023 14:12:27</t>
  </si>
  <si>
    <t>02.12.2023 14:23:24</t>
  </si>
  <si>
    <t>ILIPINAR TR-1 35-23-M00081_A_56357020_56357020</t>
  </si>
  <si>
    <t>02.12.2023 13:29:10</t>
  </si>
  <si>
    <t>02.12.2023 14:02:56</t>
  </si>
  <si>
    <t>MANİSA BİRLİK KÖŞESİ 45-71-M01183_C C1_44658228</t>
  </si>
  <si>
    <t>02.12.2023 11:16:48</t>
  </si>
  <si>
    <t>03.12.2023 07:28:27</t>
  </si>
  <si>
    <t>K-1514 35-01-K01514_D_56363445_56363445</t>
  </si>
  <si>
    <t>02.12.2023 10:16:20</t>
  </si>
  <si>
    <t>02.12.2023 11:13:53</t>
  </si>
  <si>
    <t>02.12.2023 09:10:30</t>
  </si>
  <si>
    <t>02.12.2023 17:24:40</t>
  </si>
  <si>
    <t>KIRKAĞAÇ DM 45-76-M00043_HatBaşıAyırıcı_86494455 M08_86494455</t>
  </si>
  <si>
    <t>01.12.2023 18:31:42</t>
  </si>
  <si>
    <t>01.12.2023 18:52:31</t>
  </si>
  <si>
    <t>ÇAKIRCA ALİ TR-4 45-73-M00367_945649542_945649542</t>
  </si>
  <si>
    <t>01.12.2023 14:22:10</t>
  </si>
  <si>
    <t>01.12.2023 19:20:41</t>
  </si>
  <si>
    <t>TİRE TM 35-29-A00003_TİRE-1 M23_2313888</t>
  </si>
  <si>
    <t>01.12.2023 09:59:04</t>
  </si>
  <si>
    <t>01.12.2023 14:24:00</t>
  </si>
  <si>
    <t>TR-1/43 45-72-M00043_A_56385669_56385669</t>
  </si>
  <si>
    <t>01.12.2023 07:18:34</t>
  </si>
  <si>
    <t>01.12.2023 09:14:20</t>
  </si>
  <si>
    <t>ULUKENT DM-6/7 KÖK 35-28-M00618_CTS MAKİNA M11_79699570</t>
  </si>
  <si>
    <t>01.12.2023 15:03:24</t>
  </si>
  <si>
    <t>01.12.2023 19:32:21</t>
  </si>
  <si>
    <t>K-4111 35-08-K04111_TRAFO K03_42450635</t>
  </si>
  <si>
    <t>01.12.2023 09:59:34</t>
  </si>
  <si>
    <t>01.12.2023 11:14:06</t>
  </si>
  <si>
    <t>TR-68 45-77-L00068_A_56403892_56403892</t>
  </si>
  <si>
    <t>01.12.2023 19:51:34</t>
  </si>
  <si>
    <t>01.12.2023 22:41:18</t>
  </si>
  <si>
    <t>TR-57 35-16-L00057_953338642_953338642</t>
  </si>
  <si>
    <t>01.12.2023 16:18:50</t>
  </si>
  <si>
    <t>01.12.2023 17:14:42</t>
  </si>
  <si>
    <t>ULUKENT DM-1/5 35-28-M00575_953382392_953382392</t>
  </si>
  <si>
    <t>01.12.2023 01:56:04</t>
  </si>
  <si>
    <t>01.12.2023 03:05:29</t>
  </si>
  <si>
    <t>L-332 SERKANKENT 35-18-L00332_9089624_56358035_56358035</t>
  </si>
  <si>
    <t>01.12.2023 15:33:14</t>
  </si>
  <si>
    <t>01.12.2023 20:53:25</t>
  </si>
  <si>
    <t>KARASAVCI TR-1 45-78-M00553_953289742_953289742</t>
  </si>
  <si>
    <t>01.12.2023 13:19:26</t>
  </si>
  <si>
    <t>01.12.2023 15:31:47</t>
  </si>
  <si>
    <t>01.12.2023 10:45:43</t>
  </si>
  <si>
    <t>01.12.2023 17:52:04</t>
  </si>
  <si>
    <t>01.12.2023 15:41:38</t>
  </si>
  <si>
    <t>01.12.2023 16:45:54</t>
  </si>
  <si>
    <t>ÇİLEME TR-5 35-22-M00333_955284970_955284970</t>
  </si>
  <si>
    <t>01.12.2023 14:55:40</t>
  </si>
  <si>
    <t>01.12.2023 17:49:12</t>
  </si>
  <si>
    <t>ALTINOLUK TR-11 35-31-L00293_A_56405111_56405111</t>
  </si>
  <si>
    <t>01.12.2023 10:20:16</t>
  </si>
  <si>
    <t>01.12.2023 15:23:06</t>
  </si>
  <si>
    <t>SARILAR KÖYÜ TR-1 35-27-L00262_912569407_912569407</t>
  </si>
  <si>
    <t>01.12.2023 11:24:15</t>
  </si>
  <si>
    <t>01.12.2023 12:49:00</t>
  </si>
  <si>
    <t>AYASKENT-4 TR 35-16-M00015_953321874_953321874</t>
  </si>
  <si>
    <t>01.12.2023 16:41:50</t>
  </si>
  <si>
    <t>01.12.2023 19:29:39</t>
  </si>
  <si>
    <t>ÇANDARLI TR-9 35-30-M00009_955321239_955321239</t>
  </si>
  <si>
    <t>01.12.2023 23:16:05</t>
  </si>
  <si>
    <t>02.12.2023 02:10:50</t>
  </si>
  <si>
    <t>01.12.2023 18:08:38</t>
  </si>
  <si>
    <t>01.12.2023 20:45:48</t>
  </si>
  <si>
    <t>01.12.2023 09:32:18</t>
  </si>
  <si>
    <t>01.12.2023 16:47:52</t>
  </si>
  <si>
    <t>DADAĞLI TR-3 OVA 45-79-M00402_A_56386160_56386160</t>
  </si>
  <si>
    <t>01.12.2023 16:29:55</t>
  </si>
  <si>
    <t>01.12.2023 17:53:40</t>
  </si>
  <si>
    <t>TR-1/11 45-83-M00011_SEMİZLER M03_83843135</t>
  </si>
  <si>
    <t>01.12.2023 21:26:20</t>
  </si>
  <si>
    <t>01.12.2023 22:51:40</t>
  </si>
  <si>
    <t>DM-5/11 45-71-M00286_B b2_45143258</t>
  </si>
  <si>
    <t>01.12.2023 20:25:45</t>
  </si>
  <si>
    <t>01.12.2023 21:52:05</t>
  </si>
  <si>
    <t>KAVACIK TR-1 45-77-M00001_B_56384587_56384587</t>
  </si>
  <si>
    <t>01.12.2023 08:20:44</t>
  </si>
  <si>
    <t>01.12.2023 08:50:07</t>
  </si>
  <si>
    <t>SAİPALTI TR-1 35-21-L00101_A_56375409_56375409</t>
  </si>
  <si>
    <t>01.12.2023 09:44:55</t>
  </si>
  <si>
    <t>01.12.2023 11:16:14</t>
  </si>
  <si>
    <t>K-2950 35-03-K02950_911124880_911124880</t>
  </si>
  <si>
    <t>01.12.2023 08:50:10</t>
  </si>
  <si>
    <t>01.12.2023 14:43:46</t>
  </si>
  <si>
    <t>KEMALPAŞA TM 35-27-A00002_KEMALPAŞA-1 M06_2306690</t>
  </si>
  <si>
    <t>01.12.2023 11:10:57</t>
  </si>
  <si>
    <t>01.12.2023 12:31:30</t>
  </si>
  <si>
    <t>GÜLENYAKA ÇAMLIK MAH.TR-2 45-73-M00513_45-73-M00513_2353253</t>
  </si>
  <si>
    <t>01.12.2023 22:11:13</t>
  </si>
  <si>
    <t>01.12.2023 22:38:07</t>
  </si>
  <si>
    <t>TİRE İM-DM-1 35-29-A00001_TİRE-3 GİRİŞ M20_2312217</t>
  </si>
  <si>
    <t>01.12.2023 09:39:03</t>
  </si>
  <si>
    <t>01.12.2023 14:18:27</t>
  </si>
  <si>
    <t>M-1345 35-09-M01345_HatBaşıAyırıcı_53133891 M02_53133891</t>
  </si>
  <si>
    <t>01.12.2023 18:43:04</t>
  </si>
  <si>
    <t>01.12.2023 18:49:54</t>
  </si>
  <si>
    <t>01.12.2023 11:37:10</t>
  </si>
  <si>
    <t>01.12.2023 18:23:28</t>
  </si>
  <si>
    <t>01.12.2023 10:33:34</t>
  </si>
  <si>
    <t>01.12.2023 12:59:41</t>
  </si>
  <si>
    <t>K-3393 35-08-K03393_D D1b_61421378</t>
  </si>
  <si>
    <t>01.12.2023 15:34:26</t>
  </si>
  <si>
    <t>01.12.2023 17:34:59</t>
  </si>
  <si>
    <t>TR-38 35-30-L00038_955319452_955319452</t>
  </si>
  <si>
    <t>01.12.2023 13:33:17</t>
  </si>
  <si>
    <t>01.12.2023 15:01:09</t>
  </si>
  <si>
    <t>ZIRAMAN TR-1 45-81-M00116_45-81-M00116_2376065</t>
  </si>
  <si>
    <t>01.12.2023 11:01:14</t>
  </si>
  <si>
    <t>01.12.2023 15:54:22</t>
  </si>
  <si>
    <t>01.12.2023 09:50:13</t>
  </si>
  <si>
    <t>01.12.2023 14:16:34</t>
  </si>
  <si>
    <t>TR-174/A 45-78-L00736__72371984_72371984</t>
  </si>
  <si>
    <t>01.12.2023 18:16:42</t>
  </si>
  <si>
    <t>01.12.2023 19:18:00</t>
  </si>
  <si>
    <t>01.12.2023 12:42:14</t>
  </si>
  <si>
    <t>01.12.2023 15:16:25</t>
  </si>
  <si>
    <t>01.12.2023 15:57:35</t>
  </si>
  <si>
    <t>01.12.2023 22:49:18</t>
  </si>
  <si>
    <t>01.12.2023 09:05:06</t>
  </si>
  <si>
    <t>01.12.2023 16:45:19</t>
  </si>
  <si>
    <t>HALİLLER ÜMMET ÇAVUŞLAR TR-4 35-31-L00234_ H_72391057</t>
  </si>
  <si>
    <t>01.12.2023 23:30:57</t>
  </si>
  <si>
    <t>02.12.2023 02:05:03</t>
  </si>
  <si>
    <t>DAĞDERE TR-1 45-72-M00256_A_56406436_56406436</t>
  </si>
  <si>
    <t>01.12.2023 15:36:38</t>
  </si>
  <si>
    <t>01.12.2023 17:57:57</t>
  </si>
  <si>
    <t>ULUKENT DM-6/7 KÖK 35-28-M00618_M-639 M06_79699772</t>
  </si>
  <si>
    <t>01.12.2023 17:29:08</t>
  </si>
  <si>
    <t>01.12.2023 19:25:12</t>
  </si>
  <si>
    <t>KARGIN KÖK 45-71-M00095_KARAOĞLANLI BOZKÖY M06_2321770</t>
  </si>
  <si>
    <t>01.12.2023 02:43:54</t>
  </si>
  <si>
    <t>01.12.2023 04:14:22</t>
  </si>
  <si>
    <t>01.12.2023 16:01:53</t>
  </si>
  <si>
    <t>01.12.2023 16:36:04</t>
  </si>
  <si>
    <t>ÇIRPI SULAMA KOOP. TR-2 35-20-M00012_915042654_915042654</t>
  </si>
  <si>
    <t>01.12.2023 17:57:03</t>
  </si>
  <si>
    <t>01.12.2023 19:18:01</t>
  </si>
  <si>
    <t>ÇAPAKLI TR-1 45-78-M00445_C_91181420_91181420</t>
  </si>
  <si>
    <t>01.12.2023 09:07:22</t>
  </si>
  <si>
    <t>01.12.2023 10:31:42</t>
  </si>
  <si>
    <t>DM-2/20 35-27-M01092_95002569746_95002569746</t>
  </si>
  <si>
    <t>01.12.2023 09:41:40</t>
  </si>
  <si>
    <t>01.12.2023 13:10:45</t>
  </si>
  <si>
    <t>K-921 35-01-K00921_TRAFO K03_2071333</t>
  </si>
  <si>
    <t>01.12.2023 13:15:40</t>
  </si>
  <si>
    <t>01.12.2023 13:19:39</t>
  </si>
  <si>
    <t>M-1826 35-02-M01826_35-02-M01826_2348419</t>
  </si>
  <si>
    <t>01.12.2023 07:29:33</t>
  </si>
  <si>
    <t>01.12.2023 15:02:08</t>
  </si>
  <si>
    <t>EBSO TM 35-09-A00001_HARMANDALI-1 M25_2062068</t>
  </si>
  <si>
    <t>01.12.2023 13:16:27</t>
  </si>
  <si>
    <t>01.12.2023 15:02:19</t>
  </si>
  <si>
    <t>01.12.2023 16:25:57</t>
  </si>
  <si>
    <t>01.12.2023 18:13:03</t>
  </si>
  <si>
    <t>M-1929 GEÇİT 35-03-M01929_M-2033 M02_66740322</t>
  </si>
  <si>
    <t>01.12.2023 11:34:54</t>
  </si>
  <si>
    <t>01.12.2023 12:47:44</t>
  </si>
  <si>
    <t>AKÇAALAN YEDİEVLER TR-3 35-22-M00223_965176317_965176317</t>
  </si>
  <si>
    <t>01.12.2023 20:06:16</t>
  </si>
  <si>
    <t>01.12.2023 21:36:33</t>
  </si>
  <si>
    <t>YILMAZ TR-6 45-78-L00206_45-78-L00206_66025092</t>
  </si>
  <si>
    <t>01.12.2023 20:48:44</t>
  </si>
  <si>
    <t>01.12.2023 21:16:34</t>
  </si>
  <si>
    <t>TAYTAN OFİS KÖK 45-78-M00314_HatBaşıAyırıcı_84998077 M06_84998077</t>
  </si>
  <si>
    <t>01.12.2023 17:06:48</t>
  </si>
  <si>
    <t>01.12.2023 18:07:29</t>
  </si>
  <si>
    <t>L-353 İŞTUR 35-18-L00353_35-18-L00353_2358303</t>
  </si>
  <si>
    <t>02.12.2023 02:54:00</t>
  </si>
  <si>
    <t>01.12.2023 12:08:04</t>
  </si>
  <si>
    <t>01.12.2023 13:30:48</t>
  </si>
  <si>
    <t>01.12.2023 18:16:01</t>
  </si>
  <si>
    <t>01.12.2023 21:17:06</t>
  </si>
  <si>
    <t>01.12.2023 09:55:37</t>
  </si>
  <si>
    <t>01.12.2023 11:11:26</t>
  </si>
  <si>
    <t>BAĞYURDU TR-9 35-27-L00243_A_56379063_56379063</t>
  </si>
  <si>
    <t>01.12.2023 13:43:55</t>
  </si>
  <si>
    <t>01.12.2023 17:42:11</t>
  </si>
  <si>
    <t>ULUCAK DM-2/15 35-27-M00334_913319355_913319355</t>
  </si>
  <si>
    <t>01.12.2023 09:51:04</t>
  </si>
  <si>
    <t>01.12.2023 14:40:32</t>
  </si>
  <si>
    <t>YENİ FOÇA TR-26 35-23-M00026_950418914_950418914</t>
  </si>
  <si>
    <t>01.12.2023 15:01:48</t>
  </si>
  <si>
    <t>01.12.2023 17:24:21</t>
  </si>
  <si>
    <t>GÖLCÜK TR-24 35-15-L00321_95000613248_95000613248</t>
  </si>
  <si>
    <t>01.12.2023 15:48:45</t>
  </si>
  <si>
    <t>01.12.2023 20:17:15</t>
  </si>
  <si>
    <t>01.12.2023 09:16:15</t>
  </si>
  <si>
    <t>01.12.2023 09:45:35</t>
  </si>
  <si>
    <t>DM-5/TR-12 45-72-M00619_H H02b_92817083</t>
  </si>
  <si>
    <t>01.12.2023 18:23:37</t>
  </si>
  <si>
    <t>02.12.2023 00:02:47</t>
  </si>
  <si>
    <t>01.12.2023 10:25:16</t>
  </si>
  <si>
    <t>01.12.2023 11:58:32</t>
  </si>
  <si>
    <t>M-1954 35-01-M01954_M M1b_5873843</t>
  </si>
  <si>
    <t>01.12.2023 04:25:52</t>
  </si>
  <si>
    <t>01.12.2023 06:17:49</t>
  </si>
  <si>
    <t>01.12.2023 19:11:39</t>
  </si>
  <si>
    <t>02.12.2023 02:16:14</t>
  </si>
  <si>
    <t>YAŞAR YILDIZLI SULAMA GRUBU 35-29-M00264_B_56377806_56377806</t>
  </si>
  <si>
    <t>01.12.2023 12:44:11</t>
  </si>
  <si>
    <t>01.12.2023 14:09:57</t>
  </si>
  <si>
    <t>HELVACI DM-2 35-17-M00359_HELVACI M04_66476613</t>
  </si>
  <si>
    <t>01.12.2023 08:53:24</t>
  </si>
  <si>
    <t>01.12.2023 10:07:31</t>
  </si>
  <si>
    <t>KÖPRÜBAŞI TR-20 45-86-M00020_TR-23 M02_84553502</t>
  </si>
  <si>
    <t>01.12.2023 09:23:27</t>
  </si>
  <si>
    <t>01.12.2023 09:30:44</t>
  </si>
  <si>
    <t>DEMİRTAŞ TR-2 45-76-M00166_45-76-M00166_2358819</t>
  </si>
  <si>
    <t>01.12.2023 21:33:44</t>
  </si>
  <si>
    <t>01.12.2023 22:47:17</t>
  </si>
  <si>
    <t>01.12.2023 10:34:20</t>
  </si>
  <si>
    <t>01.12.2023 11:54:54</t>
  </si>
  <si>
    <t>ÇUKURALTI M-26 35-25-M00074_955284415_955284415</t>
  </si>
  <si>
    <t>01.12.2023 13:10:47</t>
  </si>
  <si>
    <t>01.12.2023 18:20:48</t>
  </si>
  <si>
    <t>K-4230 35-03-K04230_911294873_911294873</t>
  </si>
  <si>
    <t>01.12.2023 07:47:39</t>
  </si>
  <si>
    <t>01.12.2023 16:18:53</t>
  </si>
  <si>
    <t>ALAŞEHİR TR-8 45-73-M00008_945670242_945670242</t>
  </si>
  <si>
    <t>01.12.2023 10:47:57</t>
  </si>
  <si>
    <t>01.12.2023 14:41:33</t>
  </si>
  <si>
    <t>K-3656 35-01-K03656_910903607_910903607</t>
  </si>
  <si>
    <t>01.12.2023 16:24:05</t>
  </si>
  <si>
    <t>02.12.2023 00:02:39</t>
  </si>
  <si>
    <t>01.12.2023 05:45:28</t>
  </si>
  <si>
    <t>01.12.2023 09:44:45</t>
  </si>
  <si>
    <t>01.12.2023 16:48:27</t>
  </si>
  <si>
    <t>01.12.2023 16:56:18</t>
  </si>
  <si>
    <t>01.12.2023 15:41:50</t>
  </si>
  <si>
    <t>01.12.2023 18:27:28</t>
  </si>
  <si>
    <t>Sel</t>
  </si>
  <si>
    <t>01.12.2023 11:26:44</t>
  </si>
  <si>
    <t>01.12.2023 23:58:02</t>
  </si>
  <si>
    <t>M-172 35-02-M00172_910354544_910354544</t>
  </si>
  <si>
    <t>01.12.2023 13:33:11</t>
  </si>
  <si>
    <t>01.12.2023 17:49:33</t>
  </si>
  <si>
    <t>GÜLBAHÇE TR-7 35-19-L00167_956689929_956689929</t>
  </si>
  <si>
    <t>01.12.2023 14:39:54</t>
  </si>
  <si>
    <t>01.12.2023 15:23:22</t>
  </si>
  <si>
    <t>01.12.2023 10:44:06</t>
  </si>
  <si>
    <t>01.12.2023 11:05:58</t>
  </si>
  <si>
    <t>PİYADELER KÖK 45-73-M00136_KAVAKLIDERE KÖK M06_95408236</t>
  </si>
  <si>
    <t>01.12.2023 08:27:24</t>
  </si>
  <si>
    <t>01.12.2023 09:02:13</t>
  </si>
  <si>
    <t>01.12.2023 13:45:39</t>
  </si>
  <si>
    <t>M-3546 35-01-M03546_911503728_911503728</t>
  </si>
  <si>
    <t>01.12.2023 09:42:45</t>
  </si>
  <si>
    <t>01.12.2023 13:03:51</t>
  </si>
  <si>
    <t>K-434 35-02-K00434_913282766_913282766</t>
  </si>
  <si>
    <t>01.12.2023 09:31:12</t>
  </si>
  <si>
    <t>01.12.2023 11:23:25</t>
  </si>
  <si>
    <t>SERKELE TR-1 45-72-M00207_B_56406587_56406587</t>
  </si>
  <si>
    <t>01.12.2023 19:16:00</t>
  </si>
  <si>
    <t>01.12.2023 22:50:30</t>
  </si>
  <si>
    <t>SARUHANLI TR-19 45-80-M00019__73832679_73832679</t>
  </si>
  <si>
    <t>01.12.2023 09:27:02</t>
  </si>
  <si>
    <t>01.12.2023 10:48:32</t>
  </si>
  <si>
    <t>K-681 35-04-K00681_912046553_912046553</t>
  </si>
  <si>
    <t>01.12.2023 09:23:04</t>
  </si>
  <si>
    <t>01.12.2023 10:10:26</t>
  </si>
  <si>
    <t>K-3 35-01-K00003_912843597_912843597</t>
  </si>
  <si>
    <t>01.12.2023 11:02:03</t>
  </si>
  <si>
    <t>01.12.2023 13:52:41</t>
  </si>
  <si>
    <t>M-1856 YAKAKÖY TR-5 35-02-M01856_99956111_99956111</t>
  </si>
  <si>
    <t>01.12.2023 20:28:45</t>
  </si>
  <si>
    <t>01.12.2023 22:45:06</t>
  </si>
  <si>
    <t>DM-3/10 35-29-M00483_950327355_950327355</t>
  </si>
  <si>
    <t>01.12.2023 09:44:36</t>
  </si>
  <si>
    <t>01.12.2023 10:32:34</t>
  </si>
  <si>
    <t>K-646 35-01-K00646_913755017_913755017</t>
  </si>
  <si>
    <t>01.12.2023 06:52:34</t>
  </si>
  <si>
    <t>01.12.2023 13:58:23</t>
  </si>
  <si>
    <t>01.12.2023 16:21:46</t>
  </si>
  <si>
    <t>01.12.2023 18:48:00</t>
  </si>
  <si>
    <t>KEMALİYE DM (TR-1) 45-73-M00150_JANDARMA M06_66716006</t>
  </si>
  <si>
    <t>01.12.2023 09:34:36</t>
  </si>
  <si>
    <t>01.12.2023 12:05:20</t>
  </si>
  <si>
    <t>01.12.2023 09:18:31</t>
  </si>
  <si>
    <t>01.12.2023 10:03:26</t>
  </si>
  <si>
    <t>TR-72 45-78-M00072__56389657_56389657</t>
  </si>
  <si>
    <t>01.12.2023 14:06:26</t>
  </si>
  <si>
    <t>01.12.2023 15:47:44</t>
  </si>
  <si>
    <t>BEYLER KÖK 45-85-L00034_HatBaşıAyırıcı_53135928 L03_53135928</t>
  </si>
  <si>
    <t>01.12.2023 11:02:34</t>
  </si>
  <si>
    <t>01.12.2023 11:04:07</t>
  </si>
  <si>
    <t>M-2440 35-09-M02440_DAĞITIM TRF-1 M-2440 M03_42782932</t>
  </si>
  <si>
    <t>01.12.2023 20:12:57</t>
  </si>
  <si>
    <t>01.12.2023 22:06:52</t>
  </si>
  <si>
    <t>TR-150 45-78-M00150_953263421_953263421</t>
  </si>
  <si>
    <t>01.12.2023 16:14:17</t>
  </si>
  <si>
    <t>01.12.2023 17:31:25</t>
  </si>
  <si>
    <t>01.12.2023 15:30:31</t>
  </si>
  <si>
    <t>DM-25/17-A 45-71-M00054_B_60984233_60984233</t>
  </si>
  <si>
    <t>01.12.2023 11:42:35</t>
  </si>
  <si>
    <t>01.12.2023 16:15:23</t>
  </si>
  <si>
    <t>KIRBAŞI TR-1 35-26-L00319_ H_81235503</t>
  </si>
  <si>
    <t>01.12.2023 16:52:19</t>
  </si>
  <si>
    <t>K-270 35-01-K00270_912887748_912887748</t>
  </si>
  <si>
    <t>01.12.2023 17:15:48</t>
  </si>
  <si>
    <t>01.12.2023 22:27:38</t>
  </si>
  <si>
    <t>SOMA TR-44 45-82-M00044_SOMA TR-44/2 M03_2324896</t>
  </si>
  <si>
    <t>01.12.2023 15:06:12</t>
  </si>
  <si>
    <t>01.12.2023 17:54:57</t>
  </si>
  <si>
    <t>M-1430 35-02-M01430_913894247_913894247</t>
  </si>
  <si>
    <t>01.12.2023 08:02:06</t>
  </si>
  <si>
    <t>01.12.2023 14:50:04</t>
  </si>
  <si>
    <t>TAŞTEPE TR-2 35-29-L00396_A_56397402_56397402</t>
  </si>
  <si>
    <t>01.12.2023 14:41:55</t>
  </si>
  <si>
    <t>01.12.2023 15:48:50</t>
  </si>
  <si>
    <t>TR-292 (İM-1/TR-2) 35-19-L00292_956683334_956683334</t>
  </si>
  <si>
    <t>01.12.2023 12:32:44</t>
  </si>
  <si>
    <t>01.12.2023 15:11:51</t>
  </si>
  <si>
    <t>EMİRHACILI TR-3 45-78-L00578_45-78-L00578_2354453</t>
  </si>
  <si>
    <t>01.12.2023 21:07:24</t>
  </si>
  <si>
    <t>01.12.2023 21:31:42</t>
  </si>
  <si>
    <t>KELLETEPE KÖK 35-31-L00035_KELLETEPE L01_72230941</t>
  </si>
  <si>
    <t>01.12.2023 18:07:54</t>
  </si>
  <si>
    <t>01.12.2023 18:49:34</t>
  </si>
  <si>
    <t>K-2867 35-09-K02867_913451719_913451719</t>
  </si>
  <si>
    <t>01.12.2023 09:04:28</t>
  </si>
  <si>
    <t>01.12.2023 10:47:50</t>
  </si>
  <si>
    <t>01.12.2023 12:49:53</t>
  </si>
  <si>
    <t>01.12.2023 20:11:08</t>
  </si>
  <si>
    <t>SÜPERPAK KÖK 35-26-M00711_NİLSAN M04_65955864</t>
  </si>
  <si>
    <t>01.12.2023 08:36:54</t>
  </si>
  <si>
    <t>01.12.2023 09:26:29</t>
  </si>
  <si>
    <t>01.12.2023 15:56:42</t>
  </si>
  <si>
    <t>M-3307(YATIRIM REZERVE) 35-07-M03307_97568281_97568281</t>
  </si>
  <si>
    <t>01.12.2023 13:37:58</t>
  </si>
  <si>
    <t>01.12.2023 20:25:35</t>
  </si>
  <si>
    <t>TR-107 35-26-M00107__56359028_56359028</t>
  </si>
  <si>
    <t>01.12.2023 00:30:44</t>
  </si>
  <si>
    <t>01.12.2023 01:24:03</t>
  </si>
  <si>
    <t>K-4237 35-03-K04237_K-3939 K01_41910541</t>
  </si>
  <si>
    <t>01.12.2023 01:22:17</t>
  </si>
  <si>
    <t>01.12.2023 01:30:33</t>
  </si>
  <si>
    <t>SÜLEYMANLI KÖK 35-28-M00606_HatBaşıAyırıcı_53133879 M04_53133879</t>
  </si>
  <si>
    <t>01.12.2023 10:47:25</t>
  </si>
  <si>
    <t>01.12.2023 17:13:59</t>
  </si>
  <si>
    <t>01.12.2023 15:52:21</t>
  </si>
  <si>
    <t>01.12.2023 22:01:49</t>
  </si>
  <si>
    <t>K-632 35-02-K00632_913646064_913646064</t>
  </si>
  <si>
    <t>01.12.2023 07:11:13</t>
  </si>
  <si>
    <t>01.12.2023 10:09:16</t>
  </si>
  <si>
    <t>K-915 35-01-K00915_35-01-K00915_2347017</t>
  </si>
  <si>
    <t>01.12.2023 18:53:00</t>
  </si>
  <si>
    <t>01.12.2023 19:26:07</t>
  </si>
  <si>
    <t>MAHMUT ÇETİN VE ARK. ÖZEL TR 45-71-M02305Ö_DIREK TIPI TRAFO HUCRESI H01_2079406</t>
  </si>
  <si>
    <t>01.12.2023 15:34:29</t>
  </si>
  <si>
    <t>HACIVELİLER TR-1 45-85-L00083_45-85-L00083_2357209</t>
  </si>
  <si>
    <t>01.12.2023 09:31:04</t>
  </si>
  <si>
    <t>01.12.2023 10:08:25</t>
  </si>
  <si>
    <t>01.12.2023 10:27:53</t>
  </si>
  <si>
    <t>01.12.2023 12:19:56</t>
  </si>
  <si>
    <t>K-491 35-04-K00491_913022375_913022375</t>
  </si>
  <si>
    <t>01.12.2023 13:21:06</t>
  </si>
  <si>
    <t>01.12.2023 16:36:49</t>
  </si>
  <si>
    <t>M-1230 35-01-M01230_911951249_911951249</t>
  </si>
  <si>
    <t>01.12.2023 14:37:25</t>
  </si>
  <si>
    <t>01.12.2023 19:04:49</t>
  </si>
  <si>
    <t>K-1011 35-01-K01011_911069099_911069099</t>
  </si>
  <si>
    <t>01.12.2023 08:40:35</t>
  </si>
  <si>
    <t>01.12.2023 17:46:25</t>
  </si>
  <si>
    <t>M-33 CUMHURİYET 35-25-M00102_955254213_955254213</t>
  </si>
  <si>
    <t>01.12.2023 17:03:51</t>
  </si>
  <si>
    <t>01.12.2023 18:53:38</t>
  </si>
  <si>
    <t>01.12.2023 08:59:35</t>
  </si>
  <si>
    <t>01.12.2023 10:02:01</t>
  </si>
  <si>
    <t>K-3008 35-07-K03008_B b3_5839782</t>
  </si>
  <si>
    <t>01.12.2023 21:58:49</t>
  </si>
  <si>
    <t>01.12.2023 22:55:49</t>
  </si>
  <si>
    <t>DAĞDERE DM 45-72-M00097_HatBaşıAyırıcı_97453144 M05_97453144</t>
  </si>
  <si>
    <t>01.12.2023 10:30:02</t>
  </si>
  <si>
    <t>01.12.2023 12:55:44</t>
  </si>
  <si>
    <t>01.12.2023 17:28:34</t>
  </si>
  <si>
    <t>01.12.2023 18:13:49</t>
  </si>
  <si>
    <t>K-1913 35-10-K01913_97931160_97931160</t>
  </si>
  <si>
    <t>01.12.2023 14:20:31</t>
  </si>
  <si>
    <t>01.12.2023 16:06:42</t>
  </si>
  <si>
    <t>K-3008 35-07-K03008_A a1_5839846</t>
  </si>
  <si>
    <t>01.12.2023 06:43:51</t>
  </si>
  <si>
    <t>01.12.2023 09:36:53</t>
  </si>
  <si>
    <t>K-4325 35-04-K04325_99230751_99230751</t>
  </si>
  <si>
    <t>01.12.2023 10:15:00</t>
  </si>
  <si>
    <t>01.12.2023 15:07:03</t>
  </si>
  <si>
    <t>01.12.2023 20:33:03</t>
  </si>
  <si>
    <t>01.12.2023 22:03:15</t>
  </si>
  <si>
    <t>AŞAĞIKIRIKLAR DM 35-16-M00448_TOPÇAM M05_2334650</t>
  </si>
  <si>
    <t>01.12.2023 17:21:55</t>
  </si>
  <si>
    <t>01.12.2023 19:38:29</t>
  </si>
  <si>
    <t>K-511 35-01-K00511_E E1_5922934</t>
  </si>
  <si>
    <t>01.12.2023 08:18:17</t>
  </si>
  <si>
    <t>01.12.2023 13:08:22</t>
  </si>
  <si>
    <t>K-493 35-01-K00493_D 2D_5838472</t>
  </si>
  <si>
    <t>01.12.2023 07:13:47</t>
  </si>
  <si>
    <t>01.12.2023 16:28:22</t>
  </si>
  <si>
    <t>01.12.2023 17:30:44</t>
  </si>
  <si>
    <t>02.12.2023 01:54:55</t>
  </si>
  <si>
    <t>01.12.2023 09:38:00</t>
  </si>
  <si>
    <t>01.12.2023 13:43:44</t>
  </si>
  <si>
    <t>YENİFOÇA TR-24 35-23-M00024_950418883_950418883</t>
  </si>
  <si>
    <t>01.12.2023 17:02:26</t>
  </si>
  <si>
    <t>01.12.2023 20:22:01</t>
  </si>
  <si>
    <t>UĞURLU KÖK 45-86-M00045_HatBaşıAyırıcı_100651695 M02_100651695</t>
  </si>
  <si>
    <t>01.12.2023 19:47:11</t>
  </si>
  <si>
    <t>01.12.2023 21:06:07</t>
  </si>
  <si>
    <t>01.12.2023 11:42:43</t>
  </si>
  <si>
    <t>01.12.2023 12:13:11</t>
  </si>
  <si>
    <t>KIZLARALANI KÖK 45-72-L00698_HatBaşıAyırıcı_53140477 L02_53140477</t>
  </si>
  <si>
    <t>01.12.2023 07:33:32</t>
  </si>
  <si>
    <t>01.12.2023 16:20:27</t>
  </si>
  <si>
    <t>TR-73 35-16-L00073_47552115_56397759_56397759</t>
  </si>
  <si>
    <t>01.12.2023 01:39:49</t>
  </si>
  <si>
    <t>01.12.2023 03:33:18</t>
  </si>
  <si>
    <t>HALIKÖY OVACIK TR-5 35-32-L00126_35-32-L00126_2347299</t>
  </si>
  <si>
    <t>01.12.2023 14:09:27</t>
  </si>
  <si>
    <t>01.12.2023 17:09:00</t>
  </si>
  <si>
    <t>01.12.2023 00:44:27</t>
  </si>
  <si>
    <t>01.12.2023 01:35:19</t>
  </si>
  <si>
    <t>MECİDİYE TR-1 KÖK 45-72-L00078_HatBaşıAyırıcı_80342707 L010_80342707</t>
  </si>
  <si>
    <t>01.12.2023 09:08:02</t>
  </si>
  <si>
    <t>01.12.2023 12:41:32</t>
  </si>
  <si>
    <t>01.12.2023 10:29:04</t>
  </si>
  <si>
    <t>01.12.2023 10:50:18</t>
  </si>
  <si>
    <t>01.12.2023 13:29:43</t>
  </si>
  <si>
    <t>01.12.2023 14:31:13</t>
  </si>
  <si>
    <t>01.12.2023 09:54:38</t>
  </si>
  <si>
    <t>01.12.2023 13:43:23</t>
  </si>
  <si>
    <t>DİNDARLI TR-1 45-79-M00416_945574401_945574401</t>
  </si>
  <si>
    <t>01.12.2023 08:45:37</t>
  </si>
  <si>
    <t>01.12.2023 10:01:36</t>
  </si>
  <si>
    <t>ÖZBEY İM 35-26-A00005_CEZA EVİ L12_2314087</t>
  </si>
  <si>
    <t>01.12.2023 10:22:11</t>
  </si>
  <si>
    <t>01.12.2023 12:09:25</t>
  </si>
  <si>
    <t>M-865 ÇAMİÇİ KÖYÜ 35-02-M00865_99690464_99690464</t>
  </si>
  <si>
    <t>01.12.2023 13:50:03</t>
  </si>
  <si>
    <t>01.12.2023 18:46:58</t>
  </si>
  <si>
    <t>K-3 35-01-K00003_97863522_97863522</t>
  </si>
  <si>
    <t>01.12.2023 18:52:19</t>
  </si>
  <si>
    <t>02.12.2023 01:17:26</t>
  </si>
  <si>
    <t>01.12.2023 12:40:53</t>
  </si>
  <si>
    <t>01.12.2023 13:00:32</t>
  </si>
  <si>
    <t>ÇANDARLI TATİL KÖYÜ TR-1 35-30-M00088_955314628_955314628</t>
  </si>
  <si>
    <t>01.12.2023 23:20:07</t>
  </si>
  <si>
    <t>02.12.2023 03:42:01</t>
  </si>
  <si>
    <t>01.12.2023 11:58:07</t>
  </si>
  <si>
    <t>01.12.2023 12:33:24</t>
  </si>
  <si>
    <t>EROL VARLIK SLM GRB TR 35-27-M00753_95002548359_95002548359</t>
  </si>
  <si>
    <t>01.12.2023 08:20:16</t>
  </si>
  <si>
    <t>01.12.2023 11:10:33</t>
  </si>
  <si>
    <t>ALİ DEDEOĞLU TARIMSAL SULAMA TR-2 45-72-L00345_45-72-L00345_2374896</t>
  </si>
  <si>
    <t>01.12.2023 11:05:57</t>
  </si>
  <si>
    <t>01.12.2023 20:50:52</t>
  </si>
  <si>
    <t>SELENDİ TR-19 45-81-M00019_945625501_945625501</t>
  </si>
  <si>
    <t>01.12.2023 16:14:00</t>
  </si>
  <si>
    <t>01.12.2023 18:22:48</t>
  </si>
  <si>
    <t>01.12.2023 07:11:07</t>
  </si>
  <si>
    <t>01.12.2023 13:42:46</t>
  </si>
  <si>
    <t>K-3385 35-04-K03385_E E1B_5819411</t>
  </si>
  <si>
    <t>01.12.2023 17:13:07</t>
  </si>
  <si>
    <t>01.12.2023 22:10:15</t>
  </si>
  <si>
    <t>M-3307(YATIRIM REZERVE) 35-07-M03307__79892026_79892026</t>
  </si>
  <si>
    <t>01.12.2023 21:03:26</t>
  </si>
  <si>
    <t>FATİH KÖK 35-15-L01160_HORZUM L01_72298565</t>
  </si>
  <si>
    <t>01.12.2023 09:49:47</t>
  </si>
  <si>
    <t>01.12.2023 10:50:44</t>
  </si>
  <si>
    <t>KABAZLI KÖK 45-78-M00675_HatBaşıAyırıcı_73215683 M03_73215683</t>
  </si>
  <si>
    <t>01.12.2023 09:39:42</t>
  </si>
  <si>
    <t>01.12.2023 11:14:40</t>
  </si>
  <si>
    <t>M-1871 35-01-M01871_910881742_910881742</t>
  </si>
  <si>
    <t>01.12.2023 08:14:06</t>
  </si>
  <si>
    <t>01.12.2023 10:05:07</t>
  </si>
  <si>
    <t>M-324 35-02-M00324_910205690_910205690</t>
  </si>
  <si>
    <t>01.12.2023 17:05:35</t>
  </si>
  <si>
    <t>01.12.2023 18:34:50</t>
  </si>
  <si>
    <t>01.12.2023 12:09:30</t>
  </si>
  <si>
    <t>01.12.2023 15:30:22</t>
  </si>
  <si>
    <t>01.12.2023 18:41:44</t>
  </si>
  <si>
    <t>01.12.2023 19:25:01</t>
  </si>
  <si>
    <t>PİYADELER KÖK 45-73-M00136_HatBaşıAyırıcı_100708901 M021_100708901</t>
  </si>
  <si>
    <t>01.12.2023 13:23:23</t>
  </si>
  <si>
    <t>01.12.2023 14:12:41</t>
  </si>
  <si>
    <t>GÖLCÜK DM 35-15-L01153_GÖLCÜK L05_67177076</t>
  </si>
  <si>
    <t>01.12.2023 14:42:08</t>
  </si>
  <si>
    <t>KOLDERE TR-6 45-80-M00054_45-80-M00054_72196826</t>
  </si>
  <si>
    <t>01.12.2023 16:21:54</t>
  </si>
  <si>
    <t>01.12.2023 16:42:39</t>
  </si>
  <si>
    <t>K-812 35-03-K00812_D_56401681_56401681</t>
  </si>
  <si>
    <t>01.12.2023 12:11:31</t>
  </si>
  <si>
    <t>01.12.2023 15:42:13</t>
  </si>
  <si>
    <t>01.12.2023 10:45:48</t>
  </si>
  <si>
    <t>01.12.2023 12:55:04</t>
  </si>
  <si>
    <t>BUCA TM 35-03-A00003_Buca-3 K05_2311765</t>
  </si>
  <si>
    <t>01.12.2023 15:20:54</t>
  </si>
  <si>
    <t>01.12.2023 15:40:24</t>
  </si>
  <si>
    <t>K-3750 35-08-K03750_C c1b_5830151</t>
  </si>
  <si>
    <t>01.12.2023 15:08:40</t>
  </si>
  <si>
    <t>01.12.2023 16:32:05</t>
  </si>
  <si>
    <t>BADEMLİ ÜÇCEVİZLER ÇIKIŞI YOL KENARI TR-25 35-15-L01039_B_56361104_56361104</t>
  </si>
  <si>
    <t>01.12.2023 09:19:38</t>
  </si>
  <si>
    <t>01.12.2023 10:32:39</t>
  </si>
  <si>
    <t>01.12.2023 03:47:47</t>
  </si>
  <si>
    <t>01.12.2023 06:27:40</t>
  </si>
  <si>
    <t>01.12.2023 09:10:14</t>
  </si>
  <si>
    <t>01.12.2023 18:24:33</t>
  </si>
  <si>
    <t>ALAŞEHİR PTT TRAFO 45-73-M00040_945671248_945671248</t>
  </si>
  <si>
    <t>01.12.2023 15:56:40</t>
  </si>
  <si>
    <t>01.12.2023 17:25:46</t>
  </si>
  <si>
    <t>CAMBAZLI KÖK 45-84-M00005_MADEN KÖK M03_50241539</t>
  </si>
  <si>
    <t>01.12.2023 10:03:06</t>
  </si>
  <si>
    <t>01.12.2023 16:04:42</t>
  </si>
  <si>
    <t>OĞLANANASI TR-5 KÖK 35-22-M00092_OĞLANANASI TR-7 M07_89600659</t>
  </si>
  <si>
    <t>01.12.2023 18:02:34</t>
  </si>
  <si>
    <t>01.12.2023 18:47:44</t>
  </si>
  <si>
    <t>ÇİFTLİKDERE TR-3 45-73-M00548_B_91045812_91045812</t>
  </si>
  <si>
    <t>01.12.2023 12:56:28</t>
  </si>
  <si>
    <t>01.12.2023 14:04:14</t>
  </si>
  <si>
    <t>01.12.2023 10:24:06</t>
  </si>
  <si>
    <t>01.12.2023 17:14:09</t>
  </si>
  <si>
    <t>BEYLİKLİ TR-1 45-78-M00727_45-78-M00727_2354363</t>
  </si>
  <si>
    <t>01.12.2023 09:06:36</t>
  </si>
  <si>
    <t>01.12.2023 16:52:28</t>
  </si>
  <si>
    <t>AVŞAR TR-2 45-75-M00196_B_56385581_56385581</t>
  </si>
  <si>
    <t>01.12.2023 00:01:04</t>
  </si>
  <si>
    <t>01.12.2023 01:01:31</t>
  </si>
  <si>
    <t>M-1914 35-01-M01914_98536153_98536153</t>
  </si>
  <si>
    <t>01.12.2023 11:45:29</t>
  </si>
  <si>
    <t>01.12.2023 12:30:43</t>
  </si>
  <si>
    <t>01.12.2023 09:02:45</t>
  </si>
  <si>
    <t>01.12.2023 16:57:25</t>
  </si>
  <si>
    <t>K-1131 35-08-K01131_98962075_98962075</t>
  </si>
  <si>
    <t>01.12.2023 17:55:10</t>
  </si>
  <si>
    <t>01.12.2023 20:29:37</t>
  </si>
  <si>
    <t>SEYREK TR-7 KÖK 35-28-M00379_SÜZBEYLİ-TUZCULU M04_2303511</t>
  </si>
  <si>
    <t>01.12.2023 14:39:50</t>
  </si>
  <si>
    <t>01.12.2023 16:15:39</t>
  </si>
  <si>
    <t>M-3439(YATIRIM REZERVE) 35-03-M03439_910363243_910363243</t>
  </si>
  <si>
    <t>01.12.2023 19:59:05</t>
  </si>
  <si>
    <t>01.12.2023 22:33:17</t>
  </si>
  <si>
    <t>01.12.2023 16:57:15</t>
  </si>
  <si>
    <t>01.12.2023 19:34:10</t>
  </si>
  <si>
    <t>01.12.2023 10:34:04</t>
  </si>
  <si>
    <t>01.12.2023 13:24:31</t>
  </si>
  <si>
    <t>01.12.2023 07:42:58</t>
  </si>
  <si>
    <t>01.12.2023 08:55:09</t>
  </si>
  <si>
    <t>K-1317 35-07-K01317_A k1317a1_5828035</t>
  </si>
  <si>
    <t>01.12.2023 16:25:53</t>
  </si>
  <si>
    <t>01.12.2023 18:12:55</t>
  </si>
  <si>
    <t>K-921 35-01-K00921_98373357_98373357</t>
  </si>
  <si>
    <t>01.12.2023 06:28:42</t>
  </si>
  <si>
    <t>01.12.2023 12:54:58</t>
  </si>
  <si>
    <t>TOPÇAM SULAMA TR-16 35-16-M00209_35-16-M00209_2376819</t>
  </si>
  <si>
    <t>01.12.2023 11:12:43</t>
  </si>
  <si>
    <t>01.12.2023 20:06:14</t>
  </si>
  <si>
    <t>TR-13 35-15-L00013_35-15-L00013_2365006</t>
  </si>
  <si>
    <t>01.12.2023 02:09:08</t>
  </si>
  <si>
    <t>01.12.2023 04:40:31</t>
  </si>
  <si>
    <t>K-2867 35-09-K02867_913439502_913439502</t>
  </si>
  <si>
    <t>01.12.2023 15:36:28</t>
  </si>
  <si>
    <t>01.12.2023 17:35:14</t>
  </si>
  <si>
    <t>ÇANDARLI TR-17 35-30-M00017_955317397_955317397</t>
  </si>
  <si>
    <t>01.12.2023 14:25:49</t>
  </si>
  <si>
    <t>01.12.2023 23:28:31</t>
  </si>
  <si>
    <t>CANLI TR-3 35-20-L00134_955197924_955197924</t>
  </si>
  <si>
    <t>01.12.2023 10:06:40</t>
  </si>
  <si>
    <t>01.12.2023 13:25:15</t>
  </si>
  <si>
    <t>SAKARLI KÖK 45-76-M00046_KOCAİSKAN M03_72214504</t>
  </si>
  <si>
    <t>01.12.2023 14:36:30</t>
  </si>
  <si>
    <t>01.12.2023 14:49:46</t>
  </si>
  <si>
    <t>MAHMUTLAR TR-1 35-29-L00118_35-29-L00118_2370487</t>
  </si>
  <si>
    <t>01.12.2023 09:52:26</t>
  </si>
  <si>
    <t>01.12.2023 15:38:43</t>
  </si>
  <si>
    <t>M-347 35-09-M00347_M-1391 M03_47620367</t>
  </si>
  <si>
    <t>01.12.2023 09:28:45</t>
  </si>
  <si>
    <t>01.12.2023 09:49:40</t>
  </si>
  <si>
    <t>K-1207 35-01-K01207_911334384_911334384</t>
  </si>
  <si>
    <t>01.12.2023 08:29:39</t>
  </si>
  <si>
    <t>01.12.2023 18:56:08</t>
  </si>
  <si>
    <t>K-2322 35-01-K02322_A_56368360_56368360</t>
  </si>
  <si>
    <t>01.12.2023 20:24:44</t>
  </si>
  <si>
    <t>02.12.2023 03:58:03</t>
  </si>
  <si>
    <t>M-417 35-02-M00417_962686677_962686677</t>
  </si>
  <si>
    <t>01.12.2023 12:00:16</t>
  </si>
  <si>
    <t>01.12.2023 16:48:37</t>
  </si>
  <si>
    <t>01.12.2023 09:31:37</t>
  </si>
  <si>
    <t>01.12.2023 12:03:32</t>
  </si>
  <si>
    <t>SÜLEYMANİYE TR-2 45-78-M00423_A_91274542_91274542</t>
  </si>
  <si>
    <t>01.12.2023 19:18:44</t>
  </si>
  <si>
    <t>01.12.2023 19:44:11</t>
  </si>
  <si>
    <t>01.12.2023 17:28:49</t>
  </si>
  <si>
    <t>01.12.2023 20:53:47</t>
  </si>
  <si>
    <t>01.12.2023 17:01:54</t>
  </si>
  <si>
    <t>01.12.2023 18:30:05</t>
  </si>
  <si>
    <t>ULUCAK DM-2 35-27-M00331_ULUCAK DM-2/14-ULUCAK DM-2/15 M06_72170828</t>
  </si>
  <si>
    <t>01.12.2023 15:09:46</t>
  </si>
  <si>
    <t>01.12.2023 17:26:24</t>
  </si>
  <si>
    <t>SARUHANLI TR-12 45-80-M00012_95000652956_95000652956</t>
  </si>
  <si>
    <t>01.12.2023 11:44:45</t>
  </si>
  <si>
    <t>01.12.2023 16:01:46</t>
  </si>
  <si>
    <t>YENİFOÇA TR-3 35-23-M00003_C_56406873_56406873</t>
  </si>
  <si>
    <t>01.12.2023 21:37:07</t>
  </si>
  <si>
    <t>01.12.2023 22:23:39</t>
  </si>
  <si>
    <t>KELLETEPE KÖK 35-31-L00035_SULUDERE KÖK L05_72230903</t>
  </si>
  <si>
    <t>01.12.2023 09:02:41</t>
  </si>
  <si>
    <t>01.12.2023 16:23:18</t>
  </si>
  <si>
    <t>TR-123 35-26-M00123_A_91446906_91446906</t>
  </si>
  <si>
    <t>01.12.2023 09:37:34</t>
  </si>
  <si>
    <t>01.12.2023 09:58:54</t>
  </si>
  <si>
    <t>M-3131(YATIRIM REZERVE) 35-01-M03131_911337885_911337885</t>
  </si>
  <si>
    <t>01.12.2023 07:29:22</t>
  </si>
  <si>
    <t>01.12.2023 12:03:30</t>
  </si>
  <si>
    <t>01.12.2023 16:24:15</t>
  </si>
  <si>
    <t>01.12.2023 17:06:42</t>
  </si>
  <si>
    <t>TR-103 35-15-L00103_DAĞITIM TRAFO TR-103 L04_66678639</t>
  </si>
  <si>
    <t>01.12.2023 02:05:26</t>
  </si>
  <si>
    <t>01.12.2023 02:36:15</t>
  </si>
  <si>
    <t>KIRCALAR DM 35-16-M00261_KARALAR-KATRANCI ENH GRUBU M02_72041786</t>
  </si>
  <si>
    <t>01.12.2023 10:50:20</t>
  </si>
  <si>
    <t>01.12.2023 11:10:14</t>
  </si>
  <si>
    <t>01.12.2023 11:03:02</t>
  </si>
  <si>
    <t>01.12.2023 13:01:30</t>
  </si>
  <si>
    <t>GÖRDES TR-33 45-75-M00033_945604775_945604775</t>
  </si>
  <si>
    <t>01.12.2023 13:17:03</t>
  </si>
  <si>
    <t>01.12.2023 15:09:40</t>
  </si>
  <si>
    <t>ÇİFTLİKDERE TR-3 45-73-M00548_45-73-M00548_2353600</t>
  </si>
  <si>
    <t>01.12.2023 14:46:03</t>
  </si>
  <si>
    <t>01.12.2023 20:35:58</t>
  </si>
  <si>
    <t>01.12.2023 21:54:57</t>
  </si>
  <si>
    <t>SARUHANLI TR-21 45-80-M00021_95000010130_95000010130</t>
  </si>
  <si>
    <t>01.12.2023 17:16:32</t>
  </si>
  <si>
    <t>01.12.2023 23:49:52</t>
  </si>
  <si>
    <t>L-258/1 35-18-L00608_950464464_950464464</t>
  </si>
  <si>
    <t>01.12.2023 13:56:54</t>
  </si>
  <si>
    <t>01.12.2023 21:43:44</t>
  </si>
  <si>
    <t>TR-57 35-17-M00057__56377370_56377370</t>
  </si>
  <si>
    <t>01.12.2023 12:46:43</t>
  </si>
  <si>
    <t>01.12.2023 13:12:16</t>
  </si>
  <si>
    <t>KELLETEPE KÖK 35-31-L00035_SULUDERE KÖK L05_72230945</t>
  </si>
  <si>
    <t>01.12.2023 19:00:47</t>
  </si>
  <si>
    <t>01.12.2023 21:46:17</t>
  </si>
  <si>
    <t>01.12.2023 01:29:59</t>
  </si>
  <si>
    <t>01.12.2023 05:37:55</t>
  </si>
  <si>
    <t>L-245 35-18-L00245_950461461_950461461</t>
  </si>
  <si>
    <t>01.12.2023 10:36:53</t>
  </si>
  <si>
    <t>01.12.2023 15:09:26</t>
  </si>
  <si>
    <t>01.12.2023 13:06:00</t>
  </si>
  <si>
    <t>01.12.2023 18:06:59</t>
  </si>
  <si>
    <t>DİNDARLI KÖK TR-3 KAKLIK 45-79-M00395_HatBaşıAyırıcı_53134317 M01_53134317</t>
  </si>
  <si>
    <t>01.12.2023 11:03:44</t>
  </si>
  <si>
    <t>01.12.2023 15:30:04</t>
  </si>
  <si>
    <t>01.12.2023 03:03:19</t>
  </si>
  <si>
    <t>01.12.2023 03:45:50</t>
  </si>
  <si>
    <t>TR-107 35-26-M00107_35-26-M00107_65976163</t>
  </si>
  <si>
    <t>01.12.2023 06:48:10</t>
  </si>
  <si>
    <t>M-1149 35-09-M01149_M-538 M07_47615744</t>
  </si>
  <si>
    <t>01.12.2023 14:29:54</t>
  </si>
  <si>
    <t>01.12.2023 17:35:11</t>
  </si>
  <si>
    <t>TR-111 ZEYTİNALANI 35-19-L00111_DAĞITIM TRAFOSU L04_2333959</t>
  </si>
  <si>
    <t>01.12.2023 10:40:33</t>
  </si>
  <si>
    <t>01.12.2023 11:31:21</t>
  </si>
  <si>
    <t>01.12.2023 09:26:27</t>
  </si>
  <si>
    <t>01.12.2023 15:14:02</t>
  </si>
  <si>
    <t>AYASKENT-3 TR 35-16-M00012_953322046_953322046</t>
  </si>
  <si>
    <t>01.12.2023 16:32:52</t>
  </si>
  <si>
    <t>01.12.2023 18:58:26</t>
  </si>
  <si>
    <t>M-2792 35-01-M02792_A A1_5862493</t>
  </si>
  <si>
    <t>01.12.2023 15:33:25</t>
  </si>
  <si>
    <t>01.12.2023 21:26:37</t>
  </si>
  <si>
    <t>K-845 35-01-K00845_F_56370072_56370072</t>
  </si>
  <si>
    <t>01.12.2023 10:24:12</t>
  </si>
  <si>
    <t>01.12.2023 12:29:57</t>
  </si>
  <si>
    <t>KİRAZ İM 35-31-A00001_KELLETEPE L04_2096630</t>
  </si>
  <si>
    <t>01.12.2023 18:49:35</t>
  </si>
  <si>
    <t>01.12.2023 18:58:28</t>
  </si>
  <si>
    <t>KARKIN TR-1 45-84-M00031_A_91005227_91005227</t>
  </si>
  <si>
    <t>01.12.2023 08:51:26</t>
  </si>
  <si>
    <t>01.12.2023 11:25:59</t>
  </si>
  <si>
    <t>01.12.2023 17:33:39</t>
  </si>
  <si>
    <t>02.12.2023 02:33:42</t>
  </si>
  <si>
    <t>GÖKÇELER (YAYLACIK MAH.) TR-1 45-71-M00999_C_91092562_91092562</t>
  </si>
  <si>
    <t>01.12.2023 12:16:52</t>
  </si>
  <si>
    <t>01.12.2023 18:54:26</t>
  </si>
  <si>
    <t>01.12.2023 09:00:04</t>
  </si>
  <si>
    <t>01.12.2023 16:58:30</t>
  </si>
  <si>
    <t>01.12.2023 20:47:36</t>
  </si>
  <si>
    <t>DM-2/TR-2 35-13-M00059_946424395_946424395</t>
  </si>
  <si>
    <t>01.12.2023 14:42:50</t>
  </si>
  <si>
    <t>01.12.2023 15:17:05</t>
  </si>
  <si>
    <t>KOCA MEHMETLER TR-1 35-23-M00212_C_60983366_60983366</t>
  </si>
  <si>
    <t>01.12.2023 23:06:23</t>
  </si>
  <si>
    <t>01.12.2023 23:47:17</t>
  </si>
  <si>
    <t>ÖREN TR-5 35-27-L00221_913572059_913572059</t>
  </si>
  <si>
    <t>01.12.2023 14:08:29</t>
  </si>
  <si>
    <t>01.12.2023 18:10:12</t>
  </si>
  <si>
    <t>IŞIKLAR KÖK 45-73-M00467_HatBaşıAyırıcı_53136488 M06_53136488</t>
  </si>
  <si>
    <t>01.12.2023 16:23:44</t>
  </si>
  <si>
    <t>01.12.2023 18:11:45</t>
  </si>
  <si>
    <t>01.12.2023 09:33:13</t>
  </si>
  <si>
    <t>01.12.2023 17:20:52</t>
  </si>
  <si>
    <t>K-3 35-01-K00003_P P4_5839510</t>
  </si>
  <si>
    <t>01.12.2023 10:13:59</t>
  </si>
  <si>
    <t>01.12.2023 12:24:03</t>
  </si>
  <si>
    <t>KÜÇÜKBAHÇE KÖYÜ TR-1 35-21-L00085_A_94798170_94798170</t>
  </si>
  <si>
    <t>01.12.2023 19:37:39</t>
  </si>
  <si>
    <t>01.12.2023 20:50:18</t>
  </si>
  <si>
    <t>MECİDİYE TR-1 KÖK 45-72-L00078_GÖKÇEKÖY (KÖYLER ÇIKIŞI) L010_66560899</t>
  </si>
  <si>
    <t>01.12.2023 17:24:14</t>
  </si>
  <si>
    <t>01.12.2023 17:48:05</t>
  </si>
  <si>
    <t>EMİRHACILI TR-1 45-78-L00605_45-78-L00605_2354602</t>
  </si>
  <si>
    <t>01.12.2023 20:50:55</t>
  </si>
  <si>
    <t>01.12.2023 21:04:21</t>
  </si>
  <si>
    <t>HARMANDALI KÖK 45-71-M00061_HatBaşıAyırıcı_53134190 M11_53134190</t>
  </si>
  <si>
    <t>01.12.2023 09:14:30</t>
  </si>
  <si>
    <t>TAŞTEPE TR-2 35-29-L00396_35-29-L00396_2376502</t>
  </si>
  <si>
    <t>01.12.2023 15:59:08</t>
  </si>
  <si>
    <t>TAYTAN OFİS KÖK 45-78-M00314_DEMİRKÖPRÜ DM-2 ÇIKIŞI (DEMİRKÖPRÜ-2) M06_60669745</t>
  </si>
  <si>
    <t>01.12.2023 10:26:34</t>
  </si>
  <si>
    <t>01.12.2023 10:56:05</t>
  </si>
  <si>
    <t>01.12.2023 16:34:36</t>
  </si>
  <si>
    <t>01.12.2023 17:18:03</t>
  </si>
  <si>
    <t>K-55 35-04-K00055_99303487_99303487</t>
  </si>
  <si>
    <t>01.12.2023 11:38:36</t>
  </si>
  <si>
    <t>01.12.2023 13:54:48</t>
  </si>
  <si>
    <t>K-1654 35-07-K01654_99181126_99181126</t>
  </si>
  <si>
    <t>01.12.2023 20:14:23</t>
  </si>
  <si>
    <t>01.12.2023 23:51:00</t>
  </si>
  <si>
    <t>MANDALLI TR-1 45-84-M00020_45-84-M00020_2371890</t>
  </si>
  <si>
    <t>01.12.2023 08:51:33</t>
  </si>
  <si>
    <t>01.12.2023 10:39:16</t>
  </si>
  <si>
    <t>TR-23 35-27-M00023__72373122_72373122</t>
  </si>
  <si>
    <t>01.12.2023 07:58:26</t>
  </si>
  <si>
    <t>01.12.2023 11:58:44</t>
  </si>
  <si>
    <t>01.12.2023 11:52:00</t>
  </si>
  <si>
    <t>01.12.2023 14:10:17</t>
  </si>
  <si>
    <t>01.12.2023 07:12:09</t>
  </si>
  <si>
    <t>01.12.2023 10:52:36</t>
  </si>
  <si>
    <t>GÜNGÖR BOZYAKA SULAMA TR 45-71-M01310_43117865_56352561_56352561</t>
  </si>
  <si>
    <t>01.12.2023 10:13:00</t>
  </si>
  <si>
    <t>01.12.2023 18:31:51</t>
  </si>
  <si>
    <t>URLA TM-2 35-19-A00005_URLA TR-5 FİDERİ M13_2313902</t>
  </si>
  <si>
    <t>01.12.2023 08:44:55</t>
  </si>
  <si>
    <t>01.12.2023 12:20:26</t>
  </si>
  <si>
    <t>01.12.2023 06:20:21</t>
  </si>
  <si>
    <t>01.12.2023 09:44:51</t>
  </si>
  <si>
    <t>DM-11B (TOKİ-3B) 45-71-M00370_45-71-M00370_66143558</t>
  </si>
  <si>
    <t>01.12.2023 02:33:54</t>
  </si>
  <si>
    <t>01.12.2023 03:21:15</t>
  </si>
  <si>
    <t>BOYNUYOĞUN KÖK 35-29-L00051_KİRELLİ L05_72215448</t>
  </si>
  <si>
    <t>01.12.2023 18:07:44</t>
  </si>
  <si>
    <t>01.12.2023 18:35:13</t>
  </si>
  <si>
    <t>TR-1/49 45-72-M00049_956530626_956530626</t>
  </si>
  <si>
    <t>01.12.2023 14:20:54</t>
  </si>
  <si>
    <t>SİNANCILAR KÖYÜ TR-2 35-27-L00260_DIREK TIPI TRAFO HUCRESI H01_2055080</t>
  </si>
  <si>
    <t>01.12.2023 09:06:03</t>
  </si>
  <si>
    <t>KENANPAŞA TR-1 45-73-M00749_B_56391530_56391530</t>
  </si>
  <si>
    <t>01.12.2023 12:17:46</t>
  </si>
  <si>
    <t>01.12.2023 15:15:44</t>
  </si>
  <si>
    <t>KERESTECİLER TR-3 45-83-M00140_B_56405061_56405061</t>
  </si>
  <si>
    <t>01.12.2023 11:14:05</t>
  </si>
  <si>
    <t>01.12.2023 12:46:05</t>
  </si>
  <si>
    <t>01.12.2023 09:22:28</t>
  </si>
  <si>
    <t>01.12.2023 14:57:08</t>
  </si>
  <si>
    <t>01.12.2023 15:09:59</t>
  </si>
  <si>
    <t>MAVİKENT TR-1 35-30-M00132_955311519_955311519</t>
  </si>
  <si>
    <t>01.12.2023 13:08:13</t>
  </si>
  <si>
    <t>01.12.2023 15:05:19</t>
  </si>
  <si>
    <t>KIRCALAR DM 35-16-M00261_TIRMANLAR DM M04_72041845</t>
  </si>
  <si>
    <t>01.12.2023 09:52:44</t>
  </si>
  <si>
    <t>01.12.2023 11:12:49</t>
  </si>
  <si>
    <t>M-3458(YATIRIM REZERVE) 35-02-M03458_35-02-M03458_97131777</t>
  </si>
  <si>
    <t>01.12.2023 14:59:48</t>
  </si>
  <si>
    <t>01.12.2023 16:21:04</t>
  </si>
  <si>
    <t>K-1683 35-01-K01683_912494035_912494035</t>
  </si>
  <si>
    <t>01.12.2023 08:06:58</t>
  </si>
  <si>
    <t>01.12.2023 17:27:23</t>
  </si>
  <si>
    <t>SAKARKAYA TR-2 45-72-L00494_45-72-L00494_2372112</t>
  </si>
  <si>
    <t>01.12.2023 16:22:47</t>
  </si>
  <si>
    <t>01.12.2023 18:03:54</t>
  </si>
  <si>
    <t>01.12.2023 06:40:44</t>
  </si>
  <si>
    <t>01.12.2023 07:27:33</t>
  </si>
  <si>
    <t>01.12.2023 14:03:35</t>
  </si>
  <si>
    <t>01.12.2023 14:30:53</t>
  </si>
  <si>
    <t>01.12.2023 14:19:25</t>
  </si>
  <si>
    <t>01.12.2023 16:06:43</t>
  </si>
  <si>
    <t>SIRIMLI TR-1 35-31-L00201_A_91366349_91366349</t>
  </si>
  <si>
    <t>01.12.2023 11:30:31</t>
  </si>
  <si>
    <t>01.12.2023 14:35:59</t>
  </si>
  <si>
    <t>HASTANE KABİN KÖK 45-82-M00445_ M01_48480958</t>
  </si>
  <si>
    <t>01.12.2023 12:09:17</t>
  </si>
  <si>
    <t>01.12.2023 13:59:47</t>
  </si>
  <si>
    <t>YEŞİLYURT TR-4 45-73-M00801_A_56355197_56355197</t>
  </si>
  <si>
    <t>01.12.2023 15:16:16</t>
  </si>
  <si>
    <t>01.12.2023 16:43:26</t>
  </si>
  <si>
    <t>ULUKENT DM-1/16 35-28-M00069_ESKİ KARŞIYAKA M06_66552816</t>
  </si>
  <si>
    <t>01.12.2023 19:33:35</t>
  </si>
  <si>
    <t>01.12.2023 20:05:17</t>
  </si>
  <si>
    <t>M-4 35-02-M00004_99805970_99805970</t>
  </si>
  <si>
    <t>01.12.2023 20:34:06</t>
  </si>
  <si>
    <t>01.12.2023 22:46:34</t>
  </si>
  <si>
    <t>01.12.2023 11:15:32</t>
  </si>
  <si>
    <t>01.12.2023 12:45:20</t>
  </si>
  <si>
    <t>M-2896(YATIRIM REZERVE) 35-01-M02896_912943411_912943411</t>
  </si>
  <si>
    <t>01.12.2023 07:12:43</t>
  </si>
  <si>
    <t>01.12.2023 16:48:44</t>
  </si>
  <si>
    <t>TOPUZDAMLARI TR-2 45-77-M00129_945509847_945509847</t>
  </si>
  <si>
    <t>01.12.2023 16:31:59</t>
  </si>
  <si>
    <t>01.12.2023 21:14:14</t>
  </si>
  <si>
    <t>HACIİBRAHİMLER TR-2 45-72-M00192_45-72-M00192_2372325</t>
  </si>
  <si>
    <t>01.12.2023 19:45:01</t>
  </si>
  <si>
    <t>01.12.2023 21:41:50</t>
  </si>
  <si>
    <t>K-84 35-02-K00084_912907681_912907681</t>
  </si>
  <si>
    <t>01.12.2023 19:49:08</t>
  </si>
  <si>
    <t>PERLİT KÖK 35-22-M00094_YENİKÖY TR-1/TR-2/TR-3 M02_72139681</t>
  </si>
  <si>
    <t>01.12.2023 09:36:24</t>
  </si>
  <si>
    <t>01.12.2023 16:45:24</t>
  </si>
  <si>
    <t>K-190 35-01-K00190_35-01-K00190_2366297</t>
  </si>
  <si>
    <t>01.12.2023 10:00:54</t>
  </si>
  <si>
    <t>01.12.2023 10:29:02</t>
  </si>
  <si>
    <t>K-4163 35-02-K04163_912485727_912485727</t>
  </si>
  <si>
    <t>01.12.2023 18:34:30</t>
  </si>
  <si>
    <t>01.12.2023 20:37:50</t>
  </si>
  <si>
    <t>AHMETAĞA TR-1 45-79-M00318_45-79-M00318_2349134</t>
  </si>
  <si>
    <t>01.12.2023 09:01:29</t>
  </si>
  <si>
    <t>01.12.2023 13:17:16</t>
  </si>
  <si>
    <t>KINIK İM 35-24-A00001_HatBaşıAyırıcı_79434880 M09_79434880</t>
  </si>
  <si>
    <t>01.12.2023 14:15:17</t>
  </si>
  <si>
    <t>01.12.2023 16:41:12</t>
  </si>
  <si>
    <t>01.12.2023 01:45:17</t>
  </si>
  <si>
    <t>01.12.2023 01:54:41</t>
  </si>
  <si>
    <t>MEDAR TR-6 45-72-L00276_956518252_956518252</t>
  </si>
  <si>
    <t>01.12.2023 12:53:45</t>
  </si>
  <si>
    <t>01.12.2023 14:15:00</t>
  </si>
  <si>
    <t>K-915 35-01-K00915_912216240_912216240</t>
  </si>
  <si>
    <t>01.12.2023 06:48:04</t>
  </si>
  <si>
    <t>01.12.2023 18:57:57</t>
  </si>
  <si>
    <t>DM-11/TR-11 45-72-L01002_956499315_956499315</t>
  </si>
  <si>
    <t>01.12.2023 09:20:31</t>
  </si>
  <si>
    <t>01.12.2023 11:28:37</t>
  </si>
  <si>
    <t>VELİLER KÖK 35-31-L00116_GEDİK L05_2337021</t>
  </si>
  <si>
    <t>01.12.2023 09:56:54</t>
  </si>
  <si>
    <t>01.12.2023 11:11:35</t>
  </si>
  <si>
    <t>K-3 35-01-K00003_P 1P_5860391</t>
  </si>
  <si>
    <t>01.12.2023 15:59:31</t>
  </si>
  <si>
    <t>01.12.2023 19:30:26</t>
  </si>
  <si>
    <t>01.12.2023 18:58:42</t>
  </si>
  <si>
    <t>02.12.2023 00:42:12</t>
  </si>
  <si>
    <t>KARAALİ TR-1 45-71-M01470_45-71-M01470_2366198</t>
  </si>
  <si>
    <t>01.12.2023 11:15:43</t>
  </si>
  <si>
    <t>01.12.2023 19:31:42</t>
  </si>
  <si>
    <t>MANİSA BİRLİK KÖŞESİ 45-71-M01183_953190452_953190452</t>
  </si>
  <si>
    <t>01.12.2023 13:51:48</t>
  </si>
  <si>
    <t>01.12.2023 22:40:50</t>
  </si>
  <si>
    <t>01.12.2023 00:40:09</t>
  </si>
  <si>
    <t>01.12.2023 02:00:44</t>
  </si>
  <si>
    <t>TURGUTALP TR-5/1 45-82-M00055_45-82-M00055_2371124</t>
  </si>
  <si>
    <t>01.12.2023 18:08:47</t>
  </si>
  <si>
    <t>01.12.2023 20:04:17</t>
  </si>
  <si>
    <t>01.12.2023 10:20:43</t>
  </si>
  <si>
    <t>01.12.2023 11:11:25</t>
  </si>
  <si>
    <t>EBSO TM 35-09-A00001_KUŞ CENNETİ M22_2314258</t>
  </si>
  <si>
    <t>01.12.2023 14:15:20</t>
  </si>
  <si>
    <t>K-3656 35-01-K03656_A A1_5896851</t>
  </si>
  <si>
    <t>01.12.2023 07:11:29</t>
  </si>
  <si>
    <t>01.12.2023 16:27:27</t>
  </si>
  <si>
    <t>01.12.2023 03:04:23</t>
  </si>
  <si>
    <t>01.12.2023 04:49:36</t>
  </si>
  <si>
    <t>K-3278 35-01-K03278_910988620_910988620</t>
  </si>
  <si>
    <t>01.12.2023 09:24:17</t>
  </si>
  <si>
    <t>01.12.2023 13:44:11</t>
  </si>
  <si>
    <t>01.12.2023 09:35:36</t>
  </si>
  <si>
    <t>01.12.2023 17:23:18</t>
  </si>
  <si>
    <t>ÇOBANLAR TR-1 35-16-M00085_47462204_65513544_65513544</t>
  </si>
  <si>
    <t>01.12.2023 18:36:14</t>
  </si>
  <si>
    <t>01.12.2023 23:09:46</t>
  </si>
  <si>
    <t>K-210 35-07-K00210_97533617_97533617</t>
  </si>
  <si>
    <t>01.12.2023 08:18:10</t>
  </si>
  <si>
    <t>01.12.2023 12:21:41</t>
  </si>
  <si>
    <t>CANPAŞA KÖK 45-71-M00140_ALİ ÖRÜMLÜ M06_72246776</t>
  </si>
  <si>
    <t>01.12.2023 13:24:17</t>
  </si>
  <si>
    <t>01.12.2023 18:44:19</t>
  </si>
  <si>
    <t>TR-51 35-16-L00051_953317325_953317325</t>
  </si>
  <si>
    <t>01.12.2023 01:31:41</t>
  </si>
  <si>
    <t>01.12.2023 02:55:35</t>
  </si>
  <si>
    <t>01.12.2023 17:44:55</t>
  </si>
  <si>
    <t>01.12.2023 19:30:57</t>
  </si>
  <si>
    <t>M-762 İZSU MENDERES İÇME SUYU ÖZEL 35-22-M00578Ö_DIREK TIPI TRAFO HUCRESI H01_2125983</t>
  </si>
  <si>
    <t>01.12.2023 15:38:05</t>
  </si>
  <si>
    <t>01.12.2023 19:22:49</t>
  </si>
  <si>
    <t>ÇİFTLİK İM 35-18-A00003_TURSİTE L14_2307810</t>
  </si>
  <si>
    <t>01.12.2023 09:28:24</t>
  </si>
  <si>
    <t>01.12.2023 13:35:39</t>
  </si>
  <si>
    <t>AYDOĞDU TR-1 45-73-M00899__91078458_91078458</t>
  </si>
  <si>
    <t>01.12.2023 12:13:24</t>
  </si>
  <si>
    <t>01.12.2023 18:39:55</t>
  </si>
  <si>
    <t>K-3555 35-01-K03555_911215088_911215088</t>
  </si>
  <si>
    <t>01.12.2023 16:33:23</t>
  </si>
  <si>
    <t>01.12.2023 22:41:33</t>
  </si>
  <si>
    <t>K-483 35-01-K00483_35-01-K00483_2355749</t>
  </si>
  <si>
    <t>01.12.2023 12:00:09</t>
  </si>
  <si>
    <t>01.12.2023 13:00:24</t>
  </si>
  <si>
    <t>ALAÇATI TM 35-18-A00005_TR-B M06_2311006</t>
  </si>
  <si>
    <t>01.12.2023 00:32:08</t>
  </si>
  <si>
    <t>01.12.2023 02:39:54</t>
  </si>
  <si>
    <t>SARAÇLAR TR-2 45-77-L00106_945501196_945501196</t>
  </si>
  <si>
    <t>01.12.2023 13:36:43</t>
  </si>
  <si>
    <t>01.12.2023 15:08:22</t>
  </si>
  <si>
    <t>K-3582 35-01-K03582_911025810_911025810</t>
  </si>
  <si>
    <t>01.12.2023 15:11:38</t>
  </si>
  <si>
    <t>01.12.2023 20:23:53</t>
  </si>
  <si>
    <t>ALİAĞA GIS TM 35-17-A00014_BELEDİYE-1 (2H04) M017_66128126</t>
  </si>
  <si>
    <t>01.12.2023 09:14:24</t>
  </si>
  <si>
    <t>01.12.2023 09:37:06</t>
  </si>
  <si>
    <t>01.12.2023 21:33:38</t>
  </si>
  <si>
    <t>02.12.2023 02:01:26</t>
  </si>
  <si>
    <t>KAVACIK TR-1 45-77-M00001_45-77-M00001_2367392</t>
  </si>
  <si>
    <t>01.12.2023 09:34:39</t>
  </si>
  <si>
    <t>KULA İM 45-77-A00001_KONURCA M01_2049499</t>
  </si>
  <si>
    <t>01.12.2023 09:04:39</t>
  </si>
  <si>
    <t>01.12.2023 09:38:52</t>
  </si>
  <si>
    <t>M-4 35-02-M00004_B B1B_5813119</t>
  </si>
  <si>
    <t>01.12.2023 15:21:32</t>
  </si>
  <si>
    <t>01.12.2023 19:18:05</t>
  </si>
  <si>
    <t>M-3021(YATIRIM REZERVE) 35-01-M03021_911232116_911232116</t>
  </si>
  <si>
    <t>01.12.2023 07:38:40</t>
  </si>
  <si>
    <t>01.12.2023 20:41:15</t>
  </si>
  <si>
    <t>TİRE İM-DM-1 35-29-A00001_TİRE-4 GİRİŞ M14_2312222</t>
  </si>
  <si>
    <t>01.12.2023 09:40:17</t>
  </si>
  <si>
    <t>01.12.2023 14:09:00</t>
  </si>
  <si>
    <t>01.12.2023 09:20:23</t>
  </si>
  <si>
    <t>01.12.2023 09:37:36</t>
  </si>
  <si>
    <t>01.12.2023 01:22:14</t>
  </si>
  <si>
    <t>01.12.2023 02:40:50</t>
  </si>
  <si>
    <t>HALIKÖY OVACIK TR-5 35-32-L00126_B_56367727_56367727</t>
  </si>
  <si>
    <t>01.12.2023 10:49:21</t>
  </si>
  <si>
    <t>01.12.2023 17:03:43</t>
  </si>
  <si>
    <t>01.12.2023 14:37:12</t>
  </si>
  <si>
    <t>K-1088 35-04-K01088_99042353_99042353</t>
  </si>
  <si>
    <t>01.12.2023 11:23:11</t>
  </si>
  <si>
    <t>01.12.2023 13:28:17</t>
  </si>
  <si>
    <t>BAĞYURDU TR-5 35-27-L00232_915009284_915009284</t>
  </si>
  <si>
    <t>01.12.2023 00:54:25</t>
  </si>
  <si>
    <t>01.12.2023 06:18:52</t>
  </si>
  <si>
    <t>01.12.2023 11:14:24</t>
  </si>
  <si>
    <t>01.12.2023 12:02:45</t>
  </si>
  <si>
    <t>TR-93 35-16-L00093_953330660_953330660</t>
  </si>
  <si>
    <t>01.12.2023 16:39:46</t>
  </si>
  <si>
    <t>01.12.2023 18:11:02</t>
  </si>
  <si>
    <t>K-3750 35-08-K03750_F a1b_5823741</t>
  </si>
  <si>
    <t>01.12.2023 15:08:17</t>
  </si>
  <si>
    <t>01.12.2023 16:29:26</t>
  </si>
  <si>
    <t>M-3418(YATIRIM REZERVE) 35-03-M03418_ M03_88084461</t>
  </si>
  <si>
    <t>02.12.2023 09:22:56</t>
  </si>
  <si>
    <t>02.12.2023 16:24:24</t>
  </si>
  <si>
    <t>DM-8 35-17-M00700_A_83714373_83714373</t>
  </si>
  <si>
    <t>02.12.2023 23:44:21</t>
  </si>
  <si>
    <t>03.12.2023 00:40:23</t>
  </si>
  <si>
    <t>DOĞANCI TR-1 35-31-L00334_35-31-L00334_2365002</t>
  </si>
  <si>
    <t>02.12.2023 09:56:23</t>
  </si>
  <si>
    <t>02.12.2023 15:24:17</t>
  </si>
  <si>
    <t>K-49 35-01-K00049_G 2G_5865694</t>
  </si>
  <si>
    <t>02.12.2023 15:51:01</t>
  </si>
  <si>
    <t>02.12.2023 18:26:18</t>
  </si>
  <si>
    <t>DM-17 45-71-M00400_DM-18 M03_73387911</t>
  </si>
  <si>
    <t>02.12.2023 10:00:56</t>
  </si>
  <si>
    <t>02.12.2023 15:44:47</t>
  </si>
  <si>
    <t>M-2705 35-01-M02705_E e1_5895625</t>
  </si>
  <si>
    <t>02.12.2023 06:29:09</t>
  </si>
  <si>
    <t>02.12.2023 10:08:06</t>
  </si>
  <si>
    <t>K-49 35-01-K00049_911728651_911728651</t>
  </si>
  <si>
    <t>02.12.2023 08:29:41</t>
  </si>
  <si>
    <t>02.12.2023 11:10:26</t>
  </si>
  <si>
    <t>ÇIKRIKÇI TR-1 45-81-M00206_45-81-M00206_2376292</t>
  </si>
  <si>
    <t>02.12.2023 20:30:50</t>
  </si>
  <si>
    <t>02.12.2023 21:37:43</t>
  </si>
  <si>
    <t>K-859 35-01-K00859_35-01-K00859_2376914</t>
  </si>
  <si>
    <t>02.12.2023 13:19:33</t>
  </si>
  <si>
    <t>M-2993 35-04-M02993_912469503_912469503</t>
  </si>
  <si>
    <t>02.12.2023 21:02:04</t>
  </si>
  <si>
    <t>03.12.2023 01:55:23</t>
  </si>
  <si>
    <t>02.12.2023 06:56:44</t>
  </si>
  <si>
    <t>02.12.2023 09:08:55</t>
  </si>
  <si>
    <t>MENEMEN TR-32 35-28-L00032_35-28-L00032_2349501</t>
  </si>
  <si>
    <t>02.12.2023 16:34:29</t>
  </si>
  <si>
    <t>02.12.2023 18:35:02</t>
  </si>
  <si>
    <t>YILMAZ İM 45-78-A00003_AHMETLİ DSİ M09_2108961</t>
  </si>
  <si>
    <t>02.12.2023 13:58:50</t>
  </si>
  <si>
    <t>ÇAMÖNÜ TR-5 35-22-M00172_D_56354316_56354316</t>
  </si>
  <si>
    <t>02.12.2023 18:11:42</t>
  </si>
  <si>
    <t>02.12.2023 23:50:23</t>
  </si>
  <si>
    <t>02.12.2023 09:14:38</t>
  </si>
  <si>
    <t>02.12.2023 16:34:56</t>
  </si>
  <si>
    <t>02.12.2023 10:19:40</t>
  </si>
  <si>
    <t>02.12.2023 11:14:51</t>
  </si>
  <si>
    <t>02.12.2023 09:17:02</t>
  </si>
  <si>
    <t>02.12.2023 09:41:22</t>
  </si>
  <si>
    <t>TR-4 METROPOLİS 35-26-M00004_35-26-M00004_2348895</t>
  </si>
  <si>
    <t>02.12.2023 09:23:40</t>
  </si>
  <si>
    <t>02.12.2023 12:56:03</t>
  </si>
  <si>
    <t>KARAKUZU TR-1 35-17-M00466_950303415_950303415</t>
  </si>
  <si>
    <t>02.12.2023 19:11:34</t>
  </si>
  <si>
    <t>02.12.2023 21:13:20</t>
  </si>
  <si>
    <t>K-4123 35-09-K04123_97703978_97703978</t>
  </si>
  <si>
    <t>02.12.2023 11:52:04</t>
  </si>
  <si>
    <t>02.12.2023 12:39:18</t>
  </si>
  <si>
    <t>02.12.2023 09:40:23</t>
  </si>
  <si>
    <t>02.12.2023 11:45:27</t>
  </si>
  <si>
    <t>02.12.2023 04:21:56</t>
  </si>
  <si>
    <t>TR-134 35-15-M00134_48878235_56364719_56364719</t>
  </si>
  <si>
    <t>02.12.2023 17:45:28</t>
  </si>
  <si>
    <t>02.12.2023 21:02:11</t>
  </si>
  <si>
    <t>02.12.2023 10:01:30</t>
  </si>
  <si>
    <t>02.12.2023 10:54:09</t>
  </si>
  <si>
    <t>SELENDİ TR-20/A 45-81-M00255_945624735_945624735</t>
  </si>
  <si>
    <t>02.12.2023 13:47:45</t>
  </si>
  <si>
    <t>02.12.2023 15:58:30</t>
  </si>
  <si>
    <t>HORZUM ALAYAKA DEDEKAVAK TR-2 45-73-M00292_45-73-M00292_2368609</t>
  </si>
  <si>
    <t>02.12.2023 11:22:21</t>
  </si>
  <si>
    <t>02.12.2023 15:44:09</t>
  </si>
  <si>
    <t>M-3557(YATIRIM REZERVE) 35-02-M03557_98546974_98546974</t>
  </si>
  <si>
    <t>02.12.2023 18:20:55</t>
  </si>
  <si>
    <t>02.12.2023 20:16:07</t>
  </si>
  <si>
    <t>L-493 (BALANBAKA-2) 35-18-L00493_965789885_965789885</t>
  </si>
  <si>
    <t>02.12.2023 22:46:26</t>
  </si>
  <si>
    <t>02.12.2023 23:59:17</t>
  </si>
  <si>
    <t>K-49 35-01-K00049_N 1N_5865814</t>
  </si>
  <si>
    <t>02.12.2023 12:57:16</t>
  </si>
  <si>
    <t>02.12.2023 21:27:22</t>
  </si>
  <si>
    <t>DM-18/07 45-71-M02377_DAHİLİ TRAFO M04_83785519</t>
  </si>
  <si>
    <t>02.12.2023 16:31:57</t>
  </si>
  <si>
    <t>02.12.2023 18:22:36</t>
  </si>
  <si>
    <t>KÖFÜNDERE TR-2 35-15-L00212_C_56368264_56368264</t>
  </si>
  <si>
    <t>02.12.2023 10:34:59</t>
  </si>
  <si>
    <t>02.12.2023 17:31:01</t>
  </si>
  <si>
    <t>K-837 35-01-K00837_912716183_912716183</t>
  </si>
  <si>
    <t>02.12.2023 11:07:13</t>
  </si>
  <si>
    <t>02.12.2023 12:36:49</t>
  </si>
  <si>
    <t>L-272 GÜZELÇİFTLİK  KÖK 35-14-L00272_DÜZCE-TURGUT L05_89207582</t>
  </si>
  <si>
    <t>02.12.2023 11:25:10</t>
  </si>
  <si>
    <t>02.12.2023 16:16:35</t>
  </si>
  <si>
    <t>TR-135 35-19-L00135_E_91454053_91454053</t>
  </si>
  <si>
    <t>02.12.2023 13:43:22</t>
  </si>
  <si>
    <t>02.12.2023 14:32:10</t>
  </si>
  <si>
    <t>M-4 35-02-M00004_99594846_99594846</t>
  </si>
  <si>
    <t>02.12.2023 20:35:51</t>
  </si>
  <si>
    <t>02.12.2023 21:38:53</t>
  </si>
  <si>
    <t>K-2308 35-01-K02308_913173385_913173385</t>
  </si>
  <si>
    <t>02.12.2023 08:32:26</t>
  </si>
  <si>
    <t>02.12.2023 16:19:44</t>
  </si>
  <si>
    <t>02.12.2023 03:10:13</t>
  </si>
  <si>
    <t>02.12.2023 04:15:04</t>
  </si>
  <si>
    <t>TURGUTLU TR-1/1 DM 45-83-M00001_BLOKSAN M03_72159583</t>
  </si>
  <si>
    <t>02.12.2023 10:25:57</t>
  </si>
  <si>
    <t>02.12.2023 13:59:32</t>
  </si>
  <si>
    <t>ŞEHİT KEMAL KÖK 35-17-M00449_E_56355742_56355742</t>
  </si>
  <si>
    <t>02.12.2023 18:09:01</t>
  </si>
  <si>
    <t>02.12.2023 22:16:17</t>
  </si>
  <si>
    <t>02.12.2023 14:56:14</t>
  </si>
  <si>
    <t>02.12.2023 15:46:59</t>
  </si>
  <si>
    <t>AYASKENT DM-1 35-16-M00009_AYASKENT DM-2 M10_82964605</t>
  </si>
  <si>
    <t>02.12.2023 12:34:23</t>
  </si>
  <si>
    <t>02.12.2023 13:27:48</t>
  </si>
  <si>
    <t>KALEMLİ TR-1 45-71-M01533_43109911_56388856_56388856</t>
  </si>
  <si>
    <t>02.12.2023 21:18:35</t>
  </si>
  <si>
    <t>02.12.2023 22:14:33</t>
  </si>
  <si>
    <t>02.12.2023 11:52:53</t>
  </si>
  <si>
    <t>02.12.2023 13:45:15</t>
  </si>
  <si>
    <t>02.12.2023 18:31:48</t>
  </si>
  <si>
    <t>02.12.2023 20:44:43</t>
  </si>
  <si>
    <t>02.12.2023 01:26:04</t>
  </si>
  <si>
    <t>02.12.2023 01:55:15</t>
  </si>
  <si>
    <t>HAMZABÜKÜ TR-1 35-21-L00069_35-21-L00069_2373870</t>
  </si>
  <si>
    <t>02.12.2023 11:28:23</t>
  </si>
  <si>
    <t>02.12.2023 16:51:53</t>
  </si>
  <si>
    <t>02.12.2023 21:04:53</t>
  </si>
  <si>
    <t>GÜMÜLDÜR M-4 35-25-M00004_955278804_955278804</t>
  </si>
  <si>
    <t>02.12.2023 12:57:54</t>
  </si>
  <si>
    <t>02.12.2023 14:09:36</t>
  </si>
  <si>
    <t>02.12.2023 08:58:07</t>
  </si>
  <si>
    <t>02.12.2023 09:18:49</t>
  </si>
  <si>
    <t>_99200720_99200720</t>
  </si>
  <si>
    <t>02.12.2023 15:15:23</t>
  </si>
  <si>
    <t>02.12.2023 19:21:49</t>
  </si>
  <si>
    <t>02.12.2023 14:29:09</t>
  </si>
  <si>
    <t>02.12.2023 17:29:37</t>
  </si>
  <si>
    <t>YUKARIBEY TR-1 35-16-M00120_47478742_56396034_56396034</t>
  </si>
  <si>
    <t>02.12.2023 13:26:51</t>
  </si>
  <si>
    <t>DİKİLİ İM 35-30-A00001_KOCAOBA L12_72357049</t>
  </si>
  <si>
    <t>02.12.2023 09:20:21</t>
  </si>
  <si>
    <t>02.12.2023 10:11:00</t>
  </si>
  <si>
    <t>M-873 35-02-M00873_99638305_99638305</t>
  </si>
  <si>
    <t>02.12.2023 16:10:46</t>
  </si>
  <si>
    <t>02.12.2023 21:26:35</t>
  </si>
  <si>
    <t>02.12.2023 07:06:37</t>
  </si>
  <si>
    <t>YUVACALI KÖYÜ TR-1 45-73-M00238_A_56401221_56401221</t>
  </si>
  <si>
    <t>02.12.2023 13:00:46</t>
  </si>
  <si>
    <t>02.12.2023 17:06:55</t>
  </si>
  <si>
    <t>02.12.2023 19:46:10</t>
  </si>
  <si>
    <t>02.12.2023 20:32:23</t>
  </si>
  <si>
    <t>M-329 35-03-M00329_910477845_910477845</t>
  </si>
  <si>
    <t>02.12.2023 10:07:18</t>
  </si>
  <si>
    <t>02.12.2023 13:56:27</t>
  </si>
  <si>
    <t>L-238 35-18-L00238_95000524553_95000524553</t>
  </si>
  <si>
    <t>02.12.2023 13:51:20</t>
  </si>
  <si>
    <t>TURGUTALP TR-4/5 45-82-M00067_95001280591_95001280591</t>
  </si>
  <si>
    <t>02.12.2023 14:50:06</t>
  </si>
  <si>
    <t>02.12.2023 19:30:06</t>
  </si>
  <si>
    <t>02.12.2023 09:04:35</t>
  </si>
  <si>
    <t>02.12.2023 09:24:15</t>
  </si>
  <si>
    <t>FOÇA M-259 BAĞARASI 35-23-M00259_DIREK TIPI TRAFO HUCRESI H01_2051289</t>
  </si>
  <si>
    <t>02.12.2023 15:50:08</t>
  </si>
  <si>
    <t>02.12.2023 17:21:12</t>
  </si>
  <si>
    <t>K-1654 35-07-K01654_97490612_97490612</t>
  </si>
  <si>
    <t>02.12.2023 16:35:57</t>
  </si>
  <si>
    <t>02.12.2023 18:04:04</t>
  </si>
  <si>
    <t>02.12.2023 20:15:26</t>
  </si>
  <si>
    <t>02.12.2023 20:48:41</t>
  </si>
  <si>
    <t>YENİDOĞAN TR-1 45-72-M00634_956520431_956520431</t>
  </si>
  <si>
    <t>02.12.2023 18:40:39</t>
  </si>
  <si>
    <t>02.12.2023 23:18:53</t>
  </si>
  <si>
    <t>02.12.2023 08:58:54</t>
  </si>
  <si>
    <t>03.12.2023 22:42:22</t>
  </si>
  <si>
    <t>02.12.2023 13:50:04</t>
  </si>
  <si>
    <t>02.12.2023 14:02:22</t>
  </si>
  <si>
    <t>K-2352 35-01-K02352_911293353_911293353</t>
  </si>
  <si>
    <t>02.12.2023 09:11:20</t>
  </si>
  <si>
    <t>02.12.2023 11:16:31</t>
  </si>
  <si>
    <t>02.12.2023 09:17:26</t>
  </si>
  <si>
    <t>02.12.2023 09:41:01</t>
  </si>
  <si>
    <t>02.12.2023 17:34:07</t>
  </si>
  <si>
    <t>03.12.2023 04:16:15</t>
  </si>
  <si>
    <t>K-3284 YEDİ GÖLLER EVKA-1 35-03-K03284Ö_ K03_2316870</t>
  </si>
  <si>
    <t>02.12.2023 11:42:58</t>
  </si>
  <si>
    <t>02.12.2023 16:49:19</t>
  </si>
  <si>
    <t>02.12.2023 12:00:54</t>
  </si>
  <si>
    <t>02.12.2023 14:28:32</t>
  </si>
  <si>
    <t>GÜMÜŞÇAY KÖK 45-73-M00477_GÜMÜŞÇAY M03_2056797</t>
  </si>
  <si>
    <t>12.12.2023 16:52:50</t>
  </si>
  <si>
    <t>12.12.2023 17:07:10</t>
  </si>
  <si>
    <t>TR-10 (M-710) 35-30-M00710_D D01_79525616</t>
  </si>
  <si>
    <t>12.12.2023 09:07:12</t>
  </si>
  <si>
    <t>12.12.2023 10:21:57</t>
  </si>
  <si>
    <t>SEYDİKÖY İM 35-08-A00002_KÜLTÜR M27_50154871</t>
  </si>
  <si>
    <t>12.12.2023 11:40:55</t>
  </si>
  <si>
    <t>GÜMÜŞÇAY KÖK 45-73-M00477_YEŞİLYURT DM M01_2056936</t>
  </si>
  <si>
    <t>12.12.2023 09:07:47</t>
  </si>
  <si>
    <t>12.12.2023 09:34:11</t>
  </si>
  <si>
    <t>HAMZABEYLİ KÖK 45-71-M00071_TR1-TR2-TR3 M01_2318884</t>
  </si>
  <si>
    <t>12.12.2023 13:10:21</t>
  </si>
  <si>
    <t>12.12.2023 16:29:53</t>
  </si>
  <si>
    <t>K-1027 35-01-K01027_942287292_942287292</t>
  </si>
  <si>
    <t>12.12.2023 11:34:42</t>
  </si>
  <si>
    <t>12.12.2023 17:00:48</t>
  </si>
  <si>
    <t>12.12.2023 18:34:52</t>
  </si>
  <si>
    <t>12.12.2023 19:51:10</t>
  </si>
  <si>
    <t>ALAŞEHİR TR-82 45-73-M00082_45-73-M00082_2361463</t>
  </si>
  <si>
    <t>12.12.2023 17:12:50</t>
  </si>
  <si>
    <t>12.12.2023 18:11:47</t>
  </si>
  <si>
    <t>TOYGAR KÖK 45-73-M00166_HatBaşıAyırıcı_53137216 M01_53137216</t>
  </si>
  <si>
    <t>12.12.2023 08:54:16</t>
  </si>
  <si>
    <t>12.12.2023 11:46:56</t>
  </si>
  <si>
    <t>12.12.2023 08:29:09</t>
  </si>
  <si>
    <t>12.12.2023 12:13:27</t>
  </si>
  <si>
    <t>12.12.2023 11:11:27</t>
  </si>
  <si>
    <t>12.12.2023 12:13:46</t>
  </si>
  <si>
    <t>KARABURÇ KÖK 35-31-L00253_SARIKAYA KÖK L05_2337266</t>
  </si>
  <si>
    <t>12.12.2023 05:32:05</t>
  </si>
  <si>
    <t>12.12.2023 07:58:53</t>
  </si>
  <si>
    <t>ZEYTİNOVA TR-2 35-20-L00308_955206379_955206379</t>
  </si>
  <si>
    <t>12.12.2023 11:49:38</t>
  </si>
  <si>
    <t>12.12.2023 17:32:32</t>
  </si>
  <si>
    <t>K-3265 35-04-K03265_99641984_99641984</t>
  </si>
  <si>
    <t>12.12.2023 16:24:26</t>
  </si>
  <si>
    <t>13.12.2023 01:46:56</t>
  </si>
  <si>
    <t>12.12.2023 16:55:01</t>
  </si>
  <si>
    <t>12.12.2023 17:26:06</t>
  </si>
  <si>
    <t>TR-35 35-30-L00035_955330981_955330981</t>
  </si>
  <si>
    <t>12.12.2023 11:48:56</t>
  </si>
  <si>
    <t>12.12.2023 17:40:23</t>
  </si>
  <si>
    <t>12.12.2023 10:21:01</t>
  </si>
  <si>
    <t>12.12.2023 12:00:52</t>
  </si>
  <si>
    <t>AVLAŞA DEVECİLER TR-1 45-81-M00165_B_91368939_91368939</t>
  </si>
  <si>
    <t>12.12.2023 21:44:34</t>
  </si>
  <si>
    <t>12.12.2023 22:49:10</t>
  </si>
  <si>
    <t>KARABEL KÖK(VİŞNELİ KÖK) 35-26-M01207_VİŞNELİ M04_66051328</t>
  </si>
  <si>
    <t>12.12.2023 09:32:19</t>
  </si>
  <si>
    <t>12.12.2023 15:15:43</t>
  </si>
  <si>
    <t>URGANLI TR-6 45-83-M00569_955161656_955161656</t>
  </si>
  <si>
    <t>12.12.2023 18:49:07</t>
  </si>
  <si>
    <t>12.12.2023 21:04:27</t>
  </si>
  <si>
    <t>K-3569 35-02-K03569_913087047_913087047</t>
  </si>
  <si>
    <t>12.12.2023 13:43:52</t>
  </si>
  <si>
    <t>12.12.2023 16:07:33</t>
  </si>
  <si>
    <t>ALAÇATI İM 35-18-A00002_L-434 BENZİNLİK L12_2307543</t>
  </si>
  <si>
    <t>12.12.2023 09:15:03</t>
  </si>
  <si>
    <t>12.12.2023 20:09:42</t>
  </si>
  <si>
    <t>K-126 35-01-K00126_K-4723 K02_2315472</t>
  </si>
  <si>
    <t>12.12.2023 12:50:49</t>
  </si>
  <si>
    <t>12.12.2023 13:00:59</t>
  </si>
  <si>
    <t>SELENDİ TR-6 45-81-M00006_HatBaşıAyırıcı_53135402 M04_53135402</t>
  </si>
  <si>
    <t>12.12.2023 18:23:31</t>
  </si>
  <si>
    <t>12.12.2023 20:27:43</t>
  </si>
  <si>
    <t>EROĞLU KOPARANLAR MAH.TR-1 45-77-L00214_C_56387141_56387141</t>
  </si>
  <si>
    <t>12.12.2023 10:52:37</t>
  </si>
  <si>
    <t>12.12.2023 11:43:09</t>
  </si>
  <si>
    <t>DEMİRCİ KÖK 35-26-M00779_YEŞİLKÖY ENH M01_65897058</t>
  </si>
  <si>
    <t>12.12.2023 12:09:32</t>
  </si>
  <si>
    <t>12.12.2023 18:17:10</t>
  </si>
  <si>
    <t>12.12.2023 08:55:53</t>
  </si>
  <si>
    <t>12.12.2023 15:36:17</t>
  </si>
  <si>
    <t>TR-1/7 45-72-M00007_TR-1/8 M03_92411455</t>
  </si>
  <si>
    <t>12.12.2023 08:42:57</t>
  </si>
  <si>
    <t>12.12.2023 15:15:32</t>
  </si>
  <si>
    <t>12.12.2023 09:26:01</t>
  </si>
  <si>
    <t>12.12.2023 11:15:53</t>
  </si>
  <si>
    <t>12.12.2023 13:53:06</t>
  </si>
  <si>
    <t>12.12.2023 15:18:12</t>
  </si>
  <si>
    <t>12.12.2023 18:09:50</t>
  </si>
  <si>
    <t>12.12.2023 22:43:03</t>
  </si>
  <si>
    <t>M-3079 35-02-M03079_DAĞITIM TRAFOSU M03_95255490</t>
  </si>
  <si>
    <t>12.12.2023 09:05:05</t>
  </si>
  <si>
    <t>12.12.2023 11:45:21</t>
  </si>
  <si>
    <t>ŞEREMET KÖYÜ TR-1 45-77-M00067_ H_83869501</t>
  </si>
  <si>
    <t>12.12.2023 17:36:06</t>
  </si>
  <si>
    <t>12.12.2023 18:07:57</t>
  </si>
  <si>
    <t>12.12.2023 10:11:29</t>
  </si>
  <si>
    <t>12.12.2023 12:25:46</t>
  </si>
  <si>
    <t>K-3012 35-04-K03012_912528672_912528672</t>
  </si>
  <si>
    <t>12.12.2023 15:35:48</t>
  </si>
  <si>
    <t>12.12.2023 15:43:09</t>
  </si>
  <si>
    <t>12.12.2023 16:36:52</t>
  </si>
  <si>
    <t>12.12.2023 16:58:50</t>
  </si>
  <si>
    <t>BALIKLIOVA TR-5 35-19-L00374_956677872_956677872</t>
  </si>
  <si>
    <t>12.12.2023 19:54:21</t>
  </si>
  <si>
    <t>12.12.2023 22:25:46</t>
  </si>
  <si>
    <t>12.12.2023 15:45:17</t>
  </si>
  <si>
    <t>12.12.2023 15:51:38</t>
  </si>
  <si>
    <t>YEŞİLOVA KÖK 45-78-M01393_YEŞİLOVA KÖYİÇİ M01_83810757</t>
  </si>
  <si>
    <t>12.12.2023 12:24:36</t>
  </si>
  <si>
    <t>12.12.2023 13:34:36</t>
  </si>
  <si>
    <t>TR-1/77 45-72-M00077__92844123_92844123</t>
  </si>
  <si>
    <t>12.12.2023 07:16:22</t>
  </si>
  <si>
    <t>12.12.2023 10:44:03</t>
  </si>
  <si>
    <t>AZMAK TR-22 35-21-L00178__93861471_93861471</t>
  </si>
  <si>
    <t>12.12.2023 09:45:04</t>
  </si>
  <si>
    <t>12.12.2023 11:03:53</t>
  </si>
  <si>
    <t>K-1651 SANDALYECİ ÖZEL TR 35-08-K01651Ö_ K01_2317948</t>
  </si>
  <si>
    <t>12.12.2023 11:27:24</t>
  </si>
  <si>
    <t>ÇEŞME HAVZA TM 35-18-A00006_URLA-2 M11_2303445</t>
  </si>
  <si>
    <t>12.12.2023 10:01:25</t>
  </si>
  <si>
    <t>12.12.2023 13:28:04</t>
  </si>
  <si>
    <t>12.12.2023 09:28:23</t>
  </si>
  <si>
    <t>12.12.2023 15:31:53</t>
  </si>
  <si>
    <t>GÜZELKÖY KÖK 45-71-M00123_SULAMA M06_50218015</t>
  </si>
  <si>
    <t>12.12.2023 17:32:48</t>
  </si>
  <si>
    <t>12.12.2023 17:43:12</t>
  </si>
  <si>
    <t>12.12.2023 11:32:51</t>
  </si>
  <si>
    <t>12.12.2023 12:27:43</t>
  </si>
  <si>
    <t>BUCA TM 35-03-A00003_Buca-2 K04_2311764</t>
  </si>
  <si>
    <t>12.12.2023 01:04:22</t>
  </si>
  <si>
    <t>12.12.2023 01:05:00</t>
  </si>
  <si>
    <t>TR-350 35-19-L00350_C_91291843_91291843</t>
  </si>
  <si>
    <t>12.12.2023 19:00:31</t>
  </si>
  <si>
    <t>12.12.2023 23:41:33</t>
  </si>
  <si>
    <t>12.12.2023 09:14:22</t>
  </si>
  <si>
    <t>12.12.2023 11:45:48</t>
  </si>
  <si>
    <t>12.12.2023 09:10:52</t>
  </si>
  <si>
    <t>12.12.2023 16:35:27</t>
  </si>
  <si>
    <t>FUNDACIK KÖK 45-75-M00068_AKHİSAR - GÖRDES M01_67108820</t>
  </si>
  <si>
    <t>12.12.2023 09:02:57</t>
  </si>
  <si>
    <t>12.12.2023 09:11:36</t>
  </si>
  <si>
    <t>YAKACIK TR-1 35-20-L00232_35-20-L00232_2376783</t>
  </si>
  <si>
    <t>12.12.2023 17:00:53</t>
  </si>
  <si>
    <t>12.12.2023 17:12:58</t>
  </si>
  <si>
    <t>12.12.2023 22:57:57</t>
  </si>
  <si>
    <t>12.12.2023 23:28:15</t>
  </si>
  <si>
    <t>12.12.2023 16:50:43</t>
  </si>
  <si>
    <t>12.12.2023 17:47:10</t>
  </si>
  <si>
    <t>12.12.2023 07:03:53</t>
  </si>
  <si>
    <t>12.12.2023 07:36:33</t>
  </si>
  <si>
    <t>12.12.2023 09:32:30</t>
  </si>
  <si>
    <t>12.12.2023 17:08:36</t>
  </si>
  <si>
    <t>ZEYTİNALAN İM 35-19-A00002_ZEYTİNALAN TR-101 L10_2051678</t>
  </si>
  <si>
    <t>12.12.2023 23:48:30</t>
  </si>
  <si>
    <t>13.12.2023 00:21:44</t>
  </si>
  <si>
    <t>ÖRENLİ TR-1 35-16-M00075_35-16-M00075_2350603</t>
  </si>
  <si>
    <t>12.12.2023 13:34:55</t>
  </si>
  <si>
    <t>12.12.2023 14:14:21</t>
  </si>
  <si>
    <t>KINIK TR-18 35-24-L00018_35-24-L00018_72095613</t>
  </si>
  <si>
    <t>12.12.2023 11:14:42</t>
  </si>
  <si>
    <t>12.12.2023 13:36:55</t>
  </si>
  <si>
    <t>YAVRU VATAN SİTESİ TR 35-30-M00058_955326508_955326508</t>
  </si>
  <si>
    <t>12.12.2023 15:26:54</t>
  </si>
  <si>
    <t>12.12.2023 19:18:45</t>
  </si>
  <si>
    <t>PANAZTEPE DM 35-28-M00732_DERSAN-2 ÇIKIŞ M04_2315520</t>
  </si>
  <si>
    <t>12.12.2023 14:40:20</t>
  </si>
  <si>
    <t>12.12.2023 16:46:56</t>
  </si>
  <si>
    <t>AHMETLİ TR-71 BARBAROS 45-84-L00071_A_56389022_56389022</t>
  </si>
  <si>
    <t>12.12.2023 14:15:26</t>
  </si>
  <si>
    <t>12.12.2023 15:12:33</t>
  </si>
  <si>
    <t>YAZIBAŞI DM-5 35-26-M00550_DM-5/41 M08_2335562</t>
  </si>
  <si>
    <t>12.12.2023 11:42:46</t>
  </si>
  <si>
    <t>12.12.2023 12:28:47</t>
  </si>
  <si>
    <t>FUNDACIK KÖK 45-75-M00068_FUNDACIK M03_67108855</t>
  </si>
  <si>
    <t>12.12.2023 08:39:01</t>
  </si>
  <si>
    <t>12.12.2023 08:58:06</t>
  </si>
  <si>
    <t>EĞLENHOCA DM 35-21-M00013_KARABURUN-3 (EĞLENHOCA-3) M10_72178839</t>
  </si>
  <si>
    <t>12.12.2023 02:02:00</t>
  </si>
  <si>
    <t>12.12.2023 02:03:50</t>
  </si>
  <si>
    <t>12.12.2023 11:02:26</t>
  </si>
  <si>
    <t>12.12.2023 11:30:41</t>
  </si>
  <si>
    <t>TR-2/79 45-83-L00079_955139577_955139577</t>
  </si>
  <si>
    <t>12.12.2023 15:59:51</t>
  </si>
  <si>
    <t>12.12.2023 19:40:24</t>
  </si>
  <si>
    <t>K-3723 35-04-K03723_99517227_99517227</t>
  </si>
  <si>
    <t>12.12.2023 20:35:11</t>
  </si>
  <si>
    <t>12.12.2023 22:31:27</t>
  </si>
  <si>
    <t>12.12.2023 09:24:51</t>
  </si>
  <si>
    <t>12.12.2023 09:35:31</t>
  </si>
  <si>
    <t>12.12.2023 15:04:06</t>
  </si>
  <si>
    <t>12.12.2023 18:10:46</t>
  </si>
  <si>
    <t>12.12.2023 14:27:26</t>
  </si>
  <si>
    <t>12.12.2023 17:03:52</t>
  </si>
  <si>
    <t>K-1993 35-02-K01993_A a4b_5875563</t>
  </si>
  <si>
    <t>12.12.2023 09:37:27</t>
  </si>
  <si>
    <t>12.12.2023 10:03:15</t>
  </si>
  <si>
    <t>YENİ ŞAKRAN TR-6 35-17-M00206_950309222_950309222</t>
  </si>
  <si>
    <t>12.12.2023 14:47:50</t>
  </si>
  <si>
    <t>12.12.2023 18:19:14</t>
  </si>
  <si>
    <t>ÇIRPI TR-1-2/1 35-20-M00006_955196046_955196046</t>
  </si>
  <si>
    <t>12.12.2023 15:18:03</t>
  </si>
  <si>
    <t>12.12.2023 22:52:53</t>
  </si>
  <si>
    <t>M-1954 35-01-M01954_912933479_912933479</t>
  </si>
  <si>
    <t>12.12.2023 19:32:52</t>
  </si>
  <si>
    <t>12.12.2023 21:15:11</t>
  </si>
  <si>
    <t>DUMANLAR TR-1 45-81-M00081_B_56388538_56388538</t>
  </si>
  <si>
    <t>12.12.2023 21:46:37</t>
  </si>
  <si>
    <t>12.12.2023 23:36:16</t>
  </si>
  <si>
    <t>12.12.2023 14:36:06</t>
  </si>
  <si>
    <t>12.12.2023 14:46:28</t>
  </si>
  <si>
    <t>YENİKÖY TR-2 45-71-M01045_A_56352454_56352454</t>
  </si>
  <si>
    <t>12.12.2023 12:26:45</t>
  </si>
  <si>
    <t>ALAÇATI TM 35-18-A00005_URLA-1 M09_2311010</t>
  </si>
  <si>
    <t>12.12.2023 10:01:36</t>
  </si>
  <si>
    <t>12.12.2023 13:26:11</t>
  </si>
  <si>
    <t>İZDERSAN DM 35-28-M00394_VİLLAKENT-2 M09_47755731</t>
  </si>
  <si>
    <t>12.12.2023 15:49:26</t>
  </si>
  <si>
    <t>12.12.2023 15:58:57</t>
  </si>
  <si>
    <t>M-2794 35-01-M02794_910481715_910481715</t>
  </si>
  <si>
    <t>12.12.2023 16:50:21</t>
  </si>
  <si>
    <t>12.12.2023 18:37:50</t>
  </si>
  <si>
    <t>12.12.2023 13:40:41</t>
  </si>
  <si>
    <t>12.12.2023 14:39:18</t>
  </si>
  <si>
    <t>L-456 35-18-L00456_950452251_950452251</t>
  </si>
  <si>
    <t>12.12.2023 16:35:23</t>
  </si>
  <si>
    <t>12.12.2023 18:35:51</t>
  </si>
  <si>
    <t>K-2380 35-08-K02380_35-08-K02380_42545599</t>
  </si>
  <si>
    <t>12.12.2023 10:30:19</t>
  </si>
  <si>
    <t>12.12.2023 17:41:26</t>
  </si>
  <si>
    <t>DEMİRCİ KÖK 35-26-M00779_DAĞITIM TRAFO DEMİRCİ KÖK M03_42707152</t>
  </si>
  <si>
    <t>12.12.2023 09:16:39</t>
  </si>
  <si>
    <t>12.12.2023 11:34:21</t>
  </si>
  <si>
    <t>M-2891 35-02-M02891_M-2975 M01_84884922</t>
  </si>
  <si>
    <t>12.12.2023 13:16:21</t>
  </si>
  <si>
    <t>12.12.2023 17:35:55</t>
  </si>
  <si>
    <t>OĞLANANASI TR-17 35-22-M00881_35-22-M00881_81517998</t>
  </si>
  <si>
    <t>12.12.2023 10:36:22</t>
  </si>
  <si>
    <t>12.12.2023 11:35:50</t>
  </si>
  <si>
    <t>ESBAŞ İM 35-08-A00001_ESBAŞ-10 K05_2307188</t>
  </si>
  <si>
    <t>12.12.2023 11:01:52</t>
  </si>
  <si>
    <t>MURADİYE DM-5 45-71-M00618_DM/TM-1 M02_2034795</t>
  </si>
  <si>
    <t>12.12.2023 13:58:13</t>
  </si>
  <si>
    <t>12.12.2023 13:58:52</t>
  </si>
  <si>
    <t>12.12.2023 16:06:07</t>
  </si>
  <si>
    <t>12.12.2023 11:48:13</t>
  </si>
  <si>
    <t>12.12.2023 12:43:06</t>
  </si>
  <si>
    <t>BAĞARASI TR-12 35-23-M00181_35-23-M00181_2367833</t>
  </si>
  <si>
    <t>12.12.2023 19:26:40</t>
  </si>
  <si>
    <t>12.12.2023 21:06:27</t>
  </si>
  <si>
    <t>12.12.2023 09:54:24</t>
  </si>
  <si>
    <t>12.12.2023 15:22:36</t>
  </si>
  <si>
    <t>BAĞARASI TR-3 35-23-M00172_C_91412624_91412624</t>
  </si>
  <si>
    <t>12.12.2023 09:27:31</t>
  </si>
  <si>
    <t>12.12.2023 17:02:30</t>
  </si>
  <si>
    <t>ÇERİKÖZÜ TR-1 35-29-L00326_35-29-L00326_2363098</t>
  </si>
  <si>
    <t>12.12.2023 14:49:26</t>
  </si>
  <si>
    <t>12.12.2023 16:18:11</t>
  </si>
  <si>
    <t>K-111 35-04-K00111_915152781_915152781</t>
  </si>
  <si>
    <t>12.12.2023 10:59:26</t>
  </si>
  <si>
    <t>12.12.2023 14:50:50</t>
  </si>
  <si>
    <t>12.12.2023 09:56:39</t>
  </si>
  <si>
    <t>12.12.2023 13:43:50</t>
  </si>
  <si>
    <t>M-2018 35-01-M02018_D D05_80021945</t>
  </si>
  <si>
    <t>12.12.2023 08:47:32</t>
  </si>
  <si>
    <t>12.12.2023 10:59:28</t>
  </si>
  <si>
    <t>ÖZBEK TR-4 (TR-234) 35-19-M00233_B_77618839_77618839</t>
  </si>
  <si>
    <t>12.12.2023 16:05:49</t>
  </si>
  <si>
    <t>12.12.2023 21:02:49</t>
  </si>
  <si>
    <t>HALİTPAŞA DM 45-80-M00060_HALİTPAŞA TARIMSAL SULAMA-1 M06_72188715</t>
  </si>
  <si>
    <t>12.12.2023 07:39:42</t>
  </si>
  <si>
    <t>12.12.2023 09:04:09</t>
  </si>
  <si>
    <t>K-3012 35-04-K03012_35-04-K03012_2350802</t>
  </si>
  <si>
    <t>TR-1/77 45-72-M00077_45-72-M00077_83461227</t>
  </si>
  <si>
    <t>12.12.2023 12:25:15</t>
  </si>
  <si>
    <t>12.12.2023 09:07:11</t>
  </si>
  <si>
    <t>12.12.2023 15:12:42</t>
  </si>
  <si>
    <t>12.12.2023 10:56:06</t>
  </si>
  <si>
    <t>12.12.2023 15:02:19</t>
  </si>
  <si>
    <t>TR-42 35-15-M00042_950373948_950373948</t>
  </si>
  <si>
    <t>12.12.2023 09:11:26</t>
  </si>
  <si>
    <t>12.12.2023 09:36:41</t>
  </si>
  <si>
    <t>12.12.2023 13:11:00</t>
  </si>
  <si>
    <t>12.12.2023 14:02:03</t>
  </si>
  <si>
    <t>SOMA TR-2 45-82-M00002_95002547085_95002547085</t>
  </si>
  <si>
    <t>12.12.2023 20:51:16</t>
  </si>
  <si>
    <t>12.12.2023 21:48:31</t>
  </si>
  <si>
    <t>12.12.2023 11:59:31</t>
  </si>
  <si>
    <t>12.12.2023 12:50:28</t>
  </si>
  <si>
    <t>TR-2/9 45-83-L00009_955146126_955146126</t>
  </si>
  <si>
    <t>12.12.2023 09:01:41</t>
  </si>
  <si>
    <t>12.12.2023 09:24:48</t>
  </si>
  <si>
    <t>K-4906 35-01-K04906_911110664_911110664</t>
  </si>
  <si>
    <t>12.12.2023 12:56:55</t>
  </si>
  <si>
    <t>12.12.2023 14:37:39</t>
  </si>
  <si>
    <t>12.12.2023 23:22:38</t>
  </si>
  <si>
    <t>ALAŞEHİR TR-75 45-73-M00075_DIREK TIPI TRAFO HUCRESI H01_2090083</t>
  </si>
  <si>
    <t>12.12.2023 16:27:26</t>
  </si>
  <si>
    <t>12.12.2023 17:04:05</t>
  </si>
  <si>
    <t>TR-1-5/8 (SABRİNİN KAHVE) 35-20-L00052_955210904_955210904</t>
  </si>
  <si>
    <t>12.12.2023 16:55:52</t>
  </si>
  <si>
    <t>12.12.2023 19:50:51</t>
  </si>
  <si>
    <t>12.12.2023 09:32:56</t>
  </si>
  <si>
    <t>12.12.2023 16:55:23</t>
  </si>
  <si>
    <t>TR-11 45-77-L00011_A_56395089_56395089</t>
  </si>
  <si>
    <t>12.12.2023 10:36:49</t>
  </si>
  <si>
    <t>12.12.2023 15:21:15</t>
  </si>
  <si>
    <t>12.12.2023 09:08:07</t>
  </si>
  <si>
    <t>12.12.2023 11:38:35</t>
  </si>
  <si>
    <t>12.12.2023 13:47:52</t>
  </si>
  <si>
    <t>12.12.2023 13:02:00</t>
  </si>
  <si>
    <t>12.12.2023 10:00:08</t>
  </si>
  <si>
    <t>12.12.2023 13:29:54</t>
  </si>
  <si>
    <t>K-3648 35-01-K03648_912953310_912953310</t>
  </si>
  <si>
    <t>12.12.2023 17:28:45</t>
  </si>
  <si>
    <t>12.12.2023 19:33:28</t>
  </si>
  <si>
    <t>12.12.2023 15:04:47</t>
  </si>
  <si>
    <t>EVRENLİ KÖK 45-73-M00139_EVRENLİ OSMANİYE KOZLUCA M03_2309340</t>
  </si>
  <si>
    <t>12.12.2023 08:58:53</t>
  </si>
  <si>
    <t>12.12.2023 15:04:56</t>
  </si>
  <si>
    <t>12.12.2023 16:31:53</t>
  </si>
  <si>
    <t>12.12.2023 18:48:43</t>
  </si>
  <si>
    <t>12.12.2023 10:38:22</t>
  </si>
  <si>
    <t>12.12.2023 15:30:00</t>
  </si>
  <si>
    <t>K-60 35-01-K00060_A A1_5873899</t>
  </si>
  <si>
    <t>12.12.2023 12:29:11</t>
  </si>
  <si>
    <t>12.12.2023 14:22:00</t>
  </si>
  <si>
    <t>ÖRENLİ TR-1 35-16-M00075_953325213_953325213</t>
  </si>
  <si>
    <t>12.12.2023 12:53:14</t>
  </si>
  <si>
    <t>12.12.2023 13:29:03</t>
  </si>
  <si>
    <t>12.12.2023 13:34:26</t>
  </si>
  <si>
    <t>K-337 35-07-K00337_97522949_97522949</t>
  </si>
  <si>
    <t>12.12.2023 20:33:52</t>
  </si>
  <si>
    <t>URLA İM 35-19-A00001_ŞEHİR (TR-2 FİDERİ) L05_100779978</t>
  </si>
  <si>
    <t>12.12.2023 17:01:23</t>
  </si>
  <si>
    <t>12.12.2023 19:14:30</t>
  </si>
  <si>
    <t>TR-43 35-30-L00043_955302542_955302542</t>
  </si>
  <si>
    <t>12.12.2023 08:34:41</t>
  </si>
  <si>
    <t>12.12.2023 14:45:50</t>
  </si>
  <si>
    <t>MUSTAFA DAMLA SULAMA GRUBU 35-29-M00393_35-29-M00393_2363104</t>
  </si>
  <si>
    <t>12.12.2023 10:34:15</t>
  </si>
  <si>
    <t>12.12.2023 14:23:42</t>
  </si>
  <si>
    <t>KORDON KÖK 45-78-M00730_ÇAKALDOĞAN M03_2105508</t>
  </si>
  <si>
    <t>12.12.2023 14:39:31</t>
  </si>
  <si>
    <t>12.12.2023 14:41:13</t>
  </si>
  <si>
    <t>12.12.2023 14:12:19</t>
  </si>
  <si>
    <t>12.12.2023 14:46:02</t>
  </si>
  <si>
    <t>12.12.2023 09:31:53</t>
  </si>
  <si>
    <t>12.12.2023 10:31:36</t>
  </si>
  <si>
    <t>12.12.2023 11:18:47</t>
  </si>
  <si>
    <t>12.12.2023 15:21:56</t>
  </si>
  <si>
    <t>K-1663 35-01-K01663_35-01-K01663_2375814</t>
  </si>
  <si>
    <t>12.12.2023 09:58:00</t>
  </si>
  <si>
    <t>12.12.2023 17:10:18</t>
  </si>
  <si>
    <t>K-734 35-01-K00734_D 1D_5923118</t>
  </si>
  <si>
    <t>12.12.2023 00:02:32</t>
  </si>
  <si>
    <t>12.12.2023 05:41:48</t>
  </si>
  <si>
    <t>12.12.2023 16:02:22</t>
  </si>
  <si>
    <t>12.12.2023 17:12:14</t>
  </si>
  <si>
    <t>M-3470(YATIRIM REZERVE) 35-02-M03470_99255269_99255269</t>
  </si>
  <si>
    <t>12.12.2023 17:42:19</t>
  </si>
  <si>
    <t>12.12.2023 19:41:21</t>
  </si>
  <si>
    <t>12.12.2023 22:47:03</t>
  </si>
  <si>
    <t>13.12.2023 00:36:16</t>
  </si>
  <si>
    <t>12.12.2023 11:51:51</t>
  </si>
  <si>
    <t>12.12.2023 13:33:59</t>
  </si>
  <si>
    <t>YENİKÖY GÖLCÜK TR-2 35-31-L00184_959829766_959829766</t>
  </si>
  <si>
    <t>12.12.2023 14:59:28</t>
  </si>
  <si>
    <t>12.12.2023 18:48:52</t>
  </si>
  <si>
    <t>TR-31 45-74-M00031_TR-30 M04_72239058</t>
  </si>
  <si>
    <t>12.12.2023 09:25:41</t>
  </si>
  <si>
    <t>12.12.2023 13:25:14</t>
  </si>
  <si>
    <t>12.12.2023 16:20:43</t>
  </si>
  <si>
    <t>12.12.2023 18:21:30</t>
  </si>
  <si>
    <t>M-1535 35-01-M01535_911178310_911178310</t>
  </si>
  <si>
    <t>12.12.2023 17:03:45</t>
  </si>
  <si>
    <t>12.12.2023 19:26:51</t>
  </si>
  <si>
    <t>M-2518 35-02-M02518__81571332_81571332</t>
  </si>
  <si>
    <t>12.12.2023 17:28:32</t>
  </si>
  <si>
    <t>12.12.2023 18:16:00</t>
  </si>
  <si>
    <t>12.12.2023 09:13:46</t>
  </si>
  <si>
    <t>12.12.2023 16:53:13</t>
  </si>
  <si>
    <t>BAĞYURDU DM-2/14 35-27-L00246_A_56383854_56383854</t>
  </si>
  <si>
    <t>12.12.2023 08:46:59</t>
  </si>
  <si>
    <t>12.12.2023 10:09:29</t>
  </si>
  <si>
    <t>K-165 35-03-K00165_35-03-K00165_41938729</t>
  </si>
  <si>
    <t>12.12.2023 12:38:24</t>
  </si>
  <si>
    <t>12.12.2023 14:37:41</t>
  </si>
  <si>
    <t>M-1519 35-03-M01519_910456004_910456004</t>
  </si>
  <si>
    <t>12.12.2023 20:15:36</t>
  </si>
  <si>
    <t>12.12.2023 22:48:28</t>
  </si>
  <si>
    <t>12.12.2023 16:35:22</t>
  </si>
  <si>
    <t>12.12.2023 22:30:29</t>
  </si>
  <si>
    <t>PAŞAKÖY TR-6 45-80-M00168_45-80-M00168_2372072</t>
  </si>
  <si>
    <t>12.12.2023 08:52:09</t>
  </si>
  <si>
    <t>12.12.2023 09:41:56</t>
  </si>
  <si>
    <t>CAMBAZLI TR-1 45-84-M00007_45-84-M00007_65893788</t>
  </si>
  <si>
    <t>12.12.2023 09:36:40</t>
  </si>
  <si>
    <t>12.12.2023 13:21:47</t>
  </si>
  <si>
    <t>ÖDEMİŞ TR-97 35-15-M00097_950364083_950364083</t>
  </si>
  <si>
    <t>12.12.2023 15:39:59</t>
  </si>
  <si>
    <t>12.12.2023 19:56:11</t>
  </si>
  <si>
    <t>K-210 35-07-K00210_912403301_912403301</t>
  </si>
  <si>
    <t>12.12.2023 11:10:28</t>
  </si>
  <si>
    <t>12.12.2023 12:53:26</t>
  </si>
  <si>
    <t>MURADİYE DM-5/8 KÖK 45-71-M00828_DM-5/7 M09_72087221</t>
  </si>
  <si>
    <t>12.12.2023 00:23:46</t>
  </si>
  <si>
    <t>12.12.2023 00:54:37</t>
  </si>
  <si>
    <t>TR-1/70 45-72-M00070_TR-1/77 M02_83462653</t>
  </si>
  <si>
    <t>12.12.2023 09:30:53</t>
  </si>
  <si>
    <t>12.12.2023 09:46:25</t>
  </si>
  <si>
    <t>URGANLI TR-3 45-83-M00571_955161923_955161923</t>
  </si>
  <si>
    <t>12.12.2023 22:22:54</t>
  </si>
  <si>
    <t>12.12.2023 23:11:40</t>
  </si>
  <si>
    <t>12.12.2023 02:04:00</t>
  </si>
  <si>
    <t>12.12.2023 02:15:44</t>
  </si>
  <si>
    <t>SALİHLİ TM 45-78-A00004_SALİHLİ-1 M05_2310850</t>
  </si>
  <si>
    <t>12.12.2023 11:29:02</t>
  </si>
  <si>
    <t>12.12.2023 11:49:22</t>
  </si>
  <si>
    <t>TR-16 45-77-L00016_DAĞITIM TRAFOSU L04_2107672</t>
  </si>
  <si>
    <t>12.12.2023 10:04:37</t>
  </si>
  <si>
    <t>12.12.2023 15:38:24</t>
  </si>
  <si>
    <t>TR-11 45-77-L00011_B_56379026_56379026</t>
  </si>
  <si>
    <t>12.12.2023 10:54:58</t>
  </si>
  <si>
    <t>12.12.2023 15:16:20</t>
  </si>
  <si>
    <t>M-1484 35-01-M01484_C_56369758_56369758</t>
  </si>
  <si>
    <t>12.12.2023 19:15:00</t>
  </si>
  <si>
    <t>12.12.2023 20:35:07</t>
  </si>
  <si>
    <t>12.12.2023 22:55:43</t>
  </si>
  <si>
    <t>13.12.2023 00:40:25</t>
  </si>
  <si>
    <t>TR-33 45-74-M00033_A_56401358_56401358</t>
  </si>
  <si>
    <t>12.12.2023 17:32:57</t>
  </si>
  <si>
    <t>12.12.2023 18:59:33</t>
  </si>
  <si>
    <t>TR-43 35-30-L00043_35-30-L00043_72091238</t>
  </si>
  <si>
    <t>12.12.2023 15:27:15</t>
  </si>
  <si>
    <t>DM08/TR18 45-73-M00001_45-73-M00001_66935140</t>
  </si>
  <si>
    <t>12.12.2023 10:46:01</t>
  </si>
  <si>
    <t>12.12.2023 12:22:00</t>
  </si>
  <si>
    <t>12.12.2023 07:44:46</t>
  </si>
  <si>
    <t>12.12.2023 10:10:16</t>
  </si>
  <si>
    <t>AZMAK TR-22 35-21-L00178_35-21-L00178_76265099</t>
  </si>
  <si>
    <t>12.12.2023 11:43:04</t>
  </si>
  <si>
    <t>ZEYTİNLİOVA TR-1 KÖK 45-72-L00389_TR-14 ÇIKIŞI L07_2330196</t>
  </si>
  <si>
    <t>12.12.2023 20:01:33</t>
  </si>
  <si>
    <t>12.12.2023 20:39:36</t>
  </si>
  <si>
    <t>12.12.2023 07:29:31</t>
  </si>
  <si>
    <t>12.12.2023 09:54:48</t>
  </si>
  <si>
    <t>PANAZTEPE DM 35-28-M00732_DERSAN-2 GİRİŞ M05_2315521</t>
  </si>
  <si>
    <t>12.12.2023 15:11:55</t>
  </si>
  <si>
    <t>12.12.2023 17:06:02</t>
  </si>
  <si>
    <t>12.12.2023 10:12:51</t>
  </si>
  <si>
    <t>12.12.2023 15:29:51</t>
  </si>
  <si>
    <t>K-337 35-07-K00337_35-07-K00337_48414908</t>
  </si>
  <si>
    <t>12.12.2023 22:43:00</t>
  </si>
  <si>
    <t>TR-125 35-15-M00125_950360095_950360095</t>
  </si>
  <si>
    <t>12.12.2023 11:34:52</t>
  </si>
  <si>
    <t>12.12.2023 17:32:09</t>
  </si>
  <si>
    <t>IRLAMAZ KÖK 45-83-L00153_ÇEPİNDERE TR-1 L02_72158565</t>
  </si>
  <si>
    <t>12.12.2023 13:10:42</t>
  </si>
  <si>
    <t>12.12.2023 14:42:22</t>
  </si>
  <si>
    <t>TR-56 CEPHANELİK 35-19-L00056_956683627_956683627</t>
  </si>
  <si>
    <t>12.12.2023 20:43:26</t>
  </si>
  <si>
    <t>12.12.2023 23:16:20</t>
  </si>
  <si>
    <t>12.12.2023 12:29:41</t>
  </si>
  <si>
    <t>12.12.2023 14:19:39</t>
  </si>
  <si>
    <t>TR-37 45-74-M00037_DIREK TIPI TRAFO HUCRESI H01_2053555</t>
  </si>
  <si>
    <t>12.12.2023 09:39:59</t>
  </si>
  <si>
    <t>12.12.2023 17:29:13</t>
  </si>
  <si>
    <t>TR-28 35-19-L00028__72372442_72372442</t>
  </si>
  <si>
    <t>12.12.2023 19:31:56</t>
  </si>
  <si>
    <t>12.12.2023 20:28:44</t>
  </si>
  <si>
    <t>12.12.2023 17:47:51</t>
  </si>
  <si>
    <t>12.12.2023 19:57:22</t>
  </si>
  <si>
    <t>12.12.2023 11:12:51</t>
  </si>
  <si>
    <t>12.12.2023 12:51:54</t>
  </si>
  <si>
    <t>12.12.2023 07:22:39</t>
  </si>
  <si>
    <t>12.12.2023 12:19:13</t>
  </si>
  <si>
    <t>ALİAĞA TR-43 DM 35-17-M00043_M-87 M04_2315214</t>
  </si>
  <si>
    <t>12.12.2023 10:05:09</t>
  </si>
  <si>
    <t>12.12.2023 14:31:41</t>
  </si>
  <si>
    <t>K-655 35-01-K00655_F_56370407_56370407</t>
  </si>
  <si>
    <t>12.12.2023 16:46:49</t>
  </si>
  <si>
    <t>12.12.2023 17:43:19</t>
  </si>
  <si>
    <t>12.12.2023 08:43:21</t>
  </si>
  <si>
    <t>12.12.2023 11:27:05</t>
  </si>
  <si>
    <t>DM-03/01 45-71-M00003_DM-3/31 M09_2307289</t>
  </si>
  <si>
    <t>12.12.2023 09:32:13</t>
  </si>
  <si>
    <t>12.12.2023 13:49:51</t>
  </si>
  <si>
    <t>12.12.2023 08:57:09</t>
  </si>
  <si>
    <t>12.12.2023 16:14:03</t>
  </si>
  <si>
    <t>12.12.2023 23:12:27</t>
  </si>
  <si>
    <t>URLA TM-1 35-19-A00004_URLA-2 M12_2314055</t>
  </si>
  <si>
    <t>12.12.2023 11:39:09</t>
  </si>
  <si>
    <t>12.12.2023 16:55:06</t>
  </si>
  <si>
    <t>YEŞİLKÖY-3 35-26-M00792_956621863_956621863</t>
  </si>
  <si>
    <t>12.12.2023 22:38:09</t>
  </si>
  <si>
    <t>12.12.2023 23:05:13</t>
  </si>
  <si>
    <t>KOLDERE KÖK 45-80-M00051_TR-11 M07_73403978</t>
  </si>
  <si>
    <t>12.12.2023 12:01:01</t>
  </si>
  <si>
    <t>12.12.2023 12:59:47</t>
  </si>
  <si>
    <t>ARAPBAŞI TR-4 35-20-M00034_955212988_955212988</t>
  </si>
  <si>
    <t>12.12.2023 14:51:16</t>
  </si>
  <si>
    <t>12.12.2023 21:40:02</t>
  </si>
  <si>
    <t>12.12.2023 15:20:42</t>
  </si>
  <si>
    <t>12.12.2023 20:06:34</t>
  </si>
  <si>
    <t>12.12.2023 09:38:37</t>
  </si>
  <si>
    <t>12.12.2023 16:05:46</t>
  </si>
  <si>
    <t>UĞURLU KÖK 45-86-M00045_GÜNDOĞDU UĞURLU M02_72226019</t>
  </si>
  <si>
    <t>12.12.2023 19:10:00</t>
  </si>
  <si>
    <t>KİRELLİ KÖK 35-29-L00809_GÜRDÜLLÜ- DERELİ-KİRELLİ KÖY L01_74719092</t>
  </si>
  <si>
    <t>12.12.2023 21:50:06</t>
  </si>
  <si>
    <t>12.12.2023 22:09:50</t>
  </si>
  <si>
    <t>TR-10 35-13-L00010_946424985_946424985</t>
  </si>
  <si>
    <t>12.12.2023 08:18:50</t>
  </si>
  <si>
    <t>12.12.2023 13:28:24</t>
  </si>
  <si>
    <t>TR-299 35-19-L00355_956681856_956681856</t>
  </si>
  <si>
    <t>12.12.2023 19:51:30</t>
  </si>
  <si>
    <t>12.12.2023 22:45:10</t>
  </si>
  <si>
    <t>TR-55 35-30-L00055_C_56367238_56367238</t>
  </si>
  <si>
    <t>12.12.2023 11:48:46</t>
  </si>
  <si>
    <t>12.12.2023 14:53:22</t>
  </si>
  <si>
    <t>GÖÇBEYLİ DM 35-16-M00139_GÖÇBEYLİ TARIMSAL SULAMA M02_72044679</t>
  </si>
  <si>
    <t>12.12.2023 18:01:01</t>
  </si>
  <si>
    <t>12.12.2023 19:01:10</t>
  </si>
  <si>
    <t>12.12.2023 09:07:42</t>
  </si>
  <si>
    <t>12.12.2023 09:36:43</t>
  </si>
  <si>
    <t>PAZARKÖY KÖK 45-78-L00700_HatBaşıAyırıcı_53140470 L02_53140470</t>
  </si>
  <si>
    <t>12.12.2023 10:44:21</t>
  </si>
  <si>
    <t>12.12.2023 12:08:59</t>
  </si>
  <si>
    <t>12.12.2023 11:05:19</t>
  </si>
  <si>
    <t>12.12.2023 16:50:37</t>
  </si>
  <si>
    <t>K-2380 35-08-K02380_B_56372000_56372000</t>
  </si>
  <si>
    <t>12.12.2023 10:59:33</t>
  </si>
  <si>
    <t>12.12.2023 12:03:06</t>
  </si>
  <si>
    <t>12.12.2023 09:30:13</t>
  </si>
  <si>
    <t>12.12.2023 10:52:21</t>
  </si>
  <si>
    <t>GÜZELKÖY KÖK 45-71-M00123_GÜZELKÖY M07_50218011</t>
  </si>
  <si>
    <t>12.12.2023 23:36:26</t>
  </si>
  <si>
    <t>12.12.2023 03:36:21</t>
  </si>
  <si>
    <t>12.12.2023 03:55:18</t>
  </si>
  <si>
    <t>TR-81 45-78-L00081_TR-84 L04_65914892</t>
  </si>
  <si>
    <t>12.12.2023 10:08:23</t>
  </si>
  <si>
    <t>12.12.2023 15:45:40</t>
  </si>
  <si>
    <t>DEMİRTAŞ TR-1 35-30-M00150_35-30-M00150_2365758</t>
  </si>
  <si>
    <t>12.12.2023 08:55:46</t>
  </si>
  <si>
    <t>12.12.2023 17:55:31</t>
  </si>
  <si>
    <t>13.12.2023 09:47:35</t>
  </si>
  <si>
    <t>13.12.2023 14:51:00</t>
  </si>
  <si>
    <t>K-2802 35-01-K02802_K-4187 K03_2045254</t>
  </si>
  <si>
    <t>13.12.2023 11:41:52</t>
  </si>
  <si>
    <t>13.12.2023 14:02:41</t>
  </si>
  <si>
    <t>TR-28 35-19-L00028_B_91048301_91048301</t>
  </si>
  <si>
    <t>13.12.2023 17:28:05</t>
  </si>
  <si>
    <t>13.12.2023 18:31:00</t>
  </si>
  <si>
    <t>13.12.2023 12:36:04</t>
  </si>
  <si>
    <t>13.12.2023 12:48:00</t>
  </si>
  <si>
    <t>K-4442 35-03-K04442_955011840_955011840</t>
  </si>
  <si>
    <t>13.12.2023 10:43:32</t>
  </si>
  <si>
    <t>13.12.2023 12:07:22</t>
  </si>
  <si>
    <t>13.12.2023 09:44:23</t>
  </si>
  <si>
    <t>13.12.2023 18:16:57</t>
  </si>
  <si>
    <t>M-2549 35-09-M02549_97820376_97820376</t>
  </si>
  <si>
    <t>13.12.2023 15:49:32</t>
  </si>
  <si>
    <t>13.12.2023 17:21:48</t>
  </si>
  <si>
    <t>13.12.2023 16:25:27</t>
  </si>
  <si>
    <t>13.12.2023 17:42:27</t>
  </si>
  <si>
    <t>13.12.2023 20:28:58</t>
  </si>
  <si>
    <t>13.12.2023 21:04:56</t>
  </si>
  <si>
    <t>TR-45 35-26-M00045_DIREK TIPI TRAFO HUCRESI H01_2045266</t>
  </si>
  <si>
    <t>13.12.2023 16:53:33</t>
  </si>
  <si>
    <t>13.12.2023 17:55:24</t>
  </si>
  <si>
    <t>13.12.2023 10:04:22</t>
  </si>
  <si>
    <t>13.12.2023 17:19:39</t>
  </si>
  <si>
    <t>K-4235 35-03-K04235_35-03-K04235_41928821</t>
  </si>
  <si>
    <t>13.12.2023 10:37:25</t>
  </si>
  <si>
    <t>13.12.2023 11:06:25</t>
  </si>
  <si>
    <t>13.12.2023 15:10:22</t>
  </si>
  <si>
    <t>13.12.2023 15:47:00</t>
  </si>
  <si>
    <t>13.12.2023 13:03:06</t>
  </si>
  <si>
    <t>13.12.2023 20:48:45</t>
  </si>
  <si>
    <t>M-1637 35-01-M01637_B B01B_5912780</t>
  </si>
  <si>
    <t>13.12.2023 00:02:00</t>
  </si>
  <si>
    <t>13.12.2023 02:40:02</t>
  </si>
  <si>
    <t>13.12.2023 19:42:06</t>
  </si>
  <si>
    <t>13.12.2023 21:53:02</t>
  </si>
  <si>
    <t>13.12.2023 18:16:43</t>
  </si>
  <si>
    <t>13.12.2023 11:09:00</t>
  </si>
  <si>
    <t>13.12.2023 09:33:09</t>
  </si>
  <si>
    <t>13.12.2023 15:46:00</t>
  </si>
  <si>
    <t>13.12.2023 16:58:46</t>
  </si>
  <si>
    <t>13.12.2023 17:42:54</t>
  </si>
  <si>
    <t>SARIGÖL TR-52 45-79-M00052_C_56402580_56402580</t>
  </si>
  <si>
    <t>13.12.2023 13:28:38</t>
  </si>
  <si>
    <t>13.12.2023 14:43:17</t>
  </si>
  <si>
    <t>13.12.2023 08:55:14</t>
  </si>
  <si>
    <t>13.12.2023 18:40:00</t>
  </si>
  <si>
    <t>GERENKÖY TR-5 35-23-M00151_DAĞITIM TRAFO GERENKÖY TR-5 M04_72154518</t>
  </si>
  <si>
    <t>13.12.2023 09:43:31</t>
  </si>
  <si>
    <t>13.12.2023 10:24:01</t>
  </si>
  <si>
    <t>TR-27 45-77-L00027_DAHİLİ TRAFO L03_75294554</t>
  </si>
  <si>
    <t>13.12.2023 18:43:17</t>
  </si>
  <si>
    <t>13.12.2023 21:13:32</t>
  </si>
  <si>
    <t>13.12.2023 01:17:06</t>
  </si>
  <si>
    <t>13.12.2023 01:56:09</t>
  </si>
  <si>
    <t>13.12.2023 10:09:14</t>
  </si>
  <si>
    <t>13.12.2023 10:12:00</t>
  </si>
  <si>
    <t>SEYREK TR-3 35-28-M00372__78540088_78540088</t>
  </si>
  <si>
    <t>13.12.2023 22:49:47</t>
  </si>
  <si>
    <t>13.12.2023 23:24:32</t>
  </si>
  <si>
    <t>K-231 35-01-K00231_35-01-K00231_2347738</t>
  </si>
  <si>
    <t>13.12.2023 20:56:26</t>
  </si>
  <si>
    <t>13.12.2023 21:40:01</t>
  </si>
  <si>
    <t>M-362 35-09-M00362_HatBaşıAyırıcı_53137863 M03_53137863</t>
  </si>
  <si>
    <t>13.12.2023 13:20:16</t>
  </si>
  <si>
    <t>13.12.2023 13:56:06</t>
  </si>
  <si>
    <t>CELALETTİN AŞKIN TARIMSAL SULAMA TR-2 45-83-M00604_956304127_956304127</t>
  </si>
  <si>
    <t>13.12.2023 19:54:13</t>
  </si>
  <si>
    <t>13.12.2023 21:02:04</t>
  </si>
  <si>
    <t>13.12.2023 12:43:44</t>
  </si>
  <si>
    <t>13.12.2023 12:50:00</t>
  </si>
  <si>
    <t>YENİFOÇA TR-16 35-23-M00016_42097724_56373213_56373213</t>
  </si>
  <si>
    <t>13.12.2023 02:57:39</t>
  </si>
  <si>
    <t>13.12.2023 03:25:39</t>
  </si>
  <si>
    <t>K-1536 35-01-K01536_910974616_910974616</t>
  </si>
  <si>
    <t>13.12.2023 16:33:31</t>
  </si>
  <si>
    <t>13.12.2023 19:33:48</t>
  </si>
  <si>
    <t>K-49 35-01-K00049_911034909_911034909</t>
  </si>
  <si>
    <t>13.12.2023 00:05:08</t>
  </si>
  <si>
    <t>13.12.2023 06:25:53</t>
  </si>
  <si>
    <t>K-4235 35-03-K04235_A_56367365_56367365</t>
  </si>
  <si>
    <t>13.12.2023 08:47:11</t>
  </si>
  <si>
    <t>MENEMEN TR-52 35-28-L00052_DAĞITIM TRAFO MENEMEN TR-52 L06_66732094</t>
  </si>
  <si>
    <t>13.12.2023 12:16:31</t>
  </si>
  <si>
    <t>13.12.2023 18:36:30</t>
  </si>
  <si>
    <t>TR-1/103 45-71-M00942_C c7_45143203</t>
  </si>
  <si>
    <t>13.12.2023 17:18:29</t>
  </si>
  <si>
    <t>13.12.2023 21:34:35</t>
  </si>
  <si>
    <t>13.12.2023 17:08:12</t>
  </si>
  <si>
    <t>13.12.2023 20:03:25</t>
  </si>
  <si>
    <t>13.12.2023 07:42:03</t>
  </si>
  <si>
    <t>13.12.2023 09:51:50</t>
  </si>
  <si>
    <t>13.12.2023 09:08:05</t>
  </si>
  <si>
    <t>13.12.2023 17:30:49</t>
  </si>
  <si>
    <t>EKOTEN KÖK 35-26-M00380_TEDAŞ ÇIKIŞI M02_2303912</t>
  </si>
  <si>
    <t>13.12.2023 09:24:16</t>
  </si>
  <si>
    <t>13.12.2023 12:55:05</t>
  </si>
  <si>
    <t>GÜNEYDAMLARI TR-1 45-79-M00117_945551336_945551336</t>
  </si>
  <si>
    <t>13.12.2023 10:15:20</t>
  </si>
  <si>
    <t>13.12.2023 12:50:30</t>
  </si>
  <si>
    <t>13.12.2023 17:40:24</t>
  </si>
  <si>
    <t>13.12.2023 18:17:21</t>
  </si>
  <si>
    <t>GÖLMARMARA İM 45-85-A00001_TİYENLİ M05_100832277</t>
  </si>
  <si>
    <t>13.12.2023 11:46:54</t>
  </si>
  <si>
    <t>13.12.2023 12:44:24</t>
  </si>
  <si>
    <t>K-269 35-01-K00269_A_56353058_56353058</t>
  </si>
  <si>
    <t>13.12.2023 02:25:26</t>
  </si>
  <si>
    <t>13.12.2023 02:39:06</t>
  </si>
  <si>
    <t>ÇUKUROVA KİMYA EML 45-71-M01185_45-71-M01185_72254227</t>
  </si>
  <si>
    <t>13.12.2023 16:04:20</t>
  </si>
  <si>
    <t>13.12.2023 16:55:00</t>
  </si>
  <si>
    <t>ALİAĞA TR-43 DM 35-17-M00043_HatBaşıAyırıcı_77596374 M12_77596374</t>
  </si>
  <si>
    <t>13.12.2023 17:15:52</t>
  </si>
  <si>
    <t>13.12.2023 17:31:04</t>
  </si>
  <si>
    <t>M-3186(YATIRIM REZERVE) 35-08-M03186_35-08-M03186_82818715</t>
  </si>
  <si>
    <t>13.12.2023 10:38:49</t>
  </si>
  <si>
    <t>13.12.2023 11:12:14</t>
  </si>
  <si>
    <t>DÜDÜKÇÜ GEDİĞİ TR-2 45-73-M00597_B_56401057_56401057</t>
  </si>
  <si>
    <t>13.12.2023 17:57:04</t>
  </si>
  <si>
    <t>13.12.2023 20:38:45</t>
  </si>
  <si>
    <t>13.12.2023 18:25:03</t>
  </si>
  <si>
    <t>13.12.2023 18:47:30</t>
  </si>
  <si>
    <t>ELDELEK TR-2 45-78-L00601_C_91054901_91054901</t>
  </si>
  <si>
    <t>13.12.2023 17:38:53</t>
  </si>
  <si>
    <t>13.12.2023 18:18:44</t>
  </si>
  <si>
    <t>13.12.2023 10:53:40</t>
  </si>
  <si>
    <t>13.12.2023 13:22:35</t>
  </si>
  <si>
    <t>FOÇA TR-22 35-23-L00022_42133863_56398886_56398886</t>
  </si>
  <si>
    <t>13.12.2023 18:19:06</t>
  </si>
  <si>
    <t>13.12.2023 19:04:32</t>
  </si>
  <si>
    <t>M-2909 35-02-M02909_910062354_910062354</t>
  </si>
  <si>
    <t>13.12.2023 09:04:13</t>
  </si>
  <si>
    <t>13.12.2023 11:03:12</t>
  </si>
  <si>
    <t>SALUR KÖK 45-75-M00062_GÜNEŞLİ M02_72037126</t>
  </si>
  <si>
    <t>13.12.2023 09:09:26</t>
  </si>
  <si>
    <t>13.12.2023 09:09:30</t>
  </si>
  <si>
    <t>L-169 35-18-L00169__72410819_72410819</t>
  </si>
  <si>
    <t>13.12.2023 11:50:17</t>
  </si>
  <si>
    <t>13.12.2023 14:46:30</t>
  </si>
  <si>
    <t>13.12.2023 17:47:06</t>
  </si>
  <si>
    <t>13.12.2023 17:57:44</t>
  </si>
  <si>
    <t>KIRKAĞAÇ DM 45-76-M00043_AKHİSAR M08_72247565</t>
  </si>
  <si>
    <t>13.12.2023 09:02:13</t>
  </si>
  <si>
    <t>13.12.2023 11:37:18</t>
  </si>
  <si>
    <t>13.12.2023 17:29:30</t>
  </si>
  <si>
    <t>13.12.2023 18:06:34</t>
  </si>
  <si>
    <t>K-4269 35-01-K04269_K-2754 K03_2119071</t>
  </si>
  <si>
    <t>13.12.2023 11:41:40</t>
  </si>
  <si>
    <t>13.12.2023 11:56:21</t>
  </si>
  <si>
    <t>13.12.2023 16:49:44</t>
  </si>
  <si>
    <t>13.12.2023 17:24:47</t>
  </si>
  <si>
    <t>KARAPINAR TR-2 45-74-M00340_45-74-M00340_75313656</t>
  </si>
  <si>
    <t>13.12.2023 11:58:36</t>
  </si>
  <si>
    <t>13.12.2023 12:39:44</t>
  </si>
  <si>
    <t>SELÇUK İM/DM 35-13-A00004_HatBaşıAyırıcı_53140659 L14_53140659</t>
  </si>
  <si>
    <t>13.12.2023 09:29:10</t>
  </si>
  <si>
    <t>13.12.2023 17:18:56</t>
  </si>
  <si>
    <t>K-2 35-01-K00002_911034251_911034251</t>
  </si>
  <si>
    <t>13.12.2023 13:25:59</t>
  </si>
  <si>
    <t>13.12.2023 14:38:49</t>
  </si>
  <si>
    <t>13.12.2023 05:50:01</t>
  </si>
  <si>
    <t>13.12.2023 11:59:52</t>
  </si>
  <si>
    <t>TR-54 YILDIZTEPE 35-19-L00054_35-19-L00054_2349042</t>
  </si>
  <si>
    <t>13.12.2023 09:36:28</t>
  </si>
  <si>
    <t>13.12.2023 10:27:07</t>
  </si>
  <si>
    <t>EVRENLİ TR-1 45-73-M00494_A_56385965_56385965</t>
  </si>
  <si>
    <t>13.12.2023 03:20:32</t>
  </si>
  <si>
    <t>13.12.2023 03:45:00</t>
  </si>
  <si>
    <t>13.12.2023 14:40:51</t>
  </si>
  <si>
    <t>13.12.2023 15:22:44</t>
  </si>
  <si>
    <t>TR-9 45-78-L00009_45-78-L00009_65877411</t>
  </si>
  <si>
    <t>13.12.2023 00:40:52</t>
  </si>
  <si>
    <t>13.12.2023 01:14:00</t>
  </si>
  <si>
    <t>13.12.2023 12:52:09</t>
  </si>
  <si>
    <t>13.12.2023 18:26:24</t>
  </si>
  <si>
    <t>13.12.2023 11:06:30</t>
  </si>
  <si>
    <t>13.12.2023 11:34:50</t>
  </si>
  <si>
    <t>13.12.2023 14:07:56</t>
  </si>
  <si>
    <t>13.12.2023 14:08:44</t>
  </si>
  <si>
    <t>KOLDERE KÖK 45-80-M00051_GÜRES KÖK M05_73403235</t>
  </si>
  <si>
    <t>13.12.2023 10:45:24</t>
  </si>
  <si>
    <t>13.12.2023 10:50:00</t>
  </si>
  <si>
    <t>TR-34 45-74-M00034_D_56403836_56403836</t>
  </si>
  <si>
    <t>13.12.2023 09:31:22</t>
  </si>
  <si>
    <t>13.12.2023 10:42:07</t>
  </si>
  <si>
    <t>ARMUTLU DM-2/TR-29 35-27-L00351_A_65513001_65513001</t>
  </si>
  <si>
    <t>13.12.2023 10:07:52</t>
  </si>
  <si>
    <t>13.12.2023 12:44:47</t>
  </si>
  <si>
    <t>M-2539 35-02-M02539_M-2545 M02_66120453</t>
  </si>
  <si>
    <t>13.12.2023 09:01:23</t>
  </si>
  <si>
    <t>13.12.2023 13:18:33</t>
  </si>
  <si>
    <t>CEVİZLİ BALYAKASI TR-3 35-31-L00320_A_91234012_91234012</t>
  </si>
  <si>
    <t>13.12.2023 19:20:43</t>
  </si>
  <si>
    <t>13.12.2023 23:57:51</t>
  </si>
  <si>
    <t>13.12.2023 09:04:15</t>
  </si>
  <si>
    <t>13.12.2023 17:17:41</t>
  </si>
  <si>
    <t>DM11-TR01 45-72-M00663_942943175_942943175</t>
  </si>
  <si>
    <t>13.12.2023 12:48:29</t>
  </si>
  <si>
    <t>13.12.2023 15:53:39</t>
  </si>
  <si>
    <t>SONİŞ TR 35-26-M01125_DAĞITIM TRAFO SONİŞ TR M01_66056321</t>
  </si>
  <si>
    <t>13.12.2023 12:31:22</t>
  </si>
  <si>
    <t>13.12.2023 13:40:22</t>
  </si>
  <si>
    <t>TR-1/2 BAYSAN KABİN 35-20-L00002__93813604_93813604</t>
  </si>
  <si>
    <t>13.12.2023 11:43:02</t>
  </si>
  <si>
    <t>13.12.2023 18:24:45</t>
  </si>
  <si>
    <t>SOMA KÖYLER DM-2 45-82-M00125_SAVAŞTEPE 34.5 M10_2304041</t>
  </si>
  <si>
    <t>13.12.2023 09:40:18</t>
  </si>
  <si>
    <t>13.12.2023 14:52:44</t>
  </si>
  <si>
    <t>K-975Ö 35-02-K00975Ö_ K01_2059534</t>
  </si>
  <si>
    <t>13.12.2023 20:19:34</t>
  </si>
  <si>
    <t>13.12.2023 20:26:05</t>
  </si>
  <si>
    <t>KULA TM 45-77-A00002_KULA DM M26_2117137</t>
  </si>
  <si>
    <t>13.12.2023 09:15:54</t>
  </si>
  <si>
    <t>13.12.2023 17:56:04</t>
  </si>
  <si>
    <t>M-1038 35-04-M01038_99194537_99194537</t>
  </si>
  <si>
    <t>13.12.2023 21:05:27</t>
  </si>
  <si>
    <t>13.12.2023 22:02:42</t>
  </si>
  <si>
    <t>SALİHLERALTI BENZİNLİK TR 35-30-L00143_35-30-L00143_2353891</t>
  </si>
  <si>
    <t>13.12.2023 09:37:00</t>
  </si>
  <si>
    <t>13.12.2023 11:40:09</t>
  </si>
  <si>
    <t>13.12.2023 09:14:37</t>
  </si>
  <si>
    <t>13.12.2023 16:49:24</t>
  </si>
  <si>
    <t>TR-140 35-16-L00140_A_56398163_56398163</t>
  </si>
  <si>
    <t>13.12.2023 18:10:57</t>
  </si>
  <si>
    <t>13.12.2023 22:23:48</t>
  </si>
  <si>
    <t>K-4553 35-02-K04553_K-555 K03_2060722</t>
  </si>
  <si>
    <t>13.12.2023 11:43:50</t>
  </si>
  <si>
    <t>13.12.2023 11:57:57</t>
  </si>
  <si>
    <t>AŞAĞIŞAKRAN TR-1 35-17-M00223_A_91231393_91231393</t>
  </si>
  <si>
    <t>13.12.2023 18:53:38</t>
  </si>
  <si>
    <t>13.12.2023 19:22:09</t>
  </si>
  <si>
    <t>ESKİOBA KÖK 35-29-L00037_MAHMUTLAR L02_2093166</t>
  </si>
  <si>
    <t>13.12.2023 14:10:30</t>
  </si>
  <si>
    <t>13.12.2023 14:50:20</t>
  </si>
  <si>
    <t>13.12.2023 09:05:39</t>
  </si>
  <si>
    <t>13.12.2023 17:15:42</t>
  </si>
  <si>
    <t>13.12.2023 09:37:54</t>
  </si>
  <si>
    <t>13.12.2023 17:03:46</t>
  </si>
  <si>
    <t>13.12.2023 15:56:40</t>
  </si>
  <si>
    <t>13.12.2023 16:02:44</t>
  </si>
  <si>
    <t>KILAVUZLAR KÖK 45-74-M00198_HatBaşıAyırıcı_75654303 M03_75654303</t>
  </si>
  <si>
    <t>13.12.2023 11:19:39</t>
  </si>
  <si>
    <t>13.12.2023 12:33:05</t>
  </si>
  <si>
    <t>K-845 35-01-K00845_A_56370070_56370070</t>
  </si>
  <si>
    <t>13.12.2023 17:31:03</t>
  </si>
  <si>
    <t>13.12.2023 18:15:58</t>
  </si>
  <si>
    <t>13.12.2023 08:58:24</t>
  </si>
  <si>
    <t>13.12.2023 10:05:17</t>
  </si>
  <si>
    <t>K-1227 35-04-K01227_C_72410375_72410375</t>
  </si>
  <si>
    <t>13.12.2023 13:03:03</t>
  </si>
  <si>
    <t>13.12.2023 13:44:54</t>
  </si>
  <si>
    <t>M-3476(YATIRIM REZERVE) 35-02-M03476_99084095_99084095</t>
  </si>
  <si>
    <t>13.12.2023 17:25:59</t>
  </si>
  <si>
    <t>13.12.2023 18:51:55</t>
  </si>
  <si>
    <t>L-220 35-18-L00220_950458245_950458245</t>
  </si>
  <si>
    <t>13.12.2023 08:27:45</t>
  </si>
  <si>
    <t>13.12.2023 12:03:21</t>
  </si>
  <si>
    <t>K-1316 35-04-K01316_99385902_99385902</t>
  </si>
  <si>
    <t>13.12.2023 11:13:01</t>
  </si>
  <si>
    <t>13.12.2023 12:36:08</t>
  </si>
  <si>
    <t>TR-113 35-16-L00113_47546786_56397471_56397471</t>
  </si>
  <si>
    <t>13.12.2023 18:44:32</t>
  </si>
  <si>
    <t>13.12.2023 22:07:47</t>
  </si>
  <si>
    <t>13.12.2023 18:26:04</t>
  </si>
  <si>
    <t>KIZILAVLU TR-2 45-78-M00833_DIREK TIPI TRAFO HUCRESI H01_2039987</t>
  </si>
  <si>
    <t>13.12.2023 17:52:19</t>
  </si>
  <si>
    <t>13.12.2023 19:52:20</t>
  </si>
  <si>
    <t>K-3648 35-01-K03648_912543565_912543565</t>
  </si>
  <si>
    <t>13.12.2023 15:08:19</t>
  </si>
  <si>
    <t>13.12.2023 22:20:44</t>
  </si>
  <si>
    <t>M-2538 35-02-M02538_M-2556 M02_81681922</t>
  </si>
  <si>
    <t>13.12.2023 13:13:41</t>
  </si>
  <si>
    <t>13.12.2023 18:23:28</t>
  </si>
  <si>
    <t>SARIGÖL TR-4 45-79-M00004_B_56396262_56396262</t>
  </si>
  <si>
    <t>13.12.2023 19:46:47</t>
  </si>
  <si>
    <t>13.12.2023 20:46:59</t>
  </si>
  <si>
    <t>MENDERES DM-2/TR-1 35-22-M00300_MENDERES-1 M17_2328468</t>
  </si>
  <si>
    <t>13.12.2023 09:30:40</t>
  </si>
  <si>
    <t>13.12.2023 10:00:51</t>
  </si>
  <si>
    <t>TR-67 35-30-L00067_955329888_955329888</t>
  </si>
  <si>
    <t>13.12.2023 22:42:06</t>
  </si>
  <si>
    <t>13.12.2023 23:32:13</t>
  </si>
  <si>
    <t>13.12.2023 07:47:58</t>
  </si>
  <si>
    <t>13.12.2023 08:15:38</t>
  </si>
  <si>
    <t>13.12.2023 10:18:43</t>
  </si>
  <si>
    <t>13.12.2023 10:44:23</t>
  </si>
  <si>
    <t>L-145 DALYAN DM 35-18-L00145_HAVACILAR L03_72052182</t>
  </si>
  <si>
    <t>13.12.2023 08:56:50</t>
  </si>
  <si>
    <t>13.12.2023 10:21:00</t>
  </si>
  <si>
    <t>FATMA ŞENER SULAMA GRUBU TR 35-27-M00355_DIREK TIPI TRAFO HUCRESI H01_2049439</t>
  </si>
  <si>
    <t>13.12.2023 15:17:48</t>
  </si>
  <si>
    <t>13.12.2023 18:47:46</t>
  </si>
  <si>
    <t>M-2539 35-02-M02539_M-2546 M03_66120455</t>
  </si>
  <si>
    <t>13.12.2023 13:04:36</t>
  </si>
  <si>
    <t>13.12.2023 13:18:22</t>
  </si>
  <si>
    <t>13.12.2023 10:22:50</t>
  </si>
  <si>
    <t>13.12.2023 10:25:10</t>
  </si>
  <si>
    <t>13.12.2023 09:20:14</t>
  </si>
  <si>
    <t>13.12.2023 17:12:54</t>
  </si>
  <si>
    <t>ÇOBANKÖY KÖK 35-29-L00066_EĞRİDERE FİDERİ L04_72212366</t>
  </si>
  <si>
    <t>13.12.2023 02:30:50</t>
  </si>
  <si>
    <t>13.12.2023 03:21:54</t>
  </si>
  <si>
    <t>13.12.2023 16:37:56</t>
  </si>
  <si>
    <t>13.12.2023 18:59:02</t>
  </si>
  <si>
    <t>MENEMEN TR-39 35-28-L00039_MENEMEN TR-41 L05_66736009</t>
  </si>
  <si>
    <t>13.12.2023 20:16:50</t>
  </si>
  <si>
    <t>13.12.2023 20:52:32</t>
  </si>
  <si>
    <t>BORNOVA TM 35-02-A00005_ÖZKANLAR K18_2308101</t>
  </si>
  <si>
    <t>13.12.2023 10:39:32</t>
  </si>
  <si>
    <t>13.12.2023 08:59:34</t>
  </si>
  <si>
    <t>13.12.2023 09:53:13</t>
  </si>
  <si>
    <t>13.12.2023 10:10:43</t>
  </si>
  <si>
    <t>13.12.2023 10:45:26</t>
  </si>
  <si>
    <t>ARAPLIOVASI GES DM 35-16-M00811_BÖLCEK ENH ÇIKIŞ M022_48716799</t>
  </si>
  <si>
    <t>13.12.2023 12:22:14</t>
  </si>
  <si>
    <t>13.12.2023 13:27:30</t>
  </si>
  <si>
    <t>GERENKÖY TR-1 35-23-M00147_GERENKÖY KÖK M01_72155368</t>
  </si>
  <si>
    <t>13.12.2023 09:01:20</t>
  </si>
  <si>
    <t>13.12.2023 09:33:57</t>
  </si>
  <si>
    <t>K-845 35-01-K00845_35-01-K00845_2353855</t>
  </si>
  <si>
    <t>13.12.2023 19:20:14</t>
  </si>
  <si>
    <t>M-13 35-02-M00013_M-320 M07_2064788</t>
  </si>
  <si>
    <t>13.12.2023 11:26:34</t>
  </si>
  <si>
    <t>13.12.2023 11:47:35</t>
  </si>
  <si>
    <t>SOMA TR-12 45-82-M00012_DAHİLİ TRAFO M01_83333961</t>
  </si>
  <si>
    <t>13.12.2023 09:41:11</t>
  </si>
  <si>
    <t>13.12.2023 14:55:35</t>
  </si>
  <si>
    <t>13.12.2023 12:51:04</t>
  </si>
  <si>
    <t>TR-26 45-77-L00026_TR-27 L02_75294519</t>
  </si>
  <si>
    <t>13.12.2023 23:17:58</t>
  </si>
  <si>
    <t>M-992 35-03-M00992_910572706_910572706</t>
  </si>
  <si>
    <t>13.12.2023 14:36:42</t>
  </si>
  <si>
    <t>13.12.2023 15:49:24</t>
  </si>
  <si>
    <t>K-210 35-07-K00210_99274987_99274987</t>
  </si>
  <si>
    <t>13.12.2023 15:58:17</t>
  </si>
  <si>
    <t>13.12.2023 18:48:07</t>
  </si>
  <si>
    <t>13.12.2023 10:37:13</t>
  </si>
  <si>
    <t>13.12.2023 14:00:58</t>
  </si>
  <si>
    <t>M-359 35-14-M00359_956652869_956652869</t>
  </si>
  <si>
    <t>13.12.2023 16:26:36</t>
  </si>
  <si>
    <t>13.12.2023 18:27:50</t>
  </si>
  <si>
    <t>SARUHANLI DM 45-80-M00001_BELEN HALİTPAŞA M10_2324162</t>
  </si>
  <si>
    <t>13.12.2023 07:56:04</t>
  </si>
  <si>
    <t>13.12.2023 08:26:26</t>
  </si>
  <si>
    <t>ZEYTİNDAĞ DM 35-16-M00138_BOZYERLER M06_76071945</t>
  </si>
  <si>
    <t>13.12.2023 20:48:00</t>
  </si>
  <si>
    <t>13.12.2023 20:59:00</t>
  </si>
  <si>
    <t>ALÇUK TM 35-17-A00001_DERSAN-1 M26_2307836</t>
  </si>
  <si>
    <t>13.12.2023 09:03:41</t>
  </si>
  <si>
    <t>13.12.2023 10:45:14</t>
  </si>
  <si>
    <t>SOMA TR-21/2 45-82-M00116_A_56388588_56388588</t>
  </si>
  <si>
    <t>13.12.2023 15:34:36</t>
  </si>
  <si>
    <t>13.12.2023 17:04:39</t>
  </si>
  <si>
    <t>TR-129 35-19-L00129_956683011_956683011</t>
  </si>
  <si>
    <t>13.12.2023 14:19:25</t>
  </si>
  <si>
    <t>13.12.2023 17:35:18</t>
  </si>
  <si>
    <t>OKLUİSA KÖK 45-81-M00046_KAZIKLI GRUP M05_71994465</t>
  </si>
  <si>
    <t>13.12.2023 09:06:40</t>
  </si>
  <si>
    <t>13.12.2023 09:12:35</t>
  </si>
  <si>
    <t>13.12.2023 12:13:49</t>
  </si>
  <si>
    <t>13.12.2023 13:48:40</t>
  </si>
  <si>
    <t>13.12.2023 09:00:04</t>
  </si>
  <si>
    <t>13.12.2023 09:20:51</t>
  </si>
  <si>
    <t>BAŞARAN TR-2 35-31-L00071_D_91435138_91435138</t>
  </si>
  <si>
    <t>13.12.2023 16:29:15</t>
  </si>
  <si>
    <t>13.12.2023 20:32:51</t>
  </si>
  <si>
    <t>TR-56 CEPHANELİK 35-19-L00056_956667370_956667370</t>
  </si>
  <si>
    <t>13.12.2023 17:36:09</t>
  </si>
  <si>
    <t>13.12.2023 18:44:29</t>
  </si>
  <si>
    <t>13.12.2023 11:19:30</t>
  </si>
  <si>
    <t>13.12.2023 11:20:00</t>
  </si>
  <si>
    <t>DERBENT TM 45-83-A00003_HALİLBEYLİ-1 M04_2312531</t>
  </si>
  <si>
    <t>13.12.2023 08:09:14</t>
  </si>
  <si>
    <t>13.12.2023 08:29:56</t>
  </si>
  <si>
    <t>13.12.2023 10:42:02</t>
  </si>
  <si>
    <t>13.12.2023 13:06:52</t>
  </si>
  <si>
    <t>13.12.2023 14:58:14</t>
  </si>
  <si>
    <t>13.12.2023 15:08:04</t>
  </si>
  <si>
    <t>CAMBAZLI TR-3 35-29-L00247_35-29-L00247_2371219</t>
  </si>
  <si>
    <t>13.12.2023 23:05:40</t>
  </si>
  <si>
    <t>13.12.2023 23:58:35</t>
  </si>
  <si>
    <t>SELÇUK İM/DM 35-13-A00004_KÖYLER-ÇAMLIK L14_65986293</t>
  </si>
  <si>
    <t>13.12.2023 09:04:54</t>
  </si>
  <si>
    <t>13.12.2023 09:52:33</t>
  </si>
  <si>
    <t>ARSLANLAR TM 35-26-A00004_BALIKDAĞI M02_2305251</t>
  </si>
  <si>
    <t>13.12.2023 10:05:33</t>
  </si>
  <si>
    <t>13.12.2023 13:05:29</t>
  </si>
  <si>
    <t>13.12.2023 09:33:36</t>
  </si>
  <si>
    <t>13.12.2023 18:16:44</t>
  </si>
  <si>
    <t>TR-410 ERÇİN İNDİBAY ÖZEL 45-80-M02410Ö_DIREK TIPI TRAFO HUCRESI H01_2091155</t>
  </si>
  <si>
    <t>13.12.2023 19:22:41</t>
  </si>
  <si>
    <t>14.12.2023 03:06:05</t>
  </si>
  <si>
    <t>VİLLAKENT TR-3 35-28-M00389_953372264_953372264</t>
  </si>
  <si>
    <t>13.12.2023 13:00:18</t>
  </si>
  <si>
    <t>13.12.2023 15:01:28</t>
  </si>
  <si>
    <t>L-247 35-18-L00247_950440984_950440984</t>
  </si>
  <si>
    <t>13.12.2023 13:27:47</t>
  </si>
  <si>
    <t>13.12.2023 20:19:10</t>
  </si>
  <si>
    <t>13.12.2023 21:53:36</t>
  </si>
  <si>
    <t>13.12.2023 22:26:19</t>
  </si>
  <si>
    <t>13.12.2023 05:24:38</t>
  </si>
  <si>
    <t>13.12.2023 09:22:01</t>
  </si>
  <si>
    <t>RADAR KÖK 35-21-M00006_KARABURUN İM M04_72199830</t>
  </si>
  <si>
    <t>13.12.2023 23:42:37</t>
  </si>
  <si>
    <t>14.12.2023 03:54:37</t>
  </si>
  <si>
    <t>13.12.2023 08:18:40</t>
  </si>
  <si>
    <t>13.12.2023 08:48:36</t>
  </si>
  <si>
    <t>K-734 35-01-K00734_C C1_5914052</t>
  </si>
  <si>
    <t>13.12.2023 10:56:16</t>
  </si>
  <si>
    <t>13.12.2023 12:49:16</t>
  </si>
  <si>
    <t>TR-143 KEKLİKTEPE 5 EVLER 35-19-M00143_35-19-M00143_72151544</t>
  </si>
  <si>
    <t>13.12.2023 16:11:19</t>
  </si>
  <si>
    <t>13.12.2023 20:26:13</t>
  </si>
  <si>
    <t>BAŞARAN TR-2 35-31-L00071_35-31-L00071_2363464</t>
  </si>
  <si>
    <t>13.12.2023 21:10:38</t>
  </si>
  <si>
    <t>TR-69 M.ALİ SOYLU GRB. YANIKIR MEVKİİ 35-15-L00069_C_91240452_91240452</t>
  </si>
  <si>
    <t>13.12.2023 18:37:48</t>
  </si>
  <si>
    <t>13.12.2023 19:08:36</t>
  </si>
  <si>
    <t>TR-1/24 45-72-M00024_B B03b_92839930</t>
  </si>
  <si>
    <t>13.12.2023 14:30:17</t>
  </si>
  <si>
    <t>13.12.2023 14:58:19</t>
  </si>
  <si>
    <t>13.12.2023 08:59:03</t>
  </si>
  <si>
    <t>13.12.2023 17:10:30</t>
  </si>
  <si>
    <t>13.12.2023 12:30:24</t>
  </si>
  <si>
    <t>KAYALIOĞLU TR-4 45-72-L00075_A_56390320_56390320</t>
  </si>
  <si>
    <t>13.12.2023 16:51:48</t>
  </si>
  <si>
    <t>13.12.2023 18:03:58</t>
  </si>
  <si>
    <t>ÇAMLI KÖYÜ TR-1 35-10-L00024_913336024_913336024</t>
  </si>
  <si>
    <t>13.12.2023 15:05:52</t>
  </si>
  <si>
    <t>13.12.2023 15:57:38</t>
  </si>
  <si>
    <t>KALEKÖY TR-5 35-31-L00237_47919534_56403062_56403062</t>
  </si>
  <si>
    <t>13.12.2023 17:25:36</t>
  </si>
  <si>
    <t>CUMHURİYET SİTESİ TR 35-30-M00280_95000109628_95000109628</t>
  </si>
  <si>
    <t>13.12.2023 14:37:02</t>
  </si>
  <si>
    <t>13.12.2023 19:01:54</t>
  </si>
  <si>
    <t>13.12.2023 14:30:00</t>
  </si>
  <si>
    <t>13.12.2023 15:06:30</t>
  </si>
  <si>
    <t>SİNDELLİ TR-2 45-72-L00480_B_56405185_56405185</t>
  </si>
  <si>
    <t>13.12.2023 11:16:59</t>
  </si>
  <si>
    <t>13.12.2023 20:28:43</t>
  </si>
  <si>
    <t>K-1634 35-01-K01634_35-01-K01634_2374467</t>
  </si>
  <si>
    <t>13.12.2023 15:48:30</t>
  </si>
  <si>
    <t>13.12.2023 16:56:34</t>
  </si>
  <si>
    <t>13.12.2023 19:41:53</t>
  </si>
  <si>
    <t>13.12.2023 19:53:51</t>
  </si>
  <si>
    <t>KARABAĞLAR TM 35-01-A00012_KARABAĞLAR-10 K30_2310503</t>
  </si>
  <si>
    <t>13.12.2023 09:35:50</t>
  </si>
  <si>
    <t>13.12.2023 12:21:57</t>
  </si>
  <si>
    <t>13.12.2023 13:44:02</t>
  </si>
  <si>
    <t>13.12.2023 21:38:53</t>
  </si>
  <si>
    <t>13.12.2023 22:05:06</t>
  </si>
  <si>
    <t>ÇAMLI KÖYÜ TR-1 35-10-L00024_A_56360049_56360049</t>
  </si>
  <si>
    <t>13.12.2023 17:32:51</t>
  </si>
  <si>
    <t>13.12.2023 09:49:30</t>
  </si>
  <si>
    <t>13.12.2023 09:51:10</t>
  </si>
  <si>
    <t>L-376 PAZARYERİ 35-18-L00376_H h3_5960083</t>
  </si>
  <si>
    <t>13.12.2023 10:31:57</t>
  </si>
  <si>
    <t>13.12.2023 18:45:18</t>
  </si>
  <si>
    <t>13.12.2023 09:19:46</t>
  </si>
  <si>
    <t>13.12.2023 16:29:31</t>
  </si>
  <si>
    <t>13.12.2023 09:12:04</t>
  </si>
  <si>
    <t>13.12.2023 09:57:50</t>
  </si>
  <si>
    <t>TÜRKELLİ DM (TR-4) 35-28-M00368_HATUNDERE DM (HELVACI DM) M05_56298989</t>
  </si>
  <si>
    <t>13.12.2023 14:56:57</t>
  </si>
  <si>
    <t>13.12.2023 16:53:53</t>
  </si>
  <si>
    <t>TR-8 35-16-L00008_35-16-L00008_2347282</t>
  </si>
  <si>
    <t>13.12.2023 18:29:34</t>
  </si>
  <si>
    <t>13.12.2023 21:21:38</t>
  </si>
  <si>
    <t>TR-140 35-16-L00140_953352586_953352586</t>
  </si>
  <si>
    <t>13.12.2023 10:40:40</t>
  </si>
  <si>
    <t>13.12.2023 14:33:28</t>
  </si>
  <si>
    <t>M-257 35-09-M00257_DIREK TIPI TRAFO HUCRESI H01_2068051</t>
  </si>
  <si>
    <t>13.12.2023 12:32:02</t>
  </si>
  <si>
    <t>13.12.2023 14:01:44</t>
  </si>
  <si>
    <t>YENİKÖY TR-10 35-15-L00506_35-15-L00506_2365939</t>
  </si>
  <si>
    <t>13.12.2023 18:16:40</t>
  </si>
  <si>
    <t>13.12.2023 18:49:18</t>
  </si>
  <si>
    <t>SARIYURT TR-1 35-20-L00259_35-20-L00259_2371388</t>
  </si>
  <si>
    <t>13.12.2023 13:34:04</t>
  </si>
  <si>
    <t>13.12.2023 14:43:26</t>
  </si>
  <si>
    <t>13.12.2023 15:50:32</t>
  </si>
  <si>
    <t>13.12.2023 17:45:09</t>
  </si>
  <si>
    <t>13.12.2023 10:38:34</t>
  </si>
  <si>
    <t>13.12.2023 13:10:44</t>
  </si>
  <si>
    <t>K-231 35-01-K00231_F_56375671_56375671</t>
  </si>
  <si>
    <t>BURHAN GÖZTEPE TR 45-78-M00746_A_56391107_56391107</t>
  </si>
  <si>
    <t>13.12.2023 17:48:25</t>
  </si>
  <si>
    <t>13.12.2023 21:00:00</t>
  </si>
  <si>
    <t>KULA İM 45-77-A00001_SARAÇLAR L17_60817789</t>
  </si>
  <si>
    <t>13.12.2023 19:25:00</t>
  </si>
  <si>
    <t>TR-43 35-16-L00043_95000129023_95000129023</t>
  </si>
  <si>
    <t>13.12.2023 10:31:55</t>
  </si>
  <si>
    <t>13.12.2023 12:21:18</t>
  </si>
  <si>
    <t>13.12.2023 10:49:42</t>
  </si>
  <si>
    <t>13.12.2023 11:26:24</t>
  </si>
  <si>
    <t>DERBENT TM 45-83-A00003_TURGUTLU-3 M02_2312529</t>
  </si>
  <si>
    <t>13.12.2023 08:58:37</t>
  </si>
  <si>
    <t>13.12.2023 09:02:30</t>
  </si>
  <si>
    <t>13.12.2023 15:11:34</t>
  </si>
  <si>
    <t>13.12.2023 16:09:30</t>
  </si>
  <si>
    <t>13.12.2023 16:34:11</t>
  </si>
  <si>
    <t>13.12.2023 19:01:01</t>
  </si>
  <si>
    <t>TR-54 YILDIZTEPE 35-19-L00054_C_90991517_90991517</t>
  </si>
  <si>
    <t>13.12.2023 20:53:24</t>
  </si>
  <si>
    <t>13.12.2023 22:20:49</t>
  </si>
  <si>
    <t>SELENDİ TR-8 45-81-M00008_945625268_945625268</t>
  </si>
  <si>
    <t>13.12.2023 13:14:26</t>
  </si>
  <si>
    <t>13.12.2023 15:32:42</t>
  </si>
  <si>
    <t>13.12.2023 18:44:42</t>
  </si>
  <si>
    <t>13.12.2023 19:20:36</t>
  </si>
  <si>
    <t>AVŞAR İM 45-83-A00002_DERBENT ŞEHİR-1 M05_81661196</t>
  </si>
  <si>
    <t>13.12.2023 12:46:14</t>
  </si>
  <si>
    <t>13.12.2023 15:42:19</t>
  </si>
  <si>
    <t>13.12.2023 15:57:44</t>
  </si>
  <si>
    <t>13.12.2023 15:58:04</t>
  </si>
  <si>
    <t>METAL İŞLERİ TR-16 35-22-M00116_7195735 TR16c3_5923845</t>
  </si>
  <si>
    <t>13.12.2023 13:24:57</t>
  </si>
  <si>
    <t>13.12.2023 15:28:50</t>
  </si>
  <si>
    <t>İMBAT DM 35-17-M00260_O.HESAPÇI M05_2123779</t>
  </si>
  <si>
    <t>13.12.2023 22:26:37</t>
  </si>
  <si>
    <t>13.12.2023 22:44:12</t>
  </si>
  <si>
    <t>13.12.2023 08:59:44</t>
  </si>
  <si>
    <t>13.12.2023 15:13:34</t>
  </si>
  <si>
    <t>AKSELENDİ İM 45-72-A00004_AKSELENDİ TR-2 L03_100808377</t>
  </si>
  <si>
    <t>13.12.2023 09:55:30</t>
  </si>
  <si>
    <t>13.12.2023 14:55:20</t>
  </si>
  <si>
    <t>13.12.2023 17:05:25</t>
  </si>
  <si>
    <t>13.12.2023 17:26:14</t>
  </si>
  <si>
    <t>L-374 VENEDİK EVLERİ 35-18-L00374_ L01_2092554</t>
  </si>
  <si>
    <t>13.12.2023 13:28:51</t>
  </si>
  <si>
    <t>DM-13 45-71-M00336_45-71-M00336_72259937</t>
  </si>
  <si>
    <t>13.12.2023 09:24:52</t>
  </si>
  <si>
    <t>13.12.2023 10:12:01</t>
  </si>
  <si>
    <t>L-283 35-18-L00283_DIREK TIPI TRAFO HUCRESI H01_2097588</t>
  </si>
  <si>
    <t>13.12.2023 09:38:47</t>
  </si>
  <si>
    <t>13.12.2023 13:59:08</t>
  </si>
  <si>
    <t>K-4293 35-09-K04293_95002664546_95002664546</t>
  </si>
  <si>
    <t>13.12.2023 18:15:06</t>
  </si>
  <si>
    <t>13.12.2023 20:59:32</t>
  </si>
  <si>
    <t>13.12.2023 14:55:56</t>
  </si>
  <si>
    <t>13.12.2023 20:56:46</t>
  </si>
  <si>
    <t>L-437 ŞEHİTLİK 35-18-L00437_6197188 B03_5938766</t>
  </si>
  <si>
    <t>13.12.2023 09:53:51</t>
  </si>
  <si>
    <t>13.12.2023 15:13:43</t>
  </si>
  <si>
    <t>M-1028 35-04-M01028_A_56379599_56379599</t>
  </si>
  <si>
    <t>13.12.2023 01:16:45</t>
  </si>
  <si>
    <t>13.12.2023 03:58:12</t>
  </si>
  <si>
    <t>13.12.2023 13:50:40</t>
  </si>
  <si>
    <t>13.12.2023 13:54:34</t>
  </si>
  <si>
    <t>TR-293 (İM-1/TR-5) 35-19-L00348_50031801 C01_50032168</t>
  </si>
  <si>
    <t>13.12.2023 10:25:59</t>
  </si>
  <si>
    <t>13.12.2023 11:00:57</t>
  </si>
  <si>
    <t>13.12.2023 11:04:04</t>
  </si>
  <si>
    <t>13.12.2023 11:57:54</t>
  </si>
  <si>
    <t>BURHAN GÖZTEPE TR 45-78-M00746_45-78-M00746_2367028</t>
  </si>
  <si>
    <t>13.12.2023 21:28:55</t>
  </si>
  <si>
    <t>ELDELEK TR-1 45-78-L00604_C_91095410_91095410</t>
  </si>
  <si>
    <t>13.12.2023 16:52:44</t>
  </si>
  <si>
    <t>13.12.2023 17:25:17</t>
  </si>
  <si>
    <t>AKÇAALAN YEDİEVLER TR-5 35-22-M00844_955292937_955292937</t>
  </si>
  <si>
    <t>13.12.2023 15:34:52</t>
  </si>
  <si>
    <t>13.12.2023 16:35:46</t>
  </si>
  <si>
    <t>13.12.2023 10:09:36</t>
  </si>
  <si>
    <t>13.12.2023 11:03:30</t>
  </si>
  <si>
    <t>KAVAKLIDERE TR-9 45-73-M00143_A_56386002_56386002</t>
  </si>
  <si>
    <t>13.12.2023 08:56:05</t>
  </si>
  <si>
    <t>13.12.2023 11:34:08</t>
  </si>
  <si>
    <t>13.12.2023 11:09:21</t>
  </si>
  <si>
    <t>13.12.2023 13:12:16</t>
  </si>
  <si>
    <t>KULA İM 45-77-A00001_KULA-2(ŞEHİR-2) L03_2052211</t>
  </si>
  <si>
    <t>13.12.2023 18:23:40</t>
  </si>
  <si>
    <t>13.12.2023 18:29:40</t>
  </si>
  <si>
    <t>KESİKKÖY DM 35-28-M00309_İZSU M05_96738957</t>
  </si>
  <si>
    <t>13.12.2023 11:09:28</t>
  </si>
  <si>
    <t>13.12.2023 12:00:08</t>
  </si>
  <si>
    <t>İSMAİL ARMAĞAN TR 35-27-L00186__97432315_97432315</t>
  </si>
  <si>
    <t>13.12.2023 09:52:40</t>
  </si>
  <si>
    <t>13.12.2023 15:39:43</t>
  </si>
  <si>
    <t>13.12.2023 09:09:20</t>
  </si>
  <si>
    <t>13.12.2023 16:15:31</t>
  </si>
  <si>
    <t>K-2363 35-07-K02363_B_56376973_56376973</t>
  </si>
  <si>
    <t>13.12.2023 10:26:07</t>
  </si>
  <si>
    <t>13.12.2023 12:18:18</t>
  </si>
  <si>
    <t>AKSELENDİ İM 45-72-A00004_AKSELENDİ TR-7 L02_100808376</t>
  </si>
  <si>
    <t>13.12.2023 15:21:20</t>
  </si>
  <si>
    <t>SOMA DM-4/TR10 45-82-M00010_TR-12 M06_60208853</t>
  </si>
  <si>
    <t>13.12.2023 09:14:09</t>
  </si>
  <si>
    <t>13.12.2023 13:37:15</t>
  </si>
  <si>
    <t>13.12.2023 22:46:29</t>
  </si>
  <si>
    <t>13.12.2023 23:42:22</t>
  </si>
  <si>
    <t>TR-122 ZEYTİNALANI 35-19-L00122_95000038597_95000038597</t>
  </si>
  <si>
    <t>13.12.2023 13:33:59</t>
  </si>
  <si>
    <t>13.12.2023 15:47:08</t>
  </si>
  <si>
    <t>13.12.2023 17:28:38</t>
  </si>
  <si>
    <t>13.12.2023 18:23:24</t>
  </si>
  <si>
    <t>K-3228 35-01-K03228_911239796_911239796</t>
  </si>
  <si>
    <t>13.12.2023 16:48:33</t>
  </si>
  <si>
    <t>13.12.2023 17:59:52</t>
  </si>
  <si>
    <t>KRAL KÖK 35-26-M00345_BİM M04_66236441</t>
  </si>
  <si>
    <t>13.12.2023 11:02:47</t>
  </si>
  <si>
    <t>13.12.2023 13:09:56</t>
  </si>
  <si>
    <t>DM-2/20 35-27-M01092__72840402_72840402</t>
  </si>
  <si>
    <t>13.12.2023 10:11:21</t>
  </si>
  <si>
    <t>13.12.2023 11:51:55</t>
  </si>
  <si>
    <t>MENDERES DM-2/TR-1 35-22-M00300_HatBaşıAyırıcı_53096775 M15_53096775</t>
  </si>
  <si>
    <t>13.12.2023 10:35:06</t>
  </si>
  <si>
    <t>13.12.2023 13:33:44</t>
  </si>
  <si>
    <t>13.12.2023 12:20:59</t>
  </si>
  <si>
    <t>13.12.2023 13:56:20</t>
  </si>
  <si>
    <t>M-2794 35-01-M02794_ H_82187323</t>
  </si>
  <si>
    <t>13.12.2023 11:52:00</t>
  </si>
  <si>
    <t>13.12.2023 11:59:09</t>
  </si>
  <si>
    <t>13.12.2023 09:28:51</t>
  </si>
  <si>
    <t>13.12.2023 17:11:58</t>
  </si>
  <si>
    <t>13.12.2023 20:22:40</t>
  </si>
  <si>
    <t>13.12.2023 05:30:13</t>
  </si>
  <si>
    <t>13.12.2023 10:57:17</t>
  </si>
  <si>
    <t>13.12.2023 10:29:11</t>
  </si>
  <si>
    <t>13.12.2023 11:00:56</t>
  </si>
  <si>
    <t>AHMETBEYLER DM 35-16-M00154_TIRMANLAR M04_82985664</t>
  </si>
  <si>
    <t>13.12.2023 17:47:26</t>
  </si>
  <si>
    <t>13.12.2023 17:54:00</t>
  </si>
  <si>
    <t>13.12.2023 09:10:25</t>
  </si>
  <si>
    <t>13.12.2023 11:25:59</t>
  </si>
  <si>
    <t>YEŞİLOVA KÖK 45-78-M01393_YEŞİLOVA TARIMSAL M03_83810709</t>
  </si>
  <si>
    <t>13.12.2023 15:15:14</t>
  </si>
  <si>
    <t>13.12.2023 15:25:40</t>
  </si>
  <si>
    <t>13.12.2023 19:37:08</t>
  </si>
  <si>
    <t>BERGAMA TM 35-16-A00004_HatBaşıAyırıcı_53139819 M07_53139819</t>
  </si>
  <si>
    <t>13.12.2023 11:09:55</t>
  </si>
  <si>
    <t>13.12.2023 14:31:37</t>
  </si>
  <si>
    <t>BADEMLİ KÖK-8 (BADEMLİ TR-9) 35-30-L00097_HatBaşıAyırıcı_53132927 L01_53132927</t>
  </si>
  <si>
    <t>14.12.2023 09:02:01</t>
  </si>
  <si>
    <t>14.12.2023 11:31:57</t>
  </si>
  <si>
    <t>K-1115 35-04-K01115_963943066_963943066</t>
  </si>
  <si>
    <t>14.12.2023 19:03:07</t>
  </si>
  <si>
    <t>15.12.2023 00:31:40</t>
  </si>
  <si>
    <t>ZEYTİNALANI  TR-117 35-19-L00117_956665264_956665264</t>
  </si>
  <si>
    <t>14.12.2023 20:49:30</t>
  </si>
  <si>
    <t>14.12.2023 22:25:29</t>
  </si>
  <si>
    <t>14.12.2023 15:44:35</t>
  </si>
  <si>
    <t>14.12.2023 15:48:29</t>
  </si>
  <si>
    <t>ULUKENT DM-1/10 35-28-M00570_DAĞITIM TRAFO ULUKENT DM-1/10 M01_66558517</t>
  </si>
  <si>
    <t>14.12.2023 15:15:34</t>
  </si>
  <si>
    <t>14.12.2023 17:07:10</t>
  </si>
  <si>
    <t>KAYMAKÇI DM-2 35-15-M00309_BEYDAĞ M02_66415345</t>
  </si>
  <si>
    <t>14.12.2023 12:33:17</t>
  </si>
  <si>
    <t>14.12.2023 12:58:53</t>
  </si>
  <si>
    <t>TR-16 45-77-L00016_945511566_945511566</t>
  </si>
  <si>
    <t>14.12.2023 11:07:16</t>
  </si>
  <si>
    <t>14.12.2023 16:15:37</t>
  </si>
  <si>
    <t>L-225 35-18-L00225_950458335_950458335</t>
  </si>
  <si>
    <t>14.12.2023 12:30:19</t>
  </si>
  <si>
    <t>14.12.2023 20:00:43</t>
  </si>
  <si>
    <t>GÜLKENT KÖK-4 35-30-M00223_RÜYAKENT M02_72112422</t>
  </si>
  <si>
    <t>14.12.2023 10:41:33</t>
  </si>
  <si>
    <t>14.12.2023 10:59:55</t>
  </si>
  <si>
    <t>14.12.2023 04:29:50</t>
  </si>
  <si>
    <t>14.12.2023 07:11:44</t>
  </si>
  <si>
    <t>M-1025 35-04-M01025_C_56376502_56376502</t>
  </si>
  <si>
    <t>14.12.2023 09:58:00</t>
  </si>
  <si>
    <t>14.12.2023 12:08:36</t>
  </si>
  <si>
    <t>14.12.2023 11:36:27</t>
  </si>
  <si>
    <t>14.12.2023 14:10:28</t>
  </si>
  <si>
    <t>M-325 35-03-M00325_964210769_964210769</t>
  </si>
  <si>
    <t>14.12.2023 10:05:25</t>
  </si>
  <si>
    <t>14.12.2023 11:56:13</t>
  </si>
  <si>
    <t>M-3198 (YATIRIM REZERVE) 35-01-M03198_B_56378742_56378742</t>
  </si>
  <si>
    <t>14.12.2023 18:03:03</t>
  </si>
  <si>
    <t>14.12.2023 19:50:45</t>
  </si>
  <si>
    <t>TR-59 45-77-L00059_945490436_945490436</t>
  </si>
  <si>
    <t>14.12.2023 10:41:57</t>
  </si>
  <si>
    <t>L-201 GÜZELÇİFTLİK 35-14-L00201_956648720_956648720</t>
  </si>
  <si>
    <t>14.12.2023 17:08:24</t>
  </si>
  <si>
    <t>14.12.2023 18:20:45</t>
  </si>
  <si>
    <t>14.12.2023 09:15:41</t>
  </si>
  <si>
    <t>14.12.2023 10:42:09</t>
  </si>
  <si>
    <t>14.12.2023 14:34:56</t>
  </si>
  <si>
    <t>14.12.2023 16:54:29</t>
  </si>
  <si>
    <t>14.12.2023 19:01:33</t>
  </si>
  <si>
    <t>14.12.2023 22:10:04</t>
  </si>
  <si>
    <t>M-2565 35-02-M02565_35-02-M02565_49175815</t>
  </si>
  <si>
    <t>14.12.2023 19:09:04</t>
  </si>
  <si>
    <t>14.12.2023 20:38:01</t>
  </si>
  <si>
    <t>GÜLKENT KÖK-3 35-30-M00219_HatBaşıAyırıcı_97432503 M02_97432503</t>
  </si>
  <si>
    <t>14.12.2023 07:46:11</t>
  </si>
  <si>
    <t>14.12.2023 10:36:00</t>
  </si>
  <si>
    <t>YENİFOÇA TR-45 35-23-M00045_HatBaşıAyırıcı_53139103 M01_53139103</t>
  </si>
  <si>
    <t>14.12.2023 16:33:10</t>
  </si>
  <si>
    <t>14.12.2023 18:13:00</t>
  </si>
  <si>
    <t>SART TR-4 45-78-M00176_A_56393340_56393340</t>
  </si>
  <si>
    <t>14.12.2023 16:35:31</t>
  </si>
  <si>
    <t>LA ŞARAPÇILIK KÖK 35-26-M00322_BAĞLAR M02_65912748</t>
  </si>
  <si>
    <t>14.12.2023 10:24:30</t>
  </si>
  <si>
    <t>14.12.2023 12:06:32</t>
  </si>
  <si>
    <t>ÇALTILI TR-2 45-78-L00367_45-78-L00367_2350537</t>
  </si>
  <si>
    <t>14.12.2023 12:48:10</t>
  </si>
  <si>
    <t>14.12.2023 14:25:28</t>
  </si>
  <si>
    <t>KARABURUN BOZKÖY 35-21-L00053_A_56358260_56358260</t>
  </si>
  <si>
    <t>14.12.2023 09:37:19</t>
  </si>
  <si>
    <t>14.12.2023 17:56:59</t>
  </si>
  <si>
    <t>DM02/TR-14  BULVAR ÜZERİ 45-73-M00031_945679186_945679186</t>
  </si>
  <si>
    <t>14.12.2023 13:30:47</t>
  </si>
  <si>
    <t>14.12.2023 16:33:05</t>
  </si>
  <si>
    <t>EVRENLİ KÖK 45-73-M00139_BAHADIR ÇIKIŞ M02_2309339</t>
  </si>
  <si>
    <t>14.12.2023 09:01:35</t>
  </si>
  <si>
    <t>14.12.2023 13:55:10</t>
  </si>
  <si>
    <t>K-4013 35-04-K04013_A_56370490_56370490</t>
  </si>
  <si>
    <t>14.12.2023 14:34:50</t>
  </si>
  <si>
    <t>14.12.2023 15:00:10</t>
  </si>
  <si>
    <t>K-1637 35-01-K01637_A A1_5820558</t>
  </si>
  <si>
    <t>14.12.2023 00:01:39</t>
  </si>
  <si>
    <t>14.12.2023 04:30:14</t>
  </si>
  <si>
    <t>ÇUKURALTI M-13 ÇAMLIK KÖK 35-25-M00059_ÇUKURALTI M-23 KÖK M02_72121066</t>
  </si>
  <si>
    <t>14.12.2023 14:10:25</t>
  </si>
  <si>
    <t>14.12.2023 14:38:25</t>
  </si>
  <si>
    <t>K-1447 35-01-K01447_911376548_911376548</t>
  </si>
  <si>
    <t>14.12.2023 17:10:27</t>
  </si>
  <si>
    <t>14.12.2023 17:59:58</t>
  </si>
  <si>
    <t>TR-67 35-30-L00067_955327119_955327119</t>
  </si>
  <si>
    <t>14.12.2023 18:21:26</t>
  </si>
  <si>
    <t>14.12.2023 19:03:05</t>
  </si>
  <si>
    <t>EŞEKÇİ TR-1 35-29-L00764_A_72348427_72348427</t>
  </si>
  <si>
    <t>14.12.2023 10:20:03</t>
  </si>
  <si>
    <t>14.12.2023 12:09:54</t>
  </si>
  <si>
    <t>BÜYÜKBELEN TR-2 45-80-M00067_BELEN KÖK M03_72192138</t>
  </si>
  <si>
    <t>14.12.2023 13:59:35</t>
  </si>
  <si>
    <t>14.12.2023 14:22:05</t>
  </si>
  <si>
    <t>M-2559 35-01-M02559_910675746_910675746</t>
  </si>
  <si>
    <t>14.12.2023 11:27:18</t>
  </si>
  <si>
    <t>14.12.2023 13:27:21</t>
  </si>
  <si>
    <t>M-1431 35-02-M01431_910209837_910209837</t>
  </si>
  <si>
    <t>14.12.2023 09:47:57</t>
  </si>
  <si>
    <t>14.12.2023 10:42:56</t>
  </si>
  <si>
    <t>TR-1-5/8 (SABRİNİN KAHVE) 35-20-L00052_YANIKKAVAK MERKEZ L01_66524791</t>
  </si>
  <si>
    <t>14.12.2023 16:38:44</t>
  </si>
  <si>
    <t>14.12.2023 17:07:18</t>
  </si>
  <si>
    <t>TR-122 ZEYTİNALANI 35-19-L00122_6746431_56378103_56378103</t>
  </si>
  <si>
    <t>14.12.2023 11:12:32</t>
  </si>
  <si>
    <t>14.12.2023 12:56:57</t>
  </si>
  <si>
    <t>IŞIKLAR TM 35-02-A00006_TR-B M46_2309163</t>
  </si>
  <si>
    <t>14.12.2023 10:00:30</t>
  </si>
  <si>
    <t>14.12.2023 10:15:36</t>
  </si>
  <si>
    <t>K-4245 35-03-K04245_910652428_910652428</t>
  </si>
  <si>
    <t>14.12.2023 13:59:18</t>
  </si>
  <si>
    <t>14.12.2023 17:15:37</t>
  </si>
  <si>
    <t>M-2961(YATIRIM REZERVE) 35-04-M02961_99358172_99358172</t>
  </si>
  <si>
    <t>14.12.2023 18:35:26</t>
  </si>
  <si>
    <t>14.12.2023 21:56:59</t>
  </si>
  <si>
    <t>14.12.2023 03:16:42</t>
  </si>
  <si>
    <t>14.12.2023 03:56:30</t>
  </si>
  <si>
    <t>M-2379 35-01-M02379_J J1_79700784</t>
  </si>
  <si>
    <t>14.12.2023 10:51:17</t>
  </si>
  <si>
    <t>14.12.2023 14:16:32</t>
  </si>
  <si>
    <t>K-1582 35-08-K01582_97645558_97645558</t>
  </si>
  <si>
    <t>14.12.2023 15:04:45</t>
  </si>
  <si>
    <t>14.12.2023 09:31:20</t>
  </si>
  <si>
    <t>14.12.2023 10:11:38</t>
  </si>
  <si>
    <t>14.12.2023 10:53:04</t>
  </si>
  <si>
    <t>14.12.2023 14:35:29</t>
  </si>
  <si>
    <t>14.12.2023 00:10:06</t>
  </si>
  <si>
    <t>14.12.2023 02:06:00</t>
  </si>
  <si>
    <t>14.12.2023 07:20:57</t>
  </si>
  <si>
    <t>14.12.2023 10:32:54</t>
  </si>
  <si>
    <t>14.12.2023 10:12:34</t>
  </si>
  <si>
    <t>14.12.2023 10:59:36</t>
  </si>
  <si>
    <t>ÖREN TR-2 35-27-L00217_98969191_98969191</t>
  </si>
  <si>
    <t>14.12.2023 08:49:46</t>
  </si>
  <si>
    <t>14.12.2023 09:54:53</t>
  </si>
  <si>
    <t>GERENKÖY TR-5 35-23-M00151_42127887_56356447_56356447</t>
  </si>
  <si>
    <t>14.12.2023 13:37:06</t>
  </si>
  <si>
    <t>14.12.2023 15:02:46</t>
  </si>
  <si>
    <t>MEHMET EMENGEN VE ARKADAŞLARI TR 35-24-M00191_35-24-M00191_2350170</t>
  </si>
  <si>
    <t>14.12.2023 11:35:36</t>
  </si>
  <si>
    <t>14.12.2023 14:05:55</t>
  </si>
  <si>
    <t>SUBAŞI-2 35-26-L00329_D_90991173_90991173</t>
  </si>
  <si>
    <t>14.12.2023 08:43:08</t>
  </si>
  <si>
    <t>14.12.2023 09:38:13</t>
  </si>
  <si>
    <t>K-1088 35-04-K01088_C K1088C2B_5818585</t>
  </si>
  <si>
    <t>14.12.2023 18:06:02</t>
  </si>
  <si>
    <t>14.12.2023 18:49:48</t>
  </si>
  <si>
    <t>ILICA GIS TM 35-07-A00002_ILICA-9 K15_2313375</t>
  </si>
  <si>
    <t>14.12.2023 00:48:00</t>
  </si>
  <si>
    <t>14.12.2023 14:46:27</t>
  </si>
  <si>
    <t>14.12.2023 17:46:27</t>
  </si>
  <si>
    <t>14.12.2023 12:05:33</t>
  </si>
  <si>
    <t>14.12.2023 14:39:51</t>
  </si>
  <si>
    <t>K-270 35-01-K00270_910555935_910555935</t>
  </si>
  <si>
    <t>14.12.2023 15:25:25</t>
  </si>
  <si>
    <t>14.12.2023 19:15:43</t>
  </si>
  <si>
    <t>YEŞİLOVA ÇAYIR TR-3 35-20-L00128_955189638_955189638</t>
  </si>
  <si>
    <t>14.12.2023 17:24:53</t>
  </si>
  <si>
    <t>14.12.2023 19:18:03</t>
  </si>
  <si>
    <t>K-1207 35-01-K01207_911459915_911459915</t>
  </si>
  <si>
    <t>14.12.2023 22:10:39</t>
  </si>
  <si>
    <t>14.12.2023 22:34:17</t>
  </si>
  <si>
    <t>TR-104 45-78-L00104_953266039_953266039</t>
  </si>
  <si>
    <t>14.12.2023 09:08:05</t>
  </si>
  <si>
    <t>14.12.2023 09:27:54</t>
  </si>
  <si>
    <t>BEYDAĞ İM 35-32-A00001_YEŞİLKÖY L13_2308121</t>
  </si>
  <si>
    <t>14.12.2023 12:37:38</t>
  </si>
  <si>
    <t>14.12.2023 14:04:59</t>
  </si>
  <si>
    <t>KAYMAKÇI İM 35-15-A00004_YEŞİLKÖY L05_2315163</t>
  </si>
  <si>
    <t>14.12.2023 12:35:03</t>
  </si>
  <si>
    <t>14.12.2023 13:52:18</t>
  </si>
  <si>
    <t>K-3419 35-08-K03419_99320758_99320758</t>
  </si>
  <si>
    <t>14.12.2023 10:46:26</t>
  </si>
  <si>
    <t>14.12.2023 11:19:27</t>
  </si>
  <si>
    <t>YENİKÖY TR-1 35-22-M00276_955256073_955256073</t>
  </si>
  <si>
    <t>14.12.2023 14:57:21</t>
  </si>
  <si>
    <t>14.12.2023 17:04:49</t>
  </si>
  <si>
    <t>K-1068 35-07-K01068_A_56383207_56383207</t>
  </si>
  <si>
    <t>14.12.2023 09:13:30</t>
  </si>
  <si>
    <t>14.12.2023 11:44:23</t>
  </si>
  <si>
    <t>ILICA GIS TM 35-07-A00002_ILICA-2 K02_2313365</t>
  </si>
  <si>
    <t>14.12.2023 03:53:00</t>
  </si>
  <si>
    <t>14.12.2023 07:30:59</t>
  </si>
  <si>
    <t>14.12.2023 09:32:16</t>
  </si>
  <si>
    <t>ILICA GIS TM 35-07-A00002_ILICA-8 K08_2313371</t>
  </si>
  <si>
    <t>14.12.2023 00:44:00</t>
  </si>
  <si>
    <t>K-3399 35-07-K03399_B_56379015_56379015</t>
  </si>
  <si>
    <t>14.12.2023 09:19:24</t>
  </si>
  <si>
    <t>14.12.2023 11:24:00</t>
  </si>
  <si>
    <t>EMİRALEM TR-16 35-28-M00234_B_56357659_56357659</t>
  </si>
  <si>
    <t>14.12.2023 13:41:12</t>
  </si>
  <si>
    <t>14.12.2023 19:47:09</t>
  </si>
  <si>
    <t>DM-20/17 45-71-M00602__90955871_90955871</t>
  </si>
  <si>
    <t>14.12.2023 12:49:33</t>
  </si>
  <si>
    <t>14.12.2023 14:43:08</t>
  </si>
  <si>
    <t>ULUKENT DM-1/5 35-28-M00575_ULUKENT DM-1/6 M02_66549775</t>
  </si>
  <si>
    <t>14.12.2023 12:52:35</t>
  </si>
  <si>
    <t>14.12.2023 15:03:19</t>
  </si>
  <si>
    <t>14.12.2023 09:19:50</t>
  </si>
  <si>
    <t>14.12.2023 17:20:26</t>
  </si>
  <si>
    <t>K-3547 35-03-K03547_35-03-K03547_2360305</t>
  </si>
  <si>
    <t>14.12.2023 13:27:12</t>
  </si>
  <si>
    <t>14.12.2023 14:17:01</t>
  </si>
  <si>
    <t>KIZILÇUKUR TR-2 45-79-M00472_A_56388833_56388833</t>
  </si>
  <si>
    <t>14.12.2023 18:48:24</t>
  </si>
  <si>
    <t>14.12.2023 20:17:51</t>
  </si>
  <si>
    <t>BELENYENİCE KÖYÜ TR-1 45-71-M01512_45-71-M01512_2367641</t>
  </si>
  <si>
    <t>14.12.2023 16:00:49</t>
  </si>
  <si>
    <t>14.12.2023 19:22:34</t>
  </si>
  <si>
    <t>BEREKETLİ TR-2 YEĞENLER 45-79-M00322_945572235_945572235</t>
  </si>
  <si>
    <t>14.12.2023 22:14:57</t>
  </si>
  <si>
    <t>15.12.2023 00:05:07</t>
  </si>
  <si>
    <t>M-286 35-02-M00286_B_56356130_56356130</t>
  </si>
  <si>
    <t>14.12.2023 13:39:23</t>
  </si>
  <si>
    <t>14.12.2023 11:49:21</t>
  </si>
  <si>
    <t>M-1664 35-03-M01664_M-1664 ÖZEL M04_66736873</t>
  </si>
  <si>
    <t>14.12.2023 09:34:06</t>
  </si>
  <si>
    <t>14.12.2023 14:35:00</t>
  </si>
  <si>
    <t>SUCAHLI TR-1 35-24-M00103_DIREK TIPI TRAFO HUCRESI H01_2035638</t>
  </si>
  <si>
    <t>14.12.2023 09:18:53</t>
  </si>
  <si>
    <t>14.12.2023 16:49:51</t>
  </si>
  <si>
    <t>M-1212 35-02-M01212_910037661_910037661</t>
  </si>
  <si>
    <t>14.12.2023 14:26:46</t>
  </si>
  <si>
    <t>14.12.2023 16:16:04</t>
  </si>
  <si>
    <t>14.12.2023 17:28:36</t>
  </si>
  <si>
    <t>14.12.2023 17:39:50</t>
  </si>
  <si>
    <t>ILICA GIS TM 35-07-A00002_ILICA-11 K17_2313378</t>
  </si>
  <si>
    <t>14.12.2023 01:07:10</t>
  </si>
  <si>
    <t>14.12.2023 01:09:00</t>
  </si>
  <si>
    <t>SARIGÖL DM 45-79-M00069_HatBaşıAyırıcı_82145657 M18_82145657</t>
  </si>
  <si>
    <t>14.12.2023 08:21:49</t>
  </si>
  <si>
    <t>14.12.2023 10:01:16</t>
  </si>
  <si>
    <t>14.12.2023 18:11:48</t>
  </si>
  <si>
    <t>14.12.2023 20:10:33</t>
  </si>
  <si>
    <t>SEYREK TR-3 35-28-M00372_35-28-M00372_78539469</t>
  </si>
  <si>
    <t>14.12.2023 10:38:44</t>
  </si>
  <si>
    <t>14.12.2023 15:02:15</t>
  </si>
  <si>
    <t>K-843 35-03-K00843_910633460_910633460</t>
  </si>
  <si>
    <t>14.12.2023 10:57:47</t>
  </si>
  <si>
    <t>14.12.2023 12:26:22</t>
  </si>
  <si>
    <t>TR-2/96 45-83-M00783_955142248_955142248</t>
  </si>
  <si>
    <t>14.12.2023 21:07:29</t>
  </si>
  <si>
    <t>14.12.2023 18:40:05</t>
  </si>
  <si>
    <t>14.12.2023 19:42:27</t>
  </si>
  <si>
    <t>KEMİKLİDERE KÖK 45-80-M00108_SAZOBA DM M07_2322961</t>
  </si>
  <si>
    <t>14.12.2023 12:42:10</t>
  </si>
  <si>
    <t>14.12.2023 13:08:06</t>
  </si>
  <si>
    <t>HASANLAR TR-1 35-28-M00203_35-28-M00203_2377257</t>
  </si>
  <si>
    <t>14.12.2023 11:51:29</t>
  </si>
  <si>
    <t>14.12.2023 18:06:36</t>
  </si>
  <si>
    <t>14.12.2023 03:29:04</t>
  </si>
  <si>
    <t>14.12.2023 04:52:22</t>
  </si>
  <si>
    <t>14.12.2023 16:00:15</t>
  </si>
  <si>
    <t>14.12.2023 16:08:23</t>
  </si>
  <si>
    <t>GÜLKENT KÖK-3 35-30-M00219_GÜLKENT M02_2099589</t>
  </si>
  <si>
    <t>14.12.2023 03:40:34</t>
  </si>
  <si>
    <t>14.12.2023 06:33:42</t>
  </si>
  <si>
    <t>14.12.2023 11:02:33</t>
  </si>
  <si>
    <t>14.12.2023 11:09:05</t>
  </si>
  <si>
    <t>14.12.2023 09:32:28</t>
  </si>
  <si>
    <t>14.12.2023 17:03:37</t>
  </si>
  <si>
    <t>DM-21 45-71-M00446_DM-21/05 M12_72100056</t>
  </si>
  <si>
    <t>14.12.2023 09:18:03</t>
  </si>
  <si>
    <t>14.12.2023 11:40:29</t>
  </si>
  <si>
    <t>KEMAL TOPAL VE ARK. TR 35-24-M00047_A_91264476_91264476</t>
  </si>
  <si>
    <t>14.12.2023 08:51:12</t>
  </si>
  <si>
    <t>14.12.2023 11:20:00</t>
  </si>
  <si>
    <t>14.12.2023 21:33:51</t>
  </si>
  <si>
    <t>14.12.2023 22:35:59</t>
  </si>
  <si>
    <t>14.12.2023 11:04:35</t>
  </si>
  <si>
    <t>14.12.2023 18:54:00</t>
  </si>
  <si>
    <t>14.12.2023 09:54:43</t>
  </si>
  <si>
    <t>14.12.2023 10:23:35</t>
  </si>
  <si>
    <t>14.12.2023 23:02:11</t>
  </si>
  <si>
    <t>14.12.2023 23:46:50</t>
  </si>
  <si>
    <t>ÖDEMİŞ İM 35-15-A00001_TR-A L02_83647594</t>
  </si>
  <si>
    <t>14.12.2023 11:01:46</t>
  </si>
  <si>
    <t>14.12.2023 14:33:44</t>
  </si>
  <si>
    <t>DELEMENLER KÖK 45-73-M00490_HACIALİLER M03_2317059</t>
  </si>
  <si>
    <t>14.12.2023 11:33:10</t>
  </si>
  <si>
    <t>14.12.2023 12:02:55</t>
  </si>
  <si>
    <t>DİNDARLI KÖK TR-3 KAKLIK 45-79-M00395_DADAĞLI OVA M03_72035418</t>
  </si>
  <si>
    <t>14.12.2023 10:59:06</t>
  </si>
  <si>
    <t>14.12.2023 11:35:13</t>
  </si>
  <si>
    <t>YENİ ŞAKRAN TR-15 35-17-M00215_D D01_83691364</t>
  </si>
  <si>
    <t>14.12.2023 13:29:57</t>
  </si>
  <si>
    <t>14.12.2023 14:41:05</t>
  </si>
  <si>
    <t>KALEKÖY TR-5 35-31-L00237_956581640_956581640</t>
  </si>
  <si>
    <t>14.12.2023 12:31:16</t>
  </si>
  <si>
    <t>14.12.2023 13:17:56</t>
  </si>
  <si>
    <t>14.12.2023 14:38:09</t>
  </si>
  <si>
    <t>K-429 35-01-K00429__95666182_95666182</t>
  </si>
  <si>
    <t>14.12.2023 09:36:30</t>
  </si>
  <si>
    <t>14.12.2023 11:00:53</t>
  </si>
  <si>
    <t>AFŞAR TR-1 45-79-M00343_ H_80680940</t>
  </si>
  <si>
    <t>14.12.2023 10:04:00</t>
  </si>
  <si>
    <t>14.12.2023 12:07:05</t>
  </si>
  <si>
    <t>14.12.2023 10:38:36</t>
  </si>
  <si>
    <t>14.12.2023 16:09:46</t>
  </si>
  <si>
    <t>14.12.2023 14:10:50</t>
  </si>
  <si>
    <t>14.12.2023 14:23:35</t>
  </si>
  <si>
    <t>YİĞİTLER KÖK 35-27-M00707_YİĞİTLER SULAMA M01_72159090</t>
  </si>
  <si>
    <t>14.12.2023 12:35:35</t>
  </si>
  <si>
    <t>14.12.2023 13:29:15</t>
  </si>
  <si>
    <t>GELENBE İM 45-76-A00001_ALACALAR L02_2093763</t>
  </si>
  <si>
    <t>14.12.2023 12:17:30</t>
  </si>
  <si>
    <t>14.12.2023 12:23:25</t>
  </si>
  <si>
    <t>TR-140 35-19-L00140_35-19-L00140_2350427</t>
  </si>
  <si>
    <t>14.12.2023 23:28:49</t>
  </si>
  <si>
    <t>15.12.2023 02:06:06</t>
  </si>
  <si>
    <t>K-1486 35-08-K01486_97719092_97719092</t>
  </si>
  <si>
    <t>26.12.2023 12:25:14</t>
  </si>
  <si>
    <t>26.12.2023 14:42:35</t>
  </si>
  <si>
    <t>MURADİYE DM-4/12-B (DİREK TR-2) 45-71-M01873_45-71-M01873_2375743</t>
  </si>
  <si>
    <t>26.12.2023 13:13:37</t>
  </si>
  <si>
    <t>26.12.2023 13:52:31</t>
  </si>
  <si>
    <t>TR-69 35-16-L00069_B_83626839_83626839</t>
  </si>
  <si>
    <t>26.12.2023 16:39:13</t>
  </si>
  <si>
    <t>26.12.2023 17:46:46</t>
  </si>
  <si>
    <t>TR-67 35-30-L00067_35-30-L00067_2360426</t>
  </si>
  <si>
    <t>26.12.2023 19:08:13</t>
  </si>
  <si>
    <t>26.12.2023 19:46:06</t>
  </si>
  <si>
    <t>TR-33 35-17-M00033_B B01_5769898</t>
  </si>
  <si>
    <t>26.12.2023 18:13:25</t>
  </si>
  <si>
    <t>26.12.2023 18:35:56</t>
  </si>
  <si>
    <t>KAŞIKÇI TR-1 35-24-M00240_47495481_56396789_56396789</t>
  </si>
  <si>
    <t>26.12.2023 18:40:09</t>
  </si>
  <si>
    <t>26.12.2023 20:42:37</t>
  </si>
  <si>
    <t>26.12.2023 15:14:28</t>
  </si>
  <si>
    <t>26.12.2023 16:21:28</t>
  </si>
  <si>
    <t>K-3683 35-01-K03683_912107606_912107606</t>
  </si>
  <si>
    <t>26.12.2023 14:32:37</t>
  </si>
  <si>
    <t>26.12.2023 15:31:59</t>
  </si>
  <si>
    <t>MURADİYE TR-3 45-71-M02147_953242969_953242969</t>
  </si>
  <si>
    <t>26.12.2023 20:12:55</t>
  </si>
  <si>
    <t>26.12.2023 22:40:26</t>
  </si>
  <si>
    <t>K-4718 CİNDİ CAN POLAT ÖZEL TR 35-04-K04718Ö_ H_72156803</t>
  </si>
  <si>
    <t>26.12.2023 15:31:46</t>
  </si>
  <si>
    <t>26.12.2023 17:43:04</t>
  </si>
  <si>
    <t>26.12.2023 09:19:58</t>
  </si>
  <si>
    <t>26.12.2023 17:16:55</t>
  </si>
  <si>
    <t>26.12.2023 10:38:50</t>
  </si>
  <si>
    <t>26.12.2023 14:52:17</t>
  </si>
  <si>
    <t>M-2871 35-04-M02871_DAĞITIM TRAFOSU M03_76914984</t>
  </si>
  <si>
    <t>26.12.2023 13:51:20</t>
  </si>
  <si>
    <t>26.12.2023 18:57:11</t>
  </si>
  <si>
    <t>M-1432 35-02-M01432__85168369_85168369</t>
  </si>
  <si>
    <t>26.12.2023 10:32:58</t>
  </si>
  <si>
    <t>26.12.2023 12:20:18</t>
  </si>
  <si>
    <t>26.12.2023 13:24:04</t>
  </si>
  <si>
    <t>26.12.2023 16:18:53</t>
  </si>
  <si>
    <t>K-879 35-01-K00879_911538943_911538943</t>
  </si>
  <si>
    <t>26.12.2023 10:48:24</t>
  </si>
  <si>
    <t>26.12.2023 14:29:15</t>
  </si>
  <si>
    <t>26.12.2023 10:29:08</t>
  </si>
  <si>
    <t>26.12.2023 09:01:10</t>
  </si>
  <si>
    <t>26.12.2023 09:06:21</t>
  </si>
  <si>
    <t>TR-22 45-74-M00022_945586167_945586167</t>
  </si>
  <si>
    <t>26.12.2023 17:55:48</t>
  </si>
  <si>
    <t>26.12.2023 18:18:01</t>
  </si>
  <si>
    <t>K-1211 35-03-K01211_F_56367345_56367345</t>
  </si>
  <si>
    <t>26.12.2023 09:41:15</t>
  </si>
  <si>
    <t>26.12.2023 08:26:24</t>
  </si>
  <si>
    <t>26.12.2023 08:31:56</t>
  </si>
  <si>
    <t>26.12.2023 06:53:45</t>
  </si>
  <si>
    <t>M-1201 35-10-M01201_915158347_915158347</t>
  </si>
  <si>
    <t>26.12.2023 16:10:28</t>
  </si>
  <si>
    <t>26.12.2023 17:09:30</t>
  </si>
  <si>
    <t>ÇAYBAŞI DM-1/TR-9 35-26-L00211_956603296_956603296</t>
  </si>
  <si>
    <t>26.12.2023 19:24:36</t>
  </si>
  <si>
    <t>26.12.2023 23:03:24</t>
  </si>
  <si>
    <t>26.12.2023 13:37:08</t>
  </si>
  <si>
    <t>26.12.2023 16:44:56</t>
  </si>
  <si>
    <t>L-401 ALTINYUNUS DM 35-18-L00401_SAĞLIKÇILAR L-477 L15_2092223</t>
  </si>
  <si>
    <t>26.12.2023 18:16:35</t>
  </si>
  <si>
    <t>26.12.2023 21:24:24</t>
  </si>
  <si>
    <t>PAŞATIMARI TR-1 45-83-M00811_TARIMSAL SULAMA M04_89801510</t>
  </si>
  <si>
    <t>26.12.2023 12:38:21</t>
  </si>
  <si>
    <t>26.12.2023 14:12:11</t>
  </si>
  <si>
    <t>26.12.2023 09:24:39</t>
  </si>
  <si>
    <t>26.12.2023 17:14:15</t>
  </si>
  <si>
    <t>K-1020 35-01-K01020_B B1_5919505</t>
  </si>
  <si>
    <t>26.12.2023 23:55:08</t>
  </si>
  <si>
    <t>27.12.2023 01:45:22</t>
  </si>
  <si>
    <t>26.12.2023 18:00:41</t>
  </si>
  <si>
    <t>26.12.2023 21:18:38</t>
  </si>
  <si>
    <t>AKARCA DM (M-233) 35-14-M00233_L-47 DENİZKENT SİTESİ L03_100906190</t>
  </si>
  <si>
    <t>26.12.2023 10:18:32</t>
  </si>
  <si>
    <t>26.12.2023 16:34:00</t>
  </si>
  <si>
    <t>26.12.2023 07:30:18</t>
  </si>
  <si>
    <t>26.12.2023 09:42:26</t>
  </si>
  <si>
    <t>26.12.2023 10:27:12</t>
  </si>
  <si>
    <t>26.12.2023 11:47:19</t>
  </si>
  <si>
    <t>L-177 35-18-L00177_950442809_950442809</t>
  </si>
  <si>
    <t>26.12.2023 12:02:56</t>
  </si>
  <si>
    <t>26.12.2023 14:24:37</t>
  </si>
  <si>
    <t>TR-47 35-16-L00047__75446124_75446124</t>
  </si>
  <si>
    <t>26.12.2023 09:40:21</t>
  </si>
  <si>
    <t>26.12.2023 11:06:20</t>
  </si>
  <si>
    <t>26.12.2023 09:25:52</t>
  </si>
  <si>
    <t>26.12.2023 10:11:02</t>
  </si>
  <si>
    <t>DM-3/1 35-19-M00003_6448703 D2B_5961275</t>
  </si>
  <si>
    <t>26.12.2023 18:50:19</t>
  </si>
  <si>
    <t>26.12.2023 20:24:41</t>
  </si>
  <si>
    <t>M-1233 35-01-M01233_911454816_911454816</t>
  </si>
  <si>
    <t>26.12.2023 16:14:01</t>
  </si>
  <si>
    <t>26.12.2023 17:42:20</t>
  </si>
  <si>
    <t>PEŞREFLİ TÜRK YURDU 35-29-L00448_35-29-L00448_2349999</t>
  </si>
  <si>
    <t>26.12.2023 10:07:45</t>
  </si>
  <si>
    <t>26.12.2023 13:01:30</t>
  </si>
  <si>
    <t>L-6 35-18-L00006_L-8 ARITMA L02_72054391</t>
  </si>
  <si>
    <t>26.12.2023 08:53:41</t>
  </si>
  <si>
    <t>26.12.2023 12:01:38</t>
  </si>
  <si>
    <t>BADEMLER TR-4 35-14-L00332_956677893_956677893</t>
  </si>
  <si>
    <t>26.12.2023 07:50:41</t>
  </si>
  <si>
    <t>26.12.2023 16:57:21</t>
  </si>
  <si>
    <t>TR-34 45-74-M00034_B_56352291_56352291</t>
  </si>
  <si>
    <t>26.12.2023 11:31:09</t>
  </si>
  <si>
    <t>26.12.2023 12:17:17</t>
  </si>
  <si>
    <t>K-660 35-04-K00660_K-3147 K02_2099189</t>
  </si>
  <si>
    <t>26.12.2023 23:27:35</t>
  </si>
  <si>
    <t>27.12.2023 03:09:05</t>
  </si>
  <si>
    <t>TR-9 KİRAZ MERKEZ EMNİYET KARŞISI 35-31-L00009_C_91029487_91029487</t>
  </si>
  <si>
    <t>26.12.2023 10:19:54</t>
  </si>
  <si>
    <t>26.12.2023 06:10:59</t>
  </si>
  <si>
    <t>TÜRKELLİ TR-1803 35-28-M00456_35-28-M00456_2373774</t>
  </si>
  <si>
    <t>26.12.2023 13:56:51</t>
  </si>
  <si>
    <t>26.12.2023 16:58:40</t>
  </si>
  <si>
    <t>26.12.2023 15:23:38</t>
  </si>
  <si>
    <t>26.12.2023 16:01:08</t>
  </si>
  <si>
    <t>DERBENT TM 45-83-A00003_AHMETLİ M18_2312523</t>
  </si>
  <si>
    <t>26.12.2023 13:06:54</t>
  </si>
  <si>
    <t>26.12.2023 13:37:55</t>
  </si>
  <si>
    <t>K-681 35-04-K00681_99589373_99589373</t>
  </si>
  <si>
    <t>26.12.2023 13:33:06</t>
  </si>
  <si>
    <t>26.12.2023 18:00:14</t>
  </si>
  <si>
    <t>K-491 35-04-K00491_912561463_912561463</t>
  </si>
  <si>
    <t>26.12.2023 09:20:16</t>
  </si>
  <si>
    <t>26.12.2023 10:57:45</t>
  </si>
  <si>
    <t>26.12.2023 02:50:51</t>
  </si>
  <si>
    <t>26.12.2023 03:40:51</t>
  </si>
  <si>
    <t>26.12.2023 12:41:17</t>
  </si>
  <si>
    <t>26.12.2023 19:00:58</t>
  </si>
  <si>
    <t>YAYLA KÖYÜ TR-1 35-21-L00093_C_56369185_56369185</t>
  </si>
  <si>
    <t>26.12.2023 19:01:53</t>
  </si>
  <si>
    <t>26.12.2023 20:01:02</t>
  </si>
  <si>
    <t>TR-50 35-15-M00050_C B02_95257283</t>
  </si>
  <si>
    <t>26.12.2023 11:32:58</t>
  </si>
  <si>
    <t>26.12.2023 13:27:18</t>
  </si>
  <si>
    <t>K-3413 35-08-K03413_G k3413g1_5834826</t>
  </si>
  <si>
    <t>26.12.2023 18:29:31</t>
  </si>
  <si>
    <t>26.12.2023 20:01:11</t>
  </si>
  <si>
    <t>YAZIBAŞI DM-5 35-26-M00550_ASLANLAR-YAZIBAŞI2 M14_2335552</t>
  </si>
  <si>
    <t>26.12.2023 10:36:25</t>
  </si>
  <si>
    <t>26.12.2023 10:40:38</t>
  </si>
  <si>
    <t>DM-3/72 35-29-M00072_48365571_56368393_56368393</t>
  </si>
  <si>
    <t>26.12.2023 14:01:21</t>
  </si>
  <si>
    <t>26.12.2023 15:49:10</t>
  </si>
  <si>
    <t>EZEL CİVATA KÖK 35-26-M01637_13 NOLU DİREK M03_90688354</t>
  </si>
  <si>
    <t>26.12.2023 14:27:39</t>
  </si>
  <si>
    <t>26.12.2023 14:51:53</t>
  </si>
  <si>
    <t>TR-17 45-77-L00017_945505426_945505426</t>
  </si>
  <si>
    <t>26.12.2023 15:23:04</t>
  </si>
  <si>
    <t>26.12.2023 16:09:45</t>
  </si>
  <si>
    <t>26.12.2023 16:32:31</t>
  </si>
  <si>
    <t>26.12.2023 19:43:51</t>
  </si>
  <si>
    <t>KIRTEPE TR-1 35-29-L00540_A_56361361_56361361</t>
  </si>
  <si>
    <t>26.12.2023 17:34:05</t>
  </si>
  <si>
    <t>26.12.2023 18:36:02</t>
  </si>
  <si>
    <t>26.12.2023 16:59:01</t>
  </si>
  <si>
    <t>26.12.2023 17:28:23</t>
  </si>
  <si>
    <t>DEMİRCİ DM 45-74-M00347_DEMİRKÖPRÜ MAHMUTLAR KÖK M06_84598225</t>
  </si>
  <si>
    <t>26.12.2023 13:30:55</t>
  </si>
  <si>
    <t>26.12.2023 13:48:58</t>
  </si>
  <si>
    <t>DM-09/12 (KÖMÜRCÜLER SİTESİ) 45-71-M00378__60985034_60985034</t>
  </si>
  <si>
    <t>26.12.2023 17:07:48</t>
  </si>
  <si>
    <t>26.12.2023 20:21:13</t>
  </si>
  <si>
    <t>BAĞARASI TR-7 35-23-M00176_950415884_950415884</t>
  </si>
  <si>
    <t>26.12.2023 19:44:35</t>
  </si>
  <si>
    <t>26.12.2023 22:13:04</t>
  </si>
  <si>
    <t>ZEYTİNALAN İM 35-19-A00002_KEKLİKTEPE M10_2052153</t>
  </si>
  <si>
    <t>26.12.2023 10:36:58</t>
  </si>
  <si>
    <t>26.12.2023 11:30:44</t>
  </si>
  <si>
    <t>ZEYTİNDAĞ TR-2 35-16-M00004_953329028_953329028</t>
  </si>
  <si>
    <t>27.12.2023 20:27:49</t>
  </si>
  <si>
    <t>27.12.2023 22:06:36</t>
  </si>
  <si>
    <t>27.12.2023 09:05:45</t>
  </si>
  <si>
    <t>27.12.2023 09:20:39</t>
  </si>
  <si>
    <t>DM2/12 35-29-M00115_35-29-M00115_92560930</t>
  </si>
  <si>
    <t>27.12.2023 11:23:05</t>
  </si>
  <si>
    <t>27.12.2023 12:00:19</t>
  </si>
  <si>
    <t>KOZANOĞLU TR 35-26-M01267_ M01_97586557</t>
  </si>
  <si>
    <t>27.12.2023 21:16:28</t>
  </si>
  <si>
    <t>27.12.2023 21:46:36</t>
  </si>
  <si>
    <t>M-36 DOĞALKENT 35-23-M00036_A A05_66136607</t>
  </si>
  <si>
    <t>27.12.2023 08:09:26</t>
  </si>
  <si>
    <t>K-2814 35-04-K02814_99351531_99351531</t>
  </si>
  <si>
    <t>27.12.2023 14:57:59</t>
  </si>
  <si>
    <t>27.12.2023 17:14:41</t>
  </si>
  <si>
    <t>YAKAKÖY KÖK 45-75-M00067_HatBaşıAyırıcı_53135021 M05_53135021</t>
  </si>
  <si>
    <t>27.12.2023 10:49:46</t>
  </si>
  <si>
    <t>27.12.2023 11:48:59</t>
  </si>
  <si>
    <t>27.12.2023 09:56:41</t>
  </si>
  <si>
    <t>27.12.2023 15:56:14</t>
  </si>
  <si>
    <t>MENEMEN TR-49 35-28-L00049_35-28-L00049_2365695</t>
  </si>
  <si>
    <t>27.12.2023 13:46:37</t>
  </si>
  <si>
    <t>27.12.2023 14:19:58</t>
  </si>
  <si>
    <t>K-2451 35-03-K02451_35-03-K02451_42909385</t>
  </si>
  <si>
    <t>27.12.2023 19:23:26</t>
  </si>
  <si>
    <t>27.12.2023 20:02:28</t>
  </si>
  <si>
    <t>HALKEĞİTİMCİLER-2 35-30-M00348_955307158_955307158</t>
  </si>
  <si>
    <t>27.12.2023 10:57:14</t>
  </si>
  <si>
    <t>27.12.2023 13:07:32</t>
  </si>
  <si>
    <t>K-3147 REKREASYON ALANI 35-04-K03147Ö_ K01_2312170</t>
  </si>
  <si>
    <t>27.12.2023 03:19:03</t>
  </si>
  <si>
    <t>27.12.2023 13:59:35</t>
  </si>
  <si>
    <t>OĞLANANASI TR-18 35-22-M00891_95001206346_95001206346</t>
  </si>
  <si>
    <t>27.12.2023 14:06:46</t>
  </si>
  <si>
    <t>27.12.2023 14:41:16</t>
  </si>
  <si>
    <t>SELÇUK İM/DM 35-13-A00004_ŞİRİNCE L04_65986077</t>
  </si>
  <si>
    <t>27.12.2023 09:47:18</t>
  </si>
  <si>
    <t>27.12.2023 09:58:28</t>
  </si>
  <si>
    <t>27.12.2023 10:31:43</t>
  </si>
  <si>
    <t>27.12.2023 16:42:19</t>
  </si>
  <si>
    <t>DEREKÖY TR 45-77-L00294_DIREK TIPI TRAFO HUCRESI H01_2053056</t>
  </si>
  <si>
    <t>27.12.2023 19:13:39</t>
  </si>
  <si>
    <t>27.12.2023 20:22:00</t>
  </si>
  <si>
    <t>DEREKÖY KÖK 45-77-L00290_DEREKÖY L04_2334411</t>
  </si>
  <si>
    <t>27.12.2023 20:42:16</t>
  </si>
  <si>
    <t>DM02/TR-32 45-73-M01293_945680861_945680861</t>
  </si>
  <si>
    <t>27.12.2023 21:21:01</t>
  </si>
  <si>
    <t>27.12.2023 21:58:36</t>
  </si>
  <si>
    <t>ULUCAK DM-2/18 35-27-M00943_DM-2/12 M01_61239191</t>
  </si>
  <si>
    <t>27.12.2023 09:35:35</t>
  </si>
  <si>
    <t>27.12.2023 10:24:53</t>
  </si>
  <si>
    <t>SUBAŞI İM 35-26-A00002_35-26-A00002_2369000</t>
  </si>
  <si>
    <t>27.12.2023 12:48:12</t>
  </si>
  <si>
    <t>27.12.2023 17:24:41</t>
  </si>
  <si>
    <t>DANİŞMENTLER TR-1 45-74-M00149_45-74-M00149_2353837</t>
  </si>
  <si>
    <t>27.12.2023 21:52:52</t>
  </si>
  <si>
    <t>27.12.2023 22:09:29</t>
  </si>
  <si>
    <t>GERMİYAN İM 35-18-A00004_ILDIR-1 L02_2313571</t>
  </si>
  <si>
    <t>27.12.2023 17:24:56</t>
  </si>
  <si>
    <t>27.12.2023 18:16:31</t>
  </si>
  <si>
    <t>BORNOVA 380 GIS TM 35-02-A00015_TÜRKELİ M07_73019606</t>
  </si>
  <si>
    <t>27.12.2023 00:28:16</t>
  </si>
  <si>
    <t>27.12.2023 01:20:36</t>
  </si>
  <si>
    <t>SARUHANLI DM 45-80-M00001_BEYDERE M08_2324160</t>
  </si>
  <si>
    <t>27.12.2023 18:54:08</t>
  </si>
  <si>
    <t>27.12.2023 19:01:51</t>
  </si>
  <si>
    <t>KARAALİ DM 45-71-M02127_TOKİ-2 M06_54851029</t>
  </si>
  <si>
    <t>27.12.2023 15:28:42</t>
  </si>
  <si>
    <t>27.12.2023 17:36:20</t>
  </si>
  <si>
    <t>BAŞPINAR KÖK 45-76-L00001_ALİ FAKI-BOSTANCI L02_72214097</t>
  </si>
  <si>
    <t>27.12.2023 12:58:45</t>
  </si>
  <si>
    <t>27.12.2023 13:40:15</t>
  </si>
  <si>
    <t>L-439 35-18-L00439_B B02_5937726</t>
  </si>
  <si>
    <t>27.12.2023 13:49:19</t>
  </si>
  <si>
    <t>27.12.2023 15:49:24</t>
  </si>
  <si>
    <t>27.12.2023 02:35:23</t>
  </si>
  <si>
    <t>27.12.2023 02:57:15</t>
  </si>
  <si>
    <t>DM-3/1 35-19-M00003__72372330_72372330</t>
  </si>
  <si>
    <t>27.12.2023 21:53:46</t>
  </si>
  <si>
    <t>27.12.2023 23:02:44</t>
  </si>
  <si>
    <t>27.12.2023 10:19:48</t>
  </si>
  <si>
    <t>27.12.2023 11:22:25</t>
  </si>
  <si>
    <t>BORNOVA 380 GIS TM 35-02-A00015_WESTPARK M09_73019608</t>
  </si>
  <si>
    <t>27.12.2023 00:21:48</t>
  </si>
  <si>
    <t>27.12.2023 00:34:35</t>
  </si>
  <si>
    <t>27.12.2023 09:22:59</t>
  </si>
  <si>
    <t>27.12.2023 09:33:30</t>
  </si>
  <si>
    <t>27.12.2023 18:07:56</t>
  </si>
  <si>
    <t>27.12.2023 18:10:34</t>
  </si>
  <si>
    <t>K-3067 35-07-K03067_B b1_5789929</t>
  </si>
  <si>
    <t>27.12.2023 11:34:55</t>
  </si>
  <si>
    <t>27.12.2023 16:45:49</t>
  </si>
  <si>
    <t>ULUCAK DM-2 35-27-M00331_KEMALPAŞA TM M05_72170827</t>
  </si>
  <si>
    <t>27.12.2023 11:05:55</t>
  </si>
  <si>
    <t>27.12.2023 11:14:28</t>
  </si>
  <si>
    <t>PINARLI TR-5 35-20-M00087_955209637_955209637</t>
  </si>
  <si>
    <t>27.12.2023 15:50:55</t>
  </si>
  <si>
    <t>27.12.2023 17:11:50</t>
  </si>
  <si>
    <t>TR-2/11-A 45-83-L00156_955146689_955146689</t>
  </si>
  <si>
    <t>27.12.2023 09:23:45</t>
  </si>
  <si>
    <t>27.12.2023 11:33:42</t>
  </si>
  <si>
    <t>TR-1/85 45-72-M00085__96244226_96244226</t>
  </si>
  <si>
    <t>27.12.2023 11:50:26</t>
  </si>
  <si>
    <t>27.12.2023 12:30:36</t>
  </si>
  <si>
    <t>DM-12/TR-1 45-73-M00067_HatBaşıAyırıcı_53135048 M01_53135048</t>
  </si>
  <si>
    <t>27.12.2023 10:31:37</t>
  </si>
  <si>
    <t>27.12.2023 10:55:57</t>
  </si>
  <si>
    <t>KEMHALLI KÖK 45-86-M00044_UĞURLU KÖK M03_72224733</t>
  </si>
  <si>
    <t>27.12.2023 09:42:15</t>
  </si>
  <si>
    <t>27.12.2023 10:03:36</t>
  </si>
  <si>
    <t>GÜLBAHÇE İM 35-19-A00006_GÜLBAHÇE L02_72213957</t>
  </si>
  <si>
    <t>27.12.2023 16:32:56</t>
  </si>
  <si>
    <t>27.12.2023 17:04:56</t>
  </si>
  <si>
    <t>27.12.2023 13:36:31</t>
  </si>
  <si>
    <t>27.12.2023 13:55:30</t>
  </si>
  <si>
    <t>M-2826 35-02-M02826_DAĞITIM TRAFOSU M03_82104539</t>
  </si>
  <si>
    <t>27.12.2023 01:46:47</t>
  </si>
  <si>
    <t>27.12.2023 04:48:27</t>
  </si>
  <si>
    <t>SEKİ KÖY TR-4 35-15-L00134_35-15-L00134_2365070</t>
  </si>
  <si>
    <t>27.12.2023 09:48:38</t>
  </si>
  <si>
    <t>27.12.2023 10:28:59</t>
  </si>
  <si>
    <t>TR-1/45 (25/17b) ÇIRÇIR 45-71-M00148_45-71-M00148_2365747</t>
  </si>
  <si>
    <t>27.12.2023 11:00:53</t>
  </si>
  <si>
    <t>27.12.2023 13:14:11</t>
  </si>
  <si>
    <t>27.12.2023 09:26:14</t>
  </si>
  <si>
    <t>27.12.2023 13:23:26</t>
  </si>
  <si>
    <t>DAĞKIZILCA TR-6 35-26-M01466_95000510452_95000510452</t>
  </si>
  <si>
    <t>27.12.2023 12:22:09</t>
  </si>
  <si>
    <t>27.12.2023 18:22:32</t>
  </si>
  <si>
    <t>L-247 35-18-L00247_A a2b_5947382</t>
  </si>
  <si>
    <t>27.12.2023 11:11:18</t>
  </si>
  <si>
    <t>27.12.2023 12:48:18</t>
  </si>
  <si>
    <t>27.12.2023 11:50:05</t>
  </si>
  <si>
    <t>27.12.2023 12:19:08</t>
  </si>
  <si>
    <t>27.12.2023 22:18:32</t>
  </si>
  <si>
    <t>28.12.2023 00:56:54</t>
  </si>
  <si>
    <t>TR-17 35-16-L00017_TR-9 L02_72003325</t>
  </si>
  <si>
    <t>27.12.2023 11:43:12</t>
  </si>
  <si>
    <t>27.12.2023 12:27:48</t>
  </si>
  <si>
    <t>MURADİYE DM-4/12-A (DİREK TR-1) 45-71-M01872_A_56384730_56384730</t>
  </si>
  <si>
    <t>27.12.2023 19:20:46</t>
  </si>
  <si>
    <t>27.12.2023 23:27:39</t>
  </si>
  <si>
    <t>27.12.2023 07:30:19</t>
  </si>
  <si>
    <t>27.12.2023 09:31:17</t>
  </si>
  <si>
    <t>27.12.2023 10:43:11</t>
  </si>
  <si>
    <t>27.12.2023 17:27:50</t>
  </si>
  <si>
    <t>TELEKLER TR-1 35-28-M00276_B_91345317_91345317</t>
  </si>
  <si>
    <t>27.12.2023 09:54:32</t>
  </si>
  <si>
    <t>27.12.2023 11:49:11</t>
  </si>
  <si>
    <t>27.12.2023 15:26:26</t>
  </si>
  <si>
    <t>27.12.2023 18:19:52</t>
  </si>
  <si>
    <t>ALÇUK TM 35-17-A00001_HatBaşıAyırıcı_53133623 M30_53133623</t>
  </si>
  <si>
    <t>27.12.2023 18:16:37</t>
  </si>
  <si>
    <t>27.12.2023 21:27:51</t>
  </si>
  <si>
    <t>KINIK TM 35-24-A00004_KÜÇÜKBÖLCEK M016_76822104</t>
  </si>
  <si>
    <t>27.12.2023 12:45:15</t>
  </si>
  <si>
    <t>27.12.2023 12:52:48</t>
  </si>
  <si>
    <t>L-62 İSTUR 35-14-L00062_956652480_956652480</t>
  </si>
  <si>
    <t>27.12.2023 12:37:11</t>
  </si>
  <si>
    <t>27.12.2023 13:39:59</t>
  </si>
  <si>
    <t>TR-142 35-16-L00142_47571887_56353104_56353104</t>
  </si>
  <si>
    <t>27.12.2023 13:24:03</t>
  </si>
  <si>
    <t>27.12.2023 15:36:06</t>
  </si>
  <si>
    <t>K-814 35-02-K00814_913220094_913220094</t>
  </si>
  <si>
    <t>27.12.2023 15:17:48</t>
  </si>
  <si>
    <t>27.12.2023 18:43:09</t>
  </si>
  <si>
    <t>27.12.2023 17:42:16</t>
  </si>
  <si>
    <t>27.12.2023 19:50:19</t>
  </si>
  <si>
    <t>27.12.2023 10:21:39</t>
  </si>
  <si>
    <t>27.12.2023 17:55:44</t>
  </si>
  <si>
    <t>FIRDANLAR KÖK 45-76-M00257_DEMİRTAŞ M03_96531659</t>
  </si>
  <si>
    <t>27.12.2023 05:37:18</t>
  </si>
  <si>
    <t>27.12.2023 06:43:35</t>
  </si>
  <si>
    <t>27.12.2023 08:55:27</t>
  </si>
  <si>
    <t>27.12.2023 11:28:25</t>
  </si>
  <si>
    <t>27.12.2023 14:54:46</t>
  </si>
  <si>
    <t>27.12.2023 17:31:53</t>
  </si>
  <si>
    <t>27.12.2023 15:39:40</t>
  </si>
  <si>
    <t>L-103 35-18-L00103_950439615_950439615</t>
  </si>
  <si>
    <t>27.12.2023 10:40:11</t>
  </si>
  <si>
    <t>27.12.2023 14:23:34</t>
  </si>
  <si>
    <t>BOSTANLI GIS TM 35-04-A00001_Bostanlı-2 K02_2311155</t>
  </si>
  <si>
    <t>27.12.2023 09:42:45</t>
  </si>
  <si>
    <t>27.12.2023 12:16:17</t>
  </si>
  <si>
    <t>27.12.2023 13:35:44</t>
  </si>
  <si>
    <t>27.12.2023 19:05:00</t>
  </si>
  <si>
    <t>L-364 BORNOVALILAR SİTESİ 35-18-L00364_35-18-L00364_2365472</t>
  </si>
  <si>
    <t>27.12.2023 13:02:32</t>
  </si>
  <si>
    <t>27.12.2023 17:24:43</t>
  </si>
  <si>
    <t>_913240715_913240715</t>
  </si>
  <si>
    <t>27.12.2023 20:03:27</t>
  </si>
  <si>
    <t>27.12.2023 21:50:12</t>
  </si>
  <si>
    <t>27.12.2023 09:12:38</t>
  </si>
  <si>
    <t>27.12.2023 09:36:25</t>
  </si>
  <si>
    <t>VAKIFLI TR-1 45-82-M00201_B_56384806_56384806</t>
  </si>
  <si>
    <t>27.12.2023 17:56:03</t>
  </si>
  <si>
    <t>SUBAŞI İM 35-26-A00002_9428114_56358748_56358748</t>
  </si>
  <si>
    <t>27.12.2023 17:42:14</t>
  </si>
  <si>
    <t>27.12.2023 18:12:35</t>
  </si>
  <si>
    <t>27.12.2023 16:36:18</t>
  </si>
  <si>
    <t>27.12.2023 17:06:26</t>
  </si>
  <si>
    <t>BAĞARASI TR-7 35-23-M00176_948533016_948533016</t>
  </si>
  <si>
    <t>27.12.2023 15:20:55</t>
  </si>
  <si>
    <t>27.12.2023 16:26:07</t>
  </si>
  <si>
    <t>TR-111 ZEYTİNALANI 35-19-L00111_956667832_956667832</t>
  </si>
  <si>
    <t>27.12.2023 09:15:42</t>
  </si>
  <si>
    <t>27.12.2023 12:27:35</t>
  </si>
  <si>
    <t>K-2599 35-04-K02599_DAĞITIM TRF K-2599 K02_65778529</t>
  </si>
  <si>
    <t>27.12.2023 02:12:05</t>
  </si>
  <si>
    <t>27.12.2023 02:32:41</t>
  </si>
  <si>
    <t>27.12.2023 10:07:08</t>
  </si>
  <si>
    <t>27.12.2023 11:32:32</t>
  </si>
  <si>
    <t>BULGURCA TR-3 35-22-M00253_955271811_955271811</t>
  </si>
  <si>
    <t>27.12.2023 19:10:45</t>
  </si>
  <si>
    <t>27.12.2023 22:32:13</t>
  </si>
  <si>
    <t>K-1904 35-10-K01904_98045629_98045629</t>
  </si>
  <si>
    <t>27.12.2023 18:12:13</t>
  </si>
  <si>
    <t>27.12.2023 20:35:31</t>
  </si>
  <si>
    <t>27.12.2023 15:13:01</t>
  </si>
  <si>
    <t>27.12.2023 15:36:54</t>
  </si>
  <si>
    <t>27.12.2023 15:56:19</t>
  </si>
  <si>
    <t>CAFER BAĞCI 35-26-L00083_DIREK TIPI TRAFO HUCRESI H01_2043796</t>
  </si>
  <si>
    <t>27.12.2023 10:33:05</t>
  </si>
  <si>
    <t>27.12.2023 15:18:50</t>
  </si>
  <si>
    <t>27.12.2023 11:19:55</t>
  </si>
  <si>
    <t>27.12.2023 13:09:55</t>
  </si>
  <si>
    <t>KARAAĞAÇ TR-2 45-78-L00504_A_56401815_56401815</t>
  </si>
  <si>
    <t>27.12.2023 09:19:47</t>
  </si>
  <si>
    <t>27.12.2023 10:09:49</t>
  </si>
  <si>
    <t>L-512 REİSDERE 35-18-L00512_950467943_950467943</t>
  </si>
  <si>
    <t>27.12.2023 12:55:52</t>
  </si>
  <si>
    <t>27.12.2023 15:25:46</t>
  </si>
  <si>
    <t>K-1608 35-04-K01608_B B6B_5774517</t>
  </si>
  <si>
    <t>27.12.2023 10:09:41</t>
  </si>
  <si>
    <t>27.12.2023 10:51:57</t>
  </si>
  <si>
    <t>27.12.2023 12:22:13</t>
  </si>
  <si>
    <t>27.12.2023 12:47:29</t>
  </si>
  <si>
    <t>TR-17 35-16-L00017_47588712_56353489_56353489</t>
  </si>
  <si>
    <t>27.12.2023 11:44:52</t>
  </si>
  <si>
    <t>27.12.2023 12:35:20</t>
  </si>
  <si>
    <t>ULUCAK DM-1/8 35-27-M00339_95001207488_95001207488</t>
  </si>
  <si>
    <t>27.12.2023 02:01:53</t>
  </si>
  <si>
    <t>27.12.2023 02:50:04</t>
  </si>
  <si>
    <t>27.12.2023 12:50:54</t>
  </si>
  <si>
    <t>27.12.2023 15:05:16</t>
  </si>
  <si>
    <t>27.12.2023 22:02:49</t>
  </si>
  <si>
    <t>GÖKÇEÖREN KÖK 45-77-M00024_HatBaşıAyırıcı_53134157 M01_53134157</t>
  </si>
  <si>
    <t>KAYACIK KÖK 45-75-M00065_KARAAĞAÇ M04_84267115</t>
  </si>
  <si>
    <t>27.12.2023 10:01:45</t>
  </si>
  <si>
    <t>27.12.2023 10:02:25</t>
  </si>
  <si>
    <t>27.12.2023 11:51:54</t>
  </si>
  <si>
    <t>SEYREK TR-7 KÖK 35-28-M00379_95001306906_95001306906</t>
  </si>
  <si>
    <t>27.12.2023 19:26:48</t>
  </si>
  <si>
    <t>27.12.2023 22:19:09</t>
  </si>
  <si>
    <t>TR-142 35-15-L00142_A a1_48898382</t>
  </si>
  <si>
    <t>27.12.2023 08:09:37</t>
  </si>
  <si>
    <t>27.12.2023 09:02:02</t>
  </si>
  <si>
    <t>SAĞANCI İM 35-16-A00003_HatBaşıAyırıcı_53140368 L05_53140368</t>
  </si>
  <si>
    <t>27.12.2023 06:51:01</t>
  </si>
  <si>
    <t>27.12.2023 09:46:05</t>
  </si>
  <si>
    <t>27.12.2023 14:15:26</t>
  </si>
  <si>
    <t>27.12.2023 16:00:37</t>
  </si>
  <si>
    <t>SELENDİ TR-33 (KASAP HÜSEYİN) 45-81-M00033_45-81-M00033_2376275</t>
  </si>
  <si>
    <t>27.12.2023 18:55:18</t>
  </si>
  <si>
    <t>27.12.2023 20:09:25</t>
  </si>
  <si>
    <t>27.12.2023 09:44:55</t>
  </si>
  <si>
    <t>27.12.2023 10:56:00</t>
  </si>
  <si>
    <t>PANCAR KÖK 35-26-M00891_PANCAR ŞEHİR M01_2302861</t>
  </si>
  <si>
    <t>27.12.2023 10:33:18</t>
  </si>
  <si>
    <t>27.12.2023 11:09:27</t>
  </si>
  <si>
    <t>ÇANDARLI TR-7 35-30-M00007_A_56363398_56363398</t>
  </si>
  <si>
    <t>27.12.2023 11:18:20</t>
  </si>
  <si>
    <t>27.12.2023 18:32:40</t>
  </si>
  <si>
    <t>KARABURUN TR-11 35-21-L00010_953359691_953359691</t>
  </si>
  <si>
    <t>27.12.2023 20:34:58</t>
  </si>
  <si>
    <t>27.12.2023 21:23:24</t>
  </si>
  <si>
    <t>YUKARI ÇOBANİSA ŞİRİN MAHALLE 45-71-M00622_95000572505_95000572505</t>
  </si>
  <si>
    <t>27.12.2023 11:11:35</t>
  </si>
  <si>
    <t>27.12.2023 13:51:54</t>
  </si>
  <si>
    <t>27.12.2023 10:35:08</t>
  </si>
  <si>
    <t>27.12.2023 10:57:08</t>
  </si>
  <si>
    <t>BATI BETON KÖK 35-26-M00539_KAP KÖK M02_65932850</t>
  </si>
  <si>
    <t>27.12.2023 12:50:32</t>
  </si>
  <si>
    <t>27.12.2023 13:56:28</t>
  </si>
  <si>
    <t>DAYSAN TR-1 35-29-L00126_954682053_954682053</t>
  </si>
  <si>
    <t>27.12.2023 10:58:07</t>
  </si>
  <si>
    <t>27.12.2023 14:18:53</t>
  </si>
  <si>
    <t>YAZIBAŞI DM-5 35-26-M00550_BATI BGETON/KUŞÇUBURUN TR-1 TR-2 TR-3 M16_2085660</t>
  </si>
  <si>
    <t>27.12.2023 11:37:11</t>
  </si>
  <si>
    <t>27.12.2023 12:09:45</t>
  </si>
  <si>
    <t>BAĞALAN TR-1 35-24-M00077_35-24-M00077_91794182</t>
  </si>
  <si>
    <t>27.12.2023 00:02:45</t>
  </si>
  <si>
    <t>27.12.2023 00:42:28</t>
  </si>
  <si>
    <t>YAĞLAR YAYLA TR-3 35-31-L00040_DIREK TIPI TRAFO HUCRESI H01_2048870</t>
  </si>
  <si>
    <t>27.12.2023 09:10:12</t>
  </si>
  <si>
    <t>27.12.2023 15:24:17</t>
  </si>
  <si>
    <t>27.12.2023 09:40:36</t>
  </si>
  <si>
    <t>L-193 ESENEVLER 35-18-L00193_950463887_950463887</t>
  </si>
  <si>
    <t>27.12.2023 12:30:35</t>
  </si>
  <si>
    <t>27.12.2023 17:18:43</t>
  </si>
  <si>
    <t>TR-22 45-74-M00022_C g2_47693676</t>
  </si>
  <si>
    <t>27.12.2023 08:38:37</t>
  </si>
  <si>
    <t>27.12.2023 09:18:15</t>
  </si>
  <si>
    <t>27.12.2023 00:44:43</t>
  </si>
  <si>
    <t>27.12.2023 01:58:52</t>
  </si>
  <si>
    <t>27.12.2023 16:44:25</t>
  </si>
  <si>
    <t>27.12.2023 17:38:09</t>
  </si>
  <si>
    <t>MENEMEN TR-49 35-28-L00049_A_56393150_56393150</t>
  </si>
  <si>
    <t>27.12.2023 11:49:20</t>
  </si>
  <si>
    <t>POYRAZ TR-2 45-78-M00654_A_83789274_83789274</t>
  </si>
  <si>
    <t>27.12.2023 11:21:26</t>
  </si>
  <si>
    <t>27.12.2023 13:24:11</t>
  </si>
  <si>
    <t>M-1087 35-04-M01087_ATAKENT DM M01_42120362</t>
  </si>
  <si>
    <t>27.12.2023 17:34:06</t>
  </si>
  <si>
    <t>27.12.2023 17:38:32</t>
  </si>
  <si>
    <t>27.12.2023 14:28:47</t>
  </si>
  <si>
    <t>27.12.2023 16:34:16</t>
  </si>
  <si>
    <t>ZEYTİNDAĞ TR-2 35-16-M00004__90938490_90938490</t>
  </si>
  <si>
    <t>27.12.2023 22:43:54</t>
  </si>
  <si>
    <t>27.12.2023 03:32:01</t>
  </si>
  <si>
    <t>M-577 (DM-6/17) 35-17-M00577_950307130_950307130</t>
  </si>
  <si>
    <t>27.12.2023 07:42:53</t>
  </si>
  <si>
    <t>27.12.2023 09:39:22</t>
  </si>
  <si>
    <t>K-3591 35-01-K03591_913526500_913526500</t>
  </si>
  <si>
    <t>27.12.2023 05:19:35</t>
  </si>
  <si>
    <t>27.12.2023 08:23:46</t>
  </si>
  <si>
    <t>27.12.2023 10:36:23</t>
  </si>
  <si>
    <t>27.12.2023 17:31:28</t>
  </si>
  <si>
    <t>K-1162 35-01-K01162_910655509_910655509</t>
  </si>
  <si>
    <t>27.12.2023 09:49:03</t>
  </si>
  <si>
    <t>27.12.2023 11:44:17</t>
  </si>
  <si>
    <t>27.12.2023 11:57:45</t>
  </si>
  <si>
    <t>27.12.2023 12:48:45</t>
  </si>
  <si>
    <t>27.12.2023 09:32:25</t>
  </si>
  <si>
    <t>27.12.2023 12:23:59</t>
  </si>
  <si>
    <t>K-115 35-04-K00115_962496217_962496217</t>
  </si>
  <si>
    <t>27.12.2023 20:03:59</t>
  </si>
  <si>
    <t>27.12.2023 21:29:22</t>
  </si>
  <si>
    <t>27.12.2023 13:05:30</t>
  </si>
  <si>
    <t>27.12.2023 15:48:13</t>
  </si>
  <si>
    <t>27.12.2023 18:47:10</t>
  </si>
  <si>
    <t>27.12.2023 19:26:57</t>
  </si>
  <si>
    <t>DANİŞMENTLER TR-1 45-74-M00149_A_56352199_56352199</t>
  </si>
  <si>
    <t>27.12.2023 17:31:52</t>
  </si>
  <si>
    <t>27.12.2023 15:57:36</t>
  </si>
  <si>
    <t>27.12.2023 16:22:18</t>
  </si>
  <si>
    <t>K-649 35-01-K00649_95001437865_95001437865</t>
  </si>
  <si>
    <t>27.12.2023 14:36:50</t>
  </si>
  <si>
    <t>27.12.2023 16:28:51</t>
  </si>
  <si>
    <t>27.12.2023 07:46:54</t>
  </si>
  <si>
    <t>27.12.2023 08:27:32</t>
  </si>
  <si>
    <t>CABBAR DM 45-73-M00100_KEMALİYE-1 ÇIKIŞ M09_2307322</t>
  </si>
  <si>
    <t>27.12.2023 08:46:45</t>
  </si>
  <si>
    <t>27.12.2023 09:01:55</t>
  </si>
  <si>
    <t>EMİNBEY HASAN HOCA TR-1 45-78-M00856_45-78-M00856_2351923</t>
  </si>
  <si>
    <t>27.12.2023 11:41:54</t>
  </si>
  <si>
    <t>27.12.2023 13:21:49</t>
  </si>
  <si>
    <t>ÇALTIDERE KÖK 35-17-M00231_HatBaşıAyırıcı_65313818 M03_65313818</t>
  </si>
  <si>
    <t>27.12.2023 11:26:56</t>
  </si>
  <si>
    <t>27.12.2023 14:50:32</t>
  </si>
  <si>
    <t>27.12.2023 16:55:07</t>
  </si>
  <si>
    <t>27.12.2023 17:40:14</t>
  </si>
  <si>
    <t>27.12.2023 09:59:41</t>
  </si>
  <si>
    <t>27.12.2023 10:51:37</t>
  </si>
  <si>
    <t>27.12.2023 19:13:53</t>
  </si>
  <si>
    <t>27.12.2023 21:45:22</t>
  </si>
  <si>
    <t>BAĞARASI TR-15 35-23-M00362_950423587_950423587</t>
  </si>
  <si>
    <t>27.12.2023 20:17:18</t>
  </si>
  <si>
    <t>27.12.2023 20:58:23</t>
  </si>
  <si>
    <t>ÖZBEY İM 35-26-A00005_ARAPKAHVE L01_2314105</t>
  </si>
  <si>
    <t>27.12.2023 11:15:38</t>
  </si>
  <si>
    <t>27.12.2023 11:23:24</t>
  </si>
  <si>
    <t>27.12.2023 12:16:03</t>
  </si>
  <si>
    <t>27.12.2023 12:46:29</t>
  </si>
  <si>
    <t>KAPAKLI İM 45-72-A00003_RAHMİYE (ESKİ BEYOBA) L06_2107701</t>
  </si>
  <si>
    <t>27.12.2023 13:22:18</t>
  </si>
  <si>
    <t>27.12.2023 13:43:28</t>
  </si>
  <si>
    <t>HALİLBEYLİ TR-1 KÖK 35-27-M01057_HAMZABABA VE KÖYLER M04_61283861</t>
  </si>
  <si>
    <t>27.12.2023 09:16:05</t>
  </si>
  <si>
    <t>27.12.2023 15:00:46</t>
  </si>
  <si>
    <t>27.12.2023 08:46:42</t>
  </si>
  <si>
    <t>27.12.2023 09:02:11</t>
  </si>
  <si>
    <t>HACIVELİLER KÖK 45-85-L00035_HACIVELİLER KÖY L02_2086020</t>
  </si>
  <si>
    <t>27.12.2023 14:43:15</t>
  </si>
  <si>
    <t>27.12.2023 14:43:48</t>
  </si>
  <si>
    <t>27.12.2023 09:33:49</t>
  </si>
  <si>
    <t>27.12.2023 12:12:04</t>
  </si>
  <si>
    <t>27.12.2023 14:03:09</t>
  </si>
  <si>
    <t>27.12.2023 14:11:35</t>
  </si>
  <si>
    <t>OSMANGAZİ İM 35-02-A00004_TR-2 10.5 K11_2101515</t>
  </si>
  <si>
    <t>27.12.2023 01:21:08</t>
  </si>
  <si>
    <t>27.12.2023 01:47:08</t>
  </si>
  <si>
    <t>TR-2/22 45-83-L00022_D D02_65877086</t>
  </si>
  <si>
    <t>27.12.2023 14:12:31</t>
  </si>
  <si>
    <t>27.12.2023 15:20:08</t>
  </si>
  <si>
    <t>MENEMEN DM-6/TR-7 35-28-L00172_TR-39/TR-52 ÇIKIŞI L01_58182015</t>
  </si>
  <si>
    <t>27.12.2023 21:55:35</t>
  </si>
  <si>
    <t>27.12.2023 23:58:44</t>
  </si>
  <si>
    <t>27.12.2023 01:20:51</t>
  </si>
  <si>
    <t>27.12.2023 10:24:45</t>
  </si>
  <si>
    <t>27.12.2023 10:51:25</t>
  </si>
  <si>
    <t>27.12.2023 09:41:55</t>
  </si>
  <si>
    <t>27.12.2023 11:24:40</t>
  </si>
  <si>
    <t>L-166 35-18-L00166_950462763_950462763</t>
  </si>
  <si>
    <t>27.12.2023 20:18:55</t>
  </si>
  <si>
    <t>27.12.2023 22:38:27</t>
  </si>
  <si>
    <t>27.12.2023 16:21:52</t>
  </si>
  <si>
    <t>27.12.2023 19:23:36</t>
  </si>
  <si>
    <t>KIZILCAAĞAÇ TR-1 35-20-L00354_A_72377438_72377438</t>
  </si>
  <si>
    <t>27.12.2023 18:41:29</t>
  </si>
  <si>
    <t>27.12.2023 21:05:59</t>
  </si>
  <si>
    <t>27.12.2023 13:30:35</t>
  </si>
  <si>
    <t>27.12.2023 13:58:14</t>
  </si>
  <si>
    <t>TR-106 AYKONUT SİTESİ 35-30-L00091_35-30-L00091_2374283</t>
  </si>
  <si>
    <t>27.12.2023 22:04:56</t>
  </si>
  <si>
    <t>27.12.2023 22:21:09</t>
  </si>
  <si>
    <t>TR-30 45-78-L00764_DAHİLİ TRAFO L03_81430701</t>
  </si>
  <si>
    <t>27.12.2023 11:44:38</t>
  </si>
  <si>
    <t>27.12.2023 14:26:49</t>
  </si>
  <si>
    <t>YAHŞELLİ KÖK 35-28-M00293_HatBaşıAyırıcı_53133860 M01_53133860</t>
  </si>
  <si>
    <t>27.12.2023 10:39:48</t>
  </si>
  <si>
    <t>27.12.2023 17:39:56</t>
  </si>
  <si>
    <t>BAĞARASI TR-10 KÖK 35-23-M00179_ESKİİBAĞARASI M02_72143182</t>
  </si>
  <si>
    <t>27.12.2023 13:01:18</t>
  </si>
  <si>
    <t>27.12.2023 14:02:48</t>
  </si>
  <si>
    <t>K-4008 35-01-K04008_912922386_912922386</t>
  </si>
  <si>
    <t>27.12.2023 09:45:19</t>
  </si>
  <si>
    <t>27.12.2023 12:04:58</t>
  </si>
  <si>
    <t>27.12.2023 10:14:50</t>
  </si>
  <si>
    <t>27.12.2023 10:59:42</t>
  </si>
  <si>
    <t>27.12.2023 12:23:25</t>
  </si>
  <si>
    <t>27.12.2023 12:35:38</t>
  </si>
  <si>
    <t>DM-3/1 35-19-M00003_95000479814_95000479814</t>
  </si>
  <si>
    <t>27.12.2023 23:25:30</t>
  </si>
  <si>
    <t>28.12.2023 01:52:40</t>
  </si>
  <si>
    <t>M-36 DOĞALKENT 35-23-M00036_A a2_42106676</t>
  </si>
  <si>
    <t>27.12.2023 10:57:47</t>
  </si>
  <si>
    <t>27.12.2023 16:32:58</t>
  </si>
  <si>
    <t>KINIK TR-10 35-24-L00010_955217137_955217137</t>
  </si>
  <si>
    <t>27.12.2023 08:12:17</t>
  </si>
  <si>
    <t>27.12.2023 10:00:30</t>
  </si>
  <si>
    <t>L-248 35-18-L00248_DIREK TIPI TRAFO HUCRESI H01_2102110</t>
  </si>
  <si>
    <t>27.12.2023 10:54:03</t>
  </si>
  <si>
    <t>27.12.2023 11:15:18</t>
  </si>
  <si>
    <t>MURADİYE TR 2/A 45-71-M00201_953243027_953243027</t>
  </si>
  <si>
    <t>27.12.2023 22:01:49</t>
  </si>
  <si>
    <t>27.12.2023 23:24:32</t>
  </si>
  <si>
    <t>27.12.2023 09:44:36</t>
  </si>
  <si>
    <t>27.12.2023 16:52:28</t>
  </si>
  <si>
    <t>DM2/12 35-29-M00115_C_91255710_91255710</t>
  </si>
  <si>
    <t>27.12.2023 10:33:37</t>
  </si>
  <si>
    <t>KARAAĞAÇLI SANAYİ TR-1 45-71-M00131_YONCA YANI FABRİKALAR KARŞISI M07_2323318</t>
  </si>
  <si>
    <t>27.12.2023 16:31:08</t>
  </si>
  <si>
    <t>27.12.2023 19:46:31</t>
  </si>
  <si>
    <t>ALAŞEHİR TR-64 45-73-M00064_945674028_945674028</t>
  </si>
  <si>
    <t>27.12.2023 14:22:44</t>
  </si>
  <si>
    <t>27.12.2023 15:13:24</t>
  </si>
  <si>
    <t>27.12.2023 09:42:35</t>
  </si>
  <si>
    <t>27.12.2023 09:59:28</t>
  </si>
  <si>
    <t>TİRE İM-DM-1 35-29-A00001_ÇIRPI SULAMA 34.5 M04_2312230</t>
  </si>
  <si>
    <t>27.12.2023 09:42:22</t>
  </si>
  <si>
    <t>27.12.2023 16:58:18</t>
  </si>
  <si>
    <t>ÇİFTLİK İM 35-18-A00003_DM-1 L02_2105931</t>
  </si>
  <si>
    <t>27.12.2023 15:57:41</t>
  </si>
  <si>
    <t>27.12.2023 16:25:45</t>
  </si>
  <si>
    <t>TR-22 45-74-M00022_945586460_945586460</t>
  </si>
  <si>
    <t>27.12.2023 23:46:33</t>
  </si>
  <si>
    <t>28.12.2023 01:20:26</t>
  </si>
  <si>
    <t>27.12.2023 10:59:08</t>
  </si>
  <si>
    <t>27.12.2023 11:43:06</t>
  </si>
  <si>
    <t>27.12.2023 08:47:51</t>
  </si>
  <si>
    <t>K-4320 35-04-K04320_99308259_99308259</t>
  </si>
  <si>
    <t>27.12.2023 06:12:03</t>
  </si>
  <si>
    <t>27.12.2023 09:01:18</t>
  </si>
  <si>
    <t>27.12.2023 15:11:51</t>
  </si>
  <si>
    <t>27.12.2023 16:38:47</t>
  </si>
  <si>
    <t>27.12.2023 06:58:06</t>
  </si>
  <si>
    <t>27.12.2023 07:36:01</t>
  </si>
  <si>
    <t>ÇATALOLUK DM 45-74-M00227_HatBaşıAyırıcı_53134400 M10_53134400</t>
  </si>
  <si>
    <t>27.12.2023 13:57:53</t>
  </si>
  <si>
    <t>27.12.2023 15:11:25</t>
  </si>
  <si>
    <t>BARBAROS TR-3 (TR-306) 35-19-M00484_A_91453754_91453754</t>
  </si>
  <si>
    <t>27.12.2023 10:46:34</t>
  </si>
  <si>
    <t>27.12.2023 11:44:14</t>
  </si>
  <si>
    <t>27.12.2023 11:09:21</t>
  </si>
  <si>
    <t>27.12.2023 17:07:18</t>
  </si>
  <si>
    <t>TROPİKAL DM 35-27-L00056_ÖRNEKKÖY L04_72201760</t>
  </si>
  <si>
    <t>27.12.2023 09:51:38</t>
  </si>
  <si>
    <t>27.12.2023 17:56:26</t>
  </si>
  <si>
    <t>27.12.2023 20:53:09</t>
  </si>
  <si>
    <t>27.12.2023 22:38:36</t>
  </si>
  <si>
    <t>YENİ FOÇA TR-19 35-23-M00019_35-23-M00019_2357802</t>
  </si>
  <si>
    <t>27.12.2023 21:44:28</t>
  </si>
  <si>
    <t>27.12.2023 22:35:06</t>
  </si>
  <si>
    <t>SELENDİ HASTANE YANI GEÇİT KABİN 45-81-M00037_ M02_2317806</t>
  </si>
  <si>
    <t>27.12.2023 16:40:16</t>
  </si>
  <si>
    <t>27.12.2023 20:07:18</t>
  </si>
  <si>
    <t>27.12.2023 20:25:16</t>
  </si>
  <si>
    <t>SELENDİ TR-33 (KASAP HÜSEYİN) 45-81-M00033_A_56387554_56387554</t>
  </si>
  <si>
    <t>27.12.2023 16:55:00</t>
  </si>
  <si>
    <t>DAĞKIZILCA TR-6 35-26-M01466_35-26-M01466_82987077</t>
  </si>
  <si>
    <t>27.12.2023 17:52:56</t>
  </si>
  <si>
    <t>27.12.2023 18:41:52</t>
  </si>
  <si>
    <t>ÖMÜR BELDESİ TR 35-14-M00120_YAREN SİTESİ M02_80640530</t>
  </si>
  <si>
    <t>27.12.2023 10:25:44</t>
  </si>
  <si>
    <t>27.12.2023 11:22:35</t>
  </si>
  <si>
    <t>K-4711 35-04-K04711_914552867_914552867</t>
  </si>
  <si>
    <t>27.12.2023 22:27:40</t>
  </si>
  <si>
    <t>28.12.2023 00:31:56</t>
  </si>
  <si>
    <t>ÇAMBEL KÖK 35-27-M00619_YENMİŞ-2 M04_72166068</t>
  </si>
  <si>
    <t>27.12.2023 13:05:05</t>
  </si>
  <si>
    <t>27.12.2023 13:41:08</t>
  </si>
  <si>
    <t>27.12.2023 18:42:15</t>
  </si>
  <si>
    <t>27.12.2023 22:22:14</t>
  </si>
  <si>
    <t>ARSLANLAR TM 35-26-A00004_ÇIRPI-2 M27_2307570</t>
  </si>
  <si>
    <t>27.12.2023 16:46:55</t>
  </si>
  <si>
    <t>27.12.2023 16:55:17</t>
  </si>
  <si>
    <t>AHMETBEYLER DM 35-16-M00154_YUKARI KIRIKLAR M08_82965210</t>
  </si>
  <si>
    <t>27.12.2023 09:14:17</t>
  </si>
  <si>
    <t>27.12.2023 13:01:47</t>
  </si>
  <si>
    <t>27.12.2023 13:38:42</t>
  </si>
  <si>
    <t>27.12.2023 14:32:12</t>
  </si>
  <si>
    <t>27.12.2023 19:56:09</t>
  </si>
  <si>
    <t>27.12.2023 21:05:46</t>
  </si>
  <si>
    <t>K-371 35-07-K00371_962851236_962851236</t>
  </si>
  <si>
    <t>27.12.2023 09:31:33</t>
  </si>
  <si>
    <t>27.12.2023 13:31:10</t>
  </si>
  <si>
    <t>ASARLIK TR-16 35-28-M00174_953384932_953384932</t>
  </si>
  <si>
    <t>27.12.2023 16:11:51</t>
  </si>
  <si>
    <t>27.12.2023 20:02:58</t>
  </si>
  <si>
    <t>27.12.2023 08:50:01</t>
  </si>
  <si>
    <t>27.12.2023 09:20:22</t>
  </si>
  <si>
    <t>KERPİÇLİK TR-1 45-74-M00103_A_56407151_56407151</t>
  </si>
  <si>
    <t>27.12.2023 16:45:30</t>
  </si>
  <si>
    <t>27.12.2023 20:27:55</t>
  </si>
  <si>
    <t>TR-54 35-15-M00054_35-15-M00054_66712463</t>
  </si>
  <si>
    <t>27.12.2023 14:34:04</t>
  </si>
  <si>
    <t>27.12.2023 14:51:27</t>
  </si>
  <si>
    <t>L-133 35-18-L00133_966418696_966418696</t>
  </si>
  <si>
    <t>28.12.2023 17:07:54</t>
  </si>
  <si>
    <t>28.12.2023 20:50:54</t>
  </si>
  <si>
    <t>DM02/TR-32 45-73-M01293_945681105_945681105</t>
  </si>
  <si>
    <t>28.12.2023 21:29:42</t>
  </si>
  <si>
    <t>28.12.2023 23:56:36</t>
  </si>
  <si>
    <t>28.12.2023 10:38:26</t>
  </si>
  <si>
    <t>28.12.2023 16:14:59</t>
  </si>
  <si>
    <t>TR-37 45-77-L00037_945487810_945487810</t>
  </si>
  <si>
    <t>28.12.2023 08:56:16</t>
  </si>
  <si>
    <t>28.12.2023 10:13:43</t>
  </si>
  <si>
    <t>ILGIN HATBAŞI KÖK 45-73-M01292_ILGIN TR-4 M01_83838127</t>
  </si>
  <si>
    <t>28.12.2023 12:00:30</t>
  </si>
  <si>
    <t>28.12.2023 13:28:11</t>
  </si>
  <si>
    <t>TR-27 35-13-L00027_B_91069889_91069889</t>
  </si>
  <si>
    <t>28.12.2023 16:26:40</t>
  </si>
  <si>
    <t>28.12.2023 17:13:26</t>
  </si>
  <si>
    <t>28.12.2023 10:16:26</t>
  </si>
  <si>
    <t>28.12.2023 12:12:36</t>
  </si>
  <si>
    <t>BAĞARASI TR-7 35-23-M00176_95002533651_95002533651</t>
  </si>
  <si>
    <t>28.12.2023 14:17:24</t>
  </si>
  <si>
    <t>28.12.2023 14:57:22</t>
  </si>
  <si>
    <t>TEKELİ ARITMA KÖK 35-22-M00090_İTOP M04_2328483</t>
  </si>
  <si>
    <t>28.12.2023 12:33:05</t>
  </si>
  <si>
    <t>28.12.2023 15:05:22</t>
  </si>
  <si>
    <t>SETÜSTÜ TR-1 45-83-M00133_SETÜSTÜ TR-2 M01_2331665</t>
  </si>
  <si>
    <t>28.12.2023 23:36:57</t>
  </si>
  <si>
    <t>29.12.2023 00:13:15</t>
  </si>
  <si>
    <t>DM-8 45-71-M00295_DM-8/23 M04_66408432</t>
  </si>
  <si>
    <t>28.12.2023 10:10:16</t>
  </si>
  <si>
    <t>28.12.2023 16:09:25</t>
  </si>
  <si>
    <t>28.12.2023 18:08:38</t>
  </si>
  <si>
    <t>28.12.2023 20:51:10</t>
  </si>
  <si>
    <t>L-111 OVACIK 35-18-L00111_966378287_966378287</t>
  </si>
  <si>
    <t>28.12.2023 08:25:30</t>
  </si>
  <si>
    <t>28.12.2023 10:00:21</t>
  </si>
  <si>
    <t>YENİ ŞAKRAN TR-14 35-17-M00214__56355215_56355215</t>
  </si>
  <si>
    <t>28.12.2023 14:53:28</t>
  </si>
  <si>
    <t>28.12.2023 15:47:46</t>
  </si>
  <si>
    <t>28.12.2023 10:03:38</t>
  </si>
  <si>
    <t>28.12.2023 16:29:52</t>
  </si>
  <si>
    <t>KABAKUM KÖK-9 35-30-L00126_POLYAK L06_72067143</t>
  </si>
  <si>
    <t>28.12.2023 12:28:16</t>
  </si>
  <si>
    <t>28.12.2023 12:49:46</t>
  </si>
  <si>
    <t>M-3454(YATIRIM REZERVE) 35-02-M03454__72410569_72410569</t>
  </si>
  <si>
    <t>28.12.2023 09:26:33</t>
  </si>
  <si>
    <t>28.12.2023 17:20:56</t>
  </si>
  <si>
    <t>28.12.2023 20:50:49</t>
  </si>
  <si>
    <t>29.12.2023 00:13:51</t>
  </si>
  <si>
    <t>28.12.2023 09:09:02</t>
  </si>
  <si>
    <t>28.12.2023 17:33:18</t>
  </si>
  <si>
    <t>K-4282 35-09-K04282_F_56374534_56374534</t>
  </si>
  <si>
    <t>28.12.2023 13:51:50</t>
  </si>
  <si>
    <t>28.12.2023 15:11:03</t>
  </si>
  <si>
    <t>DM-20/02 (DOĞU KABİN) 45-71-M00421_953244732_953244732</t>
  </si>
  <si>
    <t>28.12.2023 13:42:09</t>
  </si>
  <si>
    <t>28.12.2023 22:07:47</t>
  </si>
  <si>
    <t>SOMA TR-23 45-82-M00023_TR-26/1-2-3-4-5 M03_83206238</t>
  </si>
  <si>
    <t>28.12.2023 11:17:26</t>
  </si>
  <si>
    <t>28.12.2023 11:37:55</t>
  </si>
  <si>
    <t>TR-8 35-15-L00008_950358750_950358750</t>
  </si>
  <si>
    <t>28.12.2023 16:56:46</t>
  </si>
  <si>
    <t>28.12.2023 17:49:37</t>
  </si>
  <si>
    <t>KINIK TR-30 35-24-L00220_35-24-L00220_2376894</t>
  </si>
  <si>
    <t>28.12.2023 17:51:16</t>
  </si>
  <si>
    <t>28.12.2023 18:19:20</t>
  </si>
  <si>
    <t>K-1231 35-03-K01231_A A1b_5807914</t>
  </si>
  <si>
    <t>28.12.2023 10:10:00</t>
  </si>
  <si>
    <t>28.12.2023 18:55:07</t>
  </si>
  <si>
    <t>28.12.2023 11:24:25</t>
  </si>
  <si>
    <t>28.12.2023 11:32:04</t>
  </si>
  <si>
    <t>L-306 35-18-L00306_DAĞITIM TRAFO L-306 L03_72104244</t>
  </si>
  <si>
    <t>28.12.2023 09:21:00</t>
  </si>
  <si>
    <t>28.12.2023 12:26:46</t>
  </si>
  <si>
    <t>SELENDİ DM 45-81-M00001_HatBaşıAyırıcı_66088398 M16_66088398</t>
  </si>
  <si>
    <t>28.12.2023 12:00:05</t>
  </si>
  <si>
    <t>28.12.2023 13:13:08</t>
  </si>
  <si>
    <t>TR-2/25 45-83-L00025_A_81591174_81591174</t>
  </si>
  <si>
    <t>28.12.2023 23:48:29</t>
  </si>
  <si>
    <t>29.12.2023 02:41:59</t>
  </si>
  <si>
    <t>KESİKKÖY DM 35-28-M00309_DERSAN-1 M08_96738960</t>
  </si>
  <si>
    <t>28.12.2023 17:12:43</t>
  </si>
  <si>
    <t>28.12.2023 18:14:14</t>
  </si>
  <si>
    <t>28.12.2023 04:47:46</t>
  </si>
  <si>
    <t>28.12.2023 05:10:36</t>
  </si>
  <si>
    <t>KABAKUM KÖK-9 35-30-L00126_HatBaşıAyırıcı_75462420 L06_75462420</t>
  </si>
  <si>
    <t>28.12.2023 13:05:27</t>
  </si>
  <si>
    <t>28.12.2023 13:23:56</t>
  </si>
  <si>
    <t>L-456 35-18-L00456_950452202_950452202</t>
  </si>
  <si>
    <t>28.12.2023 12:32:38</t>
  </si>
  <si>
    <t>28.12.2023 19:37:24</t>
  </si>
  <si>
    <t>BAĞLICA TR-5 45-79-M00290_945567366_945567366</t>
  </si>
  <si>
    <t>28.12.2023 16:00:12</t>
  </si>
  <si>
    <t>28.12.2023 17:17:34</t>
  </si>
  <si>
    <t>MURADİYE TR-5(BELEDİYE KABİN) 45-71-M00194_962556507_962556507</t>
  </si>
  <si>
    <t>28.12.2023 10:26:38</t>
  </si>
  <si>
    <t>28.12.2023 18:52:34</t>
  </si>
  <si>
    <t>28.12.2023 19:14:56</t>
  </si>
  <si>
    <t>28.12.2023 19:19:26</t>
  </si>
  <si>
    <t>DM-2 45-71-M00002_TR-2/6 ESKİ DM-10 M01_2048794</t>
  </si>
  <si>
    <t>28.12.2023 09:45:41</t>
  </si>
  <si>
    <t>28.12.2023 15:39:52</t>
  </si>
  <si>
    <t>KULA İM 45-77-A00001_HatBaşıAyırıcı_89716744 M01_89716744</t>
  </si>
  <si>
    <t>28.12.2023 18:03:07</t>
  </si>
  <si>
    <t>28.12.2023 20:23:42</t>
  </si>
  <si>
    <t>L-388 35-18-L00388_E E1_84207781</t>
  </si>
  <si>
    <t>28.12.2023 09:57:15</t>
  </si>
  <si>
    <t>28.12.2023 14:18:53</t>
  </si>
  <si>
    <t>ULUCAK DM-2/18 35-27-M00943_A_65513175_65513175</t>
  </si>
  <si>
    <t>28.12.2023 16:02:30</t>
  </si>
  <si>
    <t>28.12.2023 18:46:02</t>
  </si>
  <si>
    <t>HACIHAMZALAR TR-1 35-16-M00104_B_90993467_90993467</t>
  </si>
  <si>
    <t>28.12.2023 09:53:50</t>
  </si>
  <si>
    <t>28.12.2023 17:16:06</t>
  </si>
  <si>
    <t>28.12.2023 09:12:06</t>
  </si>
  <si>
    <t>28.12.2023 09:33:48</t>
  </si>
  <si>
    <t>BALABANLI MUSTAFA ÖZDEMIR GRB-4 35-15-L00974_A_56367971_56367971</t>
  </si>
  <si>
    <t>28.12.2023 12:47:30</t>
  </si>
  <si>
    <t>28.12.2023 16:00:30</t>
  </si>
  <si>
    <t>ÖMÜR BELDESİ TR 35-14-M00120_HatBaşıAyırıcı_53138430 M01_53138430</t>
  </si>
  <si>
    <t>28.12.2023 15:35:37</t>
  </si>
  <si>
    <t>28.12.2023 16:59:54</t>
  </si>
  <si>
    <t>28.12.2023 09:16:36</t>
  </si>
  <si>
    <t>28.12.2023 17:33:24</t>
  </si>
  <si>
    <t>M-2204 DOĞANCILAR TR-5 35-03-M02204_C_56363094_56363094</t>
  </si>
  <si>
    <t>28.12.2023 10:22:17</t>
  </si>
  <si>
    <t>28.12.2023 14:31:13</t>
  </si>
  <si>
    <t>K-4282 35-09-K04282__95351280_95351280</t>
  </si>
  <si>
    <t>28.12.2023 07:26:27</t>
  </si>
  <si>
    <t>28.12.2023 09:35:32</t>
  </si>
  <si>
    <t>AŞAĞI ÇAMKÖY TR-1 45-71-M01480_A_91303559_91303559</t>
  </si>
  <si>
    <t>28.12.2023 16:12:17</t>
  </si>
  <si>
    <t>28.12.2023 18:23:11</t>
  </si>
  <si>
    <t>KORDON KÖK 45-78-M00730_HatBaşıAyırıcı_53133054 M04_53133054</t>
  </si>
  <si>
    <t>28.12.2023 17:38:36</t>
  </si>
  <si>
    <t>28.12.2023 19:19:04</t>
  </si>
  <si>
    <t>28.12.2023 13:15:46</t>
  </si>
  <si>
    <t>28.12.2023 14:17:44</t>
  </si>
  <si>
    <t>ARMAS KÖK 35-26-M00986_ M02_2333200</t>
  </si>
  <si>
    <t>28.12.2023 11:20:49</t>
  </si>
  <si>
    <t>28.12.2023 18:46:53</t>
  </si>
  <si>
    <t>TR-2/28-C 45-72-L00067_C_91211457_91211457</t>
  </si>
  <si>
    <t>28.12.2023 14:59:34</t>
  </si>
  <si>
    <t>28.12.2023 15:38:06</t>
  </si>
  <si>
    <t>KİLLİK TR-11 45-73-M00852_945643208_945643208</t>
  </si>
  <si>
    <t>28.12.2023 15:45:55</t>
  </si>
  <si>
    <t>28.12.2023 17:00:52</t>
  </si>
  <si>
    <t>YILMAZ İM 45-78-A00003_CAFERBEY L05_2331485</t>
  </si>
  <si>
    <t>28.12.2023 10:07:44</t>
  </si>
  <si>
    <t>KIRKAĞAÇ DM 45-76-M00043_ŞEHİR-2(GARAJ TARAFI) M09_72247471</t>
  </si>
  <si>
    <t>28.12.2023 10:10:12</t>
  </si>
  <si>
    <t>28.12.2023 10:16:27</t>
  </si>
  <si>
    <t>ÇÖMLEKÇİ TR-2 35-31-L00090_A_91302645_91302645</t>
  </si>
  <si>
    <t>28.12.2023 01:22:12</t>
  </si>
  <si>
    <t>28.12.2023 02:39:10</t>
  </si>
  <si>
    <t>K-2323 35-04-K02323_99789093_99789093</t>
  </si>
  <si>
    <t>28.12.2023 09:41:00</t>
  </si>
  <si>
    <t>28.12.2023 14:44:51</t>
  </si>
  <si>
    <t>ZEYTİNDAĞ DM 35-16-M00138_HatBaşıAyırıcı_53140656 M05_53140656</t>
  </si>
  <si>
    <t>28.12.2023 21:03:40</t>
  </si>
  <si>
    <t>29.12.2023 06:15:33</t>
  </si>
  <si>
    <t>TİRE İM-DM-1 35-29-A00001_HatBaşıAyırıcı_53133405 L04_53133405</t>
  </si>
  <si>
    <t>28.12.2023 09:47:26</t>
  </si>
  <si>
    <t>28.12.2023 10:58:40</t>
  </si>
  <si>
    <t>K-1534 35-01-K01534_910932897_910932897</t>
  </si>
  <si>
    <t>28.12.2023 07:20:25</t>
  </si>
  <si>
    <t>28.12.2023 13:48:26</t>
  </si>
  <si>
    <t>YENİ ŞAKRAN TR-13 35-17-M00213_D_56355016_56355016</t>
  </si>
  <si>
    <t>28.12.2023 13:47:19</t>
  </si>
  <si>
    <t>28.12.2023 14:46:06</t>
  </si>
  <si>
    <t>DEMİRCİ DM 45-74-M00347_ŞEHİR GİRİŞ M011_84598101</t>
  </si>
  <si>
    <t>28.12.2023 05:19:06</t>
  </si>
  <si>
    <t>28.12.2023 05:32:36</t>
  </si>
  <si>
    <t>K-2540 (YATIRIM REZERVE) 35-02-K02540_35-02-K02540_97268754</t>
  </si>
  <si>
    <t>28.12.2023 10:09:29</t>
  </si>
  <si>
    <t>28.12.2023 13:35:00</t>
  </si>
  <si>
    <t>M-236 35-02-M00236_35-02-M00236_2370116</t>
  </si>
  <si>
    <t>28.12.2023 17:44:24</t>
  </si>
  <si>
    <t>28.12.2023 20:40:42</t>
  </si>
  <si>
    <t>TR-76 45-78-L00076_953260704_953260704</t>
  </si>
  <si>
    <t>28.12.2023 15:49:30</t>
  </si>
  <si>
    <t>28.12.2023 18:20:41</t>
  </si>
  <si>
    <t>28.12.2023 10:21:56</t>
  </si>
  <si>
    <t>28.12.2023 10:31:38</t>
  </si>
  <si>
    <t>28.12.2023 16:24:33</t>
  </si>
  <si>
    <t>28.12.2023 19:35:04</t>
  </si>
  <si>
    <t>M-36 DOĞALKENT 35-23-M00036_A a1_42106679</t>
  </si>
  <si>
    <t>28.12.2023 06:08:27</t>
  </si>
  <si>
    <t>28.12.2023 07:02:36</t>
  </si>
  <si>
    <t>28.12.2023 13:24:03</t>
  </si>
  <si>
    <t>28.12.2023 14:25:12</t>
  </si>
  <si>
    <t>M-3063(YATIRIM REZERVE) 35-09-M03063_35-09-M03063_80470692</t>
  </si>
  <si>
    <t>28.12.2023 12:54:06</t>
  </si>
  <si>
    <t>28.12.2023 16:20:48</t>
  </si>
  <si>
    <t>28.12.2023 07:59:03</t>
  </si>
  <si>
    <t>28.12.2023 10:33:49</t>
  </si>
  <si>
    <t>ÇAYAĞZI TR-18 35-31-L00406_DIREK TIPI TRAFO HUCRESI H01_2116581</t>
  </si>
  <si>
    <t>28.12.2023 09:23:12</t>
  </si>
  <si>
    <t>28.12.2023 18:00:51</t>
  </si>
  <si>
    <t>TR-2/69 (15,8) 45-83-L00069_DM-3/15 L04_81566172</t>
  </si>
  <si>
    <t>28.12.2023 09:34:01</t>
  </si>
  <si>
    <t>28.12.2023 13:22:46</t>
  </si>
  <si>
    <t>28.12.2023 20:11:46</t>
  </si>
  <si>
    <t>M-3336 35-04-M03336_99594702_99594702</t>
  </si>
  <si>
    <t>28.12.2023 14:46:55</t>
  </si>
  <si>
    <t>28.12.2023 19:31:12</t>
  </si>
  <si>
    <t>28.12.2023 10:02:00</t>
  </si>
  <si>
    <t>28.12.2023 18:00:26</t>
  </si>
  <si>
    <t>TR-1/2 45-72-M00002_956528377_956528377</t>
  </si>
  <si>
    <t>28.12.2023 19:17:15</t>
  </si>
  <si>
    <t>28.12.2023 21:00:22</t>
  </si>
  <si>
    <t>DM-3/TR-14 35-22-M00820_B B01_57796604</t>
  </si>
  <si>
    <t>28.12.2023 18:28:52</t>
  </si>
  <si>
    <t>28.12.2023 20:02:47</t>
  </si>
  <si>
    <t>TR-318 ZEYTİNALANI 35-19-L00366_955018451_955018451</t>
  </si>
  <si>
    <t>28.12.2023 16:47:08</t>
  </si>
  <si>
    <t>28.12.2023 19:47:50</t>
  </si>
  <si>
    <t>K-828 35-01-K00828_911611970_911611970</t>
  </si>
  <si>
    <t>28.12.2023 19:43:04</t>
  </si>
  <si>
    <t>28.12.2023 21:08:14</t>
  </si>
  <si>
    <t>28.12.2023 02:26:36</t>
  </si>
  <si>
    <t>28.12.2023 03:29:07</t>
  </si>
  <si>
    <t>YILMAZ İM 45-78-A00003_KAPANCI (YARAŞLI) L10_2331483</t>
  </si>
  <si>
    <t>28.12.2023 10:13:26</t>
  </si>
  <si>
    <t>28.12.2023 18:50:29</t>
  </si>
  <si>
    <t>28.12.2023 11:16:14</t>
  </si>
  <si>
    <t>28.12.2023 11:21:56</t>
  </si>
  <si>
    <t>TR-2/12 (KİRLİOĞLU) 45-83-L00012_YAYLALI KADI L03_83864116</t>
  </si>
  <si>
    <t>28.12.2023 14:12:20</t>
  </si>
  <si>
    <t>ÇAPAK KÖK 35-26-M00435_HatBaşıAyırıcı_84994396 M05_84994396</t>
  </si>
  <si>
    <t>28.12.2023 09:19:02</t>
  </si>
  <si>
    <t>28.12.2023 15:42:45</t>
  </si>
  <si>
    <t>TR-2/25 45-83-L00025_B_81591173_81591173</t>
  </si>
  <si>
    <t>28.12.2023 18:03:52</t>
  </si>
  <si>
    <t>28.12.2023 23:37:07</t>
  </si>
  <si>
    <t>28.12.2023 00:46:57</t>
  </si>
  <si>
    <t>28.12.2023 01:34:09</t>
  </si>
  <si>
    <t>28.12.2023 12:20:16</t>
  </si>
  <si>
    <t>28.12.2023 15:47:16</t>
  </si>
  <si>
    <t>28.12.2023 09:11:46</t>
  </si>
  <si>
    <t>28.12.2023 17:14:25</t>
  </si>
  <si>
    <t>K-665 35-04-K00665_99353961_99353961</t>
  </si>
  <si>
    <t>28.12.2023 17:18:59</t>
  </si>
  <si>
    <t>28.12.2023 22:17:49</t>
  </si>
  <si>
    <t>TR-2 DM (M-702) 35-30-M00702_DİKİLİ TR-6 M05_66045491</t>
  </si>
  <si>
    <t>28.12.2023 10:00:46</t>
  </si>
  <si>
    <t>28.12.2023 10:26:46</t>
  </si>
  <si>
    <t>28.12.2023 13:50:04</t>
  </si>
  <si>
    <t>28.12.2023 14:29:56</t>
  </si>
  <si>
    <t>28.12.2023 09:31:57</t>
  </si>
  <si>
    <t>28.12.2023 16:56:42</t>
  </si>
  <si>
    <t>28.12.2023 09:38:53</t>
  </si>
  <si>
    <t>28.12.2023 16:56:16</t>
  </si>
  <si>
    <t>BOZALAN KÖK 35-28-M00092_BOZALAN M02_74492199</t>
  </si>
  <si>
    <t>28.12.2023 14:27:53</t>
  </si>
  <si>
    <t>28.12.2023 15:34:02</t>
  </si>
  <si>
    <t>28.12.2023 09:09:12</t>
  </si>
  <si>
    <t>28.12.2023 10:36:11</t>
  </si>
  <si>
    <t>M-3139(YATIRIM REZERVE) 35-02-M03139_95002440955_95002440955</t>
  </si>
  <si>
    <t>28.12.2023 20:22:49</t>
  </si>
  <si>
    <t>28.12.2023 22:15:02</t>
  </si>
  <si>
    <t>M-3090 35-09-M03090_97617676_97617676</t>
  </si>
  <si>
    <t>28.12.2023 17:15:35</t>
  </si>
  <si>
    <t>28.12.2023 19:51:05</t>
  </si>
  <si>
    <t>K-1703 35-01-K01703_35-01-K01703_64219849</t>
  </si>
  <si>
    <t>28.12.2023 11:03:25</t>
  </si>
  <si>
    <t>28.12.2023 13:53:06</t>
  </si>
  <si>
    <t>28.12.2023 15:24:48</t>
  </si>
  <si>
    <t>28.12.2023 15:52:18</t>
  </si>
  <si>
    <t>28.12.2023 16:27:55</t>
  </si>
  <si>
    <t>28.12.2023 18:43:25</t>
  </si>
  <si>
    <t>28.12.2023 18:35:55</t>
  </si>
  <si>
    <t>28.12.2023 19:35:30</t>
  </si>
  <si>
    <t>YENİKÖY TR-4 45-71-M00125_YENİKÖY TR-3 M03_72244279</t>
  </si>
  <si>
    <t>28.12.2023 00:57:06</t>
  </si>
  <si>
    <t>28.12.2023 01:44:52</t>
  </si>
  <si>
    <t>SELENDİ TR-5 45-81-M00005_945633266_945633266</t>
  </si>
  <si>
    <t>28.12.2023 18:40:46</t>
  </si>
  <si>
    <t>28.12.2023 22:44:03</t>
  </si>
  <si>
    <t>AYASKENT-2 TR 35-16-M00013_A_91183420_91183420</t>
  </si>
  <si>
    <t>28.12.2023 20:27:31</t>
  </si>
  <si>
    <t>28.12.2023 21:16:11</t>
  </si>
  <si>
    <t>28.12.2023 16:46:58</t>
  </si>
  <si>
    <t>28.12.2023 17:12:40</t>
  </si>
  <si>
    <t>ALOSBİ TM 35-17-A00006_ALİAĞA RES M06_2310718</t>
  </si>
  <si>
    <t>28.12.2023 09:41:13</t>
  </si>
  <si>
    <t>28.12.2023 17:25:08</t>
  </si>
  <si>
    <t>SOMA TR-16/3 45-82-M00102_945543255_945543255</t>
  </si>
  <si>
    <t>28.12.2023 09:01:53</t>
  </si>
  <si>
    <t>28.12.2023 10:17:34</t>
  </si>
  <si>
    <t>28.12.2023 11:00:43</t>
  </si>
  <si>
    <t>28.12.2023 12:35:20</t>
  </si>
  <si>
    <t>ÇEŞME İM 35-18-A00001_ALTINYUNUS L10_2308111</t>
  </si>
  <si>
    <t>28.12.2023 10:16:59</t>
  </si>
  <si>
    <t>28.12.2023 16:46:37</t>
  </si>
  <si>
    <t>MENEMEN İM 35-28-A00001_DM-3/13 M10_2053353</t>
  </si>
  <si>
    <t>28.12.2023 13:09:35</t>
  </si>
  <si>
    <t>28.12.2023 21:22:31</t>
  </si>
  <si>
    <t>TAYTAN OFİS KÖK 45-78-M00314_YENİ KABAZLI M016_60669846</t>
  </si>
  <si>
    <t>28.12.2023 16:05:56</t>
  </si>
  <si>
    <t>28.12.2023 16:41:56</t>
  </si>
  <si>
    <t>K-4538 35-07-K04538_35-07-K04538_48414243</t>
  </si>
  <si>
    <t>28.12.2023 16:15:37</t>
  </si>
  <si>
    <t>28.12.2023 16:26:20</t>
  </si>
  <si>
    <t>28.12.2023 15:19:55</t>
  </si>
  <si>
    <t>28.12.2023 17:34:39</t>
  </si>
  <si>
    <t>AŞAĞIKIRIKLAR TR-3 35-16-M00059_35-16-M00059_58007975</t>
  </si>
  <si>
    <t>28.12.2023 18:41:48</t>
  </si>
  <si>
    <t>28.12.2023 19:12:05</t>
  </si>
  <si>
    <t>TR-3 35-15-L00003_DAĞITIM TRAFO TR-3 L04_66737432</t>
  </si>
  <si>
    <t>28.12.2023 16:47:14</t>
  </si>
  <si>
    <t>28.12.2023 17:43:36</t>
  </si>
  <si>
    <t>28.12.2023 10:00:01</t>
  </si>
  <si>
    <t>28.12.2023 18:44:20</t>
  </si>
  <si>
    <t>DM-8 45-71-M00295_DM-8/27 M05_66408431</t>
  </si>
  <si>
    <t>28.12.2023 09:52:26</t>
  </si>
  <si>
    <t>28.12.2023 15:44:16</t>
  </si>
  <si>
    <t>AŞAĞIÇOBANİSA TR-12 45-71-M00097_ÇOBANİSA KÖK M03_60972116</t>
  </si>
  <si>
    <t>28.12.2023 12:52:28</t>
  </si>
  <si>
    <t>28.12.2023 14:26:46</t>
  </si>
  <si>
    <t>DM-25/18 45-71-M00366_953196032_953196032</t>
  </si>
  <si>
    <t>28.12.2023 12:00:02</t>
  </si>
  <si>
    <t>28.12.2023 15:19:06</t>
  </si>
  <si>
    <t>MESCİTLİ DM 35-15-L00904_MESCİTLİ L05_72320947</t>
  </si>
  <si>
    <t>28.12.2023 12:33:18</t>
  </si>
  <si>
    <t>28.12.2023 12:39:16</t>
  </si>
  <si>
    <t>TR-55/A 45-77-L00079_DAĞITIM TRAFOSU L03_72216045</t>
  </si>
  <si>
    <t>28.12.2023 18:32:46</t>
  </si>
  <si>
    <t>28.12.2023 20:55:00</t>
  </si>
  <si>
    <t>28.12.2023 01:23:17</t>
  </si>
  <si>
    <t>28.12.2023 02:11:28</t>
  </si>
  <si>
    <t>HELVACI TR-1 35-17-M00361_B_91344365_91344365</t>
  </si>
  <si>
    <t>28.12.2023 10:10:30</t>
  </si>
  <si>
    <t>28.12.2023 13:57:56</t>
  </si>
  <si>
    <t>BAĞARASI TR-15 35-23-M00362_950426201_950426201</t>
  </si>
  <si>
    <t>28.12.2023 07:56:13</t>
  </si>
  <si>
    <t>28.12.2023 09:59:17</t>
  </si>
  <si>
    <t>28.12.2023 18:04:26</t>
  </si>
  <si>
    <t>28.12.2023 18:28:56</t>
  </si>
  <si>
    <t>TR-87 HÜSEYİN DOYRAN GRB. 35-15-M00087_35-15-M00087_2364913</t>
  </si>
  <si>
    <t>28.12.2023 16:06:42</t>
  </si>
  <si>
    <t>28.12.2023 19:51:12</t>
  </si>
  <si>
    <t>28.12.2023 09:15:23</t>
  </si>
  <si>
    <t>28.12.2023 09:41:55</t>
  </si>
  <si>
    <t>KULA İM 45-77-A00001_DEMİRKÖPRÜ M03_2049497</t>
  </si>
  <si>
    <t>28.12.2023 11:09:38</t>
  </si>
  <si>
    <t>28.12.2023 16:15:16</t>
  </si>
  <si>
    <t>ORTAKÖY KÖK (YATIRIM REZERVE) 45-71-M02612_TÜRKMENLER M02_97586080</t>
  </si>
  <si>
    <t>28.12.2023 11:08:35</t>
  </si>
  <si>
    <t>28.12.2023 12:52:38</t>
  </si>
  <si>
    <t>M-2908 35-02-M02908_910161910_910161910</t>
  </si>
  <si>
    <t>28.12.2023 13:32:05</t>
  </si>
  <si>
    <t>28.12.2023 17:16:33</t>
  </si>
  <si>
    <t>EYNEZ KÖK 45-82-M00158_EYNEZ M04_72199497</t>
  </si>
  <si>
    <t>28.12.2023 09:18:26</t>
  </si>
  <si>
    <t>28.12.2023 10:46:14</t>
  </si>
  <si>
    <t>K-2443 35-07-K02443_C_56383342_56383342</t>
  </si>
  <si>
    <t>28.12.2023 17:45:12</t>
  </si>
  <si>
    <t>28.12.2023 18:19:43</t>
  </si>
  <si>
    <t>28.12.2023 17:19:56</t>
  </si>
  <si>
    <t>28.12.2023 18:54:38</t>
  </si>
  <si>
    <t>DM-8/24 45-71-M00296_H dm8/24h1b_45193364</t>
  </si>
  <si>
    <t>28.12.2023 16:58:44</t>
  </si>
  <si>
    <t>28.12.2023 23:06:58</t>
  </si>
  <si>
    <t>ALOSBİ TM 35-17-A00006_ADALET-2 M08_2310720</t>
  </si>
  <si>
    <t>28.12.2023 09:28:36</t>
  </si>
  <si>
    <t>28.12.2023 16:57:05</t>
  </si>
  <si>
    <t>L-455 35-18-L00455_DAĞITIM TRAFO L-455 L03_72057481</t>
  </si>
  <si>
    <t>28.12.2023 13:06:07</t>
  </si>
  <si>
    <t>28.12.2023 16:45:15</t>
  </si>
  <si>
    <t>TR-1 45-78-L00001__97091644_97091644</t>
  </si>
  <si>
    <t>28.12.2023 13:14:59</t>
  </si>
  <si>
    <t>28.12.2023 13:53:08</t>
  </si>
  <si>
    <t>BAĞARASI TR-13 35-23-M00360_95000081784_95000081784</t>
  </si>
  <si>
    <t>28.12.2023 20:33:49</t>
  </si>
  <si>
    <t>28.12.2023 21:41:26</t>
  </si>
  <si>
    <t>ARSLANLAR TM 35-26-A00004_SUBAŞI M19_2307691</t>
  </si>
  <si>
    <t>28.12.2023 18:46:16</t>
  </si>
  <si>
    <t>28.12.2023 19:23:40</t>
  </si>
  <si>
    <t>K-3185 35-04-K03185_99310419_99310419</t>
  </si>
  <si>
    <t>28.12.2023 18:23:57</t>
  </si>
  <si>
    <t>29.12.2023 00:06:12</t>
  </si>
  <si>
    <t>28.12.2023 18:46:04</t>
  </si>
  <si>
    <t>28.12.2023 06:20:38</t>
  </si>
  <si>
    <t>28.12.2023 06:59:10</t>
  </si>
  <si>
    <t>28.12.2023 19:14:14</t>
  </si>
  <si>
    <t>28.12.2023 21:10:34</t>
  </si>
  <si>
    <t>28.12.2023 21:07:23</t>
  </si>
  <si>
    <t>28.12.2023 23:15:28</t>
  </si>
  <si>
    <t>TR-55/A 45-77-L00079_DAĞITIM TRAFOSU L03_72216048</t>
  </si>
  <si>
    <t>28.12.2023 14:25:16</t>
  </si>
  <si>
    <t>28.12.2023 18:05:26</t>
  </si>
  <si>
    <t>28.12.2023 17:23:56</t>
  </si>
  <si>
    <t>28.12.2023 17:37:36</t>
  </si>
  <si>
    <t>EMİRALEM TR-4 35-28-M00502_A_56357448_56357448</t>
  </si>
  <si>
    <t>28.12.2023 14:16:27</t>
  </si>
  <si>
    <t>28.12.2023 22:01:52</t>
  </si>
  <si>
    <t>K-2762 35-09-K02762_A a1b_5877243</t>
  </si>
  <si>
    <t>28.12.2023 19:34:45</t>
  </si>
  <si>
    <t>28.12.2023 20:31:03</t>
  </si>
  <si>
    <t>M-3476(YATIRIM REZERVE) 35-02-M03476_B_56368158_56368158</t>
  </si>
  <si>
    <t>28.12.2023 09:30:03</t>
  </si>
  <si>
    <t>28.12.2023 11:00:56</t>
  </si>
  <si>
    <t>SOMA TR-21/1 45-82-M00115_945524403_945524403</t>
  </si>
  <si>
    <t>28.12.2023 18:18:03</t>
  </si>
  <si>
    <t>28.12.2023 20:38:24</t>
  </si>
  <si>
    <t>ÇAKMAKLI TR-1 45-80-M00170__93861476_93861476</t>
  </si>
  <si>
    <t>28.12.2023 11:32:25</t>
  </si>
  <si>
    <t>28.12.2023 12:30:16</t>
  </si>
  <si>
    <t>KINIK TR 15 35-24-L00015_955219784_955219784</t>
  </si>
  <si>
    <t>28.12.2023 08:22:32</t>
  </si>
  <si>
    <t>28.12.2023 10:59:25</t>
  </si>
  <si>
    <t>28.12.2023 09:08:14</t>
  </si>
  <si>
    <t>28.12.2023 10:20:55</t>
  </si>
  <si>
    <t>28.12.2023 03:23:11</t>
  </si>
  <si>
    <t>28.12.2023 05:01:30</t>
  </si>
  <si>
    <t>M-3408(YATIRIM REZERVE) 35-03-M03408_910792252_910792252</t>
  </si>
  <si>
    <t>28.12.2023 13:24:58</t>
  </si>
  <si>
    <t>28.12.2023 19:02:50</t>
  </si>
  <si>
    <t>ALİBEYLİ TR-1 35-16-M00148_953322645_953322645</t>
  </si>
  <si>
    <t>28.12.2023 10:58:12</t>
  </si>
  <si>
    <t>28.12.2023 14:11:28</t>
  </si>
  <si>
    <t>K-1181 35-04-K01181_99712479_99712479</t>
  </si>
  <si>
    <t>28.12.2023 10:53:32</t>
  </si>
  <si>
    <t>28.12.2023 18:41:08</t>
  </si>
  <si>
    <t>OKLUİSA KÖK 45-81-M00046_HatBaşıAyırıcı_73063134 M04_73063134</t>
  </si>
  <si>
    <t>28.12.2023 17:49:06</t>
  </si>
  <si>
    <t>28.12.2023 21:18:04</t>
  </si>
  <si>
    <t>28.12.2023 09:19:36</t>
  </si>
  <si>
    <t>28.12.2023 18:07:49</t>
  </si>
  <si>
    <t>M-3309(YATIRIM REZERVE) 35-07-M03309_97559423_97559423</t>
  </si>
  <si>
    <t>28.12.2023 17:05:18</t>
  </si>
  <si>
    <t>28.12.2023 22:32:31</t>
  </si>
  <si>
    <t>L-12 DİNÇ OTEL 35-18-L00012_950439963_950439963</t>
  </si>
  <si>
    <t>28.12.2023 21:11:33</t>
  </si>
  <si>
    <t>28.12.2023 22:19:52</t>
  </si>
  <si>
    <t>28.12.2023 00:48:26</t>
  </si>
  <si>
    <t>28.12.2023 01:25:30</t>
  </si>
  <si>
    <t>28.12.2023 23:34:08</t>
  </si>
  <si>
    <t>29.12.2023 01:30:20</t>
  </si>
  <si>
    <t>K-4538 35-07-K04538_97583654_97583654</t>
  </si>
  <si>
    <t>28.12.2023 14:45:30</t>
  </si>
  <si>
    <t>28.12.2023 11:45:16</t>
  </si>
  <si>
    <t>28.12.2023 18:59:56</t>
  </si>
  <si>
    <t>AKÇAPINAR KÖK 45-83-L00131_ÇIKRIKÇI L02_72176521</t>
  </si>
  <si>
    <t>28.12.2023 15:41:26</t>
  </si>
  <si>
    <t>28.12.2023 16:24:18</t>
  </si>
  <si>
    <t>KARABURÇ ATÇILAR TR-6 35-31-L00095_47966815_56380232_56380232</t>
  </si>
  <si>
    <t>28.12.2023 15:57:56</t>
  </si>
  <si>
    <t>28.12.2023 18:17:57</t>
  </si>
  <si>
    <t>ALOSBİ TM 35-17-A00006_YALI M07_2310719</t>
  </si>
  <si>
    <t>28.12.2023 09:40:12</t>
  </si>
  <si>
    <t>28.12.2023 16:44:27</t>
  </si>
  <si>
    <t>K-1555 35-04-K01555_99346832_99346832</t>
  </si>
  <si>
    <t>28.12.2023 09:59:42</t>
  </si>
  <si>
    <t>28.12.2023 17:25:17</t>
  </si>
  <si>
    <t>HELİMLER MAHALLESİ TR-1 45-78-M00660_49210164_56391572_56391572</t>
  </si>
  <si>
    <t>28.12.2023 19:07:46</t>
  </si>
  <si>
    <t>28.12.2023 22:10:10</t>
  </si>
  <si>
    <t>28.12.2023 10:59:38</t>
  </si>
  <si>
    <t>28.12.2023 16:39:21</t>
  </si>
  <si>
    <t>28.12.2023 16:36:04</t>
  </si>
  <si>
    <t>28.12.2023 19:12:24</t>
  </si>
  <si>
    <t>DM-14/16-A 45-71-M00552_45-71-M00552_2356896</t>
  </si>
  <si>
    <t>28.12.2023 09:23:37</t>
  </si>
  <si>
    <t>28.12.2023 14:09:17</t>
  </si>
  <si>
    <t>KINIK TR-1 35-24-M00235_955217086_955217086</t>
  </si>
  <si>
    <t>28.12.2023 12:27:28</t>
  </si>
  <si>
    <t>28.12.2023 14:31:31</t>
  </si>
  <si>
    <t>28.12.2023 09:06:33</t>
  </si>
  <si>
    <t>28.12.2023 17:26:56</t>
  </si>
  <si>
    <t>28.12.2023 10:11:17</t>
  </si>
  <si>
    <t>28.12.2023 10:40:38</t>
  </si>
  <si>
    <t>28.12.2023 11:11:58</t>
  </si>
  <si>
    <t>28.12.2023 15:44:24</t>
  </si>
  <si>
    <t>KİLLİK TR-10 45-73-M00850_DIREK TIPI TRAFO HUCRESI H01_2096734</t>
  </si>
  <si>
    <t>28.12.2023 21:20:40</t>
  </si>
  <si>
    <t>29.12.2023 02:21:29</t>
  </si>
  <si>
    <t>28.12.2023 16:10:26</t>
  </si>
  <si>
    <t>28.12.2023 20:17:31</t>
  </si>
  <si>
    <t>DM-3/TR-14 35-22-M00820_955266734_955266734</t>
  </si>
  <si>
    <t>28.12.2023 22:59:38</t>
  </si>
  <si>
    <t>29.12.2023 01:41:58</t>
  </si>
  <si>
    <t>TR-133 35-26-M00133_956631256_956631256</t>
  </si>
  <si>
    <t>28.12.2023 14:16:33</t>
  </si>
  <si>
    <t>28.12.2023 19:51:23</t>
  </si>
  <si>
    <t>28.12.2023 01:01:28</t>
  </si>
  <si>
    <t>28.12.2023 01:12:14</t>
  </si>
  <si>
    <t>28.12.2023 12:19:06</t>
  </si>
  <si>
    <t>28.12.2023 13:01:28</t>
  </si>
  <si>
    <t>28.12.2023 17:28:50</t>
  </si>
  <si>
    <t>28.12.2023 20:39:10</t>
  </si>
  <si>
    <t>28.12.2023 08:47:36</t>
  </si>
  <si>
    <t>28.12.2023 09:19:07</t>
  </si>
  <si>
    <t>28.12.2023 16:01:39</t>
  </si>
  <si>
    <t>28.12.2023 17:51:58</t>
  </si>
  <si>
    <t>K-4282 35-09-K04282_35-09-K04282_47536522</t>
  </si>
  <si>
    <t>28.12.2023 11:37:38</t>
  </si>
  <si>
    <t>28.12.2023 13:58:08</t>
  </si>
  <si>
    <t>28.12.2023 09:48:36</t>
  </si>
  <si>
    <t>28.12.2023 18:55:00</t>
  </si>
  <si>
    <t>M-1538 35-01-M01538_911174441_911174441</t>
  </si>
  <si>
    <t>28.12.2023 11:36:34</t>
  </si>
  <si>
    <t>28.12.2023 15:41:43</t>
  </si>
  <si>
    <t>TR-152 35-16-L00152_C_91076875_91076875</t>
  </si>
  <si>
    <t>28.12.2023 11:22:42</t>
  </si>
  <si>
    <t>28.12.2023 12:22:40</t>
  </si>
  <si>
    <t>28.12.2023 09:14:22</t>
  </si>
  <si>
    <t>28.12.2023 16:47:30</t>
  </si>
  <si>
    <t>SELENDİ TR-7 SANAYİ 45-81-M00007_45-81-M00007_72008020</t>
  </si>
  <si>
    <t>28.12.2023 15:28:56</t>
  </si>
  <si>
    <t>28.12.2023 19:36:12</t>
  </si>
  <si>
    <t>TR-1 77/A 45-72-M00118_956531327_956531327</t>
  </si>
  <si>
    <t>28.12.2023 11:06:40</t>
  </si>
  <si>
    <t>28.12.2023 12:51:09</t>
  </si>
  <si>
    <t>ÇAVUŞKÖY TR-2 35-28-M00347_A_91256218_91256218</t>
  </si>
  <si>
    <t>28.12.2023 10:16:35</t>
  </si>
  <si>
    <t>28.12.2023 11:33:26</t>
  </si>
  <si>
    <t>M-2014 35-01-M02014_M-2506 M03_84909278</t>
  </si>
  <si>
    <t>28.12.2023 10:17:11</t>
  </si>
  <si>
    <t>28.12.2023 14:41:56</t>
  </si>
  <si>
    <t>K-282 35-04-K00282_95000152922_95000152922</t>
  </si>
  <si>
    <t>28.12.2023 06:16:20</t>
  </si>
  <si>
    <t>28.12.2023 09:14:35</t>
  </si>
  <si>
    <t>SANAYİ SİTESİ TR-5 35-17-M00300_TR-4 M01_66273172</t>
  </si>
  <si>
    <t>28.12.2023 16:57:17</t>
  </si>
  <si>
    <t>28.12.2023 18:19:56</t>
  </si>
  <si>
    <t>28.12.2023 13:20:27</t>
  </si>
  <si>
    <t>ÖMÜR BELDESİ TR 35-14-M00120_M-42 M01_80640533</t>
  </si>
  <si>
    <t>28.12.2023 16:31:16</t>
  </si>
  <si>
    <t>28.12.2023 17:02:43</t>
  </si>
  <si>
    <t>TR-1/11 45-83-M00011_BAĞYURDU TM M014_83843010</t>
  </si>
  <si>
    <t>28.12.2023 05:22:06</t>
  </si>
  <si>
    <t>28.12.2023 07:07:39</t>
  </si>
  <si>
    <t>MENEMEN İM 35-28-A00001_KESİKKÖY-1 M17_2053664</t>
  </si>
  <si>
    <t>28.12.2023 15:47:11</t>
  </si>
  <si>
    <t>DEMİRKÖPRÜ TM 45-78-A00005_HatBaşıAyırıcı_53139700 M05_53139700</t>
  </si>
  <si>
    <t>28.12.2023 08:35:25</t>
  </si>
  <si>
    <t>28.12.2023 10:21:42</t>
  </si>
  <si>
    <t>EVRENOS TR-3 45-71-M01411_C_56392054_56392054</t>
  </si>
  <si>
    <t>28.12.2023 11:28:05</t>
  </si>
  <si>
    <t>28.12.2023 20:09:16</t>
  </si>
  <si>
    <t>DM-1/27-B (KATLI OTOPARK) 45-71-M01863_45188069 b4b_45193773</t>
  </si>
  <si>
    <t>28.12.2023 15:31:58</t>
  </si>
  <si>
    <t>28.12.2023 21:01:27</t>
  </si>
  <si>
    <t>M-2370 35-01-M02370_911003707_911003707</t>
  </si>
  <si>
    <t>28.12.2023 20:21:37</t>
  </si>
  <si>
    <t>28.12.2023 21:03:53</t>
  </si>
  <si>
    <t>28.12.2023 22:38:25</t>
  </si>
  <si>
    <t>28.12.2023 23:31:47</t>
  </si>
  <si>
    <t>28.12.2023 09:44:49</t>
  </si>
  <si>
    <t>28.12.2023 13:21:54</t>
  </si>
  <si>
    <t>AYVATLAR 35-16-M00113_35-16-M00113_2349370</t>
  </si>
  <si>
    <t>28.12.2023 21:32:43</t>
  </si>
  <si>
    <t>28.12.2023 21:54:40</t>
  </si>
  <si>
    <t>ILGIN HATBAŞI KÖK 45-73-M01292_KİLLİK M04_83838134</t>
  </si>
  <si>
    <t>28.12.2023 11:40:28</t>
  </si>
  <si>
    <t>28.12.2023 12:04:33</t>
  </si>
  <si>
    <t>DOĞANAY KÖK 35-26-M01060_AKOVA SÜT M05_65924146</t>
  </si>
  <si>
    <t>28.12.2023 13:57:16</t>
  </si>
  <si>
    <t>28.12.2023 14:35:18</t>
  </si>
  <si>
    <t>ÇIRPI TR-1-2/1 35-20-M00006_955198269_955198269</t>
  </si>
  <si>
    <t>28.12.2023 18:08:12</t>
  </si>
  <si>
    <t>28.12.2023 23:30:02</t>
  </si>
  <si>
    <t>K-1869 35-09-K01869_35-09-K01869_47394975</t>
  </si>
  <si>
    <t>28.12.2023 11:47:46</t>
  </si>
  <si>
    <t>28.12.2023 12:03:16</t>
  </si>
  <si>
    <t>DM-13/02 45-71-M00330_A A3_44925035</t>
  </si>
  <si>
    <t>28.12.2023 16:11:24</t>
  </si>
  <si>
    <t>29.12.2023 00:31:23</t>
  </si>
  <si>
    <t>28.12.2023 10:19:06</t>
  </si>
  <si>
    <t>28.12.2023 11:00:40</t>
  </si>
  <si>
    <t>28.12.2023 07:26:54</t>
  </si>
  <si>
    <t>28.12.2023 09:22:59</t>
  </si>
  <si>
    <t>28.12.2023 20:27:03</t>
  </si>
  <si>
    <t>28.12.2023 22:10:05</t>
  </si>
  <si>
    <t>ALOSBİ TM 35-17-A00006_ŞAKRAN M05_2310717</t>
  </si>
  <si>
    <t>28.12.2023 09:28:58</t>
  </si>
  <si>
    <t>28.12.2023 17:15:00</t>
  </si>
  <si>
    <t>GÜME KÖYÜ TR-1 35-29-L00340_35-29-L00340_2375021</t>
  </si>
  <si>
    <t>28.12.2023 10:01:28</t>
  </si>
  <si>
    <t>28.12.2023 10:31:18</t>
  </si>
  <si>
    <t>28.12.2023 06:26:55</t>
  </si>
  <si>
    <t>28.12.2023 06:32:06</t>
  </si>
  <si>
    <t>28.12.2023 02:20:38</t>
  </si>
  <si>
    <t>28.12.2023 05:41:45</t>
  </si>
  <si>
    <t>28.12.2023 22:42:20</t>
  </si>
  <si>
    <t>28.12.2023 23:39:43</t>
  </si>
  <si>
    <t>28.12.2023 10:00:31</t>
  </si>
  <si>
    <t>28.12.2023 10:42:10</t>
  </si>
  <si>
    <t>28.12.2023 10:10:22</t>
  </si>
  <si>
    <t>28.12.2023 19:49:01</t>
  </si>
  <si>
    <t>28.12.2023 08:21:12</t>
  </si>
  <si>
    <t>28.12.2023 08:31:46</t>
  </si>
  <si>
    <t>BOYALI ÇAYBAŞI TR-2 45-75-M00268_B_91438616_91438616</t>
  </si>
  <si>
    <t>28.12.2023 16:25:09</t>
  </si>
  <si>
    <t>28.12.2023 20:16:04</t>
  </si>
  <si>
    <t>MURADİYE TR 2/A 45-71-M00201_C C05b_95019729</t>
  </si>
  <si>
    <t>28.12.2023 13:36:33</t>
  </si>
  <si>
    <t>28.12.2023 15:03:05</t>
  </si>
  <si>
    <t>28.12.2023 13:28:17</t>
  </si>
  <si>
    <t>28.12.2023 21:26:43</t>
  </si>
  <si>
    <t>28.12.2023 09:49:04</t>
  </si>
  <si>
    <t>28.12.2023 12:51:10</t>
  </si>
  <si>
    <t>L-416 KAPALI SPOR SALONU 35-18-L00416_950451251_950451251</t>
  </si>
  <si>
    <t>28.12.2023 14:05:01</t>
  </si>
  <si>
    <t>28.12.2023 17:35:55</t>
  </si>
  <si>
    <t>TR-39 35-15-M00039_48885345_56363716_56363716</t>
  </si>
  <si>
    <t>28.12.2023 17:19:26</t>
  </si>
  <si>
    <t>28.12.2023 18:24:00</t>
  </si>
  <si>
    <t>28.12.2023 07:23:01</t>
  </si>
  <si>
    <t>28.12.2023 13:01:32</t>
  </si>
  <si>
    <t>28.12.2023 09:01:10</t>
  </si>
  <si>
    <t>28.12.2023 15:52:16</t>
  </si>
  <si>
    <t>KARABURÇ ATÇILAR TR-6 35-31-L00095_35-31-L00095_2363551</t>
  </si>
  <si>
    <t>28.12.2023 19:19:13</t>
  </si>
  <si>
    <t>28.12.2023 09:31:05</t>
  </si>
  <si>
    <t>28.12.2023 17:22:01</t>
  </si>
  <si>
    <t>28.12.2023 11:33:10</t>
  </si>
  <si>
    <t>28.12.2023 19:01:41</t>
  </si>
  <si>
    <t>URGANLI TR-1 KÖK 45-83-M00129_TR-9 M01_2098594</t>
  </si>
  <si>
    <t>28.12.2023 09:52:10</t>
  </si>
  <si>
    <t>28.12.2023 16:36:59</t>
  </si>
  <si>
    <t>YEŞİLYURT TR-18 45-73-M00489_DAĞITIM TRAFOSU TR-18 M06_2081973</t>
  </si>
  <si>
    <t>28.12.2023 12:33:42</t>
  </si>
  <si>
    <t>28.12.2023 14:19:26</t>
  </si>
  <si>
    <t>TR-68 35-30-L00068_35-30-L00068_2368889</t>
  </si>
  <si>
    <t>28.12.2023 01:34:49</t>
  </si>
  <si>
    <t>28.12.2023 02:06:32</t>
  </si>
  <si>
    <t>28.12.2023 19:33:56</t>
  </si>
  <si>
    <t>28.12.2023 20:17:51</t>
  </si>
  <si>
    <t>28.12.2023 10:20:38</t>
  </si>
  <si>
    <t>28.12.2023 10:32:26</t>
  </si>
  <si>
    <t>YILMAZ İM 45-78-A00003_ÇAMURHAMAMI L09_2331484</t>
  </si>
  <si>
    <t>28.12.2023 10:11:26</t>
  </si>
  <si>
    <t>28.12.2023 18:53:48</t>
  </si>
  <si>
    <t>SÜTÇÜLER TR-7 35-27-M00919_913825597_913825597</t>
  </si>
  <si>
    <t>28.12.2023 09:40:42</t>
  </si>
  <si>
    <t>28.12.2023 11:04:54</t>
  </si>
  <si>
    <t>TR-131 35-19-L00131_35-19-L00131_2359907</t>
  </si>
  <si>
    <t>28.12.2023 10:59:56</t>
  </si>
  <si>
    <t>28.12.2023 11:53:31</t>
  </si>
  <si>
    <t>28.12.2023 16:21:48</t>
  </si>
  <si>
    <t>28.12.2023 16:36:07</t>
  </si>
  <si>
    <t>M-2770 35-02-M02770_99579330_99579330</t>
  </si>
  <si>
    <t>28.12.2023 21:02:12</t>
  </si>
  <si>
    <t>28.12.2023 23:04:14</t>
  </si>
  <si>
    <t>ALİBEYLİ TR-1 35-16-M00148_35-16-M00148_2353265</t>
  </si>
  <si>
    <t>28.12.2023 14:50:04</t>
  </si>
  <si>
    <t>TR-131 35-19-L00131_956669193_956669193</t>
  </si>
  <si>
    <t>28.12.2023 09:17:07</t>
  </si>
  <si>
    <t>ARMUTLU DM-2/TR-28 (ESKİ TR-2) 35-27-L00002_97552992_97552992</t>
  </si>
  <si>
    <t>28.12.2023 08:42:45</t>
  </si>
  <si>
    <t>28.12.2023 12:15:16</t>
  </si>
  <si>
    <t>SARIGÖL TR-67 45-79-M00067_945557537_945557537</t>
  </si>
  <si>
    <t>29.12.2023 14:12:55</t>
  </si>
  <si>
    <t>29.12.2023 16:59:34</t>
  </si>
  <si>
    <t>ANDAK KÖK 35-23-M00312_HatBaşıAyırıcı_53133063 M02_53133063</t>
  </si>
  <si>
    <t>29.12.2023 13:38:33</t>
  </si>
  <si>
    <t>29.12.2023 15:18:52</t>
  </si>
  <si>
    <t>ÇAMLI KÖYÜ TR-1 35-10-L00024_97999339_97999339</t>
  </si>
  <si>
    <t>29.12.2023 07:58:58</t>
  </si>
  <si>
    <t>29.12.2023 11:25:35</t>
  </si>
  <si>
    <t>29.12.2023 09:10:57</t>
  </si>
  <si>
    <t>29.12.2023 15:27:27</t>
  </si>
  <si>
    <t>ULUKENT DM-1/5 35-28-M00575_35-28-M00575_66549807</t>
  </si>
  <si>
    <t>29.12.2023 16:49:37</t>
  </si>
  <si>
    <t>29.12.2023 18:01:58</t>
  </si>
  <si>
    <t>29.12.2023 18:10:55</t>
  </si>
  <si>
    <t>29.12.2023 18:46:12</t>
  </si>
  <si>
    <t>POYRAZDAMLARI TR-11 45-78-M00576_HatBaşıAyırıcı_53138938 M05_53138938</t>
  </si>
  <si>
    <t>29.12.2023 09:59:18</t>
  </si>
  <si>
    <t>29.12.2023 12:24:38</t>
  </si>
  <si>
    <t>M-3412(YATIRIM REZERVE) 35-03-M03412_911008270_911008270</t>
  </si>
  <si>
    <t>29.12.2023 09:28:23</t>
  </si>
  <si>
    <t>29.12.2023 12:02:31</t>
  </si>
  <si>
    <t>29.12.2023 13:20:27</t>
  </si>
  <si>
    <t>29.12.2023 13:49:55</t>
  </si>
  <si>
    <t>TR-135 35-19-L00135_956664746_956664746</t>
  </si>
  <si>
    <t>29.12.2023 09:22:10</t>
  </si>
  <si>
    <t>29.12.2023 13:09:26</t>
  </si>
  <si>
    <t>K-2979 35-02-K02979_G_56376149_56376149</t>
  </si>
  <si>
    <t>29.12.2023 09:44:03</t>
  </si>
  <si>
    <t>29.12.2023 11:36:12</t>
  </si>
  <si>
    <t>29.12.2023 13:38:19</t>
  </si>
  <si>
    <t>29.12.2023 15:03:26</t>
  </si>
  <si>
    <t>29.12.2023 20:25:32</t>
  </si>
  <si>
    <t>29.12.2023 13:53:48</t>
  </si>
  <si>
    <t>29.12.2023 18:49:01</t>
  </si>
  <si>
    <t>ÇİLE DM 35-22-M00086_HatBaşıAyırıcı_54668692 M04_54668692</t>
  </si>
  <si>
    <t>29.12.2023 06:21:07</t>
  </si>
  <si>
    <t>TATAR DM 35-19-M00256_İYTE KABİN M07_2318890</t>
  </si>
  <si>
    <t>29.12.2023 10:37:04</t>
  </si>
  <si>
    <t>29.12.2023 18:26:20</t>
  </si>
  <si>
    <t>TÜRKELLİ DM (TR-4) 35-28-M00368_TÜRKELLİ TR-1803 ÇIKIŞ M14_56299001</t>
  </si>
  <si>
    <t>29.12.2023 09:03:22</t>
  </si>
  <si>
    <t>29.12.2023 10:00:02</t>
  </si>
  <si>
    <t>29.12.2023 17:57:25</t>
  </si>
  <si>
    <t>29.12.2023 20:28:04</t>
  </si>
  <si>
    <t>YEŞİLOVA TR-1 45-78-M01058_953283291_953283291</t>
  </si>
  <si>
    <t>29.12.2023 16:32:47</t>
  </si>
  <si>
    <t>29.12.2023 19:30:04</t>
  </si>
  <si>
    <t>29.12.2023 11:00:14</t>
  </si>
  <si>
    <t>29.12.2023 12:44:43</t>
  </si>
  <si>
    <t>KARGIN KÖK 45-71-M00095_KARAOĞLANLI BOZKÖY M06_2076268</t>
  </si>
  <si>
    <t>29.12.2023 10:38:02</t>
  </si>
  <si>
    <t>29.12.2023 15:07:58</t>
  </si>
  <si>
    <t>29.12.2023 05:43:10</t>
  </si>
  <si>
    <t>29.12.2023 10:06:47</t>
  </si>
  <si>
    <t>29.12.2023 16:35:26</t>
  </si>
  <si>
    <t>DM06/TR03 45-73-M00048_DM-6/04 (ESKİ TR-49) (RADYAL) M02_66701706</t>
  </si>
  <si>
    <t>29.12.2023 08:33:37</t>
  </si>
  <si>
    <t>29.12.2023 09:26:03</t>
  </si>
  <si>
    <t>K-2537 35-09-K02537_913249130_913249130</t>
  </si>
  <si>
    <t>29.12.2023 14:10:26</t>
  </si>
  <si>
    <t>ASARLIK TR-14 KÖK 35-28-M00168_ASARLIK TR-16(DM-1/5) M04_66531978</t>
  </si>
  <si>
    <t>29.12.2023 10:03:06</t>
  </si>
  <si>
    <t>29.12.2023 11:28:43</t>
  </si>
  <si>
    <t>DM-1 45-71-M00001_NARLIBAHÇE M04_2050187</t>
  </si>
  <si>
    <t>29.12.2023 09:47:40</t>
  </si>
  <si>
    <t>29.12.2023 15:34:36</t>
  </si>
  <si>
    <t>BAMBİ MOBİLYA ÖZEL TR 35-26-M00650Ö_ M01_2304480</t>
  </si>
  <si>
    <t>29.12.2023 18:42:18</t>
  </si>
  <si>
    <t>M-36 DOĞALKENT 35-23-M00036_953733941_953733941</t>
  </si>
  <si>
    <t>29.12.2023 15:06:46</t>
  </si>
  <si>
    <t>29.12.2023 16:15:26</t>
  </si>
  <si>
    <t>M-1298 35-03-M01298_910790213_910790213</t>
  </si>
  <si>
    <t>29.12.2023 10:47:12</t>
  </si>
  <si>
    <t>29.12.2023 13:26:38</t>
  </si>
  <si>
    <t>29.12.2023 14:28:17</t>
  </si>
  <si>
    <t>29.12.2023 15:37:57</t>
  </si>
  <si>
    <t>TR-20 45-77-L00020_945504205_945504205</t>
  </si>
  <si>
    <t>29.12.2023 12:44:10</t>
  </si>
  <si>
    <t>29.12.2023 15:17:44</t>
  </si>
  <si>
    <t>BUCA TM 35-03-A00003_Kuru Çeşme M33_2311292</t>
  </si>
  <si>
    <t>29.12.2023 13:20:37</t>
  </si>
  <si>
    <t>29.12.2023 13:33:02</t>
  </si>
  <si>
    <t>29.12.2023 11:16:13</t>
  </si>
  <si>
    <t>29.12.2023 12:37:14</t>
  </si>
  <si>
    <t>ZEYTİNLİOVA TR-7 45-72-L00421_C_56370193_56370193</t>
  </si>
  <si>
    <t>29.12.2023 11:21:27</t>
  </si>
  <si>
    <t>29.12.2023 13:39:44</t>
  </si>
  <si>
    <t>29.12.2023 09:44:45</t>
  </si>
  <si>
    <t>29.12.2023 09:52:13</t>
  </si>
  <si>
    <t>DURASILLI TR-12 45-78-M01148_45-78-M01148_66103336</t>
  </si>
  <si>
    <t>29.12.2023 21:17:47</t>
  </si>
  <si>
    <t>29.12.2023 21:55:15</t>
  </si>
  <si>
    <t>YENİPAZAR TR-4 45-78-M00688_953293503_953293503</t>
  </si>
  <si>
    <t>29.12.2023 15:36:08</t>
  </si>
  <si>
    <t>29.12.2023 18:40:59</t>
  </si>
  <si>
    <t>DM-2/TR-25 35-26-M01353_956317248_956317248</t>
  </si>
  <si>
    <t>29.12.2023 09:16:06</t>
  </si>
  <si>
    <t>29.12.2023 11:11:12</t>
  </si>
  <si>
    <t>BAYINDIR İM 35-20-A00001_TR-B M10_2058765</t>
  </si>
  <si>
    <t>29.12.2023 13:28:42</t>
  </si>
  <si>
    <t>29.12.2023 13:38:57</t>
  </si>
  <si>
    <t>GÖKÇEÖREN KÖK 45-77-M00024_GÖKÇEÖREN TR-1 M01_72216585</t>
  </si>
  <si>
    <t>29.12.2023 04:37:27</t>
  </si>
  <si>
    <t>29.12.2023 05:47:03</t>
  </si>
  <si>
    <t>M-3128(YATIRIM REZERVE) 35-03-M03128_ M02_81835980</t>
  </si>
  <si>
    <t>FOÇA CEZA İNFAZ KURUMU KÖK 35-23-M00302_BAĞARASI DM GİRİŞ M03_67574173</t>
  </si>
  <si>
    <t>29.12.2023 10:06:37</t>
  </si>
  <si>
    <t>29.12.2023 10:31:55</t>
  </si>
  <si>
    <t>DEREBAŞI TR-4 35-29-L00263_35-29-L00263_2365203</t>
  </si>
  <si>
    <t>29.12.2023 12:48:16</t>
  </si>
  <si>
    <t>L-110 BEYLER KÖYÜ 35-14-L00110_956661861_956661861</t>
  </si>
  <si>
    <t>29.12.2023 20:38:13</t>
  </si>
  <si>
    <t>29.12.2023 22:10:54</t>
  </si>
  <si>
    <t>L-310 35-18-L00310_95001420153_95001420153</t>
  </si>
  <si>
    <t>29.12.2023 16:39:49</t>
  </si>
  <si>
    <t>29.12.2023 21:02:29</t>
  </si>
  <si>
    <t>29.12.2023 13:36:19</t>
  </si>
  <si>
    <t>29.12.2023 14:44:33</t>
  </si>
  <si>
    <t>29.12.2023 10:50:18</t>
  </si>
  <si>
    <t>29.12.2023 12:17:22</t>
  </si>
  <si>
    <t>K-1854 35-07-K01854_DAĞITIM TRAFOSU K-1854 K06_65926236</t>
  </si>
  <si>
    <t>29.12.2023 02:32:39</t>
  </si>
  <si>
    <t>29.12.2023 02:58:48</t>
  </si>
  <si>
    <t>DM07-TR01 45-72-M00659_9100776216_9100776216</t>
  </si>
  <si>
    <t>12.12.2023 12:27:14</t>
  </si>
  <si>
    <t>12.12.2023 15:19:22</t>
  </si>
  <si>
    <t>TR-1/111 45-83-M00111_DAĞITIM TRAFOSU M06_2330128</t>
  </si>
  <si>
    <t>14.12.2023 09:49:44</t>
  </si>
  <si>
    <t>14.12.2023 13:07:30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</si>
</sst>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  <numFmt numFmtId="166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1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166" fontId="0" fillId="0" borderId="0" xfId="0" applyNumberFormat="1"/>
    <xf numFmtId="0" fontId="23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rmal 3" xfId="44" xr:uid="{0855D9C3-FE29-4ECF-8449-15F6F101911A}"/>
    <cellStyle name="Normal 4" xfId="46" xr:uid="{A7169155-8B9C-48E8-A5D1-F7DF04C41526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 xr:uid="{55E6E9AA-0D93-4A19-A188-2D66F753D3FA}"/>
    <cellStyle name="Virgül 3" xfId="47" xr:uid="{E159BBF4-FB94-4636-8DA1-9D7DDDC6B29B}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E8102"/>
  <sheetViews>
    <sheetView topLeftCell="Y1" workbookViewId="0">
      <pane ySplit="1" topLeftCell="A8067" activePane="bottomLeft" state="frozen"/>
      <selection activeCell="C57" sqref="C57"/>
      <selection pane="bottomLeft" activeCell="Z8076" sqref="Z8076"/>
    </sheetView>
  </sheetViews>
  <sheetFormatPr defaultColWidth="8.664062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664062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6640625" bestFit="1" customWidth="1"/>
    <col min="10" max="10" width="15.6640625" bestFit="1" customWidth="1"/>
    <col min="11" max="11" width="28.44140625" bestFit="1" customWidth="1"/>
    <col min="12" max="12" width="31.109375" bestFit="1" customWidth="1"/>
    <col min="13" max="13" width="14.6640625" bestFit="1" customWidth="1"/>
    <col min="14" max="14" width="17.33203125" bestFit="1" customWidth="1"/>
    <col min="15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664062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3">
      <c r="A2">
        <v>2737665</v>
      </c>
      <c r="B2">
        <v>1</v>
      </c>
      <c r="C2" t="s">
        <v>80</v>
      </c>
      <c r="D2" t="s">
        <v>86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 s="26">
        <v>3.6247222219999999</v>
      </c>
      <c r="O2">
        <v>0</v>
      </c>
      <c r="P2">
        <v>1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 s="26">
        <v>0</v>
      </c>
      <c r="X2" s="26">
        <v>3.7775352868018546</v>
      </c>
      <c r="Y2" s="26">
        <v>0</v>
      </c>
      <c r="Z2" s="26">
        <v>0</v>
      </c>
      <c r="AA2" s="26">
        <v>0</v>
      </c>
      <c r="AB2" s="26">
        <v>0</v>
      </c>
      <c r="AC2" s="26">
        <v>0</v>
      </c>
      <c r="AD2" s="26">
        <v>0</v>
      </c>
      <c r="AE2" s="26">
        <v>3.7775352868018546</v>
      </c>
    </row>
    <row r="3" spans="1:31" x14ac:dyDescent="0.3">
      <c r="A3">
        <v>2737974</v>
      </c>
      <c r="B3">
        <v>1</v>
      </c>
      <c r="C3" t="s">
        <v>80</v>
      </c>
      <c r="D3" t="s">
        <v>90</v>
      </c>
      <c r="E3" t="s">
        <v>141</v>
      </c>
      <c r="F3" t="s">
        <v>142</v>
      </c>
      <c r="G3" t="s">
        <v>143</v>
      </c>
      <c r="H3" t="s">
        <v>135</v>
      </c>
      <c r="I3" t="s">
        <v>136</v>
      </c>
      <c r="J3" t="s">
        <v>137</v>
      </c>
      <c r="K3" t="s">
        <v>138</v>
      </c>
      <c r="L3" t="s">
        <v>144</v>
      </c>
      <c r="M3" t="s">
        <v>145</v>
      </c>
      <c r="N3" s="26">
        <v>6.6102777770000003</v>
      </c>
      <c r="O3">
        <v>0</v>
      </c>
      <c r="P3">
        <v>382</v>
      </c>
      <c r="Q3">
        <v>0</v>
      </c>
      <c r="R3">
        <v>0</v>
      </c>
      <c r="S3">
        <v>0</v>
      </c>
      <c r="T3">
        <v>16</v>
      </c>
      <c r="U3">
        <v>0</v>
      </c>
      <c r="V3">
        <v>0</v>
      </c>
      <c r="W3" s="26">
        <v>0</v>
      </c>
      <c r="X3" s="26">
        <v>607.28824281087975</v>
      </c>
      <c r="Y3" s="26">
        <v>0</v>
      </c>
      <c r="Z3" s="26">
        <v>0</v>
      </c>
      <c r="AA3" s="26">
        <v>0</v>
      </c>
      <c r="AB3" s="26">
        <v>159.51080627601633</v>
      </c>
      <c r="AC3" s="26">
        <v>0</v>
      </c>
      <c r="AD3" s="26">
        <v>0</v>
      </c>
      <c r="AE3" s="26">
        <v>766.79904908689605</v>
      </c>
    </row>
    <row r="4" spans="1:31" x14ac:dyDescent="0.3">
      <c r="A4">
        <v>2737479</v>
      </c>
      <c r="B4">
        <v>1</v>
      </c>
      <c r="C4" t="s">
        <v>81</v>
      </c>
      <c r="D4" t="s">
        <v>127</v>
      </c>
      <c r="E4" t="s">
        <v>146</v>
      </c>
      <c r="F4" t="s">
        <v>147</v>
      </c>
      <c r="G4" t="s">
        <v>148</v>
      </c>
      <c r="H4" t="s">
        <v>149</v>
      </c>
      <c r="I4" t="s">
        <v>136</v>
      </c>
      <c r="J4" t="s">
        <v>137</v>
      </c>
      <c r="K4" t="s">
        <v>138</v>
      </c>
      <c r="L4" t="s">
        <v>150</v>
      </c>
      <c r="M4" t="s">
        <v>151</v>
      </c>
      <c r="N4" s="26">
        <v>4.1041666660000002</v>
      </c>
      <c r="O4">
        <v>0</v>
      </c>
      <c r="P4">
        <v>1</v>
      </c>
      <c r="Q4">
        <v>0</v>
      </c>
      <c r="R4">
        <v>6</v>
      </c>
      <c r="S4">
        <v>0</v>
      </c>
      <c r="T4">
        <v>1</v>
      </c>
      <c r="U4">
        <v>0</v>
      </c>
      <c r="V4">
        <v>0</v>
      </c>
      <c r="W4" s="26">
        <v>0</v>
      </c>
      <c r="X4" s="26">
        <v>0</v>
      </c>
      <c r="Y4" s="26">
        <v>0</v>
      </c>
      <c r="Z4" s="26">
        <v>2.592987841706667</v>
      </c>
      <c r="AA4" s="26">
        <v>0</v>
      </c>
      <c r="AB4" s="26">
        <v>0</v>
      </c>
      <c r="AC4" s="26">
        <v>0</v>
      </c>
      <c r="AD4" s="26">
        <v>0</v>
      </c>
      <c r="AE4" s="26">
        <v>2.592987841706667</v>
      </c>
    </row>
    <row r="5" spans="1:31" x14ac:dyDescent="0.3">
      <c r="A5">
        <v>2737134</v>
      </c>
      <c r="B5">
        <v>2</v>
      </c>
      <c r="C5" t="s">
        <v>81</v>
      </c>
      <c r="D5" t="s">
        <v>127</v>
      </c>
      <c r="E5" t="s">
        <v>152</v>
      </c>
      <c r="F5" t="s">
        <v>153</v>
      </c>
      <c r="G5" t="s">
        <v>154</v>
      </c>
      <c r="H5" t="s">
        <v>149</v>
      </c>
      <c r="I5" t="s">
        <v>136</v>
      </c>
      <c r="J5" t="s">
        <v>137</v>
      </c>
      <c r="K5" t="s">
        <v>138</v>
      </c>
      <c r="L5" t="s">
        <v>155</v>
      </c>
      <c r="M5" t="s">
        <v>156</v>
      </c>
      <c r="N5" s="26">
        <v>1.278611111</v>
      </c>
      <c r="O5">
        <v>5</v>
      </c>
      <c r="P5">
        <v>0</v>
      </c>
      <c r="Q5">
        <v>61</v>
      </c>
      <c r="R5">
        <v>0</v>
      </c>
      <c r="S5">
        <v>2</v>
      </c>
      <c r="T5">
        <v>0</v>
      </c>
      <c r="U5">
        <v>0</v>
      </c>
      <c r="V5">
        <v>0</v>
      </c>
      <c r="W5" s="26">
        <v>0.47417074979999996</v>
      </c>
      <c r="X5" s="26">
        <v>0</v>
      </c>
      <c r="Y5" s="26">
        <v>1.6187371562549773</v>
      </c>
      <c r="Z5" s="26">
        <v>0</v>
      </c>
      <c r="AA5" s="26">
        <v>1.2146172031625</v>
      </c>
      <c r="AB5" s="26">
        <v>0</v>
      </c>
      <c r="AC5" s="26">
        <v>0</v>
      </c>
      <c r="AD5" s="26">
        <v>0</v>
      </c>
      <c r="AE5" s="26">
        <v>3.3075251092174769</v>
      </c>
    </row>
    <row r="6" spans="1:31" x14ac:dyDescent="0.3">
      <c r="A6">
        <v>2738040</v>
      </c>
      <c r="B6">
        <v>1</v>
      </c>
      <c r="C6" t="s">
        <v>80</v>
      </c>
      <c r="D6" t="s">
        <v>100</v>
      </c>
      <c r="E6" t="s">
        <v>157</v>
      </c>
      <c r="F6" t="s">
        <v>158</v>
      </c>
      <c r="G6" t="s">
        <v>159</v>
      </c>
      <c r="H6" t="s">
        <v>149</v>
      </c>
      <c r="I6" t="s">
        <v>136</v>
      </c>
      <c r="J6" t="s">
        <v>137</v>
      </c>
      <c r="K6" t="s">
        <v>138</v>
      </c>
      <c r="L6" t="s">
        <v>160</v>
      </c>
      <c r="M6" t="s">
        <v>161</v>
      </c>
      <c r="N6" s="26">
        <v>1.041666666</v>
      </c>
      <c r="O6">
        <v>0</v>
      </c>
      <c r="P6">
        <v>1527</v>
      </c>
      <c r="Q6">
        <v>0</v>
      </c>
      <c r="R6">
        <v>0</v>
      </c>
      <c r="S6">
        <v>0</v>
      </c>
      <c r="T6">
        <v>139</v>
      </c>
      <c r="U6">
        <v>0</v>
      </c>
      <c r="V6">
        <v>0</v>
      </c>
      <c r="W6" s="26">
        <v>0</v>
      </c>
      <c r="X6" s="26">
        <v>372.34257033123777</v>
      </c>
      <c r="Y6" s="26">
        <v>0</v>
      </c>
      <c r="Z6" s="26">
        <v>0</v>
      </c>
      <c r="AA6" s="26">
        <v>0</v>
      </c>
      <c r="AB6" s="26">
        <v>143.63770124875418</v>
      </c>
      <c r="AC6" s="26">
        <v>0</v>
      </c>
      <c r="AD6" s="26">
        <v>0</v>
      </c>
      <c r="AE6" s="26">
        <v>515.98027157999195</v>
      </c>
    </row>
    <row r="7" spans="1:31" x14ac:dyDescent="0.3">
      <c r="A7">
        <v>2737542</v>
      </c>
      <c r="B7">
        <v>1</v>
      </c>
      <c r="C7" t="s">
        <v>81</v>
      </c>
      <c r="D7" t="s">
        <v>126</v>
      </c>
      <c r="E7" t="s">
        <v>146</v>
      </c>
      <c r="F7" t="s">
        <v>162</v>
      </c>
      <c r="G7" t="s">
        <v>163</v>
      </c>
      <c r="H7" t="s">
        <v>149</v>
      </c>
      <c r="I7" t="s">
        <v>136</v>
      </c>
      <c r="J7" t="s">
        <v>137</v>
      </c>
      <c r="K7" t="s">
        <v>138</v>
      </c>
      <c r="L7" t="s">
        <v>164</v>
      </c>
      <c r="M7" t="s">
        <v>165</v>
      </c>
      <c r="N7" s="26">
        <v>0.76500000000000001</v>
      </c>
      <c r="O7">
        <v>0</v>
      </c>
      <c r="P7">
        <v>30</v>
      </c>
      <c r="Q7">
        <v>0</v>
      </c>
      <c r="R7">
        <v>6</v>
      </c>
      <c r="S7">
        <v>0</v>
      </c>
      <c r="T7">
        <v>0</v>
      </c>
      <c r="U7">
        <v>0</v>
      </c>
      <c r="V7">
        <v>0</v>
      </c>
      <c r="W7" s="26">
        <v>0</v>
      </c>
      <c r="X7" s="26">
        <v>0.17399337595888886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0.17399337595888886</v>
      </c>
    </row>
    <row r="8" spans="1:31" x14ac:dyDescent="0.3">
      <c r="A8">
        <v>2737493</v>
      </c>
      <c r="B8">
        <v>1</v>
      </c>
      <c r="C8" t="s">
        <v>80</v>
      </c>
      <c r="D8" t="s">
        <v>82</v>
      </c>
      <c r="E8" t="s">
        <v>166</v>
      </c>
      <c r="F8" t="s">
        <v>167</v>
      </c>
      <c r="G8" t="s">
        <v>143</v>
      </c>
      <c r="H8" t="s">
        <v>135</v>
      </c>
      <c r="I8" t="s">
        <v>136</v>
      </c>
      <c r="J8" t="s">
        <v>137</v>
      </c>
      <c r="K8" t="s">
        <v>138</v>
      </c>
      <c r="L8" t="s">
        <v>168</v>
      </c>
      <c r="M8" t="s">
        <v>169</v>
      </c>
      <c r="N8" s="26">
        <v>1.3858333329999999</v>
      </c>
      <c r="O8">
        <v>0</v>
      </c>
      <c r="P8">
        <v>114</v>
      </c>
      <c r="Q8">
        <v>0</v>
      </c>
      <c r="R8">
        <v>0</v>
      </c>
      <c r="S8">
        <v>0</v>
      </c>
      <c r="T8">
        <v>67</v>
      </c>
      <c r="U8">
        <v>0</v>
      </c>
      <c r="V8">
        <v>0</v>
      </c>
      <c r="W8" s="26">
        <v>0</v>
      </c>
      <c r="X8" s="26">
        <v>32.600231212144628</v>
      </c>
      <c r="Y8" s="26">
        <v>0</v>
      </c>
      <c r="Z8" s="26">
        <v>0</v>
      </c>
      <c r="AA8" s="26">
        <v>0</v>
      </c>
      <c r="AB8" s="26">
        <v>74.146983637432868</v>
      </c>
      <c r="AC8" s="26">
        <v>0</v>
      </c>
      <c r="AD8" s="26">
        <v>0</v>
      </c>
      <c r="AE8" s="26">
        <v>106.74721484957749</v>
      </c>
    </row>
    <row r="9" spans="1:31" x14ac:dyDescent="0.3">
      <c r="A9">
        <v>2738160</v>
      </c>
      <c r="B9">
        <v>1</v>
      </c>
      <c r="C9" t="s">
        <v>81</v>
      </c>
      <c r="D9" t="s">
        <v>128</v>
      </c>
      <c r="E9" t="s">
        <v>170</v>
      </c>
      <c r="F9" t="s">
        <v>171</v>
      </c>
      <c r="G9" t="s">
        <v>172</v>
      </c>
      <c r="H9" t="s">
        <v>135</v>
      </c>
      <c r="I9" t="s">
        <v>136</v>
      </c>
      <c r="J9" t="s">
        <v>137</v>
      </c>
      <c r="K9" t="s">
        <v>138</v>
      </c>
      <c r="L9" t="s">
        <v>173</v>
      </c>
      <c r="M9" t="s">
        <v>174</v>
      </c>
      <c r="N9" s="26">
        <v>4.3858333329999999</v>
      </c>
      <c r="O9">
        <v>0</v>
      </c>
      <c r="P9">
        <v>173</v>
      </c>
      <c r="Q9">
        <v>0</v>
      </c>
      <c r="R9">
        <v>0</v>
      </c>
      <c r="S9">
        <v>0</v>
      </c>
      <c r="T9">
        <v>6</v>
      </c>
      <c r="U9">
        <v>0</v>
      </c>
      <c r="V9">
        <v>0</v>
      </c>
      <c r="W9" s="26">
        <v>0</v>
      </c>
      <c r="X9" s="26">
        <v>203.8416178537139</v>
      </c>
      <c r="Y9" s="26">
        <v>0</v>
      </c>
      <c r="Z9" s="26">
        <v>0</v>
      </c>
      <c r="AA9" s="26">
        <v>0</v>
      </c>
      <c r="AB9" s="26">
        <v>57.021098099944979</v>
      </c>
      <c r="AC9" s="26">
        <v>0</v>
      </c>
      <c r="AD9" s="26">
        <v>0</v>
      </c>
      <c r="AE9" s="26">
        <v>260.86271595365889</v>
      </c>
    </row>
    <row r="10" spans="1:31" x14ac:dyDescent="0.3">
      <c r="A10">
        <v>2737519</v>
      </c>
      <c r="B10">
        <v>1</v>
      </c>
      <c r="C10" t="s">
        <v>80</v>
      </c>
      <c r="D10" t="s">
        <v>110</v>
      </c>
      <c r="E10" t="s">
        <v>175</v>
      </c>
      <c r="F10" t="s">
        <v>176</v>
      </c>
      <c r="G10" t="s">
        <v>159</v>
      </c>
      <c r="H10" t="s">
        <v>149</v>
      </c>
      <c r="I10" t="s">
        <v>136</v>
      </c>
      <c r="J10" t="s">
        <v>137</v>
      </c>
      <c r="K10" t="s">
        <v>138</v>
      </c>
      <c r="L10" t="s">
        <v>177</v>
      </c>
      <c r="M10" t="s">
        <v>178</v>
      </c>
      <c r="N10" s="26">
        <v>1.3825000000000001</v>
      </c>
      <c r="O10">
        <v>0</v>
      </c>
      <c r="P10">
        <v>3442</v>
      </c>
      <c r="Q10">
        <v>0</v>
      </c>
      <c r="R10">
        <v>0</v>
      </c>
      <c r="S10">
        <v>0</v>
      </c>
      <c r="T10">
        <v>201</v>
      </c>
      <c r="U10">
        <v>0</v>
      </c>
      <c r="V10">
        <v>0</v>
      </c>
      <c r="W10" s="26">
        <v>0</v>
      </c>
      <c r="X10" s="26">
        <v>1195.9982043598939</v>
      </c>
      <c r="Y10" s="26">
        <v>0</v>
      </c>
      <c r="Z10" s="26">
        <v>0</v>
      </c>
      <c r="AA10" s="26">
        <v>0</v>
      </c>
      <c r="AB10" s="26">
        <v>322.4702242031405</v>
      </c>
      <c r="AC10" s="26">
        <v>0</v>
      </c>
      <c r="AD10" s="26">
        <v>0</v>
      </c>
      <c r="AE10" s="26">
        <v>1518.4684285630344</v>
      </c>
    </row>
    <row r="11" spans="1:31" x14ac:dyDescent="0.3">
      <c r="A11">
        <v>2738183</v>
      </c>
      <c r="B11">
        <v>1</v>
      </c>
      <c r="C11" t="s">
        <v>80</v>
      </c>
      <c r="D11" t="s">
        <v>89</v>
      </c>
      <c r="E11" t="s">
        <v>132</v>
      </c>
      <c r="F11" t="s">
        <v>179</v>
      </c>
      <c r="G11" t="s">
        <v>134</v>
      </c>
      <c r="H11" t="s">
        <v>135</v>
      </c>
      <c r="I11" t="s">
        <v>136</v>
      </c>
      <c r="J11" t="s">
        <v>137</v>
      </c>
      <c r="K11" t="s">
        <v>138</v>
      </c>
      <c r="L11" t="s">
        <v>180</v>
      </c>
      <c r="M11" t="s">
        <v>181</v>
      </c>
      <c r="N11" s="26">
        <v>1.544166666</v>
      </c>
      <c r="O11">
        <v>0</v>
      </c>
      <c r="P11">
        <v>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 s="26">
        <v>0</v>
      </c>
      <c r="X11" s="26">
        <v>1.1470704793968998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1.1470704793968998</v>
      </c>
    </row>
    <row r="12" spans="1:31" x14ac:dyDescent="0.3">
      <c r="A12">
        <v>2737705</v>
      </c>
      <c r="B12">
        <v>1</v>
      </c>
      <c r="C12" t="s">
        <v>80</v>
      </c>
      <c r="D12" t="s">
        <v>98</v>
      </c>
      <c r="E12" t="s">
        <v>157</v>
      </c>
      <c r="F12" t="s">
        <v>182</v>
      </c>
      <c r="G12" t="s">
        <v>159</v>
      </c>
      <c r="H12" t="s">
        <v>149</v>
      </c>
      <c r="I12" t="s">
        <v>136</v>
      </c>
      <c r="J12" t="s">
        <v>137</v>
      </c>
      <c r="K12" t="s">
        <v>138</v>
      </c>
      <c r="L12" t="s">
        <v>183</v>
      </c>
      <c r="M12" t="s">
        <v>184</v>
      </c>
      <c r="N12" s="26">
        <v>0.25694444399999999</v>
      </c>
      <c r="O12">
        <v>1</v>
      </c>
      <c r="P12">
        <v>265</v>
      </c>
      <c r="Q12">
        <v>2</v>
      </c>
      <c r="R12">
        <v>12</v>
      </c>
      <c r="S12">
        <v>10</v>
      </c>
      <c r="T12">
        <v>69</v>
      </c>
      <c r="U12">
        <v>0</v>
      </c>
      <c r="V12">
        <v>0</v>
      </c>
      <c r="W12" s="26">
        <v>0.14411648910630157</v>
      </c>
      <c r="X12" s="26">
        <v>20.326634006983511</v>
      </c>
      <c r="Y12" s="26">
        <v>0.3438379878959606</v>
      </c>
      <c r="Z12" s="26">
        <v>0.7303590846315372</v>
      </c>
      <c r="AA12" s="26">
        <v>39.475548234463552</v>
      </c>
      <c r="AB12" s="26">
        <v>10.719841719493992</v>
      </c>
      <c r="AC12" s="26">
        <v>0</v>
      </c>
      <c r="AD12" s="26">
        <v>0</v>
      </c>
      <c r="AE12" s="26">
        <v>71.740337522574862</v>
      </c>
    </row>
    <row r="13" spans="1:31" x14ac:dyDescent="0.3">
      <c r="A13">
        <v>2737662</v>
      </c>
      <c r="B13">
        <v>1</v>
      </c>
      <c r="C13" t="s">
        <v>81</v>
      </c>
      <c r="D13" t="s">
        <v>117</v>
      </c>
      <c r="E13" t="s">
        <v>141</v>
      </c>
      <c r="F13" t="s">
        <v>185</v>
      </c>
      <c r="G13" t="s">
        <v>186</v>
      </c>
      <c r="H13" t="s">
        <v>135</v>
      </c>
      <c r="I13" t="s">
        <v>136</v>
      </c>
      <c r="J13" t="s">
        <v>137</v>
      </c>
      <c r="K13" t="s">
        <v>187</v>
      </c>
      <c r="L13" t="s">
        <v>188</v>
      </c>
      <c r="M13" t="s">
        <v>189</v>
      </c>
      <c r="N13" s="26">
        <v>8.0052777769999999</v>
      </c>
      <c r="O13">
        <v>0</v>
      </c>
      <c r="P13">
        <v>375</v>
      </c>
      <c r="Q13">
        <v>0</v>
      </c>
      <c r="R13">
        <v>0</v>
      </c>
      <c r="S13">
        <v>0</v>
      </c>
      <c r="T13">
        <v>64</v>
      </c>
      <c r="U13">
        <v>0</v>
      </c>
      <c r="V13">
        <v>0</v>
      </c>
      <c r="W13" s="26">
        <v>0</v>
      </c>
      <c r="X13" s="26">
        <v>633.99871109178071</v>
      </c>
      <c r="Y13" s="26">
        <v>0</v>
      </c>
      <c r="Z13" s="26">
        <v>0</v>
      </c>
      <c r="AA13" s="26">
        <v>0</v>
      </c>
      <c r="AB13" s="26">
        <v>166.722165374258</v>
      </c>
      <c r="AC13" s="26">
        <v>0</v>
      </c>
      <c r="AD13" s="26">
        <v>0</v>
      </c>
      <c r="AE13" s="26">
        <v>800.7208764660387</v>
      </c>
    </row>
    <row r="14" spans="1:31" x14ac:dyDescent="0.3">
      <c r="A14">
        <v>2737562</v>
      </c>
      <c r="B14">
        <v>1</v>
      </c>
      <c r="C14" t="s">
        <v>80</v>
      </c>
      <c r="D14" t="s">
        <v>94</v>
      </c>
      <c r="E14" t="s">
        <v>157</v>
      </c>
      <c r="F14" t="s">
        <v>190</v>
      </c>
      <c r="G14" t="s">
        <v>159</v>
      </c>
      <c r="H14" t="s">
        <v>149</v>
      </c>
      <c r="I14" t="s">
        <v>136</v>
      </c>
      <c r="J14" t="s">
        <v>137</v>
      </c>
      <c r="K14" t="s">
        <v>138</v>
      </c>
      <c r="L14" t="s">
        <v>191</v>
      </c>
      <c r="M14" t="s">
        <v>192</v>
      </c>
      <c r="N14" s="26">
        <v>1.9441666660000001</v>
      </c>
      <c r="O14">
        <v>0</v>
      </c>
      <c r="P14">
        <v>1</v>
      </c>
      <c r="Q14">
        <v>5</v>
      </c>
      <c r="R14">
        <v>64</v>
      </c>
      <c r="S14">
        <v>1</v>
      </c>
      <c r="T14">
        <v>4</v>
      </c>
      <c r="U14">
        <v>0</v>
      </c>
      <c r="V14">
        <v>0</v>
      </c>
      <c r="W14" s="26">
        <v>0</v>
      </c>
      <c r="X14" s="26">
        <v>0.90713159814174826</v>
      </c>
      <c r="Y14" s="26">
        <v>1.3535594961041411</v>
      </c>
      <c r="Z14" s="26">
        <v>7.2182286698666687</v>
      </c>
      <c r="AA14" s="26">
        <v>0</v>
      </c>
      <c r="AB14" s="26">
        <v>13.97804691838547</v>
      </c>
      <c r="AC14" s="26">
        <v>0</v>
      </c>
      <c r="AD14" s="26">
        <v>0</v>
      </c>
      <c r="AE14" s="26">
        <v>23.456966682498027</v>
      </c>
    </row>
    <row r="15" spans="1:31" x14ac:dyDescent="0.3">
      <c r="A15">
        <v>2737891</v>
      </c>
      <c r="B15">
        <v>1</v>
      </c>
      <c r="C15" t="s">
        <v>80</v>
      </c>
      <c r="D15" t="s">
        <v>97</v>
      </c>
      <c r="E15" t="s">
        <v>132</v>
      </c>
      <c r="F15" t="s">
        <v>193</v>
      </c>
      <c r="G15" t="s">
        <v>134</v>
      </c>
      <c r="H15" t="s">
        <v>135</v>
      </c>
      <c r="I15" t="s">
        <v>136</v>
      </c>
      <c r="J15" t="s">
        <v>137</v>
      </c>
      <c r="K15" t="s">
        <v>138</v>
      </c>
      <c r="L15" t="s">
        <v>194</v>
      </c>
      <c r="M15" t="s">
        <v>195</v>
      </c>
      <c r="N15" s="26">
        <v>3.9413888880000001</v>
      </c>
      <c r="O15">
        <v>0</v>
      </c>
      <c r="P15">
        <v>13</v>
      </c>
      <c r="Q15">
        <v>0</v>
      </c>
      <c r="R15">
        <v>0</v>
      </c>
      <c r="S15">
        <v>0</v>
      </c>
      <c r="T15">
        <v>6</v>
      </c>
      <c r="U15">
        <v>0</v>
      </c>
      <c r="V15">
        <v>0</v>
      </c>
      <c r="W15" s="26">
        <v>0</v>
      </c>
      <c r="X15" s="26">
        <v>20.362768537150011</v>
      </c>
      <c r="Y15" s="26">
        <v>0</v>
      </c>
      <c r="Z15" s="26">
        <v>0</v>
      </c>
      <c r="AA15" s="26">
        <v>0</v>
      </c>
      <c r="AB15" s="26">
        <v>11.575070360187141</v>
      </c>
      <c r="AC15" s="26">
        <v>0</v>
      </c>
      <c r="AD15" s="26">
        <v>0</v>
      </c>
      <c r="AE15" s="26">
        <v>31.937838897337151</v>
      </c>
    </row>
    <row r="16" spans="1:31" x14ac:dyDescent="0.3">
      <c r="A16">
        <v>2737997</v>
      </c>
      <c r="B16">
        <v>1</v>
      </c>
      <c r="C16" t="s">
        <v>80</v>
      </c>
      <c r="D16" t="s">
        <v>110</v>
      </c>
      <c r="E16" t="s">
        <v>132</v>
      </c>
      <c r="F16" t="s">
        <v>196</v>
      </c>
      <c r="G16" t="s">
        <v>197</v>
      </c>
      <c r="H16" t="s">
        <v>135</v>
      </c>
      <c r="I16" t="s">
        <v>136</v>
      </c>
      <c r="J16" t="s">
        <v>137</v>
      </c>
      <c r="K16" t="s">
        <v>138</v>
      </c>
      <c r="L16" t="s">
        <v>198</v>
      </c>
      <c r="M16" t="s">
        <v>199</v>
      </c>
      <c r="N16" s="26">
        <v>5.3441666659999996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</row>
    <row r="17" spans="1:31" x14ac:dyDescent="0.3">
      <c r="A17">
        <v>2737642</v>
      </c>
      <c r="B17">
        <v>1</v>
      </c>
      <c r="C17" t="s">
        <v>80</v>
      </c>
      <c r="D17" t="s">
        <v>100</v>
      </c>
      <c r="E17" t="s">
        <v>141</v>
      </c>
      <c r="F17" t="s">
        <v>200</v>
      </c>
      <c r="G17" t="s">
        <v>186</v>
      </c>
      <c r="H17" t="s">
        <v>135</v>
      </c>
      <c r="I17" t="s">
        <v>136</v>
      </c>
      <c r="J17" t="s">
        <v>137</v>
      </c>
      <c r="K17" t="s">
        <v>187</v>
      </c>
      <c r="L17" t="s">
        <v>201</v>
      </c>
      <c r="M17" t="s">
        <v>202</v>
      </c>
      <c r="N17" s="26">
        <v>6.6550000000000002</v>
      </c>
      <c r="O17">
        <v>0</v>
      </c>
      <c r="P17">
        <v>62</v>
      </c>
      <c r="Q17">
        <v>0</v>
      </c>
      <c r="R17">
        <v>11</v>
      </c>
      <c r="S17">
        <v>0</v>
      </c>
      <c r="T17">
        <v>5</v>
      </c>
      <c r="U17">
        <v>0</v>
      </c>
      <c r="V17">
        <v>0</v>
      </c>
      <c r="W17" s="26">
        <v>0</v>
      </c>
      <c r="X17" s="26">
        <v>124.94226958549726</v>
      </c>
      <c r="Y17" s="26">
        <v>0</v>
      </c>
      <c r="Z17" s="26">
        <v>15.658039023992396</v>
      </c>
      <c r="AA17" s="26">
        <v>0</v>
      </c>
      <c r="AB17" s="26">
        <v>12.338817992988101</v>
      </c>
      <c r="AC17" s="26">
        <v>0</v>
      </c>
      <c r="AD17" s="26">
        <v>0</v>
      </c>
      <c r="AE17" s="26">
        <v>152.93912660247776</v>
      </c>
    </row>
    <row r="18" spans="1:31" x14ac:dyDescent="0.3">
      <c r="A18">
        <v>2737482</v>
      </c>
      <c r="B18">
        <v>1</v>
      </c>
      <c r="C18" t="s">
        <v>80</v>
      </c>
      <c r="D18" t="s">
        <v>84</v>
      </c>
      <c r="E18" t="s">
        <v>170</v>
      </c>
      <c r="F18" t="s">
        <v>203</v>
      </c>
      <c r="G18" t="s">
        <v>204</v>
      </c>
      <c r="H18" t="s">
        <v>135</v>
      </c>
      <c r="I18" t="s">
        <v>136</v>
      </c>
      <c r="J18" t="s">
        <v>137</v>
      </c>
      <c r="K18" t="s">
        <v>138</v>
      </c>
      <c r="L18" t="s">
        <v>205</v>
      </c>
      <c r="M18" t="s">
        <v>206</v>
      </c>
      <c r="N18" s="26">
        <v>1.167777777</v>
      </c>
      <c r="O18">
        <v>0</v>
      </c>
      <c r="P18">
        <v>406</v>
      </c>
      <c r="Q18">
        <v>0</v>
      </c>
      <c r="R18">
        <v>0</v>
      </c>
      <c r="S18">
        <v>0</v>
      </c>
      <c r="T18">
        <v>43</v>
      </c>
      <c r="U18">
        <v>0</v>
      </c>
      <c r="V18">
        <v>0</v>
      </c>
      <c r="W18" s="26">
        <v>0</v>
      </c>
      <c r="X18" s="26">
        <v>78.885737825924053</v>
      </c>
      <c r="Y18" s="26">
        <v>0</v>
      </c>
      <c r="Z18" s="26">
        <v>0</v>
      </c>
      <c r="AA18" s="26">
        <v>0</v>
      </c>
      <c r="AB18" s="26">
        <v>42.57238945615218</v>
      </c>
      <c r="AC18" s="26">
        <v>0</v>
      </c>
      <c r="AD18" s="26">
        <v>0</v>
      </c>
      <c r="AE18" s="26">
        <v>121.45812728207623</v>
      </c>
    </row>
    <row r="19" spans="1:31" x14ac:dyDescent="0.3">
      <c r="A19">
        <v>2737883</v>
      </c>
      <c r="B19">
        <v>1</v>
      </c>
      <c r="C19" t="s">
        <v>81</v>
      </c>
      <c r="D19" t="s">
        <v>126</v>
      </c>
      <c r="E19" t="s">
        <v>170</v>
      </c>
      <c r="F19" t="s">
        <v>207</v>
      </c>
      <c r="G19" t="s">
        <v>204</v>
      </c>
      <c r="H19" t="s">
        <v>135</v>
      </c>
      <c r="I19" t="s">
        <v>136</v>
      </c>
      <c r="J19" t="s">
        <v>137</v>
      </c>
      <c r="K19" t="s">
        <v>138</v>
      </c>
      <c r="L19" t="s">
        <v>208</v>
      </c>
      <c r="M19" t="s">
        <v>209</v>
      </c>
      <c r="N19" s="26">
        <v>1.2411111109999999</v>
      </c>
      <c r="O19">
        <v>0</v>
      </c>
      <c r="P19">
        <v>48</v>
      </c>
      <c r="Q19">
        <v>0</v>
      </c>
      <c r="R19">
        <v>1</v>
      </c>
      <c r="S19">
        <v>0</v>
      </c>
      <c r="T19">
        <v>4</v>
      </c>
      <c r="U19">
        <v>0</v>
      </c>
      <c r="V19">
        <v>0</v>
      </c>
      <c r="W19" s="26">
        <v>0</v>
      </c>
      <c r="X19" s="26">
        <v>3.9129481206574526</v>
      </c>
      <c r="Y19" s="26">
        <v>0</v>
      </c>
      <c r="Z19" s="26">
        <v>0.43067115904999997</v>
      </c>
      <c r="AA19" s="26">
        <v>0</v>
      </c>
      <c r="AB19" s="26">
        <v>0</v>
      </c>
      <c r="AC19" s="26">
        <v>0</v>
      </c>
      <c r="AD19" s="26">
        <v>0</v>
      </c>
      <c r="AE19" s="26">
        <v>4.3436192797074522</v>
      </c>
    </row>
    <row r="20" spans="1:31" x14ac:dyDescent="0.3">
      <c r="A20">
        <v>2737367</v>
      </c>
      <c r="B20">
        <v>2</v>
      </c>
      <c r="C20" t="s">
        <v>80</v>
      </c>
      <c r="D20" t="s">
        <v>83</v>
      </c>
      <c r="E20" t="s">
        <v>170</v>
      </c>
      <c r="F20" t="s">
        <v>210</v>
      </c>
      <c r="G20" t="s">
        <v>197</v>
      </c>
      <c r="H20" t="s">
        <v>135</v>
      </c>
      <c r="I20" t="s">
        <v>136</v>
      </c>
      <c r="J20" t="s">
        <v>137</v>
      </c>
      <c r="K20" t="s">
        <v>138</v>
      </c>
      <c r="L20" t="s">
        <v>211</v>
      </c>
      <c r="M20" t="s">
        <v>212</v>
      </c>
      <c r="N20" s="26">
        <v>2.1608333329999998</v>
      </c>
      <c r="O20">
        <v>0</v>
      </c>
      <c r="P20">
        <v>259</v>
      </c>
      <c r="Q20">
        <v>0</v>
      </c>
      <c r="R20">
        <v>0</v>
      </c>
      <c r="S20">
        <v>0</v>
      </c>
      <c r="T20">
        <v>8</v>
      </c>
      <c r="U20">
        <v>0</v>
      </c>
      <c r="V20">
        <v>0</v>
      </c>
      <c r="W20" s="26">
        <v>0</v>
      </c>
      <c r="X20" s="26">
        <v>128.26690957328995</v>
      </c>
      <c r="Y20" s="26">
        <v>0</v>
      </c>
      <c r="Z20" s="26">
        <v>0</v>
      </c>
      <c r="AA20" s="26">
        <v>0</v>
      </c>
      <c r="AB20" s="26">
        <v>9.4337925621589527</v>
      </c>
      <c r="AC20" s="26">
        <v>0</v>
      </c>
      <c r="AD20" s="26">
        <v>0</v>
      </c>
      <c r="AE20" s="26">
        <v>137.70070213544889</v>
      </c>
    </row>
    <row r="21" spans="1:31" x14ac:dyDescent="0.3">
      <c r="A21">
        <v>2738106</v>
      </c>
      <c r="B21">
        <v>1</v>
      </c>
      <c r="C21" t="s">
        <v>80</v>
      </c>
      <c r="D21" t="s">
        <v>82</v>
      </c>
      <c r="E21" t="s">
        <v>132</v>
      </c>
      <c r="F21" t="s">
        <v>213</v>
      </c>
      <c r="G21" t="s">
        <v>134</v>
      </c>
      <c r="H21" t="s">
        <v>135</v>
      </c>
      <c r="I21" t="s">
        <v>136</v>
      </c>
      <c r="J21" t="s">
        <v>137</v>
      </c>
      <c r="K21" t="s">
        <v>138</v>
      </c>
      <c r="L21" t="s">
        <v>214</v>
      </c>
      <c r="M21" t="s">
        <v>215</v>
      </c>
      <c r="N21" s="26">
        <v>1.207777777</v>
      </c>
      <c r="O21">
        <v>0</v>
      </c>
      <c r="P21">
        <v>0</v>
      </c>
      <c r="Q21">
        <v>0</v>
      </c>
      <c r="R21">
        <v>0</v>
      </c>
      <c r="S21">
        <v>0</v>
      </c>
      <c r="T21">
        <v>1</v>
      </c>
      <c r="U21">
        <v>0</v>
      </c>
      <c r="V21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11.593637590130925</v>
      </c>
      <c r="AC21" s="26">
        <v>0</v>
      </c>
      <c r="AD21" s="26">
        <v>0</v>
      </c>
      <c r="AE21" s="26">
        <v>11.593637590130925</v>
      </c>
    </row>
    <row r="22" spans="1:31" x14ac:dyDescent="0.3">
      <c r="A22">
        <v>2737668</v>
      </c>
      <c r="B22">
        <v>1</v>
      </c>
      <c r="C22" t="s">
        <v>80</v>
      </c>
      <c r="D22" t="s">
        <v>107</v>
      </c>
      <c r="E22" t="s">
        <v>157</v>
      </c>
      <c r="F22" t="s">
        <v>216</v>
      </c>
      <c r="G22" t="s">
        <v>143</v>
      </c>
      <c r="H22" t="s">
        <v>149</v>
      </c>
      <c r="I22" t="s">
        <v>136</v>
      </c>
      <c r="J22" t="s">
        <v>137</v>
      </c>
      <c r="K22" t="s">
        <v>138</v>
      </c>
      <c r="L22" t="s">
        <v>217</v>
      </c>
      <c r="M22" t="s">
        <v>218</v>
      </c>
      <c r="N22" s="26">
        <v>0.28888888800000001</v>
      </c>
      <c r="O22">
        <v>2</v>
      </c>
      <c r="P22">
        <v>1</v>
      </c>
      <c r="Q22">
        <v>19</v>
      </c>
      <c r="R22">
        <v>59</v>
      </c>
      <c r="S22">
        <v>6</v>
      </c>
      <c r="T22">
        <v>8</v>
      </c>
      <c r="U22">
        <v>1</v>
      </c>
      <c r="V22">
        <v>0</v>
      </c>
      <c r="W22" s="26">
        <v>0.16521704351775998</v>
      </c>
      <c r="X22" s="26">
        <v>0</v>
      </c>
      <c r="Y22" s="26">
        <v>24.00061020961159</v>
      </c>
      <c r="Z22" s="26">
        <v>3.281314512826393</v>
      </c>
      <c r="AA22" s="26">
        <v>28.755392857793328</v>
      </c>
      <c r="AB22" s="26">
        <v>1.3552434410666665</v>
      </c>
      <c r="AC22" s="26">
        <v>43.597087938538046</v>
      </c>
      <c r="AD22" s="26">
        <v>0</v>
      </c>
      <c r="AE22" s="26">
        <v>101.15486600335379</v>
      </c>
    </row>
    <row r="23" spans="1:31" x14ac:dyDescent="0.3">
      <c r="A23">
        <v>2737628</v>
      </c>
      <c r="B23">
        <v>1</v>
      </c>
      <c r="C23" t="s">
        <v>80</v>
      </c>
      <c r="D23" t="s">
        <v>82</v>
      </c>
      <c r="E23" t="s">
        <v>166</v>
      </c>
      <c r="F23" t="s">
        <v>219</v>
      </c>
      <c r="G23" t="s">
        <v>143</v>
      </c>
      <c r="H23" t="s">
        <v>135</v>
      </c>
      <c r="I23" t="s">
        <v>136</v>
      </c>
      <c r="J23" t="s">
        <v>137</v>
      </c>
      <c r="K23" t="s">
        <v>138</v>
      </c>
      <c r="L23" t="s">
        <v>220</v>
      </c>
      <c r="M23" t="s">
        <v>221</v>
      </c>
      <c r="N23" s="26">
        <v>1.490555555</v>
      </c>
      <c r="O23">
        <v>0</v>
      </c>
      <c r="P23">
        <v>61</v>
      </c>
      <c r="Q23">
        <v>0</v>
      </c>
      <c r="R23">
        <v>0</v>
      </c>
      <c r="S23">
        <v>0</v>
      </c>
      <c r="T23">
        <v>28</v>
      </c>
      <c r="U23">
        <v>0</v>
      </c>
      <c r="V23">
        <v>0</v>
      </c>
      <c r="W23" s="26">
        <v>0</v>
      </c>
      <c r="X23" s="26">
        <v>37.132421174273546</v>
      </c>
      <c r="Y23" s="26">
        <v>0</v>
      </c>
      <c r="Z23" s="26">
        <v>0</v>
      </c>
      <c r="AA23" s="26">
        <v>0</v>
      </c>
      <c r="AB23" s="26">
        <v>91.498424463659518</v>
      </c>
      <c r="AC23" s="26">
        <v>0</v>
      </c>
      <c r="AD23" s="26">
        <v>0</v>
      </c>
      <c r="AE23" s="26">
        <v>128.63084563793308</v>
      </c>
    </row>
    <row r="24" spans="1:31" x14ac:dyDescent="0.3">
      <c r="A24">
        <v>2737522</v>
      </c>
      <c r="B24">
        <v>1</v>
      </c>
      <c r="C24" t="s">
        <v>80</v>
      </c>
      <c r="D24" t="s">
        <v>99</v>
      </c>
      <c r="E24" t="s">
        <v>170</v>
      </c>
      <c r="F24" t="s">
        <v>222</v>
      </c>
      <c r="G24" t="s">
        <v>204</v>
      </c>
      <c r="H24" t="s">
        <v>135</v>
      </c>
      <c r="I24" t="s">
        <v>136</v>
      </c>
      <c r="J24" t="s">
        <v>137</v>
      </c>
      <c r="K24" t="s">
        <v>138</v>
      </c>
      <c r="L24" t="s">
        <v>223</v>
      </c>
      <c r="M24" t="s">
        <v>224</v>
      </c>
      <c r="N24" s="26">
        <v>1.453333333</v>
      </c>
      <c r="O24">
        <v>0</v>
      </c>
      <c r="P24">
        <v>22</v>
      </c>
      <c r="Q24">
        <v>0</v>
      </c>
      <c r="R24">
        <v>13</v>
      </c>
      <c r="S24">
        <v>0</v>
      </c>
      <c r="T24">
        <v>3</v>
      </c>
      <c r="U24">
        <v>0</v>
      </c>
      <c r="V24">
        <v>0</v>
      </c>
      <c r="W24" s="26">
        <v>0</v>
      </c>
      <c r="X24" s="26">
        <v>3.7186108643662763</v>
      </c>
      <c r="Y24" s="26">
        <v>0</v>
      </c>
      <c r="Z24" s="26">
        <v>0.54070071068444436</v>
      </c>
      <c r="AA24" s="26">
        <v>0</v>
      </c>
      <c r="AB24" s="26">
        <v>0</v>
      </c>
      <c r="AC24" s="26">
        <v>0</v>
      </c>
      <c r="AD24" s="26">
        <v>0</v>
      </c>
      <c r="AE24" s="26">
        <v>4.2593115750507202</v>
      </c>
    </row>
    <row r="25" spans="1:31" x14ac:dyDescent="0.3">
      <c r="A25">
        <v>2737741</v>
      </c>
      <c r="B25">
        <v>2</v>
      </c>
      <c r="C25" t="s">
        <v>80</v>
      </c>
      <c r="D25" t="s">
        <v>103</v>
      </c>
      <c r="E25" t="s">
        <v>141</v>
      </c>
      <c r="F25" t="s">
        <v>225</v>
      </c>
      <c r="G25" t="s">
        <v>204</v>
      </c>
      <c r="H25" t="s">
        <v>135</v>
      </c>
      <c r="I25" t="s">
        <v>136</v>
      </c>
      <c r="J25" t="s">
        <v>137</v>
      </c>
      <c r="K25" t="s">
        <v>138</v>
      </c>
      <c r="L25" t="s">
        <v>226</v>
      </c>
      <c r="M25" t="s">
        <v>227</v>
      </c>
      <c r="N25" s="26">
        <v>0.36333333299999998</v>
      </c>
      <c r="O25">
        <v>0</v>
      </c>
      <c r="P25">
        <v>106</v>
      </c>
      <c r="Q25">
        <v>0</v>
      </c>
      <c r="R25">
        <v>9</v>
      </c>
      <c r="S25">
        <v>0</v>
      </c>
      <c r="T25">
        <v>11</v>
      </c>
      <c r="U25">
        <v>0</v>
      </c>
      <c r="V25">
        <v>0</v>
      </c>
      <c r="W25" s="26">
        <v>0</v>
      </c>
      <c r="X25" s="26">
        <v>9.001643323952548</v>
      </c>
      <c r="Y25" s="26">
        <v>0</v>
      </c>
      <c r="Z25" s="26">
        <v>0</v>
      </c>
      <c r="AA25" s="26">
        <v>0</v>
      </c>
      <c r="AB25" s="26">
        <v>3.8507586088995178</v>
      </c>
      <c r="AC25" s="26">
        <v>0</v>
      </c>
      <c r="AD25" s="26">
        <v>0</v>
      </c>
      <c r="AE25" s="26">
        <v>12.852401932852066</v>
      </c>
    </row>
    <row r="26" spans="1:31" x14ac:dyDescent="0.3">
      <c r="A26">
        <v>2737588</v>
      </c>
      <c r="B26">
        <v>1</v>
      </c>
      <c r="C26" t="s">
        <v>80</v>
      </c>
      <c r="D26" t="s">
        <v>99</v>
      </c>
      <c r="E26" t="s">
        <v>170</v>
      </c>
      <c r="F26" t="s">
        <v>228</v>
      </c>
      <c r="G26" t="s">
        <v>204</v>
      </c>
      <c r="H26" t="s">
        <v>135</v>
      </c>
      <c r="I26" t="s">
        <v>136</v>
      </c>
      <c r="J26" t="s">
        <v>137</v>
      </c>
      <c r="K26" t="s">
        <v>138</v>
      </c>
      <c r="L26" t="s">
        <v>229</v>
      </c>
      <c r="M26" t="s">
        <v>230</v>
      </c>
      <c r="N26" s="26">
        <v>1.596944444</v>
      </c>
      <c r="O26">
        <v>0</v>
      </c>
      <c r="P26">
        <v>53</v>
      </c>
      <c r="Q26">
        <v>0</v>
      </c>
      <c r="R26">
        <v>0</v>
      </c>
      <c r="S26">
        <v>0</v>
      </c>
      <c r="T26">
        <v>1</v>
      </c>
      <c r="U26">
        <v>0</v>
      </c>
      <c r="V26">
        <v>0</v>
      </c>
      <c r="W26" s="26">
        <v>0</v>
      </c>
      <c r="X26" s="26">
        <v>7.6671516126946129</v>
      </c>
      <c r="Y26" s="26">
        <v>0</v>
      </c>
      <c r="Z26" s="26">
        <v>0</v>
      </c>
      <c r="AA26" s="26">
        <v>0</v>
      </c>
      <c r="AB26" s="26">
        <v>2.4755783030952778</v>
      </c>
      <c r="AC26" s="26">
        <v>0</v>
      </c>
      <c r="AD26" s="26">
        <v>0</v>
      </c>
      <c r="AE26" s="26">
        <v>10.142729915789891</v>
      </c>
    </row>
    <row r="27" spans="1:31" x14ac:dyDescent="0.3">
      <c r="A27">
        <v>2737663</v>
      </c>
      <c r="B27">
        <v>2</v>
      </c>
      <c r="C27" t="s">
        <v>80</v>
      </c>
      <c r="D27" t="s">
        <v>82</v>
      </c>
      <c r="E27" t="s">
        <v>166</v>
      </c>
      <c r="F27" t="s">
        <v>231</v>
      </c>
      <c r="G27" t="s">
        <v>232</v>
      </c>
      <c r="H27" t="s">
        <v>135</v>
      </c>
      <c r="I27" t="s">
        <v>136</v>
      </c>
      <c r="J27" t="s">
        <v>137</v>
      </c>
      <c r="K27" t="s">
        <v>138</v>
      </c>
      <c r="L27" t="s">
        <v>233</v>
      </c>
      <c r="M27" t="s">
        <v>234</v>
      </c>
      <c r="N27" s="26">
        <v>0.45500000000000002</v>
      </c>
      <c r="O27">
        <v>0</v>
      </c>
      <c r="P27">
        <v>1</v>
      </c>
      <c r="Q27">
        <v>0</v>
      </c>
      <c r="R27">
        <v>0</v>
      </c>
      <c r="S27">
        <v>0</v>
      </c>
      <c r="T27">
        <v>36</v>
      </c>
      <c r="U27">
        <v>0</v>
      </c>
      <c r="V27">
        <v>0</v>
      </c>
      <c r="W27" s="26">
        <v>0</v>
      </c>
      <c r="X27" s="26">
        <v>1.6103338421692003E-2</v>
      </c>
      <c r="Y27" s="26">
        <v>0</v>
      </c>
      <c r="Z27" s="26">
        <v>0</v>
      </c>
      <c r="AA27" s="26">
        <v>0</v>
      </c>
      <c r="AB27" s="26">
        <v>7.3288709651761108</v>
      </c>
      <c r="AC27" s="26">
        <v>0</v>
      </c>
      <c r="AD27" s="26">
        <v>0</v>
      </c>
      <c r="AE27" s="26">
        <v>7.3449743035978026</v>
      </c>
    </row>
    <row r="28" spans="1:31" x14ac:dyDescent="0.3">
      <c r="A28">
        <v>2737608</v>
      </c>
      <c r="B28">
        <v>1</v>
      </c>
      <c r="C28" t="s">
        <v>80</v>
      </c>
      <c r="D28" t="s">
        <v>88</v>
      </c>
      <c r="E28" t="s">
        <v>141</v>
      </c>
      <c r="F28" t="s">
        <v>235</v>
      </c>
      <c r="G28" t="s">
        <v>186</v>
      </c>
      <c r="H28" t="s">
        <v>135</v>
      </c>
      <c r="I28" t="s">
        <v>136</v>
      </c>
      <c r="J28" t="s">
        <v>137</v>
      </c>
      <c r="K28" t="s">
        <v>187</v>
      </c>
      <c r="L28" t="s">
        <v>236</v>
      </c>
      <c r="M28" t="s">
        <v>237</v>
      </c>
      <c r="N28" s="26">
        <v>0.74916666600000004</v>
      </c>
      <c r="O28">
        <v>0</v>
      </c>
      <c r="P28">
        <v>11</v>
      </c>
      <c r="Q28">
        <v>0</v>
      </c>
      <c r="R28">
        <v>0</v>
      </c>
      <c r="S28">
        <v>0</v>
      </c>
      <c r="T28">
        <v>2</v>
      </c>
      <c r="U28">
        <v>0</v>
      </c>
      <c r="V28">
        <v>0</v>
      </c>
      <c r="W28" s="26">
        <v>0</v>
      </c>
      <c r="X28" s="26">
        <v>1.8924572806516675</v>
      </c>
      <c r="Y28" s="26">
        <v>0</v>
      </c>
      <c r="Z28" s="26">
        <v>0</v>
      </c>
      <c r="AA28" s="26">
        <v>0</v>
      </c>
      <c r="AB28" s="26">
        <v>1.1537244015566666</v>
      </c>
      <c r="AC28" s="26">
        <v>0</v>
      </c>
      <c r="AD28" s="26">
        <v>0</v>
      </c>
      <c r="AE28" s="26">
        <v>3.0461816822083341</v>
      </c>
    </row>
    <row r="29" spans="1:31" x14ac:dyDescent="0.3">
      <c r="A29">
        <v>2737737</v>
      </c>
      <c r="B29">
        <v>1</v>
      </c>
      <c r="C29" t="s">
        <v>81</v>
      </c>
      <c r="D29" t="s">
        <v>127</v>
      </c>
      <c r="E29" t="s">
        <v>141</v>
      </c>
      <c r="F29" t="s">
        <v>238</v>
      </c>
      <c r="G29" t="s">
        <v>204</v>
      </c>
      <c r="H29" t="s">
        <v>135</v>
      </c>
      <c r="I29" t="s">
        <v>136</v>
      </c>
      <c r="J29" t="s">
        <v>137</v>
      </c>
      <c r="K29" t="s">
        <v>138</v>
      </c>
      <c r="L29" t="s">
        <v>239</v>
      </c>
      <c r="M29" t="s">
        <v>240</v>
      </c>
      <c r="N29" s="26">
        <v>9.0830555549999996</v>
      </c>
      <c r="O29">
        <v>0</v>
      </c>
      <c r="P29">
        <v>0</v>
      </c>
      <c r="Q29">
        <v>0</v>
      </c>
      <c r="R29">
        <v>11</v>
      </c>
      <c r="S29">
        <v>0</v>
      </c>
      <c r="T29">
        <v>1</v>
      </c>
      <c r="U29">
        <v>0</v>
      </c>
      <c r="V29">
        <v>0</v>
      </c>
      <c r="W29" s="26">
        <v>0</v>
      </c>
      <c r="X29" s="26">
        <v>0</v>
      </c>
      <c r="Y29" s="26">
        <v>0</v>
      </c>
      <c r="Z29" s="26">
        <v>3.2836273563733336</v>
      </c>
      <c r="AA29" s="26">
        <v>0</v>
      </c>
      <c r="AB29" s="26">
        <v>22.676603976253016</v>
      </c>
      <c r="AC29" s="26">
        <v>0</v>
      </c>
      <c r="AD29" s="26">
        <v>0</v>
      </c>
      <c r="AE29" s="26">
        <v>25.96023133262635</v>
      </c>
    </row>
    <row r="30" spans="1:31" x14ac:dyDescent="0.3">
      <c r="A30">
        <v>2738043</v>
      </c>
      <c r="B30">
        <v>1</v>
      </c>
      <c r="C30" t="s">
        <v>80</v>
      </c>
      <c r="D30" t="s">
        <v>82</v>
      </c>
      <c r="E30" t="s">
        <v>132</v>
      </c>
      <c r="F30" t="s">
        <v>241</v>
      </c>
      <c r="G30" t="s">
        <v>134</v>
      </c>
      <c r="H30" t="s">
        <v>135</v>
      </c>
      <c r="I30" t="s">
        <v>136</v>
      </c>
      <c r="J30" t="s">
        <v>137</v>
      </c>
      <c r="K30" t="s">
        <v>138</v>
      </c>
      <c r="L30" t="s">
        <v>242</v>
      </c>
      <c r="M30" t="s">
        <v>243</v>
      </c>
      <c r="N30" s="26">
        <v>3.696388888</v>
      </c>
      <c r="O30">
        <v>0</v>
      </c>
      <c r="P30">
        <v>11</v>
      </c>
      <c r="Q30">
        <v>0</v>
      </c>
      <c r="R30">
        <v>0</v>
      </c>
      <c r="S30">
        <v>0</v>
      </c>
      <c r="T30">
        <v>5</v>
      </c>
      <c r="U30">
        <v>0</v>
      </c>
      <c r="V30">
        <v>0</v>
      </c>
      <c r="W30" s="26">
        <v>0</v>
      </c>
      <c r="X30" s="26">
        <v>12.985693474624615</v>
      </c>
      <c r="Y30" s="26">
        <v>0</v>
      </c>
      <c r="Z30" s="26">
        <v>0</v>
      </c>
      <c r="AA30" s="26">
        <v>0</v>
      </c>
      <c r="AB30" s="26">
        <v>27.791650719994529</v>
      </c>
      <c r="AC30" s="26">
        <v>0</v>
      </c>
      <c r="AD30" s="26">
        <v>0</v>
      </c>
      <c r="AE30" s="26">
        <v>40.777344194619147</v>
      </c>
    </row>
    <row r="31" spans="1:31" x14ac:dyDescent="0.3">
      <c r="A31">
        <v>2737694</v>
      </c>
      <c r="B31">
        <v>1</v>
      </c>
      <c r="C31" t="s">
        <v>80</v>
      </c>
      <c r="D31" t="s">
        <v>82</v>
      </c>
      <c r="E31" t="s">
        <v>132</v>
      </c>
      <c r="F31" t="s">
        <v>244</v>
      </c>
      <c r="G31" t="s">
        <v>134</v>
      </c>
      <c r="H31" t="s">
        <v>135</v>
      </c>
      <c r="I31" t="s">
        <v>136</v>
      </c>
      <c r="J31" t="s">
        <v>137</v>
      </c>
      <c r="K31" t="s">
        <v>138</v>
      </c>
      <c r="L31" t="s">
        <v>245</v>
      </c>
      <c r="M31" t="s">
        <v>246</v>
      </c>
      <c r="N31" s="26">
        <v>4.9244444439999997</v>
      </c>
      <c r="O31">
        <v>0</v>
      </c>
      <c r="P31">
        <v>4</v>
      </c>
      <c r="Q31">
        <v>0</v>
      </c>
      <c r="R31">
        <v>0</v>
      </c>
      <c r="S31">
        <v>0</v>
      </c>
      <c r="T31">
        <v>1</v>
      </c>
      <c r="U31">
        <v>0</v>
      </c>
      <c r="V31">
        <v>0</v>
      </c>
      <c r="W31" s="26">
        <v>0</v>
      </c>
      <c r="X31" s="26">
        <v>4.6920137942415705</v>
      </c>
      <c r="Y31" s="26">
        <v>0</v>
      </c>
      <c r="Z31" s="26">
        <v>0</v>
      </c>
      <c r="AA31" s="26">
        <v>0</v>
      </c>
      <c r="AB31" s="26">
        <v>8.2233943382190287</v>
      </c>
      <c r="AC31" s="26">
        <v>0</v>
      </c>
      <c r="AD31" s="26">
        <v>0</v>
      </c>
      <c r="AE31" s="26">
        <v>12.915408132460598</v>
      </c>
    </row>
    <row r="32" spans="1:31" x14ac:dyDescent="0.3">
      <c r="A32">
        <v>2737502</v>
      </c>
      <c r="B32">
        <v>1</v>
      </c>
      <c r="C32" t="s">
        <v>80</v>
      </c>
      <c r="D32" t="s">
        <v>82</v>
      </c>
      <c r="E32" t="s">
        <v>157</v>
      </c>
      <c r="F32" t="s">
        <v>247</v>
      </c>
      <c r="G32" t="s">
        <v>248</v>
      </c>
      <c r="H32" t="s">
        <v>149</v>
      </c>
      <c r="I32" t="s">
        <v>136</v>
      </c>
      <c r="J32" t="s">
        <v>137</v>
      </c>
      <c r="K32" t="s">
        <v>138</v>
      </c>
      <c r="L32" t="s">
        <v>249</v>
      </c>
      <c r="M32" t="s">
        <v>250</v>
      </c>
      <c r="N32" s="26">
        <v>2.0336111109999999</v>
      </c>
      <c r="O32">
        <v>0</v>
      </c>
      <c r="P32">
        <v>2549</v>
      </c>
      <c r="Q32">
        <v>0</v>
      </c>
      <c r="R32">
        <v>0</v>
      </c>
      <c r="S32">
        <v>0</v>
      </c>
      <c r="T32">
        <v>1721</v>
      </c>
      <c r="U32">
        <v>0</v>
      </c>
      <c r="V32">
        <v>2</v>
      </c>
      <c r="W32" s="26">
        <v>0</v>
      </c>
      <c r="X32" s="26">
        <v>1405.9181492512212</v>
      </c>
      <c r="Y32" s="26">
        <v>0</v>
      </c>
      <c r="Z32" s="26">
        <v>0</v>
      </c>
      <c r="AA32" s="26">
        <v>0</v>
      </c>
      <c r="AB32" s="26">
        <v>1707.0236134060597</v>
      </c>
      <c r="AC32" s="26">
        <v>0</v>
      </c>
      <c r="AD32" s="26">
        <v>41.690932243305518</v>
      </c>
      <c r="AE32" s="26">
        <v>3154.6326949005866</v>
      </c>
    </row>
    <row r="33" spans="1:31" x14ac:dyDescent="0.3">
      <c r="A33">
        <v>2737508</v>
      </c>
      <c r="B33">
        <v>1</v>
      </c>
      <c r="C33" t="s">
        <v>80</v>
      </c>
      <c r="D33" t="s">
        <v>82</v>
      </c>
      <c r="E33" t="s">
        <v>166</v>
      </c>
      <c r="F33" t="s">
        <v>251</v>
      </c>
      <c r="G33" t="s">
        <v>143</v>
      </c>
      <c r="H33" t="s">
        <v>135</v>
      </c>
      <c r="I33" t="s">
        <v>136</v>
      </c>
      <c r="J33" t="s">
        <v>137</v>
      </c>
      <c r="K33" t="s">
        <v>138</v>
      </c>
      <c r="L33" t="s">
        <v>252</v>
      </c>
      <c r="M33" t="s">
        <v>253</v>
      </c>
      <c r="N33" s="26">
        <v>0.25638888799999998</v>
      </c>
      <c r="O33">
        <v>0</v>
      </c>
      <c r="P33">
        <v>23</v>
      </c>
      <c r="Q33">
        <v>0</v>
      </c>
      <c r="R33">
        <v>0</v>
      </c>
      <c r="S33">
        <v>0</v>
      </c>
      <c r="T33">
        <v>37</v>
      </c>
      <c r="U33">
        <v>0</v>
      </c>
      <c r="V33">
        <v>0</v>
      </c>
      <c r="W33" s="26">
        <v>0</v>
      </c>
      <c r="X33" s="26">
        <v>0.94283433571806829</v>
      </c>
      <c r="Y33" s="26">
        <v>0</v>
      </c>
      <c r="Z33" s="26">
        <v>0</v>
      </c>
      <c r="AA33" s="26">
        <v>0</v>
      </c>
      <c r="AB33" s="26">
        <v>7.6232837741565271</v>
      </c>
      <c r="AC33" s="26">
        <v>0</v>
      </c>
      <c r="AD33" s="26">
        <v>0</v>
      </c>
      <c r="AE33" s="26">
        <v>8.566118109874596</v>
      </c>
    </row>
    <row r="34" spans="1:31" x14ac:dyDescent="0.3">
      <c r="A34">
        <v>2737462</v>
      </c>
      <c r="B34">
        <v>1</v>
      </c>
      <c r="C34" t="s">
        <v>81</v>
      </c>
      <c r="D34" t="s">
        <v>127</v>
      </c>
      <c r="E34" t="s">
        <v>166</v>
      </c>
      <c r="F34" t="s">
        <v>254</v>
      </c>
      <c r="G34" t="s">
        <v>204</v>
      </c>
      <c r="H34" t="s">
        <v>135</v>
      </c>
      <c r="I34" t="s">
        <v>136</v>
      </c>
      <c r="J34" t="s">
        <v>137</v>
      </c>
      <c r="K34" t="s">
        <v>138</v>
      </c>
      <c r="L34" t="s">
        <v>255</v>
      </c>
      <c r="M34" t="s">
        <v>256</v>
      </c>
      <c r="N34" s="26">
        <v>0.80666666600000003</v>
      </c>
      <c r="O34">
        <v>0</v>
      </c>
      <c r="P34">
        <v>0</v>
      </c>
      <c r="Q34">
        <v>0</v>
      </c>
      <c r="R34">
        <v>0</v>
      </c>
      <c r="S34">
        <v>0</v>
      </c>
      <c r="T34">
        <v>18</v>
      </c>
      <c r="U34">
        <v>0</v>
      </c>
      <c r="V34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10.831321158524498</v>
      </c>
      <c r="AC34" s="26">
        <v>0</v>
      </c>
      <c r="AD34" s="26">
        <v>0</v>
      </c>
      <c r="AE34" s="26">
        <v>10.831321158524498</v>
      </c>
    </row>
    <row r="35" spans="1:31" x14ac:dyDescent="0.3">
      <c r="A35">
        <v>2738126</v>
      </c>
      <c r="B35">
        <v>1</v>
      </c>
      <c r="C35" t="s">
        <v>81</v>
      </c>
      <c r="D35" t="s">
        <v>127</v>
      </c>
      <c r="E35" t="s">
        <v>146</v>
      </c>
      <c r="F35" t="s">
        <v>257</v>
      </c>
      <c r="G35" t="s">
        <v>148</v>
      </c>
      <c r="H35" t="s">
        <v>149</v>
      </c>
      <c r="I35" t="s">
        <v>136</v>
      </c>
      <c r="J35" t="s">
        <v>137</v>
      </c>
      <c r="K35" t="s">
        <v>138</v>
      </c>
      <c r="L35" t="s">
        <v>258</v>
      </c>
      <c r="M35" t="s">
        <v>259</v>
      </c>
      <c r="N35" s="26">
        <v>11.003611111</v>
      </c>
      <c r="O35">
        <v>0</v>
      </c>
      <c r="P35">
        <v>0</v>
      </c>
      <c r="Q35">
        <v>9</v>
      </c>
      <c r="R35">
        <v>0</v>
      </c>
      <c r="S35">
        <v>6</v>
      </c>
      <c r="T35">
        <v>0</v>
      </c>
      <c r="U35">
        <v>0</v>
      </c>
      <c r="V35">
        <v>0</v>
      </c>
      <c r="W35" s="26">
        <v>0</v>
      </c>
      <c r="X35" s="26">
        <v>0</v>
      </c>
      <c r="Y35" s="26">
        <v>10.393889186549496</v>
      </c>
      <c r="Z35" s="26">
        <v>0</v>
      </c>
      <c r="AA35" s="26">
        <v>605.62281018583599</v>
      </c>
      <c r="AB35" s="26">
        <v>0</v>
      </c>
      <c r="AC35" s="26">
        <v>0</v>
      </c>
      <c r="AD35" s="26">
        <v>0</v>
      </c>
      <c r="AE35" s="26">
        <v>616.01669937238546</v>
      </c>
    </row>
    <row r="36" spans="1:31" x14ac:dyDescent="0.3">
      <c r="A36">
        <v>2737834</v>
      </c>
      <c r="B36">
        <v>1</v>
      </c>
      <c r="C36" t="s">
        <v>81</v>
      </c>
      <c r="D36" t="s">
        <v>118</v>
      </c>
      <c r="E36" t="s">
        <v>170</v>
      </c>
      <c r="F36" t="s">
        <v>260</v>
      </c>
      <c r="G36" t="s">
        <v>204</v>
      </c>
      <c r="H36" t="s">
        <v>135</v>
      </c>
      <c r="I36" t="s">
        <v>136</v>
      </c>
      <c r="J36" t="s">
        <v>137</v>
      </c>
      <c r="K36" t="s">
        <v>138</v>
      </c>
      <c r="L36" t="s">
        <v>261</v>
      </c>
      <c r="M36" t="s">
        <v>262</v>
      </c>
      <c r="N36" s="26">
        <v>4.6291666659999997</v>
      </c>
      <c r="O36">
        <v>0</v>
      </c>
      <c r="P36">
        <v>151</v>
      </c>
      <c r="Q36">
        <v>0</v>
      </c>
      <c r="R36">
        <v>1</v>
      </c>
      <c r="S36">
        <v>0</v>
      </c>
      <c r="T36">
        <v>5</v>
      </c>
      <c r="U36">
        <v>0</v>
      </c>
      <c r="V36">
        <v>0</v>
      </c>
      <c r="W36" s="26">
        <v>0</v>
      </c>
      <c r="X36" s="26">
        <v>141.2506941874729</v>
      </c>
      <c r="Y36" s="26">
        <v>0</v>
      </c>
      <c r="Z36" s="26">
        <v>0</v>
      </c>
      <c r="AA36" s="26">
        <v>0</v>
      </c>
      <c r="AB36" s="26">
        <v>0.80221197476219008</v>
      </c>
      <c r="AC36" s="26">
        <v>0</v>
      </c>
      <c r="AD36" s="26">
        <v>0</v>
      </c>
      <c r="AE36" s="26">
        <v>142.0529061622351</v>
      </c>
    </row>
    <row r="37" spans="1:31" x14ac:dyDescent="0.3">
      <c r="A37">
        <v>2738003</v>
      </c>
      <c r="B37">
        <v>1</v>
      </c>
      <c r="C37" t="s">
        <v>80</v>
      </c>
      <c r="D37" t="s">
        <v>84</v>
      </c>
      <c r="E37" t="s">
        <v>132</v>
      </c>
      <c r="F37" t="s">
        <v>263</v>
      </c>
      <c r="G37" t="s">
        <v>197</v>
      </c>
      <c r="H37" t="s">
        <v>135</v>
      </c>
      <c r="I37" t="s">
        <v>136</v>
      </c>
      <c r="J37" t="s">
        <v>137</v>
      </c>
      <c r="K37" t="s">
        <v>138</v>
      </c>
      <c r="L37" t="s">
        <v>264</v>
      </c>
      <c r="M37" t="s">
        <v>265</v>
      </c>
      <c r="N37" s="26">
        <v>3.0702777769999998</v>
      </c>
      <c r="O37">
        <v>0</v>
      </c>
      <c r="P37">
        <v>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 s="26">
        <v>0</v>
      </c>
      <c r="X37" s="26">
        <v>2.8914165103052301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2.8914165103052301</v>
      </c>
    </row>
    <row r="38" spans="1:31" x14ac:dyDescent="0.3">
      <c r="A38">
        <v>2737519</v>
      </c>
      <c r="B38">
        <v>2</v>
      </c>
      <c r="C38" t="s">
        <v>80</v>
      </c>
      <c r="D38" t="s">
        <v>110</v>
      </c>
      <c r="E38" t="s">
        <v>146</v>
      </c>
      <c r="F38" t="s">
        <v>266</v>
      </c>
      <c r="G38" t="s">
        <v>159</v>
      </c>
      <c r="H38" t="s">
        <v>149</v>
      </c>
      <c r="I38" t="s">
        <v>136</v>
      </c>
      <c r="J38" t="s">
        <v>137</v>
      </c>
      <c r="K38" t="s">
        <v>138</v>
      </c>
      <c r="L38" t="s">
        <v>178</v>
      </c>
      <c r="M38" t="s">
        <v>267</v>
      </c>
      <c r="N38" s="26">
        <v>1.250555555</v>
      </c>
      <c r="O38">
        <v>0</v>
      </c>
      <c r="P38">
        <v>1951</v>
      </c>
      <c r="Q38">
        <v>0</v>
      </c>
      <c r="R38">
        <v>0</v>
      </c>
      <c r="S38">
        <v>0</v>
      </c>
      <c r="T38">
        <v>108</v>
      </c>
      <c r="U38">
        <v>0</v>
      </c>
      <c r="V38">
        <v>0</v>
      </c>
      <c r="W38" s="26">
        <v>0</v>
      </c>
      <c r="X38" s="26">
        <v>631.58007421230241</v>
      </c>
      <c r="Y38" s="26">
        <v>0</v>
      </c>
      <c r="Z38" s="26">
        <v>0</v>
      </c>
      <c r="AA38" s="26">
        <v>0</v>
      </c>
      <c r="AB38" s="26">
        <v>135.25268868491852</v>
      </c>
      <c r="AC38" s="26">
        <v>0</v>
      </c>
      <c r="AD38" s="26">
        <v>0</v>
      </c>
      <c r="AE38" s="26">
        <v>766.83276289722096</v>
      </c>
    </row>
    <row r="39" spans="1:31" x14ac:dyDescent="0.3">
      <c r="A39">
        <v>2737671</v>
      </c>
      <c r="B39">
        <v>1</v>
      </c>
      <c r="C39" t="s">
        <v>80</v>
      </c>
      <c r="D39" t="s">
        <v>82</v>
      </c>
      <c r="E39" t="s">
        <v>166</v>
      </c>
      <c r="F39" t="s">
        <v>268</v>
      </c>
      <c r="G39" t="s">
        <v>204</v>
      </c>
      <c r="H39" t="s">
        <v>135</v>
      </c>
      <c r="I39" t="s">
        <v>136</v>
      </c>
      <c r="J39" t="s">
        <v>137</v>
      </c>
      <c r="K39" t="s">
        <v>138</v>
      </c>
      <c r="L39" t="s">
        <v>269</v>
      </c>
      <c r="M39" t="s">
        <v>270</v>
      </c>
      <c r="N39" s="26">
        <v>2.8766666660000002</v>
      </c>
      <c r="O39">
        <v>0</v>
      </c>
      <c r="P39">
        <v>0</v>
      </c>
      <c r="Q39">
        <v>0</v>
      </c>
      <c r="R39">
        <v>0</v>
      </c>
      <c r="S39">
        <v>0</v>
      </c>
      <c r="T39">
        <v>2</v>
      </c>
      <c r="U39">
        <v>0</v>
      </c>
      <c r="V39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</row>
    <row r="40" spans="1:31" x14ac:dyDescent="0.3">
      <c r="A40">
        <v>2737711</v>
      </c>
      <c r="B40">
        <v>1</v>
      </c>
      <c r="C40" t="s">
        <v>81</v>
      </c>
      <c r="D40" t="s">
        <v>118</v>
      </c>
      <c r="E40" t="s">
        <v>146</v>
      </c>
      <c r="F40" t="s">
        <v>271</v>
      </c>
      <c r="G40" t="s">
        <v>159</v>
      </c>
      <c r="H40" t="s">
        <v>149</v>
      </c>
      <c r="I40" t="s">
        <v>136</v>
      </c>
      <c r="J40" t="s">
        <v>137</v>
      </c>
      <c r="K40" t="s">
        <v>138</v>
      </c>
      <c r="L40" t="s">
        <v>272</v>
      </c>
      <c r="M40" t="s">
        <v>273</v>
      </c>
      <c r="N40" s="26">
        <v>0.96472222200000002</v>
      </c>
      <c r="O40">
        <v>1</v>
      </c>
      <c r="P40">
        <v>0</v>
      </c>
      <c r="Q40">
        <v>14</v>
      </c>
      <c r="R40">
        <v>3</v>
      </c>
      <c r="S40">
        <v>7</v>
      </c>
      <c r="T40">
        <v>26</v>
      </c>
      <c r="U40">
        <v>1</v>
      </c>
      <c r="V40">
        <v>0</v>
      </c>
      <c r="W40" s="26">
        <v>1.2765869245986319</v>
      </c>
      <c r="X40" s="26">
        <v>0</v>
      </c>
      <c r="Y40" s="26">
        <v>0</v>
      </c>
      <c r="Z40" s="26">
        <v>1.4638638026851019</v>
      </c>
      <c r="AA40" s="26">
        <v>112.60266099520828</v>
      </c>
      <c r="AB40" s="26">
        <v>14.845584639912165</v>
      </c>
      <c r="AC40" s="26">
        <v>6.8398462065304919</v>
      </c>
      <c r="AD40" s="26">
        <v>0</v>
      </c>
      <c r="AE40" s="26">
        <v>137.02854256893468</v>
      </c>
    </row>
    <row r="41" spans="1:31" x14ac:dyDescent="0.3">
      <c r="A41">
        <v>2738132</v>
      </c>
      <c r="B41">
        <v>1</v>
      </c>
      <c r="C41" t="s">
        <v>81</v>
      </c>
      <c r="D41" t="s">
        <v>116</v>
      </c>
      <c r="E41" t="s">
        <v>170</v>
      </c>
      <c r="F41" t="s">
        <v>274</v>
      </c>
      <c r="G41" t="s">
        <v>204</v>
      </c>
      <c r="H41" t="s">
        <v>135</v>
      </c>
      <c r="I41" t="s">
        <v>136</v>
      </c>
      <c r="J41" t="s">
        <v>137</v>
      </c>
      <c r="K41" t="s">
        <v>138</v>
      </c>
      <c r="L41" t="s">
        <v>275</v>
      </c>
      <c r="M41" t="s">
        <v>276</v>
      </c>
      <c r="N41" s="26">
        <v>2.1688888880000001</v>
      </c>
      <c r="O41">
        <v>0</v>
      </c>
      <c r="P41">
        <v>132</v>
      </c>
      <c r="Q41">
        <v>0</v>
      </c>
      <c r="R41">
        <v>0</v>
      </c>
      <c r="S41">
        <v>0</v>
      </c>
      <c r="T41">
        <v>6</v>
      </c>
      <c r="U41">
        <v>0</v>
      </c>
      <c r="V41">
        <v>0</v>
      </c>
      <c r="W41" s="26">
        <v>0</v>
      </c>
      <c r="X41" s="26">
        <v>67.977421624635426</v>
      </c>
      <c r="Y41" s="26">
        <v>0</v>
      </c>
      <c r="Z41" s="26">
        <v>0</v>
      </c>
      <c r="AA41" s="26">
        <v>0</v>
      </c>
      <c r="AB41" s="26">
        <v>0.480929560456898</v>
      </c>
      <c r="AC41" s="26">
        <v>0</v>
      </c>
      <c r="AD41" s="26">
        <v>0</v>
      </c>
      <c r="AE41" s="26">
        <v>68.458351185092326</v>
      </c>
    </row>
    <row r="42" spans="1:31" x14ac:dyDescent="0.3">
      <c r="A42">
        <v>2737585</v>
      </c>
      <c r="B42">
        <v>1</v>
      </c>
      <c r="C42" t="s">
        <v>80</v>
      </c>
      <c r="D42" t="s">
        <v>82</v>
      </c>
      <c r="E42" t="s">
        <v>132</v>
      </c>
      <c r="F42" t="s">
        <v>277</v>
      </c>
      <c r="G42" t="s">
        <v>134</v>
      </c>
      <c r="H42" t="s">
        <v>135</v>
      </c>
      <c r="I42" t="s">
        <v>136</v>
      </c>
      <c r="J42" t="s">
        <v>137</v>
      </c>
      <c r="K42" t="s">
        <v>138</v>
      </c>
      <c r="L42" t="s">
        <v>278</v>
      </c>
      <c r="M42" t="s">
        <v>279</v>
      </c>
      <c r="N42" s="26">
        <v>3.179444444</v>
      </c>
      <c r="O42">
        <v>0</v>
      </c>
      <c r="P42">
        <v>4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 s="26">
        <v>0</v>
      </c>
      <c r="X42" s="26">
        <v>2.3509921060287802</v>
      </c>
      <c r="Y42" s="26">
        <v>0</v>
      </c>
      <c r="Z42" s="26">
        <v>0</v>
      </c>
      <c r="AA42" s="26">
        <v>0</v>
      </c>
      <c r="AB42" s="26">
        <v>4.5778669137334767</v>
      </c>
      <c r="AC42" s="26">
        <v>0</v>
      </c>
      <c r="AD42" s="26">
        <v>0</v>
      </c>
      <c r="AE42" s="26">
        <v>6.9288590197622568</v>
      </c>
    </row>
    <row r="43" spans="1:31" x14ac:dyDescent="0.3">
      <c r="A43">
        <v>2737734</v>
      </c>
      <c r="B43">
        <v>1</v>
      </c>
      <c r="C43" t="s">
        <v>80</v>
      </c>
      <c r="D43" t="s">
        <v>90</v>
      </c>
      <c r="E43" t="s">
        <v>132</v>
      </c>
      <c r="F43" t="s">
        <v>280</v>
      </c>
      <c r="G43" t="s">
        <v>134</v>
      </c>
      <c r="H43" t="s">
        <v>135</v>
      </c>
      <c r="I43" t="s">
        <v>136</v>
      </c>
      <c r="J43" t="s">
        <v>137</v>
      </c>
      <c r="K43" t="s">
        <v>138</v>
      </c>
      <c r="L43" t="s">
        <v>281</v>
      </c>
      <c r="M43" t="s">
        <v>282</v>
      </c>
      <c r="N43" s="26">
        <v>1.489166666</v>
      </c>
      <c r="O43">
        <v>0</v>
      </c>
      <c r="P43">
        <v>4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 s="26">
        <v>0</v>
      </c>
      <c r="X43" s="26">
        <v>1.7108940923420253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1.7108940923420253</v>
      </c>
    </row>
    <row r="44" spans="1:31" x14ac:dyDescent="0.3">
      <c r="A44">
        <v>2737797</v>
      </c>
      <c r="B44">
        <v>1</v>
      </c>
      <c r="C44" t="s">
        <v>80</v>
      </c>
      <c r="D44" t="s">
        <v>107</v>
      </c>
      <c r="E44" t="s">
        <v>141</v>
      </c>
      <c r="F44" t="s">
        <v>283</v>
      </c>
      <c r="G44" t="s">
        <v>143</v>
      </c>
      <c r="H44" t="s">
        <v>135</v>
      </c>
      <c r="I44" t="s">
        <v>136</v>
      </c>
      <c r="J44" t="s">
        <v>137</v>
      </c>
      <c r="K44" t="s">
        <v>138</v>
      </c>
      <c r="L44" t="s">
        <v>284</v>
      </c>
      <c r="M44" t="s">
        <v>285</v>
      </c>
      <c r="N44" s="26">
        <v>0.696944444</v>
      </c>
      <c r="O44">
        <v>0</v>
      </c>
      <c r="P44">
        <v>146</v>
      </c>
      <c r="Q44">
        <v>0</v>
      </c>
      <c r="R44">
        <v>0</v>
      </c>
      <c r="S44">
        <v>0</v>
      </c>
      <c r="T44">
        <v>14</v>
      </c>
      <c r="U44">
        <v>0</v>
      </c>
      <c r="V44">
        <v>1</v>
      </c>
      <c r="W44" s="26">
        <v>0</v>
      </c>
      <c r="X44" s="26">
        <v>10.215464577701869</v>
      </c>
      <c r="Y44" s="26">
        <v>0</v>
      </c>
      <c r="Z44" s="26">
        <v>0</v>
      </c>
      <c r="AA44" s="26">
        <v>0</v>
      </c>
      <c r="AB44" s="26">
        <v>8.0376239748094278</v>
      </c>
      <c r="AC44" s="26">
        <v>0</v>
      </c>
      <c r="AD44" s="26">
        <v>0.21414428561173199</v>
      </c>
      <c r="AE44" s="26">
        <v>18.467232838123028</v>
      </c>
    </row>
    <row r="45" spans="1:31" x14ac:dyDescent="0.3">
      <c r="A45">
        <v>2738046</v>
      </c>
      <c r="B45">
        <v>1</v>
      </c>
      <c r="C45" t="s">
        <v>80</v>
      </c>
      <c r="D45" t="s">
        <v>97</v>
      </c>
      <c r="E45" t="s">
        <v>170</v>
      </c>
      <c r="F45" t="s">
        <v>286</v>
      </c>
      <c r="G45" t="s">
        <v>287</v>
      </c>
      <c r="H45" t="s">
        <v>135</v>
      </c>
      <c r="I45" t="s">
        <v>136</v>
      </c>
      <c r="J45" t="s">
        <v>3</v>
      </c>
      <c r="K45" t="s">
        <v>138</v>
      </c>
      <c r="L45" t="s">
        <v>288</v>
      </c>
      <c r="M45" t="s">
        <v>289</v>
      </c>
      <c r="N45" s="26">
        <v>7.4133333329999997</v>
      </c>
      <c r="O45">
        <v>0</v>
      </c>
      <c r="P45">
        <v>9</v>
      </c>
      <c r="Q45">
        <v>0</v>
      </c>
      <c r="R45">
        <v>6</v>
      </c>
      <c r="S45">
        <v>0</v>
      </c>
      <c r="T45">
        <v>2</v>
      </c>
      <c r="U45">
        <v>0</v>
      </c>
      <c r="V45">
        <v>0</v>
      </c>
      <c r="W45" s="26">
        <v>0</v>
      </c>
      <c r="X45" s="26">
        <v>107.83646521087444</v>
      </c>
      <c r="Y45" s="26">
        <v>0</v>
      </c>
      <c r="Z45" s="26">
        <v>21.247062285565018</v>
      </c>
      <c r="AA45" s="26">
        <v>0</v>
      </c>
      <c r="AB45" s="26">
        <v>0.73096072784990729</v>
      </c>
      <c r="AC45" s="26">
        <v>0</v>
      </c>
      <c r="AD45" s="26">
        <v>0</v>
      </c>
      <c r="AE45" s="26">
        <v>129.81448822428936</v>
      </c>
    </row>
    <row r="46" spans="1:31" x14ac:dyDescent="0.3">
      <c r="A46">
        <v>2737654</v>
      </c>
      <c r="B46">
        <v>1</v>
      </c>
      <c r="C46" t="s">
        <v>80</v>
      </c>
      <c r="D46" t="s">
        <v>108</v>
      </c>
      <c r="E46" t="s">
        <v>152</v>
      </c>
      <c r="F46" t="s">
        <v>290</v>
      </c>
      <c r="G46" t="s">
        <v>186</v>
      </c>
      <c r="H46" t="s">
        <v>149</v>
      </c>
      <c r="I46" t="s">
        <v>136</v>
      </c>
      <c r="J46" t="s">
        <v>137</v>
      </c>
      <c r="K46" t="s">
        <v>187</v>
      </c>
      <c r="L46" t="s">
        <v>291</v>
      </c>
      <c r="M46" t="s">
        <v>292</v>
      </c>
      <c r="N46" s="26">
        <v>6.0755555550000002</v>
      </c>
      <c r="O46">
        <v>0</v>
      </c>
      <c r="P46">
        <v>858</v>
      </c>
      <c r="Q46">
        <v>5</v>
      </c>
      <c r="R46">
        <v>106</v>
      </c>
      <c r="S46">
        <v>2</v>
      </c>
      <c r="T46">
        <v>162</v>
      </c>
      <c r="U46">
        <v>1</v>
      </c>
      <c r="V46">
        <v>0</v>
      </c>
      <c r="W46" s="26">
        <v>0</v>
      </c>
      <c r="X46" s="26">
        <v>1133.2017683163331</v>
      </c>
      <c r="Y46" s="26">
        <v>119.84502367253239</v>
      </c>
      <c r="Z46" s="26">
        <v>77.237430750239525</v>
      </c>
      <c r="AA46" s="26">
        <v>72.98778399896662</v>
      </c>
      <c r="AB46" s="26">
        <v>667.40227517814719</v>
      </c>
      <c r="AC46" s="26">
        <v>513.2303513028553</v>
      </c>
      <c r="AD46" s="26">
        <v>0</v>
      </c>
      <c r="AE46" s="26">
        <v>2583.9046332190737</v>
      </c>
    </row>
    <row r="47" spans="1:31" x14ac:dyDescent="0.3">
      <c r="A47">
        <v>2738089</v>
      </c>
      <c r="B47">
        <v>1</v>
      </c>
      <c r="C47" t="s">
        <v>80</v>
      </c>
      <c r="D47" t="s">
        <v>84</v>
      </c>
      <c r="E47" t="s">
        <v>132</v>
      </c>
      <c r="F47" t="s">
        <v>293</v>
      </c>
      <c r="G47" t="s">
        <v>134</v>
      </c>
      <c r="H47" t="s">
        <v>135</v>
      </c>
      <c r="I47" t="s">
        <v>136</v>
      </c>
      <c r="J47" t="s">
        <v>137</v>
      </c>
      <c r="K47" t="s">
        <v>138</v>
      </c>
      <c r="L47" t="s">
        <v>294</v>
      </c>
      <c r="M47" t="s">
        <v>295</v>
      </c>
      <c r="N47" s="26">
        <v>2.889444444</v>
      </c>
      <c r="O47">
        <v>0</v>
      </c>
      <c r="P47">
        <v>5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 s="26">
        <v>0</v>
      </c>
      <c r="X47" s="26">
        <v>2.1217117898039271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2.1217117898039271</v>
      </c>
    </row>
    <row r="48" spans="1:31" x14ac:dyDescent="0.3">
      <c r="A48">
        <v>2738052</v>
      </c>
      <c r="B48">
        <v>1</v>
      </c>
      <c r="C48" t="s">
        <v>81</v>
      </c>
      <c r="D48" t="s">
        <v>113</v>
      </c>
      <c r="E48" t="s">
        <v>132</v>
      </c>
      <c r="F48" t="s">
        <v>296</v>
      </c>
      <c r="G48" t="s">
        <v>197</v>
      </c>
      <c r="H48" t="s">
        <v>135</v>
      </c>
      <c r="I48" t="s">
        <v>136</v>
      </c>
      <c r="J48" t="s">
        <v>137</v>
      </c>
      <c r="K48" t="s">
        <v>138</v>
      </c>
      <c r="L48" t="s">
        <v>297</v>
      </c>
      <c r="M48" t="s">
        <v>298</v>
      </c>
      <c r="N48" s="26">
        <v>1.19</v>
      </c>
      <c r="O48">
        <v>0</v>
      </c>
      <c r="P48">
        <v>1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</row>
    <row r="49" spans="1:31" x14ac:dyDescent="0.3">
      <c r="A49">
        <v>2737720</v>
      </c>
      <c r="B49">
        <v>1</v>
      </c>
      <c r="C49" t="s">
        <v>80</v>
      </c>
      <c r="D49" t="s">
        <v>110</v>
      </c>
      <c r="E49" t="s">
        <v>132</v>
      </c>
      <c r="F49" t="s">
        <v>299</v>
      </c>
      <c r="G49" t="s">
        <v>197</v>
      </c>
      <c r="H49" t="s">
        <v>135</v>
      </c>
      <c r="I49" t="s">
        <v>136</v>
      </c>
      <c r="J49" t="s">
        <v>137</v>
      </c>
      <c r="K49" t="s">
        <v>138</v>
      </c>
      <c r="L49" t="s">
        <v>300</v>
      </c>
      <c r="M49" t="s">
        <v>301</v>
      </c>
      <c r="N49" s="26">
        <v>0.61722222199999999</v>
      </c>
      <c r="O49">
        <v>0</v>
      </c>
      <c r="P49">
        <v>3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</row>
    <row r="50" spans="1:31" x14ac:dyDescent="0.3">
      <c r="A50">
        <v>2737766</v>
      </c>
      <c r="B50">
        <v>1</v>
      </c>
      <c r="C50" t="s">
        <v>80</v>
      </c>
      <c r="D50" t="s">
        <v>90</v>
      </c>
      <c r="E50" t="s">
        <v>141</v>
      </c>
      <c r="F50" t="s">
        <v>302</v>
      </c>
      <c r="G50" t="s">
        <v>303</v>
      </c>
      <c r="H50" t="s">
        <v>135</v>
      </c>
      <c r="I50" t="s">
        <v>136</v>
      </c>
      <c r="J50" t="s">
        <v>137</v>
      </c>
      <c r="K50" t="s">
        <v>138</v>
      </c>
      <c r="L50" t="s">
        <v>304</v>
      </c>
      <c r="M50" t="s">
        <v>305</v>
      </c>
      <c r="N50" s="26">
        <v>6.9577777770000004</v>
      </c>
      <c r="O50">
        <v>0</v>
      </c>
      <c r="P50">
        <v>390</v>
      </c>
      <c r="Q50">
        <v>0</v>
      </c>
      <c r="R50">
        <v>0</v>
      </c>
      <c r="S50">
        <v>0</v>
      </c>
      <c r="T50">
        <v>16</v>
      </c>
      <c r="U50">
        <v>0</v>
      </c>
      <c r="V50">
        <v>0</v>
      </c>
      <c r="W50" s="26">
        <v>0</v>
      </c>
      <c r="X50" s="26">
        <v>682.98937710227347</v>
      </c>
      <c r="Y50" s="26">
        <v>0</v>
      </c>
      <c r="Z50" s="26">
        <v>0</v>
      </c>
      <c r="AA50" s="26">
        <v>0</v>
      </c>
      <c r="AB50" s="26">
        <v>21.92813895767404</v>
      </c>
      <c r="AC50" s="26">
        <v>0</v>
      </c>
      <c r="AD50" s="26">
        <v>0</v>
      </c>
      <c r="AE50" s="26">
        <v>704.9175160599475</v>
      </c>
    </row>
    <row r="51" spans="1:31" x14ac:dyDescent="0.3">
      <c r="A51">
        <v>2738098</v>
      </c>
      <c r="B51">
        <v>1</v>
      </c>
      <c r="C51" t="s">
        <v>80</v>
      </c>
      <c r="D51" t="s">
        <v>82</v>
      </c>
      <c r="E51" t="s">
        <v>132</v>
      </c>
      <c r="F51" t="s">
        <v>306</v>
      </c>
      <c r="G51" t="s">
        <v>307</v>
      </c>
      <c r="H51" t="s">
        <v>135</v>
      </c>
      <c r="I51" t="s">
        <v>136</v>
      </c>
      <c r="J51" t="s">
        <v>137</v>
      </c>
      <c r="K51" t="s">
        <v>138</v>
      </c>
      <c r="L51" t="s">
        <v>308</v>
      </c>
      <c r="M51" t="s">
        <v>309</v>
      </c>
      <c r="N51" s="26">
        <v>2.241666666</v>
      </c>
      <c r="O51">
        <v>0</v>
      </c>
      <c r="P51">
        <v>5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 s="26">
        <v>0</v>
      </c>
      <c r="X51" s="26">
        <v>1.204370872083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  <c r="AD51" s="26">
        <v>0</v>
      </c>
      <c r="AE51" s="26">
        <v>1.204370872083</v>
      </c>
    </row>
    <row r="52" spans="1:31" x14ac:dyDescent="0.3">
      <c r="A52">
        <v>2738175</v>
      </c>
      <c r="B52">
        <v>1</v>
      </c>
      <c r="C52" t="s">
        <v>81</v>
      </c>
      <c r="D52" t="s">
        <v>118</v>
      </c>
      <c r="E52" t="s">
        <v>132</v>
      </c>
      <c r="F52" t="s">
        <v>310</v>
      </c>
      <c r="G52" t="s">
        <v>307</v>
      </c>
      <c r="H52" t="s">
        <v>135</v>
      </c>
      <c r="I52" t="s">
        <v>136</v>
      </c>
      <c r="J52" t="s">
        <v>137</v>
      </c>
      <c r="K52" t="s">
        <v>138</v>
      </c>
      <c r="L52" t="s">
        <v>311</v>
      </c>
      <c r="M52" t="s">
        <v>312</v>
      </c>
      <c r="N52" s="26">
        <v>2.7977777769999999</v>
      </c>
      <c r="O52">
        <v>0</v>
      </c>
      <c r="P52">
        <v>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 s="26">
        <v>0</v>
      </c>
      <c r="X52" s="26">
        <v>0.64606672706259449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0.64606672706259449</v>
      </c>
    </row>
    <row r="53" spans="1:31" x14ac:dyDescent="0.3">
      <c r="A53">
        <v>2737620</v>
      </c>
      <c r="B53">
        <v>1</v>
      </c>
      <c r="C53" t="s">
        <v>81</v>
      </c>
      <c r="D53" t="s">
        <v>118</v>
      </c>
      <c r="E53" t="s">
        <v>152</v>
      </c>
      <c r="F53" t="s">
        <v>313</v>
      </c>
      <c r="G53" t="s">
        <v>159</v>
      </c>
      <c r="H53" t="s">
        <v>149</v>
      </c>
      <c r="I53" t="s">
        <v>136</v>
      </c>
      <c r="J53" t="s">
        <v>137</v>
      </c>
      <c r="K53" t="s">
        <v>138</v>
      </c>
      <c r="L53" t="s">
        <v>314</v>
      </c>
      <c r="M53" t="s">
        <v>315</v>
      </c>
      <c r="N53" s="26">
        <v>9.0277777000000003E-2</v>
      </c>
      <c r="O53">
        <v>1</v>
      </c>
      <c r="P53">
        <v>0</v>
      </c>
      <c r="Q53">
        <v>31</v>
      </c>
      <c r="R53">
        <v>0</v>
      </c>
      <c r="S53">
        <v>9</v>
      </c>
      <c r="T53">
        <v>0</v>
      </c>
      <c r="U53">
        <v>2</v>
      </c>
      <c r="V53">
        <v>0</v>
      </c>
      <c r="W53" s="26">
        <v>2.6232783082810417E-2</v>
      </c>
      <c r="X53" s="26">
        <v>0</v>
      </c>
      <c r="Y53" s="26">
        <v>0.18198394842384791</v>
      </c>
      <c r="Z53" s="26">
        <v>0</v>
      </c>
      <c r="AA53" s="26">
        <v>0.88963964688020136</v>
      </c>
      <c r="AB53" s="26">
        <v>0</v>
      </c>
      <c r="AC53" s="26">
        <v>18.813902007519829</v>
      </c>
      <c r="AD53" s="26">
        <v>0</v>
      </c>
      <c r="AE53" s="26">
        <v>19.911758385906687</v>
      </c>
    </row>
    <row r="54" spans="1:31" x14ac:dyDescent="0.3">
      <c r="A54">
        <v>2738012</v>
      </c>
      <c r="B54">
        <v>1</v>
      </c>
      <c r="C54" t="s">
        <v>80</v>
      </c>
      <c r="D54" t="s">
        <v>107</v>
      </c>
      <c r="E54" t="s">
        <v>132</v>
      </c>
      <c r="F54" t="s">
        <v>316</v>
      </c>
      <c r="G54" t="s">
        <v>134</v>
      </c>
      <c r="H54" t="s">
        <v>135</v>
      </c>
      <c r="I54" t="s">
        <v>136</v>
      </c>
      <c r="J54" t="s">
        <v>137</v>
      </c>
      <c r="K54" t="s">
        <v>138</v>
      </c>
      <c r="L54" t="s">
        <v>317</v>
      </c>
      <c r="M54" t="s">
        <v>318</v>
      </c>
      <c r="N54" s="26">
        <v>3.5363888879999998</v>
      </c>
      <c r="O54">
        <v>0</v>
      </c>
      <c r="P54">
        <v>4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 s="26">
        <v>0</v>
      </c>
      <c r="X54" s="26">
        <v>3.5134360705333321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3.5134360705333321</v>
      </c>
    </row>
    <row r="55" spans="1:31" x14ac:dyDescent="0.3">
      <c r="A55">
        <v>2737474</v>
      </c>
      <c r="B55">
        <v>1</v>
      </c>
      <c r="C55" t="s">
        <v>80</v>
      </c>
      <c r="D55" t="s">
        <v>85</v>
      </c>
      <c r="E55" t="s">
        <v>141</v>
      </c>
      <c r="F55" t="s">
        <v>319</v>
      </c>
      <c r="G55" t="s">
        <v>143</v>
      </c>
      <c r="H55" t="s">
        <v>135</v>
      </c>
      <c r="I55" t="s">
        <v>136</v>
      </c>
      <c r="J55" t="s">
        <v>137</v>
      </c>
      <c r="K55" t="s">
        <v>138</v>
      </c>
      <c r="L55" t="s">
        <v>320</v>
      </c>
      <c r="M55" t="s">
        <v>321</v>
      </c>
      <c r="N55" s="26">
        <v>1.186388888</v>
      </c>
      <c r="O55">
        <v>0</v>
      </c>
      <c r="P55">
        <v>438</v>
      </c>
      <c r="Q55">
        <v>0</v>
      </c>
      <c r="R55">
        <v>0</v>
      </c>
      <c r="S55">
        <v>0</v>
      </c>
      <c r="T55">
        <v>13</v>
      </c>
      <c r="U55">
        <v>0</v>
      </c>
      <c r="V55">
        <v>0</v>
      </c>
      <c r="W55" s="26">
        <v>0</v>
      </c>
      <c r="X55" s="26">
        <v>139.37350883477549</v>
      </c>
      <c r="Y55" s="26">
        <v>0</v>
      </c>
      <c r="Z55" s="26">
        <v>0</v>
      </c>
      <c r="AA55" s="26">
        <v>0</v>
      </c>
      <c r="AB55" s="26">
        <v>3.9608925641902339</v>
      </c>
      <c r="AC55" s="26">
        <v>0</v>
      </c>
      <c r="AD55" s="26">
        <v>0</v>
      </c>
      <c r="AE55" s="26">
        <v>143.33440139896572</v>
      </c>
    </row>
    <row r="56" spans="1:31" x14ac:dyDescent="0.3">
      <c r="A56">
        <v>2738161</v>
      </c>
      <c r="B56">
        <v>1</v>
      </c>
      <c r="C56" t="s">
        <v>80</v>
      </c>
      <c r="D56" t="s">
        <v>96</v>
      </c>
      <c r="E56" t="s">
        <v>166</v>
      </c>
      <c r="F56" t="s">
        <v>322</v>
      </c>
      <c r="G56" t="s">
        <v>204</v>
      </c>
      <c r="H56" t="s">
        <v>135</v>
      </c>
      <c r="I56" t="s">
        <v>136</v>
      </c>
      <c r="J56" t="s">
        <v>137</v>
      </c>
      <c r="K56" t="s">
        <v>138</v>
      </c>
      <c r="L56" t="s">
        <v>323</v>
      </c>
      <c r="M56" t="s">
        <v>324</v>
      </c>
      <c r="N56" s="26">
        <v>1.8847222219999999</v>
      </c>
      <c r="O56">
        <v>0</v>
      </c>
      <c r="P56">
        <v>8</v>
      </c>
      <c r="Q56">
        <v>0</v>
      </c>
      <c r="R56">
        <v>0</v>
      </c>
      <c r="S56">
        <v>0</v>
      </c>
      <c r="T56">
        <v>5</v>
      </c>
      <c r="U56">
        <v>0</v>
      </c>
      <c r="V56">
        <v>0</v>
      </c>
      <c r="W56" s="26">
        <v>0</v>
      </c>
      <c r="X56" s="26">
        <v>3.3208416360569215</v>
      </c>
      <c r="Y56" s="26">
        <v>0</v>
      </c>
      <c r="Z56" s="26">
        <v>0</v>
      </c>
      <c r="AA56" s="26">
        <v>0</v>
      </c>
      <c r="AB56" s="26">
        <v>70.203604287506991</v>
      </c>
      <c r="AC56" s="26">
        <v>0</v>
      </c>
      <c r="AD56" s="26">
        <v>0</v>
      </c>
      <c r="AE56" s="26">
        <v>73.524445923563917</v>
      </c>
    </row>
    <row r="57" spans="1:31" x14ac:dyDescent="0.3">
      <c r="A57">
        <v>2737574</v>
      </c>
      <c r="B57">
        <v>1</v>
      </c>
      <c r="C57" t="s">
        <v>80</v>
      </c>
      <c r="D57" t="s">
        <v>83</v>
      </c>
      <c r="E57" t="s">
        <v>157</v>
      </c>
      <c r="F57" t="s">
        <v>325</v>
      </c>
      <c r="G57" t="s">
        <v>326</v>
      </c>
      <c r="H57" t="s">
        <v>149</v>
      </c>
      <c r="I57" t="s">
        <v>136</v>
      </c>
      <c r="J57" t="s">
        <v>137</v>
      </c>
      <c r="K57" t="s">
        <v>138</v>
      </c>
      <c r="L57" t="s">
        <v>327</v>
      </c>
      <c r="M57" t="s">
        <v>328</v>
      </c>
      <c r="N57" s="26">
        <v>0.40472222200000002</v>
      </c>
      <c r="O57">
        <v>0</v>
      </c>
      <c r="P57">
        <v>3949</v>
      </c>
      <c r="Q57">
        <v>0</v>
      </c>
      <c r="R57">
        <v>0</v>
      </c>
      <c r="S57">
        <v>0</v>
      </c>
      <c r="T57">
        <v>764</v>
      </c>
      <c r="U57">
        <v>0</v>
      </c>
      <c r="V57">
        <v>0</v>
      </c>
      <c r="W57" s="26">
        <v>0</v>
      </c>
      <c r="X57" s="26">
        <v>356.28181488816182</v>
      </c>
      <c r="Y57" s="26">
        <v>0</v>
      </c>
      <c r="Z57" s="26">
        <v>0</v>
      </c>
      <c r="AA57" s="26">
        <v>0</v>
      </c>
      <c r="AB57" s="26">
        <v>353.13459994993457</v>
      </c>
      <c r="AC57" s="26">
        <v>0</v>
      </c>
      <c r="AD57" s="26">
        <v>0</v>
      </c>
      <c r="AE57" s="26">
        <v>709.41641483809644</v>
      </c>
    </row>
    <row r="58" spans="1:31" x14ac:dyDescent="0.3">
      <c r="A58">
        <v>2737471</v>
      </c>
      <c r="B58">
        <v>1</v>
      </c>
      <c r="C58" t="s">
        <v>80</v>
      </c>
      <c r="D58" t="s">
        <v>84</v>
      </c>
      <c r="E58" t="s">
        <v>146</v>
      </c>
      <c r="F58" t="s">
        <v>329</v>
      </c>
      <c r="G58" t="s">
        <v>143</v>
      </c>
      <c r="H58" t="s">
        <v>149</v>
      </c>
      <c r="I58" t="s">
        <v>136</v>
      </c>
      <c r="J58" t="s">
        <v>137</v>
      </c>
      <c r="K58" t="s">
        <v>138</v>
      </c>
      <c r="L58" t="s">
        <v>330</v>
      </c>
      <c r="M58" t="s">
        <v>331</v>
      </c>
      <c r="N58" s="26">
        <v>0.14444444400000001</v>
      </c>
      <c r="O58">
        <v>0</v>
      </c>
      <c r="P58">
        <v>938</v>
      </c>
      <c r="Q58">
        <v>0</v>
      </c>
      <c r="R58">
        <v>0</v>
      </c>
      <c r="S58">
        <v>0</v>
      </c>
      <c r="T58">
        <v>55</v>
      </c>
      <c r="U58">
        <v>0</v>
      </c>
      <c r="V58">
        <v>0</v>
      </c>
      <c r="W58" s="26">
        <v>0</v>
      </c>
      <c r="X58" s="26">
        <v>25.007923479254082</v>
      </c>
      <c r="Y58" s="26">
        <v>0</v>
      </c>
      <c r="Z58" s="26">
        <v>0</v>
      </c>
      <c r="AA58" s="26">
        <v>0</v>
      </c>
      <c r="AB58" s="26">
        <v>3.5949062350964391</v>
      </c>
      <c r="AC58" s="26">
        <v>0</v>
      </c>
      <c r="AD58" s="26">
        <v>0</v>
      </c>
      <c r="AE58" s="26">
        <v>28.60282971435052</v>
      </c>
    </row>
    <row r="59" spans="1:31" x14ac:dyDescent="0.3">
      <c r="A59">
        <v>2737542</v>
      </c>
      <c r="B59">
        <v>2</v>
      </c>
      <c r="C59" t="s">
        <v>81</v>
      </c>
      <c r="D59" t="s">
        <v>126</v>
      </c>
      <c r="E59" t="s">
        <v>146</v>
      </c>
      <c r="F59" t="s">
        <v>332</v>
      </c>
      <c r="G59" t="s">
        <v>163</v>
      </c>
      <c r="H59" t="s">
        <v>149</v>
      </c>
      <c r="I59" t="s">
        <v>136</v>
      </c>
      <c r="J59" t="s">
        <v>137</v>
      </c>
      <c r="K59" t="s">
        <v>138</v>
      </c>
      <c r="L59" t="s">
        <v>165</v>
      </c>
      <c r="M59" t="s">
        <v>333</v>
      </c>
      <c r="N59" s="26">
        <v>0.74250000000000005</v>
      </c>
      <c r="O59">
        <v>2</v>
      </c>
      <c r="P59">
        <v>175</v>
      </c>
      <c r="Q59">
        <v>7</v>
      </c>
      <c r="R59">
        <v>72</v>
      </c>
      <c r="S59">
        <v>1</v>
      </c>
      <c r="T59">
        <v>7</v>
      </c>
      <c r="U59">
        <v>0</v>
      </c>
      <c r="V59">
        <v>0</v>
      </c>
      <c r="W59" s="26">
        <v>0.37549383678999998</v>
      </c>
      <c r="X59" s="26">
        <v>10.218663567646596</v>
      </c>
      <c r="Y59" s="26">
        <v>36.420790045212286</v>
      </c>
      <c r="Z59" s="26">
        <v>11.821667906689035</v>
      </c>
      <c r="AA59" s="26">
        <v>1.0331705827016666</v>
      </c>
      <c r="AB59" s="26">
        <v>3.5035929465389444</v>
      </c>
      <c r="AC59" s="26">
        <v>0</v>
      </c>
      <c r="AD59" s="26">
        <v>0</v>
      </c>
      <c r="AE59" s="26">
        <v>63.373378885578525</v>
      </c>
    </row>
    <row r="60" spans="1:31" x14ac:dyDescent="0.3">
      <c r="A60">
        <v>2737780</v>
      </c>
      <c r="B60">
        <v>1</v>
      </c>
      <c r="C60" t="s">
        <v>81</v>
      </c>
      <c r="D60" t="s">
        <v>112</v>
      </c>
      <c r="E60" t="s">
        <v>132</v>
      </c>
      <c r="F60" t="s">
        <v>334</v>
      </c>
      <c r="G60" t="s">
        <v>134</v>
      </c>
      <c r="H60" t="s">
        <v>135</v>
      </c>
      <c r="I60" t="s">
        <v>136</v>
      </c>
      <c r="J60" t="s">
        <v>137</v>
      </c>
      <c r="K60" t="s">
        <v>138</v>
      </c>
      <c r="L60" t="s">
        <v>335</v>
      </c>
      <c r="M60" t="s">
        <v>336</v>
      </c>
      <c r="N60" s="26">
        <v>1.1588888879999999</v>
      </c>
      <c r="O60">
        <v>0</v>
      </c>
      <c r="P60">
        <v>0</v>
      </c>
      <c r="Q60">
        <v>0</v>
      </c>
      <c r="R60">
        <v>0</v>
      </c>
      <c r="S60">
        <v>0</v>
      </c>
      <c r="T60">
        <v>1</v>
      </c>
      <c r="U60">
        <v>0</v>
      </c>
      <c r="V60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1.0450728892749694</v>
      </c>
      <c r="AC60" s="26">
        <v>0</v>
      </c>
      <c r="AD60" s="26">
        <v>0</v>
      </c>
      <c r="AE60" s="26">
        <v>1.0450728892749694</v>
      </c>
    </row>
    <row r="61" spans="1:31" x14ac:dyDescent="0.3">
      <c r="A61">
        <v>2737849</v>
      </c>
      <c r="B61">
        <v>1</v>
      </c>
      <c r="C61" t="s">
        <v>80</v>
      </c>
      <c r="D61" t="s">
        <v>92</v>
      </c>
      <c r="E61" t="s">
        <v>132</v>
      </c>
      <c r="F61" t="s">
        <v>337</v>
      </c>
      <c r="G61" t="s">
        <v>197</v>
      </c>
      <c r="H61" t="s">
        <v>135</v>
      </c>
      <c r="I61" t="s">
        <v>136</v>
      </c>
      <c r="J61" t="s">
        <v>137</v>
      </c>
      <c r="K61" t="s">
        <v>138</v>
      </c>
      <c r="L61" t="s">
        <v>338</v>
      </c>
      <c r="M61" t="s">
        <v>339</v>
      </c>
      <c r="N61" s="26">
        <v>3.8961111110000002</v>
      </c>
      <c r="O61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 s="26">
        <v>0</v>
      </c>
      <c r="X61" s="26">
        <v>0.42744086727323694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0.42744086727323694</v>
      </c>
    </row>
    <row r="62" spans="1:31" x14ac:dyDescent="0.3">
      <c r="A62">
        <v>2737494</v>
      </c>
      <c r="B62">
        <v>1</v>
      </c>
      <c r="C62" t="s">
        <v>80</v>
      </c>
      <c r="D62" t="s">
        <v>82</v>
      </c>
      <c r="E62" t="s">
        <v>170</v>
      </c>
      <c r="F62" t="s">
        <v>340</v>
      </c>
      <c r="G62" t="s">
        <v>204</v>
      </c>
      <c r="H62" t="s">
        <v>135</v>
      </c>
      <c r="I62" t="s">
        <v>136</v>
      </c>
      <c r="J62" t="s">
        <v>137</v>
      </c>
      <c r="K62" t="s">
        <v>138</v>
      </c>
      <c r="L62" t="s">
        <v>341</v>
      </c>
      <c r="M62" t="s">
        <v>342</v>
      </c>
      <c r="N62" s="26">
        <v>1.4169444440000001</v>
      </c>
      <c r="O62">
        <v>0</v>
      </c>
      <c r="P62">
        <v>140</v>
      </c>
      <c r="Q62">
        <v>0</v>
      </c>
      <c r="R62">
        <v>0</v>
      </c>
      <c r="S62">
        <v>0</v>
      </c>
      <c r="T62">
        <v>6</v>
      </c>
      <c r="U62">
        <v>0</v>
      </c>
      <c r="V62">
        <v>0</v>
      </c>
      <c r="W62" s="26">
        <v>0</v>
      </c>
      <c r="X62" s="26">
        <v>51.114570369053624</v>
      </c>
      <c r="Y62" s="26">
        <v>0</v>
      </c>
      <c r="Z62" s="26">
        <v>0</v>
      </c>
      <c r="AA62" s="26">
        <v>0</v>
      </c>
      <c r="AB62" s="26">
        <v>0.82674753601116557</v>
      </c>
      <c r="AC62" s="26">
        <v>0</v>
      </c>
      <c r="AD62" s="26">
        <v>0</v>
      </c>
      <c r="AE62" s="26">
        <v>51.941317905064793</v>
      </c>
    </row>
    <row r="63" spans="1:31" x14ac:dyDescent="0.3">
      <c r="A63">
        <v>2737806</v>
      </c>
      <c r="B63">
        <v>1</v>
      </c>
      <c r="C63" t="s">
        <v>80</v>
      </c>
      <c r="D63" t="s">
        <v>110</v>
      </c>
      <c r="E63" t="s">
        <v>141</v>
      </c>
      <c r="F63" t="s">
        <v>343</v>
      </c>
      <c r="G63" t="s">
        <v>344</v>
      </c>
      <c r="H63" t="s">
        <v>135</v>
      </c>
      <c r="I63" t="s">
        <v>136</v>
      </c>
      <c r="J63" t="s">
        <v>137</v>
      </c>
      <c r="K63" t="s">
        <v>138</v>
      </c>
      <c r="L63" t="s">
        <v>345</v>
      </c>
      <c r="M63" t="s">
        <v>346</v>
      </c>
      <c r="N63" s="26">
        <v>1.4275</v>
      </c>
      <c r="O63">
        <v>0</v>
      </c>
      <c r="P63">
        <v>13</v>
      </c>
      <c r="Q63">
        <v>0</v>
      </c>
      <c r="R63">
        <v>0</v>
      </c>
      <c r="S63">
        <v>0</v>
      </c>
      <c r="T63">
        <v>3</v>
      </c>
      <c r="U63">
        <v>0</v>
      </c>
      <c r="V63">
        <v>0</v>
      </c>
      <c r="W63" s="26">
        <v>0</v>
      </c>
      <c r="X63" s="26">
        <v>4.6892610493313756</v>
      </c>
      <c r="Y63" s="26">
        <v>0</v>
      </c>
      <c r="Z63" s="26">
        <v>0</v>
      </c>
      <c r="AA63" s="26">
        <v>0</v>
      </c>
      <c r="AB63" s="26">
        <v>1.608846584104267</v>
      </c>
      <c r="AC63" s="26">
        <v>0</v>
      </c>
      <c r="AD63" s="26">
        <v>0</v>
      </c>
      <c r="AE63" s="26">
        <v>6.2981076334356425</v>
      </c>
    </row>
    <row r="64" spans="1:31" x14ac:dyDescent="0.3">
      <c r="A64">
        <v>2737537</v>
      </c>
      <c r="B64">
        <v>1</v>
      </c>
      <c r="C64" t="s">
        <v>81</v>
      </c>
      <c r="D64" t="s">
        <v>117</v>
      </c>
      <c r="E64" t="s">
        <v>170</v>
      </c>
      <c r="F64" t="s">
        <v>347</v>
      </c>
      <c r="G64" t="s">
        <v>143</v>
      </c>
      <c r="H64" t="s">
        <v>135</v>
      </c>
      <c r="I64" t="s">
        <v>136</v>
      </c>
      <c r="J64" t="s">
        <v>137</v>
      </c>
      <c r="K64" t="s">
        <v>138</v>
      </c>
      <c r="L64" t="s">
        <v>348</v>
      </c>
      <c r="M64" t="s">
        <v>349</v>
      </c>
      <c r="N64" s="26">
        <v>0.84583333299999997</v>
      </c>
      <c r="O64">
        <v>0</v>
      </c>
      <c r="P64">
        <v>52</v>
      </c>
      <c r="Q64">
        <v>0</v>
      </c>
      <c r="R64">
        <v>0</v>
      </c>
      <c r="S64">
        <v>0</v>
      </c>
      <c r="T64">
        <v>1</v>
      </c>
      <c r="U64">
        <v>0</v>
      </c>
      <c r="V64">
        <v>0</v>
      </c>
      <c r="W64" s="26">
        <v>0</v>
      </c>
      <c r="X64" s="26">
        <v>8.5686638679292866</v>
      </c>
      <c r="Y64" s="26">
        <v>0</v>
      </c>
      <c r="Z64" s="26">
        <v>0</v>
      </c>
      <c r="AA64" s="26">
        <v>0</v>
      </c>
      <c r="AB64" s="26">
        <v>3.0510112421951667E-2</v>
      </c>
      <c r="AC64" s="26">
        <v>0</v>
      </c>
      <c r="AD64" s="26">
        <v>0</v>
      </c>
      <c r="AE64" s="26">
        <v>8.5991739803512388</v>
      </c>
    </row>
    <row r="65" spans="1:31" x14ac:dyDescent="0.3">
      <c r="A65">
        <v>2738035</v>
      </c>
      <c r="B65">
        <v>1</v>
      </c>
      <c r="C65" t="s">
        <v>81</v>
      </c>
      <c r="D65" t="s">
        <v>113</v>
      </c>
      <c r="E65" t="s">
        <v>132</v>
      </c>
      <c r="F65" t="s">
        <v>350</v>
      </c>
      <c r="G65" t="s">
        <v>197</v>
      </c>
      <c r="H65" t="s">
        <v>135</v>
      </c>
      <c r="I65" t="s">
        <v>136</v>
      </c>
      <c r="J65" t="s">
        <v>137</v>
      </c>
      <c r="K65" t="s">
        <v>138</v>
      </c>
      <c r="L65" t="s">
        <v>351</v>
      </c>
      <c r="M65" t="s">
        <v>352</v>
      </c>
      <c r="N65" s="26">
        <v>4.7191666659999996</v>
      </c>
      <c r="O65">
        <v>0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</row>
    <row r="66" spans="1:31" x14ac:dyDescent="0.3">
      <c r="A66">
        <v>2737800</v>
      </c>
      <c r="B66">
        <v>1</v>
      </c>
      <c r="C66" t="s">
        <v>80</v>
      </c>
      <c r="D66" t="s">
        <v>103</v>
      </c>
      <c r="E66" t="s">
        <v>152</v>
      </c>
      <c r="F66" t="s">
        <v>353</v>
      </c>
      <c r="G66" t="s">
        <v>159</v>
      </c>
      <c r="H66" t="s">
        <v>149</v>
      </c>
      <c r="I66" t="s">
        <v>136</v>
      </c>
      <c r="J66" t="s">
        <v>137</v>
      </c>
      <c r="K66" t="s">
        <v>138</v>
      </c>
      <c r="L66" t="s">
        <v>354</v>
      </c>
      <c r="M66" t="s">
        <v>355</v>
      </c>
      <c r="N66" s="26">
        <v>1.3705555549999999</v>
      </c>
      <c r="O66">
        <v>0</v>
      </c>
      <c r="P66">
        <v>9</v>
      </c>
      <c r="Q66">
        <v>36</v>
      </c>
      <c r="R66">
        <v>88</v>
      </c>
      <c r="S66">
        <v>14</v>
      </c>
      <c r="T66">
        <v>24</v>
      </c>
      <c r="U66">
        <v>5</v>
      </c>
      <c r="V66">
        <v>0</v>
      </c>
      <c r="W66" s="26">
        <v>0</v>
      </c>
      <c r="X66" s="26">
        <v>2.0074400676723374</v>
      </c>
      <c r="Y66" s="26">
        <v>36.615449952602489</v>
      </c>
      <c r="Z66" s="26">
        <v>15.033672113673413</v>
      </c>
      <c r="AA66" s="26">
        <v>268.0129466941184</v>
      </c>
      <c r="AB66" s="26">
        <v>92.028788259568415</v>
      </c>
      <c r="AC66" s="26">
        <v>993.70644066439888</v>
      </c>
      <c r="AD66" s="26">
        <v>0</v>
      </c>
      <c r="AE66" s="26">
        <v>1407.404737752034</v>
      </c>
    </row>
    <row r="67" spans="1:31" x14ac:dyDescent="0.3">
      <c r="A67">
        <v>2737551</v>
      </c>
      <c r="B67">
        <v>1</v>
      </c>
      <c r="C67" t="s">
        <v>81</v>
      </c>
      <c r="D67" t="s">
        <v>127</v>
      </c>
      <c r="E67" t="s">
        <v>132</v>
      </c>
      <c r="F67" t="s">
        <v>356</v>
      </c>
      <c r="G67" t="s">
        <v>134</v>
      </c>
      <c r="H67" t="s">
        <v>135</v>
      </c>
      <c r="I67" t="s">
        <v>136</v>
      </c>
      <c r="J67" t="s">
        <v>137</v>
      </c>
      <c r="K67" t="s">
        <v>138</v>
      </c>
      <c r="L67" t="s">
        <v>357</v>
      </c>
      <c r="M67" t="s">
        <v>358</v>
      </c>
      <c r="N67" s="26">
        <v>5.1347222219999997</v>
      </c>
      <c r="O67">
        <v>0</v>
      </c>
      <c r="P67">
        <v>0</v>
      </c>
      <c r="Q67">
        <v>0</v>
      </c>
      <c r="R67">
        <v>0</v>
      </c>
      <c r="S67">
        <v>0</v>
      </c>
      <c r="T67">
        <v>1</v>
      </c>
      <c r="U67">
        <v>0</v>
      </c>
      <c r="V67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9.4887324670391848</v>
      </c>
      <c r="AC67" s="26">
        <v>0</v>
      </c>
      <c r="AD67" s="26">
        <v>0</v>
      </c>
      <c r="AE67" s="26">
        <v>9.4887324670391848</v>
      </c>
    </row>
    <row r="68" spans="1:31" x14ac:dyDescent="0.3">
      <c r="A68">
        <v>2777680</v>
      </c>
      <c r="B68">
        <v>1</v>
      </c>
      <c r="C68" t="s">
        <v>80</v>
      </c>
      <c r="D68" t="s">
        <v>97</v>
      </c>
      <c r="E68" t="s">
        <v>170</v>
      </c>
      <c r="F68" t="s">
        <v>359</v>
      </c>
      <c r="G68" t="s">
        <v>143</v>
      </c>
      <c r="H68" t="s">
        <v>135</v>
      </c>
      <c r="I68" t="s">
        <v>136</v>
      </c>
      <c r="J68" t="s">
        <v>137</v>
      </c>
      <c r="K68" t="s">
        <v>138</v>
      </c>
      <c r="L68" t="s">
        <v>360</v>
      </c>
      <c r="M68" t="s">
        <v>345</v>
      </c>
      <c r="N68" s="26">
        <v>1.3925000000000001</v>
      </c>
      <c r="O68">
        <v>0</v>
      </c>
      <c r="P68">
        <v>202</v>
      </c>
      <c r="Q68">
        <v>0</v>
      </c>
      <c r="R68">
        <v>8</v>
      </c>
      <c r="S68">
        <v>0</v>
      </c>
      <c r="T68">
        <v>17</v>
      </c>
      <c r="U68">
        <v>0</v>
      </c>
      <c r="V68">
        <v>0</v>
      </c>
      <c r="W68" s="26">
        <v>0</v>
      </c>
      <c r="X68" s="26">
        <v>75.812360696178288</v>
      </c>
      <c r="Y68" s="26">
        <v>0</v>
      </c>
      <c r="Z68" s="26">
        <v>0.52187617472000003</v>
      </c>
      <c r="AA68" s="26">
        <v>0</v>
      </c>
      <c r="AB68" s="26">
        <v>25.417578675613473</v>
      </c>
      <c r="AC68" s="26">
        <v>0</v>
      </c>
      <c r="AD68" s="26">
        <v>0</v>
      </c>
      <c r="AE68" s="26">
        <v>101.75181554651176</v>
      </c>
    </row>
    <row r="69" spans="1:31" x14ac:dyDescent="0.3">
      <c r="A69">
        <v>2737886</v>
      </c>
      <c r="B69">
        <v>1</v>
      </c>
      <c r="C69" t="s">
        <v>80</v>
      </c>
      <c r="D69" t="s">
        <v>97</v>
      </c>
      <c r="E69" t="s">
        <v>166</v>
      </c>
      <c r="F69" t="s">
        <v>361</v>
      </c>
      <c r="G69" t="s">
        <v>204</v>
      </c>
      <c r="H69" t="s">
        <v>135</v>
      </c>
      <c r="I69" t="s">
        <v>136</v>
      </c>
      <c r="J69" t="s">
        <v>137</v>
      </c>
      <c r="K69" t="s">
        <v>138</v>
      </c>
      <c r="L69" t="s">
        <v>362</v>
      </c>
      <c r="M69" t="s">
        <v>363</v>
      </c>
      <c r="N69" s="26">
        <v>5.0380555549999997</v>
      </c>
      <c r="O69">
        <v>0</v>
      </c>
      <c r="P69">
        <v>2</v>
      </c>
      <c r="Q69">
        <v>0</v>
      </c>
      <c r="R69">
        <v>0</v>
      </c>
      <c r="S69">
        <v>0</v>
      </c>
      <c r="T69">
        <v>2</v>
      </c>
      <c r="U69">
        <v>0</v>
      </c>
      <c r="V69">
        <v>0</v>
      </c>
      <c r="W69" s="26">
        <v>0</v>
      </c>
      <c r="X69" s="26">
        <v>0.38681420535041899</v>
      </c>
      <c r="Y69" s="26">
        <v>0</v>
      </c>
      <c r="Z69" s="26">
        <v>0</v>
      </c>
      <c r="AA69" s="26">
        <v>0</v>
      </c>
      <c r="AB69" s="26">
        <v>7.0713930433966805</v>
      </c>
      <c r="AC69" s="26">
        <v>0</v>
      </c>
      <c r="AD69" s="26">
        <v>0</v>
      </c>
      <c r="AE69" s="26">
        <v>7.4582072487470992</v>
      </c>
    </row>
    <row r="70" spans="1:31" x14ac:dyDescent="0.3">
      <c r="A70">
        <v>2737577</v>
      </c>
      <c r="B70">
        <v>1</v>
      </c>
      <c r="C70" t="s">
        <v>80</v>
      </c>
      <c r="D70" t="s">
        <v>83</v>
      </c>
      <c r="E70" t="s">
        <v>175</v>
      </c>
      <c r="F70" t="s">
        <v>364</v>
      </c>
      <c r="G70" t="s">
        <v>326</v>
      </c>
      <c r="H70" t="s">
        <v>365</v>
      </c>
      <c r="I70" t="s">
        <v>136</v>
      </c>
      <c r="J70" t="s">
        <v>137</v>
      </c>
      <c r="K70" t="s">
        <v>138</v>
      </c>
      <c r="L70" t="s">
        <v>366</v>
      </c>
      <c r="M70" t="s">
        <v>367</v>
      </c>
      <c r="N70" s="26">
        <v>0.39722222200000001</v>
      </c>
      <c r="O70">
        <v>0</v>
      </c>
      <c r="P70">
        <v>566</v>
      </c>
      <c r="Q70">
        <v>0</v>
      </c>
      <c r="R70">
        <v>0</v>
      </c>
      <c r="S70">
        <v>2</v>
      </c>
      <c r="T70">
        <v>30</v>
      </c>
      <c r="U70">
        <v>0</v>
      </c>
      <c r="V70">
        <v>0</v>
      </c>
      <c r="W70" s="26">
        <v>0</v>
      </c>
      <c r="X70" s="26">
        <v>97.986431334622438</v>
      </c>
      <c r="Y70" s="26">
        <v>0</v>
      </c>
      <c r="Z70" s="26">
        <v>0</v>
      </c>
      <c r="AA70" s="26">
        <v>191.90558018245486</v>
      </c>
      <c r="AB70" s="26">
        <v>13.885122893534311</v>
      </c>
      <c r="AC70" s="26">
        <v>0</v>
      </c>
      <c r="AD70" s="26">
        <v>0</v>
      </c>
      <c r="AE70" s="26">
        <v>303.77713441061161</v>
      </c>
    </row>
    <row r="71" spans="1:31" x14ac:dyDescent="0.3">
      <c r="A71">
        <v>2738241</v>
      </c>
      <c r="B71">
        <v>1</v>
      </c>
      <c r="C71" t="s">
        <v>80</v>
      </c>
      <c r="D71" t="s">
        <v>85</v>
      </c>
      <c r="E71" t="s">
        <v>132</v>
      </c>
      <c r="F71" t="s">
        <v>368</v>
      </c>
      <c r="G71" t="s">
        <v>307</v>
      </c>
      <c r="H71" t="s">
        <v>135</v>
      </c>
      <c r="I71" t="s">
        <v>136</v>
      </c>
      <c r="J71" t="s">
        <v>137</v>
      </c>
      <c r="K71" t="s">
        <v>138</v>
      </c>
      <c r="L71" t="s">
        <v>369</v>
      </c>
      <c r="M71" t="s">
        <v>370</v>
      </c>
      <c r="N71" s="26">
        <v>4.0027777770000004</v>
      </c>
      <c r="O71">
        <v>0</v>
      </c>
      <c r="P71">
        <v>1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 s="26">
        <v>0</v>
      </c>
      <c r="X71" s="26">
        <v>4.7638018160316307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  <c r="AD71" s="26">
        <v>0</v>
      </c>
      <c r="AE71" s="26">
        <v>4.7638018160316307</v>
      </c>
    </row>
    <row r="72" spans="1:31" x14ac:dyDescent="0.3">
      <c r="A72">
        <v>2737863</v>
      </c>
      <c r="B72">
        <v>1</v>
      </c>
      <c r="C72" t="s">
        <v>81</v>
      </c>
      <c r="D72" t="s">
        <v>113</v>
      </c>
      <c r="E72" t="s">
        <v>146</v>
      </c>
      <c r="F72" t="s">
        <v>371</v>
      </c>
      <c r="G72" t="s">
        <v>148</v>
      </c>
      <c r="H72" t="s">
        <v>149</v>
      </c>
      <c r="I72" t="s">
        <v>136</v>
      </c>
      <c r="J72" t="s">
        <v>137</v>
      </c>
      <c r="K72" t="s">
        <v>138</v>
      </c>
      <c r="L72" t="s">
        <v>372</v>
      </c>
      <c r="M72" t="s">
        <v>373</v>
      </c>
      <c r="N72" s="26">
        <v>4.0752777770000002</v>
      </c>
      <c r="O72">
        <v>0</v>
      </c>
      <c r="P72">
        <v>47</v>
      </c>
      <c r="Q72">
        <v>0</v>
      </c>
      <c r="R72">
        <v>43</v>
      </c>
      <c r="S72">
        <v>0</v>
      </c>
      <c r="T72">
        <v>2</v>
      </c>
      <c r="U72">
        <v>0</v>
      </c>
      <c r="V72">
        <v>0</v>
      </c>
      <c r="W72" s="26">
        <v>0</v>
      </c>
      <c r="X72" s="26">
        <v>3.9026993726330805</v>
      </c>
      <c r="Y72" s="26">
        <v>0</v>
      </c>
      <c r="Z72" s="26">
        <v>4.730727508103147</v>
      </c>
      <c r="AA72" s="26">
        <v>0</v>
      </c>
      <c r="AB72" s="26">
        <v>9.4090720968401115E-3</v>
      </c>
      <c r="AC72" s="26">
        <v>0</v>
      </c>
      <c r="AD72" s="26">
        <v>0</v>
      </c>
      <c r="AE72" s="26">
        <v>8.6428359528330674</v>
      </c>
    </row>
    <row r="73" spans="1:31" x14ac:dyDescent="0.3">
      <c r="A73">
        <v>2737502</v>
      </c>
      <c r="B73">
        <v>2</v>
      </c>
      <c r="C73" t="s">
        <v>80</v>
      </c>
      <c r="D73" t="s">
        <v>82</v>
      </c>
      <c r="E73" t="s">
        <v>146</v>
      </c>
      <c r="F73" t="s">
        <v>374</v>
      </c>
      <c r="G73" t="s">
        <v>248</v>
      </c>
      <c r="H73" t="s">
        <v>149</v>
      </c>
      <c r="I73" t="s">
        <v>136</v>
      </c>
      <c r="J73" t="s">
        <v>137</v>
      </c>
      <c r="K73" t="s">
        <v>138</v>
      </c>
      <c r="L73" t="s">
        <v>250</v>
      </c>
      <c r="M73" t="s">
        <v>375</v>
      </c>
      <c r="N73" s="26">
        <v>0.17694444400000001</v>
      </c>
      <c r="O73">
        <v>0</v>
      </c>
      <c r="P73">
        <v>24</v>
      </c>
      <c r="Q73">
        <v>0</v>
      </c>
      <c r="R73">
        <v>0</v>
      </c>
      <c r="S73">
        <v>0</v>
      </c>
      <c r="T73">
        <v>978</v>
      </c>
      <c r="U73">
        <v>0</v>
      </c>
      <c r="V73">
        <v>0</v>
      </c>
      <c r="W73" s="26">
        <v>0</v>
      </c>
      <c r="X73" s="26">
        <v>0.79900591254483999</v>
      </c>
      <c r="Y73" s="26">
        <v>0</v>
      </c>
      <c r="Z73" s="26">
        <v>0</v>
      </c>
      <c r="AA73" s="26">
        <v>0</v>
      </c>
      <c r="AB73" s="26">
        <v>98.372526590437218</v>
      </c>
      <c r="AC73" s="26">
        <v>0</v>
      </c>
      <c r="AD73" s="26">
        <v>0</v>
      </c>
      <c r="AE73" s="26">
        <v>99.17153250298206</v>
      </c>
    </row>
    <row r="74" spans="1:31" x14ac:dyDescent="0.3">
      <c r="A74">
        <v>2738055</v>
      </c>
      <c r="B74">
        <v>1</v>
      </c>
      <c r="C74" t="s">
        <v>80</v>
      </c>
      <c r="D74" t="s">
        <v>83</v>
      </c>
      <c r="E74" t="s">
        <v>132</v>
      </c>
      <c r="F74" t="s">
        <v>376</v>
      </c>
      <c r="G74" t="s">
        <v>134</v>
      </c>
      <c r="H74" t="s">
        <v>135</v>
      </c>
      <c r="I74" t="s">
        <v>136</v>
      </c>
      <c r="J74" t="s">
        <v>137</v>
      </c>
      <c r="K74" t="s">
        <v>138</v>
      </c>
      <c r="L74" t="s">
        <v>377</v>
      </c>
      <c r="M74" t="s">
        <v>378</v>
      </c>
      <c r="N74" s="26">
        <v>2.9052777769999998</v>
      </c>
      <c r="O74">
        <v>0</v>
      </c>
      <c r="P74">
        <v>7</v>
      </c>
      <c r="Q74">
        <v>0</v>
      </c>
      <c r="R74">
        <v>0</v>
      </c>
      <c r="S74">
        <v>0</v>
      </c>
      <c r="T74">
        <v>1</v>
      </c>
      <c r="U74">
        <v>0</v>
      </c>
      <c r="V74">
        <v>0</v>
      </c>
      <c r="W74" s="26">
        <v>0</v>
      </c>
      <c r="X74" s="26">
        <v>4.513202412532296</v>
      </c>
      <c r="Y74" s="26">
        <v>0</v>
      </c>
      <c r="Z74" s="26">
        <v>0</v>
      </c>
      <c r="AA74" s="26">
        <v>0</v>
      </c>
      <c r="AB74" s="26">
        <v>14.324454184879009</v>
      </c>
      <c r="AC74" s="26">
        <v>0</v>
      </c>
      <c r="AD74" s="26">
        <v>0</v>
      </c>
      <c r="AE74" s="26">
        <v>18.837656597411303</v>
      </c>
    </row>
    <row r="75" spans="1:31" x14ac:dyDescent="0.3">
      <c r="A75">
        <v>2738078</v>
      </c>
      <c r="B75">
        <v>1</v>
      </c>
      <c r="C75" t="s">
        <v>81</v>
      </c>
      <c r="D75" t="s">
        <v>122</v>
      </c>
      <c r="E75" t="s">
        <v>157</v>
      </c>
      <c r="F75" t="s">
        <v>379</v>
      </c>
      <c r="G75" t="s">
        <v>159</v>
      </c>
      <c r="H75" t="s">
        <v>149</v>
      </c>
      <c r="I75" t="s">
        <v>136</v>
      </c>
      <c r="J75" t="s">
        <v>137</v>
      </c>
      <c r="K75" t="s">
        <v>138</v>
      </c>
      <c r="L75" t="s">
        <v>380</v>
      </c>
      <c r="M75" t="s">
        <v>381</v>
      </c>
      <c r="N75" s="26">
        <v>5.1747222219999998</v>
      </c>
      <c r="O75">
        <v>3</v>
      </c>
      <c r="P75">
        <v>114</v>
      </c>
      <c r="Q75">
        <v>13</v>
      </c>
      <c r="R75">
        <v>0</v>
      </c>
      <c r="S75">
        <v>8</v>
      </c>
      <c r="T75">
        <v>4</v>
      </c>
      <c r="U75">
        <v>1</v>
      </c>
      <c r="V75">
        <v>0</v>
      </c>
      <c r="W75" s="26">
        <v>2.1910728632001013</v>
      </c>
      <c r="X75" s="26">
        <v>54.642535373183165</v>
      </c>
      <c r="Y75" s="26">
        <v>36.005825294932187</v>
      </c>
      <c r="Z75" s="26">
        <v>0</v>
      </c>
      <c r="AA75" s="26">
        <v>161.24404107242972</v>
      </c>
      <c r="AB75" s="26">
        <v>0.97982188802014936</v>
      </c>
      <c r="AC75" s="26">
        <v>139.35597158096576</v>
      </c>
      <c r="AD75" s="26">
        <v>0</v>
      </c>
      <c r="AE75" s="26">
        <v>394.41926807273109</v>
      </c>
    </row>
    <row r="76" spans="1:31" x14ac:dyDescent="0.3">
      <c r="A76">
        <v>2738118</v>
      </c>
      <c r="B76">
        <v>1</v>
      </c>
      <c r="C76" t="s">
        <v>80</v>
      </c>
      <c r="D76" t="s">
        <v>96</v>
      </c>
      <c r="E76" t="s">
        <v>170</v>
      </c>
      <c r="F76" t="s">
        <v>382</v>
      </c>
      <c r="G76" t="s">
        <v>204</v>
      </c>
      <c r="H76" t="s">
        <v>135</v>
      </c>
      <c r="I76" t="s">
        <v>136</v>
      </c>
      <c r="J76" t="s">
        <v>137</v>
      </c>
      <c r="K76" t="s">
        <v>138</v>
      </c>
      <c r="L76" t="s">
        <v>383</v>
      </c>
      <c r="M76" t="s">
        <v>384</v>
      </c>
      <c r="N76" s="26">
        <v>0.768055555</v>
      </c>
      <c r="O76">
        <v>0</v>
      </c>
      <c r="P76">
        <v>15</v>
      </c>
      <c r="Q76">
        <v>0</v>
      </c>
      <c r="R76">
        <v>6</v>
      </c>
      <c r="S76">
        <v>0</v>
      </c>
      <c r="T76">
        <v>5</v>
      </c>
      <c r="U76">
        <v>0</v>
      </c>
      <c r="V76">
        <v>0</v>
      </c>
      <c r="W76" s="26">
        <v>0</v>
      </c>
      <c r="X76" s="26">
        <v>3.169746133854499</v>
      </c>
      <c r="Y76" s="26">
        <v>0</v>
      </c>
      <c r="Z76" s="26">
        <v>2.1717305785994001</v>
      </c>
      <c r="AA76" s="26">
        <v>0</v>
      </c>
      <c r="AB76" s="26">
        <v>2.0452722173722226</v>
      </c>
      <c r="AC76" s="26">
        <v>0</v>
      </c>
      <c r="AD76" s="26">
        <v>0</v>
      </c>
      <c r="AE76" s="26">
        <v>7.3867489298261209</v>
      </c>
    </row>
    <row r="77" spans="1:31" x14ac:dyDescent="0.3">
      <c r="A77">
        <v>2737763</v>
      </c>
      <c r="B77">
        <v>1</v>
      </c>
      <c r="C77" t="s">
        <v>81</v>
      </c>
      <c r="D77" t="s">
        <v>112</v>
      </c>
      <c r="E77" t="s">
        <v>157</v>
      </c>
      <c r="F77" t="s">
        <v>385</v>
      </c>
      <c r="G77" t="s">
        <v>159</v>
      </c>
      <c r="H77" t="s">
        <v>149</v>
      </c>
      <c r="I77" t="s">
        <v>136</v>
      </c>
      <c r="J77" t="s">
        <v>137</v>
      </c>
      <c r="K77" t="s">
        <v>138</v>
      </c>
      <c r="L77" t="s">
        <v>386</v>
      </c>
      <c r="M77" t="s">
        <v>387</v>
      </c>
      <c r="N77" s="26">
        <v>0.99833333300000004</v>
      </c>
      <c r="O77">
        <v>3</v>
      </c>
      <c r="P77">
        <v>0</v>
      </c>
      <c r="Q77">
        <v>29</v>
      </c>
      <c r="R77">
        <v>11</v>
      </c>
      <c r="S77">
        <v>6</v>
      </c>
      <c r="T77">
        <v>1</v>
      </c>
      <c r="U77">
        <v>2</v>
      </c>
      <c r="V77">
        <v>0</v>
      </c>
      <c r="W77" s="26">
        <v>3.7494632329029809</v>
      </c>
      <c r="X77" s="26">
        <v>0</v>
      </c>
      <c r="Y77" s="26">
        <v>17.475425764882552</v>
      </c>
      <c r="Z77" s="26">
        <v>0.72135084671999994</v>
      </c>
      <c r="AA77" s="26">
        <v>44.229410734128656</v>
      </c>
      <c r="AB77" s="26">
        <v>0</v>
      </c>
      <c r="AC77" s="26">
        <v>315.26941966099486</v>
      </c>
      <c r="AD77" s="26">
        <v>0</v>
      </c>
      <c r="AE77" s="26">
        <v>381.44507023962905</v>
      </c>
    </row>
    <row r="78" spans="1:31" x14ac:dyDescent="0.3">
      <c r="A78">
        <v>2737926</v>
      </c>
      <c r="B78">
        <v>1</v>
      </c>
      <c r="C78" t="s">
        <v>80</v>
      </c>
      <c r="D78" t="s">
        <v>101</v>
      </c>
      <c r="E78" t="s">
        <v>146</v>
      </c>
      <c r="F78" t="s">
        <v>388</v>
      </c>
      <c r="G78" t="s">
        <v>148</v>
      </c>
      <c r="H78" t="s">
        <v>149</v>
      </c>
      <c r="I78" t="s">
        <v>136</v>
      </c>
      <c r="J78" t="s">
        <v>137</v>
      </c>
      <c r="K78" t="s">
        <v>138</v>
      </c>
      <c r="L78" t="s">
        <v>389</v>
      </c>
      <c r="M78" t="s">
        <v>390</v>
      </c>
      <c r="N78" s="26">
        <v>5.2538888879999996</v>
      </c>
      <c r="O78">
        <v>1</v>
      </c>
      <c r="P78">
        <v>1530</v>
      </c>
      <c r="Q78">
        <v>2</v>
      </c>
      <c r="R78">
        <v>44</v>
      </c>
      <c r="S78">
        <v>1</v>
      </c>
      <c r="T78">
        <v>130</v>
      </c>
      <c r="U78">
        <v>0</v>
      </c>
      <c r="V78">
        <v>1</v>
      </c>
      <c r="W78" s="26">
        <v>1.4313111252805555</v>
      </c>
      <c r="X78" s="26">
        <v>1490.0492682214835</v>
      </c>
      <c r="Y78" s="26">
        <v>3.9383775232000002</v>
      </c>
      <c r="Z78" s="26">
        <v>28.217040218467709</v>
      </c>
      <c r="AA78" s="26">
        <v>6.4403896362433342</v>
      </c>
      <c r="AB78" s="26">
        <v>538.10495488909976</v>
      </c>
      <c r="AC78" s="26">
        <v>0</v>
      </c>
      <c r="AD78" s="26">
        <v>0</v>
      </c>
      <c r="AE78" s="26">
        <v>2068.1813416137747</v>
      </c>
    </row>
    <row r="79" spans="1:31" x14ac:dyDescent="0.3">
      <c r="A79">
        <v>2738015</v>
      </c>
      <c r="B79">
        <v>1</v>
      </c>
      <c r="C79" t="s">
        <v>80</v>
      </c>
      <c r="D79" t="s">
        <v>107</v>
      </c>
      <c r="E79" t="s">
        <v>132</v>
      </c>
      <c r="F79" t="s">
        <v>391</v>
      </c>
      <c r="G79" t="s">
        <v>134</v>
      </c>
      <c r="H79" t="s">
        <v>135</v>
      </c>
      <c r="I79" t="s">
        <v>136</v>
      </c>
      <c r="J79" t="s">
        <v>137</v>
      </c>
      <c r="K79" t="s">
        <v>138</v>
      </c>
      <c r="L79" t="s">
        <v>392</v>
      </c>
      <c r="M79" t="s">
        <v>393</v>
      </c>
      <c r="N79" s="26">
        <v>6.2472222220000004</v>
      </c>
      <c r="O79">
        <v>0</v>
      </c>
      <c r="P79">
        <v>24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 s="26">
        <v>0</v>
      </c>
      <c r="X79" s="26">
        <v>13.494144685864516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13.494144685864516</v>
      </c>
    </row>
    <row r="80" spans="1:31" x14ac:dyDescent="0.3">
      <c r="A80">
        <v>2737969</v>
      </c>
      <c r="B80">
        <v>1</v>
      </c>
      <c r="C80" t="s">
        <v>80</v>
      </c>
      <c r="D80" t="s">
        <v>83</v>
      </c>
      <c r="E80" t="s">
        <v>132</v>
      </c>
      <c r="F80" t="s">
        <v>394</v>
      </c>
      <c r="G80" t="s">
        <v>197</v>
      </c>
      <c r="H80" t="s">
        <v>135</v>
      </c>
      <c r="I80" t="s">
        <v>136</v>
      </c>
      <c r="J80" t="s">
        <v>137</v>
      </c>
      <c r="K80" t="s">
        <v>138</v>
      </c>
      <c r="L80" t="s">
        <v>395</v>
      </c>
      <c r="M80" t="s">
        <v>396</v>
      </c>
      <c r="N80" s="26">
        <v>2.9474999999999998</v>
      </c>
      <c r="O80">
        <v>0</v>
      </c>
      <c r="P80">
        <v>2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 s="26">
        <v>0</v>
      </c>
      <c r="X80" s="26">
        <v>1.8929809961456427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1.8929809961456427</v>
      </c>
    </row>
    <row r="81" spans="1:31" x14ac:dyDescent="0.3">
      <c r="A81">
        <v>2737640</v>
      </c>
      <c r="B81">
        <v>1</v>
      </c>
      <c r="C81" t="s">
        <v>80</v>
      </c>
      <c r="D81" t="s">
        <v>82</v>
      </c>
      <c r="E81" t="s">
        <v>132</v>
      </c>
      <c r="F81" t="s">
        <v>397</v>
      </c>
      <c r="G81" t="s">
        <v>307</v>
      </c>
      <c r="H81" t="s">
        <v>135</v>
      </c>
      <c r="I81" t="s">
        <v>136</v>
      </c>
      <c r="J81" t="s">
        <v>137</v>
      </c>
      <c r="K81" t="s">
        <v>138</v>
      </c>
      <c r="L81" t="s">
        <v>398</v>
      </c>
      <c r="M81" t="s">
        <v>399</v>
      </c>
      <c r="N81" s="26">
        <v>3.83</v>
      </c>
      <c r="O81">
        <v>0</v>
      </c>
      <c r="P81">
        <v>1</v>
      </c>
      <c r="Q81">
        <v>0</v>
      </c>
      <c r="R81">
        <v>0</v>
      </c>
      <c r="S81">
        <v>0</v>
      </c>
      <c r="T81">
        <v>10</v>
      </c>
      <c r="U81">
        <v>0</v>
      </c>
      <c r="V81">
        <v>0</v>
      </c>
      <c r="W81" s="26">
        <v>0</v>
      </c>
      <c r="X81" s="26">
        <v>7.9224525218849342</v>
      </c>
      <c r="Y81" s="26">
        <v>0</v>
      </c>
      <c r="Z81" s="26">
        <v>0</v>
      </c>
      <c r="AA81" s="26">
        <v>0</v>
      </c>
      <c r="AB81" s="26">
        <v>52.500964307061821</v>
      </c>
      <c r="AC81" s="26">
        <v>0</v>
      </c>
      <c r="AD81" s="26">
        <v>0</v>
      </c>
      <c r="AE81" s="26">
        <v>60.423416828946756</v>
      </c>
    </row>
    <row r="82" spans="1:31" x14ac:dyDescent="0.3">
      <c r="A82">
        <v>2737491</v>
      </c>
      <c r="B82">
        <v>1</v>
      </c>
      <c r="C82" t="s">
        <v>80</v>
      </c>
      <c r="D82" t="s">
        <v>100</v>
      </c>
      <c r="E82" t="s">
        <v>152</v>
      </c>
      <c r="F82" t="s">
        <v>400</v>
      </c>
      <c r="G82" t="s">
        <v>159</v>
      </c>
      <c r="H82" t="s">
        <v>149</v>
      </c>
      <c r="I82" t="s">
        <v>136</v>
      </c>
      <c r="J82" t="s">
        <v>137</v>
      </c>
      <c r="K82" t="s">
        <v>138</v>
      </c>
      <c r="L82" t="s">
        <v>401</v>
      </c>
      <c r="M82" t="s">
        <v>402</v>
      </c>
      <c r="N82" s="26">
        <v>0.48499999999999999</v>
      </c>
      <c r="O82">
        <v>5</v>
      </c>
      <c r="P82">
        <v>137</v>
      </c>
      <c r="Q82">
        <v>5</v>
      </c>
      <c r="R82">
        <v>14</v>
      </c>
      <c r="S82">
        <v>16</v>
      </c>
      <c r="T82">
        <v>30</v>
      </c>
      <c r="U82">
        <v>0</v>
      </c>
      <c r="V82">
        <v>1</v>
      </c>
      <c r="W82" s="26">
        <v>0.41432273000700004</v>
      </c>
      <c r="X82" s="26">
        <v>12.507071232804853</v>
      </c>
      <c r="Y82" s="26">
        <v>0.46786927228419806</v>
      </c>
      <c r="Z82" s="26">
        <v>1.3563206889044399</v>
      </c>
      <c r="AA82" s="26">
        <v>47.02711478588413</v>
      </c>
      <c r="AB82" s="26">
        <v>2.9850219476585753</v>
      </c>
      <c r="AC82" s="26">
        <v>0</v>
      </c>
      <c r="AD82" s="26">
        <v>1.3039008207808422</v>
      </c>
      <c r="AE82" s="26">
        <v>66.061621478324042</v>
      </c>
    </row>
    <row r="83" spans="1:31" x14ac:dyDescent="0.3">
      <c r="A83">
        <v>2737547</v>
      </c>
      <c r="B83">
        <v>2</v>
      </c>
      <c r="C83" t="s">
        <v>81</v>
      </c>
      <c r="D83" t="s">
        <v>112</v>
      </c>
      <c r="E83" t="s">
        <v>141</v>
      </c>
      <c r="F83" t="s">
        <v>403</v>
      </c>
      <c r="G83" t="s">
        <v>204</v>
      </c>
      <c r="H83" t="s">
        <v>135</v>
      </c>
      <c r="I83" t="s">
        <v>136</v>
      </c>
      <c r="J83" t="s">
        <v>137</v>
      </c>
      <c r="K83" t="s">
        <v>138</v>
      </c>
      <c r="L83" t="s">
        <v>404</v>
      </c>
      <c r="M83" t="s">
        <v>405</v>
      </c>
      <c r="N83" s="26">
        <v>1.0674999999999999</v>
      </c>
      <c r="O83">
        <v>0</v>
      </c>
      <c r="P83">
        <v>136</v>
      </c>
      <c r="Q83">
        <v>0</v>
      </c>
      <c r="R83">
        <v>3</v>
      </c>
      <c r="S83">
        <v>0</v>
      </c>
      <c r="T83">
        <v>22</v>
      </c>
      <c r="U83">
        <v>0</v>
      </c>
      <c r="V83">
        <v>0</v>
      </c>
      <c r="W83" s="26">
        <v>0</v>
      </c>
      <c r="X83" s="26">
        <v>37.782681586067739</v>
      </c>
      <c r="Y83" s="26">
        <v>0</v>
      </c>
      <c r="Z83" s="26">
        <v>1.5539956275597593</v>
      </c>
      <c r="AA83" s="26">
        <v>0</v>
      </c>
      <c r="AB83" s="26">
        <v>7.144046780971812</v>
      </c>
      <c r="AC83" s="26">
        <v>0</v>
      </c>
      <c r="AD83" s="26">
        <v>0</v>
      </c>
      <c r="AE83" s="26">
        <v>46.480723994599309</v>
      </c>
    </row>
    <row r="84" spans="1:31" x14ac:dyDescent="0.3">
      <c r="A84">
        <v>2737783</v>
      </c>
      <c r="B84">
        <v>1</v>
      </c>
      <c r="C84" t="s">
        <v>80</v>
      </c>
      <c r="D84" t="s">
        <v>82</v>
      </c>
      <c r="E84" t="s">
        <v>132</v>
      </c>
      <c r="F84" t="s">
        <v>406</v>
      </c>
      <c r="G84" t="s">
        <v>134</v>
      </c>
      <c r="H84" t="s">
        <v>135</v>
      </c>
      <c r="I84" t="s">
        <v>136</v>
      </c>
      <c r="J84" t="s">
        <v>137</v>
      </c>
      <c r="K84" t="s">
        <v>138</v>
      </c>
      <c r="L84" t="s">
        <v>407</v>
      </c>
      <c r="M84" t="s">
        <v>408</v>
      </c>
      <c r="N84" s="26">
        <v>1.7511111109999999</v>
      </c>
      <c r="O84">
        <v>0</v>
      </c>
      <c r="P84">
        <v>3</v>
      </c>
      <c r="Q84">
        <v>0</v>
      </c>
      <c r="R84">
        <v>0</v>
      </c>
      <c r="S84">
        <v>0</v>
      </c>
      <c r="T84">
        <v>9</v>
      </c>
      <c r="U84">
        <v>0</v>
      </c>
      <c r="V84">
        <v>0</v>
      </c>
      <c r="W84" s="26">
        <v>0</v>
      </c>
      <c r="X84" s="26">
        <v>1.3894079056344666</v>
      </c>
      <c r="Y84" s="26">
        <v>0</v>
      </c>
      <c r="Z84" s="26">
        <v>0</v>
      </c>
      <c r="AA84" s="26">
        <v>0</v>
      </c>
      <c r="AB84" s="26">
        <v>24.058392599499825</v>
      </c>
      <c r="AC84" s="26">
        <v>0</v>
      </c>
      <c r="AD84" s="26">
        <v>0</v>
      </c>
      <c r="AE84" s="26">
        <v>25.447800505134293</v>
      </c>
    </row>
    <row r="85" spans="1:31" x14ac:dyDescent="0.3">
      <c r="A85">
        <v>2738095</v>
      </c>
      <c r="B85">
        <v>1</v>
      </c>
      <c r="C85" t="s">
        <v>80</v>
      </c>
      <c r="D85" t="s">
        <v>85</v>
      </c>
      <c r="E85" t="s">
        <v>132</v>
      </c>
      <c r="F85" t="s">
        <v>409</v>
      </c>
      <c r="G85" t="s">
        <v>307</v>
      </c>
      <c r="H85" t="s">
        <v>135</v>
      </c>
      <c r="I85" t="s">
        <v>136</v>
      </c>
      <c r="J85" t="s">
        <v>137</v>
      </c>
      <c r="K85" t="s">
        <v>138</v>
      </c>
      <c r="L85" t="s">
        <v>410</v>
      </c>
      <c r="M85" t="s">
        <v>411</v>
      </c>
      <c r="N85" s="26">
        <v>4.256388888</v>
      </c>
      <c r="O85">
        <v>0</v>
      </c>
      <c r="P85">
        <v>6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 s="26">
        <v>0</v>
      </c>
      <c r="X85" s="26">
        <v>2.7081963943097942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2.7081963943097942</v>
      </c>
    </row>
    <row r="86" spans="1:31" x14ac:dyDescent="0.3">
      <c r="A86">
        <v>2737703</v>
      </c>
      <c r="B86">
        <v>1</v>
      </c>
      <c r="C86" t="s">
        <v>81</v>
      </c>
      <c r="D86" t="s">
        <v>113</v>
      </c>
      <c r="E86" t="s">
        <v>170</v>
      </c>
      <c r="F86" t="s">
        <v>412</v>
      </c>
      <c r="G86" t="s">
        <v>204</v>
      </c>
      <c r="H86" t="s">
        <v>135</v>
      </c>
      <c r="I86" t="s">
        <v>136</v>
      </c>
      <c r="J86" t="s">
        <v>137</v>
      </c>
      <c r="K86" t="s">
        <v>138</v>
      </c>
      <c r="L86" t="s">
        <v>413</v>
      </c>
      <c r="M86" t="s">
        <v>414</v>
      </c>
      <c r="N86" s="26">
        <v>1.951944444</v>
      </c>
      <c r="O86">
        <v>0</v>
      </c>
      <c r="P86">
        <v>3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 s="26">
        <v>0</v>
      </c>
      <c r="X86" s="26">
        <v>0.51937928272785261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0.51937928272785261</v>
      </c>
    </row>
    <row r="87" spans="1:31" x14ac:dyDescent="0.3">
      <c r="A87">
        <v>2737989</v>
      </c>
      <c r="B87">
        <v>1</v>
      </c>
      <c r="C87" t="s">
        <v>80</v>
      </c>
      <c r="D87" t="s">
        <v>107</v>
      </c>
      <c r="E87" t="s">
        <v>170</v>
      </c>
      <c r="F87" t="s">
        <v>415</v>
      </c>
      <c r="G87" t="s">
        <v>303</v>
      </c>
      <c r="H87" t="s">
        <v>135</v>
      </c>
      <c r="I87" t="s">
        <v>136</v>
      </c>
      <c r="J87" t="s">
        <v>137</v>
      </c>
      <c r="K87" t="s">
        <v>138</v>
      </c>
      <c r="L87" t="s">
        <v>416</v>
      </c>
      <c r="M87" t="s">
        <v>417</v>
      </c>
      <c r="N87" s="26">
        <v>3.247777777</v>
      </c>
      <c r="O87">
        <v>0</v>
      </c>
      <c r="P87">
        <v>56</v>
      </c>
      <c r="Q87">
        <v>0</v>
      </c>
      <c r="R87">
        <v>1</v>
      </c>
      <c r="S87">
        <v>0</v>
      </c>
      <c r="T87">
        <v>5</v>
      </c>
      <c r="U87">
        <v>0</v>
      </c>
      <c r="V87">
        <v>0</v>
      </c>
      <c r="W87" s="26">
        <v>0</v>
      </c>
      <c r="X87" s="26">
        <v>33.06346001305495</v>
      </c>
      <c r="Y87" s="26">
        <v>0</v>
      </c>
      <c r="Z87" s="26">
        <v>2.5069585256310666E-2</v>
      </c>
      <c r="AA87" s="26">
        <v>0</v>
      </c>
      <c r="AB87" s="26">
        <v>5.7787869573493715</v>
      </c>
      <c r="AC87" s="26">
        <v>0</v>
      </c>
      <c r="AD87" s="26">
        <v>0</v>
      </c>
      <c r="AE87" s="26">
        <v>38.867316555660636</v>
      </c>
    </row>
    <row r="88" spans="1:31" x14ac:dyDescent="0.3">
      <c r="A88">
        <v>2737597</v>
      </c>
      <c r="B88">
        <v>1</v>
      </c>
      <c r="C88" t="s">
        <v>81</v>
      </c>
      <c r="D88" t="s">
        <v>127</v>
      </c>
      <c r="E88" t="s">
        <v>146</v>
      </c>
      <c r="F88" t="s">
        <v>418</v>
      </c>
      <c r="G88" t="s">
        <v>148</v>
      </c>
      <c r="H88" t="s">
        <v>149</v>
      </c>
      <c r="I88" t="s">
        <v>136</v>
      </c>
      <c r="J88" t="s">
        <v>137</v>
      </c>
      <c r="K88" t="s">
        <v>138</v>
      </c>
      <c r="L88" t="s">
        <v>419</v>
      </c>
      <c r="M88" t="s">
        <v>420</v>
      </c>
      <c r="N88" s="26">
        <v>3.4925000000000002</v>
      </c>
      <c r="O88">
        <v>0</v>
      </c>
      <c r="P88">
        <v>0</v>
      </c>
      <c r="Q88">
        <v>0</v>
      </c>
      <c r="R88">
        <v>0</v>
      </c>
      <c r="S88">
        <v>2</v>
      </c>
      <c r="T88">
        <v>0</v>
      </c>
      <c r="U88">
        <v>0</v>
      </c>
      <c r="V88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76.376391776899865</v>
      </c>
      <c r="AB88" s="26">
        <v>0</v>
      </c>
      <c r="AC88" s="26">
        <v>0</v>
      </c>
      <c r="AD88" s="26">
        <v>0</v>
      </c>
      <c r="AE88" s="26">
        <v>76.376391776899865</v>
      </c>
    </row>
    <row r="89" spans="1:31" x14ac:dyDescent="0.3">
      <c r="A89">
        <v>2737697</v>
      </c>
      <c r="B89">
        <v>1</v>
      </c>
      <c r="C89" t="s">
        <v>80</v>
      </c>
      <c r="D89" t="s">
        <v>106</v>
      </c>
      <c r="E89" t="s">
        <v>132</v>
      </c>
      <c r="F89" t="s">
        <v>421</v>
      </c>
      <c r="G89" t="s">
        <v>307</v>
      </c>
      <c r="H89" t="s">
        <v>135</v>
      </c>
      <c r="I89" t="s">
        <v>136</v>
      </c>
      <c r="J89" t="s">
        <v>137</v>
      </c>
      <c r="K89" t="s">
        <v>138</v>
      </c>
      <c r="L89" t="s">
        <v>422</v>
      </c>
      <c r="M89" t="s">
        <v>423</v>
      </c>
      <c r="N89" s="26">
        <v>3.0127777770000002</v>
      </c>
      <c r="O89">
        <v>0</v>
      </c>
      <c r="P89">
        <v>9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 s="26">
        <v>0</v>
      </c>
      <c r="X89" s="26">
        <v>4.3881258670425973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4.3881258670425973</v>
      </c>
    </row>
    <row r="90" spans="1:31" x14ac:dyDescent="0.3">
      <c r="A90">
        <v>2737981</v>
      </c>
      <c r="B90">
        <v>1</v>
      </c>
      <c r="C90" t="s">
        <v>80</v>
      </c>
      <c r="D90" t="s">
        <v>82</v>
      </c>
      <c r="E90" t="s">
        <v>166</v>
      </c>
      <c r="F90" t="s">
        <v>424</v>
      </c>
      <c r="G90" t="s">
        <v>425</v>
      </c>
      <c r="H90" t="s">
        <v>135</v>
      </c>
      <c r="I90" t="s">
        <v>136</v>
      </c>
      <c r="J90" t="s">
        <v>137</v>
      </c>
      <c r="K90" t="s">
        <v>138</v>
      </c>
      <c r="L90" t="s">
        <v>426</v>
      </c>
      <c r="M90" t="s">
        <v>427</v>
      </c>
      <c r="N90" s="26">
        <v>8.5916666660000001</v>
      </c>
      <c r="O90">
        <v>0</v>
      </c>
      <c r="P90">
        <v>0</v>
      </c>
      <c r="Q90">
        <v>0</v>
      </c>
      <c r="R90">
        <v>0</v>
      </c>
      <c r="S90">
        <v>0</v>
      </c>
      <c r="T90">
        <v>18</v>
      </c>
      <c r="U90">
        <v>0</v>
      </c>
      <c r="V90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229.18077464316951</v>
      </c>
      <c r="AC90" s="26">
        <v>0</v>
      </c>
      <c r="AD90" s="26">
        <v>0</v>
      </c>
      <c r="AE90" s="26">
        <v>229.18077464316951</v>
      </c>
    </row>
    <row r="91" spans="1:31" x14ac:dyDescent="0.3">
      <c r="A91">
        <v>2737935</v>
      </c>
      <c r="B91">
        <v>1</v>
      </c>
      <c r="C91" t="s">
        <v>81</v>
      </c>
      <c r="D91" t="s">
        <v>128</v>
      </c>
      <c r="E91" t="s">
        <v>152</v>
      </c>
      <c r="F91" t="s">
        <v>428</v>
      </c>
      <c r="G91" t="s">
        <v>159</v>
      </c>
      <c r="H91" t="s">
        <v>149</v>
      </c>
      <c r="I91" t="s">
        <v>136</v>
      </c>
      <c r="J91" t="s">
        <v>137</v>
      </c>
      <c r="K91" t="s">
        <v>138</v>
      </c>
      <c r="L91" t="s">
        <v>429</v>
      </c>
      <c r="M91" t="s">
        <v>430</v>
      </c>
      <c r="N91" s="26">
        <v>1.5805555549999999</v>
      </c>
      <c r="O91">
        <v>7</v>
      </c>
      <c r="P91">
        <v>1192</v>
      </c>
      <c r="Q91">
        <v>3</v>
      </c>
      <c r="R91">
        <v>3</v>
      </c>
      <c r="S91">
        <v>3</v>
      </c>
      <c r="T91">
        <v>88</v>
      </c>
      <c r="U91">
        <v>0</v>
      </c>
      <c r="V91">
        <v>0</v>
      </c>
      <c r="W91" s="26">
        <v>17.109294921016851</v>
      </c>
      <c r="X91" s="26">
        <v>135.66259764663576</v>
      </c>
      <c r="Y91" s="26">
        <v>0</v>
      </c>
      <c r="Z91" s="26">
        <v>0.54151763555555554</v>
      </c>
      <c r="AA91" s="26">
        <v>29.763651532372364</v>
      </c>
      <c r="AB91" s="26">
        <v>21.477025555211473</v>
      </c>
      <c r="AC91" s="26">
        <v>0</v>
      </c>
      <c r="AD91" s="26">
        <v>0</v>
      </c>
      <c r="AE91" s="26">
        <v>204.55408729079198</v>
      </c>
    </row>
    <row r="92" spans="1:31" x14ac:dyDescent="0.3">
      <c r="A92">
        <v>2737580</v>
      </c>
      <c r="B92">
        <v>1</v>
      </c>
      <c r="C92" t="s">
        <v>80</v>
      </c>
      <c r="D92" t="s">
        <v>83</v>
      </c>
      <c r="E92" t="s">
        <v>175</v>
      </c>
      <c r="F92" t="s">
        <v>431</v>
      </c>
      <c r="G92" t="s">
        <v>326</v>
      </c>
      <c r="H92" t="s">
        <v>365</v>
      </c>
      <c r="I92" t="s">
        <v>136</v>
      </c>
      <c r="J92" t="s">
        <v>137</v>
      </c>
      <c r="K92" t="s">
        <v>138</v>
      </c>
      <c r="L92" t="s">
        <v>432</v>
      </c>
      <c r="M92" t="s">
        <v>433</v>
      </c>
      <c r="N92" s="26">
        <v>0.40611111100000002</v>
      </c>
      <c r="O92">
        <v>0</v>
      </c>
      <c r="P92">
        <v>3786</v>
      </c>
      <c r="Q92">
        <v>0</v>
      </c>
      <c r="R92">
        <v>0</v>
      </c>
      <c r="S92">
        <v>17</v>
      </c>
      <c r="T92">
        <v>408</v>
      </c>
      <c r="U92">
        <v>1</v>
      </c>
      <c r="V92">
        <v>0</v>
      </c>
      <c r="W92" s="26">
        <v>0</v>
      </c>
      <c r="X92" s="26">
        <v>348.55618848339157</v>
      </c>
      <c r="Y92" s="26">
        <v>0</v>
      </c>
      <c r="Z92" s="26">
        <v>0</v>
      </c>
      <c r="AA92" s="26">
        <v>544.15835675967082</v>
      </c>
      <c r="AB92" s="26">
        <v>221.51383892843094</v>
      </c>
      <c r="AC92" s="26">
        <v>17.976780310508644</v>
      </c>
      <c r="AD92" s="26">
        <v>0</v>
      </c>
      <c r="AE92" s="26">
        <v>1132.2051644820021</v>
      </c>
    </row>
    <row r="93" spans="1:31" x14ac:dyDescent="0.3">
      <c r="A93">
        <v>2737912</v>
      </c>
      <c r="B93">
        <v>1</v>
      </c>
      <c r="C93" t="s">
        <v>80</v>
      </c>
      <c r="D93" t="s">
        <v>94</v>
      </c>
      <c r="E93" t="s">
        <v>170</v>
      </c>
      <c r="F93" t="s">
        <v>434</v>
      </c>
      <c r="G93" t="s">
        <v>204</v>
      </c>
      <c r="H93" t="s">
        <v>135</v>
      </c>
      <c r="I93" t="s">
        <v>136</v>
      </c>
      <c r="J93" t="s">
        <v>137</v>
      </c>
      <c r="K93" t="s">
        <v>138</v>
      </c>
      <c r="L93" t="s">
        <v>435</v>
      </c>
      <c r="M93" t="s">
        <v>436</v>
      </c>
      <c r="N93" s="26">
        <v>1.160833333</v>
      </c>
      <c r="O93">
        <v>0</v>
      </c>
      <c r="P93">
        <v>26</v>
      </c>
      <c r="Q93">
        <v>0</v>
      </c>
      <c r="R93">
        <v>0</v>
      </c>
      <c r="S93">
        <v>0</v>
      </c>
      <c r="T93">
        <v>8</v>
      </c>
      <c r="U93">
        <v>0</v>
      </c>
      <c r="V93">
        <v>0</v>
      </c>
      <c r="W93" s="26">
        <v>0</v>
      </c>
      <c r="X93" s="26">
        <v>1.6263549333981562</v>
      </c>
      <c r="Y93" s="26">
        <v>0</v>
      </c>
      <c r="Z93" s="26">
        <v>0</v>
      </c>
      <c r="AA93" s="26">
        <v>0</v>
      </c>
      <c r="AB93" s="26">
        <v>1.2011385678699729</v>
      </c>
      <c r="AC93" s="26">
        <v>0</v>
      </c>
      <c r="AD93" s="26">
        <v>0</v>
      </c>
      <c r="AE93" s="26">
        <v>2.8274935012681288</v>
      </c>
    </row>
    <row r="94" spans="1:31" x14ac:dyDescent="0.3">
      <c r="A94">
        <v>2738104</v>
      </c>
      <c r="B94">
        <v>1</v>
      </c>
      <c r="C94" t="s">
        <v>81</v>
      </c>
      <c r="D94" t="s">
        <v>127</v>
      </c>
      <c r="E94" t="s">
        <v>166</v>
      </c>
      <c r="F94" t="s">
        <v>437</v>
      </c>
      <c r="G94" t="s">
        <v>438</v>
      </c>
      <c r="H94" t="s">
        <v>135</v>
      </c>
      <c r="I94" t="s">
        <v>136</v>
      </c>
      <c r="J94" t="s">
        <v>137</v>
      </c>
      <c r="K94" t="s">
        <v>138</v>
      </c>
      <c r="L94" t="s">
        <v>439</v>
      </c>
      <c r="M94" t="s">
        <v>440</v>
      </c>
      <c r="N94" s="26">
        <v>7.5813888880000002</v>
      </c>
      <c r="O94">
        <v>0</v>
      </c>
      <c r="P94">
        <v>37</v>
      </c>
      <c r="Q94">
        <v>0</v>
      </c>
      <c r="R94">
        <v>1</v>
      </c>
      <c r="S94">
        <v>0</v>
      </c>
      <c r="T94">
        <v>12</v>
      </c>
      <c r="U94">
        <v>0</v>
      </c>
      <c r="V94">
        <v>0</v>
      </c>
      <c r="W94" s="26">
        <v>0</v>
      </c>
      <c r="X94" s="26">
        <v>63.847680300301008</v>
      </c>
      <c r="Y94" s="26">
        <v>0</v>
      </c>
      <c r="Z94" s="26">
        <v>0</v>
      </c>
      <c r="AA94" s="26">
        <v>0</v>
      </c>
      <c r="AB94" s="26">
        <v>41.460385474110893</v>
      </c>
      <c r="AC94" s="26">
        <v>0</v>
      </c>
      <c r="AD94" s="26">
        <v>0</v>
      </c>
      <c r="AE94" s="26">
        <v>105.3080657744119</v>
      </c>
    </row>
    <row r="95" spans="1:31" x14ac:dyDescent="0.3">
      <c r="A95">
        <v>2738127</v>
      </c>
      <c r="B95">
        <v>1</v>
      </c>
      <c r="C95" t="s">
        <v>80</v>
      </c>
      <c r="D95" t="s">
        <v>92</v>
      </c>
      <c r="E95" t="s">
        <v>132</v>
      </c>
      <c r="F95" t="s">
        <v>441</v>
      </c>
      <c r="G95" t="s">
        <v>134</v>
      </c>
      <c r="H95" t="s">
        <v>135</v>
      </c>
      <c r="I95" t="s">
        <v>136</v>
      </c>
      <c r="J95" t="s">
        <v>137</v>
      </c>
      <c r="K95" t="s">
        <v>138</v>
      </c>
      <c r="L95" t="s">
        <v>442</v>
      </c>
      <c r="M95" t="s">
        <v>443</v>
      </c>
      <c r="N95" s="26">
        <v>2.1436111109999998</v>
      </c>
      <c r="O95">
        <v>0</v>
      </c>
      <c r="P95">
        <v>5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 s="26">
        <v>0</v>
      </c>
      <c r="X95" s="26">
        <v>5.8867591500229901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5.8867591500229901</v>
      </c>
    </row>
    <row r="96" spans="1:31" x14ac:dyDescent="0.3">
      <c r="A96">
        <v>2737975</v>
      </c>
      <c r="B96">
        <v>1</v>
      </c>
      <c r="C96" t="s">
        <v>80</v>
      </c>
      <c r="D96" t="s">
        <v>82</v>
      </c>
      <c r="E96" t="s">
        <v>132</v>
      </c>
      <c r="F96" t="s">
        <v>444</v>
      </c>
      <c r="G96" t="s">
        <v>134</v>
      </c>
      <c r="H96" t="s">
        <v>135</v>
      </c>
      <c r="I96" t="s">
        <v>136</v>
      </c>
      <c r="J96" t="s">
        <v>137</v>
      </c>
      <c r="K96" t="s">
        <v>138</v>
      </c>
      <c r="L96" t="s">
        <v>445</v>
      </c>
      <c r="M96" t="s">
        <v>446</v>
      </c>
      <c r="N96" s="26">
        <v>2.278888888</v>
      </c>
      <c r="O96">
        <v>0</v>
      </c>
      <c r="P96">
        <v>0</v>
      </c>
      <c r="Q96">
        <v>0</v>
      </c>
      <c r="R96">
        <v>0</v>
      </c>
      <c r="S96">
        <v>0</v>
      </c>
      <c r="T96">
        <v>2</v>
      </c>
      <c r="U96">
        <v>0</v>
      </c>
      <c r="V9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0.17247540277272888</v>
      </c>
      <c r="AC96" s="26">
        <v>0</v>
      </c>
      <c r="AD96" s="26">
        <v>0</v>
      </c>
      <c r="AE96" s="26">
        <v>0.17247540277272888</v>
      </c>
    </row>
    <row r="97" spans="1:31" x14ac:dyDescent="0.3">
      <c r="A97">
        <v>2737726</v>
      </c>
      <c r="B97">
        <v>1</v>
      </c>
      <c r="C97" t="s">
        <v>80</v>
      </c>
      <c r="D97" t="s">
        <v>105</v>
      </c>
      <c r="E97" t="s">
        <v>132</v>
      </c>
      <c r="F97" t="s">
        <v>447</v>
      </c>
      <c r="G97" t="s">
        <v>134</v>
      </c>
      <c r="H97" t="s">
        <v>135</v>
      </c>
      <c r="I97" t="s">
        <v>136</v>
      </c>
      <c r="J97" t="s">
        <v>137</v>
      </c>
      <c r="K97" t="s">
        <v>138</v>
      </c>
      <c r="L97" t="s">
        <v>448</v>
      </c>
      <c r="M97" t="s">
        <v>449</v>
      </c>
      <c r="N97" s="26">
        <v>1.0947222219999999</v>
      </c>
      <c r="O97">
        <v>0</v>
      </c>
      <c r="P97">
        <v>0</v>
      </c>
      <c r="Q97">
        <v>0</v>
      </c>
      <c r="R97">
        <v>0</v>
      </c>
      <c r="S97">
        <v>0</v>
      </c>
      <c r="T97">
        <v>1</v>
      </c>
      <c r="U97">
        <v>0</v>
      </c>
      <c r="V97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1.6485664444781004E-2</v>
      </c>
      <c r="AC97" s="26">
        <v>0</v>
      </c>
      <c r="AD97" s="26">
        <v>0</v>
      </c>
      <c r="AE97" s="26">
        <v>1.6485664444781004E-2</v>
      </c>
    </row>
    <row r="98" spans="1:31" x14ac:dyDescent="0.3">
      <c r="A98">
        <v>2737666</v>
      </c>
      <c r="B98">
        <v>1</v>
      </c>
      <c r="C98" t="s">
        <v>80</v>
      </c>
      <c r="D98" t="s">
        <v>96</v>
      </c>
      <c r="E98" t="s">
        <v>146</v>
      </c>
      <c r="F98" t="s">
        <v>450</v>
      </c>
      <c r="G98" t="s">
        <v>451</v>
      </c>
      <c r="H98" t="s">
        <v>149</v>
      </c>
      <c r="I98" t="s">
        <v>136</v>
      </c>
      <c r="J98" t="s">
        <v>137</v>
      </c>
      <c r="K98" t="s">
        <v>138</v>
      </c>
      <c r="L98" t="s">
        <v>452</v>
      </c>
      <c r="M98" t="s">
        <v>453</v>
      </c>
      <c r="N98" s="26">
        <v>0.71305555499999995</v>
      </c>
      <c r="O98">
        <v>0</v>
      </c>
      <c r="P98">
        <v>28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 s="26">
        <v>0</v>
      </c>
      <c r="X98" s="26">
        <v>1.7227927755811874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1.7227927755811874</v>
      </c>
    </row>
    <row r="99" spans="1:31" x14ac:dyDescent="0.3">
      <c r="A99">
        <v>2737480</v>
      </c>
      <c r="B99">
        <v>1</v>
      </c>
      <c r="C99" t="s">
        <v>80</v>
      </c>
      <c r="D99" t="s">
        <v>82</v>
      </c>
      <c r="E99" t="s">
        <v>132</v>
      </c>
      <c r="F99" t="s">
        <v>454</v>
      </c>
      <c r="G99" t="s">
        <v>134</v>
      </c>
      <c r="H99" t="s">
        <v>135</v>
      </c>
      <c r="I99" t="s">
        <v>136</v>
      </c>
      <c r="J99" t="s">
        <v>137</v>
      </c>
      <c r="K99" t="s">
        <v>138</v>
      </c>
      <c r="L99" t="s">
        <v>455</v>
      </c>
      <c r="M99" t="s">
        <v>456</v>
      </c>
      <c r="N99" s="26">
        <v>3.0813888880000002</v>
      </c>
      <c r="O99">
        <v>0</v>
      </c>
      <c r="P99">
        <v>5</v>
      </c>
      <c r="Q99">
        <v>0</v>
      </c>
      <c r="R99">
        <v>0</v>
      </c>
      <c r="S99">
        <v>0</v>
      </c>
      <c r="T99">
        <v>4</v>
      </c>
      <c r="U99">
        <v>0</v>
      </c>
      <c r="V99">
        <v>0</v>
      </c>
      <c r="W99" s="26">
        <v>0</v>
      </c>
      <c r="X99" s="26">
        <v>3.0594766221411378</v>
      </c>
      <c r="Y99" s="26">
        <v>0</v>
      </c>
      <c r="Z99" s="26">
        <v>0</v>
      </c>
      <c r="AA99" s="26">
        <v>0</v>
      </c>
      <c r="AB99" s="26">
        <v>16.547537727494216</v>
      </c>
      <c r="AC99" s="26">
        <v>0</v>
      </c>
      <c r="AD99" s="26">
        <v>0</v>
      </c>
      <c r="AE99" s="26">
        <v>19.607014349635353</v>
      </c>
    </row>
    <row r="100" spans="1:31" x14ac:dyDescent="0.3">
      <c r="A100">
        <v>2738167</v>
      </c>
      <c r="B100">
        <v>1</v>
      </c>
      <c r="C100" t="s">
        <v>81</v>
      </c>
      <c r="D100" t="s">
        <v>118</v>
      </c>
      <c r="E100" t="s">
        <v>170</v>
      </c>
      <c r="F100" t="s">
        <v>457</v>
      </c>
      <c r="G100" t="s">
        <v>458</v>
      </c>
      <c r="H100" t="s">
        <v>135</v>
      </c>
      <c r="I100" t="s">
        <v>136</v>
      </c>
      <c r="J100" t="s">
        <v>137</v>
      </c>
      <c r="K100" t="s">
        <v>138</v>
      </c>
      <c r="L100" t="s">
        <v>459</v>
      </c>
      <c r="M100" t="s">
        <v>460</v>
      </c>
      <c r="N100" s="26">
        <v>1.253333333</v>
      </c>
      <c r="O100">
        <v>0</v>
      </c>
      <c r="P100">
        <v>268</v>
      </c>
      <c r="Q100">
        <v>0</v>
      </c>
      <c r="R100">
        <v>0</v>
      </c>
      <c r="S100">
        <v>0</v>
      </c>
      <c r="T100">
        <v>38</v>
      </c>
      <c r="U100">
        <v>0</v>
      </c>
      <c r="V100">
        <v>0</v>
      </c>
      <c r="W100" s="26">
        <v>0</v>
      </c>
      <c r="X100" s="26">
        <v>83.506264002947347</v>
      </c>
      <c r="Y100" s="26">
        <v>0</v>
      </c>
      <c r="Z100" s="26">
        <v>0</v>
      </c>
      <c r="AA100" s="26">
        <v>0</v>
      </c>
      <c r="AB100" s="26">
        <v>40.279818617407173</v>
      </c>
      <c r="AC100" s="26">
        <v>0</v>
      </c>
      <c r="AD100" s="26">
        <v>0</v>
      </c>
      <c r="AE100" s="26">
        <v>123.78608262035452</v>
      </c>
    </row>
    <row r="101" spans="1:31" x14ac:dyDescent="0.3">
      <c r="A101">
        <v>2737772</v>
      </c>
      <c r="B101">
        <v>1</v>
      </c>
      <c r="C101" t="s">
        <v>81</v>
      </c>
      <c r="D101" t="s">
        <v>123</v>
      </c>
      <c r="E101" t="s">
        <v>152</v>
      </c>
      <c r="F101" t="s">
        <v>461</v>
      </c>
      <c r="G101" t="s">
        <v>186</v>
      </c>
      <c r="H101" t="s">
        <v>149</v>
      </c>
      <c r="I101" t="s">
        <v>136</v>
      </c>
      <c r="J101" t="s">
        <v>137</v>
      </c>
      <c r="K101" t="s">
        <v>187</v>
      </c>
      <c r="L101" t="s">
        <v>462</v>
      </c>
      <c r="M101" t="s">
        <v>463</v>
      </c>
      <c r="N101" s="26">
        <v>4.1233333329999997</v>
      </c>
      <c r="O101">
        <v>0</v>
      </c>
      <c r="P101">
        <v>6</v>
      </c>
      <c r="Q101">
        <v>1</v>
      </c>
      <c r="R101">
        <v>155</v>
      </c>
      <c r="S101">
        <v>0</v>
      </c>
      <c r="T101">
        <v>12</v>
      </c>
      <c r="U101">
        <v>0</v>
      </c>
      <c r="V101">
        <v>0</v>
      </c>
      <c r="W101" s="26">
        <v>0</v>
      </c>
      <c r="X101" s="26">
        <v>0</v>
      </c>
      <c r="Y101" s="26">
        <v>35.704631749303367</v>
      </c>
      <c r="Z101" s="26">
        <v>42.657396828068052</v>
      </c>
      <c r="AA101" s="26">
        <v>0</v>
      </c>
      <c r="AB101" s="26">
        <v>0</v>
      </c>
      <c r="AC101" s="26">
        <v>0</v>
      </c>
      <c r="AD101" s="26">
        <v>0</v>
      </c>
      <c r="AE101" s="26">
        <v>78.362028577371419</v>
      </c>
    </row>
    <row r="102" spans="1:31" x14ac:dyDescent="0.3">
      <c r="A102">
        <v>2738184</v>
      </c>
      <c r="B102">
        <v>1</v>
      </c>
      <c r="C102" t="s">
        <v>80</v>
      </c>
      <c r="D102" t="s">
        <v>101</v>
      </c>
      <c r="E102" t="s">
        <v>170</v>
      </c>
      <c r="F102" t="s">
        <v>464</v>
      </c>
      <c r="G102" t="s">
        <v>143</v>
      </c>
      <c r="H102" t="s">
        <v>135</v>
      </c>
      <c r="I102" t="s">
        <v>136</v>
      </c>
      <c r="J102" t="s">
        <v>137</v>
      </c>
      <c r="K102" t="s">
        <v>138</v>
      </c>
      <c r="L102" t="s">
        <v>465</v>
      </c>
      <c r="M102" t="s">
        <v>466</v>
      </c>
      <c r="N102" s="26">
        <v>2.384166666</v>
      </c>
      <c r="O102">
        <v>0</v>
      </c>
      <c r="P102">
        <v>97</v>
      </c>
      <c r="Q102">
        <v>0</v>
      </c>
      <c r="R102">
        <v>5</v>
      </c>
      <c r="S102">
        <v>0</v>
      </c>
      <c r="T102">
        <v>9</v>
      </c>
      <c r="U102">
        <v>0</v>
      </c>
      <c r="V102">
        <v>1</v>
      </c>
      <c r="W102" s="26">
        <v>0</v>
      </c>
      <c r="X102" s="26">
        <v>84.500265165018988</v>
      </c>
      <c r="Y102" s="26">
        <v>0</v>
      </c>
      <c r="Z102" s="26">
        <v>5.7525906803731076E-2</v>
      </c>
      <c r="AA102" s="26">
        <v>0</v>
      </c>
      <c r="AB102" s="26">
        <v>8.8155862364509048</v>
      </c>
      <c r="AC102" s="26">
        <v>0</v>
      </c>
      <c r="AD102" s="26">
        <v>0</v>
      </c>
      <c r="AE102" s="26">
        <v>93.373377308273632</v>
      </c>
    </row>
    <row r="103" spans="1:31" x14ac:dyDescent="0.3">
      <c r="A103">
        <v>2737520</v>
      </c>
      <c r="B103">
        <v>1</v>
      </c>
      <c r="C103" t="s">
        <v>80</v>
      </c>
      <c r="D103" t="s">
        <v>90</v>
      </c>
      <c r="E103" t="s">
        <v>132</v>
      </c>
      <c r="F103" t="s">
        <v>467</v>
      </c>
      <c r="G103" t="s">
        <v>134</v>
      </c>
      <c r="H103" t="s">
        <v>135</v>
      </c>
      <c r="I103" t="s">
        <v>136</v>
      </c>
      <c r="J103" t="s">
        <v>137</v>
      </c>
      <c r="K103" t="s">
        <v>138</v>
      </c>
      <c r="L103" t="s">
        <v>468</v>
      </c>
      <c r="M103" t="s">
        <v>469</v>
      </c>
      <c r="N103" s="26">
        <v>6.8672222219999997</v>
      </c>
      <c r="O103">
        <v>0</v>
      </c>
      <c r="P103">
        <v>4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 s="26">
        <v>0</v>
      </c>
      <c r="X103" s="26">
        <v>8.4515036875793452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8.4515036875793452</v>
      </c>
    </row>
    <row r="104" spans="1:31" x14ac:dyDescent="0.3">
      <c r="A104">
        <v>2737543</v>
      </c>
      <c r="B104">
        <v>1</v>
      </c>
      <c r="C104" t="s">
        <v>80</v>
      </c>
      <c r="D104" t="s">
        <v>101</v>
      </c>
      <c r="E104" t="s">
        <v>146</v>
      </c>
      <c r="F104" t="s">
        <v>388</v>
      </c>
      <c r="G104" t="s">
        <v>148</v>
      </c>
      <c r="H104" t="s">
        <v>149</v>
      </c>
      <c r="I104" t="s">
        <v>136</v>
      </c>
      <c r="J104" t="s">
        <v>137</v>
      </c>
      <c r="K104" t="s">
        <v>138</v>
      </c>
      <c r="L104" t="s">
        <v>470</v>
      </c>
      <c r="M104" t="s">
        <v>471</v>
      </c>
      <c r="N104" s="26">
        <v>3.6133333329999999</v>
      </c>
      <c r="O104">
        <v>1</v>
      </c>
      <c r="P104">
        <v>1530</v>
      </c>
      <c r="Q104">
        <v>2</v>
      </c>
      <c r="R104">
        <v>44</v>
      </c>
      <c r="S104">
        <v>1</v>
      </c>
      <c r="T104">
        <v>130</v>
      </c>
      <c r="U104">
        <v>0</v>
      </c>
      <c r="V104">
        <v>1</v>
      </c>
      <c r="W104" s="26">
        <v>0.91173238831000014</v>
      </c>
      <c r="X104" s="26">
        <v>974.22137261949513</v>
      </c>
      <c r="Y104" s="26">
        <v>2.7479306953955556</v>
      </c>
      <c r="Z104" s="26">
        <v>19.512038490059076</v>
      </c>
      <c r="AA104" s="26">
        <v>4.9574068375038891</v>
      </c>
      <c r="AB104" s="26">
        <v>413.32357142650608</v>
      </c>
      <c r="AC104" s="26">
        <v>0</v>
      </c>
      <c r="AD104" s="26">
        <v>0</v>
      </c>
      <c r="AE104" s="26">
        <v>1415.6740524572697</v>
      </c>
    </row>
    <row r="105" spans="1:31" x14ac:dyDescent="0.3">
      <c r="A105">
        <v>2738227</v>
      </c>
      <c r="B105">
        <v>1</v>
      </c>
      <c r="C105" t="s">
        <v>80</v>
      </c>
      <c r="D105" t="s">
        <v>85</v>
      </c>
      <c r="E105" t="s">
        <v>132</v>
      </c>
      <c r="F105" t="s">
        <v>472</v>
      </c>
      <c r="G105" t="s">
        <v>307</v>
      </c>
      <c r="H105" t="s">
        <v>135</v>
      </c>
      <c r="I105" t="s">
        <v>136</v>
      </c>
      <c r="J105" t="s">
        <v>137</v>
      </c>
      <c r="K105" t="s">
        <v>138</v>
      </c>
      <c r="L105" t="s">
        <v>473</v>
      </c>
      <c r="M105" t="s">
        <v>474</v>
      </c>
      <c r="N105" s="26">
        <v>4.3899999999999997</v>
      </c>
      <c r="O105">
        <v>0</v>
      </c>
      <c r="P105">
        <v>11</v>
      </c>
      <c r="Q105">
        <v>0</v>
      </c>
      <c r="R105">
        <v>0</v>
      </c>
      <c r="S105">
        <v>0</v>
      </c>
      <c r="T105">
        <v>2</v>
      </c>
      <c r="U105">
        <v>0</v>
      </c>
      <c r="V105">
        <v>0</v>
      </c>
      <c r="W105" s="26">
        <v>0</v>
      </c>
      <c r="X105" s="26">
        <v>9.2909838509735714</v>
      </c>
      <c r="Y105" s="26">
        <v>0</v>
      </c>
      <c r="Z105" s="26">
        <v>0</v>
      </c>
      <c r="AA105" s="26">
        <v>0</v>
      </c>
      <c r="AB105" s="26">
        <v>8.7363427717234003</v>
      </c>
      <c r="AC105" s="26">
        <v>0</v>
      </c>
      <c r="AD105" s="26">
        <v>0</v>
      </c>
      <c r="AE105" s="26">
        <v>18.027326622696972</v>
      </c>
    </row>
    <row r="106" spans="1:31" x14ac:dyDescent="0.3">
      <c r="A106">
        <v>2737663</v>
      </c>
      <c r="B106">
        <v>1</v>
      </c>
      <c r="C106" t="s">
        <v>80</v>
      </c>
      <c r="D106" t="s">
        <v>82</v>
      </c>
      <c r="E106" t="s">
        <v>166</v>
      </c>
      <c r="F106" t="s">
        <v>475</v>
      </c>
      <c r="G106" t="s">
        <v>232</v>
      </c>
      <c r="H106" t="s">
        <v>135</v>
      </c>
      <c r="I106" t="s">
        <v>136</v>
      </c>
      <c r="J106" t="s">
        <v>137</v>
      </c>
      <c r="K106" t="s">
        <v>138</v>
      </c>
      <c r="L106" t="s">
        <v>476</v>
      </c>
      <c r="M106" t="s">
        <v>233</v>
      </c>
      <c r="N106" s="26">
        <v>1.454722222</v>
      </c>
      <c r="O106">
        <v>0</v>
      </c>
      <c r="P106">
        <v>1</v>
      </c>
      <c r="Q106">
        <v>0</v>
      </c>
      <c r="R106">
        <v>0</v>
      </c>
      <c r="S106">
        <v>0</v>
      </c>
      <c r="T106">
        <v>35</v>
      </c>
      <c r="U106">
        <v>0</v>
      </c>
      <c r="V106">
        <v>0</v>
      </c>
      <c r="W106" s="26">
        <v>0</v>
      </c>
      <c r="X106" s="26">
        <v>5.1050559228213166E-2</v>
      </c>
      <c r="Y106" s="26">
        <v>0</v>
      </c>
      <c r="Z106" s="26">
        <v>0</v>
      </c>
      <c r="AA106" s="26">
        <v>0</v>
      </c>
      <c r="AB106" s="26">
        <v>23.789522701538729</v>
      </c>
      <c r="AC106" s="26">
        <v>0</v>
      </c>
      <c r="AD106" s="26">
        <v>0</v>
      </c>
      <c r="AE106" s="26">
        <v>23.840573260766941</v>
      </c>
    </row>
    <row r="107" spans="1:31" x14ac:dyDescent="0.3">
      <c r="A107">
        <v>2738167</v>
      </c>
      <c r="B107">
        <v>2</v>
      </c>
      <c r="C107" t="s">
        <v>81</v>
      </c>
      <c r="D107" t="s">
        <v>118</v>
      </c>
      <c r="E107" t="s">
        <v>141</v>
      </c>
      <c r="F107" t="s">
        <v>477</v>
      </c>
      <c r="G107" t="s">
        <v>458</v>
      </c>
      <c r="H107" t="s">
        <v>135</v>
      </c>
      <c r="I107" t="s">
        <v>136</v>
      </c>
      <c r="J107" t="s">
        <v>137</v>
      </c>
      <c r="K107" t="s">
        <v>138</v>
      </c>
      <c r="L107" t="s">
        <v>460</v>
      </c>
      <c r="M107" t="s">
        <v>478</v>
      </c>
      <c r="N107" s="26">
        <v>0.37888888799999998</v>
      </c>
      <c r="O107">
        <v>0</v>
      </c>
      <c r="P107">
        <v>1020</v>
      </c>
      <c r="Q107">
        <v>0</v>
      </c>
      <c r="R107">
        <v>0</v>
      </c>
      <c r="S107">
        <v>0</v>
      </c>
      <c r="T107">
        <v>144</v>
      </c>
      <c r="U107">
        <v>0</v>
      </c>
      <c r="V107">
        <v>0</v>
      </c>
      <c r="W107" s="26">
        <v>0</v>
      </c>
      <c r="X107" s="26">
        <v>91.285207884815605</v>
      </c>
      <c r="Y107" s="26">
        <v>0</v>
      </c>
      <c r="Z107" s="26">
        <v>0</v>
      </c>
      <c r="AA107" s="26">
        <v>0</v>
      </c>
      <c r="AB107" s="26">
        <v>42.230865902790448</v>
      </c>
      <c r="AC107" s="26">
        <v>0</v>
      </c>
      <c r="AD107" s="26">
        <v>0</v>
      </c>
      <c r="AE107" s="26">
        <v>133.51607378760605</v>
      </c>
    </row>
    <row r="108" spans="1:31" x14ac:dyDescent="0.3">
      <c r="A108">
        <v>2738041</v>
      </c>
      <c r="B108">
        <v>1</v>
      </c>
      <c r="C108" t="s">
        <v>80</v>
      </c>
      <c r="D108" t="s">
        <v>88</v>
      </c>
      <c r="E108" t="s">
        <v>132</v>
      </c>
      <c r="F108" t="s">
        <v>479</v>
      </c>
      <c r="G108" t="s">
        <v>134</v>
      </c>
      <c r="H108" t="s">
        <v>135</v>
      </c>
      <c r="I108" t="s">
        <v>136</v>
      </c>
      <c r="J108" t="s">
        <v>137</v>
      </c>
      <c r="K108" t="s">
        <v>138</v>
      </c>
      <c r="L108" t="s">
        <v>480</v>
      </c>
      <c r="M108" t="s">
        <v>481</v>
      </c>
      <c r="N108" s="26">
        <v>2.588333333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 s="26">
        <v>0</v>
      </c>
      <c r="X108" s="26">
        <v>0.70139649655617609</v>
      </c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26">
        <v>0.70139649655617609</v>
      </c>
    </row>
    <row r="109" spans="1:31" x14ac:dyDescent="0.3">
      <c r="A109">
        <v>2737500</v>
      </c>
      <c r="B109">
        <v>1</v>
      </c>
      <c r="C109" t="s">
        <v>80</v>
      </c>
      <c r="D109" t="s">
        <v>85</v>
      </c>
      <c r="E109" t="s">
        <v>132</v>
      </c>
      <c r="F109" t="s">
        <v>482</v>
      </c>
      <c r="G109" t="s">
        <v>134</v>
      </c>
      <c r="H109" t="s">
        <v>135</v>
      </c>
      <c r="I109" t="s">
        <v>136</v>
      </c>
      <c r="J109" t="s">
        <v>137</v>
      </c>
      <c r="K109" t="s">
        <v>138</v>
      </c>
      <c r="L109" t="s">
        <v>483</v>
      </c>
      <c r="M109" t="s">
        <v>484</v>
      </c>
      <c r="N109" s="26">
        <v>4.3624999999999998</v>
      </c>
      <c r="O109">
        <v>0</v>
      </c>
      <c r="P109">
        <v>16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 s="26">
        <v>0</v>
      </c>
      <c r="X109" s="26">
        <v>14.188535345459812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14.188535345459812</v>
      </c>
    </row>
    <row r="110" spans="1:31" x14ac:dyDescent="0.3">
      <c r="A110">
        <v>2737815</v>
      </c>
      <c r="B110">
        <v>1</v>
      </c>
      <c r="C110" t="s">
        <v>80</v>
      </c>
      <c r="D110" t="s">
        <v>101</v>
      </c>
      <c r="E110" t="s">
        <v>132</v>
      </c>
      <c r="F110" t="s">
        <v>485</v>
      </c>
      <c r="G110" t="s">
        <v>134</v>
      </c>
      <c r="H110" t="s">
        <v>135</v>
      </c>
      <c r="I110" t="s">
        <v>136</v>
      </c>
      <c r="J110" t="s">
        <v>137</v>
      </c>
      <c r="K110" t="s">
        <v>138</v>
      </c>
      <c r="L110" t="s">
        <v>486</v>
      </c>
      <c r="M110" t="s">
        <v>487</v>
      </c>
      <c r="N110" s="26">
        <v>3.7677777770000001</v>
      </c>
      <c r="O110">
        <v>0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 s="26">
        <v>0</v>
      </c>
      <c r="X110" s="26">
        <v>4.6633398212871962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4.6633398212871962</v>
      </c>
    </row>
    <row r="111" spans="1:31" x14ac:dyDescent="0.3">
      <c r="A111">
        <v>2737792</v>
      </c>
      <c r="B111">
        <v>1</v>
      </c>
      <c r="C111" t="s">
        <v>80</v>
      </c>
      <c r="D111" t="s">
        <v>82</v>
      </c>
      <c r="E111" t="s">
        <v>166</v>
      </c>
      <c r="F111" t="s">
        <v>488</v>
      </c>
      <c r="G111" t="s">
        <v>143</v>
      </c>
      <c r="H111" t="s">
        <v>135</v>
      </c>
      <c r="I111" t="s">
        <v>136</v>
      </c>
      <c r="J111" t="s">
        <v>137</v>
      </c>
      <c r="K111" t="s">
        <v>138</v>
      </c>
      <c r="L111" t="s">
        <v>489</v>
      </c>
      <c r="M111" t="s">
        <v>490</v>
      </c>
      <c r="N111" s="26">
        <v>0.30555555499999998</v>
      </c>
      <c r="O111">
        <v>0</v>
      </c>
      <c r="P111">
        <v>24</v>
      </c>
      <c r="Q111">
        <v>0</v>
      </c>
      <c r="R111">
        <v>0</v>
      </c>
      <c r="S111">
        <v>0</v>
      </c>
      <c r="T111">
        <v>37</v>
      </c>
      <c r="U111">
        <v>0</v>
      </c>
      <c r="V111">
        <v>0</v>
      </c>
      <c r="W111" s="26">
        <v>0</v>
      </c>
      <c r="X111" s="26">
        <v>2.2171512587048001</v>
      </c>
      <c r="Y111" s="26">
        <v>0</v>
      </c>
      <c r="Z111" s="26">
        <v>0</v>
      </c>
      <c r="AA111" s="26">
        <v>0</v>
      </c>
      <c r="AB111" s="26">
        <v>7.3125853324469015</v>
      </c>
      <c r="AC111" s="26">
        <v>0</v>
      </c>
      <c r="AD111" s="26">
        <v>0</v>
      </c>
      <c r="AE111" s="26">
        <v>9.5297365911517016</v>
      </c>
    </row>
    <row r="112" spans="1:31" x14ac:dyDescent="0.3">
      <c r="A112">
        <v>2738061</v>
      </c>
      <c r="B112">
        <v>1</v>
      </c>
      <c r="C112" t="s">
        <v>80</v>
      </c>
      <c r="D112" t="s">
        <v>103</v>
      </c>
      <c r="E112" t="s">
        <v>170</v>
      </c>
      <c r="F112" t="s">
        <v>491</v>
      </c>
      <c r="G112" t="s">
        <v>303</v>
      </c>
      <c r="H112" t="s">
        <v>135</v>
      </c>
      <c r="I112" t="s">
        <v>136</v>
      </c>
      <c r="J112" t="s">
        <v>137</v>
      </c>
      <c r="K112" t="s">
        <v>138</v>
      </c>
      <c r="L112" t="s">
        <v>492</v>
      </c>
      <c r="M112" t="s">
        <v>493</v>
      </c>
      <c r="N112" s="26">
        <v>0.90416666599999995</v>
      </c>
      <c r="O112">
        <v>0</v>
      </c>
      <c r="P112">
        <v>56</v>
      </c>
      <c r="Q112">
        <v>0</v>
      </c>
      <c r="R112">
        <v>6</v>
      </c>
      <c r="S112">
        <v>0</v>
      </c>
      <c r="T112">
        <v>3</v>
      </c>
      <c r="U112">
        <v>0</v>
      </c>
      <c r="V112">
        <v>0</v>
      </c>
      <c r="W112" s="26">
        <v>0</v>
      </c>
      <c r="X112" s="26">
        <v>18.336922295573601</v>
      </c>
      <c r="Y112" s="26">
        <v>0</v>
      </c>
      <c r="Z112" s="26">
        <v>0.36288561144888892</v>
      </c>
      <c r="AA112" s="26">
        <v>0</v>
      </c>
      <c r="AB112" s="26">
        <v>5.0810740915794028</v>
      </c>
      <c r="AC112" s="26">
        <v>0</v>
      </c>
      <c r="AD112" s="26">
        <v>0</v>
      </c>
      <c r="AE112" s="26">
        <v>23.780881998601892</v>
      </c>
    </row>
    <row r="113" spans="1:31" x14ac:dyDescent="0.3">
      <c r="A113">
        <v>2737669</v>
      </c>
      <c r="B113">
        <v>1</v>
      </c>
      <c r="C113" t="s">
        <v>80</v>
      </c>
      <c r="D113" t="s">
        <v>103</v>
      </c>
      <c r="E113" t="s">
        <v>170</v>
      </c>
      <c r="F113" t="s">
        <v>494</v>
      </c>
      <c r="G113" t="s">
        <v>204</v>
      </c>
      <c r="H113" t="s">
        <v>135</v>
      </c>
      <c r="I113" t="s">
        <v>136</v>
      </c>
      <c r="J113" t="s">
        <v>137</v>
      </c>
      <c r="K113" t="s">
        <v>138</v>
      </c>
      <c r="L113" t="s">
        <v>495</v>
      </c>
      <c r="M113" t="s">
        <v>496</v>
      </c>
      <c r="N113" s="26">
        <v>2.7466666659999999</v>
      </c>
      <c r="O113">
        <v>0</v>
      </c>
      <c r="P113">
        <v>38</v>
      </c>
      <c r="Q113">
        <v>0</v>
      </c>
      <c r="R113">
        <v>0</v>
      </c>
      <c r="S113">
        <v>0</v>
      </c>
      <c r="T113">
        <v>2</v>
      </c>
      <c r="U113">
        <v>0</v>
      </c>
      <c r="V113">
        <v>0</v>
      </c>
      <c r="W113" s="26">
        <v>0</v>
      </c>
      <c r="X113" s="26">
        <v>21.537618023163827</v>
      </c>
      <c r="Y113" s="26">
        <v>0</v>
      </c>
      <c r="Z113" s="26">
        <v>0</v>
      </c>
      <c r="AA113" s="26">
        <v>0</v>
      </c>
      <c r="AB113" s="26">
        <v>4.8100051472666401</v>
      </c>
      <c r="AC113" s="26">
        <v>0</v>
      </c>
      <c r="AD113" s="26">
        <v>0</v>
      </c>
      <c r="AE113" s="26">
        <v>26.347623170430467</v>
      </c>
    </row>
    <row r="114" spans="1:31" x14ac:dyDescent="0.3">
      <c r="A114">
        <v>2737623</v>
      </c>
      <c r="B114">
        <v>1</v>
      </c>
      <c r="C114" t="s">
        <v>80</v>
      </c>
      <c r="D114" t="s">
        <v>82</v>
      </c>
      <c r="E114" t="s">
        <v>132</v>
      </c>
      <c r="F114" t="s">
        <v>497</v>
      </c>
      <c r="G114" t="s">
        <v>134</v>
      </c>
      <c r="H114" t="s">
        <v>135</v>
      </c>
      <c r="I114" t="s">
        <v>136</v>
      </c>
      <c r="J114" t="s">
        <v>137</v>
      </c>
      <c r="K114" t="s">
        <v>138</v>
      </c>
      <c r="L114" t="s">
        <v>498</v>
      </c>
      <c r="M114" t="s">
        <v>499</v>
      </c>
      <c r="N114" s="26">
        <v>4.6325000000000003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1</v>
      </c>
      <c r="U114">
        <v>0</v>
      </c>
      <c r="V114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</row>
    <row r="115" spans="1:31" x14ac:dyDescent="0.3">
      <c r="A115">
        <v>2738064</v>
      </c>
      <c r="B115">
        <v>1</v>
      </c>
      <c r="C115" t="s">
        <v>80</v>
      </c>
      <c r="D115" t="s">
        <v>94</v>
      </c>
      <c r="E115" t="s">
        <v>170</v>
      </c>
      <c r="F115" t="s">
        <v>500</v>
      </c>
      <c r="G115" t="s">
        <v>204</v>
      </c>
      <c r="H115" t="s">
        <v>135</v>
      </c>
      <c r="I115" t="s">
        <v>136</v>
      </c>
      <c r="J115" t="s">
        <v>137</v>
      </c>
      <c r="K115" t="s">
        <v>138</v>
      </c>
      <c r="L115" t="s">
        <v>501</v>
      </c>
      <c r="M115" t="s">
        <v>502</v>
      </c>
      <c r="N115" s="26">
        <v>3.0461111110000001</v>
      </c>
      <c r="O115">
        <v>0</v>
      </c>
      <c r="P115">
        <v>36</v>
      </c>
      <c r="Q115">
        <v>0</v>
      </c>
      <c r="R115">
        <v>0</v>
      </c>
      <c r="S115">
        <v>0</v>
      </c>
      <c r="T115">
        <v>1</v>
      </c>
      <c r="U115">
        <v>0</v>
      </c>
      <c r="V115">
        <v>0</v>
      </c>
      <c r="W115" s="26">
        <v>0</v>
      </c>
      <c r="X115" s="26">
        <v>19.937081945607176</v>
      </c>
      <c r="Y115" s="26">
        <v>0</v>
      </c>
      <c r="Z115" s="26">
        <v>0</v>
      </c>
      <c r="AA115" s="26">
        <v>0</v>
      </c>
      <c r="AB115" s="26">
        <v>0.54052663723244543</v>
      </c>
      <c r="AC115" s="26">
        <v>0</v>
      </c>
      <c r="AD115" s="26">
        <v>0</v>
      </c>
      <c r="AE115" s="26">
        <v>20.477608582839622</v>
      </c>
    </row>
    <row r="116" spans="1:31" x14ac:dyDescent="0.3">
      <c r="A116">
        <v>2737852</v>
      </c>
      <c r="B116">
        <v>1</v>
      </c>
      <c r="C116" t="s">
        <v>80</v>
      </c>
      <c r="D116" t="s">
        <v>103</v>
      </c>
      <c r="E116" t="s">
        <v>170</v>
      </c>
      <c r="F116" t="s">
        <v>503</v>
      </c>
      <c r="G116" t="s">
        <v>425</v>
      </c>
      <c r="H116" t="s">
        <v>135</v>
      </c>
      <c r="I116" t="s">
        <v>136</v>
      </c>
      <c r="J116" t="s">
        <v>137</v>
      </c>
      <c r="K116" t="s">
        <v>138</v>
      </c>
      <c r="L116" t="s">
        <v>504</v>
      </c>
      <c r="M116" t="s">
        <v>505</v>
      </c>
      <c r="N116" s="26">
        <v>6.108055555</v>
      </c>
      <c r="O116">
        <v>0</v>
      </c>
      <c r="P116">
        <v>37</v>
      </c>
      <c r="Q116">
        <v>0</v>
      </c>
      <c r="R116">
        <v>0</v>
      </c>
      <c r="S116">
        <v>0</v>
      </c>
      <c r="T116">
        <v>11</v>
      </c>
      <c r="U116">
        <v>0</v>
      </c>
      <c r="V116">
        <v>0</v>
      </c>
      <c r="W116" s="26">
        <v>0</v>
      </c>
      <c r="X116" s="26">
        <v>50.129592344596624</v>
      </c>
      <c r="Y116" s="26">
        <v>0</v>
      </c>
      <c r="Z116" s="26">
        <v>0</v>
      </c>
      <c r="AA116" s="26">
        <v>0</v>
      </c>
      <c r="AB116" s="26">
        <v>124.19100654471801</v>
      </c>
      <c r="AC116" s="26">
        <v>0</v>
      </c>
      <c r="AD116" s="26">
        <v>0</v>
      </c>
      <c r="AE116" s="26">
        <v>174.32059888931462</v>
      </c>
    </row>
    <row r="117" spans="1:31" x14ac:dyDescent="0.3">
      <c r="A117">
        <v>2738207</v>
      </c>
      <c r="B117">
        <v>1</v>
      </c>
      <c r="C117" t="s">
        <v>80</v>
      </c>
      <c r="D117" t="s">
        <v>98</v>
      </c>
      <c r="E117" t="s">
        <v>170</v>
      </c>
      <c r="F117" t="s">
        <v>506</v>
      </c>
      <c r="G117" t="s">
        <v>204</v>
      </c>
      <c r="H117" t="s">
        <v>135</v>
      </c>
      <c r="I117" t="s">
        <v>136</v>
      </c>
      <c r="J117" t="s">
        <v>137</v>
      </c>
      <c r="K117" t="s">
        <v>138</v>
      </c>
      <c r="L117" t="s">
        <v>507</v>
      </c>
      <c r="M117" t="s">
        <v>508</v>
      </c>
      <c r="N117" s="26">
        <v>1.000555555</v>
      </c>
      <c r="O117">
        <v>0</v>
      </c>
      <c r="P117">
        <v>15</v>
      </c>
      <c r="Q117">
        <v>0</v>
      </c>
      <c r="R117">
        <v>3</v>
      </c>
      <c r="S117">
        <v>0</v>
      </c>
      <c r="T117">
        <v>7</v>
      </c>
      <c r="U117">
        <v>0</v>
      </c>
      <c r="V117">
        <v>0</v>
      </c>
      <c r="W117" s="26">
        <v>0</v>
      </c>
      <c r="X117" s="26">
        <v>2.5201264757349802</v>
      </c>
      <c r="Y117" s="26">
        <v>0</v>
      </c>
      <c r="Z117" s="26">
        <v>0</v>
      </c>
      <c r="AA117" s="26">
        <v>0</v>
      </c>
      <c r="AB117" s="26">
        <v>0.391929931726268</v>
      </c>
      <c r="AC117" s="26">
        <v>0</v>
      </c>
      <c r="AD117" s="26">
        <v>0</v>
      </c>
      <c r="AE117" s="26">
        <v>2.9120564074612481</v>
      </c>
    </row>
    <row r="118" spans="1:31" x14ac:dyDescent="0.3">
      <c r="A118">
        <v>2737502</v>
      </c>
      <c r="B118">
        <v>3</v>
      </c>
      <c r="C118" t="s">
        <v>80</v>
      </c>
      <c r="D118" t="s">
        <v>82</v>
      </c>
      <c r="E118" t="s">
        <v>146</v>
      </c>
      <c r="F118" t="s">
        <v>509</v>
      </c>
      <c r="G118" t="s">
        <v>248</v>
      </c>
      <c r="H118" t="s">
        <v>149</v>
      </c>
      <c r="I118" t="s">
        <v>136</v>
      </c>
      <c r="J118" t="s">
        <v>137</v>
      </c>
      <c r="K118" t="s">
        <v>138</v>
      </c>
      <c r="L118" t="s">
        <v>375</v>
      </c>
      <c r="M118" t="s">
        <v>510</v>
      </c>
      <c r="N118" s="26">
        <v>3.7641666659999999</v>
      </c>
      <c r="O118">
        <v>0</v>
      </c>
      <c r="P118">
        <v>15</v>
      </c>
      <c r="Q118">
        <v>0</v>
      </c>
      <c r="R118">
        <v>0</v>
      </c>
      <c r="S118">
        <v>0</v>
      </c>
      <c r="T118">
        <v>578</v>
      </c>
      <c r="U118">
        <v>0</v>
      </c>
      <c r="V118">
        <v>0</v>
      </c>
      <c r="W118" s="26">
        <v>0</v>
      </c>
      <c r="X118" s="26">
        <v>6.7494629223191529</v>
      </c>
      <c r="Y118" s="26">
        <v>0</v>
      </c>
      <c r="Z118" s="26">
        <v>0</v>
      </c>
      <c r="AA118" s="26">
        <v>0</v>
      </c>
      <c r="AB118" s="26">
        <v>1370.6960635919659</v>
      </c>
      <c r="AC118" s="26">
        <v>0</v>
      </c>
      <c r="AD118" s="26">
        <v>0</v>
      </c>
      <c r="AE118" s="26">
        <v>1377.4455265142851</v>
      </c>
    </row>
    <row r="119" spans="1:31" x14ac:dyDescent="0.3">
      <c r="A119">
        <v>2738250</v>
      </c>
      <c r="B119">
        <v>1</v>
      </c>
      <c r="C119" t="s">
        <v>80</v>
      </c>
      <c r="D119" t="s">
        <v>85</v>
      </c>
      <c r="E119" t="s">
        <v>166</v>
      </c>
      <c r="F119" t="s">
        <v>511</v>
      </c>
      <c r="G119" t="s">
        <v>204</v>
      </c>
      <c r="H119" t="s">
        <v>135</v>
      </c>
      <c r="I119" t="s">
        <v>136</v>
      </c>
      <c r="J119" t="s">
        <v>137</v>
      </c>
      <c r="K119" t="s">
        <v>138</v>
      </c>
      <c r="L119" t="s">
        <v>512</v>
      </c>
      <c r="M119" t="s">
        <v>513</v>
      </c>
      <c r="N119" s="26">
        <v>3.608055555</v>
      </c>
      <c r="O119">
        <v>0</v>
      </c>
      <c r="P119">
        <v>89</v>
      </c>
      <c r="Q119">
        <v>0</v>
      </c>
      <c r="R119">
        <v>0</v>
      </c>
      <c r="S119">
        <v>0</v>
      </c>
      <c r="T119">
        <v>9</v>
      </c>
      <c r="U119">
        <v>0</v>
      </c>
      <c r="V119">
        <v>0</v>
      </c>
      <c r="W119" s="26">
        <v>0</v>
      </c>
      <c r="X119" s="26">
        <v>54.206191566445966</v>
      </c>
      <c r="Y119" s="26">
        <v>0</v>
      </c>
      <c r="Z119" s="26">
        <v>0</v>
      </c>
      <c r="AA119" s="26">
        <v>0</v>
      </c>
      <c r="AB119" s="26">
        <v>12.079293046845734</v>
      </c>
      <c r="AC119" s="26">
        <v>0</v>
      </c>
      <c r="AD119" s="26">
        <v>0</v>
      </c>
      <c r="AE119" s="26">
        <v>66.2854846132917</v>
      </c>
    </row>
    <row r="120" spans="1:31" x14ac:dyDescent="0.3">
      <c r="A120">
        <v>2737560</v>
      </c>
      <c r="B120">
        <v>1</v>
      </c>
      <c r="C120" t="s">
        <v>81</v>
      </c>
      <c r="D120" t="s">
        <v>118</v>
      </c>
      <c r="E120" t="s">
        <v>141</v>
      </c>
      <c r="F120" t="s">
        <v>514</v>
      </c>
      <c r="G120" t="s">
        <v>186</v>
      </c>
      <c r="H120" t="s">
        <v>135</v>
      </c>
      <c r="I120" t="s">
        <v>136</v>
      </c>
      <c r="J120" t="s">
        <v>137</v>
      </c>
      <c r="K120" t="s">
        <v>187</v>
      </c>
      <c r="L120" t="s">
        <v>515</v>
      </c>
      <c r="M120" t="s">
        <v>516</v>
      </c>
      <c r="N120" s="26">
        <v>7.3366666660000002</v>
      </c>
      <c r="O120">
        <v>0</v>
      </c>
      <c r="P120">
        <v>117</v>
      </c>
      <c r="Q120">
        <v>0</v>
      </c>
      <c r="R120">
        <v>1</v>
      </c>
      <c r="S120">
        <v>0</v>
      </c>
      <c r="T120">
        <v>7</v>
      </c>
      <c r="U120">
        <v>0</v>
      </c>
      <c r="V120">
        <v>0</v>
      </c>
      <c r="W120" s="26">
        <v>0</v>
      </c>
      <c r="X120" s="26">
        <v>212.90020130990021</v>
      </c>
      <c r="Y120" s="26">
        <v>0</v>
      </c>
      <c r="Z120" s="26">
        <v>0</v>
      </c>
      <c r="AA120" s="26">
        <v>0</v>
      </c>
      <c r="AB120" s="26">
        <v>88.379128331174314</v>
      </c>
      <c r="AC120" s="26">
        <v>0</v>
      </c>
      <c r="AD120" s="26">
        <v>0</v>
      </c>
      <c r="AE120" s="26">
        <v>301.27932964107453</v>
      </c>
    </row>
    <row r="121" spans="1:31" x14ac:dyDescent="0.3">
      <c r="A121">
        <v>2737689</v>
      </c>
      <c r="B121">
        <v>1</v>
      </c>
      <c r="C121" t="s">
        <v>80</v>
      </c>
      <c r="D121" t="s">
        <v>104</v>
      </c>
      <c r="E121" t="s">
        <v>175</v>
      </c>
      <c r="F121" t="s">
        <v>517</v>
      </c>
      <c r="G121" t="s">
        <v>159</v>
      </c>
      <c r="H121" t="s">
        <v>149</v>
      </c>
      <c r="I121" t="s">
        <v>136</v>
      </c>
      <c r="J121" t="s">
        <v>137</v>
      </c>
      <c r="K121" t="s">
        <v>138</v>
      </c>
      <c r="L121" t="s">
        <v>518</v>
      </c>
      <c r="M121" t="s">
        <v>519</v>
      </c>
      <c r="N121" s="26">
        <v>2.477222222</v>
      </c>
      <c r="O121">
        <v>0</v>
      </c>
      <c r="P121">
        <v>25</v>
      </c>
      <c r="Q121">
        <v>3</v>
      </c>
      <c r="R121">
        <v>15</v>
      </c>
      <c r="S121">
        <v>14</v>
      </c>
      <c r="T121">
        <v>23</v>
      </c>
      <c r="U121">
        <v>12</v>
      </c>
      <c r="V121">
        <v>0</v>
      </c>
      <c r="W121" s="26">
        <v>0</v>
      </c>
      <c r="X121" s="26">
        <v>11.48958518746293</v>
      </c>
      <c r="Y121" s="26">
        <v>0.90880136533333333</v>
      </c>
      <c r="Z121" s="26">
        <v>0.90823440227555552</v>
      </c>
      <c r="AA121" s="26">
        <v>520.52982998183359</v>
      </c>
      <c r="AB121" s="26">
        <v>94.265417000449986</v>
      </c>
      <c r="AC121" s="26">
        <v>18670.868980229054</v>
      </c>
      <c r="AD121" s="26">
        <v>0</v>
      </c>
      <c r="AE121" s="26">
        <v>19298.970848166409</v>
      </c>
    </row>
    <row r="122" spans="1:31" x14ac:dyDescent="0.3">
      <c r="A122">
        <v>2737995</v>
      </c>
      <c r="B122">
        <v>1</v>
      </c>
      <c r="C122" t="s">
        <v>80</v>
      </c>
      <c r="D122" t="s">
        <v>105</v>
      </c>
      <c r="E122" t="s">
        <v>132</v>
      </c>
      <c r="F122" t="s">
        <v>520</v>
      </c>
      <c r="G122" t="s">
        <v>134</v>
      </c>
      <c r="H122" t="s">
        <v>135</v>
      </c>
      <c r="I122" t="s">
        <v>136</v>
      </c>
      <c r="J122" t="s">
        <v>137</v>
      </c>
      <c r="K122" t="s">
        <v>138</v>
      </c>
      <c r="L122" t="s">
        <v>521</v>
      </c>
      <c r="M122" t="s">
        <v>522</v>
      </c>
      <c r="N122" s="26">
        <v>2.895277777</v>
      </c>
      <c r="O122">
        <v>0</v>
      </c>
      <c r="P122">
        <v>27</v>
      </c>
      <c r="Q122">
        <v>0</v>
      </c>
      <c r="R122">
        <v>0</v>
      </c>
      <c r="S122">
        <v>0</v>
      </c>
      <c r="T122">
        <v>1</v>
      </c>
      <c r="U122">
        <v>0</v>
      </c>
      <c r="V122">
        <v>0</v>
      </c>
      <c r="W122" s="26">
        <v>0</v>
      </c>
      <c r="X122" s="26">
        <v>19.556415841238099</v>
      </c>
      <c r="Y122" s="26">
        <v>0</v>
      </c>
      <c r="Z122" s="26">
        <v>0</v>
      </c>
      <c r="AA122" s="26">
        <v>0</v>
      </c>
      <c r="AB122" s="26">
        <v>0.74292725376987423</v>
      </c>
      <c r="AC122" s="26">
        <v>0</v>
      </c>
      <c r="AD122" s="26">
        <v>0</v>
      </c>
      <c r="AE122" s="26">
        <v>20.299343095007973</v>
      </c>
    </row>
    <row r="123" spans="1:31" x14ac:dyDescent="0.3">
      <c r="A123">
        <v>2737746</v>
      </c>
      <c r="B123">
        <v>1</v>
      </c>
      <c r="C123" t="s">
        <v>81</v>
      </c>
      <c r="D123" t="s">
        <v>128</v>
      </c>
      <c r="E123" t="s">
        <v>166</v>
      </c>
      <c r="F123" t="s">
        <v>523</v>
      </c>
      <c r="G123" t="s">
        <v>232</v>
      </c>
      <c r="H123" t="s">
        <v>135</v>
      </c>
      <c r="I123" t="s">
        <v>136</v>
      </c>
      <c r="J123" t="s">
        <v>137</v>
      </c>
      <c r="K123" t="s">
        <v>138</v>
      </c>
      <c r="L123" t="s">
        <v>524</v>
      </c>
      <c r="M123" t="s">
        <v>525</v>
      </c>
      <c r="N123" s="26">
        <v>3.8419444440000001</v>
      </c>
      <c r="O123">
        <v>0</v>
      </c>
      <c r="P123">
        <v>304</v>
      </c>
      <c r="Q123">
        <v>0</v>
      </c>
      <c r="R123">
        <v>0</v>
      </c>
      <c r="S123">
        <v>0</v>
      </c>
      <c r="T123">
        <v>18</v>
      </c>
      <c r="U123">
        <v>0</v>
      </c>
      <c r="V123">
        <v>0</v>
      </c>
      <c r="W123" s="26">
        <v>0</v>
      </c>
      <c r="X123" s="26">
        <v>263.83633452379985</v>
      </c>
      <c r="Y123" s="26">
        <v>0</v>
      </c>
      <c r="Z123" s="26">
        <v>0</v>
      </c>
      <c r="AA123" s="26">
        <v>0</v>
      </c>
      <c r="AB123" s="26">
        <v>271.87598401994785</v>
      </c>
      <c r="AC123" s="26">
        <v>0</v>
      </c>
      <c r="AD123" s="26">
        <v>0</v>
      </c>
      <c r="AE123" s="26">
        <v>535.71231854374764</v>
      </c>
    </row>
    <row r="124" spans="1:31" x14ac:dyDescent="0.3">
      <c r="A124">
        <v>2737486</v>
      </c>
      <c r="B124">
        <v>1</v>
      </c>
      <c r="C124" t="s">
        <v>80</v>
      </c>
      <c r="D124" t="s">
        <v>83</v>
      </c>
      <c r="E124" t="s">
        <v>175</v>
      </c>
      <c r="F124" t="s">
        <v>526</v>
      </c>
      <c r="G124" t="s">
        <v>326</v>
      </c>
      <c r="H124" t="s">
        <v>365</v>
      </c>
      <c r="I124" t="s">
        <v>136</v>
      </c>
      <c r="J124" t="s">
        <v>137</v>
      </c>
      <c r="K124" t="s">
        <v>187</v>
      </c>
      <c r="L124" t="s">
        <v>527</v>
      </c>
      <c r="M124" t="s">
        <v>528</v>
      </c>
      <c r="N124" s="26">
        <v>0.144166666</v>
      </c>
      <c r="O124">
        <v>3</v>
      </c>
      <c r="P124">
        <v>53341</v>
      </c>
      <c r="Q124">
        <v>0</v>
      </c>
      <c r="R124">
        <v>47</v>
      </c>
      <c r="S124">
        <v>217</v>
      </c>
      <c r="T124">
        <v>8986</v>
      </c>
      <c r="U124">
        <v>78</v>
      </c>
      <c r="V124">
        <v>124</v>
      </c>
      <c r="W124" s="26">
        <v>1.6094934504542013</v>
      </c>
      <c r="X124" s="26">
        <v>1596.7828804682742</v>
      </c>
      <c r="Y124" s="26">
        <v>0</v>
      </c>
      <c r="Z124" s="26">
        <v>3.7957654624248449</v>
      </c>
      <c r="AA124" s="26">
        <v>872.75484443652294</v>
      </c>
      <c r="AB124" s="26">
        <v>1083.319788245881</v>
      </c>
      <c r="AC124" s="26">
        <v>1762.5798449994063</v>
      </c>
      <c r="AD124" s="26">
        <v>175.20474272563879</v>
      </c>
      <c r="AE124" s="26">
        <v>5496.0473597886021</v>
      </c>
    </row>
    <row r="125" spans="1:31" x14ac:dyDescent="0.3">
      <c r="A125">
        <v>2738073</v>
      </c>
      <c r="B125">
        <v>1</v>
      </c>
      <c r="C125" t="s">
        <v>80</v>
      </c>
      <c r="D125" t="s">
        <v>82</v>
      </c>
      <c r="E125" t="s">
        <v>132</v>
      </c>
      <c r="F125" t="s">
        <v>529</v>
      </c>
      <c r="G125" t="s">
        <v>307</v>
      </c>
      <c r="H125" t="s">
        <v>135</v>
      </c>
      <c r="I125" t="s">
        <v>136</v>
      </c>
      <c r="J125" t="s">
        <v>137</v>
      </c>
      <c r="K125" t="s">
        <v>138</v>
      </c>
      <c r="L125" t="s">
        <v>530</v>
      </c>
      <c r="M125" t="s">
        <v>531</v>
      </c>
      <c r="N125" s="26">
        <v>2.7763888880000001</v>
      </c>
      <c r="O125">
        <v>0</v>
      </c>
      <c r="P125">
        <v>2</v>
      </c>
      <c r="Q125">
        <v>0</v>
      </c>
      <c r="R125">
        <v>0</v>
      </c>
      <c r="S125">
        <v>0</v>
      </c>
      <c r="T125">
        <v>1</v>
      </c>
      <c r="U125">
        <v>0</v>
      </c>
      <c r="V125">
        <v>0</v>
      </c>
      <c r="W125" s="26">
        <v>0</v>
      </c>
      <c r="X125" s="26">
        <v>1.7798220845603077</v>
      </c>
      <c r="Y125" s="26">
        <v>0</v>
      </c>
      <c r="Z125" s="26">
        <v>0</v>
      </c>
      <c r="AA125" s="26">
        <v>0</v>
      </c>
      <c r="AB125" s="26">
        <v>0.66003046959795764</v>
      </c>
      <c r="AC125" s="26">
        <v>0</v>
      </c>
      <c r="AD125" s="26">
        <v>0</v>
      </c>
      <c r="AE125" s="26">
        <v>2.4398525541582652</v>
      </c>
    </row>
    <row r="126" spans="1:31" x14ac:dyDescent="0.3">
      <c r="A126">
        <v>2737490</v>
      </c>
      <c r="B126">
        <v>2</v>
      </c>
      <c r="C126" t="s">
        <v>80</v>
      </c>
      <c r="D126" t="s">
        <v>82</v>
      </c>
      <c r="E126" t="s">
        <v>166</v>
      </c>
      <c r="F126" t="s">
        <v>532</v>
      </c>
      <c r="G126" t="s">
        <v>425</v>
      </c>
      <c r="H126" t="s">
        <v>135</v>
      </c>
      <c r="I126" t="s">
        <v>136</v>
      </c>
      <c r="J126" t="s">
        <v>137</v>
      </c>
      <c r="K126" t="s">
        <v>138</v>
      </c>
      <c r="L126" t="s">
        <v>533</v>
      </c>
      <c r="M126" t="s">
        <v>534</v>
      </c>
      <c r="N126" s="26">
        <v>5.7908333330000001</v>
      </c>
      <c r="O126">
        <v>0</v>
      </c>
      <c r="P126">
        <v>9</v>
      </c>
      <c r="Q126">
        <v>0</v>
      </c>
      <c r="R126">
        <v>0</v>
      </c>
      <c r="S126">
        <v>0</v>
      </c>
      <c r="T126">
        <v>9</v>
      </c>
      <c r="U126">
        <v>0</v>
      </c>
      <c r="V126">
        <v>0</v>
      </c>
      <c r="W126" s="26">
        <v>0</v>
      </c>
      <c r="X126" s="26">
        <v>7.2069647188713741</v>
      </c>
      <c r="Y126" s="26">
        <v>0</v>
      </c>
      <c r="Z126" s="26">
        <v>0</v>
      </c>
      <c r="AA126" s="26">
        <v>0</v>
      </c>
      <c r="AB126" s="26">
        <v>99.459655527028005</v>
      </c>
      <c r="AC126" s="26">
        <v>0</v>
      </c>
      <c r="AD126" s="26">
        <v>0</v>
      </c>
      <c r="AE126" s="26">
        <v>106.66662024589938</v>
      </c>
    </row>
    <row r="127" spans="1:31" x14ac:dyDescent="0.3">
      <c r="A127">
        <v>2737881</v>
      </c>
      <c r="B127">
        <v>1</v>
      </c>
      <c r="C127" t="s">
        <v>81</v>
      </c>
      <c r="D127" t="s">
        <v>112</v>
      </c>
      <c r="E127" t="s">
        <v>170</v>
      </c>
      <c r="F127" t="s">
        <v>535</v>
      </c>
      <c r="G127" t="s">
        <v>303</v>
      </c>
      <c r="H127" t="s">
        <v>135</v>
      </c>
      <c r="I127" t="s">
        <v>136</v>
      </c>
      <c r="J127" t="s">
        <v>137</v>
      </c>
      <c r="K127" t="s">
        <v>138</v>
      </c>
      <c r="L127" t="s">
        <v>536</v>
      </c>
      <c r="M127" t="s">
        <v>537</v>
      </c>
      <c r="N127" s="26">
        <v>7.7397222220000002</v>
      </c>
      <c r="O127">
        <v>0</v>
      </c>
      <c r="P127">
        <v>10</v>
      </c>
      <c r="Q127">
        <v>0</v>
      </c>
      <c r="R127">
        <v>1</v>
      </c>
      <c r="S127">
        <v>0</v>
      </c>
      <c r="T127">
        <v>0</v>
      </c>
      <c r="U127">
        <v>0</v>
      </c>
      <c r="V127">
        <v>0</v>
      </c>
      <c r="W127" s="26">
        <v>0</v>
      </c>
      <c r="X127" s="26">
        <v>1.8547309509049998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1.8547309509049998</v>
      </c>
    </row>
    <row r="128" spans="1:31" x14ac:dyDescent="0.3">
      <c r="A128">
        <v>2737526</v>
      </c>
      <c r="B128">
        <v>1</v>
      </c>
      <c r="C128" t="s">
        <v>81</v>
      </c>
      <c r="D128" t="s">
        <v>128</v>
      </c>
      <c r="E128" t="s">
        <v>170</v>
      </c>
      <c r="F128" t="s">
        <v>538</v>
      </c>
      <c r="G128" t="s">
        <v>204</v>
      </c>
      <c r="H128" t="s">
        <v>135</v>
      </c>
      <c r="I128" t="s">
        <v>136</v>
      </c>
      <c r="J128" t="s">
        <v>137</v>
      </c>
      <c r="K128" t="s">
        <v>138</v>
      </c>
      <c r="L128" t="s">
        <v>539</v>
      </c>
      <c r="M128" t="s">
        <v>540</v>
      </c>
      <c r="N128" s="26">
        <v>1.238611111</v>
      </c>
      <c r="O128">
        <v>0</v>
      </c>
      <c r="P128">
        <v>7</v>
      </c>
      <c r="Q128">
        <v>0</v>
      </c>
      <c r="R128">
        <v>0</v>
      </c>
      <c r="S128">
        <v>0</v>
      </c>
      <c r="T128">
        <v>6</v>
      </c>
      <c r="U128">
        <v>0</v>
      </c>
      <c r="V128">
        <v>0</v>
      </c>
      <c r="W128" s="26">
        <v>0</v>
      </c>
      <c r="X128" s="26">
        <v>0.80476300908805143</v>
      </c>
      <c r="Y128" s="26">
        <v>0</v>
      </c>
      <c r="Z128" s="26">
        <v>0</v>
      </c>
      <c r="AA128" s="26">
        <v>0</v>
      </c>
      <c r="AB128" s="26">
        <v>35.867467084327252</v>
      </c>
      <c r="AC128" s="26">
        <v>0</v>
      </c>
      <c r="AD128" s="26">
        <v>0</v>
      </c>
      <c r="AE128" s="26">
        <v>36.672230093415301</v>
      </c>
    </row>
    <row r="129" spans="1:31" x14ac:dyDescent="0.3">
      <c r="A129">
        <v>2737672</v>
      </c>
      <c r="B129">
        <v>1</v>
      </c>
      <c r="C129" t="s">
        <v>80</v>
      </c>
      <c r="D129" t="s">
        <v>82</v>
      </c>
      <c r="E129" t="s">
        <v>141</v>
      </c>
      <c r="F129" t="s">
        <v>541</v>
      </c>
      <c r="G129" t="s">
        <v>143</v>
      </c>
      <c r="H129" t="s">
        <v>135</v>
      </c>
      <c r="I129" t="s">
        <v>136</v>
      </c>
      <c r="J129" t="s">
        <v>137</v>
      </c>
      <c r="K129" t="s">
        <v>138</v>
      </c>
      <c r="L129" t="s">
        <v>542</v>
      </c>
      <c r="M129" t="s">
        <v>543</v>
      </c>
      <c r="N129" s="26">
        <v>0.448333333</v>
      </c>
      <c r="O129">
        <v>0</v>
      </c>
      <c r="P129">
        <v>2</v>
      </c>
      <c r="Q129">
        <v>0</v>
      </c>
      <c r="R129">
        <v>0</v>
      </c>
      <c r="S129">
        <v>0</v>
      </c>
      <c r="T129">
        <v>202</v>
      </c>
      <c r="U129">
        <v>0</v>
      </c>
      <c r="V129">
        <v>0</v>
      </c>
      <c r="W129" s="26">
        <v>0</v>
      </c>
      <c r="X129" s="26">
        <v>0.36156182656948799</v>
      </c>
      <c r="Y129" s="26">
        <v>0</v>
      </c>
      <c r="Z129" s="26">
        <v>0</v>
      </c>
      <c r="AA129" s="26">
        <v>0</v>
      </c>
      <c r="AB129" s="26">
        <v>42.517281282645335</v>
      </c>
      <c r="AC129" s="26">
        <v>0</v>
      </c>
      <c r="AD129" s="26">
        <v>0</v>
      </c>
      <c r="AE129" s="26">
        <v>42.87884310921482</v>
      </c>
    </row>
    <row r="130" spans="1:31" x14ac:dyDescent="0.3">
      <c r="A130">
        <v>2737947</v>
      </c>
      <c r="B130">
        <v>1</v>
      </c>
      <c r="C130" t="s">
        <v>80</v>
      </c>
      <c r="D130" t="s">
        <v>100</v>
      </c>
      <c r="E130" t="s">
        <v>170</v>
      </c>
      <c r="F130" t="s">
        <v>544</v>
      </c>
      <c r="G130" t="s">
        <v>303</v>
      </c>
      <c r="H130" t="s">
        <v>135</v>
      </c>
      <c r="I130" t="s">
        <v>136</v>
      </c>
      <c r="J130" t="s">
        <v>137</v>
      </c>
      <c r="K130" t="s">
        <v>138</v>
      </c>
      <c r="L130" t="s">
        <v>545</v>
      </c>
      <c r="M130" t="s">
        <v>546</v>
      </c>
      <c r="N130" s="26">
        <v>6.6330555550000003</v>
      </c>
      <c r="O130">
        <v>0</v>
      </c>
      <c r="P130">
        <v>19</v>
      </c>
      <c r="Q130">
        <v>0</v>
      </c>
      <c r="R130">
        <v>15</v>
      </c>
      <c r="S130">
        <v>0</v>
      </c>
      <c r="T130">
        <v>0</v>
      </c>
      <c r="U130">
        <v>0</v>
      </c>
      <c r="V130">
        <v>0</v>
      </c>
      <c r="W130" s="26">
        <v>0</v>
      </c>
      <c r="X130" s="26">
        <v>41.42917663271016</v>
      </c>
      <c r="Y130" s="26">
        <v>0</v>
      </c>
      <c r="Z130" s="26">
        <v>10.804041523095441</v>
      </c>
      <c r="AA130" s="26">
        <v>0</v>
      </c>
      <c r="AB130" s="26">
        <v>0</v>
      </c>
      <c r="AC130" s="26">
        <v>0</v>
      </c>
      <c r="AD130" s="26">
        <v>0</v>
      </c>
      <c r="AE130" s="26">
        <v>52.233218155805602</v>
      </c>
    </row>
    <row r="131" spans="1:31" x14ac:dyDescent="0.3">
      <c r="A131">
        <v>2738110</v>
      </c>
      <c r="B131">
        <v>1</v>
      </c>
      <c r="C131" t="s">
        <v>80</v>
      </c>
      <c r="D131" t="s">
        <v>86</v>
      </c>
      <c r="E131" t="s">
        <v>132</v>
      </c>
      <c r="F131" t="s">
        <v>547</v>
      </c>
      <c r="G131" t="s">
        <v>134</v>
      </c>
      <c r="H131" t="s">
        <v>135</v>
      </c>
      <c r="I131" t="s">
        <v>136</v>
      </c>
      <c r="J131" t="s">
        <v>137</v>
      </c>
      <c r="K131" t="s">
        <v>138</v>
      </c>
      <c r="L131" t="s">
        <v>548</v>
      </c>
      <c r="M131" t="s">
        <v>549</v>
      </c>
      <c r="N131" s="26">
        <v>1.092777777</v>
      </c>
      <c r="O131">
        <v>0</v>
      </c>
      <c r="P131">
        <v>1</v>
      </c>
      <c r="Q131">
        <v>0</v>
      </c>
      <c r="R131">
        <v>1</v>
      </c>
      <c r="S131">
        <v>0</v>
      </c>
      <c r="T131">
        <v>0</v>
      </c>
      <c r="U131">
        <v>0</v>
      </c>
      <c r="V131">
        <v>0</v>
      </c>
      <c r="W131" s="26">
        <v>0</v>
      </c>
      <c r="X131" s="26">
        <v>0.86906782995916332</v>
      </c>
      <c r="Y131" s="26">
        <v>0</v>
      </c>
      <c r="Z131" s="26">
        <v>2.4459139083036222E-2</v>
      </c>
      <c r="AA131" s="26">
        <v>0</v>
      </c>
      <c r="AB131" s="26">
        <v>0</v>
      </c>
      <c r="AC131" s="26">
        <v>0</v>
      </c>
      <c r="AD131" s="26">
        <v>0</v>
      </c>
      <c r="AE131" s="26">
        <v>0.89352696904219953</v>
      </c>
    </row>
    <row r="132" spans="1:31" x14ac:dyDescent="0.3">
      <c r="A132">
        <v>2737592</v>
      </c>
      <c r="B132">
        <v>1</v>
      </c>
      <c r="C132" t="s">
        <v>80</v>
      </c>
      <c r="D132" t="s">
        <v>82</v>
      </c>
      <c r="E132" t="s">
        <v>132</v>
      </c>
      <c r="F132" t="s">
        <v>550</v>
      </c>
      <c r="G132" t="s">
        <v>307</v>
      </c>
      <c r="H132" t="s">
        <v>135</v>
      </c>
      <c r="I132" t="s">
        <v>136</v>
      </c>
      <c r="J132" t="s">
        <v>137</v>
      </c>
      <c r="K132" t="s">
        <v>138</v>
      </c>
      <c r="L132" t="s">
        <v>551</v>
      </c>
      <c r="M132" t="s">
        <v>552</v>
      </c>
      <c r="N132" s="26">
        <v>4.7758333329999996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1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54.225999371201446</v>
      </c>
      <c r="AE132" s="26">
        <v>54.225999371201446</v>
      </c>
    </row>
    <row r="133" spans="1:31" x14ac:dyDescent="0.3">
      <c r="A133">
        <v>2737735</v>
      </c>
      <c r="B133">
        <v>1</v>
      </c>
      <c r="C133" t="s">
        <v>80</v>
      </c>
      <c r="D133" t="s">
        <v>82</v>
      </c>
      <c r="E133" t="s">
        <v>132</v>
      </c>
      <c r="F133" t="s">
        <v>553</v>
      </c>
      <c r="G133" t="s">
        <v>143</v>
      </c>
      <c r="H133" t="s">
        <v>135</v>
      </c>
      <c r="I133" t="s">
        <v>136</v>
      </c>
      <c r="J133" t="s">
        <v>137</v>
      </c>
      <c r="K133" t="s">
        <v>138</v>
      </c>
      <c r="L133" t="s">
        <v>554</v>
      </c>
      <c r="M133" t="s">
        <v>555</v>
      </c>
      <c r="N133" s="26">
        <v>0.29527777700000002</v>
      </c>
      <c r="O133">
        <v>0</v>
      </c>
      <c r="P133">
        <v>4</v>
      </c>
      <c r="Q133">
        <v>0</v>
      </c>
      <c r="R133">
        <v>0</v>
      </c>
      <c r="S133">
        <v>0</v>
      </c>
      <c r="T133">
        <v>4</v>
      </c>
      <c r="U133">
        <v>0</v>
      </c>
      <c r="V133">
        <v>0</v>
      </c>
      <c r="W133" s="26">
        <v>0</v>
      </c>
      <c r="X133" s="26">
        <v>0.3335987936459574</v>
      </c>
      <c r="Y133" s="26">
        <v>0</v>
      </c>
      <c r="Z133" s="26">
        <v>0</v>
      </c>
      <c r="AA133" s="26">
        <v>0</v>
      </c>
      <c r="AB133" s="26">
        <v>1.0048227854703111</v>
      </c>
      <c r="AC133" s="26">
        <v>0</v>
      </c>
      <c r="AD133" s="26">
        <v>0</v>
      </c>
      <c r="AE133" s="26">
        <v>1.3384215791162686</v>
      </c>
    </row>
    <row r="134" spans="1:31" x14ac:dyDescent="0.3">
      <c r="A134">
        <v>2737712</v>
      </c>
      <c r="B134">
        <v>1</v>
      </c>
      <c r="C134" t="s">
        <v>80</v>
      </c>
      <c r="D134" t="s">
        <v>82</v>
      </c>
      <c r="E134" t="s">
        <v>132</v>
      </c>
      <c r="F134" t="s">
        <v>556</v>
      </c>
      <c r="G134" t="s">
        <v>307</v>
      </c>
      <c r="H134" t="s">
        <v>135</v>
      </c>
      <c r="I134" t="s">
        <v>136</v>
      </c>
      <c r="J134" t="s">
        <v>137</v>
      </c>
      <c r="K134" t="s">
        <v>138</v>
      </c>
      <c r="L134" t="s">
        <v>557</v>
      </c>
      <c r="M134" t="s">
        <v>558</v>
      </c>
      <c r="N134" s="26">
        <v>2.8650000000000002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1</v>
      </c>
      <c r="U134">
        <v>0</v>
      </c>
      <c r="V134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0</v>
      </c>
      <c r="AB134" s="26">
        <v>20.10291438333017</v>
      </c>
      <c r="AC134" s="26">
        <v>0</v>
      </c>
      <c r="AD134" s="26">
        <v>0</v>
      </c>
      <c r="AE134" s="26">
        <v>20.10291438333017</v>
      </c>
    </row>
    <row r="135" spans="1:31" x14ac:dyDescent="0.3">
      <c r="A135">
        <v>2737612</v>
      </c>
      <c r="B135">
        <v>1</v>
      </c>
      <c r="C135" t="s">
        <v>81</v>
      </c>
      <c r="D135" t="s">
        <v>118</v>
      </c>
      <c r="E135" t="s">
        <v>146</v>
      </c>
      <c r="F135" t="s">
        <v>559</v>
      </c>
      <c r="G135" t="s">
        <v>159</v>
      </c>
      <c r="H135" t="s">
        <v>149</v>
      </c>
      <c r="I135" t="s">
        <v>136</v>
      </c>
      <c r="J135" t="s">
        <v>137</v>
      </c>
      <c r="K135" t="s">
        <v>138</v>
      </c>
      <c r="L135" t="s">
        <v>560</v>
      </c>
      <c r="M135" t="s">
        <v>561</v>
      </c>
      <c r="N135" s="26">
        <v>0.95583333299999995</v>
      </c>
      <c r="O135">
        <v>1</v>
      </c>
      <c r="P135">
        <v>611</v>
      </c>
      <c r="Q135">
        <v>14</v>
      </c>
      <c r="R135">
        <v>29</v>
      </c>
      <c r="S135">
        <v>9</v>
      </c>
      <c r="T135">
        <v>80</v>
      </c>
      <c r="U135">
        <v>4</v>
      </c>
      <c r="V135">
        <v>0</v>
      </c>
      <c r="W135" s="26">
        <v>1.2596157231349037</v>
      </c>
      <c r="X135" s="26">
        <v>125.23311878500026</v>
      </c>
      <c r="Y135" s="26">
        <v>0</v>
      </c>
      <c r="Z135" s="26">
        <v>2.7394818979288535</v>
      </c>
      <c r="AA135" s="26">
        <v>254.411951701953</v>
      </c>
      <c r="AB135" s="26">
        <v>48.545350366223737</v>
      </c>
      <c r="AC135" s="26">
        <v>1006.5419761297768</v>
      </c>
      <c r="AD135" s="26">
        <v>0</v>
      </c>
      <c r="AE135" s="26">
        <v>1438.7314946040174</v>
      </c>
    </row>
    <row r="136" spans="1:31" x14ac:dyDescent="0.3">
      <c r="A136">
        <v>2737635</v>
      </c>
      <c r="B136">
        <v>1</v>
      </c>
      <c r="C136" t="s">
        <v>81</v>
      </c>
      <c r="D136" t="s">
        <v>115</v>
      </c>
      <c r="E136" t="s">
        <v>170</v>
      </c>
      <c r="F136" t="s">
        <v>562</v>
      </c>
      <c r="G136" t="s">
        <v>204</v>
      </c>
      <c r="H136" t="s">
        <v>135</v>
      </c>
      <c r="I136" t="s">
        <v>136</v>
      </c>
      <c r="J136" t="s">
        <v>137</v>
      </c>
      <c r="K136" t="s">
        <v>138</v>
      </c>
      <c r="L136" t="s">
        <v>563</v>
      </c>
      <c r="M136" t="s">
        <v>564</v>
      </c>
      <c r="N136" s="26">
        <v>3.4558333330000002</v>
      </c>
      <c r="O136">
        <v>0</v>
      </c>
      <c r="P136">
        <v>2</v>
      </c>
      <c r="Q136">
        <v>0</v>
      </c>
      <c r="R136">
        <v>0</v>
      </c>
      <c r="S136">
        <v>0</v>
      </c>
      <c r="T136">
        <v>1</v>
      </c>
      <c r="U136">
        <v>0</v>
      </c>
      <c r="V13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9.4177489805155403</v>
      </c>
      <c r="AC136" s="26">
        <v>0</v>
      </c>
      <c r="AD136" s="26">
        <v>0</v>
      </c>
      <c r="AE136" s="26">
        <v>9.4177489805155403</v>
      </c>
    </row>
    <row r="137" spans="1:31" x14ac:dyDescent="0.3">
      <c r="A137">
        <v>2737904</v>
      </c>
      <c r="B137">
        <v>1</v>
      </c>
      <c r="C137" t="s">
        <v>81</v>
      </c>
      <c r="D137" t="s">
        <v>115</v>
      </c>
      <c r="E137" t="s">
        <v>152</v>
      </c>
      <c r="F137" t="s">
        <v>565</v>
      </c>
      <c r="G137" t="s">
        <v>159</v>
      </c>
      <c r="H137" t="s">
        <v>149</v>
      </c>
      <c r="I137" t="s">
        <v>566</v>
      </c>
      <c r="J137" t="s">
        <v>137</v>
      </c>
      <c r="K137" t="s">
        <v>138</v>
      </c>
      <c r="L137" t="s">
        <v>567</v>
      </c>
      <c r="M137" t="s">
        <v>568</v>
      </c>
      <c r="N137" s="26">
        <v>4.6388888000000003E-2</v>
      </c>
      <c r="O137">
        <v>3</v>
      </c>
      <c r="P137">
        <v>485</v>
      </c>
      <c r="Q137">
        <v>1</v>
      </c>
      <c r="R137">
        <v>49</v>
      </c>
      <c r="S137">
        <v>5</v>
      </c>
      <c r="T137">
        <v>40</v>
      </c>
      <c r="U137">
        <v>0</v>
      </c>
      <c r="V137">
        <v>0</v>
      </c>
      <c r="W137" s="26">
        <v>3.4269636078333332E-2</v>
      </c>
      <c r="X137" s="26">
        <v>1.4763432627451663</v>
      </c>
      <c r="Y137" s="26">
        <v>3.6725952213988444E-2</v>
      </c>
      <c r="Z137" s="26">
        <v>0.22360284856012183</v>
      </c>
      <c r="AA137" s="26">
        <v>0.67894462894897267</v>
      </c>
      <c r="AB137" s="26">
        <v>0.9450965395028853</v>
      </c>
      <c r="AC137" s="26">
        <v>0</v>
      </c>
      <c r="AD137" s="26">
        <v>0</v>
      </c>
      <c r="AE137" s="26">
        <v>3.394982868049468</v>
      </c>
    </row>
    <row r="138" spans="1:31" x14ac:dyDescent="0.3">
      <c r="A138">
        <v>2737798</v>
      </c>
      <c r="B138">
        <v>1</v>
      </c>
      <c r="C138" t="s">
        <v>81</v>
      </c>
      <c r="D138" t="s">
        <v>118</v>
      </c>
      <c r="E138" t="s">
        <v>146</v>
      </c>
      <c r="F138" t="s">
        <v>569</v>
      </c>
      <c r="G138" t="s">
        <v>148</v>
      </c>
      <c r="H138" t="s">
        <v>149</v>
      </c>
      <c r="I138" t="s">
        <v>136</v>
      </c>
      <c r="J138" t="s">
        <v>137</v>
      </c>
      <c r="K138" t="s">
        <v>138</v>
      </c>
      <c r="L138" t="s">
        <v>570</v>
      </c>
      <c r="M138" t="s">
        <v>571</v>
      </c>
      <c r="N138" s="26">
        <v>1.85</v>
      </c>
      <c r="O138">
        <v>1</v>
      </c>
      <c r="P138">
        <v>169</v>
      </c>
      <c r="Q138">
        <v>66</v>
      </c>
      <c r="R138">
        <v>26</v>
      </c>
      <c r="S138">
        <v>4</v>
      </c>
      <c r="T138">
        <v>9</v>
      </c>
      <c r="U138">
        <v>0</v>
      </c>
      <c r="V138">
        <v>0</v>
      </c>
      <c r="W138" s="26">
        <v>0.45781806489999999</v>
      </c>
      <c r="X138" s="26">
        <v>49.287113236031409</v>
      </c>
      <c r="Y138" s="26">
        <v>2.7409407357381097</v>
      </c>
      <c r="Z138" s="26">
        <v>1.9278112819199997</v>
      </c>
      <c r="AA138" s="26">
        <v>0</v>
      </c>
      <c r="AB138" s="26">
        <v>1.8952012348156297</v>
      </c>
      <c r="AC138" s="26">
        <v>0</v>
      </c>
      <c r="AD138" s="26">
        <v>0</v>
      </c>
      <c r="AE138" s="26">
        <v>56.30888455340515</v>
      </c>
    </row>
    <row r="139" spans="1:31" x14ac:dyDescent="0.3">
      <c r="A139">
        <v>2738047</v>
      </c>
      <c r="B139">
        <v>1</v>
      </c>
      <c r="C139" t="s">
        <v>80</v>
      </c>
      <c r="D139" t="s">
        <v>98</v>
      </c>
      <c r="E139" t="s">
        <v>170</v>
      </c>
      <c r="F139" t="s">
        <v>572</v>
      </c>
      <c r="G139" t="s">
        <v>204</v>
      </c>
      <c r="H139" t="s">
        <v>135</v>
      </c>
      <c r="I139" t="s">
        <v>136</v>
      </c>
      <c r="J139" t="s">
        <v>137</v>
      </c>
      <c r="K139" t="s">
        <v>138</v>
      </c>
      <c r="L139" t="s">
        <v>573</v>
      </c>
      <c r="M139" t="s">
        <v>574</v>
      </c>
      <c r="N139" s="26">
        <v>0.73444444399999997</v>
      </c>
      <c r="O139">
        <v>0</v>
      </c>
      <c r="P139">
        <v>8</v>
      </c>
      <c r="Q139">
        <v>0</v>
      </c>
      <c r="R139">
        <v>8</v>
      </c>
      <c r="S139">
        <v>0</v>
      </c>
      <c r="T139">
        <v>9</v>
      </c>
      <c r="U139">
        <v>0</v>
      </c>
      <c r="V139">
        <v>0</v>
      </c>
      <c r="W139" s="26">
        <v>0</v>
      </c>
      <c r="X139" s="26">
        <v>1.347392057959415</v>
      </c>
      <c r="Y139" s="26">
        <v>0</v>
      </c>
      <c r="Z139" s="26">
        <v>3.2079408505716668E-3</v>
      </c>
      <c r="AA139" s="26">
        <v>0</v>
      </c>
      <c r="AB139" s="26">
        <v>2.5725983443374254</v>
      </c>
      <c r="AC139" s="26">
        <v>0</v>
      </c>
      <c r="AD139" s="26">
        <v>0</v>
      </c>
      <c r="AE139" s="26">
        <v>3.923198343147412</v>
      </c>
    </row>
    <row r="140" spans="1:31" x14ac:dyDescent="0.3">
      <c r="A140">
        <v>2737549</v>
      </c>
      <c r="B140">
        <v>1</v>
      </c>
      <c r="C140" t="s">
        <v>80</v>
      </c>
      <c r="D140" t="s">
        <v>92</v>
      </c>
      <c r="E140" t="s">
        <v>157</v>
      </c>
      <c r="F140" t="s">
        <v>575</v>
      </c>
      <c r="G140" t="s">
        <v>159</v>
      </c>
      <c r="H140" t="s">
        <v>149</v>
      </c>
      <c r="I140" t="s">
        <v>136</v>
      </c>
      <c r="J140" t="s">
        <v>137</v>
      </c>
      <c r="K140" t="s">
        <v>138</v>
      </c>
      <c r="L140" t="s">
        <v>576</v>
      </c>
      <c r="M140" t="s">
        <v>577</v>
      </c>
      <c r="N140" s="26">
        <v>0.52777777699999995</v>
      </c>
      <c r="O140">
        <v>1</v>
      </c>
      <c r="P140">
        <v>3795</v>
      </c>
      <c r="Q140">
        <v>0</v>
      </c>
      <c r="R140">
        <v>6</v>
      </c>
      <c r="S140">
        <v>7</v>
      </c>
      <c r="T140">
        <v>227</v>
      </c>
      <c r="U140">
        <v>0</v>
      </c>
      <c r="V140">
        <v>0</v>
      </c>
      <c r="W140" s="26">
        <v>2.6655795241246643</v>
      </c>
      <c r="X140" s="26">
        <v>181.44708278863237</v>
      </c>
      <c r="Y140" s="26">
        <v>0</v>
      </c>
      <c r="Z140" s="26">
        <v>4.8520630923734438E-2</v>
      </c>
      <c r="AA140" s="26">
        <v>74.291565471092227</v>
      </c>
      <c r="AB140" s="26">
        <v>95.980928199159791</v>
      </c>
      <c r="AC140" s="26">
        <v>0</v>
      </c>
      <c r="AD140" s="26">
        <v>0</v>
      </c>
      <c r="AE140" s="26">
        <v>354.43367661393279</v>
      </c>
    </row>
    <row r="141" spans="1:31" x14ac:dyDescent="0.3">
      <c r="A141">
        <v>2737483</v>
      </c>
      <c r="B141">
        <v>1</v>
      </c>
      <c r="C141" t="s">
        <v>80</v>
      </c>
      <c r="D141" t="s">
        <v>85</v>
      </c>
      <c r="E141" t="s">
        <v>166</v>
      </c>
      <c r="F141" t="s">
        <v>578</v>
      </c>
      <c r="G141" t="s">
        <v>143</v>
      </c>
      <c r="H141" t="s">
        <v>135</v>
      </c>
      <c r="I141" t="s">
        <v>136</v>
      </c>
      <c r="J141" t="s">
        <v>137</v>
      </c>
      <c r="K141" t="s">
        <v>138</v>
      </c>
      <c r="L141" t="s">
        <v>579</v>
      </c>
      <c r="M141" t="s">
        <v>580</v>
      </c>
      <c r="N141" s="26">
        <v>0.85583333299999997</v>
      </c>
      <c r="O141">
        <v>0</v>
      </c>
      <c r="P141">
        <v>41</v>
      </c>
      <c r="Q141">
        <v>0</v>
      </c>
      <c r="R141">
        <v>0</v>
      </c>
      <c r="S141">
        <v>0</v>
      </c>
      <c r="T141">
        <v>38</v>
      </c>
      <c r="U141">
        <v>0</v>
      </c>
      <c r="V141">
        <v>0</v>
      </c>
      <c r="W141" s="26">
        <v>0</v>
      </c>
      <c r="X141" s="26">
        <v>6.6494373702724037</v>
      </c>
      <c r="Y141" s="26">
        <v>0</v>
      </c>
      <c r="Z141" s="26">
        <v>0</v>
      </c>
      <c r="AA141" s="26">
        <v>0</v>
      </c>
      <c r="AB141" s="26">
        <v>9.7528480882353854</v>
      </c>
      <c r="AC141" s="26">
        <v>0</v>
      </c>
      <c r="AD141" s="26">
        <v>0</v>
      </c>
      <c r="AE141" s="26">
        <v>16.402285458507791</v>
      </c>
    </row>
    <row r="142" spans="1:31" x14ac:dyDescent="0.3">
      <c r="A142">
        <v>2737529</v>
      </c>
      <c r="B142">
        <v>1</v>
      </c>
      <c r="C142" t="s">
        <v>81</v>
      </c>
      <c r="D142" t="s">
        <v>114</v>
      </c>
      <c r="E142" t="s">
        <v>170</v>
      </c>
      <c r="F142" t="s">
        <v>581</v>
      </c>
      <c r="G142" t="s">
        <v>204</v>
      </c>
      <c r="H142" t="s">
        <v>135</v>
      </c>
      <c r="I142" t="s">
        <v>136</v>
      </c>
      <c r="J142" t="s">
        <v>137</v>
      </c>
      <c r="K142" t="s">
        <v>138</v>
      </c>
      <c r="L142" t="s">
        <v>582</v>
      </c>
      <c r="M142" t="s">
        <v>583</v>
      </c>
      <c r="N142" s="26">
        <v>1.8558333330000001</v>
      </c>
      <c r="O142">
        <v>0</v>
      </c>
      <c r="P142">
        <v>17</v>
      </c>
      <c r="Q142">
        <v>0</v>
      </c>
      <c r="R142">
        <v>0</v>
      </c>
      <c r="S142">
        <v>0</v>
      </c>
      <c r="T142">
        <v>1</v>
      </c>
      <c r="U142">
        <v>0</v>
      </c>
      <c r="V142">
        <v>0</v>
      </c>
      <c r="W142" s="26">
        <v>0</v>
      </c>
      <c r="X142" s="26">
        <v>0</v>
      </c>
      <c r="Y142" s="26">
        <v>0</v>
      </c>
      <c r="Z142" s="26">
        <v>0</v>
      </c>
      <c r="AA142" s="26">
        <v>0</v>
      </c>
      <c r="AB142" s="26">
        <v>0</v>
      </c>
      <c r="AC142" s="26">
        <v>0</v>
      </c>
      <c r="AD142" s="26">
        <v>0</v>
      </c>
      <c r="AE142" s="26">
        <v>0</v>
      </c>
    </row>
    <row r="143" spans="1:31" x14ac:dyDescent="0.3">
      <c r="A143">
        <v>2737861</v>
      </c>
      <c r="B143">
        <v>1</v>
      </c>
      <c r="C143" t="s">
        <v>80</v>
      </c>
      <c r="D143" t="s">
        <v>82</v>
      </c>
      <c r="E143" t="s">
        <v>132</v>
      </c>
      <c r="F143" t="s">
        <v>584</v>
      </c>
      <c r="G143" t="s">
        <v>134</v>
      </c>
      <c r="H143" t="s">
        <v>135</v>
      </c>
      <c r="I143" t="s">
        <v>136</v>
      </c>
      <c r="J143" t="s">
        <v>137</v>
      </c>
      <c r="K143" t="s">
        <v>138</v>
      </c>
      <c r="L143" t="s">
        <v>585</v>
      </c>
      <c r="M143" t="s">
        <v>586</v>
      </c>
      <c r="N143" s="26">
        <v>1.275555555</v>
      </c>
      <c r="O143">
        <v>0</v>
      </c>
      <c r="P143">
        <v>3</v>
      </c>
      <c r="Q143">
        <v>0</v>
      </c>
      <c r="R143">
        <v>0</v>
      </c>
      <c r="S143">
        <v>0</v>
      </c>
      <c r="T143">
        <v>1</v>
      </c>
      <c r="U143">
        <v>0</v>
      </c>
      <c r="V143">
        <v>0</v>
      </c>
      <c r="W143" s="26">
        <v>0</v>
      </c>
      <c r="X143" s="26">
        <v>1.015855393480058</v>
      </c>
      <c r="Y143" s="26">
        <v>0</v>
      </c>
      <c r="Z143" s="26">
        <v>0</v>
      </c>
      <c r="AA143" s="26">
        <v>0</v>
      </c>
      <c r="AB143" s="26">
        <v>8.8848701535554078</v>
      </c>
      <c r="AC143" s="26">
        <v>0</v>
      </c>
      <c r="AD143" s="26">
        <v>0</v>
      </c>
      <c r="AE143" s="26">
        <v>9.9007255470354654</v>
      </c>
    </row>
    <row r="144" spans="1:31" x14ac:dyDescent="0.3">
      <c r="A144">
        <v>2737984</v>
      </c>
      <c r="B144">
        <v>1</v>
      </c>
      <c r="C144" t="s">
        <v>80</v>
      </c>
      <c r="D144" t="s">
        <v>105</v>
      </c>
      <c r="E144" t="s">
        <v>132</v>
      </c>
      <c r="F144" t="s">
        <v>587</v>
      </c>
      <c r="G144" t="s">
        <v>287</v>
      </c>
      <c r="H144" t="s">
        <v>135</v>
      </c>
      <c r="I144" t="s">
        <v>136</v>
      </c>
      <c r="J144" t="s">
        <v>137</v>
      </c>
      <c r="K144" t="s">
        <v>138</v>
      </c>
      <c r="L144" t="s">
        <v>588</v>
      </c>
      <c r="M144" t="s">
        <v>589</v>
      </c>
      <c r="N144" s="26">
        <v>3.5672222219999998</v>
      </c>
      <c r="O144">
        <v>0</v>
      </c>
      <c r="P144">
        <v>5</v>
      </c>
      <c r="Q144">
        <v>0</v>
      </c>
      <c r="R144">
        <v>0</v>
      </c>
      <c r="S144">
        <v>0</v>
      </c>
      <c r="T144">
        <v>1</v>
      </c>
      <c r="U144">
        <v>0</v>
      </c>
      <c r="V144">
        <v>0</v>
      </c>
      <c r="W144" s="26">
        <v>0</v>
      </c>
      <c r="X144" s="26">
        <v>2.9945158290641611</v>
      </c>
      <c r="Y144" s="26">
        <v>0</v>
      </c>
      <c r="Z144" s="26">
        <v>0</v>
      </c>
      <c r="AA144" s="26">
        <v>0</v>
      </c>
      <c r="AB144" s="26">
        <v>0.93850445862509657</v>
      </c>
      <c r="AC144" s="26">
        <v>0</v>
      </c>
      <c r="AD144" s="26">
        <v>0</v>
      </c>
      <c r="AE144" s="26">
        <v>3.9330202876892577</v>
      </c>
    </row>
    <row r="145" spans="1:31" x14ac:dyDescent="0.3">
      <c r="A145">
        <v>2738030</v>
      </c>
      <c r="B145">
        <v>1</v>
      </c>
      <c r="C145" t="s">
        <v>80</v>
      </c>
      <c r="D145" t="s">
        <v>99</v>
      </c>
      <c r="E145" t="s">
        <v>170</v>
      </c>
      <c r="F145" t="s">
        <v>590</v>
      </c>
      <c r="G145" t="s">
        <v>204</v>
      </c>
      <c r="H145" t="s">
        <v>135</v>
      </c>
      <c r="I145" t="s">
        <v>136</v>
      </c>
      <c r="J145" t="s">
        <v>137</v>
      </c>
      <c r="K145" t="s">
        <v>138</v>
      </c>
      <c r="L145" t="s">
        <v>591</v>
      </c>
      <c r="M145" t="s">
        <v>592</v>
      </c>
      <c r="N145" s="26">
        <v>3.9711111109999999</v>
      </c>
      <c r="O145">
        <v>0</v>
      </c>
      <c r="P145">
        <v>8</v>
      </c>
      <c r="Q145">
        <v>0</v>
      </c>
      <c r="R145">
        <v>0</v>
      </c>
      <c r="S145">
        <v>0</v>
      </c>
      <c r="T145">
        <v>4</v>
      </c>
      <c r="U145">
        <v>0</v>
      </c>
      <c r="V145">
        <v>0</v>
      </c>
      <c r="W145" s="26">
        <v>0</v>
      </c>
      <c r="X145" s="26">
        <v>3.4308246855552484</v>
      </c>
      <c r="Y145" s="26">
        <v>0</v>
      </c>
      <c r="Z145" s="26">
        <v>0</v>
      </c>
      <c r="AA145" s="26">
        <v>0</v>
      </c>
      <c r="AB145" s="26">
        <v>0.8402864570018278</v>
      </c>
      <c r="AC145" s="26">
        <v>0</v>
      </c>
      <c r="AD145" s="26">
        <v>0</v>
      </c>
      <c r="AE145" s="26">
        <v>4.2711111425570767</v>
      </c>
    </row>
    <row r="146" spans="1:31" x14ac:dyDescent="0.3">
      <c r="A146">
        <v>2738153</v>
      </c>
      <c r="B146">
        <v>1</v>
      </c>
      <c r="C146" t="s">
        <v>81</v>
      </c>
      <c r="D146" t="s">
        <v>118</v>
      </c>
      <c r="E146" t="s">
        <v>170</v>
      </c>
      <c r="F146" t="s">
        <v>593</v>
      </c>
      <c r="G146" t="s">
        <v>172</v>
      </c>
      <c r="H146" t="s">
        <v>135</v>
      </c>
      <c r="I146" t="s">
        <v>136</v>
      </c>
      <c r="J146" t="s">
        <v>137</v>
      </c>
      <c r="K146" t="s">
        <v>138</v>
      </c>
      <c r="L146" t="s">
        <v>594</v>
      </c>
      <c r="M146" t="s">
        <v>595</v>
      </c>
      <c r="N146" s="26">
        <v>3.0380555550000001</v>
      </c>
      <c r="O146">
        <v>0</v>
      </c>
      <c r="P146">
        <v>269</v>
      </c>
      <c r="Q146">
        <v>0</v>
      </c>
      <c r="R146">
        <v>0</v>
      </c>
      <c r="S146">
        <v>0</v>
      </c>
      <c r="T146">
        <v>15</v>
      </c>
      <c r="U146">
        <v>0</v>
      </c>
      <c r="V146">
        <v>0</v>
      </c>
      <c r="W146" s="26">
        <v>0</v>
      </c>
      <c r="X146" s="26">
        <v>192.02185608710687</v>
      </c>
      <c r="Y146" s="26">
        <v>0</v>
      </c>
      <c r="Z146" s="26">
        <v>0</v>
      </c>
      <c r="AA146" s="26">
        <v>0</v>
      </c>
      <c r="AB146" s="26">
        <v>32.195455981139247</v>
      </c>
      <c r="AC146" s="26">
        <v>0</v>
      </c>
      <c r="AD146" s="26">
        <v>0</v>
      </c>
      <c r="AE146" s="26">
        <v>224.21731206824612</v>
      </c>
    </row>
    <row r="147" spans="1:31" x14ac:dyDescent="0.3">
      <c r="A147">
        <v>2737775</v>
      </c>
      <c r="B147">
        <v>1</v>
      </c>
      <c r="C147" t="s">
        <v>80</v>
      </c>
      <c r="D147" t="s">
        <v>96</v>
      </c>
      <c r="E147" t="s">
        <v>132</v>
      </c>
      <c r="F147" t="s">
        <v>596</v>
      </c>
      <c r="G147" t="s">
        <v>197</v>
      </c>
      <c r="H147" t="s">
        <v>135</v>
      </c>
      <c r="I147" t="s">
        <v>136</v>
      </c>
      <c r="J147" t="s">
        <v>137</v>
      </c>
      <c r="K147" t="s">
        <v>138</v>
      </c>
      <c r="L147" t="s">
        <v>597</v>
      </c>
      <c r="M147" t="s">
        <v>598</v>
      </c>
      <c r="N147" s="26">
        <v>2.5008333330000001</v>
      </c>
      <c r="O147">
        <v>0</v>
      </c>
      <c r="P147">
        <v>1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 s="26">
        <v>0</v>
      </c>
      <c r="X147" s="26">
        <v>0.43475893662184961</v>
      </c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v>0.43475893662184961</v>
      </c>
    </row>
    <row r="148" spans="1:31" x14ac:dyDescent="0.3">
      <c r="A148">
        <v>2737569</v>
      </c>
      <c r="B148">
        <v>1</v>
      </c>
      <c r="C148" t="s">
        <v>80</v>
      </c>
      <c r="D148" t="s">
        <v>99</v>
      </c>
      <c r="E148" t="s">
        <v>141</v>
      </c>
      <c r="F148" t="s">
        <v>599</v>
      </c>
      <c r="G148" t="s">
        <v>186</v>
      </c>
      <c r="H148" t="s">
        <v>135</v>
      </c>
      <c r="I148" t="s">
        <v>136</v>
      </c>
      <c r="J148" t="s">
        <v>137</v>
      </c>
      <c r="K148" t="s">
        <v>187</v>
      </c>
      <c r="L148" t="s">
        <v>600</v>
      </c>
      <c r="M148" t="s">
        <v>601</v>
      </c>
      <c r="N148" s="26">
        <v>7.795833333</v>
      </c>
      <c r="O148">
        <v>0</v>
      </c>
      <c r="P148">
        <v>127</v>
      </c>
      <c r="Q148">
        <v>0</v>
      </c>
      <c r="R148">
        <v>1</v>
      </c>
      <c r="S148">
        <v>0</v>
      </c>
      <c r="T148">
        <v>15</v>
      </c>
      <c r="U148">
        <v>0</v>
      </c>
      <c r="V148">
        <v>1</v>
      </c>
      <c r="W148" s="26">
        <v>0</v>
      </c>
      <c r="X148" s="26">
        <v>121.9541144323922</v>
      </c>
      <c r="Y148" s="26">
        <v>0</v>
      </c>
      <c r="Z148" s="26">
        <v>0.44705707136671419</v>
      </c>
      <c r="AA148" s="26">
        <v>0</v>
      </c>
      <c r="AB148" s="26">
        <v>37.434736965663717</v>
      </c>
      <c r="AC148" s="26">
        <v>0</v>
      </c>
      <c r="AD148" s="26">
        <v>17.960288120288226</v>
      </c>
      <c r="AE148" s="26">
        <v>177.79619658971086</v>
      </c>
    </row>
    <row r="149" spans="1:31" x14ac:dyDescent="0.3">
      <c r="A149">
        <v>2737675</v>
      </c>
      <c r="B149">
        <v>1</v>
      </c>
      <c r="C149" t="s">
        <v>80</v>
      </c>
      <c r="D149" t="s">
        <v>96</v>
      </c>
      <c r="E149" t="s">
        <v>132</v>
      </c>
      <c r="F149" t="s">
        <v>602</v>
      </c>
      <c r="G149" t="s">
        <v>134</v>
      </c>
      <c r="H149" t="s">
        <v>135</v>
      </c>
      <c r="I149" t="s">
        <v>136</v>
      </c>
      <c r="J149" t="s">
        <v>137</v>
      </c>
      <c r="K149" t="s">
        <v>138</v>
      </c>
      <c r="L149" t="s">
        <v>603</v>
      </c>
      <c r="M149" t="s">
        <v>604</v>
      </c>
      <c r="N149" s="26">
        <v>0.90333333299999996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1</v>
      </c>
      <c r="U149">
        <v>0</v>
      </c>
      <c r="V149">
        <v>0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2.6564610648886067</v>
      </c>
      <c r="AC149" s="26">
        <v>0</v>
      </c>
      <c r="AD149" s="26">
        <v>0</v>
      </c>
      <c r="AE149" s="26">
        <v>2.6564610648886067</v>
      </c>
    </row>
    <row r="150" spans="1:31" x14ac:dyDescent="0.3">
      <c r="A150">
        <v>2737967</v>
      </c>
      <c r="B150">
        <v>1</v>
      </c>
      <c r="C150" t="s">
        <v>80</v>
      </c>
      <c r="D150" t="s">
        <v>108</v>
      </c>
      <c r="E150" t="s">
        <v>170</v>
      </c>
      <c r="F150" t="s">
        <v>605</v>
      </c>
      <c r="G150" t="s">
        <v>204</v>
      </c>
      <c r="H150" t="s">
        <v>135</v>
      </c>
      <c r="I150" t="s">
        <v>136</v>
      </c>
      <c r="J150" t="s">
        <v>137</v>
      </c>
      <c r="K150" t="s">
        <v>138</v>
      </c>
      <c r="L150" t="s">
        <v>606</v>
      </c>
      <c r="M150" t="s">
        <v>607</v>
      </c>
      <c r="N150" s="26">
        <v>3.3194444440000002</v>
      </c>
      <c r="O150">
        <v>0</v>
      </c>
      <c r="P150">
        <v>14</v>
      </c>
      <c r="Q150">
        <v>0</v>
      </c>
      <c r="R150">
        <v>5</v>
      </c>
      <c r="S150">
        <v>0</v>
      </c>
      <c r="T150">
        <v>3</v>
      </c>
      <c r="U150">
        <v>0</v>
      </c>
      <c r="V150">
        <v>0</v>
      </c>
      <c r="W150" s="26">
        <v>0</v>
      </c>
      <c r="X150" s="26">
        <v>11.272355039926675</v>
      </c>
      <c r="Y150" s="26">
        <v>0</v>
      </c>
      <c r="Z150" s="26">
        <v>0</v>
      </c>
      <c r="AA150" s="26">
        <v>0</v>
      </c>
      <c r="AB150" s="26">
        <v>0</v>
      </c>
      <c r="AC150" s="26">
        <v>0</v>
      </c>
      <c r="AD150" s="26">
        <v>0</v>
      </c>
      <c r="AE150" s="26">
        <v>11.272355039926675</v>
      </c>
    </row>
    <row r="151" spans="1:31" x14ac:dyDescent="0.3">
      <c r="A151">
        <v>2738087</v>
      </c>
      <c r="B151">
        <v>1</v>
      </c>
      <c r="C151" t="s">
        <v>80</v>
      </c>
      <c r="D151" t="s">
        <v>110</v>
      </c>
      <c r="E151" t="s">
        <v>132</v>
      </c>
      <c r="F151" t="s">
        <v>608</v>
      </c>
      <c r="G151" t="s">
        <v>197</v>
      </c>
      <c r="H151" t="s">
        <v>135</v>
      </c>
      <c r="I151" t="s">
        <v>136</v>
      </c>
      <c r="J151" t="s">
        <v>137</v>
      </c>
      <c r="K151" t="s">
        <v>138</v>
      </c>
      <c r="L151" t="s">
        <v>609</v>
      </c>
      <c r="M151" t="s">
        <v>610</v>
      </c>
      <c r="N151" s="26">
        <v>4.3897222219999996</v>
      </c>
      <c r="O151">
        <v>0</v>
      </c>
      <c r="P151">
        <v>4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 s="26">
        <v>0</v>
      </c>
      <c r="X151" s="26">
        <v>5.2033578859019762</v>
      </c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5.2033578859019762</v>
      </c>
    </row>
    <row r="152" spans="1:31" x14ac:dyDescent="0.3">
      <c r="A152">
        <v>2737901</v>
      </c>
      <c r="B152">
        <v>1</v>
      </c>
      <c r="C152" t="s">
        <v>80</v>
      </c>
      <c r="D152" t="s">
        <v>107</v>
      </c>
      <c r="E152" t="s">
        <v>170</v>
      </c>
      <c r="F152" t="s">
        <v>611</v>
      </c>
      <c r="G152" t="s">
        <v>612</v>
      </c>
      <c r="H152" t="s">
        <v>135</v>
      </c>
      <c r="I152" t="s">
        <v>136</v>
      </c>
      <c r="J152" t="s">
        <v>137</v>
      </c>
      <c r="K152" t="s">
        <v>138</v>
      </c>
      <c r="L152" t="s">
        <v>613</v>
      </c>
      <c r="M152" t="s">
        <v>614</v>
      </c>
      <c r="N152" s="26">
        <v>7.892222222</v>
      </c>
      <c r="O152">
        <v>0</v>
      </c>
      <c r="P152">
        <v>100</v>
      </c>
      <c r="Q152">
        <v>0</v>
      </c>
      <c r="R152">
        <v>0</v>
      </c>
      <c r="S152">
        <v>0</v>
      </c>
      <c r="T152">
        <v>8</v>
      </c>
      <c r="U152">
        <v>0</v>
      </c>
      <c r="V152">
        <v>0</v>
      </c>
      <c r="W152" s="26">
        <v>0</v>
      </c>
      <c r="X152" s="26">
        <v>118.94861873148471</v>
      </c>
      <c r="Y152" s="26">
        <v>0</v>
      </c>
      <c r="Z152" s="26">
        <v>0</v>
      </c>
      <c r="AA152" s="26">
        <v>0</v>
      </c>
      <c r="AB152" s="26">
        <v>41.028026039646647</v>
      </c>
      <c r="AC152" s="26">
        <v>0</v>
      </c>
      <c r="AD152" s="26">
        <v>0</v>
      </c>
      <c r="AE152" s="26">
        <v>159.97664477113136</v>
      </c>
    </row>
    <row r="153" spans="1:31" x14ac:dyDescent="0.3">
      <c r="A153">
        <v>2737781</v>
      </c>
      <c r="B153">
        <v>1</v>
      </c>
      <c r="C153" t="s">
        <v>80</v>
      </c>
      <c r="D153" t="s">
        <v>95</v>
      </c>
      <c r="E153" t="s">
        <v>141</v>
      </c>
      <c r="F153" t="s">
        <v>615</v>
      </c>
      <c r="G153" t="s">
        <v>143</v>
      </c>
      <c r="H153" t="s">
        <v>135</v>
      </c>
      <c r="I153" t="s">
        <v>136</v>
      </c>
      <c r="J153" t="s">
        <v>137</v>
      </c>
      <c r="K153" t="s">
        <v>138</v>
      </c>
      <c r="L153" t="s">
        <v>616</v>
      </c>
      <c r="M153" t="s">
        <v>617</v>
      </c>
      <c r="N153" s="26">
        <v>1.8177777770000001</v>
      </c>
      <c r="O153">
        <v>0</v>
      </c>
      <c r="P153">
        <v>490</v>
      </c>
      <c r="Q153">
        <v>0</v>
      </c>
      <c r="R153">
        <v>2</v>
      </c>
      <c r="S153">
        <v>0</v>
      </c>
      <c r="T153">
        <v>60</v>
      </c>
      <c r="U153">
        <v>0</v>
      </c>
      <c r="V153">
        <v>0</v>
      </c>
      <c r="W153" s="26">
        <v>0</v>
      </c>
      <c r="X153" s="26">
        <v>171.20655356770473</v>
      </c>
      <c r="Y153" s="26">
        <v>0</v>
      </c>
      <c r="Z153" s="26">
        <v>0</v>
      </c>
      <c r="AA153" s="26">
        <v>0</v>
      </c>
      <c r="AB153" s="26">
        <v>159.22706943771405</v>
      </c>
      <c r="AC153" s="26">
        <v>0</v>
      </c>
      <c r="AD153" s="26">
        <v>0</v>
      </c>
      <c r="AE153" s="26">
        <v>330.43362300541878</v>
      </c>
    </row>
    <row r="154" spans="1:31" x14ac:dyDescent="0.3">
      <c r="A154">
        <v>2738236</v>
      </c>
      <c r="B154">
        <v>1</v>
      </c>
      <c r="C154" t="s">
        <v>80</v>
      </c>
      <c r="D154" t="s">
        <v>92</v>
      </c>
      <c r="E154" t="s">
        <v>132</v>
      </c>
      <c r="F154" t="s">
        <v>618</v>
      </c>
      <c r="G154" t="s">
        <v>197</v>
      </c>
      <c r="H154" t="s">
        <v>135</v>
      </c>
      <c r="I154" t="s">
        <v>136</v>
      </c>
      <c r="J154" t="s">
        <v>137</v>
      </c>
      <c r="K154" t="s">
        <v>138</v>
      </c>
      <c r="L154" t="s">
        <v>619</v>
      </c>
      <c r="M154" t="s">
        <v>620</v>
      </c>
      <c r="N154" s="26">
        <v>2.2025000000000001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 s="26">
        <v>0</v>
      </c>
      <c r="X154" s="26">
        <v>3.940363124518651</v>
      </c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26">
        <v>0</v>
      </c>
      <c r="AE154" s="26">
        <v>3.940363124518651</v>
      </c>
    </row>
    <row r="155" spans="1:31" x14ac:dyDescent="0.3">
      <c r="A155">
        <v>2738130</v>
      </c>
      <c r="B155">
        <v>1</v>
      </c>
      <c r="C155" t="s">
        <v>80</v>
      </c>
      <c r="D155" t="s">
        <v>106</v>
      </c>
      <c r="E155" t="s">
        <v>170</v>
      </c>
      <c r="F155" t="s">
        <v>621</v>
      </c>
      <c r="G155" t="s">
        <v>204</v>
      </c>
      <c r="H155" t="s">
        <v>135</v>
      </c>
      <c r="I155" t="s">
        <v>136</v>
      </c>
      <c r="J155" t="s">
        <v>137</v>
      </c>
      <c r="K155" t="s">
        <v>138</v>
      </c>
      <c r="L155" t="s">
        <v>622</v>
      </c>
      <c r="M155" t="s">
        <v>623</v>
      </c>
      <c r="N155" s="26">
        <v>3.4241666660000001</v>
      </c>
      <c r="O155">
        <v>0</v>
      </c>
      <c r="P155">
        <v>7</v>
      </c>
      <c r="Q155">
        <v>0</v>
      </c>
      <c r="R155">
        <v>5</v>
      </c>
      <c r="S155">
        <v>0</v>
      </c>
      <c r="T155">
        <v>0</v>
      </c>
      <c r="U155">
        <v>0</v>
      </c>
      <c r="V155">
        <v>0</v>
      </c>
      <c r="W155" s="26">
        <v>0</v>
      </c>
      <c r="X155" s="26">
        <v>5.6327095702660053</v>
      </c>
      <c r="Y155" s="26">
        <v>0</v>
      </c>
      <c r="Z155" s="26">
        <v>4.2315717707221205</v>
      </c>
      <c r="AA155" s="26">
        <v>0</v>
      </c>
      <c r="AB155" s="26">
        <v>0</v>
      </c>
      <c r="AC155" s="26">
        <v>0</v>
      </c>
      <c r="AD155" s="26">
        <v>0</v>
      </c>
      <c r="AE155" s="26">
        <v>9.8642813409881249</v>
      </c>
    </row>
    <row r="156" spans="1:31" x14ac:dyDescent="0.3">
      <c r="A156">
        <v>2737652</v>
      </c>
      <c r="B156">
        <v>1</v>
      </c>
      <c r="C156" t="s">
        <v>80</v>
      </c>
      <c r="D156" t="s">
        <v>93</v>
      </c>
      <c r="E156" t="s">
        <v>157</v>
      </c>
      <c r="F156" t="s">
        <v>624</v>
      </c>
      <c r="G156" t="s">
        <v>159</v>
      </c>
      <c r="H156" t="s">
        <v>149</v>
      </c>
      <c r="I156" t="s">
        <v>136</v>
      </c>
      <c r="J156" t="s">
        <v>137</v>
      </c>
      <c r="K156" t="s">
        <v>138</v>
      </c>
      <c r="L156" t="s">
        <v>625</v>
      </c>
      <c r="M156" t="s">
        <v>626</v>
      </c>
      <c r="N156" s="26">
        <v>0.75972222199999995</v>
      </c>
      <c r="O156">
        <v>0</v>
      </c>
      <c r="P156">
        <v>0</v>
      </c>
      <c r="Q156">
        <v>12</v>
      </c>
      <c r="R156">
        <v>0</v>
      </c>
      <c r="S156">
        <v>1</v>
      </c>
      <c r="T156">
        <v>0</v>
      </c>
      <c r="U156">
        <v>0</v>
      </c>
      <c r="V156">
        <v>0</v>
      </c>
      <c r="W156" s="26">
        <v>0</v>
      </c>
      <c r="X156" s="26">
        <v>0</v>
      </c>
      <c r="Y156" s="26">
        <v>17.02965508315312</v>
      </c>
      <c r="Z156" s="26">
        <v>0</v>
      </c>
      <c r="AA156" s="26">
        <v>7.0392738595798601E-2</v>
      </c>
      <c r="AB156" s="26">
        <v>0</v>
      </c>
      <c r="AC156" s="26">
        <v>0</v>
      </c>
      <c r="AD156" s="26">
        <v>0</v>
      </c>
      <c r="AE156" s="26">
        <v>17.10004782174892</v>
      </c>
    </row>
    <row r="157" spans="1:31" x14ac:dyDescent="0.3">
      <c r="A157">
        <v>2737695</v>
      </c>
      <c r="B157">
        <v>1</v>
      </c>
      <c r="C157" t="s">
        <v>81</v>
      </c>
      <c r="D157" t="s">
        <v>126</v>
      </c>
      <c r="E157" t="s">
        <v>146</v>
      </c>
      <c r="F157" t="s">
        <v>627</v>
      </c>
      <c r="G157" t="s">
        <v>628</v>
      </c>
      <c r="H157" t="s">
        <v>149</v>
      </c>
      <c r="I157" t="s">
        <v>136</v>
      </c>
      <c r="J157" t="s">
        <v>137</v>
      </c>
      <c r="K157" t="s">
        <v>187</v>
      </c>
      <c r="L157" t="s">
        <v>629</v>
      </c>
      <c r="M157" t="s">
        <v>630</v>
      </c>
      <c r="N157" s="26">
        <v>6.625277777</v>
      </c>
      <c r="O157">
        <v>2</v>
      </c>
      <c r="P157">
        <v>413</v>
      </c>
      <c r="Q157">
        <v>18</v>
      </c>
      <c r="R157">
        <v>3</v>
      </c>
      <c r="S157">
        <v>0</v>
      </c>
      <c r="T157">
        <v>33</v>
      </c>
      <c r="U157">
        <v>0</v>
      </c>
      <c r="V157">
        <v>0</v>
      </c>
      <c r="W157" s="26">
        <v>3.3548913336988893</v>
      </c>
      <c r="X157" s="26">
        <v>287.87785884815804</v>
      </c>
      <c r="Y157" s="26">
        <v>5.3779490093320081</v>
      </c>
      <c r="Z157" s="26">
        <v>4.2939919809742939</v>
      </c>
      <c r="AA157" s="26">
        <v>0</v>
      </c>
      <c r="AB157" s="26">
        <v>91.416578852591712</v>
      </c>
      <c r="AC157" s="26">
        <v>0</v>
      </c>
      <c r="AD157" s="26">
        <v>0</v>
      </c>
      <c r="AE157" s="26">
        <v>392.32127002475494</v>
      </c>
    </row>
    <row r="158" spans="1:31" x14ac:dyDescent="0.3">
      <c r="A158">
        <v>2737908</v>
      </c>
      <c r="B158">
        <v>2</v>
      </c>
      <c r="C158" t="s">
        <v>81</v>
      </c>
      <c r="D158" t="s">
        <v>118</v>
      </c>
      <c r="E158" t="s">
        <v>146</v>
      </c>
      <c r="F158" t="s">
        <v>631</v>
      </c>
      <c r="G158" t="s">
        <v>159</v>
      </c>
      <c r="H158" t="s">
        <v>149</v>
      </c>
      <c r="I158" t="s">
        <v>136</v>
      </c>
      <c r="J158" t="s">
        <v>137</v>
      </c>
      <c r="K158" t="s">
        <v>138</v>
      </c>
      <c r="L158" t="s">
        <v>632</v>
      </c>
      <c r="M158" t="s">
        <v>633</v>
      </c>
      <c r="N158" s="26">
        <v>1.060277777</v>
      </c>
      <c r="O158">
        <v>1</v>
      </c>
      <c r="P158">
        <v>330</v>
      </c>
      <c r="Q158">
        <v>0</v>
      </c>
      <c r="R158">
        <v>56</v>
      </c>
      <c r="S158">
        <v>0</v>
      </c>
      <c r="T158">
        <v>24</v>
      </c>
      <c r="U158">
        <v>0</v>
      </c>
      <c r="V158">
        <v>0</v>
      </c>
      <c r="W158" s="26">
        <v>0.26645091258777781</v>
      </c>
      <c r="X158" s="26">
        <v>72.682562005739982</v>
      </c>
      <c r="Y158" s="26">
        <v>0</v>
      </c>
      <c r="Z158" s="26">
        <v>0.72004083299555566</v>
      </c>
      <c r="AA158" s="26">
        <v>0</v>
      </c>
      <c r="AB158" s="26">
        <v>7.1940278309930017</v>
      </c>
      <c r="AC158" s="26">
        <v>0</v>
      </c>
      <c r="AD158" s="26">
        <v>0</v>
      </c>
      <c r="AE158" s="26">
        <v>80.863081582316312</v>
      </c>
    </row>
    <row r="159" spans="1:31" x14ac:dyDescent="0.3">
      <c r="A159">
        <v>2738253</v>
      </c>
      <c r="B159">
        <v>1</v>
      </c>
      <c r="C159" t="s">
        <v>80</v>
      </c>
      <c r="D159" t="s">
        <v>105</v>
      </c>
      <c r="E159" t="s">
        <v>170</v>
      </c>
      <c r="F159" t="s">
        <v>634</v>
      </c>
      <c r="G159" t="s">
        <v>204</v>
      </c>
      <c r="H159" t="s">
        <v>135</v>
      </c>
      <c r="I159" t="s">
        <v>136</v>
      </c>
      <c r="J159" t="s">
        <v>137</v>
      </c>
      <c r="K159" t="s">
        <v>138</v>
      </c>
      <c r="L159" t="s">
        <v>635</v>
      </c>
      <c r="M159" t="s">
        <v>636</v>
      </c>
      <c r="N159" s="26">
        <v>0.85611111100000004</v>
      </c>
      <c r="O159">
        <v>0</v>
      </c>
      <c r="P159">
        <v>152</v>
      </c>
      <c r="Q159">
        <v>0</v>
      </c>
      <c r="R159">
        <v>0</v>
      </c>
      <c r="S159">
        <v>0</v>
      </c>
      <c r="T159">
        <v>1</v>
      </c>
      <c r="U159">
        <v>0</v>
      </c>
      <c r="V159">
        <v>0</v>
      </c>
      <c r="W159" s="26">
        <v>0</v>
      </c>
      <c r="X159" s="26">
        <v>39.323082326773097</v>
      </c>
      <c r="Y159" s="26">
        <v>0</v>
      </c>
      <c r="Z159" s="26">
        <v>0</v>
      </c>
      <c r="AA159" s="26">
        <v>0</v>
      </c>
      <c r="AB159" s="26">
        <v>5.6058079893825344E-2</v>
      </c>
      <c r="AC159" s="26">
        <v>0</v>
      </c>
      <c r="AD159" s="26">
        <v>0</v>
      </c>
      <c r="AE159" s="26">
        <v>39.37914040666692</v>
      </c>
    </row>
    <row r="160" spans="1:31" x14ac:dyDescent="0.3">
      <c r="A160">
        <v>2738256</v>
      </c>
      <c r="B160">
        <v>1</v>
      </c>
      <c r="C160" t="s">
        <v>81</v>
      </c>
      <c r="D160" t="s">
        <v>118</v>
      </c>
      <c r="E160" t="s">
        <v>175</v>
      </c>
      <c r="F160" t="s">
        <v>637</v>
      </c>
      <c r="G160" t="s">
        <v>638</v>
      </c>
      <c r="H160" t="s">
        <v>365</v>
      </c>
      <c r="I160" t="s">
        <v>136</v>
      </c>
      <c r="J160" t="s">
        <v>137</v>
      </c>
      <c r="K160" t="s">
        <v>187</v>
      </c>
      <c r="L160" t="s">
        <v>639</v>
      </c>
      <c r="M160" t="s">
        <v>640</v>
      </c>
      <c r="N160" s="26">
        <v>9.4952777770000001</v>
      </c>
      <c r="O160">
        <v>142</v>
      </c>
      <c r="P160">
        <v>71636</v>
      </c>
      <c r="Q160">
        <v>1467</v>
      </c>
      <c r="R160">
        <v>2353</v>
      </c>
      <c r="S160">
        <v>405</v>
      </c>
      <c r="T160">
        <v>9928</v>
      </c>
      <c r="U160">
        <v>48</v>
      </c>
      <c r="V160">
        <v>33</v>
      </c>
      <c r="W160" s="26">
        <v>529.49712973858664</v>
      </c>
      <c r="X160" s="26">
        <v>125105.35231519156</v>
      </c>
      <c r="Y160" s="26">
        <v>6509.7982362897919</v>
      </c>
      <c r="Z160" s="26">
        <v>2827.4290570322482</v>
      </c>
      <c r="AA160" s="26">
        <v>39457.910440208325</v>
      </c>
      <c r="AB160" s="26">
        <v>42513.861618020215</v>
      </c>
      <c r="AC160" s="26">
        <v>24630.822628462451</v>
      </c>
      <c r="AD160" s="26">
        <v>975.76941883922893</v>
      </c>
      <c r="AE160" s="26">
        <v>242550.44084378242</v>
      </c>
    </row>
    <row r="161" spans="1:31" x14ac:dyDescent="0.3">
      <c r="A161">
        <v>2738258</v>
      </c>
      <c r="B161">
        <v>1</v>
      </c>
      <c r="C161" t="s">
        <v>80</v>
      </c>
      <c r="D161" t="s">
        <v>99</v>
      </c>
      <c r="E161" t="s">
        <v>170</v>
      </c>
      <c r="F161" t="s">
        <v>641</v>
      </c>
      <c r="G161" t="s">
        <v>204</v>
      </c>
      <c r="H161" t="s">
        <v>135</v>
      </c>
      <c r="I161" t="s">
        <v>136</v>
      </c>
      <c r="J161" t="s">
        <v>137</v>
      </c>
      <c r="K161" t="s">
        <v>138</v>
      </c>
      <c r="L161" t="s">
        <v>642</v>
      </c>
      <c r="M161" t="s">
        <v>643</v>
      </c>
      <c r="N161" s="26">
        <v>1.5991666659999999</v>
      </c>
      <c r="O161">
        <v>0</v>
      </c>
      <c r="P161">
        <v>21</v>
      </c>
      <c r="Q161">
        <v>0</v>
      </c>
      <c r="R161">
        <v>0</v>
      </c>
      <c r="S161">
        <v>0</v>
      </c>
      <c r="T161">
        <v>6</v>
      </c>
      <c r="U161">
        <v>0</v>
      </c>
      <c r="V161">
        <v>0</v>
      </c>
      <c r="W161" s="26">
        <v>0</v>
      </c>
      <c r="X161" s="26">
        <v>4.0618836465031629</v>
      </c>
      <c r="Y161" s="26">
        <v>0</v>
      </c>
      <c r="Z161" s="26">
        <v>0</v>
      </c>
      <c r="AA161" s="26">
        <v>0</v>
      </c>
      <c r="AB161" s="26">
        <v>8.503435217628855</v>
      </c>
      <c r="AC161" s="26">
        <v>0</v>
      </c>
      <c r="AD161" s="26">
        <v>0</v>
      </c>
      <c r="AE161" s="26">
        <v>12.565318864132017</v>
      </c>
    </row>
    <row r="162" spans="1:31" x14ac:dyDescent="0.3">
      <c r="A162">
        <v>2738261</v>
      </c>
      <c r="B162">
        <v>1</v>
      </c>
      <c r="C162" t="s">
        <v>80</v>
      </c>
      <c r="D162" t="s">
        <v>105</v>
      </c>
      <c r="E162" t="s">
        <v>132</v>
      </c>
      <c r="F162" t="s">
        <v>644</v>
      </c>
      <c r="G162" t="s">
        <v>307</v>
      </c>
      <c r="H162" t="s">
        <v>135</v>
      </c>
      <c r="I162" t="s">
        <v>136</v>
      </c>
      <c r="J162" t="s">
        <v>137</v>
      </c>
      <c r="K162" t="s">
        <v>138</v>
      </c>
      <c r="L162" t="s">
        <v>645</v>
      </c>
      <c r="M162" t="s">
        <v>646</v>
      </c>
      <c r="N162" s="26">
        <v>1.474722222</v>
      </c>
      <c r="O162">
        <v>0</v>
      </c>
      <c r="P162">
        <v>5</v>
      </c>
      <c r="Q162">
        <v>0</v>
      </c>
      <c r="R162">
        <v>0</v>
      </c>
      <c r="S162">
        <v>0</v>
      </c>
      <c r="T162">
        <v>1</v>
      </c>
      <c r="U162">
        <v>0</v>
      </c>
      <c r="V162">
        <v>0</v>
      </c>
      <c r="W162" s="26">
        <v>0</v>
      </c>
      <c r="X162" s="26">
        <v>1.065327650194638</v>
      </c>
      <c r="Y162" s="26">
        <v>0</v>
      </c>
      <c r="Z162" s="26">
        <v>0</v>
      </c>
      <c r="AA162" s="26">
        <v>0</v>
      </c>
      <c r="AB162" s="26">
        <v>8.7707355518195002E-2</v>
      </c>
      <c r="AC162" s="26">
        <v>0</v>
      </c>
      <c r="AD162" s="26">
        <v>0</v>
      </c>
      <c r="AE162" s="26">
        <v>1.1530350057128331</v>
      </c>
    </row>
    <row r="163" spans="1:31" x14ac:dyDescent="0.3">
      <c r="A163">
        <v>2738262</v>
      </c>
      <c r="B163">
        <v>1</v>
      </c>
      <c r="C163" t="s">
        <v>80</v>
      </c>
      <c r="D163" t="s">
        <v>82</v>
      </c>
      <c r="E163" t="s">
        <v>132</v>
      </c>
      <c r="F163" t="s">
        <v>647</v>
      </c>
      <c r="G163" t="s">
        <v>134</v>
      </c>
      <c r="H163" t="s">
        <v>135</v>
      </c>
      <c r="I163" t="s">
        <v>136</v>
      </c>
      <c r="J163" t="s">
        <v>137</v>
      </c>
      <c r="K163" t="s">
        <v>138</v>
      </c>
      <c r="L163" t="s">
        <v>648</v>
      </c>
      <c r="M163" t="s">
        <v>649</v>
      </c>
      <c r="N163" s="26">
        <v>7.9211111110000001</v>
      </c>
      <c r="O163">
        <v>0</v>
      </c>
      <c r="P163">
        <v>15</v>
      </c>
      <c r="Q163">
        <v>0</v>
      </c>
      <c r="R163">
        <v>0</v>
      </c>
      <c r="S163">
        <v>0</v>
      </c>
      <c r="T163">
        <v>3</v>
      </c>
      <c r="U163">
        <v>0</v>
      </c>
      <c r="V163">
        <v>0</v>
      </c>
      <c r="W163" s="26">
        <v>0</v>
      </c>
      <c r="X163" s="26">
        <v>24.371732525854348</v>
      </c>
      <c r="Y163" s="26">
        <v>0</v>
      </c>
      <c r="Z163" s="26">
        <v>0</v>
      </c>
      <c r="AA163" s="26">
        <v>0</v>
      </c>
      <c r="AB163" s="26">
        <v>18.152395827514653</v>
      </c>
      <c r="AC163" s="26">
        <v>0</v>
      </c>
      <c r="AD163" s="26">
        <v>0</v>
      </c>
      <c r="AE163" s="26">
        <v>42.524128353369001</v>
      </c>
    </row>
    <row r="164" spans="1:31" x14ac:dyDescent="0.3">
      <c r="A164">
        <v>2738266</v>
      </c>
      <c r="B164">
        <v>1</v>
      </c>
      <c r="C164" t="s">
        <v>81</v>
      </c>
      <c r="D164" t="s">
        <v>127</v>
      </c>
      <c r="E164" t="s">
        <v>152</v>
      </c>
      <c r="F164" t="s">
        <v>650</v>
      </c>
      <c r="G164" t="s">
        <v>159</v>
      </c>
      <c r="H164" t="s">
        <v>149</v>
      </c>
      <c r="I164" t="s">
        <v>136</v>
      </c>
      <c r="J164" t="s">
        <v>137</v>
      </c>
      <c r="K164" t="s">
        <v>138</v>
      </c>
      <c r="L164" t="s">
        <v>651</v>
      </c>
      <c r="M164" t="s">
        <v>652</v>
      </c>
      <c r="N164" s="26">
        <v>1.1924999999999999</v>
      </c>
      <c r="O164">
        <v>37</v>
      </c>
      <c r="P164">
        <v>3045</v>
      </c>
      <c r="Q164">
        <v>628</v>
      </c>
      <c r="R164">
        <v>364</v>
      </c>
      <c r="S164">
        <v>54</v>
      </c>
      <c r="T164">
        <v>331</v>
      </c>
      <c r="U164">
        <v>6</v>
      </c>
      <c r="V164">
        <v>0</v>
      </c>
      <c r="W164" s="26">
        <v>8.4602114854897721</v>
      </c>
      <c r="X164" s="26">
        <v>510.55296510874848</v>
      </c>
      <c r="Y164" s="26">
        <v>189.04251781350186</v>
      </c>
      <c r="Z164" s="26">
        <v>32.350372740293508</v>
      </c>
      <c r="AA164" s="26">
        <v>126.21527077773264</v>
      </c>
      <c r="AB164" s="26">
        <v>163.69266677866847</v>
      </c>
      <c r="AC164" s="26">
        <v>104.7678104935078</v>
      </c>
      <c r="AD164" s="26">
        <v>0</v>
      </c>
      <c r="AE164" s="26">
        <v>1135.0818151979427</v>
      </c>
    </row>
    <row r="165" spans="1:31" x14ac:dyDescent="0.3">
      <c r="A165">
        <v>2738270</v>
      </c>
      <c r="B165">
        <v>1</v>
      </c>
      <c r="C165" t="s">
        <v>80</v>
      </c>
      <c r="D165" t="s">
        <v>82</v>
      </c>
      <c r="E165" t="s">
        <v>132</v>
      </c>
      <c r="F165" t="s">
        <v>653</v>
      </c>
      <c r="G165" t="s">
        <v>134</v>
      </c>
      <c r="H165" t="s">
        <v>135</v>
      </c>
      <c r="I165" t="s">
        <v>136</v>
      </c>
      <c r="J165" t="s">
        <v>137</v>
      </c>
      <c r="K165" t="s">
        <v>138</v>
      </c>
      <c r="L165" t="s">
        <v>654</v>
      </c>
      <c r="M165" t="s">
        <v>655</v>
      </c>
      <c r="N165" s="26">
        <v>6.8711111110000003</v>
      </c>
      <c r="O165">
        <v>0</v>
      </c>
      <c r="P165">
        <v>12</v>
      </c>
      <c r="Q165">
        <v>0</v>
      </c>
      <c r="R165">
        <v>0</v>
      </c>
      <c r="S165">
        <v>0</v>
      </c>
      <c r="T165">
        <v>4</v>
      </c>
      <c r="U165">
        <v>0</v>
      </c>
      <c r="V165">
        <v>0</v>
      </c>
      <c r="W165" s="26">
        <v>0</v>
      </c>
      <c r="X165" s="26">
        <v>21.074987784284126</v>
      </c>
      <c r="Y165" s="26">
        <v>0</v>
      </c>
      <c r="Z165" s="26">
        <v>0</v>
      </c>
      <c r="AA165" s="26">
        <v>0</v>
      </c>
      <c r="AB165" s="26">
        <v>2.8855775115675679</v>
      </c>
      <c r="AC165" s="26">
        <v>0</v>
      </c>
      <c r="AD165" s="26">
        <v>0</v>
      </c>
      <c r="AE165" s="26">
        <v>23.960565295851694</v>
      </c>
    </row>
    <row r="166" spans="1:31" x14ac:dyDescent="0.3">
      <c r="A166">
        <v>2738272</v>
      </c>
      <c r="B166">
        <v>1</v>
      </c>
      <c r="C166" t="s">
        <v>80</v>
      </c>
      <c r="D166" t="s">
        <v>100</v>
      </c>
      <c r="E166" t="s">
        <v>157</v>
      </c>
      <c r="F166" t="s">
        <v>656</v>
      </c>
      <c r="G166" t="s">
        <v>657</v>
      </c>
      <c r="H166" t="s">
        <v>149</v>
      </c>
      <c r="I166" t="s">
        <v>136</v>
      </c>
      <c r="J166" t="s">
        <v>137</v>
      </c>
      <c r="K166" t="s">
        <v>138</v>
      </c>
      <c r="L166" t="s">
        <v>658</v>
      </c>
      <c r="M166" t="s">
        <v>659</v>
      </c>
      <c r="N166" s="26">
        <v>0.49555555499999998</v>
      </c>
      <c r="O166">
        <v>0</v>
      </c>
      <c r="P166">
        <v>150</v>
      </c>
      <c r="Q166">
        <v>0</v>
      </c>
      <c r="R166">
        <v>0</v>
      </c>
      <c r="S166">
        <v>0</v>
      </c>
      <c r="T166">
        <v>31</v>
      </c>
      <c r="U166">
        <v>0</v>
      </c>
      <c r="V166">
        <v>0</v>
      </c>
      <c r="W166" s="26">
        <v>0</v>
      </c>
      <c r="X166" s="26">
        <v>15.199959078651116</v>
      </c>
      <c r="Y166" s="26">
        <v>0</v>
      </c>
      <c r="Z166" s="26">
        <v>0</v>
      </c>
      <c r="AA166" s="26">
        <v>0</v>
      </c>
      <c r="AB166" s="26">
        <v>6.654051873685356</v>
      </c>
      <c r="AC166" s="26">
        <v>0</v>
      </c>
      <c r="AD166" s="26">
        <v>0</v>
      </c>
      <c r="AE166" s="26">
        <v>21.854010952336473</v>
      </c>
    </row>
    <row r="167" spans="1:31" x14ac:dyDescent="0.3">
      <c r="A167">
        <v>2738273</v>
      </c>
      <c r="B167">
        <v>1</v>
      </c>
      <c r="C167" t="s">
        <v>80</v>
      </c>
      <c r="D167" t="s">
        <v>104</v>
      </c>
      <c r="E167" t="s">
        <v>157</v>
      </c>
      <c r="F167" t="s">
        <v>660</v>
      </c>
      <c r="G167" t="s">
        <v>159</v>
      </c>
      <c r="H167" t="s">
        <v>149</v>
      </c>
      <c r="I167" t="s">
        <v>136</v>
      </c>
      <c r="J167" t="s">
        <v>137</v>
      </c>
      <c r="K167" t="s">
        <v>138</v>
      </c>
      <c r="L167" t="s">
        <v>661</v>
      </c>
      <c r="M167" t="s">
        <v>662</v>
      </c>
      <c r="N167" s="26">
        <v>0.325833333</v>
      </c>
      <c r="O167">
        <v>48</v>
      </c>
      <c r="P167">
        <v>2873</v>
      </c>
      <c r="Q167">
        <v>128</v>
      </c>
      <c r="R167">
        <v>214</v>
      </c>
      <c r="S167">
        <v>58</v>
      </c>
      <c r="T167">
        <v>413</v>
      </c>
      <c r="U167">
        <v>2</v>
      </c>
      <c r="V167">
        <v>1</v>
      </c>
      <c r="W167" s="26">
        <v>23.988930676698882</v>
      </c>
      <c r="X167" s="26">
        <v>234.96806427036719</v>
      </c>
      <c r="Y167" s="26">
        <v>21.348119473411373</v>
      </c>
      <c r="Z167" s="26">
        <v>2.2259953792994325</v>
      </c>
      <c r="AA167" s="26">
        <v>70.425036140054175</v>
      </c>
      <c r="AB167" s="26">
        <v>52.981168728038185</v>
      </c>
      <c r="AC167" s="26">
        <v>0.4220342457562975</v>
      </c>
      <c r="AD167" s="26">
        <v>0.28646781410733896</v>
      </c>
      <c r="AE167" s="26">
        <v>406.64581672773284</v>
      </c>
    </row>
    <row r="168" spans="1:31" x14ac:dyDescent="0.3">
      <c r="A168">
        <v>2738274</v>
      </c>
      <c r="B168">
        <v>1</v>
      </c>
      <c r="C168" t="s">
        <v>80</v>
      </c>
      <c r="D168" t="s">
        <v>82</v>
      </c>
      <c r="E168" t="s">
        <v>166</v>
      </c>
      <c r="F168" t="s">
        <v>663</v>
      </c>
      <c r="G168" t="s">
        <v>143</v>
      </c>
      <c r="H168" t="s">
        <v>135</v>
      </c>
      <c r="I168" t="s">
        <v>136</v>
      </c>
      <c r="J168" t="s">
        <v>137</v>
      </c>
      <c r="K168" t="s">
        <v>138</v>
      </c>
      <c r="L168" t="s">
        <v>664</v>
      </c>
      <c r="M168" t="s">
        <v>665</v>
      </c>
      <c r="N168" s="26">
        <v>1.4316666659999999</v>
      </c>
      <c r="O168">
        <v>0</v>
      </c>
      <c r="P168">
        <v>3</v>
      </c>
      <c r="Q168">
        <v>0</v>
      </c>
      <c r="R168">
        <v>0</v>
      </c>
      <c r="S168">
        <v>0</v>
      </c>
      <c r="T168">
        <v>63</v>
      </c>
      <c r="U168">
        <v>0</v>
      </c>
      <c r="V168">
        <v>0</v>
      </c>
      <c r="W168" s="26">
        <v>0</v>
      </c>
      <c r="X168" s="26">
        <v>2.7314619732925718</v>
      </c>
      <c r="Y168" s="26">
        <v>0</v>
      </c>
      <c r="Z168" s="26">
        <v>0</v>
      </c>
      <c r="AA168" s="26">
        <v>0</v>
      </c>
      <c r="AB168" s="26">
        <v>15.472121558571233</v>
      </c>
      <c r="AC168" s="26">
        <v>0</v>
      </c>
      <c r="AD168" s="26">
        <v>0</v>
      </c>
      <c r="AE168" s="26">
        <v>18.203583531863806</v>
      </c>
    </row>
    <row r="169" spans="1:31" x14ac:dyDescent="0.3">
      <c r="A169">
        <v>2738277</v>
      </c>
      <c r="B169">
        <v>1</v>
      </c>
      <c r="C169" t="s">
        <v>81</v>
      </c>
      <c r="D169" t="s">
        <v>127</v>
      </c>
      <c r="E169" t="s">
        <v>146</v>
      </c>
      <c r="F169" t="s">
        <v>666</v>
      </c>
      <c r="G169" t="s">
        <v>148</v>
      </c>
      <c r="H169" t="s">
        <v>149</v>
      </c>
      <c r="I169" t="s">
        <v>136</v>
      </c>
      <c r="J169" t="s">
        <v>137</v>
      </c>
      <c r="K169" t="s">
        <v>138</v>
      </c>
      <c r="L169" t="s">
        <v>667</v>
      </c>
      <c r="M169" t="s">
        <v>668</v>
      </c>
      <c r="N169" s="26">
        <v>9.7338888879999992</v>
      </c>
      <c r="O169">
        <v>0</v>
      </c>
      <c r="P169">
        <v>86</v>
      </c>
      <c r="Q169">
        <v>0</v>
      </c>
      <c r="R169">
        <v>27</v>
      </c>
      <c r="S169">
        <v>0</v>
      </c>
      <c r="T169">
        <v>12</v>
      </c>
      <c r="U169">
        <v>0</v>
      </c>
      <c r="V169">
        <v>1</v>
      </c>
      <c r="W169" s="26">
        <v>0</v>
      </c>
      <c r="X169" s="26">
        <v>132.04162254912421</v>
      </c>
      <c r="Y169" s="26">
        <v>0</v>
      </c>
      <c r="Z169" s="26">
        <v>71.725352903585545</v>
      </c>
      <c r="AA169" s="26">
        <v>0</v>
      </c>
      <c r="AB169" s="26">
        <v>49.747077972011056</v>
      </c>
      <c r="AC169" s="26">
        <v>0</v>
      </c>
      <c r="AD169" s="26">
        <v>406.95722449058667</v>
      </c>
      <c r="AE169" s="26">
        <v>660.4712779153075</v>
      </c>
    </row>
    <row r="170" spans="1:31" x14ac:dyDescent="0.3">
      <c r="A170">
        <v>2738282</v>
      </c>
      <c r="B170">
        <v>1</v>
      </c>
      <c r="C170" t="s">
        <v>80</v>
      </c>
      <c r="D170" t="s">
        <v>104</v>
      </c>
      <c r="E170" t="s">
        <v>157</v>
      </c>
      <c r="F170" t="s">
        <v>660</v>
      </c>
      <c r="G170" t="s">
        <v>159</v>
      </c>
      <c r="H170" t="s">
        <v>149</v>
      </c>
      <c r="I170" t="s">
        <v>136</v>
      </c>
      <c r="J170" t="s">
        <v>137</v>
      </c>
      <c r="K170" t="s">
        <v>138</v>
      </c>
      <c r="L170" t="s">
        <v>669</v>
      </c>
      <c r="M170" t="s">
        <v>670</v>
      </c>
      <c r="N170" s="26">
        <v>0.48055555500000002</v>
      </c>
      <c r="O170">
        <v>48</v>
      </c>
      <c r="P170">
        <v>2873</v>
      </c>
      <c r="Q170">
        <v>128</v>
      </c>
      <c r="R170">
        <v>214</v>
      </c>
      <c r="S170">
        <v>58</v>
      </c>
      <c r="T170">
        <v>413</v>
      </c>
      <c r="U170">
        <v>2</v>
      </c>
      <c r="V170">
        <v>1</v>
      </c>
      <c r="W170" s="26">
        <v>34.361819370980854</v>
      </c>
      <c r="X170" s="26">
        <v>338.05483850920433</v>
      </c>
      <c r="Y170" s="26">
        <v>33.698576927687135</v>
      </c>
      <c r="Z170" s="26">
        <v>4.025430637249233</v>
      </c>
      <c r="AA170" s="26">
        <v>103.88686318496042</v>
      </c>
      <c r="AB170" s="26">
        <v>79.325944385364664</v>
      </c>
      <c r="AC170" s="26">
        <v>0.59594265396865054</v>
      </c>
      <c r="AD170" s="26">
        <v>0.42164758967097671</v>
      </c>
      <c r="AE170" s="26">
        <v>594.37106325908644</v>
      </c>
    </row>
    <row r="171" spans="1:31" x14ac:dyDescent="0.3">
      <c r="A171">
        <v>2738284</v>
      </c>
      <c r="B171">
        <v>1</v>
      </c>
      <c r="C171" t="s">
        <v>80</v>
      </c>
      <c r="D171" t="s">
        <v>83</v>
      </c>
      <c r="E171" t="s">
        <v>170</v>
      </c>
      <c r="F171" t="s">
        <v>671</v>
      </c>
      <c r="G171" t="s">
        <v>204</v>
      </c>
      <c r="H171" t="s">
        <v>135</v>
      </c>
      <c r="I171" t="s">
        <v>136</v>
      </c>
      <c r="J171" t="s">
        <v>137</v>
      </c>
      <c r="K171" t="s">
        <v>138</v>
      </c>
      <c r="L171" t="s">
        <v>672</v>
      </c>
      <c r="M171" t="s">
        <v>673</v>
      </c>
      <c r="N171" s="26">
        <v>0.82416666599999999</v>
      </c>
      <c r="O171">
        <v>0</v>
      </c>
      <c r="P171">
        <v>238</v>
      </c>
      <c r="Q171">
        <v>0</v>
      </c>
      <c r="R171">
        <v>0</v>
      </c>
      <c r="S171">
        <v>0</v>
      </c>
      <c r="T171">
        <v>8</v>
      </c>
      <c r="U171">
        <v>0</v>
      </c>
      <c r="V171">
        <v>0</v>
      </c>
      <c r="W171" s="26">
        <v>0</v>
      </c>
      <c r="X171" s="26">
        <v>40.795661851361608</v>
      </c>
      <c r="Y171" s="26">
        <v>0</v>
      </c>
      <c r="Z171" s="26">
        <v>0</v>
      </c>
      <c r="AA171" s="26">
        <v>0</v>
      </c>
      <c r="AB171" s="26">
        <v>3.661337375116926</v>
      </c>
      <c r="AC171" s="26">
        <v>0</v>
      </c>
      <c r="AD171" s="26">
        <v>0</v>
      </c>
      <c r="AE171" s="26">
        <v>44.456999226478537</v>
      </c>
    </row>
    <row r="172" spans="1:31" x14ac:dyDescent="0.3">
      <c r="A172">
        <v>2738290</v>
      </c>
      <c r="B172">
        <v>1</v>
      </c>
      <c r="C172" t="s">
        <v>80</v>
      </c>
      <c r="D172" t="s">
        <v>85</v>
      </c>
      <c r="E172" t="s">
        <v>166</v>
      </c>
      <c r="F172" t="s">
        <v>674</v>
      </c>
      <c r="G172" t="s">
        <v>204</v>
      </c>
      <c r="H172" t="s">
        <v>135</v>
      </c>
      <c r="I172" t="s">
        <v>136</v>
      </c>
      <c r="J172" t="s">
        <v>137</v>
      </c>
      <c r="K172" t="s">
        <v>138</v>
      </c>
      <c r="L172" t="s">
        <v>675</v>
      </c>
      <c r="M172" t="s">
        <v>676</v>
      </c>
      <c r="N172" s="26">
        <v>3.6563888879999999</v>
      </c>
      <c r="O172">
        <v>0</v>
      </c>
      <c r="P172">
        <v>46</v>
      </c>
      <c r="Q172">
        <v>0</v>
      </c>
      <c r="R172">
        <v>0</v>
      </c>
      <c r="S172">
        <v>0</v>
      </c>
      <c r="T172">
        <v>81</v>
      </c>
      <c r="U172">
        <v>0</v>
      </c>
      <c r="V172">
        <v>0</v>
      </c>
      <c r="W172" s="26">
        <v>0</v>
      </c>
      <c r="X172" s="26">
        <v>31.586581358555229</v>
      </c>
      <c r="Y172" s="26">
        <v>0</v>
      </c>
      <c r="Z172" s="26">
        <v>0</v>
      </c>
      <c r="AA172" s="26">
        <v>0</v>
      </c>
      <c r="AB172" s="26">
        <v>90.393422253368342</v>
      </c>
      <c r="AC172" s="26">
        <v>0</v>
      </c>
      <c r="AD172" s="26">
        <v>0</v>
      </c>
      <c r="AE172" s="26">
        <v>121.98000361192356</v>
      </c>
    </row>
    <row r="173" spans="1:31" x14ac:dyDescent="0.3">
      <c r="A173">
        <v>2738301</v>
      </c>
      <c r="B173">
        <v>1</v>
      </c>
      <c r="C173" t="s">
        <v>80</v>
      </c>
      <c r="D173" t="s">
        <v>104</v>
      </c>
      <c r="E173" t="s">
        <v>157</v>
      </c>
      <c r="F173" t="s">
        <v>677</v>
      </c>
      <c r="G173" t="s">
        <v>159</v>
      </c>
      <c r="H173" t="s">
        <v>149</v>
      </c>
      <c r="I173" t="s">
        <v>136</v>
      </c>
      <c r="J173" t="s">
        <v>137</v>
      </c>
      <c r="K173" t="s">
        <v>138</v>
      </c>
      <c r="L173" t="s">
        <v>678</v>
      </c>
      <c r="M173" t="s">
        <v>679</v>
      </c>
      <c r="N173" s="26">
        <v>2.8083333330000002</v>
      </c>
      <c r="O173">
        <v>1</v>
      </c>
      <c r="P173">
        <v>822</v>
      </c>
      <c r="Q173">
        <v>0</v>
      </c>
      <c r="R173">
        <v>24</v>
      </c>
      <c r="S173">
        <v>2</v>
      </c>
      <c r="T173">
        <v>130</v>
      </c>
      <c r="U173">
        <v>0</v>
      </c>
      <c r="V173">
        <v>0</v>
      </c>
      <c r="W173" s="26">
        <v>0.57813166160722229</v>
      </c>
      <c r="X173" s="26">
        <v>461.55394610462042</v>
      </c>
      <c r="Y173" s="26">
        <v>0</v>
      </c>
      <c r="Z173" s="26">
        <v>2.350964756800638</v>
      </c>
      <c r="AA173" s="26">
        <v>3.6489462412572595</v>
      </c>
      <c r="AB173" s="26">
        <v>157.7557619367148</v>
      </c>
      <c r="AC173" s="26">
        <v>0</v>
      </c>
      <c r="AD173" s="26">
        <v>0</v>
      </c>
      <c r="AE173" s="26">
        <v>625.88775070100041</v>
      </c>
    </row>
    <row r="174" spans="1:31" x14ac:dyDescent="0.3">
      <c r="A174">
        <v>2738302</v>
      </c>
      <c r="B174">
        <v>1</v>
      </c>
      <c r="C174" t="s">
        <v>81</v>
      </c>
      <c r="D174" t="s">
        <v>120</v>
      </c>
      <c r="E174" t="s">
        <v>170</v>
      </c>
      <c r="F174" t="s">
        <v>680</v>
      </c>
      <c r="G174" t="s">
        <v>681</v>
      </c>
      <c r="H174" t="s">
        <v>135</v>
      </c>
      <c r="I174" t="s">
        <v>136</v>
      </c>
      <c r="J174" t="s">
        <v>137</v>
      </c>
      <c r="K174" t="s">
        <v>138</v>
      </c>
      <c r="L174" t="s">
        <v>682</v>
      </c>
      <c r="M174" t="s">
        <v>683</v>
      </c>
      <c r="N174" s="26">
        <v>1.2350000000000001</v>
      </c>
      <c r="O174">
        <v>0</v>
      </c>
      <c r="P174">
        <v>144</v>
      </c>
      <c r="Q174">
        <v>0</v>
      </c>
      <c r="R174">
        <v>5</v>
      </c>
      <c r="S174">
        <v>0</v>
      </c>
      <c r="T174">
        <v>5</v>
      </c>
      <c r="U174">
        <v>0</v>
      </c>
      <c r="V174">
        <v>0</v>
      </c>
      <c r="W174" s="26">
        <v>0</v>
      </c>
      <c r="X174" s="26">
        <v>35.075438383836229</v>
      </c>
      <c r="Y174" s="26">
        <v>0</v>
      </c>
      <c r="Z174" s="26">
        <v>1.0294284841131565</v>
      </c>
      <c r="AA174" s="26">
        <v>0</v>
      </c>
      <c r="AB174" s="26">
        <v>3.5498321070322856</v>
      </c>
      <c r="AC174" s="26">
        <v>0</v>
      </c>
      <c r="AD174" s="26">
        <v>0</v>
      </c>
      <c r="AE174" s="26">
        <v>39.65469897498167</v>
      </c>
    </row>
    <row r="175" spans="1:31" x14ac:dyDescent="0.3">
      <c r="A175">
        <v>2738303</v>
      </c>
      <c r="B175">
        <v>1</v>
      </c>
      <c r="C175" t="s">
        <v>80</v>
      </c>
      <c r="D175" t="s">
        <v>94</v>
      </c>
      <c r="E175" t="s">
        <v>170</v>
      </c>
      <c r="F175" t="s">
        <v>684</v>
      </c>
      <c r="G175" t="s">
        <v>204</v>
      </c>
      <c r="H175" t="s">
        <v>135</v>
      </c>
      <c r="I175" t="s">
        <v>136</v>
      </c>
      <c r="J175" t="s">
        <v>137</v>
      </c>
      <c r="K175" t="s">
        <v>138</v>
      </c>
      <c r="L175" t="s">
        <v>685</v>
      </c>
      <c r="M175" t="s">
        <v>686</v>
      </c>
      <c r="N175" s="26">
        <v>0.77472222199999996</v>
      </c>
      <c r="O175">
        <v>0</v>
      </c>
      <c r="P175">
        <v>33</v>
      </c>
      <c r="Q175">
        <v>0</v>
      </c>
      <c r="R175">
        <v>0</v>
      </c>
      <c r="S175">
        <v>0</v>
      </c>
      <c r="T175">
        <v>3</v>
      </c>
      <c r="U175">
        <v>0</v>
      </c>
      <c r="V175">
        <v>0</v>
      </c>
      <c r="W175" s="26">
        <v>0</v>
      </c>
      <c r="X175" s="26">
        <v>1.7423329111481334</v>
      </c>
      <c r="Y175" s="26">
        <v>0</v>
      </c>
      <c r="Z175" s="26">
        <v>0</v>
      </c>
      <c r="AA175" s="26">
        <v>0</v>
      </c>
      <c r="AB175" s="26">
        <v>0.13864402174243212</v>
      </c>
      <c r="AC175" s="26">
        <v>0</v>
      </c>
      <c r="AD175" s="26">
        <v>0</v>
      </c>
      <c r="AE175" s="26">
        <v>1.8809769328905654</v>
      </c>
    </row>
    <row r="176" spans="1:31" x14ac:dyDescent="0.3">
      <c r="A176">
        <v>2738307</v>
      </c>
      <c r="B176">
        <v>1</v>
      </c>
      <c r="C176" t="s">
        <v>80</v>
      </c>
      <c r="D176" t="s">
        <v>96</v>
      </c>
      <c r="E176" t="s">
        <v>166</v>
      </c>
      <c r="F176" t="s">
        <v>687</v>
      </c>
      <c r="G176" t="s">
        <v>425</v>
      </c>
      <c r="H176" t="s">
        <v>135</v>
      </c>
      <c r="I176" t="s">
        <v>136</v>
      </c>
      <c r="J176" t="s">
        <v>137</v>
      </c>
      <c r="K176" t="s">
        <v>138</v>
      </c>
      <c r="L176" t="s">
        <v>688</v>
      </c>
      <c r="M176" t="s">
        <v>689</v>
      </c>
      <c r="N176" s="26">
        <v>4.153888888</v>
      </c>
      <c r="O176">
        <v>0</v>
      </c>
      <c r="P176">
        <v>3</v>
      </c>
      <c r="Q176">
        <v>0</v>
      </c>
      <c r="R176">
        <v>0</v>
      </c>
      <c r="S176">
        <v>0</v>
      </c>
      <c r="T176">
        <v>24</v>
      </c>
      <c r="U176">
        <v>0</v>
      </c>
      <c r="V176">
        <v>0</v>
      </c>
      <c r="W176" s="26">
        <v>0</v>
      </c>
      <c r="X176" s="26">
        <v>2.6056968694933333</v>
      </c>
      <c r="Y176" s="26">
        <v>0</v>
      </c>
      <c r="Z176" s="26">
        <v>0</v>
      </c>
      <c r="AA176" s="26">
        <v>0</v>
      </c>
      <c r="AB176" s="26">
        <v>62.220393594057853</v>
      </c>
      <c r="AC176" s="26">
        <v>0</v>
      </c>
      <c r="AD176" s="26">
        <v>0</v>
      </c>
      <c r="AE176" s="26">
        <v>64.826090463551182</v>
      </c>
    </row>
    <row r="177" spans="1:31" x14ac:dyDescent="0.3">
      <c r="A177">
        <v>2738312</v>
      </c>
      <c r="B177">
        <v>1</v>
      </c>
      <c r="C177" t="s">
        <v>80</v>
      </c>
      <c r="D177" t="s">
        <v>99</v>
      </c>
      <c r="E177" t="s">
        <v>170</v>
      </c>
      <c r="F177" t="s">
        <v>690</v>
      </c>
      <c r="G177" t="s">
        <v>204</v>
      </c>
      <c r="H177" t="s">
        <v>135</v>
      </c>
      <c r="I177" t="s">
        <v>136</v>
      </c>
      <c r="J177" t="s">
        <v>137</v>
      </c>
      <c r="K177" t="s">
        <v>138</v>
      </c>
      <c r="L177" t="s">
        <v>691</v>
      </c>
      <c r="M177" t="s">
        <v>692</v>
      </c>
      <c r="N177" s="26">
        <v>3.2208333329999999</v>
      </c>
      <c r="O177">
        <v>0</v>
      </c>
      <c r="P177">
        <v>57</v>
      </c>
      <c r="Q177">
        <v>0</v>
      </c>
      <c r="R177">
        <v>0</v>
      </c>
      <c r="S177">
        <v>0</v>
      </c>
      <c r="T177">
        <v>8</v>
      </c>
      <c r="U177">
        <v>0</v>
      </c>
      <c r="V177">
        <v>0</v>
      </c>
      <c r="W177" s="26">
        <v>0</v>
      </c>
      <c r="X177" s="26">
        <v>34.330731808650761</v>
      </c>
      <c r="Y177" s="26">
        <v>0</v>
      </c>
      <c r="Z177" s="26">
        <v>0</v>
      </c>
      <c r="AA177" s="26">
        <v>0</v>
      </c>
      <c r="AB177" s="26">
        <v>15.580458413010208</v>
      </c>
      <c r="AC177" s="26">
        <v>0</v>
      </c>
      <c r="AD177" s="26">
        <v>0</v>
      </c>
      <c r="AE177" s="26">
        <v>49.911190221660966</v>
      </c>
    </row>
    <row r="178" spans="1:31" x14ac:dyDescent="0.3">
      <c r="A178">
        <v>2738313</v>
      </c>
      <c r="B178">
        <v>1</v>
      </c>
      <c r="C178" t="s">
        <v>81</v>
      </c>
      <c r="D178" t="s">
        <v>123</v>
      </c>
      <c r="E178" t="s">
        <v>152</v>
      </c>
      <c r="F178" t="s">
        <v>693</v>
      </c>
      <c r="G178" t="s">
        <v>159</v>
      </c>
      <c r="H178" t="s">
        <v>149</v>
      </c>
      <c r="I178" t="s">
        <v>136</v>
      </c>
      <c r="J178" t="s">
        <v>137</v>
      </c>
      <c r="K178" t="s">
        <v>138</v>
      </c>
      <c r="L178" t="s">
        <v>694</v>
      </c>
      <c r="M178" t="s">
        <v>695</v>
      </c>
      <c r="N178" s="26">
        <v>0.64249999999999996</v>
      </c>
      <c r="O178">
        <v>7</v>
      </c>
      <c r="P178">
        <v>398</v>
      </c>
      <c r="Q178">
        <v>307</v>
      </c>
      <c r="R178">
        <v>355</v>
      </c>
      <c r="S178">
        <v>25</v>
      </c>
      <c r="T178">
        <v>62</v>
      </c>
      <c r="U178">
        <v>1</v>
      </c>
      <c r="V178">
        <v>0</v>
      </c>
      <c r="W178" s="26">
        <v>0.59417400401999987</v>
      </c>
      <c r="X178" s="26">
        <v>27.563390629720125</v>
      </c>
      <c r="Y178" s="26">
        <v>42.279104284130334</v>
      </c>
      <c r="Z178" s="26">
        <v>9.379900750816212</v>
      </c>
      <c r="AA178" s="26">
        <v>3.1866513642907517</v>
      </c>
      <c r="AB178" s="26">
        <v>7.1263280174528303</v>
      </c>
      <c r="AC178" s="26">
        <v>110.81222196085088</v>
      </c>
      <c r="AD178" s="26">
        <v>0</v>
      </c>
      <c r="AE178" s="26">
        <v>200.94177101128113</v>
      </c>
    </row>
    <row r="179" spans="1:31" x14ac:dyDescent="0.3">
      <c r="A179">
        <v>2738316</v>
      </c>
      <c r="B179">
        <v>1</v>
      </c>
      <c r="C179" t="s">
        <v>81</v>
      </c>
      <c r="D179" t="s">
        <v>114</v>
      </c>
      <c r="E179" t="s">
        <v>146</v>
      </c>
      <c r="F179" t="s">
        <v>696</v>
      </c>
      <c r="G179" t="s">
        <v>159</v>
      </c>
      <c r="H179" t="s">
        <v>149</v>
      </c>
      <c r="I179" t="s">
        <v>566</v>
      </c>
      <c r="J179" t="s">
        <v>137</v>
      </c>
      <c r="K179" t="s">
        <v>138</v>
      </c>
      <c r="L179" t="s">
        <v>697</v>
      </c>
      <c r="M179" t="s">
        <v>698</v>
      </c>
      <c r="N179" s="26">
        <v>9.1666660000000004E-3</v>
      </c>
      <c r="O179">
        <v>4</v>
      </c>
      <c r="P179">
        <v>516</v>
      </c>
      <c r="Q179">
        <v>2</v>
      </c>
      <c r="R179">
        <v>12</v>
      </c>
      <c r="S179">
        <v>3</v>
      </c>
      <c r="T179">
        <v>49</v>
      </c>
      <c r="U179">
        <v>0</v>
      </c>
      <c r="V179">
        <v>0</v>
      </c>
      <c r="W179" s="26">
        <v>8.1019072199999993E-3</v>
      </c>
      <c r="X179" s="26">
        <v>0.36175411458254969</v>
      </c>
      <c r="Y179" s="26">
        <v>3.5442011733333337E-3</v>
      </c>
      <c r="Z179" s="26">
        <v>1.1540145188000001E-2</v>
      </c>
      <c r="AA179" s="26">
        <v>8.7742914010070006E-2</v>
      </c>
      <c r="AB179" s="26">
        <v>4.5013410064267338E-2</v>
      </c>
      <c r="AC179" s="26">
        <v>0</v>
      </c>
      <c r="AD179" s="26">
        <v>0</v>
      </c>
      <c r="AE179" s="26">
        <v>0.51769669223822035</v>
      </c>
    </row>
    <row r="180" spans="1:31" x14ac:dyDescent="0.3">
      <c r="A180">
        <v>2738323</v>
      </c>
      <c r="B180">
        <v>1</v>
      </c>
      <c r="C180" t="s">
        <v>80</v>
      </c>
      <c r="D180" t="s">
        <v>100</v>
      </c>
      <c r="E180" t="s">
        <v>157</v>
      </c>
      <c r="F180" t="s">
        <v>699</v>
      </c>
      <c r="G180" t="s">
        <v>159</v>
      </c>
      <c r="H180" t="s">
        <v>149</v>
      </c>
      <c r="I180" t="s">
        <v>136</v>
      </c>
      <c r="J180" t="s">
        <v>137</v>
      </c>
      <c r="K180" t="s">
        <v>138</v>
      </c>
      <c r="L180" t="s">
        <v>700</v>
      </c>
      <c r="M180" t="s">
        <v>701</v>
      </c>
      <c r="N180" s="26">
        <v>0.40749999999999997</v>
      </c>
      <c r="O180">
        <v>0</v>
      </c>
      <c r="P180">
        <v>697</v>
      </c>
      <c r="Q180">
        <v>0</v>
      </c>
      <c r="R180">
        <v>3</v>
      </c>
      <c r="S180">
        <v>0</v>
      </c>
      <c r="T180">
        <v>63</v>
      </c>
      <c r="U180">
        <v>0</v>
      </c>
      <c r="V180">
        <v>0</v>
      </c>
      <c r="W180" s="26">
        <v>0</v>
      </c>
      <c r="X180" s="26">
        <v>33.185020038217452</v>
      </c>
      <c r="Y180" s="26">
        <v>0</v>
      </c>
      <c r="Z180" s="26">
        <v>3.1191969869061333E-2</v>
      </c>
      <c r="AA180" s="26">
        <v>0</v>
      </c>
      <c r="AB180" s="26">
        <v>13.198644385669601</v>
      </c>
      <c r="AC180" s="26">
        <v>0</v>
      </c>
      <c r="AD180" s="26">
        <v>0</v>
      </c>
      <c r="AE180" s="26">
        <v>46.414856393756118</v>
      </c>
    </row>
    <row r="181" spans="1:31" x14ac:dyDescent="0.3">
      <c r="A181">
        <v>2738327</v>
      </c>
      <c r="B181">
        <v>1</v>
      </c>
      <c r="C181" t="s">
        <v>80</v>
      </c>
      <c r="D181" t="s">
        <v>92</v>
      </c>
      <c r="E181" t="s">
        <v>132</v>
      </c>
      <c r="F181" t="s">
        <v>702</v>
      </c>
      <c r="G181" t="s">
        <v>197</v>
      </c>
      <c r="H181" t="s">
        <v>135</v>
      </c>
      <c r="I181" t="s">
        <v>136</v>
      </c>
      <c r="J181" t="s">
        <v>137</v>
      </c>
      <c r="K181" t="s">
        <v>138</v>
      </c>
      <c r="L181" t="s">
        <v>703</v>
      </c>
      <c r="M181" t="s">
        <v>704</v>
      </c>
      <c r="N181" s="26">
        <v>1.298611111</v>
      </c>
      <c r="O181">
        <v>0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0</v>
      </c>
      <c r="V181">
        <v>0</v>
      </c>
      <c r="W181" s="26">
        <v>0</v>
      </c>
      <c r="X181" s="26">
        <v>0</v>
      </c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6">
        <v>0</v>
      </c>
      <c r="AE181" s="26">
        <v>0</v>
      </c>
    </row>
    <row r="182" spans="1:31" x14ac:dyDescent="0.3">
      <c r="A182">
        <v>2738330</v>
      </c>
      <c r="B182">
        <v>1</v>
      </c>
      <c r="C182" t="s">
        <v>80</v>
      </c>
      <c r="D182" t="s">
        <v>111</v>
      </c>
      <c r="E182" t="s">
        <v>132</v>
      </c>
      <c r="F182" t="s">
        <v>705</v>
      </c>
      <c r="G182" t="s">
        <v>706</v>
      </c>
      <c r="H182" t="s">
        <v>135</v>
      </c>
      <c r="I182" t="s">
        <v>136</v>
      </c>
      <c r="J182" t="s">
        <v>137</v>
      </c>
      <c r="K182" t="s">
        <v>138</v>
      </c>
      <c r="L182" t="s">
        <v>707</v>
      </c>
      <c r="M182" t="s">
        <v>708</v>
      </c>
      <c r="N182" s="26">
        <v>0.78194444399999996</v>
      </c>
      <c r="O182">
        <v>0</v>
      </c>
      <c r="P182">
        <v>4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 s="26">
        <v>0</v>
      </c>
      <c r="X182" s="26">
        <v>0.98994545492902353</v>
      </c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0</v>
      </c>
      <c r="AE182" s="26">
        <v>0.98994545492902353</v>
      </c>
    </row>
    <row r="183" spans="1:31" x14ac:dyDescent="0.3">
      <c r="A183">
        <v>2738331</v>
      </c>
      <c r="B183">
        <v>1</v>
      </c>
      <c r="C183" t="s">
        <v>80</v>
      </c>
      <c r="D183" t="s">
        <v>82</v>
      </c>
      <c r="E183" t="s">
        <v>141</v>
      </c>
      <c r="F183" t="s">
        <v>709</v>
      </c>
      <c r="G183" t="s">
        <v>425</v>
      </c>
      <c r="H183" t="s">
        <v>135</v>
      </c>
      <c r="I183" t="s">
        <v>566</v>
      </c>
      <c r="J183" t="s">
        <v>137</v>
      </c>
      <c r="K183" t="s">
        <v>138</v>
      </c>
      <c r="L183" t="s">
        <v>710</v>
      </c>
      <c r="M183" t="s">
        <v>711</v>
      </c>
      <c r="N183" s="26">
        <v>1.7777777000000002E-2</v>
      </c>
      <c r="O183">
        <v>0</v>
      </c>
      <c r="P183">
        <v>192</v>
      </c>
      <c r="Q183">
        <v>0</v>
      </c>
      <c r="R183">
        <v>0</v>
      </c>
      <c r="S183">
        <v>0</v>
      </c>
      <c r="T183">
        <v>349</v>
      </c>
      <c r="U183">
        <v>0</v>
      </c>
      <c r="V183">
        <v>0</v>
      </c>
      <c r="W183" s="26">
        <v>0</v>
      </c>
      <c r="X183" s="26">
        <v>0.84832774996538318</v>
      </c>
      <c r="Y183" s="26">
        <v>0</v>
      </c>
      <c r="Z183" s="26">
        <v>0</v>
      </c>
      <c r="AA183" s="26">
        <v>0</v>
      </c>
      <c r="AB183" s="26">
        <v>4.7345787807789064</v>
      </c>
      <c r="AC183" s="26">
        <v>0</v>
      </c>
      <c r="AD183" s="26">
        <v>0</v>
      </c>
      <c r="AE183" s="26">
        <v>5.5829065307442898</v>
      </c>
    </row>
    <row r="184" spans="1:31" x14ac:dyDescent="0.3">
      <c r="A184">
        <v>2738303</v>
      </c>
      <c r="B184">
        <v>2</v>
      </c>
      <c r="C184" t="s">
        <v>80</v>
      </c>
      <c r="D184" t="s">
        <v>94</v>
      </c>
      <c r="E184" t="s">
        <v>141</v>
      </c>
      <c r="F184" t="s">
        <v>712</v>
      </c>
      <c r="G184" t="s">
        <v>204</v>
      </c>
      <c r="H184" t="s">
        <v>135</v>
      </c>
      <c r="I184" t="s">
        <v>136</v>
      </c>
      <c r="J184" t="s">
        <v>137</v>
      </c>
      <c r="K184" t="s">
        <v>138</v>
      </c>
      <c r="L184" t="s">
        <v>686</v>
      </c>
      <c r="M184" t="s">
        <v>713</v>
      </c>
      <c r="N184" s="26">
        <v>0.84611111100000003</v>
      </c>
      <c r="O184">
        <v>0</v>
      </c>
      <c r="P184">
        <v>86</v>
      </c>
      <c r="Q184">
        <v>0</v>
      </c>
      <c r="R184">
        <v>0</v>
      </c>
      <c r="S184">
        <v>0</v>
      </c>
      <c r="T184">
        <v>10</v>
      </c>
      <c r="U184">
        <v>0</v>
      </c>
      <c r="V184">
        <v>0</v>
      </c>
      <c r="W184" s="26">
        <v>0</v>
      </c>
      <c r="X184" s="26">
        <v>5.4882668197178077</v>
      </c>
      <c r="Y184" s="26">
        <v>0</v>
      </c>
      <c r="Z184" s="26">
        <v>0</v>
      </c>
      <c r="AA184" s="26">
        <v>0</v>
      </c>
      <c r="AB184" s="26">
        <v>1.564405845846693</v>
      </c>
      <c r="AC184" s="26">
        <v>0</v>
      </c>
      <c r="AD184" s="26">
        <v>0</v>
      </c>
      <c r="AE184" s="26">
        <v>7.0526726655645007</v>
      </c>
    </row>
    <row r="185" spans="1:31" x14ac:dyDescent="0.3">
      <c r="A185">
        <v>2738339</v>
      </c>
      <c r="B185">
        <v>1</v>
      </c>
      <c r="C185" t="s">
        <v>80</v>
      </c>
      <c r="D185" t="s">
        <v>82</v>
      </c>
      <c r="E185" t="s">
        <v>132</v>
      </c>
      <c r="F185" t="s">
        <v>714</v>
      </c>
      <c r="G185" t="s">
        <v>307</v>
      </c>
      <c r="H185" t="s">
        <v>135</v>
      </c>
      <c r="I185" t="s">
        <v>136</v>
      </c>
      <c r="J185" t="s">
        <v>137</v>
      </c>
      <c r="K185" t="s">
        <v>138</v>
      </c>
      <c r="L185" t="s">
        <v>715</v>
      </c>
      <c r="M185" t="s">
        <v>716</v>
      </c>
      <c r="N185" s="26">
        <v>7.9911111110000004</v>
      </c>
      <c r="O185">
        <v>0</v>
      </c>
      <c r="P185">
        <v>3</v>
      </c>
      <c r="Q185">
        <v>0</v>
      </c>
      <c r="R185">
        <v>0</v>
      </c>
      <c r="S185">
        <v>0</v>
      </c>
      <c r="T185">
        <v>4</v>
      </c>
      <c r="U185">
        <v>0</v>
      </c>
      <c r="V185">
        <v>0</v>
      </c>
      <c r="W185" s="26">
        <v>0</v>
      </c>
      <c r="X185" s="26">
        <v>6.5727700099373694</v>
      </c>
      <c r="Y185" s="26">
        <v>0</v>
      </c>
      <c r="Z185" s="26">
        <v>0</v>
      </c>
      <c r="AA185" s="26">
        <v>0</v>
      </c>
      <c r="AB185" s="26">
        <v>57.955730228575092</v>
      </c>
      <c r="AC185" s="26">
        <v>0</v>
      </c>
      <c r="AD185" s="26">
        <v>0</v>
      </c>
      <c r="AE185" s="26">
        <v>64.528500238512464</v>
      </c>
    </row>
    <row r="186" spans="1:31" x14ac:dyDescent="0.3">
      <c r="A186">
        <v>2738341</v>
      </c>
      <c r="B186">
        <v>1</v>
      </c>
      <c r="C186" t="s">
        <v>80</v>
      </c>
      <c r="D186" t="s">
        <v>92</v>
      </c>
      <c r="E186" t="s">
        <v>132</v>
      </c>
      <c r="F186" t="s">
        <v>717</v>
      </c>
      <c r="G186" t="s">
        <v>307</v>
      </c>
      <c r="H186" t="s">
        <v>135</v>
      </c>
      <c r="I186" t="s">
        <v>136</v>
      </c>
      <c r="J186" t="s">
        <v>137</v>
      </c>
      <c r="K186" t="s">
        <v>138</v>
      </c>
      <c r="L186" t="s">
        <v>718</v>
      </c>
      <c r="M186" t="s">
        <v>719</v>
      </c>
      <c r="N186" s="26">
        <v>1.717222222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1</v>
      </c>
      <c r="U186">
        <v>0</v>
      </c>
      <c r="V18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0.2977595169206167</v>
      </c>
      <c r="AC186" s="26">
        <v>0</v>
      </c>
      <c r="AD186" s="26">
        <v>0</v>
      </c>
      <c r="AE186" s="26">
        <v>0.2977595169206167</v>
      </c>
    </row>
    <row r="187" spans="1:31" x14ac:dyDescent="0.3">
      <c r="A187">
        <v>2738347</v>
      </c>
      <c r="B187">
        <v>1</v>
      </c>
      <c r="C187" t="s">
        <v>81</v>
      </c>
      <c r="D187" t="s">
        <v>123</v>
      </c>
      <c r="E187" t="s">
        <v>157</v>
      </c>
      <c r="F187" t="s">
        <v>720</v>
      </c>
      <c r="G187" t="s">
        <v>159</v>
      </c>
      <c r="H187" t="s">
        <v>149</v>
      </c>
      <c r="I187" t="s">
        <v>136</v>
      </c>
      <c r="J187" t="s">
        <v>137</v>
      </c>
      <c r="K187" t="s">
        <v>138</v>
      </c>
      <c r="L187" t="s">
        <v>721</v>
      </c>
      <c r="M187" t="s">
        <v>722</v>
      </c>
      <c r="N187" s="26">
        <v>0.264444444</v>
      </c>
      <c r="O187">
        <v>9</v>
      </c>
      <c r="P187">
        <v>405</v>
      </c>
      <c r="Q187">
        <v>409</v>
      </c>
      <c r="R187">
        <v>511</v>
      </c>
      <c r="S187">
        <v>37</v>
      </c>
      <c r="T187">
        <v>74</v>
      </c>
      <c r="U187">
        <v>1</v>
      </c>
      <c r="V187">
        <v>0</v>
      </c>
      <c r="W187" s="26">
        <v>0.32114275339999998</v>
      </c>
      <c r="X187" s="26">
        <v>11.471929055118986</v>
      </c>
      <c r="Y187" s="26">
        <v>21.578682706733623</v>
      </c>
      <c r="Z187" s="26">
        <v>6.796589041299792</v>
      </c>
      <c r="AA187" s="26">
        <v>1.3340431918016435</v>
      </c>
      <c r="AB187" s="26">
        <v>3.0617036591775575</v>
      </c>
      <c r="AC187" s="26">
        <v>45.427908099391637</v>
      </c>
      <c r="AD187" s="26">
        <v>0</v>
      </c>
      <c r="AE187" s="26">
        <v>89.991998506923238</v>
      </c>
    </row>
    <row r="188" spans="1:31" x14ac:dyDescent="0.3">
      <c r="A188">
        <v>2738349</v>
      </c>
      <c r="B188">
        <v>1</v>
      </c>
      <c r="C188" t="s">
        <v>80</v>
      </c>
      <c r="D188" t="s">
        <v>93</v>
      </c>
      <c r="E188" t="s">
        <v>157</v>
      </c>
      <c r="F188" t="s">
        <v>723</v>
      </c>
      <c r="G188" t="s">
        <v>159</v>
      </c>
      <c r="H188" t="s">
        <v>149</v>
      </c>
      <c r="I188" t="s">
        <v>136</v>
      </c>
      <c r="J188" t="s">
        <v>137</v>
      </c>
      <c r="K188" t="s">
        <v>138</v>
      </c>
      <c r="L188" t="s">
        <v>724</v>
      </c>
      <c r="M188" t="s">
        <v>725</v>
      </c>
      <c r="N188" s="26">
        <v>0.268055555</v>
      </c>
      <c r="O188">
        <v>0</v>
      </c>
      <c r="P188">
        <v>499</v>
      </c>
      <c r="Q188">
        <v>1</v>
      </c>
      <c r="R188">
        <v>8</v>
      </c>
      <c r="S188">
        <v>1</v>
      </c>
      <c r="T188">
        <v>90</v>
      </c>
      <c r="U188">
        <v>0</v>
      </c>
      <c r="V188">
        <v>0</v>
      </c>
      <c r="W188" s="26">
        <v>0</v>
      </c>
      <c r="X188" s="26">
        <v>20.340840738350288</v>
      </c>
      <c r="Y188" s="26">
        <v>0.29621173341343504</v>
      </c>
      <c r="Z188" s="26">
        <v>0</v>
      </c>
      <c r="AA188" s="26">
        <v>8.0499453515963282</v>
      </c>
      <c r="AB188" s="26">
        <v>10.012161130686582</v>
      </c>
      <c r="AC188" s="26">
        <v>0</v>
      </c>
      <c r="AD188" s="26">
        <v>0</v>
      </c>
      <c r="AE188" s="26">
        <v>38.699158954046638</v>
      </c>
    </row>
    <row r="189" spans="1:31" x14ac:dyDescent="0.3">
      <c r="A189">
        <v>2738353</v>
      </c>
      <c r="B189">
        <v>1</v>
      </c>
      <c r="C189" t="s">
        <v>80</v>
      </c>
      <c r="D189" t="s">
        <v>108</v>
      </c>
      <c r="E189" t="s">
        <v>152</v>
      </c>
      <c r="F189" t="s">
        <v>290</v>
      </c>
      <c r="G189" t="s">
        <v>186</v>
      </c>
      <c r="H189" t="s">
        <v>149</v>
      </c>
      <c r="I189" t="s">
        <v>136</v>
      </c>
      <c r="J189" t="s">
        <v>137</v>
      </c>
      <c r="K189" t="s">
        <v>187</v>
      </c>
      <c r="L189" t="s">
        <v>726</v>
      </c>
      <c r="M189" t="s">
        <v>727</v>
      </c>
      <c r="N189" s="26">
        <v>2.0977777770000001</v>
      </c>
      <c r="O189">
        <v>0</v>
      </c>
      <c r="P189">
        <v>858</v>
      </c>
      <c r="Q189">
        <v>5</v>
      </c>
      <c r="R189">
        <v>106</v>
      </c>
      <c r="S189">
        <v>2</v>
      </c>
      <c r="T189">
        <v>162</v>
      </c>
      <c r="U189">
        <v>1</v>
      </c>
      <c r="V189">
        <v>0</v>
      </c>
      <c r="W189" s="26">
        <v>0</v>
      </c>
      <c r="X189" s="26">
        <v>361.39243621481313</v>
      </c>
      <c r="Y189" s="26">
        <v>38.938316571898987</v>
      </c>
      <c r="Z189" s="26">
        <v>27.27415421848492</v>
      </c>
      <c r="AA189" s="26">
        <v>20.441974977294077</v>
      </c>
      <c r="AB189" s="26">
        <v>193.42880508827795</v>
      </c>
      <c r="AC189" s="26">
        <v>77.766425359712144</v>
      </c>
      <c r="AD189" s="26">
        <v>0</v>
      </c>
      <c r="AE189" s="26">
        <v>719.24211243048114</v>
      </c>
    </row>
    <row r="190" spans="1:31" x14ac:dyDescent="0.3">
      <c r="A190">
        <v>2738354</v>
      </c>
      <c r="B190">
        <v>1</v>
      </c>
      <c r="C190" t="s">
        <v>80</v>
      </c>
      <c r="D190" t="s">
        <v>84</v>
      </c>
      <c r="E190" t="s">
        <v>132</v>
      </c>
      <c r="F190" t="s">
        <v>728</v>
      </c>
      <c r="G190" t="s">
        <v>134</v>
      </c>
      <c r="H190" t="s">
        <v>135</v>
      </c>
      <c r="I190" t="s">
        <v>136</v>
      </c>
      <c r="J190" t="s">
        <v>137</v>
      </c>
      <c r="K190" t="s">
        <v>138</v>
      </c>
      <c r="L190" t="s">
        <v>729</v>
      </c>
      <c r="M190" t="s">
        <v>730</v>
      </c>
      <c r="N190" s="26">
        <v>5.3841666659999996</v>
      </c>
      <c r="O190">
        <v>0</v>
      </c>
      <c r="P190">
        <v>1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 s="26">
        <v>0</v>
      </c>
      <c r="X190" s="26">
        <v>0.80989087280321526</v>
      </c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0.80989087280321526</v>
      </c>
    </row>
    <row r="191" spans="1:31" x14ac:dyDescent="0.3">
      <c r="A191">
        <v>2738355</v>
      </c>
      <c r="B191">
        <v>1</v>
      </c>
      <c r="C191" t="s">
        <v>80</v>
      </c>
      <c r="D191" t="s">
        <v>107</v>
      </c>
      <c r="E191" t="s">
        <v>170</v>
      </c>
      <c r="F191" t="s">
        <v>731</v>
      </c>
      <c r="G191" t="s">
        <v>204</v>
      </c>
      <c r="H191" t="s">
        <v>135</v>
      </c>
      <c r="I191" t="s">
        <v>136</v>
      </c>
      <c r="J191" t="s">
        <v>137</v>
      </c>
      <c r="K191" t="s">
        <v>138</v>
      </c>
      <c r="L191" t="s">
        <v>732</v>
      </c>
      <c r="M191" t="s">
        <v>733</v>
      </c>
      <c r="N191" s="26">
        <v>0.48388888800000002</v>
      </c>
      <c r="O191">
        <v>0</v>
      </c>
      <c r="P191">
        <v>28</v>
      </c>
      <c r="Q191">
        <v>0</v>
      </c>
      <c r="R191">
        <v>0</v>
      </c>
      <c r="S191">
        <v>0</v>
      </c>
      <c r="T191">
        <v>1</v>
      </c>
      <c r="U191">
        <v>0</v>
      </c>
      <c r="V191">
        <v>0</v>
      </c>
      <c r="W191" s="26">
        <v>0</v>
      </c>
      <c r="X191" s="26">
        <v>1.1505967328407039</v>
      </c>
      <c r="Y191" s="26">
        <v>0</v>
      </c>
      <c r="Z191" s="26">
        <v>0</v>
      </c>
      <c r="AA191" s="26">
        <v>0</v>
      </c>
      <c r="AB191" s="26">
        <v>0</v>
      </c>
      <c r="AC191" s="26">
        <v>0</v>
      </c>
      <c r="AD191" s="26">
        <v>0</v>
      </c>
      <c r="AE191" s="26">
        <v>1.1505967328407039</v>
      </c>
    </row>
    <row r="192" spans="1:31" x14ac:dyDescent="0.3">
      <c r="A192">
        <v>2738357</v>
      </c>
      <c r="B192">
        <v>1</v>
      </c>
      <c r="C192" t="s">
        <v>80</v>
      </c>
      <c r="D192" t="s">
        <v>92</v>
      </c>
      <c r="E192" t="s">
        <v>132</v>
      </c>
      <c r="F192" t="s">
        <v>734</v>
      </c>
      <c r="G192" t="s">
        <v>134</v>
      </c>
      <c r="H192" t="s">
        <v>135</v>
      </c>
      <c r="I192" t="s">
        <v>136</v>
      </c>
      <c r="J192" t="s">
        <v>137</v>
      </c>
      <c r="K192" t="s">
        <v>138</v>
      </c>
      <c r="L192" t="s">
        <v>735</v>
      </c>
      <c r="M192" t="s">
        <v>736</v>
      </c>
      <c r="N192" s="26">
        <v>5.170555555</v>
      </c>
      <c r="O192">
        <v>0</v>
      </c>
      <c r="P192">
        <v>4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 s="26">
        <v>0</v>
      </c>
      <c r="X192" s="26">
        <v>8.5761895340335155</v>
      </c>
      <c r="Y192" s="26">
        <v>0</v>
      </c>
      <c r="Z192" s="26">
        <v>0</v>
      </c>
      <c r="AA192" s="26">
        <v>0</v>
      </c>
      <c r="AB192" s="26">
        <v>0</v>
      </c>
      <c r="AC192" s="26">
        <v>0</v>
      </c>
      <c r="AD192" s="26">
        <v>0</v>
      </c>
      <c r="AE192" s="26">
        <v>8.5761895340335155</v>
      </c>
    </row>
    <row r="193" spans="1:31" x14ac:dyDescent="0.3">
      <c r="A193">
        <v>2738358</v>
      </c>
      <c r="B193">
        <v>1</v>
      </c>
      <c r="C193" t="s">
        <v>81</v>
      </c>
      <c r="D193" t="s">
        <v>118</v>
      </c>
      <c r="E193" t="s">
        <v>141</v>
      </c>
      <c r="F193" t="s">
        <v>737</v>
      </c>
      <c r="G193" t="s">
        <v>186</v>
      </c>
      <c r="H193" t="s">
        <v>135</v>
      </c>
      <c r="I193" t="s">
        <v>136</v>
      </c>
      <c r="J193" t="s">
        <v>137</v>
      </c>
      <c r="K193" t="s">
        <v>187</v>
      </c>
      <c r="L193" t="s">
        <v>738</v>
      </c>
      <c r="M193" t="s">
        <v>739</v>
      </c>
      <c r="N193" s="26">
        <v>1.862777777</v>
      </c>
      <c r="O193">
        <v>0</v>
      </c>
      <c r="P193">
        <v>73</v>
      </c>
      <c r="Q193">
        <v>0</v>
      </c>
      <c r="R193">
        <v>1</v>
      </c>
      <c r="S193">
        <v>0</v>
      </c>
      <c r="T193">
        <v>6</v>
      </c>
      <c r="U193">
        <v>0</v>
      </c>
      <c r="V193">
        <v>0</v>
      </c>
      <c r="W193" s="26">
        <v>0</v>
      </c>
      <c r="X193" s="26">
        <v>25.049359447383839</v>
      </c>
      <c r="Y193" s="26">
        <v>0</v>
      </c>
      <c r="Z193" s="26">
        <v>10.620915266877564</v>
      </c>
      <c r="AA193" s="26">
        <v>0</v>
      </c>
      <c r="AB193" s="26">
        <v>9.3078234566991908E-2</v>
      </c>
      <c r="AC193" s="26">
        <v>0</v>
      </c>
      <c r="AD193" s="26">
        <v>0</v>
      </c>
      <c r="AE193" s="26">
        <v>35.763352948828398</v>
      </c>
    </row>
    <row r="194" spans="1:31" x14ac:dyDescent="0.3">
      <c r="A194">
        <v>2738363</v>
      </c>
      <c r="B194">
        <v>1</v>
      </c>
      <c r="C194" t="s">
        <v>81</v>
      </c>
      <c r="D194" t="s">
        <v>128</v>
      </c>
      <c r="E194" t="s">
        <v>157</v>
      </c>
      <c r="F194" t="s">
        <v>740</v>
      </c>
      <c r="G194" t="s">
        <v>159</v>
      </c>
      <c r="H194" t="s">
        <v>149</v>
      </c>
      <c r="I194" t="s">
        <v>136</v>
      </c>
      <c r="J194" t="s">
        <v>137</v>
      </c>
      <c r="K194" t="s">
        <v>138</v>
      </c>
      <c r="L194" t="s">
        <v>741</v>
      </c>
      <c r="M194" t="s">
        <v>742</v>
      </c>
      <c r="N194" s="26">
        <v>6.3888888000000005E-2</v>
      </c>
      <c r="O194">
        <v>0</v>
      </c>
      <c r="P194">
        <v>961</v>
      </c>
      <c r="Q194">
        <v>0</v>
      </c>
      <c r="R194">
        <v>0</v>
      </c>
      <c r="S194">
        <v>2</v>
      </c>
      <c r="T194">
        <v>23</v>
      </c>
      <c r="U194">
        <v>1</v>
      </c>
      <c r="V194">
        <v>0</v>
      </c>
      <c r="W194" s="26">
        <v>0</v>
      </c>
      <c r="X194" s="26">
        <v>13.778852273400481</v>
      </c>
      <c r="Y194" s="26">
        <v>0</v>
      </c>
      <c r="Z194" s="26">
        <v>0</v>
      </c>
      <c r="AA194" s="26">
        <v>0</v>
      </c>
      <c r="AB194" s="26">
        <v>2.1739397145961594</v>
      </c>
      <c r="AC194" s="26">
        <v>0.37576908609346998</v>
      </c>
      <c r="AD194" s="26">
        <v>0</v>
      </c>
      <c r="AE194" s="26">
        <v>16.328561074090111</v>
      </c>
    </row>
    <row r="195" spans="1:31" x14ac:dyDescent="0.3">
      <c r="A195">
        <v>2738365</v>
      </c>
      <c r="B195">
        <v>1</v>
      </c>
      <c r="C195" t="s">
        <v>81</v>
      </c>
      <c r="D195" t="s">
        <v>128</v>
      </c>
      <c r="E195" t="s">
        <v>132</v>
      </c>
      <c r="F195" t="s">
        <v>743</v>
      </c>
      <c r="G195" t="s">
        <v>197</v>
      </c>
      <c r="H195" t="s">
        <v>135</v>
      </c>
      <c r="I195" t="s">
        <v>136</v>
      </c>
      <c r="J195" t="s">
        <v>137</v>
      </c>
      <c r="K195" t="s">
        <v>138</v>
      </c>
      <c r="L195" t="s">
        <v>744</v>
      </c>
      <c r="M195" t="s">
        <v>745</v>
      </c>
      <c r="N195" s="26">
        <v>7.1169444439999996</v>
      </c>
      <c r="O195">
        <v>0</v>
      </c>
      <c r="P195">
        <v>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 s="26">
        <v>0</v>
      </c>
      <c r="X195" s="26">
        <v>1.0966404895785371</v>
      </c>
      <c r="Y195" s="26">
        <v>0</v>
      </c>
      <c r="Z195" s="26">
        <v>0</v>
      </c>
      <c r="AA195" s="26">
        <v>0</v>
      </c>
      <c r="AB195" s="26">
        <v>0</v>
      </c>
      <c r="AC195" s="26">
        <v>0</v>
      </c>
      <c r="AD195" s="26">
        <v>0</v>
      </c>
      <c r="AE195" s="26">
        <v>1.0966404895785371</v>
      </c>
    </row>
    <row r="196" spans="1:31" x14ac:dyDescent="0.3">
      <c r="A196">
        <v>2738367</v>
      </c>
      <c r="B196">
        <v>1</v>
      </c>
      <c r="C196" t="s">
        <v>81</v>
      </c>
      <c r="D196" t="s">
        <v>128</v>
      </c>
      <c r="E196" t="s">
        <v>157</v>
      </c>
      <c r="F196" t="s">
        <v>746</v>
      </c>
      <c r="G196" t="s">
        <v>186</v>
      </c>
      <c r="H196" t="s">
        <v>149</v>
      </c>
      <c r="I196" t="s">
        <v>136</v>
      </c>
      <c r="J196" t="s">
        <v>137</v>
      </c>
      <c r="K196" t="s">
        <v>187</v>
      </c>
      <c r="L196" t="s">
        <v>747</v>
      </c>
      <c r="M196" t="s">
        <v>748</v>
      </c>
      <c r="N196" s="26">
        <v>5.6633333329999997</v>
      </c>
      <c r="O196">
        <v>1</v>
      </c>
      <c r="P196">
        <v>1</v>
      </c>
      <c r="Q196">
        <v>0</v>
      </c>
      <c r="R196">
        <v>0</v>
      </c>
      <c r="S196">
        <v>8</v>
      </c>
      <c r="T196">
        <v>782</v>
      </c>
      <c r="U196">
        <v>3</v>
      </c>
      <c r="V196">
        <v>42</v>
      </c>
      <c r="W196" s="26">
        <v>57.100168377464115</v>
      </c>
      <c r="X196" s="26">
        <v>4.0356640970374329</v>
      </c>
      <c r="Y196" s="26">
        <v>0</v>
      </c>
      <c r="Z196" s="26">
        <v>0</v>
      </c>
      <c r="AA196" s="26">
        <v>79.711463670479688</v>
      </c>
      <c r="AB196" s="26">
        <v>4474.0112103552865</v>
      </c>
      <c r="AC196" s="26">
        <v>278.06233112591019</v>
      </c>
      <c r="AD196" s="26">
        <v>1215.2063647340713</v>
      </c>
      <c r="AE196" s="26">
        <v>6108.1272023602496</v>
      </c>
    </row>
    <row r="197" spans="1:31" x14ac:dyDescent="0.3">
      <c r="A197">
        <v>2738368</v>
      </c>
      <c r="B197">
        <v>1</v>
      </c>
      <c r="C197" t="s">
        <v>81</v>
      </c>
      <c r="D197" t="s">
        <v>128</v>
      </c>
      <c r="E197" t="s">
        <v>157</v>
      </c>
      <c r="F197" t="s">
        <v>749</v>
      </c>
      <c r="G197" t="s">
        <v>186</v>
      </c>
      <c r="H197" t="s">
        <v>149</v>
      </c>
      <c r="I197" t="s">
        <v>136</v>
      </c>
      <c r="J197" t="s">
        <v>137</v>
      </c>
      <c r="K197" t="s">
        <v>187</v>
      </c>
      <c r="L197" t="s">
        <v>750</v>
      </c>
      <c r="M197" t="s">
        <v>751</v>
      </c>
      <c r="N197" s="26">
        <v>4.7852777770000001</v>
      </c>
      <c r="O197">
        <v>0</v>
      </c>
      <c r="P197">
        <v>0</v>
      </c>
      <c r="Q197">
        <v>0</v>
      </c>
      <c r="R197">
        <v>0</v>
      </c>
      <c r="S197">
        <v>2</v>
      </c>
      <c r="T197">
        <v>294</v>
      </c>
      <c r="U197">
        <v>0</v>
      </c>
      <c r="V197">
        <v>6</v>
      </c>
      <c r="W197" s="26">
        <v>0</v>
      </c>
      <c r="X197" s="26">
        <v>0</v>
      </c>
      <c r="Y197" s="26">
        <v>0</v>
      </c>
      <c r="Z197" s="26">
        <v>0</v>
      </c>
      <c r="AA197" s="26">
        <v>32.785832621085582</v>
      </c>
      <c r="AB197" s="26">
        <v>961.84067351359613</v>
      </c>
      <c r="AC197" s="26">
        <v>0</v>
      </c>
      <c r="AD197" s="26">
        <v>288.68053973101064</v>
      </c>
      <c r="AE197" s="26">
        <v>1283.3070458656923</v>
      </c>
    </row>
    <row r="198" spans="1:31" x14ac:dyDescent="0.3">
      <c r="A198">
        <v>2738370</v>
      </c>
      <c r="B198">
        <v>1</v>
      </c>
      <c r="C198" t="s">
        <v>80</v>
      </c>
      <c r="D198" t="s">
        <v>88</v>
      </c>
      <c r="E198" t="s">
        <v>170</v>
      </c>
      <c r="F198" t="s">
        <v>752</v>
      </c>
      <c r="G198" t="s">
        <v>204</v>
      </c>
      <c r="H198" t="s">
        <v>135</v>
      </c>
      <c r="I198" t="s">
        <v>136</v>
      </c>
      <c r="J198" t="s">
        <v>137</v>
      </c>
      <c r="K198" t="s">
        <v>138</v>
      </c>
      <c r="L198" t="s">
        <v>753</v>
      </c>
      <c r="M198" t="s">
        <v>754</v>
      </c>
      <c r="N198" s="26">
        <v>0.821111111</v>
      </c>
      <c r="O198">
        <v>0</v>
      </c>
      <c r="P198">
        <v>15</v>
      </c>
      <c r="Q198">
        <v>0</v>
      </c>
      <c r="R198">
        <v>0</v>
      </c>
      <c r="S198">
        <v>0</v>
      </c>
      <c r="T198">
        <v>2</v>
      </c>
      <c r="U198">
        <v>0</v>
      </c>
      <c r="V198">
        <v>0</v>
      </c>
      <c r="W198" s="26">
        <v>0</v>
      </c>
      <c r="X198" s="26">
        <v>2.2055043866797841</v>
      </c>
      <c r="Y198" s="26">
        <v>0</v>
      </c>
      <c r="Z198" s="26">
        <v>0</v>
      </c>
      <c r="AA198" s="26">
        <v>0</v>
      </c>
      <c r="AB198" s="26">
        <v>1.1138502149242027</v>
      </c>
      <c r="AC198" s="26">
        <v>0</v>
      </c>
      <c r="AD198" s="26">
        <v>0</v>
      </c>
      <c r="AE198" s="26">
        <v>3.3193546016039868</v>
      </c>
    </row>
    <row r="199" spans="1:31" x14ac:dyDescent="0.3">
      <c r="A199">
        <v>2738371</v>
      </c>
      <c r="B199">
        <v>1</v>
      </c>
      <c r="C199" t="s">
        <v>81</v>
      </c>
      <c r="D199" t="s">
        <v>120</v>
      </c>
      <c r="E199" t="s">
        <v>157</v>
      </c>
      <c r="F199" t="s">
        <v>755</v>
      </c>
      <c r="G199" t="s">
        <v>628</v>
      </c>
      <c r="H199" t="s">
        <v>149</v>
      </c>
      <c r="I199" t="s">
        <v>136</v>
      </c>
      <c r="J199" t="s">
        <v>137</v>
      </c>
      <c r="K199" t="s">
        <v>187</v>
      </c>
      <c r="L199" t="s">
        <v>756</v>
      </c>
      <c r="M199" t="s">
        <v>757</v>
      </c>
      <c r="N199" s="26">
        <v>0.73694444400000003</v>
      </c>
      <c r="O199">
        <v>0</v>
      </c>
      <c r="P199">
        <v>0</v>
      </c>
      <c r="Q199">
        <v>53</v>
      </c>
      <c r="R199">
        <v>125</v>
      </c>
      <c r="S199">
        <v>5</v>
      </c>
      <c r="T199">
        <v>2</v>
      </c>
      <c r="U199">
        <v>0</v>
      </c>
      <c r="V199">
        <v>0</v>
      </c>
      <c r="W199" s="26">
        <v>0</v>
      </c>
      <c r="X199" s="26">
        <v>0</v>
      </c>
      <c r="Y199" s="26">
        <v>1.8044846180977776</v>
      </c>
      <c r="Z199" s="26">
        <v>7.1487094162149845</v>
      </c>
      <c r="AA199" s="26">
        <v>0</v>
      </c>
      <c r="AB199" s="26">
        <v>0</v>
      </c>
      <c r="AC199" s="26">
        <v>0</v>
      </c>
      <c r="AD199" s="26">
        <v>0</v>
      </c>
      <c r="AE199" s="26">
        <v>8.9531940343127623</v>
      </c>
    </row>
    <row r="200" spans="1:31" x14ac:dyDescent="0.3">
      <c r="A200">
        <v>2738372</v>
      </c>
      <c r="B200">
        <v>1</v>
      </c>
      <c r="C200" t="s">
        <v>80</v>
      </c>
      <c r="D200" t="s">
        <v>93</v>
      </c>
      <c r="E200" t="s">
        <v>170</v>
      </c>
      <c r="F200" t="s">
        <v>758</v>
      </c>
      <c r="G200" t="s">
        <v>303</v>
      </c>
      <c r="H200" t="s">
        <v>135</v>
      </c>
      <c r="I200" t="s">
        <v>136</v>
      </c>
      <c r="J200" t="s">
        <v>137</v>
      </c>
      <c r="K200" t="s">
        <v>138</v>
      </c>
      <c r="L200" t="s">
        <v>759</v>
      </c>
      <c r="M200" t="s">
        <v>760</v>
      </c>
      <c r="N200" s="26">
        <v>4.5599999999999996</v>
      </c>
      <c r="O200">
        <v>0</v>
      </c>
      <c r="P200">
        <v>39</v>
      </c>
      <c r="Q200">
        <v>0</v>
      </c>
      <c r="R200">
        <v>0</v>
      </c>
      <c r="S200">
        <v>0</v>
      </c>
      <c r="T200">
        <v>5</v>
      </c>
      <c r="U200">
        <v>0</v>
      </c>
      <c r="V200">
        <v>0</v>
      </c>
      <c r="W200" s="26">
        <v>0</v>
      </c>
      <c r="X200" s="26">
        <v>37.840387367819311</v>
      </c>
      <c r="Y200" s="26">
        <v>0</v>
      </c>
      <c r="Z200" s="26">
        <v>0</v>
      </c>
      <c r="AA200" s="26">
        <v>0</v>
      </c>
      <c r="AB200" s="26">
        <v>21.507739568681554</v>
      </c>
      <c r="AC200" s="26">
        <v>0</v>
      </c>
      <c r="AD200" s="26">
        <v>0</v>
      </c>
      <c r="AE200" s="26">
        <v>59.348126936500861</v>
      </c>
    </row>
    <row r="201" spans="1:31" x14ac:dyDescent="0.3">
      <c r="A201">
        <v>2738374</v>
      </c>
      <c r="B201">
        <v>1</v>
      </c>
      <c r="C201" t="s">
        <v>81</v>
      </c>
      <c r="D201" t="s">
        <v>117</v>
      </c>
      <c r="E201" t="s">
        <v>157</v>
      </c>
      <c r="F201" t="s">
        <v>761</v>
      </c>
      <c r="G201" t="s">
        <v>628</v>
      </c>
      <c r="H201" t="s">
        <v>149</v>
      </c>
      <c r="I201" t="s">
        <v>136</v>
      </c>
      <c r="J201" t="s">
        <v>137</v>
      </c>
      <c r="K201" t="s">
        <v>187</v>
      </c>
      <c r="L201" t="s">
        <v>762</v>
      </c>
      <c r="M201" t="s">
        <v>763</v>
      </c>
      <c r="N201" s="26">
        <v>5.1183333329999998</v>
      </c>
      <c r="O201">
        <v>10</v>
      </c>
      <c r="P201">
        <v>581</v>
      </c>
      <c r="Q201">
        <v>11</v>
      </c>
      <c r="R201">
        <v>51</v>
      </c>
      <c r="S201">
        <v>5</v>
      </c>
      <c r="T201">
        <v>21</v>
      </c>
      <c r="U201">
        <v>0</v>
      </c>
      <c r="V201">
        <v>0</v>
      </c>
      <c r="W201" s="26">
        <v>16.097527038427796</v>
      </c>
      <c r="X201" s="26">
        <v>87.534362661534345</v>
      </c>
      <c r="Y201" s="26">
        <v>3.4889143133866667</v>
      </c>
      <c r="Z201" s="26">
        <v>5.2071431270399993</v>
      </c>
      <c r="AA201" s="26">
        <v>15.015119474525696</v>
      </c>
      <c r="AB201" s="26">
        <v>7.1821998712078301</v>
      </c>
      <c r="AC201" s="26">
        <v>0</v>
      </c>
      <c r="AD201" s="26">
        <v>0</v>
      </c>
      <c r="AE201" s="26">
        <v>134.52526648612235</v>
      </c>
    </row>
    <row r="202" spans="1:31" x14ac:dyDescent="0.3">
      <c r="A202">
        <v>2738375</v>
      </c>
      <c r="B202">
        <v>1</v>
      </c>
      <c r="C202" t="s">
        <v>80</v>
      </c>
      <c r="D202" t="s">
        <v>100</v>
      </c>
      <c r="E202" t="s">
        <v>170</v>
      </c>
      <c r="F202" t="s">
        <v>764</v>
      </c>
      <c r="G202" t="s">
        <v>204</v>
      </c>
      <c r="H202" t="s">
        <v>135</v>
      </c>
      <c r="I202" t="s">
        <v>136</v>
      </c>
      <c r="J202" t="s">
        <v>137</v>
      </c>
      <c r="K202" t="s">
        <v>138</v>
      </c>
      <c r="L202" t="s">
        <v>765</v>
      </c>
      <c r="M202" t="s">
        <v>766</v>
      </c>
      <c r="N202" s="26">
        <v>1.4358333329999999</v>
      </c>
      <c r="O202">
        <v>0</v>
      </c>
      <c r="P202">
        <v>6</v>
      </c>
      <c r="Q202">
        <v>0</v>
      </c>
      <c r="R202">
        <v>5</v>
      </c>
      <c r="S202">
        <v>0</v>
      </c>
      <c r="T202">
        <v>8</v>
      </c>
      <c r="U202">
        <v>0</v>
      </c>
      <c r="V202">
        <v>0</v>
      </c>
      <c r="W202" s="26">
        <v>0</v>
      </c>
      <c r="X202" s="26">
        <v>0.74920895005663835</v>
      </c>
      <c r="Y202" s="26">
        <v>0</v>
      </c>
      <c r="Z202" s="26">
        <v>0.92396305213195196</v>
      </c>
      <c r="AA202" s="26">
        <v>0</v>
      </c>
      <c r="AB202" s="26">
        <v>25.407598704918058</v>
      </c>
      <c r="AC202" s="26">
        <v>0</v>
      </c>
      <c r="AD202" s="26">
        <v>0</v>
      </c>
      <c r="AE202" s="26">
        <v>27.080770707106648</v>
      </c>
    </row>
    <row r="203" spans="1:31" x14ac:dyDescent="0.3">
      <c r="A203">
        <v>2738377</v>
      </c>
      <c r="B203">
        <v>1</v>
      </c>
      <c r="C203" t="s">
        <v>80</v>
      </c>
      <c r="D203" t="s">
        <v>85</v>
      </c>
      <c r="E203" t="s">
        <v>146</v>
      </c>
      <c r="F203" t="s">
        <v>767</v>
      </c>
      <c r="G203" t="s">
        <v>628</v>
      </c>
      <c r="H203" t="s">
        <v>149</v>
      </c>
      <c r="I203" t="s">
        <v>136</v>
      </c>
      <c r="J203" t="s">
        <v>137</v>
      </c>
      <c r="K203" t="s">
        <v>187</v>
      </c>
      <c r="L203" t="s">
        <v>768</v>
      </c>
      <c r="M203" t="s">
        <v>769</v>
      </c>
      <c r="N203" s="26">
        <v>0.50333333300000005</v>
      </c>
      <c r="O203">
        <v>0</v>
      </c>
      <c r="P203">
        <v>245</v>
      </c>
      <c r="Q203">
        <v>0</v>
      </c>
      <c r="R203">
        <v>0</v>
      </c>
      <c r="S203">
        <v>0</v>
      </c>
      <c r="T203">
        <v>13</v>
      </c>
      <c r="U203">
        <v>0</v>
      </c>
      <c r="V203">
        <v>1</v>
      </c>
      <c r="W203" s="26">
        <v>0</v>
      </c>
      <c r="X203" s="26">
        <v>30.728219667691032</v>
      </c>
      <c r="Y203" s="26">
        <v>0</v>
      </c>
      <c r="Z203" s="26">
        <v>0</v>
      </c>
      <c r="AA203" s="26">
        <v>0</v>
      </c>
      <c r="AB203" s="26">
        <v>2.3384345177719483</v>
      </c>
      <c r="AC203" s="26">
        <v>0</v>
      </c>
      <c r="AD203" s="26">
        <v>0.28783641696445067</v>
      </c>
      <c r="AE203" s="26">
        <v>33.354490602427433</v>
      </c>
    </row>
    <row r="204" spans="1:31" x14ac:dyDescent="0.3">
      <c r="A204">
        <v>2738379</v>
      </c>
      <c r="B204">
        <v>1</v>
      </c>
      <c r="C204" t="s">
        <v>80</v>
      </c>
      <c r="D204" t="s">
        <v>104</v>
      </c>
      <c r="E204" t="s">
        <v>132</v>
      </c>
      <c r="F204" t="s">
        <v>770</v>
      </c>
      <c r="G204" t="s">
        <v>197</v>
      </c>
      <c r="H204" t="s">
        <v>135</v>
      </c>
      <c r="I204" t="s">
        <v>136</v>
      </c>
      <c r="J204" t="s">
        <v>137</v>
      </c>
      <c r="K204" t="s">
        <v>138</v>
      </c>
      <c r="L204" t="s">
        <v>771</v>
      </c>
      <c r="M204" t="s">
        <v>772</v>
      </c>
      <c r="N204" s="26">
        <v>0.80361111100000004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2</v>
      </c>
      <c r="U204">
        <v>0</v>
      </c>
      <c r="V204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0.51291054944930903</v>
      </c>
      <c r="AC204" s="26">
        <v>0</v>
      </c>
      <c r="AD204" s="26">
        <v>0</v>
      </c>
      <c r="AE204" s="26">
        <v>0.51291054944930903</v>
      </c>
    </row>
    <row r="205" spans="1:31" x14ac:dyDescent="0.3">
      <c r="A205">
        <v>2738383</v>
      </c>
      <c r="B205">
        <v>1</v>
      </c>
      <c r="C205" t="s">
        <v>80</v>
      </c>
      <c r="D205" t="s">
        <v>104</v>
      </c>
      <c r="E205" t="s">
        <v>152</v>
      </c>
      <c r="F205" t="s">
        <v>773</v>
      </c>
      <c r="G205" t="s">
        <v>774</v>
      </c>
      <c r="H205" t="s">
        <v>149</v>
      </c>
      <c r="I205" t="s">
        <v>136</v>
      </c>
      <c r="J205" t="s">
        <v>137</v>
      </c>
      <c r="K205" t="s">
        <v>187</v>
      </c>
      <c r="L205" t="s">
        <v>775</v>
      </c>
      <c r="M205" t="s">
        <v>776</v>
      </c>
      <c r="N205" s="26">
        <v>3.255833333</v>
      </c>
      <c r="O205">
        <v>0</v>
      </c>
      <c r="P205">
        <v>0</v>
      </c>
      <c r="Q205">
        <v>3</v>
      </c>
      <c r="R205">
        <v>0</v>
      </c>
      <c r="S205">
        <v>4</v>
      </c>
      <c r="T205">
        <v>0</v>
      </c>
      <c r="U205">
        <v>1</v>
      </c>
      <c r="V205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58.713558904849606</v>
      </c>
      <c r="AB205" s="26">
        <v>0</v>
      </c>
      <c r="AC205" s="26">
        <v>166.43553422188847</v>
      </c>
      <c r="AD205" s="26">
        <v>0</v>
      </c>
      <c r="AE205" s="26">
        <v>225.14909312673808</v>
      </c>
    </row>
    <row r="206" spans="1:31" x14ac:dyDescent="0.3">
      <c r="A206">
        <v>2738385</v>
      </c>
      <c r="B206">
        <v>1</v>
      </c>
      <c r="C206" t="s">
        <v>81</v>
      </c>
      <c r="D206" t="s">
        <v>113</v>
      </c>
      <c r="E206" t="s">
        <v>152</v>
      </c>
      <c r="F206" t="s">
        <v>777</v>
      </c>
      <c r="G206" t="s">
        <v>159</v>
      </c>
      <c r="H206" t="s">
        <v>149</v>
      </c>
      <c r="I206" t="s">
        <v>566</v>
      </c>
      <c r="J206" t="s">
        <v>137</v>
      </c>
      <c r="K206" t="s">
        <v>138</v>
      </c>
      <c r="L206" t="s">
        <v>778</v>
      </c>
      <c r="M206" t="s">
        <v>779</v>
      </c>
      <c r="N206" s="26">
        <v>8.3333330000000001E-3</v>
      </c>
      <c r="O206">
        <v>0</v>
      </c>
      <c r="P206">
        <v>601</v>
      </c>
      <c r="Q206">
        <v>17</v>
      </c>
      <c r="R206">
        <v>73</v>
      </c>
      <c r="S206">
        <v>1</v>
      </c>
      <c r="T206">
        <v>35</v>
      </c>
      <c r="U206">
        <v>0</v>
      </c>
      <c r="V206">
        <v>0</v>
      </c>
      <c r="W206" s="26">
        <v>0</v>
      </c>
      <c r="X206" s="26">
        <v>0.5921531658891257</v>
      </c>
      <c r="Y206" s="26">
        <v>3.8866409820571664E-2</v>
      </c>
      <c r="Z206" s="26">
        <v>8.6443619425333323E-2</v>
      </c>
      <c r="AA206" s="26">
        <v>0</v>
      </c>
      <c r="AB206" s="26">
        <v>9.7777030467183335E-2</v>
      </c>
      <c r="AC206" s="26">
        <v>0</v>
      </c>
      <c r="AD206" s="26">
        <v>0</v>
      </c>
      <c r="AE206" s="26">
        <v>0.81524022560221399</v>
      </c>
    </row>
    <row r="207" spans="1:31" x14ac:dyDescent="0.3">
      <c r="A207">
        <v>2738387</v>
      </c>
      <c r="B207">
        <v>1</v>
      </c>
      <c r="C207" t="s">
        <v>81</v>
      </c>
      <c r="D207" t="s">
        <v>128</v>
      </c>
      <c r="E207" t="s">
        <v>146</v>
      </c>
      <c r="F207" t="s">
        <v>780</v>
      </c>
      <c r="G207" t="s">
        <v>186</v>
      </c>
      <c r="H207" t="s">
        <v>149</v>
      </c>
      <c r="I207" t="s">
        <v>136</v>
      </c>
      <c r="J207" t="s">
        <v>137</v>
      </c>
      <c r="K207" t="s">
        <v>187</v>
      </c>
      <c r="L207" t="s">
        <v>781</v>
      </c>
      <c r="M207" t="s">
        <v>782</v>
      </c>
      <c r="N207" s="26">
        <v>5.1702777769999999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95</v>
      </c>
      <c r="U207">
        <v>0</v>
      </c>
      <c r="V207">
        <v>1</v>
      </c>
      <c r="W207" s="26">
        <v>0</v>
      </c>
      <c r="X207" s="26">
        <v>0</v>
      </c>
      <c r="Y207" s="26">
        <v>0</v>
      </c>
      <c r="Z207" s="26">
        <v>0</v>
      </c>
      <c r="AA207" s="26">
        <v>0</v>
      </c>
      <c r="AB207" s="26">
        <v>290.46773648522122</v>
      </c>
      <c r="AC207" s="26">
        <v>0</v>
      </c>
      <c r="AD207" s="26">
        <v>17.499284737055852</v>
      </c>
      <c r="AE207" s="26">
        <v>307.96702122227708</v>
      </c>
    </row>
    <row r="208" spans="1:31" x14ac:dyDescent="0.3">
      <c r="A208">
        <v>2738388</v>
      </c>
      <c r="B208">
        <v>1</v>
      </c>
      <c r="C208" t="s">
        <v>80</v>
      </c>
      <c r="D208" t="s">
        <v>96</v>
      </c>
      <c r="E208" t="s">
        <v>132</v>
      </c>
      <c r="F208" t="s">
        <v>783</v>
      </c>
      <c r="G208" t="s">
        <v>134</v>
      </c>
      <c r="H208" t="s">
        <v>135</v>
      </c>
      <c r="I208" t="s">
        <v>136</v>
      </c>
      <c r="J208" t="s">
        <v>137</v>
      </c>
      <c r="K208" t="s">
        <v>138</v>
      </c>
      <c r="L208" t="s">
        <v>784</v>
      </c>
      <c r="M208" t="s">
        <v>785</v>
      </c>
      <c r="N208" s="26">
        <v>0.82</v>
      </c>
      <c r="O208">
        <v>0</v>
      </c>
      <c r="P208">
        <v>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  <c r="AC208" s="26">
        <v>0</v>
      </c>
      <c r="AD208" s="26">
        <v>0</v>
      </c>
      <c r="AE208" s="26">
        <v>0</v>
      </c>
    </row>
    <row r="209" spans="1:31" x14ac:dyDescent="0.3">
      <c r="A209">
        <v>2738389</v>
      </c>
      <c r="B209">
        <v>1</v>
      </c>
      <c r="C209" t="s">
        <v>81</v>
      </c>
      <c r="D209" t="s">
        <v>123</v>
      </c>
      <c r="E209" t="s">
        <v>157</v>
      </c>
      <c r="F209" t="s">
        <v>786</v>
      </c>
      <c r="G209" t="s">
        <v>186</v>
      </c>
      <c r="H209" t="s">
        <v>149</v>
      </c>
      <c r="I209" t="s">
        <v>136</v>
      </c>
      <c r="J209" t="s">
        <v>137</v>
      </c>
      <c r="K209" t="s">
        <v>187</v>
      </c>
      <c r="L209" t="s">
        <v>787</v>
      </c>
      <c r="M209" t="s">
        <v>788</v>
      </c>
      <c r="N209" s="26">
        <v>5.7580555550000003</v>
      </c>
      <c r="O209">
        <v>0</v>
      </c>
      <c r="P209">
        <v>2809</v>
      </c>
      <c r="Q209">
        <v>0</v>
      </c>
      <c r="R209">
        <v>2</v>
      </c>
      <c r="S209">
        <v>1</v>
      </c>
      <c r="T209">
        <v>459</v>
      </c>
      <c r="U209">
        <v>0</v>
      </c>
      <c r="V209">
        <v>18</v>
      </c>
      <c r="W209" s="26">
        <v>0</v>
      </c>
      <c r="X209" s="26">
        <v>3514.8210206461385</v>
      </c>
      <c r="Y209" s="26">
        <v>0</v>
      </c>
      <c r="Z209" s="26">
        <v>0.35537061412391224</v>
      </c>
      <c r="AA209" s="26">
        <v>95.347097567628239</v>
      </c>
      <c r="AB209" s="26">
        <v>2466.4439305082747</v>
      </c>
      <c r="AC209" s="26">
        <v>0</v>
      </c>
      <c r="AD209" s="26">
        <v>706.76222718972303</v>
      </c>
      <c r="AE209" s="26">
        <v>6783.7296465258878</v>
      </c>
    </row>
    <row r="210" spans="1:31" x14ac:dyDescent="0.3">
      <c r="A210">
        <v>2738390</v>
      </c>
      <c r="B210">
        <v>1</v>
      </c>
      <c r="C210" t="s">
        <v>80</v>
      </c>
      <c r="D210" t="s">
        <v>83</v>
      </c>
      <c r="E210" t="s">
        <v>166</v>
      </c>
      <c r="F210" t="s">
        <v>789</v>
      </c>
      <c r="G210" t="s">
        <v>204</v>
      </c>
      <c r="H210" t="s">
        <v>135</v>
      </c>
      <c r="I210" t="s">
        <v>136</v>
      </c>
      <c r="J210" t="s">
        <v>137</v>
      </c>
      <c r="K210" t="s">
        <v>138</v>
      </c>
      <c r="L210" t="s">
        <v>790</v>
      </c>
      <c r="M210" t="s">
        <v>791</v>
      </c>
      <c r="N210" s="26">
        <v>0.68444444400000004</v>
      </c>
      <c r="O210">
        <v>0</v>
      </c>
      <c r="P210">
        <v>26</v>
      </c>
      <c r="Q210">
        <v>0</v>
      </c>
      <c r="R210">
        <v>0</v>
      </c>
      <c r="S210">
        <v>0</v>
      </c>
      <c r="T210">
        <v>1</v>
      </c>
      <c r="U210">
        <v>0</v>
      </c>
      <c r="V210">
        <v>0</v>
      </c>
      <c r="W210" s="26">
        <v>0</v>
      </c>
      <c r="X210" s="26">
        <v>3.3065971302841746</v>
      </c>
      <c r="Y210" s="26">
        <v>0</v>
      </c>
      <c r="Z210" s="26">
        <v>0</v>
      </c>
      <c r="AA210" s="26">
        <v>0</v>
      </c>
      <c r="AB210" s="26">
        <v>0</v>
      </c>
      <c r="AC210" s="26">
        <v>0</v>
      </c>
      <c r="AD210" s="26">
        <v>0</v>
      </c>
      <c r="AE210" s="26">
        <v>3.3065971302841746</v>
      </c>
    </row>
    <row r="211" spans="1:31" x14ac:dyDescent="0.3">
      <c r="A211">
        <v>2738392</v>
      </c>
      <c r="B211">
        <v>1</v>
      </c>
      <c r="C211" t="s">
        <v>80</v>
      </c>
      <c r="D211" t="s">
        <v>94</v>
      </c>
      <c r="E211" t="s">
        <v>141</v>
      </c>
      <c r="F211" t="s">
        <v>792</v>
      </c>
      <c r="G211" t="s">
        <v>143</v>
      </c>
      <c r="H211" t="s">
        <v>135</v>
      </c>
      <c r="I211" t="s">
        <v>136</v>
      </c>
      <c r="J211" t="s">
        <v>137</v>
      </c>
      <c r="K211" t="s">
        <v>138</v>
      </c>
      <c r="L211" t="s">
        <v>793</v>
      </c>
      <c r="M211" t="s">
        <v>794</v>
      </c>
      <c r="N211" s="26">
        <v>0.41861111099999998</v>
      </c>
      <c r="O211">
        <v>0</v>
      </c>
      <c r="P211">
        <v>86</v>
      </c>
      <c r="Q211">
        <v>0</v>
      </c>
      <c r="R211">
        <v>3</v>
      </c>
      <c r="S211">
        <v>0</v>
      </c>
      <c r="T211">
        <v>6</v>
      </c>
      <c r="U211">
        <v>0</v>
      </c>
      <c r="V211">
        <v>0</v>
      </c>
      <c r="W211" s="26">
        <v>0</v>
      </c>
      <c r="X211" s="26">
        <v>4.5129371551697677</v>
      </c>
      <c r="Y211" s="26">
        <v>0</v>
      </c>
      <c r="Z211" s="26">
        <v>0.15435109262222221</v>
      </c>
      <c r="AA211" s="26">
        <v>0</v>
      </c>
      <c r="AB211" s="26">
        <v>1.3192994491335122</v>
      </c>
      <c r="AC211" s="26">
        <v>0</v>
      </c>
      <c r="AD211" s="26">
        <v>0</v>
      </c>
      <c r="AE211" s="26">
        <v>5.9865876969255023</v>
      </c>
    </row>
    <row r="212" spans="1:31" x14ac:dyDescent="0.3">
      <c r="A212">
        <v>2738394</v>
      </c>
      <c r="B212">
        <v>1</v>
      </c>
      <c r="C212" t="s">
        <v>81</v>
      </c>
      <c r="D212" t="s">
        <v>112</v>
      </c>
      <c r="E212" t="s">
        <v>157</v>
      </c>
      <c r="F212" t="s">
        <v>795</v>
      </c>
      <c r="G212" t="s">
        <v>159</v>
      </c>
      <c r="H212" t="s">
        <v>149</v>
      </c>
      <c r="I212" t="s">
        <v>136</v>
      </c>
      <c r="J212" t="s">
        <v>137</v>
      </c>
      <c r="K212" t="s">
        <v>138</v>
      </c>
      <c r="L212" t="s">
        <v>796</v>
      </c>
      <c r="M212" t="s">
        <v>797</v>
      </c>
      <c r="N212" s="26">
        <v>0.97472222200000003</v>
      </c>
      <c r="O212">
        <v>0</v>
      </c>
      <c r="P212">
        <v>443</v>
      </c>
      <c r="Q212">
        <v>7</v>
      </c>
      <c r="R212">
        <v>15</v>
      </c>
      <c r="S212">
        <v>1</v>
      </c>
      <c r="T212">
        <v>30</v>
      </c>
      <c r="U212">
        <v>0</v>
      </c>
      <c r="V212">
        <v>0</v>
      </c>
      <c r="W212" s="26">
        <v>0</v>
      </c>
      <c r="X212" s="26">
        <v>70.409665636352202</v>
      </c>
      <c r="Y212" s="26">
        <v>0.67265480803555555</v>
      </c>
      <c r="Z212" s="26">
        <v>9.121199405552112E-2</v>
      </c>
      <c r="AA212" s="26">
        <v>5.1721999775232232</v>
      </c>
      <c r="AB212" s="26">
        <v>13.776694006616234</v>
      </c>
      <c r="AC212" s="26">
        <v>0</v>
      </c>
      <c r="AD212" s="26">
        <v>0</v>
      </c>
      <c r="AE212" s="26">
        <v>90.122426422582748</v>
      </c>
    </row>
    <row r="213" spans="1:31" x14ac:dyDescent="0.3">
      <c r="A213">
        <v>2738397</v>
      </c>
      <c r="B213">
        <v>1</v>
      </c>
      <c r="C213" t="s">
        <v>81</v>
      </c>
      <c r="D213" t="s">
        <v>128</v>
      </c>
      <c r="E213" t="s">
        <v>157</v>
      </c>
      <c r="F213" t="s">
        <v>798</v>
      </c>
      <c r="G213" t="s">
        <v>159</v>
      </c>
      <c r="H213" t="s">
        <v>149</v>
      </c>
      <c r="I213" t="s">
        <v>136</v>
      </c>
      <c r="J213" t="s">
        <v>137</v>
      </c>
      <c r="K213" t="s">
        <v>138</v>
      </c>
      <c r="L213" t="s">
        <v>799</v>
      </c>
      <c r="M213" t="s">
        <v>800</v>
      </c>
      <c r="N213" s="26">
        <v>0.23027777699999999</v>
      </c>
      <c r="O213">
        <v>0</v>
      </c>
      <c r="P213">
        <v>961</v>
      </c>
      <c r="Q213">
        <v>0</v>
      </c>
      <c r="R213">
        <v>0</v>
      </c>
      <c r="S213">
        <v>2</v>
      </c>
      <c r="T213">
        <v>23</v>
      </c>
      <c r="U213">
        <v>1</v>
      </c>
      <c r="V213">
        <v>0</v>
      </c>
      <c r="W213" s="26">
        <v>0</v>
      </c>
      <c r="X213" s="26">
        <v>51.595933660989473</v>
      </c>
      <c r="Y213" s="26">
        <v>0</v>
      </c>
      <c r="Z213" s="26">
        <v>0</v>
      </c>
      <c r="AA213" s="26">
        <v>0</v>
      </c>
      <c r="AB213" s="26">
        <v>8.1951506385672008</v>
      </c>
      <c r="AC213" s="26">
        <v>1.3904596288303765</v>
      </c>
      <c r="AD213" s="26">
        <v>0</v>
      </c>
      <c r="AE213" s="26">
        <v>61.18154392838705</v>
      </c>
    </row>
    <row r="214" spans="1:31" x14ac:dyDescent="0.3">
      <c r="A214">
        <v>2738408</v>
      </c>
      <c r="B214">
        <v>1</v>
      </c>
      <c r="C214" t="s">
        <v>80</v>
      </c>
      <c r="D214" t="s">
        <v>82</v>
      </c>
      <c r="E214" t="s">
        <v>132</v>
      </c>
      <c r="F214" t="s">
        <v>801</v>
      </c>
      <c r="G214" t="s">
        <v>307</v>
      </c>
      <c r="H214" t="s">
        <v>135</v>
      </c>
      <c r="I214" t="s">
        <v>136</v>
      </c>
      <c r="J214" t="s">
        <v>137</v>
      </c>
      <c r="K214" t="s">
        <v>138</v>
      </c>
      <c r="L214" t="s">
        <v>802</v>
      </c>
      <c r="M214" t="s">
        <v>803</v>
      </c>
      <c r="N214" s="26">
        <v>3.8430555549999998</v>
      </c>
      <c r="O214">
        <v>0</v>
      </c>
      <c r="P214">
        <v>3</v>
      </c>
      <c r="Q214">
        <v>0</v>
      </c>
      <c r="R214">
        <v>0</v>
      </c>
      <c r="S214">
        <v>0</v>
      </c>
      <c r="T214">
        <v>10</v>
      </c>
      <c r="U214">
        <v>0</v>
      </c>
      <c r="V214">
        <v>0</v>
      </c>
      <c r="W214" s="26">
        <v>0</v>
      </c>
      <c r="X214" s="26">
        <v>1.7714323976619122</v>
      </c>
      <c r="Y214" s="26">
        <v>0</v>
      </c>
      <c r="Z214" s="26">
        <v>0</v>
      </c>
      <c r="AA214" s="26">
        <v>0</v>
      </c>
      <c r="AB214" s="26">
        <v>10.777768983303208</v>
      </c>
      <c r="AC214" s="26">
        <v>0</v>
      </c>
      <c r="AD214" s="26">
        <v>0</v>
      </c>
      <c r="AE214" s="26">
        <v>12.549201380965119</v>
      </c>
    </row>
    <row r="215" spans="1:31" x14ac:dyDescent="0.3">
      <c r="A215">
        <v>2738410</v>
      </c>
      <c r="B215">
        <v>1</v>
      </c>
      <c r="C215" t="s">
        <v>80</v>
      </c>
      <c r="D215" t="s">
        <v>105</v>
      </c>
      <c r="E215" t="s">
        <v>141</v>
      </c>
      <c r="F215" t="s">
        <v>804</v>
      </c>
      <c r="G215" t="s">
        <v>344</v>
      </c>
      <c r="H215" t="s">
        <v>135</v>
      </c>
      <c r="I215" t="s">
        <v>136</v>
      </c>
      <c r="J215" t="s">
        <v>137</v>
      </c>
      <c r="K215" t="s">
        <v>138</v>
      </c>
      <c r="L215" t="s">
        <v>805</v>
      </c>
      <c r="M215" t="s">
        <v>806</v>
      </c>
      <c r="N215" s="26">
        <v>2.2022222220000001</v>
      </c>
      <c r="O215">
        <v>0</v>
      </c>
      <c r="P215">
        <v>3</v>
      </c>
      <c r="Q215">
        <v>0</v>
      </c>
      <c r="R215">
        <v>2</v>
      </c>
      <c r="S215">
        <v>0</v>
      </c>
      <c r="T215">
        <v>6</v>
      </c>
      <c r="U215">
        <v>0</v>
      </c>
      <c r="V215">
        <v>0</v>
      </c>
      <c r="W215" s="26">
        <v>0</v>
      </c>
      <c r="X215" s="26">
        <v>1.752743708271238</v>
      </c>
      <c r="Y215" s="26">
        <v>0</v>
      </c>
      <c r="Z215" s="26">
        <v>1.0944449730647767</v>
      </c>
      <c r="AA215" s="26">
        <v>0</v>
      </c>
      <c r="AB215" s="26">
        <v>12.268076114987579</v>
      </c>
      <c r="AC215" s="26">
        <v>0</v>
      </c>
      <c r="AD215" s="26">
        <v>0</v>
      </c>
      <c r="AE215" s="26">
        <v>15.115264796323594</v>
      </c>
    </row>
    <row r="216" spans="1:31" x14ac:dyDescent="0.3">
      <c r="A216">
        <v>2738413</v>
      </c>
      <c r="B216">
        <v>1</v>
      </c>
      <c r="C216" t="s">
        <v>80</v>
      </c>
      <c r="D216" t="s">
        <v>104</v>
      </c>
      <c r="E216" t="s">
        <v>152</v>
      </c>
      <c r="F216" t="s">
        <v>807</v>
      </c>
      <c r="G216" t="s">
        <v>186</v>
      </c>
      <c r="H216" t="s">
        <v>149</v>
      </c>
      <c r="I216" t="s">
        <v>136</v>
      </c>
      <c r="J216" t="s">
        <v>137</v>
      </c>
      <c r="K216" t="s">
        <v>187</v>
      </c>
      <c r="L216" t="s">
        <v>808</v>
      </c>
      <c r="M216" t="s">
        <v>809</v>
      </c>
      <c r="N216" s="26">
        <v>4.0350000000000001</v>
      </c>
      <c r="O216">
        <v>0</v>
      </c>
      <c r="P216">
        <v>0</v>
      </c>
      <c r="Q216">
        <v>0</v>
      </c>
      <c r="R216">
        <v>0</v>
      </c>
      <c r="S216">
        <v>2</v>
      </c>
      <c r="T216">
        <v>0</v>
      </c>
      <c r="U216">
        <v>1</v>
      </c>
      <c r="V216">
        <v>0</v>
      </c>
      <c r="W216" s="26">
        <v>0</v>
      </c>
      <c r="X216" s="26">
        <v>0</v>
      </c>
      <c r="Y216" s="26">
        <v>0</v>
      </c>
      <c r="Z216" s="26">
        <v>0</v>
      </c>
      <c r="AA216" s="26">
        <v>213.38203126243235</v>
      </c>
      <c r="AB216" s="26">
        <v>0</v>
      </c>
      <c r="AC216" s="26">
        <v>100.38653161435758</v>
      </c>
      <c r="AD216" s="26">
        <v>0</v>
      </c>
      <c r="AE216" s="26">
        <v>313.76856287678993</v>
      </c>
    </row>
    <row r="217" spans="1:31" x14ac:dyDescent="0.3">
      <c r="A217">
        <v>2738414</v>
      </c>
      <c r="B217">
        <v>1</v>
      </c>
      <c r="C217" t="s">
        <v>81</v>
      </c>
      <c r="D217" t="s">
        <v>112</v>
      </c>
      <c r="E217" t="s">
        <v>152</v>
      </c>
      <c r="F217" t="s">
        <v>810</v>
      </c>
      <c r="G217" t="s">
        <v>159</v>
      </c>
      <c r="H217" t="s">
        <v>149</v>
      </c>
      <c r="I217" t="s">
        <v>136</v>
      </c>
      <c r="J217" t="s">
        <v>137</v>
      </c>
      <c r="K217" t="s">
        <v>138</v>
      </c>
      <c r="L217" t="s">
        <v>811</v>
      </c>
      <c r="M217" t="s">
        <v>812</v>
      </c>
      <c r="N217" s="26">
        <v>0.68055555499999998</v>
      </c>
      <c r="O217">
        <v>3</v>
      </c>
      <c r="P217">
        <v>462</v>
      </c>
      <c r="Q217">
        <v>11</v>
      </c>
      <c r="R217">
        <v>133</v>
      </c>
      <c r="S217">
        <v>3</v>
      </c>
      <c r="T217">
        <v>84</v>
      </c>
      <c r="U217">
        <v>1</v>
      </c>
      <c r="V217">
        <v>0</v>
      </c>
      <c r="W217" s="26">
        <v>0.49085030668333335</v>
      </c>
      <c r="X217" s="26">
        <v>57.673913458930777</v>
      </c>
      <c r="Y217" s="26">
        <v>2.2192227500793913</v>
      </c>
      <c r="Z217" s="26">
        <v>9.2692007977532853</v>
      </c>
      <c r="AA217" s="26">
        <v>8.1278333889273711</v>
      </c>
      <c r="AB217" s="26">
        <v>14.284120541417909</v>
      </c>
      <c r="AC217" s="26">
        <v>25.129080931491274</v>
      </c>
      <c r="AD217" s="26">
        <v>0</v>
      </c>
      <c r="AE217" s="26">
        <v>117.19422217528333</v>
      </c>
    </row>
    <row r="218" spans="1:31" x14ac:dyDescent="0.3">
      <c r="A218">
        <v>2738418</v>
      </c>
      <c r="B218">
        <v>1</v>
      </c>
      <c r="C218" t="s">
        <v>80</v>
      </c>
      <c r="D218" t="s">
        <v>93</v>
      </c>
      <c r="E218" t="s">
        <v>132</v>
      </c>
      <c r="F218" t="s">
        <v>813</v>
      </c>
      <c r="G218" t="s">
        <v>307</v>
      </c>
      <c r="H218" t="s">
        <v>135</v>
      </c>
      <c r="I218" t="s">
        <v>136</v>
      </c>
      <c r="J218" t="s">
        <v>137</v>
      </c>
      <c r="K218" t="s">
        <v>138</v>
      </c>
      <c r="L218" t="s">
        <v>814</v>
      </c>
      <c r="M218" t="s">
        <v>815</v>
      </c>
      <c r="N218" s="26">
        <v>4.5613888879999998</v>
      </c>
      <c r="O218">
        <v>0</v>
      </c>
      <c r="P218">
        <v>2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 s="26">
        <v>0</v>
      </c>
      <c r="X218" s="26">
        <v>0</v>
      </c>
      <c r="Y218" s="26">
        <v>0</v>
      </c>
      <c r="Z218" s="26">
        <v>0</v>
      </c>
      <c r="AA218" s="26">
        <v>0</v>
      </c>
      <c r="AB218" s="26">
        <v>0</v>
      </c>
      <c r="AC218" s="26">
        <v>0</v>
      </c>
      <c r="AD218" s="26">
        <v>0</v>
      </c>
      <c r="AE218" s="26">
        <v>0</v>
      </c>
    </row>
    <row r="219" spans="1:31" x14ac:dyDescent="0.3">
      <c r="A219">
        <v>2738421</v>
      </c>
      <c r="B219">
        <v>1</v>
      </c>
      <c r="C219" t="s">
        <v>81</v>
      </c>
      <c r="D219" t="s">
        <v>127</v>
      </c>
      <c r="E219" t="s">
        <v>152</v>
      </c>
      <c r="F219" t="s">
        <v>816</v>
      </c>
      <c r="G219" t="s">
        <v>159</v>
      </c>
      <c r="H219" t="s">
        <v>149</v>
      </c>
      <c r="I219" t="s">
        <v>136</v>
      </c>
      <c r="J219" t="s">
        <v>137</v>
      </c>
      <c r="K219" t="s">
        <v>138</v>
      </c>
      <c r="L219" t="s">
        <v>817</v>
      </c>
      <c r="M219" t="s">
        <v>818</v>
      </c>
      <c r="N219" s="26">
        <v>3.4327777770000001</v>
      </c>
      <c r="O219">
        <v>2</v>
      </c>
      <c r="P219">
        <v>3</v>
      </c>
      <c r="Q219">
        <v>59</v>
      </c>
      <c r="R219">
        <v>37</v>
      </c>
      <c r="S219">
        <v>6</v>
      </c>
      <c r="T219">
        <v>0</v>
      </c>
      <c r="U219">
        <v>0</v>
      </c>
      <c r="V219">
        <v>0</v>
      </c>
      <c r="W219" s="26">
        <v>3.8254297598408629</v>
      </c>
      <c r="X219" s="26">
        <v>0</v>
      </c>
      <c r="Y219" s="26">
        <v>15.866004439185268</v>
      </c>
      <c r="Z219" s="26">
        <v>22.469997701446079</v>
      </c>
      <c r="AA219" s="26">
        <v>2.45147869129576</v>
      </c>
      <c r="AB219" s="26">
        <v>0</v>
      </c>
      <c r="AC219" s="26">
        <v>0</v>
      </c>
      <c r="AD219" s="26">
        <v>0</v>
      </c>
      <c r="AE219" s="26">
        <v>44.612910591767971</v>
      </c>
    </row>
    <row r="220" spans="1:31" x14ac:dyDescent="0.3">
      <c r="A220">
        <v>2738426</v>
      </c>
      <c r="B220">
        <v>1</v>
      </c>
      <c r="C220" t="s">
        <v>80</v>
      </c>
      <c r="D220" t="s">
        <v>105</v>
      </c>
      <c r="E220" t="s">
        <v>141</v>
      </c>
      <c r="F220" t="s">
        <v>819</v>
      </c>
      <c r="G220" t="s">
        <v>186</v>
      </c>
      <c r="H220" t="s">
        <v>135</v>
      </c>
      <c r="I220" t="s">
        <v>136</v>
      </c>
      <c r="J220" t="s">
        <v>137</v>
      </c>
      <c r="K220" t="s">
        <v>187</v>
      </c>
      <c r="L220" t="s">
        <v>820</v>
      </c>
      <c r="M220" t="s">
        <v>821</v>
      </c>
      <c r="N220" s="26">
        <v>5.3141666660000002</v>
      </c>
      <c r="O220">
        <v>0</v>
      </c>
      <c r="P220">
        <v>16</v>
      </c>
      <c r="Q220">
        <v>0</v>
      </c>
      <c r="R220">
        <v>0</v>
      </c>
      <c r="S220">
        <v>0</v>
      </c>
      <c r="T220">
        <v>2</v>
      </c>
      <c r="U220">
        <v>0</v>
      </c>
      <c r="V220">
        <v>0</v>
      </c>
      <c r="W220" s="26">
        <v>0</v>
      </c>
      <c r="X220" s="26">
        <v>14.975349336304294</v>
      </c>
      <c r="Y220" s="26">
        <v>0</v>
      </c>
      <c r="Z220" s="26">
        <v>0</v>
      </c>
      <c r="AA220" s="26">
        <v>0</v>
      </c>
      <c r="AB220" s="26">
        <v>6.6455432997919441</v>
      </c>
      <c r="AC220" s="26">
        <v>0</v>
      </c>
      <c r="AD220" s="26">
        <v>0</v>
      </c>
      <c r="AE220" s="26">
        <v>21.620892636096237</v>
      </c>
    </row>
    <row r="221" spans="1:31" x14ac:dyDescent="0.3">
      <c r="A221">
        <v>2738428</v>
      </c>
      <c r="B221">
        <v>1</v>
      </c>
      <c r="C221" t="s">
        <v>80</v>
      </c>
      <c r="D221" t="s">
        <v>82</v>
      </c>
      <c r="E221" t="s">
        <v>132</v>
      </c>
      <c r="F221" t="s">
        <v>822</v>
      </c>
      <c r="G221" t="s">
        <v>134</v>
      </c>
      <c r="H221" t="s">
        <v>135</v>
      </c>
      <c r="I221" t="s">
        <v>136</v>
      </c>
      <c r="J221" t="s">
        <v>137</v>
      </c>
      <c r="K221" t="s">
        <v>138</v>
      </c>
      <c r="L221" t="s">
        <v>823</v>
      </c>
      <c r="M221" t="s">
        <v>824</v>
      </c>
      <c r="N221" s="26">
        <v>2.4116666659999999</v>
      </c>
      <c r="O221">
        <v>0</v>
      </c>
      <c r="P221">
        <v>1</v>
      </c>
      <c r="Q221">
        <v>0</v>
      </c>
      <c r="R221">
        <v>0</v>
      </c>
      <c r="S221">
        <v>0</v>
      </c>
      <c r="T221">
        <v>1</v>
      </c>
      <c r="U221">
        <v>0</v>
      </c>
      <c r="V221">
        <v>0</v>
      </c>
      <c r="W221" s="26">
        <v>0</v>
      </c>
      <c r="X221" s="26">
        <v>35.988245652391051</v>
      </c>
      <c r="Y221" s="26">
        <v>0</v>
      </c>
      <c r="Z221" s="26">
        <v>0</v>
      </c>
      <c r="AA221" s="26">
        <v>0</v>
      </c>
      <c r="AB221" s="26">
        <v>14.051121485451684</v>
      </c>
      <c r="AC221" s="26">
        <v>0</v>
      </c>
      <c r="AD221" s="26">
        <v>0</v>
      </c>
      <c r="AE221" s="26">
        <v>50.039367137842731</v>
      </c>
    </row>
    <row r="222" spans="1:31" x14ac:dyDescent="0.3">
      <c r="A222">
        <v>2738429</v>
      </c>
      <c r="B222">
        <v>1</v>
      </c>
      <c r="C222" t="s">
        <v>81</v>
      </c>
      <c r="D222" t="s">
        <v>112</v>
      </c>
      <c r="E222" t="s">
        <v>132</v>
      </c>
      <c r="F222" t="s">
        <v>825</v>
      </c>
      <c r="G222" t="s">
        <v>197</v>
      </c>
      <c r="H222" t="s">
        <v>135</v>
      </c>
      <c r="I222" t="s">
        <v>136</v>
      </c>
      <c r="J222" t="s">
        <v>137</v>
      </c>
      <c r="K222" t="s">
        <v>138</v>
      </c>
      <c r="L222" t="s">
        <v>826</v>
      </c>
      <c r="M222" t="s">
        <v>827</v>
      </c>
      <c r="N222" s="26">
        <v>0.63249999999999995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2</v>
      </c>
      <c r="U222">
        <v>0</v>
      </c>
      <c r="V222">
        <v>0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0</v>
      </c>
      <c r="AC222" s="26">
        <v>0</v>
      </c>
      <c r="AD222" s="26">
        <v>0</v>
      </c>
      <c r="AE222" s="26">
        <v>0</v>
      </c>
    </row>
    <row r="223" spans="1:31" x14ac:dyDescent="0.3">
      <c r="A223">
        <v>2738430</v>
      </c>
      <c r="B223">
        <v>1</v>
      </c>
      <c r="C223" t="s">
        <v>80</v>
      </c>
      <c r="D223" t="s">
        <v>99</v>
      </c>
      <c r="E223" t="s">
        <v>132</v>
      </c>
      <c r="F223" t="s">
        <v>828</v>
      </c>
      <c r="G223" t="s">
        <v>197</v>
      </c>
      <c r="H223" t="s">
        <v>135</v>
      </c>
      <c r="I223" t="s">
        <v>136</v>
      </c>
      <c r="J223" t="s">
        <v>137</v>
      </c>
      <c r="K223" t="s">
        <v>138</v>
      </c>
      <c r="L223" t="s">
        <v>829</v>
      </c>
      <c r="M223" t="s">
        <v>830</v>
      </c>
      <c r="N223" s="26">
        <v>2.8388888880000001</v>
      </c>
      <c r="O223">
        <v>0</v>
      </c>
      <c r="P223">
        <v>2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</row>
    <row r="224" spans="1:31" x14ac:dyDescent="0.3">
      <c r="A224">
        <v>2738431</v>
      </c>
      <c r="B224">
        <v>1</v>
      </c>
      <c r="C224" t="s">
        <v>80</v>
      </c>
      <c r="D224" t="s">
        <v>85</v>
      </c>
      <c r="E224" t="s">
        <v>166</v>
      </c>
      <c r="F224" t="s">
        <v>831</v>
      </c>
      <c r="G224" t="s">
        <v>425</v>
      </c>
      <c r="H224" t="s">
        <v>135</v>
      </c>
      <c r="I224" t="s">
        <v>136</v>
      </c>
      <c r="J224" t="s">
        <v>137</v>
      </c>
      <c r="K224" t="s">
        <v>138</v>
      </c>
      <c r="L224" t="s">
        <v>832</v>
      </c>
      <c r="M224" t="s">
        <v>833</v>
      </c>
      <c r="N224" s="26">
        <v>3.483055555</v>
      </c>
      <c r="O224">
        <v>0</v>
      </c>
      <c r="P224">
        <v>88</v>
      </c>
      <c r="Q224">
        <v>0</v>
      </c>
      <c r="R224">
        <v>0</v>
      </c>
      <c r="S224">
        <v>0</v>
      </c>
      <c r="T224">
        <v>23</v>
      </c>
      <c r="U224">
        <v>0</v>
      </c>
      <c r="V224">
        <v>0</v>
      </c>
      <c r="W224" s="26">
        <v>0</v>
      </c>
      <c r="X224" s="26">
        <v>99.860132648203461</v>
      </c>
      <c r="Y224" s="26">
        <v>0</v>
      </c>
      <c r="Z224" s="26">
        <v>0</v>
      </c>
      <c r="AA224" s="26">
        <v>0</v>
      </c>
      <c r="AB224" s="26">
        <v>222.7603304663773</v>
      </c>
      <c r="AC224" s="26">
        <v>0</v>
      </c>
      <c r="AD224" s="26">
        <v>0</v>
      </c>
      <c r="AE224" s="26">
        <v>322.62046311458073</v>
      </c>
    </row>
    <row r="225" spans="1:31" x14ac:dyDescent="0.3">
      <c r="A225">
        <v>2738432</v>
      </c>
      <c r="B225">
        <v>1</v>
      </c>
      <c r="C225" t="s">
        <v>81</v>
      </c>
      <c r="D225" t="s">
        <v>127</v>
      </c>
      <c r="E225" t="s">
        <v>152</v>
      </c>
      <c r="F225" t="s">
        <v>834</v>
      </c>
      <c r="G225" t="s">
        <v>143</v>
      </c>
      <c r="H225" t="s">
        <v>149</v>
      </c>
      <c r="I225" t="s">
        <v>136</v>
      </c>
      <c r="J225" t="s">
        <v>137</v>
      </c>
      <c r="K225" t="s">
        <v>138</v>
      </c>
      <c r="L225" t="s">
        <v>835</v>
      </c>
      <c r="M225" t="s">
        <v>836</v>
      </c>
      <c r="N225" s="26">
        <v>1.825</v>
      </c>
      <c r="O225">
        <v>3</v>
      </c>
      <c r="P225">
        <v>126</v>
      </c>
      <c r="Q225">
        <v>89</v>
      </c>
      <c r="R225">
        <v>163</v>
      </c>
      <c r="S225">
        <v>14</v>
      </c>
      <c r="T225">
        <v>19</v>
      </c>
      <c r="U225">
        <v>0</v>
      </c>
      <c r="V225">
        <v>1</v>
      </c>
      <c r="W225" s="26">
        <v>0</v>
      </c>
      <c r="X225" s="26">
        <v>28.533811205725236</v>
      </c>
      <c r="Y225" s="26">
        <v>11.346424198042154</v>
      </c>
      <c r="Z225" s="26">
        <v>17.442734025830145</v>
      </c>
      <c r="AA225" s="26">
        <v>73.184816552118249</v>
      </c>
      <c r="AB225" s="26">
        <v>11.626841951356958</v>
      </c>
      <c r="AC225" s="26">
        <v>0</v>
      </c>
      <c r="AD225" s="26">
        <v>79.116470734879996</v>
      </c>
      <c r="AE225" s="26">
        <v>221.25109866795276</v>
      </c>
    </row>
    <row r="226" spans="1:31" x14ac:dyDescent="0.3">
      <c r="A226">
        <v>2738433</v>
      </c>
      <c r="B226">
        <v>1</v>
      </c>
      <c r="C226" t="s">
        <v>80</v>
      </c>
      <c r="D226" t="s">
        <v>92</v>
      </c>
      <c r="E226" t="s">
        <v>132</v>
      </c>
      <c r="F226" t="s">
        <v>837</v>
      </c>
      <c r="G226" t="s">
        <v>134</v>
      </c>
      <c r="H226" t="s">
        <v>135</v>
      </c>
      <c r="I226" t="s">
        <v>136</v>
      </c>
      <c r="J226" t="s">
        <v>137</v>
      </c>
      <c r="K226" t="s">
        <v>138</v>
      </c>
      <c r="L226" t="s">
        <v>838</v>
      </c>
      <c r="M226" t="s">
        <v>839</v>
      </c>
      <c r="N226" s="26">
        <v>2.227222222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1</v>
      </c>
      <c r="U226">
        <v>0</v>
      </c>
      <c r="V226">
        <v>0</v>
      </c>
      <c r="W226" s="26">
        <v>0</v>
      </c>
      <c r="X226" s="26">
        <v>0</v>
      </c>
      <c r="Y226" s="26">
        <v>0</v>
      </c>
      <c r="Z226" s="26">
        <v>0</v>
      </c>
      <c r="AA226" s="26">
        <v>0</v>
      </c>
      <c r="AB226" s="26">
        <v>2.8025881187077775</v>
      </c>
      <c r="AC226" s="26">
        <v>0</v>
      </c>
      <c r="AD226" s="26">
        <v>0</v>
      </c>
      <c r="AE226" s="26">
        <v>2.8025881187077775</v>
      </c>
    </row>
    <row r="227" spans="1:31" x14ac:dyDescent="0.3">
      <c r="A227">
        <v>2738435</v>
      </c>
      <c r="B227">
        <v>1</v>
      </c>
      <c r="C227" t="s">
        <v>80</v>
      </c>
      <c r="D227" t="s">
        <v>104</v>
      </c>
      <c r="E227" t="s">
        <v>152</v>
      </c>
      <c r="F227" t="s">
        <v>840</v>
      </c>
      <c r="G227" t="s">
        <v>143</v>
      </c>
      <c r="H227" t="s">
        <v>149</v>
      </c>
      <c r="I227" t="s">
        <v>136</v>
      </c>
      <c r="J227" t="s">
        <v>137</v>
      </c>
      <c r="K227" t="s">
        <v>138</v>
      </c>
      <c r="L227" t="s">
        <v>841</v>
      </c>
      <c r="M227" t="s">
        <v>842</v>
      </c>
      <c r="N227" s="26">
        <v>0.89916666599999995</v>
      </c>
      <c r="O227">
        <v>0</v>
      </c>
      <c r="P227">
        <v>383</v>
      </c>
      <c r="Q227">
        <v>1</v>
      </c>
      <c r="R227">
        <v>1</v>
      </c>
      <c r="S227">
        <v>4</v>
      </c>
      <c r="T227">
        <v>36</v>
      </c>
      <c r="U227">
        <v>2</v>
      </c>
      <c r="V227">
        <v>0</v>
      </c>
      <c r="W227" s="26">
        <v>0</v>
      </c>
      <c r="X227" s="26">
        <v>82.992756580389766</v>
      </c>
      <c r="Y227" s="26">
        <v>27.13306232833769</v>
      </c>
      <c r="Z227" s="26">
        <v>0</v>
      </c>
      <c r="AA227" s="26">
        <v>10.211712130766596</v>
      </c>
      <c r="AB227" s="26">
        <v>10.492040210740361</v>
      </c>
      <c r="AC227" s="26">
        <v>72.118728761134207</v>
      </c>
      <c r="AD227" s="26">
        <v>0</v>
      </c>
      <c r="AE227" s="26">
        <v>202.94830001136862</v>
      </c>
    </row>
    <row r="228" spans="1:31" x14ac:dyDescent="0.3">
      <c r="A228">
        <v>2738437</v>
      </c>
      <c r="B228">
        <v>1</v>
      </c>
      <c r="C228" t="s">
        <v>80</v>
      </c>
      <c r="D228" t="s">
        <v>107</v>
      </c>
      <c r="E228" t="s">
        <v>132</v>
      </c>
      <c r="F228" t="s">
        <v>843</v>
      </c>
      <c r="G228" t="s">
        <v>307</v>
      </c>
      <c r="H228" t="s">
        <v>135</v>
      </c>
      <c r="I228" t="s">
        <v>136</v>
      </c>
      <c r="J228" t="s">
        <v>137</v>
      </c>
      <c r="K228" t="s">
        <v>138</v>
      </c>
      <c r="L228" t="s">
        <v>844</v>
      </c>
      <c r="M228" t="s">
        <v>845</v>
      </c>
      <c r="N228" s="26">
        <v>1.07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1</v>
      </c>
      <c r="U228">
        <v>0</v>
      </c>
      <c r="V228">
        <v>0</v>
      </c>
      <c r="W228" s="26">
        <v>0</v>
      </c>
      <c r="X228" s="26">
        <v>0</v>
      </c>
      <c r="Y228" s="26">
        <v>0</v>
      </c>
      <c r="Z228" s="26">
        <v>0</v>
      </c>
      <c r="AA228" s="26">
        <v>0</v>
      </c>
      <c r="AB228" s="26">
        <v>2.1411072957474921</v>
      </c>
      <c r="AC228" s="26">
        <v>0</v>
      </c>
      <c r="AD228" s="26">
        <v>0</v>
      </c>
      <c r="AE228" s="26">
        <v>2.1411072957474921</v>
      </c>
    </row>
    <row r="229" spans="1:31" x14ac:dyDescent="0.3">
      <c r="A229">
        <v>2738440</v>
      </c>
      <c r="B229">
        <v>1</v>
      </c>
      <c r="C229" t="s">
        <v>80</v>
      </c>
      <c r="D229" t="s">
        <v>85</v>
      </c>
      <c r="E229" t="s">
        <v>132</v>
      </c>
      <c r="F229" t="s">
        <v>846</v>
      </c>
      <c r="G229" t="s">
        <v>287</v>
      </c>
      <c r="H229" t="s">
        <v>135</v>
      </c>
      <c r="I229" t="s">
        <v>136</v>
      </c>
      <c r="J229" t="s">
        <v>3</v>
      </c>
      <c r="K229" t="s">
        <v>138</v>
      </c>
      <c r="L229" t="s">
        <v>847</v>
      </c>
      <c r="M229" t="s">
        <v>848</v>
      </c>
      <c r="N229" s="26">
        <v>1.645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1</v>
      </c>
      <c r="U229">
        <v>0</v>
      </c>
      <c r="V229">
        <v>0</v>
      </c>
      <c r="W229" s="26">
        <v>0</v>
      </c>
      <c r="X229" s="26">
        <v>0</v>
      </c>
      <c r="Y229" s="26">
        <v>0</v>
      </c>
      <c r="Z229" s="26">
        <v>0</v>
      </c>
      <c r="AA229" s="26">
        <v>0</v>
      </c>
      <c r="AB229" s="26">
        <v>2.070780253812222</v>
      </c>
      <c r="AC229" s="26">
        <v>0</v>
      </c>
      <c r="AD229" s="26">
        <v>0</v>
      </c>
      <c r="AE229" s="26">
        <v>2.070780253812222</v>
      </c>
    </row>
    <row r="230" spans="1:31" x14ac:dyDescent="0.3">
      <c r="A230">
        <v>2738331</v>
      </c>
      <c r="B230">
        <v>2</v>
      </c>
      <c r="C230" t="s">
        <v>80</v>
      </c>
      <c r="D230" t="s">
        <v>82</v>
      </c>
      <c r="E230" t="s">
        <v>166</v>
      </c>
      <c r="F230" t="s">
        <v>849</v>
      </c>
      <c r="G230" t="s">
        <v>425</v>
      </c>
      <c r="H230" t="s">
        <v>135</v>
      </c>
      <c r="I230" t="s">
        <v>136</v>
      </c>
      <c r="J230" t="s">
        <v>137</v>
      </c>
      <c r="K230" t="s">
        <v>138</v>
      </c>
      <c r="L230" t="s">
        <v>711</v>
      </c>
      <c r="M230" t="s">
        <v>850</v>
      </c>
      <c r="N230" s="26">
        <v>5.3983333330000001</v>
      </c>
      <c r="O230">
        <v>0</v>
      </c>
      <c r="P230">
        <v>27</v>
      </c>
      <c r="Q230">
        <v>0</v>
      </c>
      <c r="R230">
        <v>0</v>
      </c>
      <c r="S230">
        <v>0</v>
      </c>
      <c r="T230">
        <v>27</v>
      </c>
      <c r="U230">
        <v>0</v>
      </c>
      <c r="V230">
        <v>0</v>
      </c>
      <c r="W230" s="26">
        <v>0</v>
      </c>
      <c r="X230" s="26">
        <v>38.297038604291757</v>
      </c>
      <c r="Y230" s="26">
        <v>0</v>
      </c>
      <c r="Z230" s="26">
        <v>0</v>
      </c>
      <c r="AA230" s="26">
        <v>0</v>
      </c>
      <c r="AB230" s="26">
        <v>75.751947830998063</v>
      </c>
      <c r="AC230" s="26">
        <v>0</v>
      </c>
      <c r="AD230" s="26">
        <v>0</v>
      </c>
      <c r="AE230" s="26">
        <v>114.04898643528982</v>
      </c>
    </row>
    <row r="231" spans="1:31" x14ac:dyDescent="0.3">
      <c r="A231">
        <v>2738451</v>
      </c>
      <c r="B231">
        <v>1</v>
      </c>
      <c r="C231" t="s">
        <v>80</v>
      </c>
      <c r="D231" t="s">
        <v>83</v>
      </c>
      <c r="E231" t="s">
        <v>170</v>
      </c>
      <c r="F231" t="s">
        <v>851</v>
      </c>
      <c r="G231" t="s">
        <v>204</v>
      </c>
      <c r="H231" t="s">
        <v>135</v>
      </c>
      <c r="I231" t="s">
        <v>136</v>
      </c>
      <c r="J231" t="s">
        <v>137</v>
      </c>
      <c r="K231" t="s">
        <v>138</v>
      </c>
      <c r="L231" t="s">
        <v>852</v>
      </c>
      <c r="M231" t="s">
        <v>853</v>
      </c>
      <c r="N231" s="26">
        <v>1.580833333</v>
      </c>
      <c r="O231">
        <v>0</v>
      </c>
      <c r="P231">
        <v>8</v>
      </c>
      <c r="Q231">
        <v>0</v>
      </c>
      <c r="R231">
        <v>0</v>
      </c>
      <c r="S231">
        <v>0</v>
      </c>
      <c r="T231">
        <v>1</v>
      </c>
      <c r="U231">
        <v>0</v>
      </c>
      <c r="V231">
        <v>0</v>
      </c>
      <c r="W231" s="26">
        <v>0</v>
      </c>
      <c r="X231" s="26">
        <v>2.9945278557729393</v>
      </c>
      <c r="Y231" s="26">
        <v>0</v>
      </c>
      <c r="Z231" s="26">
        <v>0</v>
      </c>
      <c r="AA231" s="26">
        <v>0</v>
      </c>
      <c r="AB231" s="26">
        <v>0.4952402441472763</v>
      </c>
      <c r="AC231" s="26">
        <v>0</v>
      </c>
      <c r="AD231" s="26">
        <v>0</v>
      </c>
      <c r="AE231" s="26">
        <v>3.4897680999202159</v>
      </c>
    </row>
    <row r="232" spans="1:31" x14ac:dyDescent="0.3">
      <c r="A232">
        <v>2738452</v>
      </c>
      <c r="B232">
        <v>1</v>
      </c>
      <c r="C232" t="s">
        <v>80</v>
      </c>
      <c r="D232" t="s">
        <v>105</v>
      </c>
      <c r="E232" t="s">
        <v>141</v>
      </c>
      <c r="F232" t="s">
        <v>854</v>
      </c>
      <c r="G232" t="s">
        <v>855</v>
      </c>
      <c r="H232" t="s">
        <v>135</v>
      </c>
      <c r="I232" t="s">
        <v>136</v>
      </c>
      <c r="J232" t="s">
        <v>137</v>
      </c>
      <c r="K232" t="s">
        <v>138</v>
      </c>
      <c r="L232" t="s">
        <v>856</v>
      </c>
      <c r="M232" t="s">
        <v>857</v>
      </c>
      <c r="N232" s="26">
        <v>1.2480555550000001</v>
      </c>
      <c r="O232">
        <v>0</v>
      </c>
      <c r="P232">
        <v>93</v>
      </c>
      <c r="Q232">
        <v>0</v>
      </c>
      <c r="R232">
        <v>2</v>
      </c>
      <c r="S232">
        <v>0</v>
      </c>
      <c r="T232">
        <v>8</v>
      </c>
      <c r="U232">
        <v>0</v>
      </c>
      <c r="V232">
        <v>0</v>
      </c>
      <c r="W232" s="26">
        <v>0</v>
      </c>
      <c r="X232" s="26">
        <v>23.693089414227448</v>
      </c>
      <c r="Y232" s="26">
        <v>0</v>
      </c>
      <c r="Z232" s="26">
        <v>0</v>
      </c>
      <c r="AA232" s="26">
        <v>0</v>
      </c>
      <c r="AB232" s="26">
        <v>10.724538496719529</v>
      </c>
      <c r="AC232" s="26">
        <v>0</v>
      </c>
      <c r="AD232" s="26">
        <v>0</v>
      </c>
      <c r="AE232" s="26">
        <v>34.417627910946976</v>
      </c>
    </row>
    <row r="233" spans="1:31" x14ac:dyDescent="0.3">
      <c r="A233">
        <v>2738454</v>
      </c>
      <c r="B233">
        <v>1</v>
      </c>
      <c r="C233" t="s">
        <v>80</v>
      </c>
      <c r="D233" t="s">
        <v>82</v>
      </c>
      <c r="E233" t="s">
        <v>166</v>
      </c>
      <c r="F233" t="s">
        <v>858</v>
      </c>
      <c r="G233" t="s">
        <v>425</v>
      </c>
      <c r="H233" t="s">
        <v>135</v>
      </c>
      <c r="I233" t="s">
        <v>136</v>
      </c>
      <c r="J233" t="s">
        <v>137</v>
      </c>
      <c r="K233" t="s">
        <v>138</v>
      </c>
      <c r="L233" t="s">
        <v>710</v>
      </c>
      <c r="M233" t="s">
        <v>859</v>
      </c>
      <c r="N233" s="26">
        <v>5.4238888879999996</v>
      </c>
      <c r="O233">
        <v>0</v>
      </c>
      <c r="P233">
        <v>13</v>
      </c>
      <c r="Q233">
        <v>0</v>
      </c>
      <c r="R233">
        <v>0</v>
      </c>
      <c r="S233">
        <v>0</v>
      </c>
      <c r="T233">
        <v>11</v>
      </c>
      <c r="U233">
        <v>0</v>
      </c>
      <c r="V233">
        <v>0</v>
      </c>
      <c r="W233" s="26">
        <v>0</v>
      </c>
      <c r="X233" s="26">
        <v>13.513837829508795</v>
      </c>
      <c r="Y233" s="26">
        <v>0</v>
      </c>
      <c r="Z233" s="26">
        <v>0</v>
      </c>
      <c r="AA233" s="26">
        <v>0</v>
      </c>
      <c r="AB233" s="26">
        <v>82.960082089696854</v>
      </c>
      <c r="AC233" s="26">
        <v>0</v>
      </c>
      <c r="AD233" s="26">
        <v>0</v>
      </c>
      <c r="AE233" s="26">
        <v>96.473919919205656</v>
      </c>
    </row>
    <row r="234" spans="1:31" x14ac:dyDescent="0.3">
      <c r="A234">
        <v>2738458</v>
      </c>
      <c r="B234">
        <v>1</v>
      </c>
      <c r="C234" t="s">
        <v>80</v>
      </c>
      <c r="D234" t="s">
        <v>106</v>
      </c>
      <c r="E234" t="s">
        <v>170</v>
      </c>
      <c r="F234" t="s">
        <v>860</v>
      </c>
      <c r="G234" t="s">
        <v>303</v>
      </c>
      <c r="H234" t="s">
        <v>135</v>
      </c>
      <c r="I234" t="s">
        <v>136</v>
      </c>
      <c r="J234" t="s">
        <v>137</v>
      </c>
      <c r="K234" t="s">
        <v>138</v>
      </c>
      <c r="L234" t="s">
        <v>861</v>
      </c>
      <c r="M234" t="s">
        <v>862</v>
      </c>
      <c r="N234" s="26">
        <v>2.5938888879999999</v>
      </c>
      <c r="O234">
        <v>0</v>
      </c>
      <c r="P234">
        <v>0</v>
      </c>
      <c r="Q234">
        <v>0</v>
      </c>
      <c r="R234">
        <v>3</v>
      </c>
      <c r="S234">
        <v>0</v>
      </c>
      <c r="T234">
        <v>0</v>
      </c>
      <c r="U234">
        <v>0</v>
      </c>
      <c r="V234">
        <v>0</v>
      </c>
      <c r="W234" s="26">
        <v>0</v>
      </c>
      <c r="X234" s="26">
        <v>0</v>
      </c>
      <c r="Y234" s="26">
        <v>0</v>
      </c>
      <c r="Z234" s="26">
        <v>0</v>
      </c>
      <c r="AA234" s="26">
        <v>0</v>
      </c>
      <c r="AB234" s="26">
        <v>0</v>
      </c>
      <c r="AC234" s="26">
        <v>0</v>
      </c>
      <c r="AD234" s="26">
        <v>0</v>
      </c>
      <c r="AE234" s="26">
        <v>0</v>
      </c>
    </row>
    <row r="235" spans="1:31" x14ac:dyDescent="0.3">
      <c r="A235">
        <v>2738459</v>
      </c>
      <c r="B235">
        <v>1</v>
      </c>
      <c r="C235" t="s">
        <v>80</v>
      </c>
      <c r="D235" t="s">
        <v>101</v>
      </c>
      <c r="E235" t="s">
        <v>141</v>
      </c>
      <c r="F235" t="s">
        <v>863</v>
      </c>
      <c r="G235" t="s">
        <v>143</v>
      </c>
      <c r="H235" t="s">
        <v>135</v>
      </c>
      <c r="I235" t="s">
        <v>136</v>
      </c>
      <c r="J235" t="s">
        <v>137</v>
      </c>
      <c r="K235" t="s">
        <v>138</v>
      </c>
      <c r="L235" t="s">
        <v>864</v>
      </c>
      <c r="M235" t="s">
        <v>865</v>
      </c>
      <c r="N235" s="26">
        <v>0.95138888799999999</v>
      </c>
      <c r="O235">
        <v>0</v>
      </c>
      <c r="P235">
        <v>313</v>
      </c>
      <c r="Q235">
        <v>0</v>
      </c>
      <c r="R235">
        <v>0</v>
      </c>
      <c r="S235">
        <v>0</v>
      </c>
      <c r="T235">
        <v>4</v>
      </c>
      <c r="U235">
        <v>0</v>
      </c>
      <c r="V235">
        <v>0</v>
      </c>
      <c r="W235" s="26">
        <v>0</v>
      </c>
      <c r="X235" s="26">
        <v>73.981063789421185</v>
      </c>
      <c r="Y235" s="26">
        <v>0</v>
      </c>
      <c r="Z235" s="26">
        <v>0</v>
      </c>
      <c r="AA235" s="26">
        <v>0</v>
      </c>
      <c r="AB235" s="26">
        <v>2.686025948740677</v>
      </c>
      <c r="AC235" s="26">
        <v>0</v>
      </c>
      <c r="AD235" s="26">
        <v>0</v>
      </c>
      <c r="AE235" s="26">
        <v>76.667089738161863</v>
      </c>
    </row>
    <row r="236" spans="1:31" x14ac:dyDescent="0.3">
      <c r="A236">
        <v>2738462</v>
      </c>
      <c r="B236">
        <v>1</v>
      </c>
      <c r="C236" t="s">
        <v>80</v>
      </c>
      <c r="D236" t="s">
        <v>105</v>
      </c>
      <c r="E236" t="s">
        <v>170</v>
      </c>
      <c r="F236" t="s">
        <v>866</v>
      </c>
      <c r="G236" t="s">
        <v>172</v>
      </c>
      <c r="H236" t="s">
        <v>135</v>
      </c>
      <c r="I236" t="s">
        <v>136</v>
      </c>
      <c r="J236" t="s">
        <v>137</v>
      </c>
      <c r="K236" t="s">
        <v>138</v>
      </c>
      <c r="L236" t="s">
        <v>867</v>
      </c>
      <c r="M236" t="s">
        <v>868</v>
      </c>
      <c r="N236" s="26">
        <v>8.6469444440000007</v>
      </c>
      <c r="O236">
        <v>0</v>
      </c>
      <c r="P236">
        <v>107</v>
      </c>
      <c r="Q236">
        <v>0</v>
      </c>
      <c r="R236">
        <v>0</v>
      </c>
      <c r="S236">
        <v>0</v>
      </c>
      <c r="T236">
        <v>14</v>
      </c>
      <c r="U236">
        <v>0</v>
      </c>
      <c r="V236">
        <v>0</v>
      </c>
      <c r="W236" s="26">
        <v>0</v>
      </c>
      <c r="X236" s="26">
        <v>246.64486350792586</v>
      </c>
      <c r="Y236" s="26">
        <v>0</v>
      </c>
      <c r="Z236" s="26">
        <v>0</v>
      </c>
      <c r="AA236" s="26">
        <v>0</v>
      </c>
      <c r="AB236" s="26">
        <v>68.911899930735885</v>
      </c>
      <c r="AC236" s="26">
        <v>0</v>
      </c>
      <c r="AD236" s="26">
        <v>0</v>
      </c>
      <c r="AE236" s="26">
        <v>315.55676343866173</v>
      </c>
    </row>
    <row r="237" spans="1:31" x14ac:dyDescent="0.3">
      <c r="A237">
        <v>2738465</v>
      </c>
      <c r="B237">
        <v>1</v>
      </c>
      <c r="C237" t="s">
        <v>80</v>
      </c>
      <c r="D237" t="s">
        <v>94</v>
      </c>
      <c r="E237" t="s">
        <v>132</v>
      </c>
      <c r="F237" t="s">
        <v>869</v>
      </c>
      <c r="G237" t="s">
        <v>134</v>
      </c>
      <c r="H237" t="s">
        <v>135</v>
      </c>
      <c r="I237" t="s">
        <v>136</v>
      </c>
      <c r="J237" t="s">
        <v>137</v>
      </c>
      <c r="K237" t="s">
        <v>138</v>
      </c>
      <c r="L237" t="s">
        <v>870</v>
      </c>
      <c r="M237" t="s">
        <v>871</v>
      </c>
      <c r="N237" s="26">
        <v>1.6016666660000001</v>
      </c>
      <c r="O237">
        <v>0</v>
      </c>
      <c r="P237">
        <v>9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 s="26">
        <v>0</v>
      </c>
      <c r="X237" s="26">
        <v>2.4247511825553629</v>
      </c>
      <c r="Y237" s="26">
        <v>0</v>
      </c>
      <c r="Z237" s="26">
        <v>0</v>
      </c>
      <c r="AA237" s="26">
        <v>0</v>
      </c>
      <c r="AB237" s="26">
        <v>0</v>
      </c>
      <c r="AC237" s="26">
        <v>0</v>
      </c>
      <c r="AD237" s="26">
        <v>0</v>
      </c>
      <c r="AE237" s="26">
        <v>2.4247511825553629</v>
      </c>
    </row>
    <row r="238" spans="1:31" x14ac:dyDescent="0.3">
      <c r="A238">
        <v>2738467</v>
      </c>
      <c r="B238">
        <v>1</v>
      </c>
      <c r="C238" t="s">
        <v>81</v>
      </c>
      <c r="D238" t="s">
        <v>112</v>
      </c>
      <c r="E238" t="s">
        <v>141</v>
      </c>
      <c r="F238" t="s">
        <v>872</v>
      </c>
      <c r="G238" t="s">
        <v>344</v>
      </c>
      <c r="H238" t="s">
        <v>135</v>
      </c>
      <c r="I238" t="s">
        <v>136</v>
      </c>
      <c r="J238" t="s">
        <v>137</v>
      </c>
      <c r="K238" t="s">
        <v>138</v>
      </c>
      <c r="L238" t="s">
        <v>873</v>
      </c>
      <c r="M238" t="s">
        <v>874</v>
      </c>
      <c r="N238" s="26">
        <v>1.6072222220000001</v>
      </c>
      <c r="O238">
        <v>0</v>
      </c>
      <c r="P238">
        <v>28</v>
      </c>
      <c r="Q238">
        <v>0</v>
      </c>
      <c r="R238">
        <v>7</v>
      </c>
      <c r="S238">
        <v>0</v>
      </c>
      <c r="T238">
        <v>0</v>
      </c>
      <c r="U238">
        <v>0</v>
      </c>
      <c r="V238">
        <v>0</v>
      </c>
      <c r="W238" s="26">
        <v>0</v>
      </c>
      <c r="X238" s="26">
        <v>0.84422896551119342</v>
      </c>
      <c r="Y238" s="26">
        <v>0</v>
      </c>
      <c r="Z238" s="26">
        <v>0.34413063972981273</v>
      </c>
      <c r="AA238" s="26">
        <v>0</v>
      </c>
      <c r="AB238" s="26">
        <v>0</v>
      </c>
      <c r="AC238" s="26">
        <v>0</v>
      </c>
      <c r="AD238" s="26">
        <v>0</v>
      </c>
      <c r="AE238" s="26">
        <v>1.1883596052410061</v>
      </c>
    </row>
    <row r="239" spans="1:31" x14ac:dyDescent="0.3">
      <c r="A239">
        <v>2738468</v>
      </c>
      <c r="B239">
        <v>1</v>
      </c>
      <c r="C239" t="s">
        <v>80</v>
      </c>
      <c r="D239" t="s">
        <v>94</v>
      </c>
      <c r="E239" t="s">
        <v>170</v>
      </c>
      <c r="F239" t="s">
        <v>875</v>
      </c>
      <c r="G239" t="s">
        <v>876</v>
      </c>
      <c r="H239" t="s">
        <v>135</v>
      </c>
      <c r="I239" t="s">
        <v>136</v>
      </c>
      <c r="J239" t="s">
        <v>137</v>
      </c>
      <c r="K239" t="s">
        <v>138</v>
      </c>
      <c r="L239" t="s">
        <v>877</v>
      </c>
      <c r="M239" t="s">
        <v>878</v>
      </c>
      <c r="N239" s="26">
        <v>2.3025000000000002</v>
      </c>
      <c r="O239">
        <v>0</v>
      </c>
      <c r="P239">
        <v>78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 s="26">
        <v>0</v>
      </c>
      <c r="X239" s="26">
        <v>23.712906565115148</v>
      </c>
      <c r="Y239" s="26">
        <v>0</v>
      </c>
      <c r="Z239" s="26">
        <v>0</v>
      </c>
      <c r="AA239" s="26">
        <v>0</v>
      </c>
      <c r="AB239" s="26">
        <v>0</v>
      </c>
      <c r="AC239" s="26">
        <v>0</v>
      </c>
      <c r="AD239" s="26">
        <v>0</v>
      </c>
      <c r="AE239" s="26">
        <v>23.712906565115148</v>
      </c>
    </row>
    <row r="240" spans="1:31" x14ac:dyDescent="0.3">
      <c r="A240">
        <v>2738469</v>
      </c>
      <c r="B240">
        <v>1</v>
      </c>
      <c r="C240" t="s">
        <v>81</v>
      </c>
      <c r="D240" t="s">
        <v>113</v>
      </c>
      <c r="E240" t="s">
        <v>170</v>
      </c>
      <c r="F240" t="s">
        <v>879</v>
      </c>
      <c r="G240" t="s">
        <v>204</v>
      </c>
      <c r="H240" t="s">
        <v>135</v>
      </c>
      <c r="I240" t="s">
        <v>136</v>
      </c>
      <c r="J240" t="s">
        <v>137</v>
      </c>
      <c r="K240" t="s">
        <v>138</v>
      </c>
      <c r="L240" t="s">
        <v>873</v>
      </c>
      <c r="M240" t="s">
        <v>880</v>
      </c>
      <c r="N240" s="26">
        <v>1.093611111</v>
      </c>
      <c r="O240">
        <v>0</v>
      </c>
      <c r="P240">
        <v>1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 s="26">
        <v>0</v>
      </c>
      <c r="X240" s="26">
        <v>0</v>
      </c>
      <c r="Y240" s="26">
        <v>0</v>
      </c>
      <c r="Z240" s="26">
        <v>0</v>
      </c>
      <c r="AA240" s="26">
        <v>0</v>
      </c>
      <c r="AB240" s="26">
        <v>0</v>
      </c>
      <c r="AC240" s="26">
        <v>0</v>
      </c>
      <c r="AD240" s="26">
        <v>0</v>
      </c>
      <c r="AE240" s="26">
        <v>0</v>
      </c>
    </row>
    <row r="241" spans="1:31" x14ac:dyDescent="0.3">
      <c r="A241">
        <v>2738473</v>
      </c>
      <c r="B241">
        <v>1</v>
      </c>
      <c r="C241" t="s">
        <v>80</v>
      </c>
      <c r="D241" t="s">
        <v>84</v>
      </c>
      <c r="E241" t="s">
        <v>132</v>
      </c>
      <c r="F241" t="s">
        <v>881</v>
      </c>
      <c r="G241" t="s">
        <v>307</v>
      </c>
      <c r="H241" t="s">
        <v>135</v>
      </c>
      <c r="I241" t="s">
        <v>136</v>
      </c>
      <c r="J241" t="s">
        <v>137</v>
      </c>
      <c r="K241" t="s">
        <v>138</v>
      </c>
      <c r="L241" t="s">
        <v>882</v>
      </c>
      <c r="M241" t="s">
        <v>883</v>
      </c>
      <c r="N241" s="26">
        <v>4.9505555550000002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1</v>
      </c>
      <c r="U241">
        <v>0</v>
      </c>
      <c r="V241">
        <v>0</v>
      </c>
      <c r="W241" s="26">
        <v>0</v>
      </c>
      <c r="X241" s="26">
        <v>0</v>
      </c>
      <c r="Y241" s="26">
        <v>0</v>
      </c>
      <c r="Z241" s="26">
        <v>0</v>
      </c>
      <c r="AA241" s="26">
        <v>0</v>
      </c>
      <c r="AB241" s="26">
        <v>6.1825337701505561</v>
      </c>
      <c r="AC241" s="26">
        <v>0</v>
      </c>
      <c r="AD241" s="26">
        <v>0</v>
      </c>
      <c r="AE241" s="26">
        <v>6.1825337701505561</v>
      </c>
    </row>
    <row r="242" spans="1:31" x14ac:dyDescent="0.3">
      <c r="A242">
        <v>2738477</v>
      </c>
      <c r="B242">
        <v>1</v>
      </c>
      <c r="C242" t="s">
        <v>81</v>
      </c>
      <c r="D242" t="s">
        <v>112</v>
      </c>
      <c r="E242" t="s">
        <v>157</v>
      </c>
      <c r="F242" t="s">
        <v>884</v>
      </c>
      <c r="G242" t="s">
        <v>159</v>
      </c>
      <c r="H242" t="s">
        <v>149</v>
      </c>
      <c r="I242" t="s">
        <v>566</v>
      </c>
      <c r="J242" t="s">
        <v>137</v>
      </c>
      <c r="K242" t="s">
        <v>138</v>
      </c>
      <c r="L242" t="s">
        <v>885</v>
      </c>
      <c r="M242" t="s">
        <v>886</v>
      </c>
      <c r="N242" s="26">
        <v>4.8888887999999998E-2</v>
      </c>
      <c r="O242">
        <v>0</v>
      </c>
      <c r="P242">
        <v>356</v>
      </c>
      <c r="Q242">
        <v>0</v>
      </c>
      <c r="R242">
        <v>17</v>
      </c>
      <c r="S242">
        <v>0</v>
      </c>
      <c r="T242">
        <v>44</v>
      </c>
      <c r="U242">
        <v>0</v>
      </c>
      <c r="V242">
        <v>0</v>
      </c>
      <c r="W242" s="26">
        <v>0</v>
      </c>
      <c r="X242" s="26">
        <v>4.3671551789903233</v>
      </c>
      <c r="Y242" s="26">
        <v>0</v>
      </c>
      <c r="Z242" s="26">
        <v>1.2407128892128945</v>
      </c>
      <c r="AA242" s="26">
        <v>0</v>
      </c>
      <c r="AB242" s="26">
        <v>0.72186139409063288</v>
      </c>
      <c r="AC242" s="26">
        <v>0</v>
      </c>
      <c r="AD242" s="26">
        <v>0</v>
      </c>
      <c r="AE242" s="26">
        <v>6.3297294622938507</v>
      </c>
    </row>
    <row r="243" spans="1:31" x14ac:dyDescent="0.3">
      <c r="A243">
        <v>2738479</v>
      </c>
      <c r="B243">
        <v>1</v>
      </c>
      <c r="C243" t="s">
        <v>80</v>
      </c>
      <c r="D243" t="s">
        <v>83</v>
      </c>
      <c r="E243" t="s">
        <v>146</v>
      </c>
      <c r="F243" t="s">
        <v>887</v>
      </c>
      <c r="G243" t="s">
        <v>154</v>
      </c>
      <c r="H243" t="s">
        <v>149</v>
      </c>
      <c r="I243" t="s">
        <v>136</v>
      </c>
      <c r="J243" t="s">
        <v>137</v>
      </c>
      <c r="K243" t="s">
        <v>138</v>
      </c>
      <c r="L243" t="s">
        <v>888</v>
      </c>
      <c r="M243" t="s">
        <v>889</v>
      </c>
      <c r="N243" s="26">
        <v>0.53777777699999996</v>
      </c>
      <c r="O243">
        <v>0</v>
      </c>
      <c r="P243">
        <v>146</v>
      </c>
      <c r="Q243">
        <v>0</v>
      </c>
      <c r="R243">
        <v>1</v>
      </c>
      <c r="S243">
        <v>49</v>
      </c>
      <c r="T243">
        <v>22</v>
      </c>
      <c r="U243">
        <v>17</v>
      </c>
      <c r="V243">
        <v>4</v>
      </c>
      <c r="W243" s="26">
        <v>0</v>
      </c>
      <c r="X243" s="26">
        <v>24.598384601848277</v>
      </c>
      <c r="Y243" s="26">
        <v>0</v>
      </c>
      <c r="Z243" s="26">
        <v>1.1771452270127127</v>
      </c>
      <c r="AA243" s="26">
        <v>389.97575315404805</v>
      </c>
      <c r="AB243" s="26">
        <v>22.245638999525767</v>
      </c>
      <c r="AC243" s="26">
        <v>179.10414504830604</v>
      </c>
      <c r="AD243" s="26">
        <v>30.506530851394043</v>
      </c>
      <c r="AE243" s="26">
        <v>647.60759788213488</v>
      </c>
    </row>
    <row r="244" spans="1:31" x14ac:dyDescent="0.3">
      <c r="A244">
        <v>2738484</v>
      </c>
      <c r="B244">
        <v>1</v>
      </c>
      <c r="C244" t="s">
        <v>80</v>
      </c>
      <c r="D244" t="s">
        <v>96</v>
      </c>
      <c r="E244" t="s">
        <v>132</v>
      </c>
      <c r="F244" t="s">
        <v>890</v>
      </c>
      <c r="G244" t="s">
        <v>134</v>
      </c>
      <c r="H244" t="s">
        <v>135</v>
      </c>
      <c r="I244" t="s">
        <v>136</v>
      </c>
      <c r="J244" t="s">
        <v>137</v>
      </c>
      <c r="K244" t="s">
        <v>138</v>
      </c>
      <c r="L244" t="s">
        <v>891</v>
      </c>
      <c r="M244" t="s">
        <v>892</v>
      </c>
      <c r="N244" s="26">
        <v>1.132222222</v>
      </c>
      <c r="O244">
        <v>0</v>
      </c>
      <c r="P244">
        <v>1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 s="26">
        <v>0</v>
      </c>
      <c r="X244" s="26">
        <v>0.43380754833821122</v>
      </c>
      <c r="Y244" s="26">
        <v>0</v>
      </c>
      <c r="Z244" s="26">
        <v>0</v>
      </c>
      <c r="AA244" s="26">
        <v>0</v>
      </c>
      <c r="AB244" s="26">
        <v>0</v>
      </c>
      <c r="AC244" s="26">
        <v>0</v>
      </c>
      <c r="AD244" s="26">
        <v>0</v>
      </c>
      <c r="AE244" s="26">
        <v>0.43380754833821122</v>
      </c>
    </row>
    <row r="245" spans="1:31" x14ac:dyDescent="0.3">
      <c r="A245">
        <v>2738489</v>
      </c>
      <c r="B245">
        <v>1</v>
      </c>
      <c r="C245" t="s">
        <v>81</v>
      </c>
      <c r="D245" t="s">
        <v>122</v>
      </c>
      <c r="E245" t="s">
        <v>132</v>
      </c>
      <c r="F245" t="s">
        <v>893</v>
      </c>
      <c r="G245" t="s">
        <v>134</v>
      </c>
      <c r="H245" t="s">
        <v>135</v>
      </c>
      <c r="I245" t="s">
        <v>136</v>
      </c>
      <c r="J245" t="s">
        <v>137</v>
      </c>
      <c r="K245" t="s">
        <v>138</v>
      </c>
      <c r="L245" t="s">
        <v>894</v>
      </c>
      <c r="M245" t="s">
        <v>895</v>
      </c>
      <c r="N245" s="26">
        <v>4.9591666659999998</v>
      </c>
      <c r="O245">
        <v>0</v>
      </c>
      <c r="P245">
        <v>1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 s="26">
        <v>0</v>
      </c>
      <c r="X245" s="26">
        <v>1.0706314621966668</v>
      </c>
      <c r="Y245" s="26">
        <v>0</v>
      </c>
      <c r="Z245" s="26">
        <v>0</v>
      </c>
      <c r="AA245" s="26">
        <v>0</v>
      </c>
      <c r="AB245" s="26">
        <v>0</v>
      </c>
      <c r="AC245" s="26">
        <v>0</v>
      </c>
      <c r="AD245" s="26">
        <v>0</v>
      </c>
      <c r="AE245" s="26">
        <v>1.0706314621966668</v>
      </c>
    </row>
    <row r="246" spans="1:31" x14ac:dyDescent="0.3">
      <c r="A246">
        <v>2738490</v>
      </c>
      <c r="B246">
        <v>1</v>
      </c>
      <c r="C246" t="s">
        <v>81</v>
      </c>
      <c r="D246" t="s">
        <v>121</v>
      </c>
      <c r="E246" t="s">
        <v>132</v>
      </c>
      <c r="F246" t="s">
        <v>896</v>
      </c>
      <c r="G246" t="s">
        <v>134</v>
      </c>
      <c r="H246" t="s">
        <v>135</v>
      </c>
      <c r="I246" t="s">
        <v>136</v>
      </c>
      <c r="J246" t="s">
        <v>137</v>
      </c>
      <c r="K246" t="s">
        <v>138</v>
      </c>
      <c r="L246" t="s">
        <v>897</v>
      </c>
      <c r="M246" t="s">
        <v>898</v>
      </c>
      <c r="N246" s="26">
        <v>6.3397222219999998</v>
      </c>
      <c r="O246">
        <v>0</v>
      </c>
      <c r="P246">
        <v>1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 s="26">
        <v>0</v>
      </c>
      <c r="X246" s="26">
        <v>0.78090457463543006</v>
      </c>
      <c r="Y246" s="26">
        <v>0</v>
      </c>
      <c r="Z246" s="26">
        <v>0</v>
      </c>
      <c r="AA246" s="26">
        <v>0</v>
      </c>
      <c r="AB246" s="26">
        <v>0</v>
      </c>
      <c r="AC246" s="26">
        <v>0</v>
      </c>
      <c r="AD246" s="26">
        <v>0</v>
      </c>
      <c r="AE246" s="26">
        <v>0.78090457463543006</v>
      </c>
    </row>
    <row r="247" spans="1:31" x14ac:dyDescent="0.3">
      <c r="A247">
        <v>2738492</v>
      </c>
      <c r="B247">
        <v>1</v>
      </c>
      <c r="C247" t="s">
        <v>80</v>
      </c>
      <c r="D247" t="s">
        <v>105</v>
      </c>
      <c r="E247" t="s">
        <v>132</v>
      </c>
      <c r="F247" t="s">
        <v>899</v>
      </c>
      <c r="G247" t="s">
        <v>134</v>
      </c>
      <c r="H247" t="s">
        <v>135</v>
      </c>
      <c r="I247" t="s">
        <v>136</v>
      </c>
      <c r="J247" t="s">
        <v>137</v>
      </c>
      <c r="K247" t="s">
        <v>138</v>
      </c>
      <c r="L247" t="s">
        <v>900</v>
      </c>
      <c r="M247" t="s">
        <v>901</v>
      </c>
      <c r="N247" s="26">
        <v>2.9533333329999998</v>
      </c>
      <c r="O247">
        <v>0</v>
      </c>
      <c r="P247">
        <v>8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 s="26">
        <v>0</v>
      </c>
      <c r="X247" s="26">
        <v>8.9893547394468882</v>
      </c>
      <c r="Y247" s="26">
        <v>0</v>
      </c>
      <c r="Z247" s="26">
        <v>0</v>
      </c>
      <c r="AA247" s="26">
        <v>0</v>
      </c>
      <c r="AB247" s="26">
        <v>0</v>
      </c>
      <c r="AC247" s="26">
        <v>0</v>
      </c>
      <c r="AD247" s="26">
        <v>0</v>
      </c>
      <c r="AE247" s="26">
        <v>8.9893547394468882</v>
      </c>
    </row>
    <row r="248" spans="1:31" x14ac:dyDescent="0.3">
      <c r="A248">
        <v>2738493</v>
      </c>
      <c r="B248">
        <v>1</v>
      </c>
      <c r="C248" t="s">
        <v>80</v>
      </c>
      <c r="D248" t="s">
        <v>107</v>
      </c>
      <c r="E248" t="s">
        <v>157</v>
      </c>
      <c r="F248" t="s">
        <v>902</v>
      </c>
      <c r="G248" t="s">
        <v>159</v>
      </c>
      <c r="H248" t="s">
        <v>149</v>
      </c>
      <c r="I248" t="s">
        <v>136</v>
      </c>
      <c r="J248" t="s">
        <v>137</v>
      </c>
      <c r="K248" t="s">
        <v>138</v>
      </c>
      <c r="L248" t="s">
        <v>903</v>
      </c>
      <c r="M248" t="s">
        <v>904</v>
      </c>
      <c r="N248" s="26">
        <v>0.1875</v>
      </c>
      <c r="O248">
        <v>1</v>
      </c>
      <c r="P248">
        <v>833</v>
      </c>
      <c r="Q248">
        <v>35</v>
      </c>
      <c r="R248">
        <v>73</v>
      </c>
      <c r="S248">
        <v>12</v>
      </c>
      <c r="T248">
        <v>127</v>
      </c>
      <c r="U248">
        <v>2</v>
      </c>
      <c r="V248">
        <v>0</v>
      </c>
      <c r="W248" s="26">
        <v>5.1163028444400002E-2</v>
      </c>
      <c r="X248" s="26">
        <v>29.320293097093337</v>
      </c>
      <c r="Y248" s="26">
        <v>16.511738299531913</v>
      </c>
      <c r="Z248" s="26">
        <v>1.3310173370069998</v>
      </c>
      <c r="AA248" s="26">
        <v>12.946410377229713</v>
      </c>
      <c r="AB248" s="26">
        <v>17.945825075709294</v>
      </c>
      <c r="AC248" s="26">
        <v>10.550467669188</v>
      </c>
      <c r="AD248" s="26">
        <v>0</v>
      </c>
      <c r="AE248" s="26">
        <v>88.656914884203644</v>
      </c>
    </row>
    <row r="249" spans="1:31" x14ac:dyDescent="0.3">
      <c r="A249">
        <v>2738494</v>
      </c>
      <c r="B249">
        <v>1</v>
      </c>
      <c r="C249" t="s">
        <v>81</v>
      </c>
      <c r="D249" t="s">
        <v>127</v>
      </c>
      <c r="E249" t="s">
        <v>170</v>
      </c>
      <c r="F249" t="s">
        <v>905</v>
      </c>
      <c r="G249" t="s">
        <v>172</v>
      </c>
      <c r="H249" t="s">
        <v>135</v>
      </c>
      <c r="I249" t="s">
        <v>136</v>
      </c>
      <c r="J249" t="s">
        <v>137</v>
      </c>
      <c r="K249" t="s">
        <v>138</v>
      </c>
      <c r="L249" t="s">
        <v>906</v>
      </c>
      <c r="M249" t="s">
        <v>907</v>
      </c>
      <c r="N249" s="26">
        <v>3.8475000000000001</v>
      </c>
      <c r="O249">
        <v>0</v>
      </c>
      <c r="P249">
        <v>13</v>
      </c>
      <c r="Q249">
        <v>0</v>
      </c>
      <c r="R249">
        <v>5</v>
      </c>
      <c r="S249">
        <v>0</v>
      </c>
      <c r="T249">
        <v>0</v>
      </c>
      <c r="U249">
        <v>0</v>
      </c>
      <c r="V249">
        <v>0</v>
      </c>
      <c r="W249" s="26">
        <v>0</v>
      </c>
      <c r="X249" s="26">
        <v>10.534892049597142</v>
      </c>
      <c r="Y249" s="26">
        <v>0</v>
      </c>
      <c r="Z249" s="26">
        <v>1.2455279950656337</v>
      </c>
      <c r="AA249" s="26">
        <v>0</v>
      </c>
      <c r="AB249" s="26">
        <v>0</v>
      </c>
      <c r="AC249" s="26">
        <v>0</v>
      </c>
      <c r="AD249" s="26">
        <v>0</v>
      </c>
      <c r="AE249" s="26">
        <v>11.780420044662776</v>
      </c>
    </row>
    <row r="250" spans="1:31" x14ac:dyDescent="0.3">
      <c r="A250">
        <v>2738496</v>
      </c>
      <c r="B250">
        <v>1</v>
      </c>
      <c r="C250" t="s">
        <v>81</v>
      </c>
      <c r="D250" t="s">
        <v>112</v>
      </c>
      <c r="E250" t="s">
        <v>157</v>
      </c>
      <c r="F250" t="s">
        <v>908</v>
      </c>
      <c r="G250" t="s">
        <v>159</v>
      </c>
      <c r="H250" t="s">
        <v>149</v>
      </c>
      <c r="I250" t="s">
        <v>136</v>
      </c>
      <c r="J250" t="s">
        <v>137</v>
      </c>
      <c r="K250" t="s">
        <v>138</v>
      </c>
      <c r="L250" t="s">
        <v>909</v>
      </c>
      <c r="M250" t="s">
        <v>910</v>
      </c>
      <c r="N250" s="26">
        <v>1.778611111</v>
      </c>
      <c r="O250">
        <v>0</v>
      </c>
      <c r="P250">
        <v>356</v>
      </c>
      <c r="Q250">
        <v>0</v>
      </c>
      <c r="R250">
        <v>17</v>
      </c>
      <c r="S250">
        <v>0</v>
      </c>
      <c r="T250">
        <v>44</v>
      </c>
      <c r="U250">
        <v>0</v>
      </c>
      <c r="V250">
        <v>0</v>
      </c>
      <c r="W250" s="26">
        <v>0</v>
      </c>
      <c r="X250" s="26">
        <v>158.06064087698638</v>
      </c>
      <c r="Y250" s="26">
        <v>0</v>
      </c>
      <c r="Z250" s="26">
        <v>44.786373469129238</v>
      </c>
      <c r="AA250" s="26">
        <v>0</v>
      </c>
      <c r="AB250" s="26">
        <v>26.192470736380947</v>
      </c>
      <c r="AC250" s="26">
        <v>0</v>
      </c>
      <c r="AD250" s="26">
        <v>0</v>
      </c>
      <c r="AE250" s="26">
        <v>229.03948508249658</v>
      </c>
    </row>
    <row r="251" spans="1:31" x14ac:dyDescent="0.3">
      <c r="A251">
        <v>2738499</v>
      </c>
      <c r="B251">
        <v>1</v>
      </c>
      <c r="C251" t="s">
        <v>81</v>
      </c>
      <c r="D251" t="s">
        <v>121</v>
      </c>
      <c r="E251" t="s">
        <v>152</v>
      </c>
      <c r="F251" t="s">
        <v>911</v>
      </c>
      <c r="G251" t="s">
        <v>159</v>
      </c>
      <c r="H251" t="s">
        <v>149</v>
      </c>
      <c r="I251" t="s">
        <v>136</v>
      </c>
      <c r="J251" t="s">
        <v>137</v>
      </c>
      <c r="K251" t="s">
        <v>138</v>
      </c>
      <c r="L251" t="s">
        <v>912</v>
      </c>
      <c r="M251" t="s">
        <v>913</v>
      </c>
      <c r="N251" s="26">
        <v>0.163611111</v>
      </c>
      <c r="O251">
        <v>3</v>
      </c>
      <c r="P251">
        <v>545</v>
      </c>
      <c r="Q251">
        <v>0</v>
      </c>
      <c r="R251">
        <v>15</v>
      </c>
      <c r="S251">
        <v>2</v>
      </c>
      <c r="T251">
        <v>21</v>
      </c>
      <c r="U251">
        <v>0</v>
      </c>
      <c r="V251">
        <v>0</v>
      </c>
      <c r="W251" s="26">
        <v>0.11478928330666668</v>
      </c>
      <c r="X251" s="26">
        <v>6.2082159933826802</v>
      </c>
      <c r="Y251" s="26">
        <v>0</v>
      </c>
      <c r="Z251" s="26">
        <v>1.0784886523902169</v>
      </c>
      <c r="AA251" s="26">
        <v>0.54262436572282047</v>
      </c>
      <c r="AB251" s="26">
        <v>1.1056666340422996</v>
      </c>
      <c r="AC251" s="26">
        <v>0</v>
      </c>
      <c r="AD251" s="26">
        <v>0</v>
      </c>
      <c r="AE251" s="26">
        <v>9.0497849288446837</v>
      </c>
    </row>
    <row r="252" spans="1:31" x14ac:dyDescent="0.3">
      <c r="A252">
        <v>2738502</v>
      </c>
      <c r="B252">
        <v>1</v>
      </c>
      <c r="C252" t="s">
        <v>80</v>
      </c>
      <c r="D252" t="s">
        <v>94</v>
      </c>
      <c r="E252" t="s">
        <v>157</v>
      </c>
      <c r="F252" t="s">
        <v>914</v>
      </c>
      <c r="G252" t="s">
        <v>159</v>
      </c>
      <c r="H252" t="s">
        <v>149</v>
      </c>
      <c r="I252" t="s">
        <v>136</v>
      </c>
      <c r="J252" t="s">
        <v>137</v>
      </c>
      <c r="K252" t="s">
        <v>138</v>
      </c>
      <c r="L252" t="s">
        <v>915</v>
      </c>
      <c r="M252" t="s">
        <v>916</v>
      </c>
      <c r="N252" s="26">
        <v>0.73138888800000001</v>
      </c>
      <c r="O252">
        <v>0</v>
      </c>
      <c r="P252">
        <v>0</v>
      </c>
      <c r="Q252">
        <v>6</v>
      </c>
      <c r="R252">
        <v>0</v>
      </c>
      <c r="S252">
        <v>6</v>
      </c>
      <c r="T252">
        <v>0</v>
      </c>
      <c r="U252">
        <v>0</v>
      </c>
      <c r="V252">
        <v>0</v>
      </c>
      <c r="W252" s="26">
        <v>0</v>
      </c>
      <c r="X252" s="26">
        <v>0</v>
      </c>
      <c r="Y252" s="26">
        <v>0.30478698122631115</v>
      </c>
      <c r="Z252" s="26">
        <v>0</v>
      </c>
      <c r="AA252" s="26">
        <v>59.485239700197603</v>
      </c>
      <c r="AB252" s="26">
        <v>0</v>
      </c>
      <c r="AC252" s="26">
        <v>0</v>
      </c>
      <c r="AD252" s="26">
        <v>0</v>
      </c>
      <c r="AE252" s="26">
        <v>59.790026681423917</v>
      </c>
    </row>
    <row r="253" spans="1:31" x14ac:dyDescent="0.3">
      <c r="A253">
        <v>2738503</v>
      </c>
      <c r="B253">
        <v>1</v>
      </c>
      <c r="C253" t="s">
        <v>80</v>
      </c>
      <c r="D253" t="s">
        <v>85</v>
      </c>
      <c r="E253" t="s">
        <v>141</v>
      </c>
      <c r="F253" t="s">
        <v>917</v>
      </c>
      <c r="G253" t="s">
        <v>681</v>
      </c>
      <c r="H253" t="s">
        <v>135</v>
      </c>
      <c r="I253" t="s">
        <v>136</v>
      </c>
      <c r="J253" t="s">
        <v>137</v>
      </c>
      <c r="K253" t="s">
        <v>138</v>
      </c>
      <c r="L253" t="s">
        <v>918</v>
      </c>
      <c r="M253" t="s">
        <v>919</v>
      </c>
      <c r="N253" s="26">
        <v>1.674722222</v>
      </c>
      <c r="O253">
        <v>0</v>
      </c>
      <c r="P253">
        <v>673</v>
      </c>
      <c r="Q253">
        <v>0</v>
      </c>
      <c r="R253">
        <v>0</v>
      </c>
      <c r="S253">
        <v>0</v>
      </c>
      <c r="T253">
        <v>119</v>
      </c>
      <c r="U253">
        <v>0</v>
      </c>
      <c r="V253">
        <v>1</v>
      </c>
      <c r="W253" s="26">
        <v>0</v>
      </c>
      <c r="X253" s="26">
        <v>222.38469688283934</v>
      </c>
      <c r="Y253" s="26">
        <v>0</v>
      </c>
      <c r="Z253" s="26">
        <v>0</v>
      </c>
      <c r="AA253" s="26">
        <v>0</v>
      </c>
      <c r="AB253" s="26">
        <v>162.49737344147513</v>
      </c>
      <c r="AC253" s="26">
        <v>0</v>
      </c>
      <c r="AD253" s="26">
        <v>4.5971238069391251</v>
      </c>
      <c r="AE253" s="26">
        <v>389.47919413125356</v>
      </c>
    </row>
    <row r="254" spans="1:31" x14ac:dyDescent="0.3">
      <c r="A254">
        <v>2738504</v>
      </c>
      <c r="B254">
        <v>1</v>
      </c>
      <c r="C254" t="s">
        <v>80</v>
      </c>
      <c r="D254" t="s">
        <v>103</v>
      </c>
      <c r="E254" t="s">
        <v>152</v>
      </c>
      <c r="F254" t="s">
        <v>920</v>
      </c>
      <c r="G254" t="s">
        <v>159</v>
      </c>
      <c r="H254" t="s">
        <v>149</v>
      </c>
      <c r="I254" t="s">
        <v>136</v>
      </c>
      <c r="J254" t="s">
        <v>137</v>
      </c>
      <c r="K254" t="s">
        <v>138</v>
      </c>
      <c r="L254" t="s">
        <v>921</v>
      </c>
      <c r="M254" t="s">
        <v>922</v>
      </c>
      <c r="N254" s="26">
        <v>1.373611111</v>
      </c>
      <c r="O254">
        <v>0</v>
      </c>
      <c r="P254">
        <v>687</v>
      </c>
      <c r="Q254">
        <v>20</v>
      </c>
      <c r="R254">
        <v>2</v>
      </c>
      <c r="S254">
        <v>3</v>
      </c>
      <c r="T254">
        <v>90</v>
      </c>
      <c r="U254">
        <v>1</v>
      </c>
      <c r="V254">
        <v>2</v>
      </c>
      <c r="W254" s="26">
        <v>0</v>
      </c>
      <c r="X254" s="26">
        <v>269.27360655657515</v>
      </c>
      <c r="Y254" s="26">
        <v>6.6621302568526364</v>
      </c>
      <c r="Z254" s="26">
        <v>1.3578407663548293</v>
      </c>
      <c r="AA254" s="26">
        <v>78.48607204562424</v>
      </c>
      <c r="AB254" s="26">
        <v>64.090817083288243</v>
      </c>
      <c r="AC254" s="26">
        <v>54.784532635079664</v>
      </c>
      <c r="AD254" s="26">
        <v>42.407584794837938</v>
      </c>
      <c r="AE254" s="26">
        <v>517.06258413861281</v>
      </c>
    </row>
    <row r="255" spans="1:31" x14ac:dyDescent="0.3">
      <c r="A255">
        <v>2738505</v>
      </c>
      <c r="B255">
        <v>1</v>
      </c>
      <c r="C255" t="s">
        <v>80</v>
      </c>
      <c r="D255" t="s">
        <v>82</v>
      </c>
      <c r="E255" t="s">
        <v>132</v>
      </c>
      <c r="F255" t="s">
        <v>923</v>
      </c>
      <c r="G255" t="s">
        <v>134</v>
      </c>
      <c r="H255" t="s">
        <v>135</v>
      </c>
      <c r="I255" t="s">
        <v>136</v>
      </c>
      <c r="J255" t="s">
        <v>137</v>
      </c>
      <c r="K255" t="s">
        <v>138</v>
      </c>
      <c r="L255" t="s">
        <v>924</v>
      </c>
      <c r="M255" t="s">
        <v>925</v>
      </c>
      <c r="N255" s="26">
        <v>2.3194444440000002</v>
      </c>
      <c r="O255">
        <v>0</v>
      </c>
      <c r="P255">
        <v>8</v>
      </c>
      <c r="Q255">
        <v>0</v>
      </c>
      <c r="R255">
        <v>0</v>
      </c>
      <c r="S255">
        <v>0</v>
      </c>
      <c r="T255">
        <v>2</v>
      </c>
      <c r="U255">
        <v>0</v>
      </c>
      <c r="V255">
        <v>0</v>
      </c>
      <c r="W255" s="26">
        <v>0</v>
      </c>
      <c r="X255" s="26">
        <v>5.5928009205450753</v>
      </c>
      <c r="Y255" s="26">
        <v>0</v>
      </c>
      <c r="Z255" s="26">
        <v>0</v>
      </c>
      <c r="AA255" s="26">
        <v>0</v>
      </c>
      <c r="AB255" s="26">
        <v>18.535719112039345</v>
      </c>
      <c r="AC255" s="26">
        <v>0</v>
      </c>
      <c r="AD255" s="26">
        <v>0</v>
      </c>
      <c r="AE255" s="26">
        <v>24.128520032584419</v>
      </c>
    </row>
    <row r="256" spans="1:31" x14ac:dyDescent="0.3">
      <c r="A256">
        <v>2738510</v>
      </c>
      <c r="B256">
        <v>1</v>
      </c>
      <c r="C256" t="s">
        <v>81</v>
      </c>
      <c r="D256" t="s">
        <v>112</v>
      </c>
      <c r="E256" t="s">
        <v>157</v>
      </c>
      <c r="F256" t="s">
        <v>926</v>
      </c>
      <c r="G256" t="s">
        <v>159</v>
      </c>
      <c r="H256" t="s">
        <v>149</v>
      </c>
      <c r="I256" t="s">
        <v>136</v>
      </c>
      <c r="J256" t="s">
        <v>137</v>
      </c>
      <c r="K256" t="s">
        <v>138</v>
      </c>
      <c r="L256" t="s">
        <v>927</v>
      </c>
      <c r="M256" t="s">
        <v>928</v>
      </c>
      <c r="N256" s="26">
        <v>6.8888887999999995E-2</v>
      </c>
      <c r="O256">
        <v>5</v>
      </c>
      <c r="P256">
        <v>1647</v>
      </c>
      <c r="Q256">
        <v>206</v>
      </c>
      <c r="R256">
        <v>139</v>
      </c>
      <c r="S256">
        <v>14</v>
      </c>
      <c r="T256">
        <v>444</v>
      </c>
      <c r="U256">
        <v>3</v>
      </c>
      <c r="V256">
        <v>3</v>
      </c>
      <c r="W256" s="26">
        <v>8.0553883022222231E-2</v>
      </c>
      <c r="X256" s="26">
        <v>16.791698986581835</v>
      </c>
      <c r="Y256" s="26">
        <v>0.29492385254803999</v>
      </c>
      <c r="Z256" s="26">
        <v>0.99164772332757323</v>
      </c>
      <c r="AA256" s="26">
        <v>4.1918734552014438</v>
      </c>
      <c r="AB256" s="26">
        <v>9.6847619234787778</v>
      </c>
      <c r="AC256" s="26">
        <v>1.3292517564273445</v>
      </c>
      <c r="AD256" s="26">
        <v>0.64050817871195864</v>
      </c>
      <c r="AE256" s="26">
        <v>34.005219759299209</v>
      </c>
    </row>
    <row r="257" spans="1:31" x14ac:dyDescent="0.3">
      <c r="A257">
        <v>2738511</v>
      </c>
      <c r="B257">
        <v>1</v>
      </c>
      <c r="C257" t="s">
        <v>80</v>
      </c>
      <c r="D257" t="s">
        <v>104</v>
      </c>
      <c r="E257" t="s">
        <v>157</v>
      </c>
      <c r="F257" t="s">
        <v>929</v>
      </c>
      <c r="G257" t="s">
        <v>159</v>
      </c>
      <c r="H257" t="s">
        <v>149</v>
      </c>
      <c r="I257" t="s">
        <v>136</v>
      </c>
      <c r="J257" t="s">
        <v>137</v>
      </c>
      <c r="K257" t="s">
        <v>138</v>
      </c>
      <c r="L257" t="s">
        <v>930</v>
      </c>
      <c r="M257" t="s">
        <v>931</v>
      </c>
      <c r="N257" s="26">
        <v>0.650277777</v>
      </c>
      <c r="O257">
        <v>1</v>
      </c>
      <c r="P257">
        <v>822</v>
      </c>
      <c r="Q257">
        <v>0</v>
      </c>
      <c r="R257">
        <v>24</v>
      </c>
      <c r="S257">
        <v>2</v>
      </c>
      <c r="T257">
        <v>130</v>
      </c>
      <c r="U257">
        <v>0</v>
      </c>
      <c r="V257">
        <v>0</v>
      </c>
      <c r="W257" s="26">
        <v>0.15077035748222223</v>
      </c>
      <c r="X257" s="26">
        <v>116.09112649000487</v>
      </c>
      <c r="Y257" s="26">
        <v>0</v>
      </c>
      <c r="Z257" s="26">
        <v>0.5013642888408173</v>
      </c>
      <c r="AA257" s="26">
        <v>0.89031186056822498</v>
      </c>
      <c r="AB257" s="26">
        <v>44.085478077356058</v>
      </c>
      <c r="AC257" s="26">
        <v>0</v>
      </c>
      <c r="AD257" s="26">
        <v>0</v>
      </c>
      <c r="AE257" s="26">
        <v>161.71905107425218</v>
      </c>
    </row>
    <row r="258" spans="1:31" x14ac:dyDescent="0.3">
      <c r="A258">
        <v>2738513</v>
      </c>
      <c r="B258">
        <v>1</v>
      </c>
      <c r="C258" t="s">
        <v>81</v>
      </c>
      <c r="D258" t="s">
        <v>128</v>
      </c>
      <c r="E258" t="s">
        <v>170</v>
      </c>
      <c r="F258" t="s">
        <v>932</v>
      </c>
      <c r="G258" t="s">
        <v>303</v>
      </c>
      <c r="H258" t="s">
        <v>135</v>
      </c>
      <c r="I258" t="s">
        <v>136</v>
      </c>
      <c r="J258" t="s">
        <v>137</v>
      </c>
      <c r="K258" t="s">
        <v>138</v>
      </c>
      <c r="L258" t="s">
        <v>933</v>
      </c>
      <c r="M258" t="s">
        <v>934</v>
      </c>
      <c r="N258" s="26">
        <v>4.0988888880000003</v>
      </c>
      <c r="O258">
        <v>0</v>
      </c>
      <c r="P258">
        <v>8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 s="26">
        <v>0</v>
      </c>
      <c r="X258" s="26">
        <v>5.4311067533087645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26">
        <v>0</v>
      </c>
      <c r="AE258" s="26">
        <v>5.4311067533087645</v>
      </c>
    </row>
    <row r="259" spans="1:31" x14ac:dyDescent="0.3">
      <c r="A259">
        <v>2738522</v>
      </c>
      <c r="B259">
        <v>1</v>
      </c>
      <c r="C259" t="s">
        <v>81</v>
      </c>
      <c r="D259" t="s">
        <v>128</v>
      </c>
      <c r="E259" t="s">
        <v>132</v>
      </c>
      <c r="F259" t="s">
        <v>935</v>
      </c>
      <c r="G259" t="s">
        <v>197</v>
      </c>
      <c r="H259" t="s">
        <v>135</v>
      </c>
      <c r="I259" t="s">
        <v>136</v>
      </c>
      <c r="J259" t="s">
        <v>137</v>
      </c>
      <c r="K259" t="s">
        <v>138</v>
      </c>
      <c r="L259" t="s">
        <v>936</v>
      </c>
      <c r="M259" t="s">
        <v>937</v>
      </c>
      <c r="N259" s="26">
        <v>6.113888888</v>
      </c>
      <c r="O259">
        <v>0</v>
      </c>
      <c r="P259">
        <v>1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 s="26">
        <v>0</v>
      </c>
      <c r="X259" s="26">
        <v>0</v>
      </c>
      <c r="Y259" s="26">
        <v>0</v>
      </c>
      <c r="Z259" s="26">
        <v>0</v>
      </c>
      <c r="AA259" s="26">
        <v>0</v>
      </c>
      <c r="AB259" s="26">
        <v>0</v>
      </c>
      <c r="AC259" s="26">
        <v>0</v>
      </c>
      <c r="AD259" s="26">
        <v>0</v>
      </c>
      <c r="AE259" s="26">
        <v>0</v>
      </c>
    </row>
    <row r="260" spans="1:31" x14ac:dyDescent="0.3">
      <c r="A260">
        <v>2738525</v>
      </c>
      <c r="B260">
        <v>1</v>
      </c>
      <c r="C260" t="s">
        <v>81</v>
      </c>
      <c r="D260" t="s">
        <v>118</v>
      </c>
      <c r="E260" t="s">
        <v>141</v>
      </c>
      <c r="F260" t="s">
        <v>938</v>
      </c>
      <c r="G260" t="s">
        <v>186</v>
      </c>
      <c r="H260" t="s">
        <v>135</v>
      </c>
      <c r="I260" t="s">
        <v>136</v>
      </c>
      <c r="J260" t="s">
        <v>137</v>
      </c>
      <c r="K260" t="s">
        <v>187</v>
      </c>
      <c r="L260" t="s">
        <v>939</v>
      </c>
      <c r="M260" t="s">
        <v>940</v>
      </c>
      <c r="N260" s="26">
        <v>0.54833333299999998</v>
      </c>
      <c r="O260">
        <v>0</v>
      </c>
      <c r="P260">
        <v>92</v>
      </c>
      <c r="Q260">
        <v>0</v>
      </c>
      <c r="R260">
        <v>7</v>
      </c>
      <c r="S260">
        <v>0</v>
      </c>
      <c r="T260">
        <v>10</v>
      </c>
      <c r="U260">
        <v>0</v>
      </c>
      <c r="V260">
        <v>0</v>
      </c>
      <c r="W260" s="26">
        <v>0</v>
      </c>
      <c r="X260" s="26">
        <v>2.6966657385033339</v>
      </c>
      <c r="Y260" s="26">
        <v>0</v>
      </c>
      <c r="Z260" s="26">
        <v>0</v>
      </c>
      <c r="AA260" s="26">
        <v>0</v>
      </c>
      <c r="AB260" s="26">
        <v>2.0622960050350003</v>
      </c>
      <c r="AC260" s="26">
        <v>0</v>
      </c>
      <c r="AD260" s="26">
        <v>0</v>
      </c>
      <c r="AE260" s="26">
        <v>4.7589617435383342</v>
      </c>
    </row>
    <row r="261" spans="1:31" x14ac:dyDescent="0.3">
      <c r="A261">
        <v>2738527</v>
      </c>
      <c r="B261">
        <v>1</v>
      </c>
      <c r="C261" t="s">
        <v>80</v>
      </c>
      <c r="D261" t="s">
        <v>90</v>
      </c>
      <c r="E261" t="s">
        <v>170</v>
      </c>
      <c r="F261" t="s">
        <v>941</v>
      </c>
      <c r="G261" t="s">
        <v>204</v>
      </c>
      <c r="H261" t="s">
        <v>135</v>
      </c>
      <c r="I261" t="s">
        <v>136</v>
      </c>
      <c r="J261" t="s">
        <v>137</v>
      </c>
      <c r="K261" t="s">
        <v>138</v>
      </c>
      <c r="L261" t="s">
        <v>942</v>
      </c>
      <c r="M261" t="s">
        <v>943</v>
      </c>
      <c r="N261" s="26">
        <v>1.4566666660000001</v>
      </c>
      <c r="O261">
        <v>0</v>
      </c>
      <c r="P261">
        <v>69</v>
      </c>
      <c r="Q261">
        <v>0</v>
      </c>
      <c r="R261">
        <v>0</v>
      </c>
      <c r="S261">
        <v>0</v>
      </c>
      <c r="T261">
        <v>10</v>
      </c>
      <c r="U261">
        <v>0</v>
      </c>
      <c r="V261">
        <v>0</v>
      </c>
      <c r="W261" s="26">
        <v>0</v>
      </c>
      <c r="X261" s="26">
        <v>20.01974844419275</v>
      </c>
      <c r="Y261" s="26">
        <v>0</v>
      </c>
      <c r="Z261" s="26">
        <v>0</v>
      </c>
      <c r="AA261" s="26">
        <v>0</v>
      </c>
      <c r="AB261" s="26">
        <v>17.597107603022959</v>
      </c>
      <c r="AC261" s="26">
        <v>0</v>
      </c>
      <c r="AD261" s="26">
        <v>0</v>
      </c>
      <c r="AE261" s="26">
        <v>37.616856047215705</v>
      </c>
    </row>
    <row r="262" spans="1:31" x14ac:dyDescent="0.3">
      <c r="A262">
        <v>2738537</v>
      </c>
      <c r="B262">
        <v>1</v>
      </c>
      <c r="C262" t="s">
        <v>81</v>
      </c>
      <c r="D262" t="s">
        <v>123</v>
      </c>
      <c r="E262" t="s">
        <v>146</v>
      </c>
      <c r="F262" t="s">
        <v>944</v>
      </c>
      <c r="G262" t="s">
        <v>159</v>
      </c>
      <c r="H262" t="s">
        <v>149</v>
      </c>
      <c r="I262" t="s">
        <v>566</v>
      </c>
      <c r="J262" t="s">
        <v>137</v>
      </c>
      <c r="K262" t="s">
        <v>138</v>
      </c>
      <c r="L262" t="s">
        <v>945</v>
      </c>
      <c r="M262" t="s">
        <v>946</v>
      </c>
      <c r="N262" s="26">
        <v>3.6944444E-2</v>
      </c>
      <c r="O262">
        <v>0</v>
      </c>
      <c r="P262">
        <v>3</v>
      </c>
      <c r="Q262">
        <v>0</v>
      </c>
      <c r="R262">
        <v>0</v>
      </c>
      <c r="S262">
        <v>3</v>
      </c>
      <c r="T262">
        <v>205</v>
      </c>
      <c r="U262">
        <v>2</v>
      </c>
      <c r="V262">
        <v>7</v>
      </c>
      <c r="W262" s="26">
        <v>0</v>
      </c>
      <c r="X262" s="26">
        <v>2.1056876233645591E-2</v>
      </c>
      <c r="Y262" s="26">
        <v>0</v>
      </c>
      <c r="Z262" s="26">
        <v>0</v>
      </c>
      <c r="AA262" s="26">
        <v>0.67041848827970263</v>
      </c>
      <c r="AB262" s="26">
        <v>6.782414888510246</v>
      </c>
      <c r="AC262" s="26">
        <v>3.5162187753170429</v>
      </c>
      <c r="AD262" s="26">
        <v>2.1412997168681813</v>
      </c>
      <c r="AE262" s="26">
        <v>13.131408745208818</v>
      </c>
    </row>
    <row r="263" spans="1:31" x14ac:dyDescent="0.3">
      <c r="A263">
        <v>2738538</v>
      </c>
      <c r="B263">
        <v>1</v>
      </c>
      <c r="C263" t="s">
        <v>80</v>
      </c>
      <c r="D263" t="s">
        <v>100</v>
      </c>
      <c r="E263" t="s">
        <v>132</v>
      </c>
      <c r="F263" t="s">
        <v>947</v>
      </c>
      <c r="G263" t="s">
        <v>134</v>
      </c>
      <c r="H263" t="s">
        <v>135</v>
      </c>
      <c r="I263" t="s">
        <v>136</v>
      </c>
      <c r="J263" t="s">
        <v>137</v>
      </c>
      <c r="K263" t="s">
        <v>138</v>
      </c>
      <c r="L263" t="s">
        <v>948</v>
      </c>
      <c r="M263" t="s">
        <v>949</v>
      </c>
      <c r="N263" s="26">
        <v>1.6411111110000001</v>
      </c>
      <c r="O263">
        <v>0</v>
      </c>
      <c r="P263">
        <v>2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 s="26">
        <v>0</v>
      </c>
      <c r="X263" s="26">
        <v>0.86494137038883201</v>
      </c>
      <c r="Y263" s="26">
        <v>0</v>
      </c>
      <c r="Z263" s="26">
        <v>0</v>
      </c>
      <c r="AA263" s="26">
        <v>0</v>
      </c>
      <c r="AB263" s="26">
        <v>0</v>
      </c>
      <c r="AC263" s="26">
        <v>0</v>
      </c>
      <c r="AD263" s="26">
        <v>0</v>
      </c>
      <c r="AE263" s="26">
        <v>0.86494137038883201</v>
      </c>
    </row>
    <row r="264" spans="1:31" x14ac:dyDescent="0.3">
      <c r="A264">
        <v>2738546</v>
      </c>
      <c r="B264">
        <v>1</v>
      </c>
      <c r="C264" t="s">
        <v>80</v>
      </c>
      <c r="D264" t="s">
        <v>87</v>
      </c>
      <c r="E264" t="s">
        <v>132</v>
      </c>
      <c r="F264" t="s">
        <v>950</v>
      </c>
      <c r="G264" t="s">
        <v>134</v>
      </c>
      <c r="H264" t="s">
        <v>135</v>
      </c>
      <c r="I264" t="s">
        <v>136</v>
      </c>
      <c r="J264" t="s">
        <v>137</v>
      </c>
      <c r="K264" t="s">
        <v>138</v>
      </c>
      <c r="L264" t="s">
        <v>951</v>
      </c>
      <c r="M264" t="s">
        <v>952</v>
      </c>
      <c r="N264" s="26">
        <v>2.6541666660000001</v>
      </c>
      <c r="O264">
        <v>0</v>
      </c>
      <c r="P264">
        <v>2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 s="26">
        <v>0</v>
      </c>
      <c r="X264" s="26">
        <v>1.8230746810996203</v>
      </c>
      <c r="Y264" s="26">
        <v>0</v>
      </c>
      <c r="Z264" s="26">
        <v>0</v>
      </c>
      <c r="AA264" s="26">
        <v>0</v>
      </c>
      <c r="AB264" s="26">
        <v>0</v>
      </c>
      <c r="AC264" s="26">
        <v>0</v>
      </c>
      <c r="AD264" s="26">
        <v>0</v>
      </c>
      <c r="AE264" s="26">
        <v>1.8230746810996203</v>
      </c>
    </row>
    <row r="265" spans="1:31" x14ac:dyDescent="0.3">
      <c r="A265">
        <v>2738550</v>
      </c>
      <c r="B265">
        <v>1</v>
      </c>
      <c r="C265" t="s">
        <v>80</v>
      </c>
      <c r="D265" t="s">
        <v>97</v>
      </c>
      <c r="E265" t="s">
        <v>132</v>
      </c>
      <c r="F265" t="s">
        <v>953</v>
      </c>
      <c r="G265" t="s">
        <v>134</v>
      </c>
      <c r="H265" t="s">
        <v>135</v>
      </c>
      <c r="I265" t="s">
        <v>136</v>
      </c>
      <c r="J265" t="s">
        <v>137</v>
      </c>
      <c r="K265" t="s">
        <v>138</v>
      </c>
      <c r="L265" t="s">
        <v>954</v>
      </c>
      <c r="M265" t="s">
        <v>955</v>
      </c>
      <c r="N265" s="26">
        <v>2.5944444440000001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1</v>
      </c>
      <c r="U265">
        <v>0</v>
      </c>
      <c r="V265">
        <v>0</v>
      </c>
      <c r="W265" s="26">
        <v>0</v>
      </c>
      <c r="X265" s="26">
        <v>0</v>
      </c>
      <c r="Y265" s="26">
        <v>0</v>
      </c>
      <c r="Z265" s="26">
        <v>0</v>
      </c>
      <c r="AA265" s="26">
        <v>0</v>
      </c>
      <c r="AB265" s="26">
        <v>9.1817296635005405</v>
      </c>
      <c r="AC265" s="26">
        <v>0</v>
      </c>
      <c r="AD265" s="26">
        <v>0</v>
      </c>
      <c r="AE265" s="26">
        <v>9.1817296635005405</v>
      </c>
    </row>
    <row r="266" spans="1:31" x14ac:dyDescent="0.3">
      <c r="A266">
        <v>2738551</v>
      </c>
      <c r="B266">
        <v>1</v>
      </c>
      <c r="C266" t="s">
        <v>81</v>
      </c>
      <c r="D266" t="s">
        <v>122</v>
      </c>
      <c r="E266" t="s">
        <v>132</v>
      </c>
      <c r="F266" t="s">
        <v>956</v>
      </c>
      <c r="G266" t="s">
        <v>134</v>
      </c>
      <c r="H266" t="s">
        <v>135</v>
      </c>
      <c r="I266" t="s">
        <v>136</v>
      </c>
      <c r="J266" t="s">
        <v>137</v>
      </c>
      <c r="K266" t="s">
        <v>138</v>
      </c>
      <c r="L266" t="s">
        <v>957</v>
      </c>
      <c r="M266" t="s">
        <v>958</v>
      </c>
      <c r="N266" s="26">
        <v>3.4397222219999999</v>
      </c>
      <c r="O266">
        <v>0</v>
      </c>
      <c r="P266">
        <v>4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 s="26">
        <v>0</v>
      </c>
      <c r="X266" s="26">
        <v>2.17023535478189</v>
      </c>
      <c r="Y266" s="26">
        <v>0</v>
      </c>
      <c r="Z266" s="26">
        <v>0</v>
      </c>
      <c r="AA266" s="26">
        <v>0</v>
      </c>
      <c r="AB266" s="26">
        <v>0</v>
      </c>
      <c r="AC266" s="26">
        <v>0</v>
      </c>
      <c r="AD266" s="26">
        <v>0</v>
      </c>
      <c r="AE266" s="26">
        <v>2.17023535478189</v>
      </c>
    </row>
    <row r="267" spans="1:31" x14ac:dyDescent="0.3">
      <c r="A267">
        <v>2738553</v>
      </c>
      <c r="B267">
        <v>1</v>
      </c>
      <c r="C267" t="s">
        <v>80</v>
      </c>
      <c r="D267" t="s">
        <v>96</v>
      </c>
      <c r="E267" t="s">
        <v>146</v>
      </c>
      <c r="F267" t="s">
        <v>959</v>
      </c>
      <c r="G267" t="s">
        <v>960</v>
      </c>
      <c r="H267" t="s">
        <v>149</v>
      </c>
      <c r="I267" t="s">
        <v>136</v>
      </c>
      <c r="J267" t="s">
        <v>137</v>
      </c>
      <c r="K267" t="s">
        <v>138</v>
      </c>
      <c r="L267" t="s">
        <v>961</v>
      </c>
      <c r="M267" t="s">
        <v>962</v>
      </c>
      <c r="N267" s="26">
        <v>5.5272222219999998</v>
      </c>
      <c r="O267">
        <v>0</v>
      </c>
      <c r="P267">
        <v>88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 s="26">
        <v>0</v>
      </c>
      <c r="X267" s="26">
        <v>81.583846788731449</v>
      </c>
      <c r="Y267" s="26">
        <v>0</v>
      </c>
      <c r="Z267" s="26">
        <v>0</v>
      </c>
      <c r="AA267" s="26">
        <v>0</v>
      </c>
      <c r="AB267" s="26">
        <v>0</v>
      </c>
      <c r="AC267" s="26">
        <v>0</v>
      </c>
      <c r="AD267" s="26">
        <v>0</v>
      </c>
      <c r="AE267" s="26">
        <v>81.583846788731449</v>
      </c>
    </row>
    <row r="268" spans="1:31" x14ac:dyDescent="0.3">
      <c r="A268">
        <v>2738554</v>
      </c>
      <c r="B268">
        <v>1</v>
      </c>
      <c r="C268" t="s">
        <v>81</v>
      </c>
      <c r="D268" t="s">
        <v>127</v>
      </c>
      <c r="E268" t="s">
        <v>152</v>
      </c>
      <c r="F268" t="s">
        <v>963</v>
      </c>
      <c r="G268" t="s">
        <v>159</v>
      </c>
      <c r="H268" t="s">
        <v>149</v>
      </c>
      <c r="I268" t="s">
        <v>136</v>
      </c>
      <c r="J268" t="s">
        <v>137</v>
      </c>
      <c r="K268" t="s">
        <v>138</v>
      </c>
      <c r="L268" t="s">
        <v>964</v>
      </c>
      <c r="M268" t="s">
        <v>965</v>
      </c>
      <c r="N268" s="26">
        <v>0.71527777699999995</v>
      </c>
      <c r="O268">
        <v>10</v>
      </c>
      <c r="P268">
        <v>3</v>
      </c>
      <c r="Q268">
        <v>290</v>
      </c>
      <c r="R268">
        <v>46</v>
      </c>
      <c r="S268">
        <v>17</v>
      </c>
      <c r="T268">
        <v>2</v>
      </c>
      <c r="U268">
        <v>0</v>
      </c>
      <c r="V268">
        <v>0</v>
      </c>
      <c r="W268" s="26">
        <v>2.3159444140869492</v>
      </c>
      <c r="X268" s="26">
        <v>0</v>
      </c>
      <c r="Y268" s="26">
        <v>53.147381649643286</v>
      </c>
      <c r="Z268" s="26">
        <v>4.9526729800262599</v>
      </c>
      <c r="AA268" s="26">
        <v>18.697097368166183</v>
      </c>
      <c r="AB268" s="26">
        <v>0</v>
      </c>
      <c r="AC268" s="26">
        <v>0</v>
      </c>
      <c r="AD268" s="26">
        <v>0</v>
      </c>
      <c r="AE268" s="26">
        <v>79.113096411922669</v>
      </c>
    </row>
    <row r="269" spans="1:31" x14ac:dyDescent="0.3">
      <c r="A269">
        <v>2738557</v>
      </c>
      <c r="B269">
        <v>1</v>
      </c>
      <c r="C269" t="s">
        <v>80</v>
      </c>
      <c r="D269" t="s">
        <v>96</v>
      </c>
      <c r="E269" t="s">
        <v>141</v>
      </c>
      <c r="F269" t="s">
        <v>966</v>
      </c>
      <c r="G269" t="s">
        <v>458</v>
      </c>
      <c r="H269" t="s">
        <v>135</v>
      </c>
      <c r="I269" t="s">
        <v>136</v>
      </c>
      <c r="J269" t="s">
        <v>137</v>
      </c>
      <c r="K269" t="s">
        <v>138</v>
      </c>
      <c r="L269" t="s">
        <v>967</v>
      </c>
      <c r="M269" t="s">
        <v>968</v>
      </c>
      <c r="N269" s="26">
        <v>1.6205555549999999</v>
      </c>
      <c r="O269">
        <v>0</v>
      </c>
      <c r="P269">
        <v>233</v>
      </c>
      <c r="Q269">
        <v>0</v>
      </c>
      <c r="R269">
        <v>0</v>
      </c>
      <c r="S269">
        <v>0</v>
      </c>
      <c r="T269">
        <v>34</v>
      </c>
      <c r="U269">
        <v>0</v>
      </c>
      <c r="V269">
        <v>0</v>
      </c>
      <c r="W269" s="26">
        <v>0</v>
      </c>
      <c r="X269" s="26">
        <v>80.866656318539455</v>
      </c>
      <c r="Y269" s="26">
        <v>0</v>
      </c>
      <c r="Z269" s="26">
        <v>0</v>
      </c>
      <c r="AA269" s="26">
        <v>0</v>
      </c>
      <c r="AB269" s="26">
        <v>178.4247811043104</v>
      </c>
      <c r="AC269" s="26">
        <v>0</v>
      </c>
      <c r="AD269" s="26">
        <v>0</v>
      </c>
      <c r="AE269" s="26">
        <v>259.29143742284987</v>
      </c>
    </row>
    <row r="270" spans="1:31" x14ac:dyDescent="0.3">
      <c r="A270">
        <v>2738468</v>
      </c>
      <c r="B270">
        <v>2</v>
      </c>
      <c r="C270" t="s">
        <v>80</v>
      </c>
      <c r="D270" t="s">
        <v>94</v>
      </c>
      <c r="E270" t="s">
        <v>141</v>
      </c>
      <c r="F270" t="s">
        <v>969</v>
      </c>
      <c r="G270" t="s">
        <v>876</v>
      </c>
      <c r="H270" t="s">
        <v>135</v>
      </c>
      <c r="I270" t="s">
        <v>136</v>
      </c>
      <c r="J270" t="s">
        <v>137</v>
      </c>
      <c r="K270" t="s">
        <v>138</v>
      </c>
      <c r="L270" t="s">
        <v>878</v>
      </c>
      <c r="M270" t="s">
        <v>970</v>
      </c>
      <c r="N270" s="26">
        <v>0.37777777699999998</v>
      </c>
      <c r="O270">
        <v>0</v>
      </c>
      <c r="P270">
        <v>195</v>
      </c>
      <c r="Q270">
        <v>0</v>
      </c>
      <c r="R270">
        <v>0</v>
      </c>
      <c r="S270">
        <v>0</v>
      </c>
      <c r="T270">
        <v>1</v>
      </c>
      <c r="U270">
        <v>0</v>
      </c>
      <c r="V270">
        <v>0</v>
      </c>
      <c r="W270" s="26">
        <v>0</v>
      </c>
      <c r="X270" s="26">
        <v>11.39693615075479</v>
      </c>
      <c r="Y270" s="26">
        <v>0</v>
      </c>
      <c r="Z270" s="26">
        <v>0</v>
      </c>
      <c r="AA270" s="26">
        <v>0</v>
      </c>
      <c r="AB270" s="26">
        <v>6.3453692994606667E-2</v>
      </c>
      <c r="AC270" s="26">
        <v>0</v>
      </c>
      <c r="AD270" s="26">
        <v>0</v>
      </c>
      <c r="AE270" s="26">
        <v>11.460389843749397</v>
      </c>
    </row>
    <row r="271" spans="1:31" x14ac:dyDescent="0.3">
      <c r="A271">
        <v>2738574</v>
      </c>
      <c r="B271">
        <v>1</v>
      </c>
      <c r="C271" t="s">
        <v>81</v>
      </c>
      <c r="D271" t="s">
        <v>113</v>
      </c>
      <c r="E271" t="s">
        <v>152</v>
      </c>
      <c r="F271" t="s">
        <v>971</v>
      </c>
      <c r="G271" t="s">
        <v>159</v>
      </c>
      <c r="H271" t="s">
        <v>149</v>
      </c>
      <c r="I271" t="s">
        <v>136</v>
      </c>
      <c r="J271" t="s">
        <v>137</v>
      </c>
      <c r="K271" t="s">
        <v>138</v>
      </c>
      <c r="L271" t="s">
        <v>972</v>
      </c>
      <c r="M271" t="s">
        <v>973</v>
      </c>
      <c r="N271" s="26">
        <v>0.59194444400000001</v>
      </c>
      <c r="O271">
        <v>5</v>
      </c>
      <c r="P271">
        <v>797</v>
      </c>
      <c r="Q271">
        <v>32</v>
      </c>
      <c r="R271">
        <v>296</v>
      </c>
      <c r="S271">
        <v>4</v>
      </c>
      <c r="T271">
        <v>34</v>
      </c>
      <c r="U271">
        <v>1</v>
      </c>
      <c r="V271">
        <v>0</v>
      </c>
      <c r="W271" s="26">
        <v>0.5420068435622567</v>
      </c>
      <c r="X271" s="26">
        <v>59.392121375276361</v>
      </c>
      <c r="Y271" s="26">
        <v>11.004259227594066</v>
      </c>
      <c r="Z271" s="26">
        <v>11.131894734139706</v>
      </c>
      <c r="AA271" s="26">
        <v>2.8173458205024682</v>
      </c>
      <c r="AB271" s="26">
        <v>13.844319972447977</v>
      </c>
      <c r="AC271" s="26">
        <v>6.643327618979451</v>
      </c>
      <c r="AD271" s="26">
        <v>0</v>
      </c>
      <c r="AE271" s="26">
        <v>105.37527559250229</v>
      </c>
    </row>
    <row r="272" spans="1:31" x14ac:dyDescent="0.3">
      <c r="A272">
        <v>2738575</v>
      </c>
      <c r="B272">
        <v>1</v>
      </c>
      <c r="C272" t="s">
        <v>81</v>
      </c>
      <c r="D272" t="s">
        <v>113</v>
      </c>
      <c r="E272" t="s">
        <v>175</v>
      </c>
      <c r="F272" t="s">
        <v>974</v>
      </c>
      <c r="G272" t="s">
        <v>159</v>
      </c>
      <c r="H272" t="s">
        <v>149</v>
      </c>
      <c r="I272" t="s">
        <v>136</v>
      </c>
      <c r="J272" t="s">
        <v>137</v>
      </c>
      <c r="K272" t="s">
        <v>138</v>
      </c>
      <c r="L272" t="s">
        <v>975</v>
      </c>
      <c r="M272" t="s">
        <v>976</v>
      </c>
      <c r="N272" s="26">
        <v>0.35527777700000002</v>
      </c>
      <c r="O272">
        <v>8</v>
      </c>
      <c r="P272">
        <v>3498</v>
      </c>
      <c r="Q272">
        <v>43</v>
      </c>
      <c r="R272">
        <v>289</v>
      </c>
      <c r="S272">
        <v>9</v>
      </c>
      <c r="T272">
        <v>368</v>
      </c>
      <c r="U272">
        <v>0</v>
      </c>
      <c r="V272">
        <v>0</v>
      </c>
      <c r="W272" s="26">
        <v>2.2229172194088069</v>
      </c>
      <c r="X272" s="26">
        <v>178.55426372629356</v>
      </c>
      <c r="Y272" s="26">
        <v>5.4260237764006041</v>
      </c>
      <c r="Z272" s="26">
        <v>15.306080746013793</v>
      </c>
      <c r="AA272" s="26">
        <v>36.256822579723085</v>
      </c>
      <c r="AB272" s="26">
        <v>51.639144521655034</v>
      </c>
      <c r="AC272" s="26">
        <v>0</v>
      </c>
      <c r="AD272" s="26">
        <v>0</v>
      </c>
      <c r="AE272" s="26">
        <v>289.40525256949491</v>
      </c>
    </row>
    <row r="273" spans="1:31" x14ac:dyDescent="0.3">
      <c r="A273">
        <v>2738577</v>
      </c>
      <c r="B273">
        <v>1</v>
      </c>
      <c r="C273" t="s">
        <v>80</v>
      </c>
      <c r="D273" t="s">
        <v>94</v>
      </c>
      <c r="E273" t="s">
        <v>157</v>
      </c>
      <c r="F273" t="s">
        <v>977</v>
      </c>
      <c r="G273" t="s">
        <v>159</v>
      </c>
      <c r="H273" t="s">
        <v>149</v>
      </c>
      <c r="I273" t="s">
        <v>136</v>
      </c>
      <c r="J273" t="s">
        <v>137</v>
      </c>
      <c r="K273" t="s">
        <v>138</v>
      </c>
      <c r="L273" t="s">
        <v>978</v>
      </c>
      <c r="M273" t="s">
        <v>979</v>
      </c>
      <c r="N273" s="26">
        <v>0.37527777699999998</v>
      </c>
      <c r="O273">
        <v>1</v>
      </c>
      <c r="P273">
        <v>0</v>
      </c>
      <c r="Q273">
        <v>0</v>
      </c>
      <c r="R273">
        <v>0</v>
      </c>
      <c r="S273">
        <v>3</v>
      </c>
      <c r="T273">
        <v>0</v>
      </c>
      <c r="U273">
        <v>0</v>
      </c>
      <c r="V273">
        <v>0</v>
      </c>
      <c r="W273" s="26">
        <v>9.7246840959718334E-2</v>
      </c>
      <c r="X273" s="26">
        <v>0</v>
      </c>
      <c r="Y273" s="26">
        <v>0</v>
      </c>
      <c r="Z273" s="26">
        <v>0</v>
      </c>
      <c r="AA273" s="26">
        <v>23.774180607542171</v>
      </c>
      <c r="AB273" s="26">
        <v>0</v>
      </c>
      <c r="AC273" s="26">
        <v>0</v>
      </c>
      <c r="AD273" s="26">
        <v>0</v>
      </c>
      <c r="AE273" s="26">
        <v>23.87142744850189</v>
      </c>
    </row>
    <row r="274" spans="1:31" x14ac:dyDescent="0.3">
      <c r="A274">
        <v>2738580</v>
      </c>
      <c r="B274">
        <v>1</v>
      </c>
      <c r="C274" t="s">
        <v>81</v>
      </c>
      <c r="D274" t="s">
        <v>121</v>
      </c>
      <c r="E274" t="s">
        <v>152</v>
      </c>
      <c r="F274" t="s">
        <v>980</v>
      </c>
      <c r="G274" t="s">
        <v>159</v>
      </c>
      <c r="H274" t="s">
        <v>149</v>
      </c>
      <c r="I274" t="s">
        <v>136</v>
      </c>
      <c r="J274" t="s">
        <v>137</v>
      </c>
      <c r="K274" t="s">
        <v>138</v>
      </c>
      <c r="L274" t="s">
        <v>981</v>
      </c>
      <c r="M274" t="s">
        <v>982</v>
      </c>
      <c r="N274" s="26">
        <v>0.42111111099999998</v>
      </c>
      <c r="O274">
        <v>4</v>
      </c>
      <c r="P274">
        <v>963</v>
      </c>
      <c r="Q274">
        <v>9</v>
      </c>
      <c r="R274">
        <v>27</v>
      </c>
      <c r="S274">
        <v>5</v>
      </c>
      <c r="T274">
        <v>46</v>
      </c>
      <c r="U274">
        <v>0</v>
      </c>
      <c r="V274">
        <v>0</v>
      </c>
      <c r="W274" s="26">
        <v>0.38896370786666662</v>
      </c>
      <c r="X274" s="26">
        <v>42.144927394280479</v>
      </c>
      <c r="Y274" s="26">
        <v>4.512203804495587</v>
      </c>
      <c r="Z274" s="26">
        <v>0.11416208336133224</v>
      </c>
      <c r="AA274" s="26">
        <v>7.1415745358571403</v>
      </c>
      <c r="AB274" s="26">
        <v>8.9382087318077463</v>
      </c>
      <c r="AC274" s="26">
        <v>0</v>
      </c>
      <c r="AD274" s="26">
        <v>0</v>
      </c>
      <c r="AE274" s="26">
        <v>63.240040257668944</v>
      </c>
    </row>
    <row r="275" spans="1:31" x14ac:dyDescent="0.3">
      <c r="A275">
        <v>2738581</v>
      </c>
      <c r="B275">
        <v>1</v>
      </c>
      <c r="C275" t="s">
        <v>80</v>
      </c>
      <c r="D275" t="s">
        <v>96</v>
      </c>
      <c r="E275" t="s">
        <v>132</v>
      </c>
      <c r="F275" t="s">
        <v>983</v>
      </c>
      <c r="G275" t="s">
        <v>197</v>
      </c>
      <c r="H275" t="s">
        <v>135</v>
      </c>
      <c r="I275" t="s">
        <v>136</v>
      </c>
      <c r="J275" t="s">
        <v>137</v>
      </c>
      <c r="K275" t="s">
        <v>138</v>
      </c>
      <c r="L275" t="s">
        <v>984</v>
      </c>
      <c r="M275" t="s">
        <v>985</v>
      </c>
      <c r="N275" s="26">
        <v>2.2969444440000002</v>
      </c>
      <c r="O275">
        <v>0</v>
      </c>
      <c r="P275">
        <v>2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 s="26">
        <v>0</v>
      </c>
      <c r="X275" s="26">
        <v>0.98756369426444435</v>
      </c>
      <c r="Y275" s="26">
        <v>0</v>
      </c>
      <c r="Z275" s="26">
        <v>0</v>
      </c>
      <c r="AA275" s="26">
        <v>0</v>
      </c>
      <c r="AB275" s="26">
        <v>0</v>
      </c>
      <c r="AC275" s="26">
        <v>0</v>
      </c>
      <c r="AD275" s="26">
        <v>0</v>
      </c>
      <c r="AE275" s="26">
        <v>0.98756369426444435</v>
      </c>
    </row>
    <row r="276" spans="1:31" x14ac:dyDescent="0.3">
      <c r="A276">
        <v>2738583</v>
      </c>
      <c r="B276">
        <v>1</v>
      </c>
      <c r="C276" t="s">
        <v>81</v>
      </c>
      <c r="D276" t="s">
        <v>127</v>
      </c>
      <c r="E276" t="s">
        <v>152</v>
      </c>
      <c r="F276" t="s">
        <v>986</v>
      </c>
      <c r="G276" t="s">
        <v>159</v>
      </c>
      <c r="H276" t="s">
        <v>149</v>
      </c>
      <c r="I276" t="s">
        <v>136</v>
      </c>
      <c r="J276" t="s">
        <v>137</v>
      </c>
      <c r="K276" t="s">
        <v>138</v>
      </c>
      <c r="L276" t="s">
        <v>987</v>
      </c>
      <c r="M276" t="s">
        <v>988</v>
      </c>
      <c r="N276" s="26">
        <v>1.2508333330000001</v>
      </c>
      <c r="O276">
        <v>14</v>
      </c>
      <c r="P276">
        <v>542</v>
      </c>
      <c r="Q276">
        <v>82</v>
      </c>
      <c r="R276">
        <v>87</v>
      </c>
      <c r="S276">
        <v>17</v>
      </c>
      <c r="T276">
        <v>41</v>
      </c>
      <c r="U276">
        <v>4</v>
      </c>
      <c r="V276">
        <v>0</v>
      </c>
      <c r="W276" s="26">
        <v>2.323039694057778</v>
      </c>
      <c r="X276" s="26">
        <v>86.795733751029204</v>
      </c>
      <c r="Y276" s="26">
        <v>45.352573139033971</v>
      </c>
      <c r="Z276" s="26">
        <v>14.475265005565474</v>
      </c>
      <c r="AA276" s="26">
        <v>52.546541360064325</v>
      </c>
      <c r="AB276" s="26">
        <v>8.9519853359916315</v>
      </c>
      <c r="AC276" s="26">
        <v>96.396339403603534</v>
      </c>
      <c r="AD276" s="26">
        <v>0</v>
      </c>
      <c r="AE276" s="26">
        <v>306.84147768934594</v>
      </c>
    </row>
    <row r="277" spans="1:31" x14ac:dyDescent="0.3">
      <c r="A277">
        <v>2738585</v>
      </c>
      <c r="B277">
        <v>1</v>
      </c>
      <c r="C277" t="s">
        <v>81</v>
      </c>
      <c r="D277" t="s">
        <v>117</v>
      </c>
      <c r="E277" t="s">
        <v>157</v>
      </c>
      <c r="F277" t="s">
        <v>989</v>
      </c>
      <c r="G277" t="s">
        <v>159</v>
      </c>
      <c r="H277" t="s">
        <v>149</v>
      </c>
      <c r="I277" t="s">
        <v>136</v>
      </c>
      <c r="J277" t="s">
        <v>137</v>
      </c>
      <c r="K277" t="s">
        <v>138</v>
      </c>
      <c r="L277" t="s">
        <v>990</v>
      </c>
      <c r="M277" t="s">
        <v>991</v>
      </c>
      <c r="N277" s="26">
        <v>0.275277777</v>
      </c>
      <c r="O277">
        <v>3</v>
      </c>
      <c r="P277">
        <v>1405</v>
      </c>
      <c r="Q277">
        <v>32</v>
      </c>
      <c r="R277">
        <v>33</v>
      </c>
      <c r="S277">
        <v>19</v>
      </c>
      <c r="T277">
        <v>113</v>
      </c>
      <c r="U277">
        <v>4</v>
      </c>
      <c r="V277">
        <v>0</v>
      </c>
      <c r="W277" s="26">
        <v>0.21035249416998419</v>
      </c>
      <c r="X277" s="26">
        <v>44.544904028088581</v>
      </c>
      <c r="Y277" s="26">
        <v>6.696546038551328</v>
      </c>
      <c r="Z277" s="26">
        <v>1.3176523148794679</v>
      </c>
      <c r="AA277" s="26">
        <v>30.483195708120295</v>
      </c>
      <c r="AB277" s="26">
        <v>8.1437376010024458</v>
      </c>
      <c r="AC277" s="26">
        <v>70.279768359142295</v>
      </c>
      <c r="AD277" s="26">
        <v>0</v>
      </c>
      <c r="AE277" s="26">
        <v>161.67615654395439</v>
      </c>
    </row>
    <row r="278" spans="1:31" x14ac:dyDescent="0.3">
      <c r="A278">
        <v>2738589</v>
      </c>
      <c r="B278">
        <v>1</v>
      </c>
      <c r="C278" t="s">
        <v>81</v>
      </c>
      <c r="D278" t="s">
        <v>121</v>
      </c>
      <c r="E278" t="s">
        <v>157</v>
      </c>
      <c r="F278" t="s">
        <v>992</v>
      </c>
      <c r="G278" t="s">
        <v>159</v>
      </c>
      <c r="H278" t="s">
        <v>149</v>
      </c>
      <c r="I278" t="s">
        <v>136</v>
      </c>
      <c r="J278" t="s">
        <v>137</v>
      </c>
      <c r="K278" t="s">
        <v>138</v>
      </c>
      <c r="L278" t="s">
        <v>993</v>
      </c>
      <c r="M278" t="s">
        <v>994</v>
      </c>
      <c r="N278" s="26">
        <v>1.005833333</v>
      </c>
      <c r="O278">
        <v>8</v>
      </c>
      <c r="P278">
        <v>1330</v>
      </c>
      <c r="Q278">
        <v>4</v>
      </c>
      <c r="R278">
        <v>122</v>
      </c>
      <c r="S278">
        <v>5</v>
      </c>
      <c r="T278">
        <v>97</v>
      </c>
      <c r="U278">
        <v>0</v>
      </c>
      <c r="V278">
        <v>0</v>
      </c>
      <c r="W278" s="26">
        <v>1.8673332426711109</v>
      </c>
      <c r="X278" s="26">
        <v>78.326454231456992</v>
      </c>
      <c r="Y278" s="26">
        <v>7.0792648401571281</v>
      </c>
      <c r="Z278" s="26">
        <v>4.8531538311727216</v>
      </c>
      <c r="AA278" s="26">
        <v>10.102121113782021</v>
      </c>
      <c r="AB278" s="26">
        <v>19.566010707190159</v>
      </c>
      <c r="AC278" s="26">
        <v>0</v>
      </c>
      <c r="AD278" s="26">
        <v>0</v>
      </c>
      <c r="AE278" s="26">
        <v>121.79433796643012</v>
      </c>
    </row>
    <row r="279" spans="1:31" x14ac:dyDescent="0.3">
      <c r="A279">
        <v>2738591</v>
      </c>
      <c r="B279">
        <v>1</v>
      </c>
      <c r="C279" t="s">
        <v>80</v>
      </c>
      <c r="D279" t="s">
        <v>100</v>
      </c>
      <c r="E279" t="s">
        <v>132</v>
      </c>
      <c r="F279" t="s">
        <v>995</v>
      </c>
      <c r="G279" t="s">
        <v>197</v>
      </c>
      <c r="H279" t="s">
        <v>135</v>
      </c>
      <c r="I279" t="s">
        <v>136</v>
      </c>
      <c r="J279" t="s">
        <v>137</v>
      </c>
      <c r="K279" t="s">
        <v>138</v>
      </c>
      <c r="L279" t="s">
        <v>996</v>
      </c>
      <c r="M279" t="s">
        <v>997</v>
      </c>
      <c r="N279" s="26">
        <v>3.093611111</v>
      </c>
      <c r="O279">
        <v>0</v>
      </c>
      <c r="P279">
        <v>1</v>
      </c>
      <c r="Q279">
        <v>0</v>
      </c>
      <c r="R279">
        <v>4</v>
      </c>
      <c r="S279">
        <v>0</v>
      </c>
      <c r="T279">
        <v>1</v>
      </c>
      <c r="U279">
        <v>0</v>
      </c>
      <c r="V279">
        <v>0</v>
      </c>
      <c r="W279" s="26">
        <v>0</v>
      </c>
      <c r="X279" s="26">
        <v>5.2900114893197923E-2</v>
      </c>
      <c r="Y279" s="26">
        <v>0</v>
      </c>
      <c r="Z279" s="26">
        <v>0.85491956447756834</v>
      </c>
      <c r="AA279" s="26">
        <v>0</v>
      </c>
      <c r="AB279" s="26">
        <v>3.32469097353767</v>
      </c>
      <c r="AC279" s="26">
        <v>0</v>
      </c>
      <c r="AD279" s="26">
        <v>0</v>
      </c>
      <c r="AE279" s="26">
        <v>4.2325106529084362</v>
      </c>
    </row>
    <row r="280" spans="1:31" x14ac:dyDescent="0.3">
      <c r="A280">
        <v>2738594</v>
      </c>
      <c r="B280">
        <v>1</v>
      </c>
      <c r="C280" t="s">
        <v>80</v>
      </c>
      <c r="D280" t="s">
        <v>100</v>
      </c>
      <c r="E280" t="s">
        <v>141</v>
      </c>
      <c r="F280" t="s">
        <v>998</v>
      </c>
      <c r="G280" t="s">
        <v>143</v>
      </c>
      <c r="H280" t="s">
        <v>135</v>
      </c>
      <c r="I280" t="s">
        <v>136</v>
      </c>
      <c r="J280" t="s">
        <v>137</v>
      </c>
      <c r="K280" t="s">
        <v>138</v>
      </c>
      <c r="L280" t="s">
        <v>999</v>
      </c>
      <c r="M280" t="s">
        <v>1000</v>
      </c>
      <c r="N280" s="26">
        <v>0.68138888799999997</v>
      </c>
      <c r="O280">
        <v>0</v>
      </c>
      <c r="P280">
        <v>19</v>
      </c>
      <c r="Q280">
        <v>0</v>
      </c>
      <c r="R280">
        <v>30</v>
      </c>
      <c r="S280">
        <v>0</v>
      </c>
      <c r="T280">
        <v>7</v>
      </c>
      <c r="U280">
        <v>0</v>
      </c>
      <c r="V280">
        <v>0</v>
      </c>
      <c r="W280" s="26">
        <v>0</v>
      </c>
      <c r="X280" s="26">
        <v>3.2093987312641055</v>
      </c>
      <c r="Y280" s="26">
        <v>0</v>
      </c>
      <c r="Z280" s="26">
        <v>5.3186441913652871</v>
      </c>
      <c r="AA280" s="26">
        <v>0</v>
      </c>
      <c r="AB280" s="26">
        <v>2.6165698113885845</v>
      </c>
      <c r="AC280" s="26">
        <v>0</v>
      </c>
      <c r="AD280" s="26">
        <v>0</v>
      </c>
      <c r="AE280" s="26">
        <v>11.144612734017977</v>
      </c>
    </row>
    <row r="281" spans="1:31" x14ac:dyDescent="0.3">
      <c r="A281">
        <v>2738597</v>
      </c>
      <c r="B281">
        <v>1</v>
      </c>
      <c r="C281" t="s">
        <v>80</v>
      </c>
      <c r="D281" t="s">
        <v>84</v>
      </c>
      <c r="E281" t="s">
        <v>132</v>
      </c>
      <c r="F281" t="s">
        <v>1001</v>
      </c>
      <c r="G281" t="s">
        <v>197</v>
      </c>
      <c r="H281" t="s">
        <v>135</v>
      </c>
      <c r="I281" t="s">
        <v>136</v>
      </c>
      <c r="J281" t="s">
        <v>137</v>
      </c>
      <c r="K281" t="s">
        <v>138</v>
      </c>
      <c r="L281" t="s">
        <v>1002</v>
      </c>
      <c r="M281" t="s">
        <v>1003</v>
      </c>
      <c r="N281" s="26">
        <v>5.1311111110000001</v>
      </c>
      <c r="O281">
        <v>0</v>
      </c>
      <c r="P281">
        <v>1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 s="26">
        <v>0</v>
      </c>
      <c r="X281" s="26">
        <v>3.7111422367356961</v>
      </c>
      <c r="Y281" s="26">
        <v>0</v>
      </c>
      <c r="Z281" s="26">
        <v>0</v>
      </c>
      <c r="AA281" s="26">
        <v>0</v>
      </c>
      <c r="AB281" s="26">
        <v>0</v>
      </c>
      <c r="AC281" s="26">
        <v>0</v>
      </c>
      <c r="AD281" s="26">
        <v>0</v>
      </c>
      <c r="AE281" s="26">
        <v>3.7111422367356961</v>
      </c>
    </row>
    <row r="282" spans="1:31" x14ac:dyDescent="0.3">
      <c r="A282">
        <v>2738599</v>
      </c>
      <c r="B282">
        <v>1</v>
      </c>
      <c r="C282" t="s">
        <v>80</v>
      </c>
      <c r="D282" t="s">
        <v>97</v>
      </c>
      <c r="E282" t="s">
        <v>132</v>
      </c>
      <c r="F282" t="s">
        <v>1004</v>
      </c>
      <c r="G282" t="s">
        <v>134</v>
      </c>
      <c r="H282" t="s">
        <v>135</v>
      </c>
      <c r="I282" t="s">
        <v>136</v>
      </c>
      <c r="J282" t="s">
        <v>137</v>
      </c>
      <c r="K282" t="s">
        <v>138</v>
      </c>
      <c r="L282" t="s">
        <v>982</v>
      </c>
      <c r="M282" t="s">
        <v>1005</v>
      </c>
      <c r="N282" s="26">
        <v>2.938055555</v>
      </c>
      <c r="O282">
        <v>0</v>
      </c>
      <c r="P282">
        <v>1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 s="26">
        <v>0</v>
      </c>
      <c r="X282" s="26">
        <v>1.3700839817636468</v>
      </c>
      <c r="Y282" s="26">
        <v>0</v>
      </c>
      <c r="Z282" s="26">
        <v>0</v>
      </c>
      <c r="AA282" s="26">
        <v>0</v>
      </c>
      <c r="AB282" s="26">
        <v>0</v>
      </c>
      <c r="AC282" s="26">
        <v>0</v>
      </c>
      <c r="AD282" s="26">
        <v>0</v>
      </c>
      <c r="AE282" s="26">
        <v>1.3700839817636468</v>
      </c>
    </row>
    <row r="283" spans="1:31" x14ac:dyDescent="0.3">
      <c r="A283">
        <v>2738600</v>
      </c>
      <c r="B283">
        <v>1</v>
      </c>
      <c r="C283" t="s">
        <v>80</v>
      </c>
      <c r="D283" t="s">
        <v>92</v>
      </c>
      <c r="E283" t="s">
        <v>132</v>
      </c>
      <c r="F283" t="s">
        <v>1006</v>
      </c>
      <c r="G283" t="s">
        <v>197</v>
      </c>
      <c r="H283" t="s">
        <v>135</v>
      </c>
      <c r="I283" t="s">
        <v>136</v>
      </c>
      <c r="J283" t="s">
        <v>137</v>
      </c>
      <c r="K283" t="s">
        <v>138</v>
      </c>
      <c r="L283" t="s">
        <v>1007</v>
      </c>
      <c r="M283" t="s">
        <v>1008</v>
      </c>
      <c r="N283" s="26">
        <v>3.6861111110000002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 s="26">
        <v>0</v>
      </c>
      <c r="X283" s="26">
        <v>0</v>
      </c>
      <c r="Y283" s="26">
        <v>0</v>
      </c>
      <c r="Z283" s="26">
        <v>0</v>
      </c>
      <c r="AA283" s="26">
        <v>0</v>
      </c>
      <c r="AB283" s="26">
        <v>0</v>
      </c>
      <c r="AC283" s="26">
        <v>0</v>
      </c>
      <c r="AD283" s="26">
        <v>0</v>
      </c>
      <c r="AE283" s="26">
        <v>0</v>
      </c>
    </row>
    <row r="284" spans="1:31" x14ac:dyDescent="0.3">
      <c r="A284">
        <v>2738603</v>
      </c>
      <c r="B284">
        <v>1</v>
      </c>
      <c r="C284" t="s">
        <v>80</v>
      </c>
      <c r="D284" t="s">
        <v>92</v>
      </c>
      <c r="E284" t="s">
        <v>132</v>
      </c>
      <c r="F284" t="s">
        <v>1009</v>
      </c>
      <c r="G284" t="s">
        <v>197</v>
      </c>
      <c r="H284" t="s">
        <v>135</v>
      </c>
      <c r="I284" t="s">
        <v>136</v>
      </c>
      <c r="J284" t="s">
        <v>137</v>
      </c>
      <c r="K284" t="s">
        <v>138</v>
      </c>
      <c r="L284" t="s">
        <v>1010</v>
      </c>
      <c r="M284" t="s">
        <v>1011</v>
      </c>
      <c r="N284" s="26">
        <v>2.2888888879999998</v>
      </c>
      <c r="O284">
        <v>0</v>
      </c>
      <c r="P284">
        <v>1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 s="26">
        <v>0</v>
      </c>
      <c r="X284" s="26">
        <v>0.49983654298277774</v>
      </c>
      <c r="Y284" s="26">
        <v>0</v>
      </c>
      <c r="Z284" s="26">
        <v>0</v>
      </c>
      <c r="AA284" s="26">
        <v>0</v>
      </c>
      <c r="AB284" s="26">
        <v>0</v>
      </c>
      <c r="AC284" s="26">
        <v>0</v>
      </c>
      <c r="AD284" s="26">
        <v>0</v>
      </c>
      <c r="AE284" s="26">
        <v>0.49983654298277774</v>
      </c>
    </row>
    <row r="285" spans="1:31" x14ac:dyDescent="0.3">
      <c r="A285">
        <v>2738604</v>
      </c>
      <c r="B285">
        <v>1</v>
      </c>
      <c r="C285" t="s">
        <v>80</v>
      </c>
      <c r="D285" t="s">
        <v>103</v>
      </c>
      <c r="E285" t="s">
        <v>157</v>
      </c>
      <c r="F285" t="s">
        <v>1012</v>
      </c>
      <c r="G285" t="s">
        <v>159</v>
      </c>
      <c r="H285" t="s">
        <v>149</v>
      </c>
      <c r="I285" t="s">
        <v>136</v>
      </c>
      <c r="J285" t="s">
        <v>137</v>
      </c>
      <c r="K285" t="s">
        <v>138</v>
      </c>
      <c r="L285" t="s">
        <v>1013</v>
      </c>
      <c r="M285" t="s">
        <v>1014</v>
      </c>
      <c r="N285" s="26">
        <v>0.89194444399999995</v>
      </c>
      <c r="O285">
        <v>0</v>
      </c>
      <c r="P285">
        <v>13</v>
      </c>
      <c r="Q285">
        <v>15</v>
      </c>
      <c r="R285">
        <v>83</v>
      </c>
      <c r="S285">
        <v>7</v>
      </c>
      <c r="T285">
        <v>15</v>
      </c>
      <c r="U285">
        <v>1</v>
      </c>
      <c r="V285">
        <v>0</v>
      </c>
      <c r="W285" s="26">
        <v>0</v>
      </c>
      <c r="X285" s="26">
        <v>3.9889660847648836</v>
      </c>
      <c r="Y285" s="26">
        <v>4.8172358564798925</v>
      </c>
      <c r="Z285" s="26">
        <v>14.767847220416686</v>
      </c>
      <c r="AA285" s="26">
        <v>32.924609812187192</v>
      </c>
      <c r="AB285" s="26">
        <v>1.019411014140674</v>
      </c>
      <c r="AC285" s="26">
        <v>45.924240421850321</v>
      </c>
      <c r="AD285" s="26">
        <v>0</v>
      </c>
      <c r="AE285" s="26">
        <v>103.44231040983965</v>
      </c>
    </row>
    <row r="286" spans="1:31" x14ac:dyDescent="0.3">
      <c r="A286">
        <v>2738607</v>
      </c>
      <c r="B286">
        <v>1</v>
      </c>
      <c r="C286" t="s">
        <v>81</v>
      </c>
      <c r="D286" t="s">
        <v>118</v>
      </c>
      <c r="E286" t="s">
        <v>141</v>
      </c>
      <c r="F286" t="s">
        <v>1015</v>
      </c>
      <c r="G286" t="s">
        <v>186</v>
      </c>
      <c r="H286" t="s">
        <v>135</v>
      </c>
      <c r="I286" t="s">
        <v>136</v>
      </c>
      <c r="J286" t="s">
        <v>137</v>
      </c>
      <c r="K286" t="s">
        <v>187</v>
      </c>
      <c r="L286" t="s">
        <v>1016</v>
      </c>
      <c r="M286" t="s">
        <v>1017</v>
      </c>
      <c r="N286" s="26">
        <v>0.99222222199999999</v>
      </c>
      <c r="O286">
        <v>0</v>
      </c>
      <c r="P286">
        <v>75</v>
      </c>
      <c r="Q286">
        <v>0</v>
      </c>
      <c r="R286">
        <v>1</v>
      </c>
      <c r="S286">
        <v>0</v>
      </c>
      <c r="T286">
        <v>0</v>
      </c>
      <c r="U286">
        <v>0</v>
      </c>
      <c r="V286">
        <v>0</v>
      </c>
      <c r="W286" s="26">
        <v>0</v>
      </c>
      <c r="X286" s="26">
        <v>1.061133401325</v>
      </c>
      <c r="Y286" s="26">
        <v>0</v>
      </c>
      <c r="Z286" s="26">
        <v>0</v>
      </c>
      <c r="AA286" s="26">
        <v>0</v>
      </c>
      <c r="AB286" s="26">
        <v>0</v>
      </c>
      <c r="AC286" s="26">
        <v>0</v>
      </c>
      <c r="AD286" s="26">
        <v>0</v>
      </c>
      <c r="AE286" s="26">
        <v>1.061133401325</v>
      </c>
    </row>
    <row r="287" spans="1:31" x14ac:dyDescent="0.3">
      <c r="A287">
        <v>2738608</v>
      </c>
      <c r="B287">
        <v>1</v>
      </c>
      <c r="C287" t="s">
        <v>80</v>
      </c>
      <c r="D287" t="s">
        <v>82</v>
      </c>
      <c r="E287" t="s">
        <v>132</v>
      </c>
      <c r="F287" t="s">
        <v>1018</v>
      </c>
      <c r="G287" t="s">
        <v>134</v>
      </c>
      <c r="H287" t="s">
        <v>135</v>
      </c>
      <c r="I287" t="s">
        <v>136</v>
      </c>
      <c r="J287" t="s">
        <v>137</v>
      </c>
      <c r="K287" t="s">
        <v>138</v>
      </c>
      <c r="L287" t="s">
        <v>1019</v>
      </c>
      <c r="M287" t="s">
        <v>1020</v>
      </c>
      <c r="N287" s="26">
        <v>3.2847222220000001</v>
      </c>
      <c r="O287">
        <v>0</v>
      </c>
      <c r="P287">
        <v>10</v>
      </c>
      <c r="Q287">
        <v>0</v>
      </c>
      <c r="R287">
        <v>0</v>
      </c>
      <c r="S287">
        <v>0</v>
      </c>
      <c r="T287">
        <v>6</v>
      </c>
      <c r="U287">
        <v>0</v>
      </c>
      <c r="V287">
        <v>0</v>
      </c>
      <c r="W287" s="26">
        <v>0</v>
      </c>
      <c r="X287" s="26">
        <v>10.725563105161484</v>
      </c>
      <c r="Y287" s="26">
        <v>0</v>
      </c>
      <c r="Z287" s="26">
        <v>0</v>
      </c>
      <c r="AA287" s="26">
        <v>0</v>
      </c>
      <c r="AB287" s="26">
        <v>18.079240382523214</v>
      </c>
      <c r="AC287" s="26">
        <v>0</v>
      </c>
      <c r="AD287" s="26">
        <v>0</v>
      </c>
      <c r="AE287" s="26">
        <v>28.804803487684698</v>
      </c>
    </row>
    <row r="288" spans="1:31" x14ac:dyDescent="0.3">
      <c r="A288">
        <v>2738610</v>
      </c>
      <c r="B288">
        <v>1</v>
      </c>
      <c r="C288" t="s">
        <v>81</v>
      </c>
      <c r="D288" t="s">
        <v>112</v>
      </c>
      <c r="E288" t="s">
        <v>132</v>
      </c>
      <c r="F288" t="s">
        <v>1021</v>
      </c>
      <c r="G288" t="s">
        <v>197</v>
      </c>
      <c r="H288" t="s">
        <v>135</v>
      </c>
      <c r="I288" t="s">
        <v>136</v>
      </c>
      <c r="J288" t="s">
        <v>137</v>
      </c>
      <c r="K288" t="s">
        <v>138</v>
      </c>
      <c r="L288" t="s">
        <v>1022</v>
      </c>
      <c r="M288" t="s">
        <v>1023</v>
      </c>
      <c r="N288" s="26">
        <v>1.676388888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 s="26">
        <v>0</v>
      </c>
      <c r="X288" s="26">
        <v>0.34183918416526404</v>
      </c>
      <c r="Y288" s="26">
        <v>0</v>
      </c>
      <c r="Z288" s="26">
        <v>0</v>
      </c>
      <c r="AA288" s="26">
        <v>0</v>
      </c>
      <c r="AB288" s="26">
        <v>0</v>
      </c>
      <c r="AC288" s="26">
        <v>0</v>
      </c>
      <c r="AD288" s="26">
        <v>0</v>
      </c>
      <c r="AE288" s="26">
        <v>0.34183918416526404</v>
      </c>
    </row>
    <row r="289" spans="1:31" x14ac:dyDescent="0.3">
      <c r="A289">
        <v>2738611</v>
      </c>
      <c r="B289">
        <v>1</v>
      </c>
      <c r="C289" t="s">
        <v>81</v>
      </c>
      <c r="D289" t="s">
        <v>113</v>
      </c>
      <c r="E289" t="s">
        <v>141</v>
      </c>
      <c r="F289" t="s">
        <v>1024</v>
      </c>
      <c r="G289" t="s">
        <v>344</v>
      </c>
      <c r="H289" t="s">
        <v>135</v>
      </c>
      <c r="I289" t="s">
        <v>136</v>
      </c>
      <c r="J289" t="s">
        <v>137</v>
      </c>
      <c r="K289" t="s">
        <v>138</v>
      </c>
      <c r="L289" t="s">
        <v>1025</v>
      </c>
      <c r="M289" t="s">
        <v>1026</v>
      </c>
      <c r="N289" s="26">
        <v>0.61888888799999997</v>
      </c>
      <c r="O289">
        <v>0</v>
      </c>
      <c r="P289">
        <v>405</v>
      </c>
      <c r="Q289">
        <v>0</v>
      </c>
      <c r="R289">
        <v>0</v>
      </c>
      <c r="S289">
        <v>0</v>
      </c>
      <c r="T289">
        <v>22</v>
      </c>
      <c r="U289">
        <v>0</v>
      </c>
      <c r="V289">
        <v>0</v>
      </c>
      <c r="W289" s="26">
        <v>0</v>
      </c>
      <c r="X289" s="26">
        <v>80.113798885136887</v>
      </c>
      <c r="Y289" s="26">
        <v>0</v>
      </c>
      <c r="Z289" s="26">
        <v>0</v>
      </c>
      <c r="AA289" s="26">
        <v>0</v>
      </c>
      <c r="AB289" s="26">
        <v>11.5398697992471</v>
      </c>
      <c r="AC289" s="26">
        <v>0</v>
      </c>
      <c r="AD289" s="26">
        <v>0</v>
      </c>
      <c r="AE289" s="26">
        <v>91.653668684383987</v>
      </c>
    </row>
    <row r="290" spans="1:31" x14ac:dyDescent="0.3">
      <c r="A290">
        <v>2738617</v>
      </c>
      <c r="B290">
        <v>1</v>
      </c>
      <c r="C290" t="s">
        <v>80</v>
      </c>
      <c r="D290" t="s">
        <v>106</v>
      </c>
      <c r="E290" t="s">
        <v>170</v>
      </c>
      <c r="F290" t="s">
        <v>1027</v>
      </c>
      <c r="G290" t="s">
        <v>204</v>
      </c>
      <c r="H290" t="s">
        <v>135</v>
      </c>
      <c r="I290" t="s">
        <v>136</v>
      </c>
      <c r="J290" t="s">
        <v>137</v>
      </c>
      <c r="K290" t="s">
        <v>138</v>
      </c>
      <c r="L290" t="s">
        <v>1028</v>
      </c>
      <c r="M290" t="s">
        <v>1029</v>
      </c>
      <c r="N290" s="26">
        <v>1.709166666</v>
      </c>
      <c r="O290">
        <v>0</v>
      </c>
      <c r="P290">
        <v>23</v>
      </c>
      <c r="Q290">
        <v>0</v>
      </c>
      <c r="R290">
        <v>0</v>
      </c>
      <c r="S290">
        <v>0</v>
      </c>
      <c r="T290">
        <v>3</v>
      </c>
      <c r="U290">
        <v>0</v>
      </c>
      <c r="V290">
        <v>0</v>
      </c>
      <c r="W290" s="26">
        <v>0</v>
      </c>
      <c r="X290" s="26">
        <v>5.9070722309054515</v>
      </c>
      <c r="Y290" s="26">
        <v>0</v>
      </c>
      <c r="Z290" s="26">
        <v>0</v>
      </c>
      <c r="AA290" s="26">
        <v>0</v>
      </c>
      <c r="AB290" s="26">
        <v>0.15918665551920358</v>
      </c>
      <c r="AC290" s="26">
        <v>0</v>
      </c>
      <c r="AD290" s="26">
        <v>0</v>
      </c>
      <c r="AE290" s="26">
        <v>6.0662588864246549</v>
      </c>
    </row>
    <row r="291" spans="1:31" x14ac:dyDescent="0.3">
      <c r="A291">
        <v>2738618</v>
      </c>
      <c r="B291">
        <v>1</v>
      </c>
      <c r="C291" t="s">
        <v>80</v>
      </c>
      <c r="D291" t="s">
        <v>106</v>
      </c>
      <c r="E291" t="s">
        <v>170</v>
      </c>
      <c r="F291" t="s">
        <v>1030</v>
      </c>
      <c r="G291" t="s">
        <v>204</v>
      </c>
      <c r="H291" t="s">
        <v>135</v>
      </c>
      <c r="I291" t="s">
        <v>136</v>
      </c>
      <c r="J291" t="s">
        <v>137</v>
      </c>
      <c r="K291" t="s">
        <v>138</v>
      </c>
      <c r="L291" t="s">
        <v>1031</v>
      </c>
      <c r="M291" t="s">
        <v>1032</v>
      </c>
      <c r="N291" s="26">
        <v>2.5527777770000002</v>
      </c>
      <c r="O291">
        <v>0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0</v>
      </c>
      <c r="V291">
        <v>0</v>
      </c>
      <c r="W291" s="26">
        <v>0</v>
      </c>
      <c r="X291" s="26">
        <v>0</v>
      </c>
      <c r="Y291" s="26">
        <v>0</v>
      </c>
      <c r="Z291" s="26">
        <v>4.1908781122371112E-2</v>
      </c>
      <c r="AA291" s="26">
        <v>0</v>
      </c>
      <c r="AB291" s="26">
        <v>0</v>
      </c>
      <c r="AC291" s="26">
        <v>0</v>
      </c>
      <c r="AD291" s="26">
        <v>0</v>
      </c>
      <c r="AE291" s="26">
        <v>4.1908781122371112E-2</v>
      </c>
    </row>
    <row r="292" spans="1:31" x14ac:dyDescent="0.3">
      <c r="A292">
        <v>2738621</v>
      </c>
      <c r="B292">
        <v>1</v>
      </c>
      <c r="C292" t="s">
        <v>80</v>
      </c>
      <c r="D292" t="s">
        <v>82</v>
      </c>
      <c r="E292" t="s">
        <v>132</v>
      </c>
      <c r="F292" t="s">
        <v>1033</v>
      </c>
      <c r="G292" t="s">
        <v>307</v>
      </c>
      <c r="H292" t="s">
        <v>135</v>
      </c>
      <c r="I292" t="s">
        <v>136</v>
      </c>
      <c r="J292" t="s">
        <v>137</v>
      </c>
      <c r="K292" t="s">
        <v>138</v>
      </c>
      <c r="L292" t="s">
        <v>1034</v>
      </c>
      <c r="M292" t="s">
        <v>1035</v>
      </c>
      <c r="N292" s="26">
        <v>1.595</v>
      </c>
      <c r="O292">
        <v>0</v>
      </c>
      <c r="P292">
        <v>11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 s="26">
        <v>0</v>
      </c>
      <c r="X292" s="26">
        <v>3.3484340177789411</v>
      </c>
      <c r="Y292" s="26">
        <v>0</v>
      </c>
      <c r="Z292" s="26">
        <v>0</v>
      </c>
      <c r="AA292" s="26">
        <v>0</v>
      </c>
      <c r="AB292" s="26">
        <v>0</v>
      </c>
      <c r="AC292" s="26">
        <v>0</v>
      </c>
      <c r="AD292" s="26">
        <v>0</v>
      </c>
      <c r="AE292" s="26">
        <v>3.3484340177789411</v>
      </c>
    </row>
    <row r="293" spans="1:31" x14ac:dyDescent="0.3">
      <c r="A293">
        <v>2738622</v>
      </c>
      <c r="B293">
        <v>1</v>
      </c>
      <c r="C293" t="s">
        <v>80</v>
      </c>
      <c r="D293" t="s">
        <v>96</v>
      </c>
      <c r="E293" t="s">
        <v>132</v>
      </c>
      <c r="F293" t="s">
        <v>1036</v>
      </c>
      <c r="G293" t="s">
        <v>134</v>
      </c>
      <c r="H293" t="s">
        <v>135</v>
      </c>
      <c r="I293" t="s">
        <v>136</v>
      </c>
      <c r="J293" t="s">
        <v>137</v>
      </c>
      <c r="K293" t="s">
        <v>138</v>
      </c>
      <c r="L293" t="s">
        <v>1037</v>
      </c>
      <c r="M293" t="s">
        <v>1038</v>
      </c>
      <c r="N293" s="26">
        <v>6.0222222219999999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 s="26">
        <v>0</v>
      </c>
      <c r="X293" s="26">
        <v>1.5137843365723221E-2</v>
      </c>
      <c r="Y293" s="26">
        <v>0</v>
      </c>
      <c r="Z293" s="26">
        <v>0</v>
      </c>
      <c r="AA293" s="26">
        <v>0</v>
      </c>
      <c r="AB293" s="26">
        <v>0</v>
      </c>
      <c r="AC293" s="26">
        <v>0</v>
      </c>
      <c r="AD293" s="26">
        <v>0</v>
      </c>
      <c r="AE293" s="26">
        <v>1.5137843365723221E-2</v>
      </c>
    </row>
    <row r="294" spans="1:31" x14ac:dyDescent="0.3">
      <c r="A294">
        <v>2738623</v>
      </c>
      <c r="B294">
        <v>1</v>
      </c>
      <c r="C294" t="s">
        <v>80</v>
      </c>
      <c r="D294" t="s">
        <v>82</v>
      </c>
      <c r="E294" t="s">
        <v>132</v>
      </c>
      <c r="F294" t="s">
        <v>1039</v>
      </c>
      <c r="G294" t="s">
        <v>134</v>
      </c>
      <c r="H294" t="s">
        <v>135</v>
      </c>
      <c r="I294" t="s">
        <v>136</v>
      </c>
      <c r="J294" t="s">
        <v>137</v>
      </c>
      <c r="K294" t="s">
        <v>138</v>
      </c>
      <c r="L294" t="s">
        <v>1040</v>
      </c>
      <c r="M294" t="s">
        <v>1041</v>
      </c>
      <c r="N294" s="26">
        <v>6.4644444439999997</v>
      </c>
      <c r="O294">
        <v>0</v>
      </c>
      <c r="P294">
        <v>7</v>
      </c>
      <c r="Q294">
        <v>0</v>
      </c>
      <c r="R294">
        <v>0</v>
      </c>
      <c r="S294">
        <v>0</v>
      </c>
      <c r="T294">
        <v>3</v>
      </c>
      <c r="U294">
        <v>0</v>
      </c>
      <c r="V294">
        <v>0</v>
      </c>
      <c r="W294" s="26">
        <v>0</v>
      </c>
      <c r="X294" s="26">
        <v>15.108771453516812</v>
      </c>
      <c r="Y294" s="26">
        <v>0</v>
      </c>
      <c r="Z294" s="26">
        <v>0</v>
      </c>
      <c r="AA294" s="26">
        <v>0</v>
      </c>
      <c r="AB294" s="26">
        <v>11.543128703530476</v>
      </c>
      <c r="AC294" s="26">
        <v>0</v>
      </c>
      <c r="AD294" s="26">
        <v>0</v>
      </c>
      <c r="AE294" s="26">
        <v>26.651900157047287</v>
      </c>
    </row>
    <row r="295" spans="1:31" x14ac:dyDescent="0.3">
      <c r="A295">
        <v>2738626</v>
      </c>
      <c r="B295">
        <v>1</v>
      </c>
      <c r="C295" t="s">
        <v>81</v>
      </c>
      <c r="D295" t="s">
        <v>127</v>
      </c>
      <c r="E295" t="s">
        <v>152</v>
      </c>
      <c r="F295" t="s">
        <v>963</v>
      </c>
      <c r="G295" t="s">
        <v>159</v>
      </c>
      <c r="H295" t="s">
        <v>149</v>
      </c>
      <c r="I295" t="s">
        <v>136</v>
      </c>
      <c r="J295" t="s">
        <v>137</v>
      </c>
      <c r="K295" t="s">
        <v>138</v>
      </c>
      <c r="L295" t="s">
        <v>1042</v>
      </c>
      <c r="M295" t="s">
        <v>1043</v>
      </c>
      <c r="N295" s="26">
        <v>0.12666666600000001</v>
      </c>
      <c r="O295">
        <v>10</v>
      </c>
      <c r="P295">
        <v>3</v>
      </c>
      <c r="Q295">
        <v>290</v>
      </c>
      <c r="R295">
        <v>46</v>
      </c>
      <c r="S295">
        <v>17</v>
      </c>
      <c r="T295">
        <v>2</v>
      </c>
      <c r="U295">
        <v>0</v>
      </c>
      <c r="V295">
        <v>0</v>
      </c>
      <c r="W295" s="26">
        <v>0.41420404415827144</v>
      </c>
      <c r="X295" s="26">
        <v>0</v>
      </c>
      <c r="Y295" s="26">
        <v>9.5330736836290804</v>
      </c>
      <c r="Z295" s="26">
        <v>0.90296148514343999</v>
      </c>
      <c r="AA295" s="26">
        <v>3.3165097148051332</v>
      </c>
      <c r="AB295" s="26">
        <v>0</v>
      </c>
      <c r="AC295" s="26">
        <v>0</v>
      </c>
      <c r="AD295" s="26">
        <v>0</v>
      </c>
      <c r="AE295" s="26">
        <v>14.166748927735924</v>
      </c>
    </row>
    <row r="296" spans="1:31" x14ac:dyDescent="0.3">
      <c r="A296">
        <v>2738630</v>
      </c>
      <c r="B296">
        <v>1</v>
      </c>
      <c r="C296" t="s">
        <v>81</v>
      </c>
      <c r="D296" t="s">
        <v>113</v>
      </c>
      <c r="E296" t="s">
        <v>170</v>
      </c>
      <c r="F296" t="s">
        <v>1044</v>
      </c>
      <c r="G296" t="s">
        <v>204</v>
      </c>
      <c r="H296" t="s">
        <v>135</v>
      </c>
      <c r="I296" t="s">
        <v>136</v>
      </c>
      <c r="J296" t="s">
        <v>137</v>
      </c>
      <c r="K296" t="s">
        <v>138</v>
      </c>
      <c r="L296" t="s">
        <v>1045</v>
      </c>
      <c r="M296" t="s">
        <v>1046</v>
      </c>
      <c r="N296" s="26">
        <v>2.3777777769999999</v>
      </c>
      <c r="O296">
        <v>0</v>
      </c>
      <c r="P296">
        <v>10</v>
      </c>
      <c r="Q296">
        <v>0</v>
      </c>
      <c r="R296">
        <v>1</v>
      </c>
      <c r="S296">
        <v>0</v>
      </c>
      <c r="T296">
        <v>0</v>
      </c>
      <c r="U296">
        <v>0</v>
      </c>
      <c r="V296">
        <v>0</v>
      </c>
      <c r="W296" s="26">
        <v>0</v>
      </c>
      <c r="X296" s="26">
        <v>2.1125557069351646</v>
      </c>
      <c r="Y296" s="26">
        <v>0</v>
      </c>
      <c r="Z296" s="26">
        <v>7.8790759428588902E-2</v>
      </c>
      <c r="AA296" s="26">
        <v>0</v>
      </c>
      <c r="AB296" s="26">
        <v>0</v>
      </c>
      <c r="AC296" s="26">
        <v>0</v>
      </c>
      <c r="AD296" s="26">
        <v>0</v>
      </c>
      <c r="AE296" s="26">
        <v>2.1913464663637536</v>
      </c>
    </row>
    <row r="297" spans="1:31" x14ac:dyDescent="0.3">
      <c r="A297">
        <v>2738631</v>
      </c>
      <c r="B297">
        <v>1</v>
      </c>
      <c r="C297" t="s">
        <v>80</v>
      </c>
      <c r="D297" t="s">
        <v>90</v>
      </c>
      <c r="E297" t="s">
        <v>132</v>
      </c>
      <c r="F297" t="s">
        <v>1047</v>
      </c>
      <c r="G297" t="s">
        <v>197</v>
      </c>
      <c r="H297" t="s">
        <v>135</v>
      </c>
      <c r="I297" t="s">
        <v>136</v>
      </c>
      <c r="J297" t="s">
        <v>137</v>
      </c>
      <c r="K297" t="s">
        <v>138</v>
      </c>
      <c r="L297" t="s">
        <v>1048</v>
      </c>
      <c r="M297" t="s">
        <v>1049</v>
      </c>
      <c r="N297" s="26">
        <v>2.542777777</v>
      </c>
      <c r="O297">
        <v>0</v>
      </c>
      <c r="P297">
        <v>3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 s="26">
        <v>0</v>
      </c>
      <c r="X297" s="26">
        <v>2.2740887518877919</v>
      </c>
      <c r="Y297" s="26">
        <v>0</v>
      </c>
      <c r="Z297" s="26">
        <v>0</v>
      </c>
      <c r="AA297" s="26">
        <v>0</v>
      </c>
      <c r="AB297" s="26">
        <v>0</v>
      </c>
      <c r="AC297" s="26">
        <v>0</v>
      </c>
      <c r="AD297" s="26">
        <v>0</v>
      </c>
      <c r="AE297" s="26">
        <v>2.2740887518877919</v>
      </c>
    </row>
    <row r="298" spans="1:31" x14ac:dyDescent="0.3">
      <c r="A298">
        <v>2738633</v>
      </c>
      <c r="B298">
        <v>1</v>
      </c>
      <c r="C298" t="s">
        <v>80</v>
      </c>
      <c r="D298" t="s">
        <v>83</v>
      </c>
      <c r="E298" t="s">
        <v>166</v>
      </c>
      <c r="F298" t="s">
        <v>1050</v>
      </c>
      <c r="G298" t="s">
        <v>204</v>
      </c>
      <c r="H298" t="s">
        <v>135</v>
      </c>
      <c r="I298" t="s">
        <v>136</v>
      </c>
      <c r="J298" t="s">
        <v>137</v>
      </c>
      <c r="K298" t="s">
        <v>138</v>
      </c>
      <c r="L298" t="s">
        <v>1051</v>
      </c>
      <c r="M298" t="s">
        <v>1052</v>
      </c>
      <c r="N298" s="26">
        <v>0.95694444400000001</v>
      </c>
      <c r="O298">
        <v>0</v>
      </c>
      <c r="P298">
        <v>46</v>
      </c>
      <c r="Q298">
        <v>0</v>
      </c>
      <c r="R298">
        <v>0</v>
      </c>
      <c r="S298">
        <v>0</v>
      </c>
      <c r="T298">
        <v>3</v>
      </c>
      <c r="U298">
        <v>0</v>
      </c>
      <c r="V298">
        <v>0</v>
      </c>
      <c r="W298" s="26">
        <v>0</v>
      </c>
      <c r="X298" s="26">
        <v>8.009741500836288</v>
      </c>
      <c r="Y298" s="26">
        <v>0</v>
      </c>
      <c r="Z298" s="26">
        <v>0</v>
      </c>
      <c r="AA298" s="26">
        <v>0</v>
      </c>
      <c r="AB298" s="26">
        <v>1.4881914301720574</v>
      </c>
      <c r="AC298" s="26">
        <v>0</v>
      </c>
      <c r="AD298" s="26">
        <v>0</v>
      </c>
      <c r="AE298" s="26">
        <v>9.4979329310083447</v>
      </c>
    </row>
    <row r="299" spans="1:31" x14ac:dyDescent="0.3">
      <c r="A299">
        <v>2738639</v>
      </c>
      <c r="B299">
        <v>1</v>
      </c>
      <c r="C299" t="s">
        <v>80</v>
      </c>
      <c r="D299" t="s">
        <v>97</v>
      </c>
      <c r="E299" t="s">
        <v>146</v>
      </c>
      <c r="F299" t="s">
        <v>1053</v>
      </c>
      <c r="G299" t="s">
        <v>154</v>
      </c>
      <c r="H299" t="s">
        <v>149</v>
      </c>
      <c r="I299" t="s">
        <v>136</v>
      </c>
      <c r="J299" t="s">
        <v>137</v>
      </c>
      <c r="K299" t="s">
        <v>138</v>
      </c>
      <c r="L299" t="s">
        <v>1054</v>
      </c>
      <c r="M299" t="s">
        <v>1055</v>
      </c>
      <c r="N299" s="26">
        <v>3.8030555549999998</v>
      </c>
      <c r="O299">
        <v>0</v>
      </c>
      <c r="P299">
        <v>52</v>
      </c>
      <c r="Q299">
        <v>0</v>
      </c>
      <c r="R299">
        <v>30</v>
      </c>
      <c r="S299">
        <v>0</v>
      </c>
      <c r="T299">
        <v>11</v>
      </c>
      <c r="U299">
        <v>0</v>
      </c>
      <c r="V299">
        <v>0</v>
      </c>
      <c r="W299" s="26">
        <v>0</v>
      </c>
      <c r="X299" s="26">
        <v>49.976249152100166</v>
      </c>
      <c r="Y299" s="26">
        <v>0</v>
      </c>
      <c r="Z299" s="26">
        <v>20.049901455671883</v>
      </c>
      <c r="AA299" s="26">
        <v>0</v>
      </c>
      <c r="AB299" s="26">
        <v>60.876449800498065</v>
      </c>
      <c r="AC299" s="26">
        <v>0</v>
      </c>
      <c r="AD299" s="26">
        <v>0</v>
      </c>
      <c r="AE299" s="26">
        <v>130.90260040827013</v>
      </c>
    </row>
    <row r="300" spans="1:31" x14ac:dyDescent="0.3">
      <c r="A300">
        <v>2738640</v>
      </c>
      <c r="B300">
        <v>1</v>
      </c>
      <c r="C300" t="s">
        <v>81</v>
      </c>
      <c r="D300" t="s">
        <v>113</v>
      </c>
      <c r="E300" t="s">
        <v>152</v>
      </c>
      <c r="F300" t="s">
        <v>1056</v>
      </c>
      <c r="G300" t="s">
        <v>159</v>
      </c>
      <c r="H300" t="s">
        <v>149</v>
      </c>
      <c r="I300" t="s">
        <v>136</v>
      </c>
      <c r="J300" t="s">
        <v>137</v>
      </c>
      <c r="K300" t="s">
        <v>138</v>
      </c>
      <c r="L300" t="s">
        <v>1057</v>
      </c>
      <c r="M300" t="s">
        <v>1058</v>
      </c>
      <c r="N300" s="26">
        <v>0.80666666600000003</v>
      </c>
      <c r="O300">
        <v>5</v>
      </c>
      <c r="P300">
        <v>797</v>
      </c>
      <c r="Q300">
        <v>32</v>
      </c>
      <c r="R300">
        <v>296</v>
      </c>
      <c r="S300">
        <v>4</v>
      </c>
      <c r="T300">
        <v>34</v>
      </c>
      <c r="U300">
        <v>1</v>
      </c>
      <c r="V300">
        <v>0</v>
      </c>
      <c r="W300" s="26">
        <v>0.74622468857517421</v>
      </c>
      <c r="X300" s="26">
        <v>81.188333260188301</v>
      </c>
      <c r="Y300" s="26">
        <v>15.1892918026985</v>
      </c>
      <c r="Z300" s="26">
        <v>15.770442639467483</v>
      </c>
      <c r="AA300" s="26">
        <v>3.8509652534267791</v>
      </c>
      <c r="AB300" s="26">
        <v>18.73612512644716</v>
      </c>
      <c r="AC300" s="26">
        <v>8.7336507143596958</v>
      </c>
      <c r="AD300" s="26">
        <v>0</v>
      </c>
      <c r="AE300" s="26">
        <v>144.21503348516308</v>
      </c>
    </row>
    <row r="301" spans="1:31" x14ac:dyDescent="0.3">
      <c r="A301">
        <v>2738644</v>
      </c>
      <c r="B301">
        <v>1</v>
      </c>
      <c r="C301" t="s">
        <v>80</v>
      </c>
      <c r="D301" t="s">
        <v>106</v>
      </c>
      <c r="E301" t="s">
        <v>170</v>
      </c>
      <c r="F301" t="s">
        <v>1059</v>
      </c>
      <c r="G301" t="s">
        <v>204</v>
      </c>
      <c r="H301" t="s">
        <v>135</v>
      </c>
      <c r="I301" t="s">
        <v>136</v>
      </c>
      <c r="J301" t="s">
        <v>137</v>
      </c>
      <c r="K301" t="s">
        <v>138</v>
      </c>
      <c r="L301" t="s">
        <v>1060</v>
      </c>
      <c r="M301" t="s">
        <v>1061</v>
      </c>
      <c r="N301" s="26">
        <v>2.13</v>
      </c>
      <c r="O301">
        <v>0</v>
      </c>
      <c r="P301">
        <v>7</v>
      </c>
      <c r="Q301">
        <v>0</v>
      </c>
      <c r="R301">
        <v>10</v>
      </c>
      <c r="S301">
        <v>0</v>
      </c>
      <c r="T301">
        <v>0</v>
      </c>
      <c r="U301">
        <v>0</v>
      </c>
      <c r="V301">
        <v>0</v>
      </c>
      <c r="W301" s="26">
        <v>0</v>
      </c>
      <c r="X301" s="26">
        <v>2.0224897079836133</v>
      </c>
      <c r="Y301" s="26">
        <v>0</v>
      </c>
      <c r="Z301" s="26">
        <v>8.8817320946267966</v>
      </c>
      <c r="AA301" s="26">
        <v>0</v>
      </c>
      <c r="AB301" s="26">
        <v>0</v>
      </c>
      <c r="AC301" s="26">
        <v>0</v>
      </c>
      <c r="AD301" s="26">
        <v>0</v>
      </c>
      <c r="AE301" s="26">
        <v>10.90422180261041</v>
      </c>
    </row>
    <row r="302" spans="1:31" x14ac:dyDescent="0.3">
      <c r="A302">
        <v>2738645</v>
      </c>
      <c r="B302">
        <v>1</v>
      </c>
      <c r="C302" t="s">
        <v>80</v>
      </c>
      <c r="D302" t="s">
        <v>82</v>
      </c>
      <c r="E302" t="s">
        <v>132</v>
      </c>
      <c r="F302" t="s">
        <v>244</v>
      </c>
      <c r="G302" t="s">
        <v>134</v>
      </c>
      <c r="H302" t="s">
        <v>135</v>
      </c>
      <c r="I302" t="s">
        <v>136</v>
      </c>
      <c r="J302" t="s">
        <v>137</v>
      </c>
      <c r="K302" t="s">
        <v>138</v>
      </c>
      <c r="L302" t="s">
        <v>1062</v>
      </c>
      <c r="M302" t="s">
        <v>1063</v>
      </c>
      <c r="N302" s="26">
        <v>5.011666666</v>
      </c>
      <c r="O302">
        <v>0</v>
      </c>
      <c r="P302">
        <v>4</v>
      </c>
      <c r="Q302">
        <v>0</v>
      </c>
      <c r="R302">
        <v>0</v>
      </c>
      <c r="S302">
        <v>0</v>
      </c>
      <c r="T302">
        <v>1</v>
      </c>
      <c r="U302">
        <v>0</v>
      </c>
      <c r="V302">
        <v>0</v>
      </c>
      <c r="W302" s="26">
        <v>0</v>
      </c>
      <c r="X302" s="26">
        <v>4.9985347715183508</v>
      </c>
      <c r="Y302" s="26">
        <v>0</v>
      </c>
      <c r="Z302" s="26">
        <v>0</v>
      </c>
      <c r="AA302" s="26">
        <v>0</v>
      </c>
      <c r="AB302" s="26">
        <v>6.7590041873123683</v>
      </c>
      <c r="AC302" s="26">
        <v>0</v>
      </c>
      <c r="AD302" s="26">
        <v>0</v>
      </c>
      <c r="AE302" s="26">
        <v>11.757538958830718</v>
      </c>
    </row>
    <row r="303" spans="1:31" x14ac:dyDescent="0.3">
      <c r="A303">
        <v>2738651</v>
      </c>
      <c r="B303">
        <v>1</v>
      </c>
      <c r="C303" t="s">
        <v>80</v>
      </c>
      <c r="D303" t="s">
        <v>97</v>
      </c>
      <c r="E303" t="s">
        <v>141</v>
      </c>
      <c r="F303" t="s">
        <v>1064</v>
      </c>
      <c r="G303" t="s">
        <v>344</v>
      </c>
      <c r="H303" t="s">
        <v>135</v>
      </c>
      <c r="I303" t="s">
        <v>136</v>
      </c>
      <c r="J303" t="s">
        <v>137</v>
      </c>
      <c r="K303" t="s">
        <v>138</v>
      </c>
      <c r="L303" t="s">
        <v>1065</v>
      </c>
      <c r="M303" t="s">
        <v>1066</v>
      </c>
      <c r="N303" s="26">
        <v>1.943888888</v>
      </c>
      <c r="O303">
        <v>0</v>
      </c>
      <c r="P303">
        <v>9</v>
      </c>
      <c r="Q303">
        <v>0</v>
      </c>
      <c r="R303">
        <v>13</v>
      </c>
      <c r="S303">
        <v>0</v>
      </c>
      <c r="T303">
        <v>1</v>
      </c>
      <c r="U303">
        <v>0</v>
      </c>
      <c r="V303">
        <v>0</v>
      </c>
      <c r="W303" s="26">
        <v>0</v>
      </c>
      <c r="X303" s="26">
        <v>6.0572866246916739</v>
      </c>
      <c r="Y303" s="26">
        <v>0</v>
      </c>
      <c r="Z303" s="26">
        <v>2.4853457929628879</v>
      </c>
      <c r="AA303" s="26">
        <v>0</v>
      </c>
      <c r="AB303" s="26">
        <v>0</v>
      </c>
      <c r="AC303" s="26">
        <v>0</v>
      </c>
      <c r="AD303" s="26">
        <v>0</v>
      </c>
      <c r="AE303" s="26">
        <v>8.5426324176545627</v>
      </c>
    </row>
    <row r="304" spans="1:31" x14ac:dyDescent="0.3">
      <c r="A304">
        <v>2738653</v>
      </c>
      <c r="B304">
        <v>1</v>
      </c>
      <c r="C304" t="s">
        <v>81</v>
      </c>
      <c r="D304" t="s">
        <v>120</v>
      </c>
      <c r="E304" t="s">
        <v>170</v>
      </c>
      <c r="F304" t="s">
        <v>1067</v>
      </c>
      <c r="G304" t="s">
        <v>204</v>
      </c>
      <c r="H304" t="s">
        <v>135</v>
      </c>
      <c r="I304" t="s">
        <v>136</v>
      </c>
      <c r="J304" t="s">
        <v>137</v>
      </c>
      <c r="K304" t="s">
        <v>138</v>
      </c>
      <c r="L304" t="s">
        <v>1068</v>
      </c>
      <c r="M304" t="s">
        <v>1069</v>
      </c>
      <c r="N304" s="26">
        <v>1.8108333329999999</v>
      </c>
      <c r="O304">
        <v>0</v>
      </c>
      <c r="P304">
        <v>6</v>
      </c>
      <c r="Q304">
        <v>0</v>
      </c>
      <c r="R304">
        <v>3</v>
      </c>
      <c r="S304">
        <v>0</v>
      </c>
      <c r="T304">
        <v>7</v>
      </c>
      <c r="U304">
        <v>0</v>
      </c>
      <c r="V304">
        <v>0</v>
      </c>
      <c r="W304" s="26">
        <v>0</v>
      </c>
      <c r="X304" s="26">
        <v>0.96967628962578012</v>
      </c>
      <c r="Y304" s="26">
        <v>0</v>
      </c>
      <c r="Z304" s="26">
        <v>0</v>
      </c>
      <c r="AA304" s="26">
        <v>0</v>
      </c>
      <c r="AB304" s="26">
        <v>8.7657375309323395</v>
      </c>
      <c r="AC304" s="26">
        <v>0</v>
      </c>
      <c r="AD304" s="26">
        <v>0</v>
      </c>
      <c r="AE304" s="26">
        <v>9.7354138205581204</v>
      </c>
    </row>
    <row r="305" spans="1:31" x14ac:dyDescent="0.3">
      <c r="A305">
        <v>2738659</v>
      </c>
      <c r="B305">
        <v>1</v>
      </c>
      <c r="C305" t="s">
        <v>80</v>
      </c>
      <c r="D305" t="s">
        <v>107</v>
      </c>
      <c r="E305" t="s">
        <v>132</v>
      </c>
      <c r="F305" t="s">
        <v>1070</v>
      </c>
      <c r="G305" t="s">
        <v>134</v>
      </c>
      <c r="H305" t="s">
        <v>135</v>
      </c>
      <c r="I305" t="s">
        <v>136</v>
      </c>
      <c r="J305" t="s">
        <v>137</v>
      </c>
      <c r="K305" t="s">
        <v>138</v>
      </c>
      <c r="L305" t="s">
        <v>1071</v>
      </c>
      <c r="M305" t="s">
        <v>1072</v>
      </c>
      <c r="N305" s="26">
        <v>2.0191666659999998</v>
      </c>
      <c r="O305">
        <v>0</v>
      </c>
      <c r="P305">
        <v>1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 s="26">
        <v>0</v>
      </c>
      <c r="X305" s="26">
        <v>1.2314616821254407</v>
      </c>
      <c r="Y305" s="26">
        <v>0</v>
      </c>
      <c r="Z305" s="26">
        <v>0</v>
      </c>
      <c r="AA305" s="26">
        <v>0</v>
      </c>
      <c r="AB305" s="26">
        <v>0</v>
      </c>
      <c r="AC305" s="26">
        <v>0</v>
      </c>
      <c r="AD305" s="26">
        <v>0</v>
      </c>
      <c r="AE305" s="26">
        <v>1.2314616821254407</v>
      </c>
    </row>
    <row r="306" spans="1:31" x14ac:dyDescent="0.3">
      <c r="A306">
        <v>2738660</v>
      </c>
      <c r="B306">
        <v>1</v>
      </c>
      <c r="C306" t="s">
        <v>80</v>
      </c>
      <c r="D306" t="s">
        <v>90</v>
      </c>
      <c r="E306" t="s">
        <v>132</v>
      </c>
      <c r="F306" t="s">
        <v>1073</v>
      </c>
      <c r="G306" t="s">
        <v>197</v>
      </c>
      <c r="H306" t="s">
        <v>135</v>
      </c>
      <c r="I306" t="s">
        <v>136</v>
      </c>
      <c r="J306" t="s">
        <v>137</v>
      </c>
      <c r="K306" t="s">
        <v>138</v>
      </c>
      <c r="L306" t="s">
        <v>1074</v>
      </c>
      <c r="M306" t="s">
        <v>1075</v>
      </c>
      <c r="N306" s="26">
        <v>2.4327777770000001</v>
      </c>
      <c r="O306">
        <v>0</v>
      </c>
      <c r="P306">
        <v>1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 s="26">
        <v>0</v>
      </c>
      <c r="X306" s="26">
        <v>1.6401957228976924</v>
      </c>
      <c r="Y306" s="26">
        <v>0</v>
      </c>
      <c r="Z306" s="26">
        <v>0</v>
      </c>
      <c r="AA306" s="26">
        <v>0</v>
      </c>
      <c r="AB306" s="26">
        <v>0</v>
      </c>
      <c r="AC306" s="26">
        <v>0</v>
      </c>
      <c r="AD306" s="26">
        <v>0</v>
      </c>
      <c r="AE306" s="26">
        <v>1.6401957228976924</v>
      </c>
    </row>
    <row r="307" spans="1:31" x14ac:dyDescent="0.3">
      <c r="A307">
        <v>2738668</v>
      </c>
      <c r="B307">
        <v>1</v>
      </c>
      <c r="C307" t="s">
        <v>80</v>
      </c>
      <c r="D307" t="s">
        <v>86</v>
      </c>
      <c r="E307" t="s">
        <v>132</v>
      </c>
      <c r="F307" t="s">
        <v>1076</v>
      </c>
      <c r="G307" t="s">
        <v>134</v>
      </c>
      <c r="H307" t="s">
        <v>135</v>
      </c>
      <c r="I307" t="s">
        <v>136</v>
      </c>
      <c r="J307" t="s">
        <v>137</v>
      </c>
      <c r="K307" t="s">
        <v>138</v>
      </c>
      <c r="L307" t="s">
        <v>1077</v>
      </c>
      <c r="M307" t="s">
        <v>1078</v>
      </c>
      <c r="N307" s="26">
        <v>1.28</v>
      </c>
      <c r="O307">
        <v>0</v>
      </c>
      <c r="P307">
        <v>2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 s="26">
        <v>0</v>
      </c>
      <c r="X307" s="26">
        <v>0.5248333261557846</v>
      </c>
      <c r="Y307" s="26">
        <v>0</v>
      </c>
      <c r="Z307" s="26">
        <v>0</v>
      </c>
      <c r="AA307" s="26">
        <v>0</v>
      </c>
      <c r="AB307" s="26">
        <v>0</v>
      </c>
      <c r="AC307" s="26">
        <v>0</v>
      </c>
      <c r="AD307" s="26">
        <v>0</v>
      </c>
      <c r="AE307" s="26">
        <v>0.5248333261557846</v>
      </c>
    </row>
    <row r="308" spans="1:31" x14ac:dyDescent="0.3">
      <c r="A308">
        <v>2738673</v>
      </c>
      <c r="B308">
        <v>1</v>
      </c>
      <c r="C308" t="s">
        <v>80</v>
      </c>
      <c r="D308" t="s">
        <v>94</v>
      </c>
      <c r="E308" t="s">
        <v>132</v>
      </c>
      <c r="F308" t="s">
        <v>1079</v>
      </c>
      <c r="G308" t="s">
        <v>287</v>
      </c>
      <c r="H308" t="s">
        <v>135</v>
      </c>
      <c r="I308" t="s">
        <v>136</v>
      </c>
      <c r="J308" t="s">
        <v>137</v>
      </c>
      <c r="K308" t="s">
        <v>138</v>
      </c>
      <c r="L308" t="s">
        <v>1080</v>
      </c>
      <c r="M308" t="s">
        <v>1081</v>
      </c>
      <c r="N308" s="26">
        <v>2.7044444439999999</v>
      </c>
      <c r="O308">
        <v>0</v>
      </c>
      <c r="P308">
        <v>9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 s="26">
        <v>0</v>
      </c>
      <c r="X308" s="26">
        <v>4.8139295117527769</v>
      </c>
      <c r="Y308" s="26">
        <v>0</v>
      </c>
      <c r="Z308" s="26">
        <v>0</v>
      </c>
      <c r="AA308" s="26">
        <v>0</v>
      </c>
      <c r="AB308" s="26">
        <v>0</v>
      </c>
      <c r="AC308" s="26">
        <v>0</v>
      </c>
      <c r="AD308" s="26">
        <v>0</v>
      </c>
      <c r="AE308" s="26">
        <v>4.8139295117527769</v>
      </c>
    </row>
    <row r="309" spans="1:31" x14ac:dyDescent="0.3">
      <c r="A309">
        <v>2738678</v>
      </c>
      <c r="B309">
        <v>1</v>
      </c>
      <c r="C309" t="s">
        <v>80</v>
      </c>
      <c r="D309" t="s">
        <v>94</v>
      </c>
      <c r="E309" t="s">
        <v>170</v>
      </c>
      <c r="F309" t="s">
        <v>1082</v>
      </c>
      <c r="G309" t="s">
        <v>204</v>
      </c>
      <c r="H309" t="s">
        <v>135</v>
      </c>
      <c r="I309" t="s">
        <v>136</v>
      </c>
      <c r="J309" t="s">
        <v>137</v>
      </c>
      <c r="K309" t="s">
        <v>138</v>
      </c>
      <c r="L309" t="s">
        <v>1083</v>
      </c>
      <c r="M309" t="s">
        <v>1084</v>
      </c>
      <c r="N309" s="26">
        <v>3.6616666659999999</v>
      </c>
      <c r="O309">
        <v>0</v>
      </c>
      <c r="P309">
        <v>27</v>
      </c>
      <c r="Q309">
        <v>0</v>
      </c>
      <c r="R309">
        <v>4</v>
      </c>
      <c r="S309">
        <v>0</v>
      </c>
      <c r="T309">
        <v>3</v>
      </c>
      <c r="U309">
        <v>0</v>
      </c>
      <c r="V309">
        <v>0</v>
      </c>
      <c r="W309" s="26">
        <v>0</v>
      </c>
      <c r="X309" s="26">
        <v>19.46869388073852</v>
      </c>
      <c r="Y309" s="26">
        <v>0</v>
      </c>
      <c r="Z309" s="26">
        <v>1.3874245711644444</v>
      </c>
      <c r="AA309" s="26">
        <v>0</v>
      </c>
      <c r="AB309" s="26">
        <v>3.034693706348325</v>
      </c>
      <c r="AC309" s="26">
        <v>0</v>
      </c>
      <c r="AD309" s="26">
        <v>0</v>
      </c>
      <c r="AE309" s="26">
        <v>23.89081215825129</v>
      </c>
    </row>
    <row r="310" spans="1:31" x14ac:dyDescent="0.3">
      <c r="A310">
        <v>2738684</v>
      </c>
      <c r="B310">
        <v>1</v>
      </c>
      <c r="C310" t="s">
        <v>81</v>
      </c>
      <c r="D310" t="s">
        <v>113</v>
      </c>
      <c r="E310" t="s">
        <v>152</v>
      </c>
      <c r="F310" t="s">
        <v>1085</v>
      </c>
      <c r="G310" t="s">
        <v>159</v>
      </c>
      <c r="H310" t="s">
        <v>149</v>
      </c>
      <c r="I310" t="s">
        <v>566</v>
      </c>
      <c r="J310" t="s">
        <v>137</v>
      </c>
      <c r="K310" t="s">
        <v>138</v>
      </c>
      <c r="L310" t="s">
        <v>1086</v>
      </c>
      <c r="M310" t="s">
        <v>1087</v>
      </c>
      <c r="N310" s="26">
        <v>2.3888888E-2</v>
      </c>
      <c r="O310">
        <v>3</v>
      </c>
      <c r="P310">
        <v>245</v>
      </c>
      <c r="Q310">
        <v>93</v>
      </c>
      <c r="R310">
        <v>193</v>
      </c>
      <c r="S310">
        <v>7</v>
      </c>
      <c r="T310">
        <v>13</v>
      </c>
      <c r="U310">
        <v>0</v>
      </c>
      <c r="V310">
        <v>0</v>
      </c>
      <c r="W310" s="26">
        <v>0.161887377750254</v>
      </c>
      <c r="X310" s="26">
        <v>0.7802842286893098</v>
      </c>
      <c r="Y310" s="26">
        <v>0.38106560784866456</v>
      </c>
      <c r="Z310" s="26">
        <v>0.38829719619572706</v>
      </c>
      <c r="AA310" s="26">
        <v>0.62341036193431021</v>
      </c>
      <c r="AB310" s="26">
        <v>0.15063184795266055</v>
      </c>
      <c r="AC310" s="26">
        <v>0</v>
      </c>
      <c r="AD310" s="26">
        <v>0</v>
      </c>
      <c r="AE310" s="26">
        <v>2.4855766203709262</v>
      </c>
    </row>
    <row r="311" spans="1:31" x14ac:dyDescent="0.3">
      <c r="A311">
        <v>2738692</v>
      </c>
      <c r="B311">
        <v>1</v>
      </c>
      <c r="C311" t="s">
        <v>81</v>
      </c>
      <c r="D311" t="s">
        <v>128</v>
      </c>
      <c r="E311" t="s">
        <v>146</v>
      </c>
      <c r="F311" t="s">
        <v>1088</v>
      </c>
      <c r="G311" t="s">
        <v>148</v>
      </c>
      <c r="H311" t="s">
        <v>149</v>
      </c>
      <c r="I311" t="s">
        <v>136</v>
      </c>
      <c r="J311" t="s">
        <v>137</v>
      </c>
      <c r="K311" t="s">
        <v>138</v>
      </c>
      <c r="L311" t="s">
        <v>1089</v>
      </c>
      <c r="M311" t="s">
        <v>1090</v>
      </c>
      <c r="N311" s="26">
        <v>4.75</v>
      </c>
      <c r="O311">
        <v>1</v>
      </c>
      <c r="P311">
        <v>0</v>
      </c>
      <c r="Q311">
        <v>0</v>
      </c>
      <c r="R311">
        <v>0</v>
      </c>
      <c r="S311">
        <v>1</v>
      </c>
      <c r="T311">
        <v>0</v>
      </c>
      <c r="U311">
        <v>0</v>
      </c>
      <c r="V311">
        <v>0</v>
      </c>
      <c r="W311" s="26">
        <v>1.3428070266222223</v>
      </c>
      <c r="X311" s="26">
        <v>0</v>
      </c>
      <c r="Y311" s="26">
        <v>0</v>
      </c>
      <c r="Z311" s="26">
        <v>0</v>
      </c>
      <c r="AA311" s="26">
        <v>4.2816020140520932</v>
      </c>
      <c r="AB311" s="26">
        <v>0</v>
      </c>
      <c r="AC311" s="26">
        <v>0</v>
      </c>
      <c r="AD311" s="26">
        <v>0</v>
      </c>
      <c r="AE311" s="26">
        <v>5.6244090406743155</v>
      </c>
    </row>
    <row r="312" spans="1:31" x14ac:dyDescent="0.3">
      <c r="A312">
        <v>2738693</v>
      </c>
      <c r="B312">
        <v>1</v>
      </c>
      <c r="C312" t="s">
        <v>81</v>
      </c>
      <c r="D312" t="s">
        <v>113</v>
      </c>
      <c r="E312" t="s">
        <v>157</v>
      </c>
      <c r="F312" t="s">
        <v>1091</v>
      </c>
      <c r="G312" t="s">
        <v>159</v>
      </c>
      <c r="H312" t="s">
        <v>149</v>
      </c>
      <c r="I312" t="s">
        <v>136</v>
      </c>
      <c r="J312" t="s">
        <v>137</v>
      </c>
      <c r="K312" t="s">
        <v>138</v>
      </c>
      <c r="L312" t="s">
        <v>1092</v>
      </c>
      <c r="M312" t="s">
        <v>1093</v>
      </c>
      <c r="N312" s="26">
        <v>0.21694444399999999</v>
      </c>
      <c r="O312">
        <v>10</v>
      </c>
      <c r="P312">
        <v>2831</v>
      </c>
      <c r="Q312">
        <v>45</v>
      </c>
      <c r="R312">
        <v>821</v>
      </c>
      <c r="S312">
        <v>11</v>
      </c>
      <c r="T312">
        <v>196</v>
      </c>
      <c r="U312">
        <v>2</v>
      </c>
      <c r="V312">
        <v>0</v>
      </c>
      <c r="W312" s="26">
        <v>0.48919845043004662</v>
      </c>
      <c r="X312" s="26">
        <v>37.518605893591349</v>
      </c>
      <c r="Y312" s="26">
        <v>3.0153875814267161</v>
      </c>
      <c r="Z312" s="26">
        <v>7.9433817483433566</v>
      </c>
      <c r="AA312" s="26">
        <v>12.386465789085744</v>
      </c>
      <c r="AB312" s="26">
        <v>10.855145332636747</v>
      </c>
      <c r="AC312" s="26">
        <v>10.269249489501782</v>
      </c>
      <c r="AD312" s="26">
        <v>0</v>
      </c>
      <c r="AE312" s="26">
        <v>82.477434285015732</v>
      </c>
    </row>
    <row r="313" spans="1:31" x14ac:dyDescent="0.3">
      <c r="A313">
        <v>2738694</v>
      </c>
      <c r="B313">
        <v>1</v>
      </c>
      <c r="C313" t="s">
        <v>80</v>
      </c>
      <c r="D313" t="s">
        <v>83</v>
      </c>
      <c r="E313" t="s">
        <v>141</v>
      </c>
      <c r="F313" t="s">
        <v>1094</v>
      </c>
      <c r="G313" t="s">
        <v>344</v>
      </c>
      <c r="H313" t="s">
        <v>135</v>
      </c>
      <c r="I313" t="s">
        <v>136</v>
      </c>
      <c r="J313" t="s">
        <v>137</v>
      </c>
      <c r="K313" t="s">
        <v>138</v>
      </c>
      <c r="L313" t="s">
        <v>1095</v>
      </c>
      <c r="M313" t="s">
        <v>1096</v>
      </c>
      <c r="N313" s="26">
        <v>1.665</v>
      </c>
      <c r="O313">
        <v>0</v>
      </c>
      <c r="P313">
        <v>102</v>
      </c>
      <c r="Q313">
        <v>0</v>
      </c>
      <c r="R313">
        <v>2</v>
      </c>
      <c r="S313">
        <v>0</v>
      </c>
      <c r="T313">
        <v>11</v>
      </c>
      <c r="U313">
        <v>0</v>
      </c>
      <c r="V313">
        <v>0</v>
      </c>
      <c r="W313" s="26">
        <v>0</v>
      </c>
      <c r="X313" s="26">
        <v>45.051211349238244</v>
      </c>
      <c r="Y313" s="26">
        <v>0</v>
      </c>
      <c r="Z313" s="26">
        <v>1.663438004240711E-2</v>
      </c>
      <c r="AA313" s="26">
        <v>0</v>
      </c>
      <c r="AB313" s="26">
        <v>9.8161486832063272</v>
      </c>
      <c r="AC313" s="26">
        <v>0</v>
      </c>
      <c r="AD313" s="26">
        <v>0</v>
      </c>
      <c r="AE313" s="26">
        <v>54.883994412486977</v>
      </c>
    </row>
    <row r="314" spans="1:31" x14ac:dyDescent="0.3">
      <c r="A314">
        <v>2738695</v>
      </c>
      <c r="B314">
        <v>1</v>
      </c>
      <c r="C314" t="s">
        <v>81</v>
      </c>
      <c r="D314" t="s">
        <v>118</v>
      </c>
      <c r="E314" t="s">
        <v>146</v>
      </c>
      <c r="F314" t="s">
        <v>1097</v>
      </c>
      <c r="G314" t="s">
        <v>148</v>
      </c>
      <c r="H314" t="s">
        <v>149</v>
      </c>
      <c r="I314" t="s">
        <v>136</v>
      </c>
      <c r="J314" t="s">
        <v>137</v>
      </c>
      <c r="K314" t="s">
        <v>138</v>
      </c>
      <c r="L314" t="s">
        <v>1098</v>
      </c>
      <c r="M314" t="s">
        <v>1099</v>
      </c>
      <c r="N314" s="26">
        <v>1.0480555549999999</v>
      </c>
      <c r="O314">
        <v>0</v>
      </c>
      <c r="P314">
        <v>0</v>
      </c>
      <c r="Q314">
        <v>6</v>
      </c>
      <c r="R314">
        <v>0</v>
      </c>
      <c r="S314">
        <v>1</v>
      </c>
      <c r="T314">
        <v>0</v>
      </c>
      <c r="U314">
        <v>3</v>
      </c>
      <c r="V314">
        <v>0</v>
      </c>
      <c r="W314" s="26">
        <v>0</v>
      </c>
      <c r="X314" s="26">
        <v>0</v>
      </c>
      <c r="Y314" s="26">
        <v>3.8363977100081286</v>
      </c>
      <c r="Z314" s="26">
        <v>0</v>
      </c>
      <c r="AA314" s="26">
        <v>14.433177506809391</v>
      </c>
      <c r="AB314" s="26">
        <v>0</v>
      </c>
      <c r="AC314" s="26">
        <v>198.9166139656792</v>
      </c>
      <c r="AD314" s="26">
        <v>0</v>
      </c>
      <c r="AE314" s="26">
        <v>217.18618918249672</v>
      </c>
    </row>
    <row r="315" spans="1:31" x14ac:dyDescent="0.3">
      <c r="A315">
        <v>2738365</v>
      </c>
      <c r="B315">
        <v>2</v>
      </c>
      <c r="C315" t="s">
        <v>81</v>
      </c>
      <c r="D315" t="s">
        <v>128</v>
      </c>
      <c r="E315" t="s">
        <v>141</v>
      </c>
      <c r="F315" t="s">
        <v>1100</v>
      </c>
      <c r="G315" t="s">
        <v>197</v>
      </c>
      <c r="H315" t="s">
        <v>135</v>
      </c>
      <c r="I315" t="s">
        <v>136</v>
      </c>
      <c r="J315" t="s">
        <v>137</v>
      </c>
      <c r="K315" t="s">
        <v>138</v>
      </c>
      <c r="L315" t="s">
        <v>745</v>
      </c>
      <c r="M315" t="s">
        <v>1101</v>
      </c>
      <c r="N315" s="26">
        <v>0.70277777699999999</v>
      </c>
      <c r="O315">
        <v>0</v>
      </c>
      <c r="P315">
        <v>101</v>
      </c>
      <c r="Q315">
        <v>0</v>
      </c>
      <c r="R315">
        <v>9</v>
      </c>
      <c r="S315">
        <v>0</v>
      </c>
      <c r="T315">
        <v>6</v>
      </c>
      <c r="U315">
        <v>0</v>
      </c>
      <c r="V315">
        <v>0</v>
      </c>
      <c r="W315" s="26">
        <v>0</v>
      </c>
      <c r="X315" s="26">
        <v>3.7956795660200084</v>
      </c>
      <c r="Y315" s="26">
        <v>0</v>
      </c>
      <c r="Z315" s="26">
        <v>0</v>
      </c>
      <c r="AA315" s="26">
        <v>0</v>
      </c>
      <c r="AB315" s="26">
        <v>0</v>
      </c>
      <c r="AC315" s="26">
        <v>0</v>
      </c>
      <c r="AD315" s="26">
        <v>0</v>
      </c>
      <c r="AE315" s="26">
        <v>3.7956795660200084</v>
      </c>
    </row>
    <row r="316" spans="1:31" x14ac:dyDescent="0.3">
      <c r="A316">
        <v>2738701</v>
      </c>
      <c r="B316">
        <v>1</v>
      </c>
      <c r="C316" t="s">
        <v>81</v>
      </c>
      <c r="D316" t="s">
        <v>112</v>
      </c>
      <c r="E316" t="s">
        <v>175</v>
      </c>
      <c r="F316" t="s">
        <v>1102</v>
      </c>
      <c r="G316" t="s">
        <v>159</v>
      </c>
      <c r="H316" t="s">
        <v>149</v>
      </c>
      <c r="I316" t="s">
        <v>136</v>
      </c>
      <c r="J316" t="s">
        <v>137</v>
      </c>
      <c r="K316" t="s">
        <v>138</v>
      </c>
      <c r="L316" t="s">
        <v>1103</v>
      </c>
      <c r="M316" t="s">
        <v>1104</v>
      </c>
      <c r="N316" s="26">
        <v>0.14277777699999999</v>
      </c>
      <c r="O316">
        <v>17</v>
      </c>
      <c r="P316">
        <v>1825</v>
      </c>
      <c r="Q316">
        <v>100</v>
      </c>
      <c r="R316">
        <v>375</v>
      </c>
      <c r="S316">
        <v>30</v>
      </c>
      <c r="T316">
        <v>119</v>
      </c>
      <c r="U316">
        <v>8</v>
      </c>
      <c r="V316">
        <v>1</v>
      </c>
      <c r="W316" s="26">
        <v>1.3070495586489173</v>
      </c>
      <c r="X316" s="26">
        <v>30.50644631794443</v>
      </c>
      <c r="Y316" s="26">
        <v>23.95876668407724</v>
      </c>
      <c r="Z316" s="26">
        <v>2.3366586393344875</v>
      </c>
      <c r="AA316" s="26">
        <v>32.114716191606782</v>
      </c>
      <c r="AB316" s="26">
        <v>5.0577759204456587</v>
      </c>
      <c r="AC316" s="26">
        <v>64.17412558564736</v>
      </c>
      <c r="AD316" s="26">
        <v>3.9551211224702509E-2</v>
      </c>
      <c r="AE316" s="26">
        <v>159.49509010892956</v>
      </c>
    </row>
    <row r="317" spans="1:31" x14ac:dyDescent="0.3">
      <c r="A317">
        <v>2738707</v>
      </c>
      <c r="B317">
        <v>1</v>
      </c>
      <c r="C317" t="s">
        <v>80</v>
      </c>
      <c r="D317" t="s">
        <v>85</v>
      </c>
      <c r="E317" t="s">
        <v>132</v>
      </c>
      <c r="F317" t="s">
        <v>472</v>
      </c>
      <c r="G317" t="s">
        <v>307</v>
      </c>
      <c r="H317" t="s">
        <v>135</v>
      </c>
      <c r="I317" t="s">
        <v>136</v>
      </c>
      <c r="J317" t="s">
        <v>137</v>
      </c>
      <c r="K317" t="s">
        <v>138</v>
      </c>
      <c r="L317" t="s">
        <v>1105</v>
      </c>
      <c r="M317" t="s">
        <v>1106</v>
      </c>
      <c r="N317" s="26">
        <v>1.375277777</v>
      </c>
      <c r="O317">
        <v>0</v>
      </c>
      <c r="P317">
        <v>11</v>
      </c>
      <c r="Q317">
        <v>0</v>
      </c>
      <c r="R317">
        <v>0</v>
      </c>
      <c r="S317">
        <v>0</v>
      </c>
      <c r="T317">
        <v>2</v>
      </c>
      <c r="U317">
        <v>0</v>
      </c>
      <c r="V317">
        <v>0</v>
      </c>
      <c r="W317" s="26">
        <v>0</v>
      </c>
      <c r="X317" s="26">
        <v>3.3821614828724362</v>
      </c>
      <c r="Y317" s="26">
        <v>0</v>
      </c>
      <c r="Z317" s="26">
        <v>0</v>
      </c>
      <c r="AA317" s="26">
        <v>0</v>
      </c>
      <c r="AB317" s="26">
        <v>4.2075595390752802</v>
      </c>
      <c r="AC317" s="26">
        <v>0</v>
      </c>
      <c r="AD317" s="26">
        <v>0</v>
      </c>
      <c r="AE317" s="26">
        <v>7.5897210219477165</v>
      </c>
    </row>
    <row r="318" spans="1:31" x14ac:dyDescent="0.3">
      <c r="A318">
        <v>2738709</v>
      </c>
      <c r="B318">
        <v>1</v>
      </c>
      <c r="C318" t="s">
        <v>80</v>
      </c>
      <c r="D318" t="s">
        <v>84</v>
      </c>
      <c r="E318" t="s">
        <v>146</v>
      </c>
      <c r="F318" t="s">
        <v>1107</v>
      </c>
      <c r="G318" t="s">
        <v>143</v>
      </c>
      <c r="H318" t="s">
        <v>149</v>
      </c>
      <c r="I318" t="s">
        <v>136</v>
      </c>
      <c r="J318" t="s">
        <v>137</v>
      </c>
      <c r="K318" t="s">
        <v>138</v>
      </c>
      <c r="L318" t="s">
        <v>1108</v>
      </c>
      <c r="M318" t="s">
        <v>1109</v>
      </c>
      <c r="N318" s="26">
        <v>0.27861111100000002</v>
      </c>
      <c r="O318">
        <v>0</v>
      </c>
      <c r="P318">
        <v>645</v>
      </c>
      <c r="Q318">
        <v>0</v>
      </c>
      <c r="R318">
        <v>0</v>
      </c>
      <c r="S318">
        <v>0</v>
      </c>
      <c r="T318">
        <v>36</v>
      </c>
      <c r="U318">
        <v>0</v>
      </c>
      <c r="V318">
        <v>0</v>
      </c>
      <c r="W318" s="26">
        <v>0</v>
      </c>
      <c r="X318" s="26">
        <v>52.740623326492909</v>
      </c>
      <c r="Y318" s="26">
        <v>0</v>
      </c>
      <c r="Z318" s="26">
        <v>0</v>
      </c>
      <c r="AA318" s="26">
        <v>0</v>
      </c>
      <c r="AB318" s="26">
        <v>10.305868905332696</v>
      </c>
      <c r="AC318" s="26">
        <v>0</v>
      </c>
      <c r="AD318" s="26">
        <v>0</v>
      </c>
      <c r="AE318" s="26">
        <v>63.046492231825603</v>
      </c>
    </row>
    <row r="319" spans="1:31" x14ac:dyDescent="0.3">
      <c r="A319">
        <v>2738710</v>
      </c>
      <c r="B319">
        <v>1</v>
      </c>
      <c r="C319" t="s">
        <v>80</v>
      </c>
      <c r="D319" t="s">
        <v>82</v>
      </c>
      <c r="E319" t="s">
        <v>170</v>
      </c>
      <c r="F319" t="s">
        <v>1110</v>
      </c>
      <c r="G319" t="s">
        <v>1111</v>
      </c>
      <c r="H319" t="s">
        <v>135</v>
      </c>
      <c r="I319" t="s">
        <v>136</v>
      </c>
      <c r="J319" t="s">
        <v>3</v>
      </c>
      <c r="K319" t="s">
        <v>138</v>
      </c>
      <c r="L319" t="s">
        <v>1112</v>
      </c>
      <c r="M319" t="s">
        <v>1113</v>
      </c>
      <c r="N319" s="26">
        <v>1.1555555550000001</v>
      </c>
      <c r="O319">
        <v>0</v>
      </c>
      <c r="P319">
        <v>357</v>
      </c>
      <c r="Q319">
        <v>0</v>
      </c>
      <c r="R319">
        <v>0</v>
      </c>
      <c r="S319">
        <v>0</v>
      </c>
      <c r="T319">
        <v>22</v>
      </c>
      <c r="U319">
        <v>0</v>
      </c>
      <c r="V319">
        <v>0</v>
      </c>
      <c r="W319" s="26">
        <v>0</v>
      </c>
      <c r="X319" s="26">
        <v>117.61644438323827</v>
      </c>
      <c r="Y319" s="26">
        <v>0</v>
      </c>
      <c r="Z319" s="26">
        <v>0</v>
      </c>
      <c r="AA319" s="26">
        <v>0</v>
      </c>
      <c r="AB319" s="26">
        <v>6.9946895480401743</v>
      </c>
      <c r="AC319" s="26">
        <v>0</v>
      </c>
      <c r="AD319" s="26">
        <v>0</v>
      </c>
      <c r="AE319" s="26">
        <v>124.61113393127845</v>
      </c>
    </row>
    <row r="320" spans="1:31" x14ac:dyDescent="0.3">
      <c r="A320">
        <v>2738717</v>
      </c>
      <c r="B320">
        <v>1</v>
      </c>
      <c r="C320" t="s">
        <v>80</v>
      </c>
      <c r="D320" t="s">
        <v>94</v>
      </c>
      <c r="E320" t="s">
        <v>146</v>
      </c>
      <c r="F320" t="s">
        <v>1114</v>
      </c>
      <c r="G320" t="s">
        <v>159</v>
      </c>
      <c r="H320" t="s">
        <v>149</v>
      </c>
      <c r="I320" t="s">
        <v>136</v>
      </c>
      <c r="J320" t="s">
        <v>137</v>
      </c>
      <c r="K320" t="s">
        <v>138</v>
      </c>
      <c r="L320" t="s">
        <v>1115</v>
      </c>
      <c r="M320" t="s">
        <v>1116</v>
      </c>
      <c r="N320" s="26">
        <v>0.20111111100000001</v>
      </c>
      <c r="O320">
        <v>0</v>
      </c>
      <c r="P320">
        <v>204</v>
      </c>
      <c r="Q320">
        <v>0</v>
      </c>
      <c r="R320">
        <v>4</v>
      </c>
      <c r="S320">
        <v>0</v>
      </c>
      <c r="T320">
        <v>18</v>
      </c>
      <c r="U320">
        <v>0</v>
      </c>
      <c r="V320">
        <v>0</v>
      </c>
      <c r="W320" s="26">
        <v>0</v>
      </c>
      <c r="X320" s="26">
        <v>4.5205326034585305</v>
      </c>
      <c r="Y320" s="26">
        <v>0</v>
      </c>
      <c r="Z320" s="26">
        <v>0.118424801760872</v>
      </c>
      <c r="AA320" s="26">
        <v>0</v>
      </c>
      <c r="AB320" s="26">
        <v>1.6809987360961456</v>
      </c>
      <c r="AC320" s="26">
        <v>0</v>
      </c>
      <c r="AD320" s="26">
        <v>0</v>
      </c>
      <c r="AE320" s="26">
        <v>6.3199561413155481</v>
      </c>
    </row>
    <row r="321" spans="1:31" x14ac:dyDescent="0.3">
      <c r="A321">
        <v>2738724</v>
      </c>
      <c r="B321">
        <v>1</v>
      </c>
      <c r="C321" t="s">
        <v>80</v>
      </c>
      <c r="D321" t="s">
        <v>85</v>
      </c>
      <c r="E321" t="s">
        <v>132</v>
      </c>
      <c r="F321" t="s">
        <v>1117</v>
      </c>
      <c r="G321" t="s">
        <v>307</v>
      </c>
      <c r="H321" t="s">
        <v>135</v>
      </c>
      <c r="I321" t="s">
        <v>136</v>
      </c>
      <c r="J321" t="s">
        <v>137</v>
      </c>
      <c r="K321" t="s">
        <v>138</v>
      </c>
      <c r="L321" t="s">
        <v>1118</v>
      </c>
      <c r="M321" t="s">
        <v>1119</v>
      </c>
      <c r="N321" s="26">
        <v>4.1972222219999997</v>
      </c>
      <c r="O321">
        <v>0</v>
      </c>
      <c r="P321">
        <v>16</v>
      </c>
      <c r="Q321">
        <v>0</v>
      </c>
      <c r="R321">
        <v>0</v>
      </c>
      <c r="S321">
        <v>0</v>
      </c>
      <c r="T321">
        <v>4</v>
      </c>
      <c r="U321">
        <v>0</v>
      </c>
      <c r="V321">
        <v>0</v>
      </c>
      <c r="W321" s="26">
        <v>0</v>
      </c>
      <c r="X321" s="26">
        <v>17.398851051402488</v>
      </c>
      <c r="Y321" s="26">
        <v>0</v>
      </c>
      <c r="Z321" s="26">
        <v>0</v>
      </c>
      <c r="AA321" s="26">
        <v>0</v>
      </c>
      <c r="AB321" s="26">
        <v>49.278506986750145</v>
      </c>
      <c r="AC321" s="26">
        <v>0</v>
      </c>
      <c r="AD321" s="26">
        <v>0</v>
      </c>
      <c r="AE321" s="26">
        <v>66.677358038152633</v>
      </c>
    </row>
    <row r="322" spans="1:31" x14ac:dyDescent="0.3">
      <c r="A322">
        <v>2738726</v>
      </c>
      <c r="B322">
        <v>1</v>
      </c>
      <c r="C322" t="s">
        <v>80</v>
      </c>
      <c r="D322" t="s">
        <v>107</v>
      </c>
      <c r="E322" t="s">
        <v>132</v>
      </c>
      <c r="F322" t="s">
        <v>1120</v>
      </c>
      <c r="G322" t="s">
        <v>134</v>
      </c>
      <c r="H322" t="s">
        <v>135</v>
      </c>
      <c r="I322" t="s">
        <v>136</v>
      </c>
      <c r="J322" t="s">
        <v>137</v>
      </c>
      <c r="K322" t="s">
        <v>138</v>
      </c>
      <c r="L322" t="s">
        <v>1121</v>
      </c>
      <c r="M322" t="s">
        <v>1122</v>
      </c>
      <c r="N322" s="26">
        <v>2.2561111110000001</v>
      </c>
      <c r="O322">
        <v>0</v>
      </c>
      <c r="P322">
        <v>1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 s="26">
        <v>0</v>
      </c>
      <c r="X322" s="26">
        <v>0</v>
      </c>
      <c r="Y322" s="26">
        <v>0</v>
      </c>
      <c r="Z322" s="26">
        <v>0</v>
      </c>
      <c r="AA322" s="26">
        <v>0</v>
      </c>
      <c r="AB322" s="26">
        <v>0</v>
      </c>
      <c r="AC322" s="26">
        <v>0</v>
      </c>
      <c r="AD322" s="26">
        <v>0</v>
      </c>
      <c r="AE322" s="26">
        <v>0</v>
      </c>
    </row>
    <row r="323" spans="1:31" x14ac:dyDescent="0.3">
      <c r="A323">
        <v>2738727</v>
      </c>
      <c r="B323">
        <v>1</v>
      </c>
      <c r="C323" t="s">
        <v>80</v>
      </c>
      <c r="D323" t="s">
        <v>83</v>
      </c>
      <c r="E323" t="s">
        <v>166</v>
      </c>
      <c r="F323" t="s">
        <v>1123</v>
      </c>
      <c r="G323" t="s">
        <v>204</v>
      </c>
      <c r="H323" t="s">
        <v>135</v>
      </c>
      <c r="I323" t="s">
        <v>136</v>
      </c>
      <c r="J323" t="s">
        <v>137</v>
      </c>
      <c r="K323" t="s">
        <v>138</v>
      </c>
      <c r="L323" t="s">
        <v>1124</v>
      </c>
      <c r="M323" t="s">
        <v>1125</v>
      </c>
      <c r="N323" s="26">
        <v>4.7244444440000004</v>
      </c>
      <c r="O323">
        <v>0</v>
      </c>
      <c r="P323">
        <v>105</v>
      </c>
      <c r="Q323">
        <v>0</v>
      </c>
      <c r="R323">
        <v>0</v>
      </c>
      <c r="S323">
        <v>0</v>
      </c>
      <c r="T323">
        <v>6</v>
      </c>
      <c r="U323">
        <v>0</v>
      </c>
      <c r="V323">
        <v>0</v>
      </c>
      <c r="W323" s="26">
        <v>0</v>
      </c>
      <c r="X323" s="26">
        <v>121.71240214793157</v>
      </c>
      <c r="Y323" s="26">
        <v>0</v>
      </c>
      <c r="Z323" s="26">
        <v>0</v>
      </c>
      <c r="AA323" s="26">
        <v>0</v>
      </c>
      <c r="AB323" s="26">
        <v>4.7265366494245864</v>
      </c>
      <c r="AC323" s="26">
        <v>0</v>
      </c>
      <c r="AD323" s="26">
        <v>0</v>
      </c>
      <c r="AE323" s="26">
        <v>126.43893879735616</v>
      </c>
    </row>
    <row r="324" spans="1:31" x14ac:dyDescent="0.3">
      <c r="A324">
        <v>2738733</v>
      </c>
      <c r="B324">
        <v>1</v>
      </c>
      <c r="C324" t="s">
        <v>80</v>
      </c>
      <c r="D324" t="s">
        <v>98</v>
      </c>
      <c r="E324" t="s">
        <v>152</v>
      </c>
      <c r="F324" t="s">
        <v>1126</v>
      </c>
      <c r="G324" t="s">
        <v>159</v>
      </c>
      <c r="H324" t="s">
        <v>149</v>
      </c>
      <c r="I324" t="s">
        <v>136</v>
      </c>
      <c r="J324" t="s">
        <v>137</v>
      </c>
      <c r="K324" t="s">
        <v>138</v>
      </c>
      <c r="L324" t="s">
        <v>1127</v>
      </c>
      <c r="M324" t="s">
        <v>1128</v>
      </c>
      <c r="N324" s="26">
        <v>0.65583333300000002</v>
      </c>
      <c r="O324">
        <v>1</v>
      </c>
      <c r="P324">
        <v>568</v>
      </c>
      <c r="Q324">
        <v>15</v>
      </c>
      <c r="R324">
        <v>48</v>
      </c>
      <c r="S324">
        <v>2</v>
      </c>
      <c r="T324">
        <v>106</v>
      </c>
      <c r="U324">
        <v>0</v>
      </c>
      <c r="V324">
        <v>0</v>
      </c>
      <c r="W324" s="26">
        <v>0.19110766918166666</v>
      </c>
      <c r="X324" s="26">
        <v>54.094782550136912</v>
      </c>
      <c r="Y324" s="26">
        <v>1.1109986330756967</v>
      </c>
      <c r="Z324" s="26">
        <v>1.7875404532705397</v>
      </c>
      <c r="AA324" s="26">
        <v>0.79032606312781328</v>
      </c>
      <c r="AB324" s="26">
        <v>15.63638211246133</v>
      </c>
      <c r="AC324" s="26">
        <v>0</v>
      </c>
      <c r="AD324" s="26">
        <v>0</v>
      </c>
      <c r="AE324" s="26">
        <v>73.611137481253962</v>
      </c>
    </row>
    <row r="325" spans="1:31" x14ac:dyDescent="0.3">
      <c r="A325">
        <v>2738734</v>
      </c>
      <c r="B325">
        <v>1</v>
      </c>
      <c r="C325" t="s">
        <v>80</v>
      </c>
      <c r="D325" t="s">
        <v>82</v>
      </c>
      <c r="E325" t="s">
        <v>132</v>
      </c>
      <c r="F325" t="s">
        <v>1129</v>
      </c>
      <c r="G325" t="s">
        <v>134</v>
      </c>
      <c r="H325" t="s">
        <v>135</v>
      </c>
      <c r="I325" t="s">
        <v>136</v>
      </c>
      <c r="J325" t="s">
        <v>137</v>
      </c>
      <c r="K325" t="s">
        <v>138</v>
      </c>
      <c r="L325" t="s">
        <v>1130</v>
      </c>
      <c r="M325" t="s">
        <v>1131</v>
      </c>
      <c r="N325" s="26">
        <v>5.0819444440000003</v>
      </c>
      <c r="O325">
        <v>0</v>
      </c>
      <c r="P325">
        <v>4</v>
      </c>
      <c r="Q325">
        <v>0</v>
      </c>
      <c r="R325">
        <v>0</v>
      </c>
      <c r="S325">
        <v>0</v>
      </c>
      <c r="T325">
        <v>2</v>
      </c>
      <c r="U325">
        <v>0</v>
      </c>
      <c r="V325">
        <v>0</v>
      </c>
      <c r="W325" s="26">
        <v>0</v>
      </c>
      <c r="X325" s="26">
        <v>1.2567968768954967</v>
      </c>
      <c r="Y325" s="26">
        <v>0</v>
      </c>
      <c r="Z325" s="26">
        <v>0</v>
      </c>
      <c r="AA325" s="26">
        <v>0</v>
      </c>
      <c r="AB325" s="26">
        <v>6.5782560591393748</v>
      </c>
      <c r="AC325" s="26">
        <v>0</v>
      </c>
      <c r="AD325" s="26">
        <v>0</v>
      </c>
      <c r="AE325" s="26">
        <v>7.835052936034872</v>
      </c>
    </row>
    <row r="326" spans="1:31" x14ac:dyDescent="0.3">
      <c r="A326">
        <v>2748735</v>
      </c>
      <c r="B326">
        <v>1</v>
      </c>
      <c r="C326" t="s">
        <v>80</v>
      </c>
      <c r="D326" t="s">
        <v>95</v>
      </c>
      <c r="E326" t="s">
        <v>170</v>
      </c>
      <c r="F326" t="s">
        <v>1132</v>
      </c>
      <c r="G326" t="s">
        <v>143</v>
      </c>
      <c r="H326" t="s">
        <v>135</v>
      </c>
      <c r="I326" t="s">
        <v>136</v>
      </c>
      <c r="J326" t="s">
        <v>137</v>
      </c>
      <c r="K326" t="s">
        <v>138</v>
      </c>
      <c r="L326" t="s">
        <v>1133</v>
      </c>
      <c r="M326" t="s">
        <v>1134</v>
      </c>
      <c r="N326" s="26">
        <v>0.748611111</v>
      </c>
      <c r="O326">
        <v>0</v>
      </c>
      <c r="P326">
        <v>45</v>
      </c>
      <c r="Q326">
        <v>0</v>
      </c>
      <c r="R326">
        <v>0</v>
      </c>
      <c r="S326">
        <v>0</v>
      </c>
      <c r="T326">
        <v>1</v>
      </c>
      <c r="U326">
        <v>0</v>
      </c>
      <c r="V326">
        <v>0</v>
      </c>
      <c r="W326" s="26">
        <v>0</v>
      </c>
      <c r="X326" s="26">
        <v>9.3656255401104165</v>
      </c>
      <c r="Y326" s="26">
        <v>0</v>
      </c>
      <c r="Z326" s="26">
        <v>0</v>
      </c>
      <c r="AA326" s="26">
        <v>0</v>
      </c>
      <c r="AB326" s="26">
        <v>0.17755631151869083</v>
      </c>
      <c r="AC326" s="26">
        <v>0</v>
      </c>
      <c r="AD326" s="26">
        <v>0</v>
      </c>
      <c r="AE326" s="26">
        <v>9.5431818516291074</v>
      </c>
    </row>
    <row r="327" spans="1:31" x14ac:dyDescent="0.3">
      <c r="A327">
        <v>2748736</v>
      </c>
      <c r="B327">
        <v>1</v>
      </c>
      <c r="C327" t="s">
        <v>80</v>
      </c>
      <c r="D327" t="s">
        <v>82</v>
      </c>
      <c r="E327" t="s">
        <v>141</v>
      </c>
      <c r="F327" t="s">
        <v>1135</v>
      </c>
      <c r="G327" t="s">
        <v>143</v>
      </c>
      <c r="H327" t="s">
        <v>135</v>
      </c>
      <c r="I327" t="s">
        <v>136</v>
      </c>
      <c r="J327" t="s">
        <v>137</v>
      </c>
      <c r="K327" t="s">
        <v>138</v>
      </c>
      <c r="L327" t="s">
        <v>1136</v>
      </c>
      <c r="M327" t="s">
        <v>1137</v>
      </c>
      <c r="N327" s="26">
        <v>0.30527777699999997</v>
      </c>
      <c r="O327">
        <v>0</v>
      </c>
      <c r="P327">
        <v>208</v>
      </c>
      <c r="Q327">
        <v>0</v>
      </c>
      <c r="R327">
        <v>0</v>
      </c>
      <c r="S327">
        <v>0</v>
      </c>
      <c r="T327">
        <v>98</v>
      </c>
      <c r="U327">
        <v>0</v>
      </c>
      <c r="V327">
        <v>0</v>
      </c>
      <c r="W327" s="26">
        <v>0</v>
      </c>
      <c r="X327" s="26">
        <v>21.809906558692958</v>
      </c>
      <c r="Y327" s="26">
        <v>0</v>
      </c>
      <c r="Z327" s="26">
        <v>0</v>
      </c>
      <c r="AA327" s="26">
        <v>0</v>
      </c>
      <c r="AB327" s="26">
        <v>55.649298303093275</v>
      </c>
      <c r="AC327" s="26">
        <v>0</v>
      </c>
      <c r="AD327" s="26">
        <v>0</v>
      </c>
      <c r="AE327" s="26">
        <v>77.459204861786233</v>
      </c>
    </row>
    <row r="328" spans="1:31" x14ac:dyDescent="0.3">
      <c r="A328">
        <v>2748737</v>
      </c>
      <c r="B328">
        <v>1</v>
      </c>
      <c r="C328" t="s">
        <v>80</v>
      </c>
      <c r="D328" t="s">
        <v>103</v>
      </c>
      <c r="E328" t="s">
        <v>141</v>
      </c>
      <c r="F328" t="s">
        <v>1138</v>
      </c>
      <c r="G328" t="s">
        <v>344</v>
      </c>
      <c r="H328" t="s">
        <v>135</v>
      </c>
      <c r="I328" t="s">
        <v>136</v>
      </c>
      <c r="J328" t="s">
        <v>137</v>
      </c>
      <c r="K328" t="s">
        <v>138</v>
      </c>
      <c r="L328" t="s">
        <v>1139</v>
      </c>
      <c r="M328" t="s">
        <v>1140</v>
      </c>
      <c r="N328" s="26">
        <v>6.9363888879999998</v>
      </c>
      <c r="O328">
        <v>0</v>
      </c>
      <c r="P328">
        <v>1</v>
      </c>
      <c r="Q328">
        <v>0</v>
      </c>
      <c r="R328">
        <v>13</v>
      </c>
      <c r="S328">
        <v>0</v>
      </c>
      <c r="T328">
        <v>2</v>
      </c>
      <c r="U328">
        <v>0</v>
      </c>
      <c r="V328">
        <v>0</v>
      </c>
      <c r="W328" s="26">
        <v>0</v>
      </c>
      <c r="X328" s="26">
        <v>0</v>
      </c>
      <c r="Y328" s="26">
        <v>0</v>
      </c>
      <c r="Z328" s="26">
        <v>2.2363455326577779</v>
      </c>
      <c r="AA328" s="26">
        <v>0</v>
      </c>
      <c r="AB328" s="26">
        <v>6.8666872890691666</v>
      </c>
      <c r="AC328" s="26">
        <v>0</v>
      </c>
      <c r="AD328" s="26">
        <v>0</v>
      </c>
      <c r="AE328" s="26">
        <v>9.1030328217269449</v>
      </c>
    </row>
    <row r="329" spans="1:31" x14ac:dyDescent="0.3">
      <c r="A329">
        <v>2748738</v>
      </c>
      <c r="B329">
        <v>1</v>
      </c>
      <c r="C329" t="s">
        <v>81</v>
      </c>
      <c r="D329" t="s">
        <v>123</v>
      </c>
      <c r="E329" t="s">
        <v>146</v>
      </c>
      <c r="F329" t="s">
        <v>1141</v>
      </c>
      <c r="G329" t="s">
        <v>148</v>
      </c>
      <c r="H329" t="s">
        <v>149</v>
      </c>
      <c r="I329" t="s">
        <v>136</v>
      </c>
      <c r="J329" t="s">
        <v>137</v>
      </c>
      <c r="K329" t="s">
        <v>138</v>
      </c>
      <c r="L329" t="s">
        <v>1142</v>
      </c>
      <c r="M329" t="s">
        <v>1143</v>
      </c>
      <c r="N329" s="26">
        <v>1.2791666660000001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60</v>
      </c>
      <c r="U329">
        <v>0</v>
      </c>
      <c r="V329">
        <v>1</v>
      </c>
      <c r="W329" s="26">
        <v>0</v>
      </c>
      <c r="X329" s="26">
        <v>0</v>
      </c>
      <c r="Y329" s="26">
        <v>0</v>
      </c>
      <c r="Z329" s="26">
        <v>0</v>
      </c>
      <c r="AA329" s="26">
        <v>0</v>
      </c>
      <c r="AB329" s="26">
        <v>32.885837834239226</v>
      </c>
      <c r="AC329" s="26">
        <v>0</v>
      </c>
      <c r="AD329" s="26">
        <v>37.39498098577333</v>
      </c>
      <c r="AE329" s="26">
        <v>70.280818820012556</v>
      </c>
    </row>
    <row r="330" spans="1:31" x14ac:dyDescent="0.3">
      <c r="A330">
        <v>2758745</v>
      </c>
      <c r="B330">
        <v>1</v>
      </c>
      <c r="C330" t="s">
        <v>80</v>
      </c>
      <c r="D330" t="s">
        <v>83</v>
      </c>
      <c r="E330" t="s">
        <v>132</v>
      </c>
      <c r="F330" t="s">
        <v>1144</v>
      </c>
      <c r="G330" t="s">
        <v>197</v>
      </c>
      <c r="H330" t="s">
        <v>135</v>
      </c>
      <c r="I330" t="s">
        <v>136</v>
      </c>
      <c r="J330" t="s">
        <v>137</v>
      </c>
      <c r="K330" t="s">
        <v>138</v>
      </c>
      <c r="L330" t="s">
        <v>1145</v>
      </c>
      <c r="M330" t="s">
        <v>1146</v>
      </c>
      <c r="N330" s="26">
        <v>2.7894444439999999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1</v>
      </c>
      <c r="U330">
        <v>0</v>
      </c>
      <c r="V330">
        <v>0</v>
      </c>
      <c r="W330" s="26">
        <v>0</v>
      </c>
      <c r="X330" s="26">
        <v>0</v>
      </c>
      <c r="Y330" s="26">
        <v>0</v>
      </c>
      <c r="Z330" s="26">
        <v>0</v>
      </c>
      <c r="AA330" s="26">
        <v>0</v>
      </c>
      <c r="AB330" s="26">
        <v>0.67521188345479166</v>
      </c>
      <c r="AC330" s="26">
        <v>0</v>
      </c>
      <c r="AD330" s="26">
        <v>0</v>
      </c>
      <c r="AE330" s="26">
        <v>0.67521188345479166</v>
      </c>
    </row>
    <row r="331" spans="1:31" x14ac:dyDescent="0.3">
      <c r="A331">
        <v>2758750</v>
      </c>
      <c r="B331">
        <v>1</v>
      </c>
      <c r="C331" t="s">
        <v>80</v>
      </c>
      <c r="D331" t="s">
        <v>96</v>
      </c>
      <c r="E331" t="s">
        <v>157</v>
      </c>
      <c r="F331" t="s">
        <v>1147</v>
      </c>
      <c r="G331" t="s">
        <v>143</v>
      </c>
      <c r="H331" t="s">
        <v>149</v>
      </c>
      <c r="I331" t="s">
        <v>136</v>
      </c>
      <c r="J331" t="s">
        <v>137</v>
      </c>
      <c r="K331" t="s">
        <v>138</v>
      </c>
      <c r="L331" t="s">
        <v>1148</v>
      </c>
      <c r="M331" t="s">
        <v>1149</v>
      </c>
      <c r="N331" s="26">
        <v>1.256388888</v>
      </c>
      <c r="O331">
        <v>3</v>
      </c>
      <c r="P331">
        <v>142</v>
      </c>
      <c r="Q331">
        <v>0</v>
      </c>
      <c r="R331">
        <v>0</v>
      </c>
      <c r="S331">
        <v>8</v>
      </c>
      <c r="T331">
        <v>1</v>
      </c>
      <c r="U331">
        <v>0</v>
      </c>
      <c r="V331">
        <v>0</v>
      </c>
      <c r="W331" s="26">
        <v>14.974063995508246</v>
      </c>
      <c r="X331" s="26">
        <v>20.456653471097358</v>
      </c>
      <c r="Y331" s="26">
        <v>0</v>
      </c>
      <c r="Z331" s="26">
        <v>0</v>
      </c>
      <c r="AA331" s="26">
        <v>9.6895927117025717</v>
      </c>
      <c r="AB331" s="26">
        <v>0</v>
      </c>
      <c r="AC331" s="26">
        <v>0</v>
      </c>
      <c r="AD331" s="26">
        <v>0</v>
      </c>
      <c r="AE331" s="26">
        <v>45.120310178308173</v>
      </c>
    </row>
    <row r="332" spans="1:31" x14ac:dyDescent="0.3">
      <c r="A332">
        <v>2758752</v>
      </c>
      <c r="B332">
        <v>1</v>
      </c>
      <c r="C332" t="s">
        <v>80</v>
      </c>
      <c r="D332" t="s">
        <v>106</v>
      </c>
      <c r="E332" t="s">
        <v>170</v>
      </c>
      <c r="F332" t="s">
        <v>1150</v>
      </c>
      <c r="G332" t="s">
        <v>344</v>
      </c>
      <c r="H332" t="s">
        <v>135</v>
      </c>
      <c r="I332" t="s">
        <v>136</v>
      </c>
      <c r="J332" t="s">
        <v>137</v>
      </c>
      <c r="K332" t="s">
        <v>138</v>
      </c>
      <c r="L332" t="s">
        <v>1151</v>
      </c>
      <c r="M332" t="s">
        <v>1152</v>
      </c>
      <c r="N332" s="26">
        <v>2.3461111109999999</v>
      </c>
      <c r="O332">
        <v>0</v>
      </c>
      <c r="P332">
        <v>38</v>
      </c>
      <c r="Q332">
        <v>0</v>
      </c>
      <c r="R332">
        <v>0</v>
      </c>
      <c r="S332">
        <v>0</v>
      </c>
      <c r="T332">
        <v>4</v>
      </c>
      <c r="U332">
        <v>0</v>
      </c>
      <c r="V332">
        <v>0</v>
      </c>
      <c r="W332" s="26">
        <v>0</v>
      </c>
      <c r="X332" s="26">
        <v>20.719550946076502</v>
      </c>
      <c r="Y332" s="26">
        <v>0</v>
      </c>
      <c r="Z332" s="26">
        <v>0</v>
      </c>
      <c r="AA332" s="26">
        <v>0</v>
      </c>
      <c r="AB332" s="26">
        <v>1.0009062796822608</v>
      </c>
      <c r="AC332" s="26">
        <v>0</v>
      </c>
      <c r="AD332" s="26">
        <v>0</v>
      </c>
      <c r="AE332" s="26">
        <v>21.720457225758764</v>
      </c>
    </row>
    <row r="333" spans="1:31" x14ac:dyDescent="0.3">
      <c r="A333">
        <v>2758754</v>
      </c>
      <c r="B333">
        <v>1</v>
      </c>
      <c r="C333" t="s">
        <v>80</v>
      </c>
      <c r="D333" t="s">
        <v>85</v>
      </c>
      <c r="E333" t="s">
        <v>132</v>
      </c>
      <c r="F333" t="s">
        <v>1153</v>
      </c>
      <c r="G333" t="s">
        <v>307</v>
      </c>
      <c r="H333" t="s">
        <v>135</v>
      </c>
      <c r="I333" t="s">
        <v>136</v>
      </c>
      <c r="J333" t="s">
        <v>137</v>
      </c>
      <c r="K333" t="s">
        <v>138</v>
      </c>
      <c r="L333" t="s">
        <v>1154</v>
      </c>
      <c r="M333" t="s">
        <v>1155</v>
      </c>
      <c r="N333" s="26">
        <v>2.1816666659999999</v>
      </c>
      <c r="O333">
        <v>0</v>
      </c>
      <c r="P333">
        <v>11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 s="26">
        <v>0</v>
      </c>
      <c r="X333" s="26">
        <v>5.7279706535187085</v>
      </c>
      <c r="Y333" s="26">
        <v>0</v>
      </c>
      <c r="Z333" s="26">
        <v>0</v>
      </c>
      <c r="AA333" s="26">
        <v>0</v>
      </c>
      <c r="AB333" s="26">
        <v>0</v>
      </c>
      <c r="AC333" s="26">
        <v>0</v>
      </c>
      <c r="AD333" s="26">
        <v>0</v>
      </c>
      <c r="AE333" s="26">
        <v>5.7279706535187085</v>
      </c>
    </row>
    <row r="334" spans="1:31" x14ac:dyDescent="0.3">
      <c r="A334">
        <v>2758756</v>
      </c>
      <c r="B334">
        <v>1</v>
      </c>
      <c r="C334" t="s">
        <v>80</v>
      </c>
      <c r="D334" t="s">
        <v>97</v>
      </c>
      <c r="E334" t="s">
        <v>132</v>
      </c>
      <c r="F334" t="s">
        <v>1156</v>
      </c>
      <c r="G334" t="s">
        <v>197</v>
      </c>
      <c r="H334" t="s">
        <v>135</v>
      </c>
      <c r="I334" t="s">
        <v>136</v>
      </c>
      <c r="J334" t="s">
        <v>137</v>
      </c>
      <c r="K334" t="s">
        <v>138</v>
      </c>
      <c r="L334" t="s">
        <v>1157</v>
      </c>
      <c r="M334" t="s">
        <v>1158</v>
      </c>
      <c r="N334" s="26">
        <v>4.5088888880000004</v>
      </c>
      <c r="O334">
        <v>0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0</v>
      </c>
      <c r="V334">
        <v>0</v>
      </c>
      <c r="W334" s="26">
        <v>0</v>
      </c>
      <c r="X334" s="26">
        <v>0</v>
      </c>
      <c r="Y334" s="26">
        <v>0</v>
      </c>
      <c r="Z334" s="26">
        <v>0</v>
      </c>
      <c r="AA334" s="26">
        <v>0</v>
      </c>
      <c r="AB334" s="26">
        <v>0</v>
      </c>
      <c r="AC334" s="26">
        <v>0</v>
      </c>
      <c r="AD334" s="26">
        <v>0</v>
      </c>
      <c r="AE334" s="26">
        <v>0</v>
      </c>
    </row>
    <row r="335" spans="1:31" x14ac:dyDescent="0.3">
      <c r="A335">
        <v>2738710</v>
      </c>
      <c r="B335">
        <v>2</v>
      </c>
      <c r="C335" t="s">
        <v>80</v>
      </c>
      <c r="D335" t="s">
        <v>82</v>
      </c>
      <c r="E335" t="s">
        <v>141</v>
      </c>
      <c r="F335" t="s">
        <v>1159</v>
      </c>
      <c r="G335" t="s">
        <v>1111</v>
      </c>
      <c r="H335" t="s">
        <v>135</v>
      </c>
      <c r="I335" t="s">
        <v>136</v>
      </c>
      <c r="J335" t="s">
        <v>3</v>
      </c>
      <c r="K335" t="s">
        <v>138</v>
      </c>
      <c r="L335" t="s">
        <v>1113</v>
      </c>
      <c r="M335" t="s">
        <v>1160</v>
      </c>
      <c r="N335" s="26">
        <v>0.443333333</v>
      </c>
      <c r="O335">
        <v>0</v>
      </c>
      <c r="P335">
        <v>878</v>
      </c>
      <c r="Q335">
        <v>0</v>
      </c>
      <c r="R335">
        <v>0</v>
      </c>
      <c r="S335">
        <v>0</v>
      </c>
      <c r="T335">
        <v>45</v>
      </c>
      <c r="U335">
        <v>0</v>
      </c>
      <c r="V335">
        <v>0</v>
      </c>
      <c r="W335" s="26">
        <v>0</v>
      </c>
      <c r="X335" s="26">
        <v>112.98481391674856</v>
      </c>
      <c r="Y335" s="26">
        <v>0</v>
      </c>
      <c r="Z335" s="26">
        <v>0</v>
      </c>
      <c r="AA335" s="26">
        <v>0</v>
      </c>
      <c r="AB335" s="26">
        <v>6.1119290542415703</v>
      </c>
      <c r="AC335" s="26">
        <v>0</v>
      </c>
      <c r="AD335" s="26">
        <v>0</v>
      </c>
      <c r="AE335" s="26">
        <v>119.09674297099014</v>
      </c>
    </row>
    <row r="336" spans="1:31" x14ac:dyDescent="0.3">
      <c r="A336">
        <v>2758760</v>
      </c>
      <c r="B336">
        <v>1</v>
      </c>
      <c r="C336" t="s">
        <v>81</v>
      </c>
      <c r="D336" t="s">
        <v>127</v>
      </c>
      <c r="E336" t="s">
        <v>170</v>
      </c>
      <c r="F336" t="s">
        <v>905</v>
      </c>
      <c r="G336" t="s">
        <v>876</v>
      </c>
      <c r="H336" t="s">
        <v>135</v>
      </c>
      <c r="I336" t="s">
        <v>136</v>
      </c>
      <c r="J336" t="s">
        <v>137</v>
      </c>
      <c r="K336" t="s">
        <v>138</v>
      </c>
      <c r="L336" t="s">
        <v>1161</v>
      </c>
      <c r="M336" t="s">
        <v>1162</v>
      </c>
      <c r="N336" s="26">
        <v>0.91694444399999997</v>
      </c>
      <c r="O336">
        <v>0</v>
      </c>
      <c r="P336">
        <v>13</v>
      </c>
      <c r="Q336">
        <v>0</v>
      </c>
      <c r="R336">
        <v>5</v>
      </c>
      <c r="S336">
        <v>0</v>
      </c>
      <c r="T336">
        <v>0</v>
      </c>
      <c r="U336">
        <v>0</v>
      </c>
      <c r="V336">
        <v>0</v>
      </c>
      <c r="W336" s="26">
        <v>0</v>
      </c>
      <c r="X336" s="26">
        <v>2.8907812406972506</v>
      </c>
      <c r="Y336" s="26">
        <v>0</v>
      </c>
      <c r="Z336" s="26">
        <v>0.34427838270190841</v>
      </c>
      <c r="AA336" s="26">
        <v>0</v>
      </c>
      <c r="AB336" s="26">
        <v>0</v>
      </c>
      <c r="AC336" s="26">
        <v>0</v>
      </c>
      <c r="AD336" s="26">
        <v>0</v>
      </c>
      <c r="AE336" s="26">
        <v>3.2350596233991591</v>
      </c>
    </row>
    <row r="337" spans="1:31" x14ac:dyDescent="0.3">
      <c r="A337">
        <v>2758761</v>
      </c>
      <c r="B337">
        <v>1</v>
      </c>
      <c r="C337" t="s">
        <v>80</v>
      </c>
      <c r="D337" t="s">
        <v>94</v>
      </c>
      <c r="E337" t="s">
        <v>170</v>
      </c>
      <c r="F337" t="s">
        <v>1163</v>
      </c>
      <c r="G337" t="s">
        <v>204</v>
      </c>
      <c r="H337" t="s">
        <v>135</v>
      </c>
      <c r="I337" t="s">
        <v>136</v>
      </c>
      <c r="J337" t="s">
        <v>137</v>
      </c>
      <c r="K337" t="s">
        <v>138</v>
      </c>
      <c r="L337" t="s">
        <v>1164</v>
      </c>
      <c r="M337" t="s">
        <v>1165</v>
      </c>
      <c r="N337" s="26">
        <v>2.5186111109999998</v>
      </c>
      <c r="O337">
        <v>0</v>
      </c>
      <c r="P337">
        <v>3</v>
      </c>
      <c r="Q337">
        <v>0</v>
      </c>
      <c r="R337">
        <v>8</v>
      </c>
      <c r="S337">
        <v>0</v>
      </c>
      <c r="T337">
        <v>2</v>
      </c>
      <c r="U337">
        <v>0</v>
      </c>
      <c r="V337">
        <v>0</v>
      </c>
      <c r="W337" s="26">
        <v>0</v>
      </c>
      <c r="X337" s="26">
        <v>0</v>
      </c>
      <c r="Y337" s="26">
        <v>0</v>
      </c>
      <c r="Z337" s="26">
        <v>0</v>
      </c>
      <c r="AA337" s="26">
        <v>0</v>
      </c>
      <c r="AB337" s="26">
        <v>1.5435902929465677</v>
      </c>
      <c r="AC337" s="26">
        <v>0</v>
      </c>
      <c r="AD337" s="26">
        <v>0</v>
      </c>
      <c r="AE337" s="26">
        <v>1.5435902929465677</v>
      </c>
    </row>
    <row r="338" spans="1:31" x14ac:dyDescent="0.3">
      <c r="A338">
        <v>2758763</v>
      </c>
      <c r="B338">
        <v>1</v>
      </c>
      <c r="C338" t="s">
        <v>80</v>
      </c>
      <c r="D338" t="s">
        <v>98</v>
      </c>
      <c r="E338" t="s">
        <v>132</v>
      </c>
      <c r="F338" t="s">
        <v>1166</v>
      </c>
      <c r="G338" t="s">
        <v>134</v>
      </c>
      <c r="H338" t="s">
        <v>135</v>
      </c>
      <c r="I338" t="s">
        <v>136</v>
      </c>
      <c r="J338" t="s">
        <v>137</v>
      </c>
      <c r="K338" t="s">
        <v>138</v>
      </c>
      <c r="L338" t="s">
        <v>1167</v>
      </c>
      <c r="M338" t="s">
        <v>1168</v>
      </c>
      <c r="N338" s="26">
        <v>3.2827777770000002</v>
      </c>
      <c r="O338">
        <v>0</v>
      </c>
      <c r="P338">
        <v>1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 s="26">
        <v>0</v>
      </c>
      <c r="X338" s="26">
        <v>0.29474331652440894</v>
      </c>
      <c r="Y338" s="26">
        <v>0</v>
      </c>
      <c r="Z338" s="26">
        <v>0</v>
      </c>
      <c r="AA338" s="26">
        <v>0</v>
      </c>
      <c r="AB338" s="26">
        <v>0</v>
      </c>
      <c r="AC338" s="26">
        <v>0</v>
      </c>
      <c r="AD338" s="26">
        <v>0</v>
      </c>
      <c r="AE338" s="26">
        <v>0.29474331652440894</v>
      </c>
    </row>
    <row r="339" spans="1:31" x14ac:dyDescent="0.3">
      <c r="A339">
        <v>2758773</v>
      </c>
      <c r="B339">
        <v>1</v>
      </c>
      <c r="C339" t="s">
        <v>81</v>
      </c>
      <c r="D339" t="s">
        <v>118</v>
      </c>
      <c r="E339" t="s">
        <v>146</v>
      </c>
      <c r="F339" t="s">
        <v>1169</v>
      </c>
      <c r="G339" t="s">
        <v>148</v>
      </c>
      <c r="H339" t="s">
        <v>149</v>
      </c>
      <c r="I339" t="s">
        <v>136</v>
      </c>
      <c r="J339" t="s">
        <v>137</v>
      </c>
      <c r="K339" t="s">
        <v>138</v>
      </c>
      <c r="L339" t="s">
        <v>1170</v>
      </c>
      <c r="M339" t="s">
        <v>1171</v>
      </c>
      <c r="N339" s="26">
        <v>2.4872222220000002</v>
      </c>
      <c r="O339">
        <v>0</v>
      </c>
      <c r="P339">
        <v>89</v>
      </c>
      <c r="Q339">
        <v>2</v>
      </c>
      <c r="R339">
        <v>23</v>
      </c>
      <c r="S339">
        <v>0</v>
      </c>
      <c r="T339">
        <v>2</v>
      </c>
      <c r="U339">
        <v>0</v>
      </c>
      <c r="V339">
        <v>0</v>
      </c>
      <c r="W339" s="26">
        <v>0</v>
      </c>
      <c r="X339" s="26">
        <v>29.937137119845978</v>
      </c>
      <c r="Y339" s="26">
        <v>4.0434063573705696</v>
      </c>
      <c r="Z339" s="26">
        <v>3.4995314761138827</v>
      </c>
      <c r="AA339" s="26">
        <v>0</v>
      </c>
      <c r="AB339" s="26">
        <v>0.27960094180308775</v>
      </c>
      <c r="AC339" s="26">
        <v>0</v>
      </c>
      <c r="AD339" s="26">
        <v>0</v>
      </c>
      <c r="AE339" s="26">
        <v>37.759675895133519</v>
      </c>
    </row>
    <row r="340" spans="1:31" x14ac:dyDescent="0.3">
      <c r="A340">
        <v>2758774</v>
      </c>
      <c r="B340">
        <v>1</v>
      </c>
      <c r="C340" t="s">
        <v>81</v>
      </c>
      <c r="D340" t="s">
        <v>113</v>
      </c>
      <c r="E340" t="s">
        <v>146</v>
      </c>
      <c r="F340" t="s">
        <v>1172</v>
      </c>
      <c r="G340" t="s">
        <v>148</v>
      </c>
      <c r="H340" t="s">
        <v>149</v>
      </c>
      <c r="I340" t="s">
        <v>136</v>
      </c>
      <c r="J340" t="s">
        <v>137</v>
      </c>
      <c r="K340" t="s">
        <v>138</v>
      </c>
      <c r="L340" t="s">
        <v>1173</v>
      </c>
      <c r="M340" t="s">
        <v>1174</v>
      </c>
      <c r="N340" s="26">
        <v>2.6358333329999999</v>
      </c>
      <c r="O340">
        <v>0</v>
      </c>
      <c r="P340">
        <v>51</v>
      </c>
      <c r="Q340">
        <v>0</v>
      </c>
      <c r="R340">
        <v>27</v>
      </c>
      <c r="S340">
        <v>0</v>
      </c>
      <c r="T340">
        <v>1</v>
      </c>
      <c r="U340">
        <v>0</v>
      </c>
      <c r="V340">
        <v>0</v>
      </c>
      <c r="W340" s="26">
        <v>0</v>
      </c>
      <c r="X340" s="26">
        <v>2.5947697352333341</v>
      </c>
      <c r="Y340" s="26">
        <v>0</v>
      </c>
      <c r="Z340" s="26">
        <v>1.8957961710933335</v>
      </c>
      <c r="AA340" s="26">
        <v>0</v>
      </c>
      <c r="AB340" s="26">
        <v>0</v>
      </c>
      <c r="AC340" s="26">
        <v>0</v>
      </c>
      <c r="AD340" s="26">
        <v>0</v>
      </c>
      <c r="AE340" s="26">
        <v>4.4905659063266672</v>
      </c>
    </row>
    <row r="341" spans="1:31" x14ac:dyDescent="0.3">
      <c r="A341">
        <v>2758775</v>
      </c>
      <c r="B341">
        <v>1</v>
      </c>
      <c r="C341" t="s">
        <v>81</v>
      </c>
      <c r="D341" t="s">
        <v>113</v>
      </c>
      <c r="E341" t="s">
        <v>132</v>
      </c>
      <c r="F341" t="s">
        <v>1175</v>
      </c>
      <c r="G341" t="s">
        <v>197</v>
      </c>
      <c r="H341" t="s">
        <v>135</v>
      </c>
      <c r="I341" t="s">
        <v>136</v>
      </c>
      <c r="J341" t="s">
        <v>137</v>
      </c>
      <c r="K341" t="s">
        <v>138</v>
      </c>
      <c r="L341" t="s">
        <v>1176</v>
      </c>
      <c r="M341" t="s">
        <v>1177</v>
      </c>
      <c r="N341" s="26">
        <v>3.7541666660000002</v>
      </c>
      <c r="O341">
        <v>0</v>
      </c>
      <c r="P341">
        <v>2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 s="26">
        <v>0</v>
      </c>
      <c r="X341" s="26">
        <v>0</v>
      </c>
      <c r="Y341" s="26">
        <v>0</v>
      </c>
      <c r="Z341" s="26">
        <v>0</v>
      </c>
      <c r="AA341" s="26">
        <v>0</v>
      </c>
      <c r="AB341" s="26">
        <v>0</v>
      </c>
      <c r="AC341" s="26">
        <v>0</v>
      </c>
      <c r="AD341" s="26">
        <v>0</v>
      </c>
      <c r="AE341" s="26">
        <v>0</v>
      </c>
    </row>
    <row r="342" spans="1:31" x14ac:dyDescent="0.3">
      <c r="A342">
        <v>2758777</v>
      </c>
      <c r="B342">
        <v>1</v>
      </c>
      <c r="C342" t="s">
        <v>80</v>
      </c>
      <c r="D342" t="s">
        <v>82</v>
      </c>
      <c r="E342" t="s">
        <v>132</v>
      </c>
      <c r="F342" t="s">
        <v>1178</v>
      </c>
      <c r="G342" t="s">
        <v>197</v>
      </c>
      <c r="H342" t="s">
        <v>135</v>
      </c>
      <c r="I342" t="s">
        <v>136</v>
      </c>
      <c r="J342" t="s">
        <v>137</v>
      </c>
      <c r="K342" t="s">
        <v>138</v>
      </c>
      <c r="L342" t="s">
        <v>1179</v>
      </c>
      <c r="M342" t="s">
        <v>1180</v>
      </c>
      <c r="N342" s="26">
        <v>1.4530555549999999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1</v>
      </c>
      <c r="U342">
        <v>0</v>
      </c>
      <c r="V342">
        <v>0</v>
      </c>
      <c r="W342" s="26">
        <v>0</v>
      </c>
      <c r="X342" s="26">
        <v>0</v>
      </c>
      <c r="Y342" s="26">
        <v>0</v>
      </c>
      <c r="Z342" s="26">
        <v>0</v>
      </c>
      <c r="AA342" s="26">
        <v>0</v>
      </c>
      <c r="AB342" s="26">
        <v>5.2850225753934069E-2</v>
      </c>
      <c r="AC342" s="26">
        <v>0</v>
      </c>
      <c r="AD342" s="26">
        <v>0</v>
      </c>
      <c r="AE342" s="26">
        <v>5.2850225753934069E-2</v>
      </c>
    </row>
    <row r="343" spans="1:31" x14ac:dyDescent="0.3">
      <c r="A343">
        <v>2758779</v>
      </c>
      <c r="B343">
        <v>1</v>
      </c>
      <c r="C343" t="s">
        <v>81</v>
      </c>
      <c r="D343" t="s">
        <v>122</v>
      </c>
      <c r="E343" t="s">
        <v>157</v>
      </c>
      <c r="F343" t="s">
        <v>379</v>
      </c>
      <c r="G343" t="s">
        <v>326</v>
      </c>
      <c r="H343" t="s">
        <v>149</v>
      </c>
      <c r="I343" t="s">
        <v>136</v>
      </c>
      <c r="J343" t="s">
        <v>137</v>
      </c>
      <c r="K343" t="s">
        <v>138</v>
      </c>
      <c r="L343" t="s">
        <v>1181</v>
      </c>
      <c r="M343" t="s">
        <v>1182</v>
      </c>
      <c r="N343" s="26">
        <v>1.4424999999999999</v>
      </c>
      <c r="O343">
        <v>3</v>
      </c>
      <c r="P343">
        <v>114</v>
      </c>
      <c r="Q343">
        <v>13</v>
      </c>
      <c r="R343">
        <v>0</v>
      </c>
      <c r="S343">
        <v>8</v>
      </c>
      <c r="T343">
        <v>4</v>
      </c>
      <c r="U343">
        <v>1</v>
      </c>
      <c r="V343">
        <v>0</v>
      </c>
      <c r="W343" s="26">
        <v>0.64532735337788849</v>
      </c>
      <c r="X343" s="26">
        <v>15.542270699716159</v>
      </c>
      <c r="Y343" s="26">
        <v>10.344811538677996</v>
      </c>
      <c r="Z343" s="26">
        <v>0</v>
      </c>
      <c r="AA343" s="26">
        <v>43.746470677817648</v>
      </c>
      <c r="AB343" s="26">
        <v>0.27930865083901807</v>
      </c>
      <c r="AC343" s="26">
        <v>28.837179492300027</v>
      </c>
      <c r="AD343" s="26">
        <v>0</v>
      </c>
      <c r="AE343" s="26">
        <v>99.395368412728729</v>
      </c>
    </row>
    <row r="344" spans="1:31" x14ac:dyDescent="0.3">
      <c r="A344">
        <v>2758780</v>
      </c>
      <c r="B344">
        <v>1</v>
      </c>
      <c r="C344" t="s">
        <v>81</v>
      </c>
      <c r="D344" t="s">
        <v>119</v>
      </c>
      <c r="E344" t="s">
        <v>170</v>
      </c>
      <c r="F344" t="s">
        <v>1183</v>
      </c>
      <c r="G344" t="s">
        <v>204</v>
      </c>
      <c r="H344" t="s">
        <v>135</v>
      </c>
      <c r="I344" t="s">
        <v>136</v>
      </c>
      <c r="J344" t="s">
        <v>137</v>
      </c>
      <c r="K344" t="s">
        <v>138</v>
      </c>
      <c r="L344" t="s">
        <v>1184</v>
      </c>
      <c r="M344" t="s">
        <v>1185</v>
      </c>
      <c r="N344" s="26">
        <v>1.207222222</v>
      </c>
      <c r="O344">
        <v>0</v>
      </c>
      <c r="P344">
        <v>10</v>
      </c>
      <c r="Q344">
        <v>0</v>
      </c>
      <c r="R344">
        <v>3</v>
      </c>
      <c r="S344">
        <v>0</v>
      </c>
      <c r="T344">
        <v>0</v>
      </c>
      <c r="U344">
        <v>0</v>
      </c>
      <c r="V344">
        <v>0</v>
      </c>
      <c r="W344" s="26">
        <v>0</v>
      </c>
      <c r="X344" s="26">
        <v>0</v>
      </c>
      <c r="Y344" s="26">
        <v>0</v>
      </c>
      <c r="Z344" s="26">
        <v>0</v>
      </c>
      <c r="AA344" s="26">
        <v>0</v>
      </c>
      <c r="AB344" s="26">
        <v>0</v>
      </c>
      <c r="AC344" s="26">
        <v>0</v>
      </c>
      <c r="AD344" s="26">
        <v>0</v>
      </c>
      <c r="AE344" s="26">
        <v>0</v>
      </c>
    </row>
    <row r="345" spans="1:31" x14ac:dyDescent="0.3">
      <c r="A345">
        <v>2758783</v>
      </c>
      <c r="B345">
        <v>1</v>
      </c>
      <c r="C345" t="s">
        <v>81</v>
      </c>
      <c r="D345" t="s">
        <v>113</v>
      </c>
      <c r="E345" t="s">
        <v>132</v>
      </c>
      <c r="F345" t="s">
        <v>1186</v>
      </c>
      <c r="G345" t="s">
        <v>134</v>
      </c>
      <c r="H345" t="s">
        <v>135</v>
      </c>
      <c r="I345" t="s">
        <v>136</v>
      </c>
      <c r="J345" t="s">
        <v>137</v>
      </c>
      <c r="K345" t="s">
        <v>138</v>
      </c>
      <c r="L345" t="s">
        <v>1187</v>
      </c>
      <c r="M345" t="s">
        <v>1188</v>
      </c>
      <c r="N345" s="26">
        <v>3.511111111</v>
      </c>
      <c r="O345">
        <v>0</v>
      </c>
      <c r="P345">
        <v>2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 s="26">
        <v>0</v>
      </c>
      <c r="X345" s="26">
        <v>2.2871082861254877</v>
      </c>
      <c r="Y345" s="26">
        <v>0</v>
      </c>
      <c r="Z345" s="26">
        <v>0</v>
      </c>
      <c r="AA345" s="26">
        <v>0</v>
      </c>
      <c r="AB345" s="26">
        <v>0</v>
      </c>
      <c r="AC345" s="26">
        <v>0</v>
      </c>
      <c r="AD345" s="26">
        <v>0</v>
      </c>
      <c r="AE345" s="26">
        <v>2.2871082861254877</v>
      </c>
    </row>
    <row r="346" spans="1:31" x14ac:dyDescent="0.3">
      <c r="A346">
        <v>2738522</v>
      </c>
      <c r="B346">
        <v>2</v>
      </c>
      <c r="C346" t="s">
        <v>81</v>
      </c>
      <c r="D346" t="s">
        <v>128</v>
      </c>
      <c r="E346" t="s">
        <v>141</v>
      </c>
      <c r="F346" t="s">
        <v>1189</v>
      </c>
      <c r="G346" t="s">
        <v>197</v>
      </c>
      <c r="H346" t="s">
        <v>135</v>
      </c>
      <c r="I346" t="s">
        <v>136</v>
      </c>
      <c r="J346" t="s">
        <v>137</v>
      </c>
      <c r="K346" t="s">
        <v>138</v>
      </c>
      <c r="L346" t="s">
        <v>937</v>
      </c>
      <c r="M346" t="s">
        <v>1190</v>
      </c>
      <c r="N346" s="26">
        <v>0.591388888</v>
      </c>
      <c r="O346">
        <v>0</v>
      </c>
      <c r="P346">
        <v>122</v>
      </c>
      <c r="Q346">
        <v>0</v>
      </c>
      <c r="R346">
        <v>6</v>
      </c>
      <c r="S346">
        <v>0</v>
      </c>
      <c r="T346">
        <v>5</v>
      </c>
      <c r="U346">
        <v>0</v>
      </c>
      <c r="V346">
        <v>0</v>
      </c>
      <c r="W346" s="26">
        <v>0</v>
      </c>
      <c r="X346" s="26">
        <v>8.3759201927614733</v>
      </c>
      <c r="Y346" s="26">
        <v>0</v>
      </c>
      <c r="Z346" s="26">
        <v>2.264405143227986E-2</v>
      </c>
      <c r="AA346" s="26">
        <v>0</v>
      </c>
      <c r="AB346" s="26">
        <v>1.6298152130965899</v>
      </c>
      <c r="AC346" s="26">
        <v>0</v>
      </c>
      <c r="AD346" s="26">
        <v>0</v>
      </c>
      <c r="AE346" s="26">
        <v>10.028379457290344</v>
      </c>
    </row>
    <row r="347" spans="1:31" x14ac:dyDescent="0.3">
      <c r="A347">
        <v>2758792</v>
      </c>
      <c r="B347">
        <v>1</v>
      </c>
      <c r="C347" t="s">
        <v>81</v>
      </c>
      <c r="D347" t="s">
        <v>120</v>
      </c>
      <c r="E347" t="s">
        <v>166</v>
      </c>
      <c r="F347" t="s">
        <v>1191</v>
      </c>
      <c r="G347" t="s">
        <v>143</v>
      </c>
      <c r="H347" t="s">
        <v>135</v>
      </c>
      <c r="I347" t="s">
        <v>136</v>
      </c>
      <c r="J347" t="s">
        <v>137</v>
      </c>
      <c r="K347" t="s">
        <v>138</v>
      </c>
      <c r="L347" t="s">
        <v>1192</v>
      </c>
      <c r="M347" t="s">
        <v>1193</v>
      </c>
      <c r="N347" s="26">
        <v>1.215833333</v>
      </c>
      <c r="O347">
        <v>0</v>
      </c>
      <c r="P347">
        <v>68</v>
      </c>
      <c r="Q347">
        <v>0</v>
      </c>
      <c r="R347">
        <v>1</v>
      </c>
      <c r="S347">
        <v>0</v>
      </c>
      <c r="T347">
        <v>14</v>
      </c>
      <c r="U347">
        <v>0</v>
      </c>
      <c r="V347">
        <v>0</v>
      </c>
      <c r="W347" s="26">
        <v>0</v>
      </c>
      <c r="X347" s="26">
        <v>16.140965544067654</v>
      </c>
      <c r="Y347" s="26">
        <v>0</v>
      </c>
      <c r="Z347" s="26">
        <v>0.26435340243648775</v>
      </c>
      <c r="AA347" s="26">
        <v>0</v>
      </c>
      <c r="AB347" s="26">
        <v>37.633483246311123</v>
      </c>
      <c r="AC347" s="26">
        <v>0</v>
      </c>
      <c r="AD347" s="26">
        <v>0</v>
      </c>
      <c r="AE347" s="26">
        <v>54.038802192815268</v>
      </c>
    </row>
    <row r="348" spans="1:31" x14ac:dyDescent="0.3">
      <c r="A348">
        <v>2758793</v>
      </c>
      <c r="B348">
        <v>1</v>
      </c>
      <c r="C348" t="s">
        <v>81</v>
      </c>
      <c r="D348" t="s">
        <v>128</v>
      </c>
      <c r="E348" t="s">
        <v>166</v>
      </c>
      <c r="F348" t="s">
        <v>1194</v>
      </c>
      <c r="G348" t="s">
        <v>425</v>
      </c>
      <c r="H348" t="s">
        <v>135</v>
      </c>
      <c r="I348" t="s">
        <v>136</v>
      </c>
      <c r="J348" t="s">
        <v>137</v>
      </c>
      <c r="K348" t="s">
        <v>138</v>
      </c>
      <c r="L348" t="s">
        <v>1195</v>
      </c>
      <c r="M348" t="s">
        <v>1196</v>
      </c>
      <c r="N348" s="26">
        <v>1.574166666</v>
      </c>
      <c r="O348">
        <v>0</v>
      </c>
      <c r="P348">
        <v>276</v>
      </c>
      <c r="Q348">
        <v>0</v>
      </c>
      <c r="R348">
        <v>0</v>
      </c>
      <c r="S348">
        <v>0</v>
      </c>
      <c r="T348">
        <v>36</v>
      </c>
      <c r="U348">
        <v>0</v>
      </c>
      <c r="V348">
        <v>0</v>
      </c>
      <c r="W348" s="26">
        <v>0</v>
      </c>
      <c r="X348" s="26">
        <v>101.74914882976094</v>
      </c>
      <c r="Y348" s="26">
        <v>0</v>
      </c>
      <c r="Z348" s="26">
        <v>0</v>
      </c>
      <c r="AA348" s="26">
        <v>0</v>
      </c>
      <c r="AB348" s="26">
        <v>44.582207942137032</v>
      </c>
      <c r="AC348" s="26">
        <v>0</v>
      </c>
      <c r="AD348" s="26">
        <v>0</v>
      </c>
      <c r="AE348" s="26">
        <v>146.33135677189796</v>
      </c>
    </row>
    <row r="349" spans="1:31" x14ac:dyDescent="0.3">
      <c r="A349">
        <v>2758805</v>
      </c>
      <c r="B349">
        <v>1</v>
      </c>
      <c r="C349" t="s">
        <v>80</v>
      </c>
      <c r="D349" t="s">
        <v>82</v>
      </c>
      <c r="E349" t="s">
        <v>166</v>
      </c>
      <c r="F349" t="s">
        <v>1197</v>
      </c>
      <c r="G349" t="s">
        <v>204</v>
      </c>
      <c r="H349" t="s">
        <v>135</v>
      </c>
      <c r="I349" t="s">
        <v>136</v>
      </c>
      <c r="J349" t="s">
        <v>137</v>
      </c>
      <c r="K349" t="s">
        <v>138</v>
      </c>
      <c r="L349" t="s">
        <v>1198</v>
      </c>
      <c r="M349" t="s">
        <v>1199</v>
      </c>
      <c r="N349" s="26">
        <v>1.6044444440000001</v>
      </c>
      <c r="O349">
        <v>0</v>
      </c>
      <c r="P349">
        <v>21</v>
      </c>
      <c r="Q349">
        <v>0</v>
      </c>
      <c r="R349">
        <v>0</v>
      </c>
      <c r="S349">
        <v>0</v>
      </c>
      <c r="T349">
        <v>10</v>
      </c>
      <c r="U349">
        <v>0</v>
      </c>
      <c r="V349">
        <v>0</v>
      </c>
      <c r="W349" s="26">
        <v>0</v>
      </c>
      <c r="X349" s="26">
        <v>9.6651192976686602</v>
      </c>
      <c r="Y349" s="26">
        <v>0</v>
      </c>
      <c r="Z349" s="26">
        <v>0</v>
      </c>
      <c r="AA349" s="26">
        <v>0</v>
      </c>
      <c r="AB349" s="26">
        <v>47.389040006113625</v>
      </c>
      <c r="AC349" s="26">
        <v>0</v>
      </c>
      <c r="AD349" s="26">
        <v>0</v>
      </c>
      <c r="AE349" s="26">
        <v>57.054159303782285</v>
      </c>
    </row>
    <row r="350" spans="1:31" x14ac:dyDescent="0.3">
      <c r="A350">
        <v>2758806</v>
      </c>
      <c r="B350">
        <v>1</v>
      </c>
      <c r="C350" t="s">
        <v>80</v>
      </c>
      <c r="D350" t="s">
        <v>95</v>
      </c>
      <c r="E350" t="s">
        <v>146</v>
      </c>
      <c r="F350" t="s">
        <v>1200</v>
      </c>
      <c r="G350" t="s">
        <v>148</v>
      </c>
      <c r="H350" t="s">
        <v>149</v>
      </c>
      <c r="I350" t="s">
        <v>136</v>
      </c>
      <c r="J350" t="s">
        <v>137</v>
      </c>
      <c r="K350" t="s">
        <v>138</v>
      </c>
      <c r="L350" t="s">
        <v>1201</v>
      </c>
      <c r="M350" t="s">
        <v>1202</v>
      </c>
      <c r="N350" s="26">
        <v>1.4422222220000001</v>
      </c>
      <c r="O350">
        <v>0</v>
      </c>
      <c r="P350">
        <v>2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 s="26">
        <v>0</v>
      </c>
      <c r="X350" s="26">
        <v>0</v>
      </c>
      <c r="Y350" s="26">
        <v>0</v>
      </c>
      <c r="Z350" s="26">
        <v>0</v>
      </c>
      <c r="AA350" s="26">
        <v>0</v>
      </c>
      <c r="AB350" s="26">
        <v>0</v>
      </c>
      <c r="AC350" s="26">
        <v>0</v>
      </c>
      <c r="AD350" s="26">
        <v>0</v>
      </c>
      <c r="AE350" s="26">
        <v>0</v>
      </c>
    </row>
    <row r="351" spans="1:31" x14ac:dyDescent="0.3">
      <c r="A351">
        <v>2758807</v>
      </c>
      <c r="B351">
        <v>1</v>
      </c>
      <c r="C351" t="s">
        <v>80</v>
      </c>
      <c r="D351" t="s">
        <v>99</v>
      </c>
      <c r="E351" t="s">
        <v>170</v>
      </c>
      <c r="F351" t="s">
        <v>1203</v>
      </c>
      <c r="G351" t="s">
        <v>204</v>
      </c>
      <c r="H351" t="s">
        <v>135</v>
      </c>
      <c r="I351" t="s">
        <v>136</v>
      </c>
      <c r="J351" t="s">
        <v>137</v>
      </c>
      <c r="K351" t="s">
        <v>138</v>
      </c>
      <c r="L351" t="s">
        <v>1204</v>
      </c>
      <c r="M351" t="s">
        <v>1205</v>
      </c>
      <c r="N351" s="26">
        <v>1.4883333329999999</v>
      </c>
      <c r="O351">
        <v>0</v>
      </c>
      <c r="P351">
        <v>36</v>
      </c>
      <c r="Q351">
        <v>0</v>
      </c>
      <c r="R351">
        <v>2</v>
      </c>
      <c r="S351">
        <v>0</v>
      </c>
      <c r="T351">
        <v>5</v>
      </c>
      <c r="U351">
        <v>0</v>
      </c>
      <c r="V351">
        <v>1</v>
      </c>
      <c r="W351" s="26">
        <v>0</v>
      </c>
      <c r="X351" s="26">
        <v>16.207595419235947</v>
      </c>
      <c r="Y351" s="26">
        <v>0</v>
      </c>
      <c r="Z351" s="26">
        <v>0</v>
      </c>
      <c r="AA351" s="26">
        <v>0</v>
      </c>
      <c r="AB351" s="26">
        <v>2.3977044494080171</v>
      </c>
      <c r="AC351" s="26">
        <v>0</v>
      </c>
      <c r="AD351" s="26">
        <v>1.8317180493881613</v>
      </c>
      <c r="AE351" s="26">
        <v>20.437017918032126</v>
      </c>
    </row>
    <row r="352" spans="1:31" x14ac:dyDescent="0.3">
      <c r="A352">
        <v>2758810</v>
      </c>
      <c r="B352">
        <v>1</v>
      </c>
      <c r="C352" t="s">
        <v>81</v>
      </c>
      <c r="D352" t="s">
        <v>127</v>
      </c>
      <c r="E352" t="s">
        <v>146</v>
      </c>
      <c r="F352" t="s">
        <v>1206</v>
      </c>
      <c r="G352" t="s">
        <v>154</v>
      </c>
      <c r="H352" t="s">
        <v>149</v>
      </c>
      <c r="I352" t="s">
        <v>136</v>
      </c>
      <c r="J352" t="s">
        <v>137</v>
      </c>
      <c r="K352" t="s">
        <v>138</v>
      </c>
      <c r="L352" t="s">
        <v>1207</v>
      </c>
      <c r="M352" t="s">
        <v>1208</v>
      </c>
      <c r="N352" s="26">
        <v>6.0769444439999996</v>
      </c>
      <c r="O352">
        <v>0</v>
      </c>
      <c r="P352">
        <v>162</v>
      </c>
      <c r="Q352">
        <v>0</v>
      </c>
      <c r="R352">
        <v>8</v>
      </c>
      <c r="S352">
        <v>0</v>
      </c>
      <c r="T352">
        <v>31</v>
      </c>
      <c r="U352">
        <v>0</v>
      </c>
      <c r="V352">
        <v>0</v>
      </c>
      <c r="W352" s="26">
        <v>0</v>
      </c>
      <c r="X352" s="26">
        <v>294.3769794018724</v>
      </c>
      <c r="Y352" s="26">
        <v>0</v>
      </c>
      <c r="Z352" s="26">
        <v>4.7406930071765014</v>
      </c>
      <c r="AA352" s="26">
        <v>0</v>
      </c>
      <c r="AB352" s="26">
        <v>52.254805481452692</v>
      </c>
      <c r="AC352" s="26">
        <v>0</v>
      </c>
      <c r="AD352" s="26">
        <v>0</v>
      </c>
      <c r="AE352" s="26">
        <v>351.37247789050161</v>
      </c>
    </row>
    <row r="353" spans="1:31" x14ac:dyDescent="0.3">
      <c r="A353">
        <v>2758812</v>
      </c>
      <c r="B353">
        <v>1</v>
      </c>
      <c r="C353" t="s">
        <v>81</v>
      </c>
      <c r="D353" t="s">
        <v>115</v>
      </c>
      <c r="E353" t="s">
        <v>170</v>
      </c>
      <c r="F353" t="s">
        <v>1209</v>
      </c>
      <c r="G353" t="s">
        <v>204</v>
      </c>
      <c r="H353" t="s">
        <v>135</v>
      </c>
      <c r="I353" t="s">
        <v>136</v>
      </c>
      <c r="J353" t="s">
        <v>137</v>
      </c>
      <c r="K353" t="s">
        <v>138</v>
      </c>
      <c r="L353" t="s">
        <v>1210</v>
      </c>
      <c r="M353" t="s">
        <v>1211</v>
      </c>
      <c r="N353" s="26">
        <v>0.77111111099999996</v>
      </c>
      <c r="O353">
        <v>0</v>
      </c>
      <c r="P353">
        <v>7</v>
      </c>
      <c r="Q353">
        <v>0</v>
      </c>
      <c r="R353">
        <v>1</v>
      </c>
      <c r="S353">
        <v>0</v>
      </c>
      <c r="T353">
        <v>2</v>
      </c>
      <c r="U353">
        <v>0</v>
      </c>
      <c r="V353">
        <v>0</v>
      </c>
      <c r="W353" s="26">
        <v>0</v>
      </c>
      <c r="X353" s="26">
        <v>0.68119733156230733</v>
      </c>
      <c r="Y353" s="26">
        <v>0</v>
      </c>
      <c r="Z353" s="26">
        <v>0</v>
      </c>
      <c r="AA353" s="26">
        <v>0</v>
      </c>
      <c r="AB353" s="26">
        <v>3.2350662995377782E-2</v>
      </c>
      <c r="AC353" s="26">
        <v>0</v>
      </c>
      <c r="AD353" s="26">
        <v>0</v>
      </c>
      <c r="AE353" s="26">
        <v>0.71354799455768514</v>
      </c>
    </row>
    <row r="354" spans="1:31" x14ac:dyDescent="0.3">
      <c r="A354">
        <v>2758752</v>
      </c>
      <c r="B354">
        <v>2</v>
      </c>
      <c r="C354" t="s">
        <v>80</v>
      </c>
      <c r="D354" t="s">
        <v>106</v>
      </c>
      <c r="E354" t="s">
        <v>141</v>
      </c>
      <c r="F354" t="s">
        <v>1212</v>
      </c>
      <c r="G354" t="s">
        <v>344</v>
      </c>
      <c r="H354" t="s">
        <v>135</v>
      </c>
      <c r="I354" t="s">
        <v>136</v>
      </c>
      <c r="J354" t="s">
        <v>137</v>
      </c>
      <c r="K354" t="s">
        <v>138</v>
      </c>
      <c r="L354" t="s">
        <v>1152</v>
      </c>
      <c r="M354" t="s">
        <v>1213</v>
      </c>
      <c r="N354" s="26">
        <v>0.231944444</v>
      </c>
      <c r="O354">
        <v>0</v>
      </c>
      <c r="P354">
        <v>105</v>
      </c>
      <c r="Q354">
        <v>0</v>
      </c>
      <c r="R354">
        <v>0</v>
      </c>
      <c r="S354">
        <v>0</v>
      </c>
      <c r="T354">
        <v>11</v>
      </c>
      <c r="U354">
        <v>0</v>
      </c>
      <c r="V354">
        <v>0</v>
      </c>
      <c r="W354" s="26">
        <v>0</v>
      </c>
      <c r="X354" s="26">
        <v>5.4128671000987394</v>
      </c>
      <c r="Y354" s="26">
        <v>0</v>
      </c>
      <c r="Z354" s="26">
        <v>0</v>
      </c>
      <c r="AA354" s="26">
        <v>0</v>
      </c>
      <c r="AB354" s="26">
        <v>0.74815458056665674</v>
      </c>
      <c r="AC354" s="26">
        <v>0</v>
      </c>
      <c r="AD354" s="26">
        <v>0</v>
      </c>
      <c r="AE354" s="26">
        <v>6.1610216806653959</v>
      </c>
    </row>
    <row r="355" spans="1:31" x14ac:dyDescent="0.3">
      <c r="A355">
        <v>2758815</v>
      </c>
      <c r="B355">
        <v>1</v>
      </c>
      <c r="C355" t="s">
        <v>80</v>
      </c>
      <c r="D355" t="s">
        <v>96</v>
      </c>
      <c r="E355" t="s">
        <v>132</v>
      </c>
      <c r="F355" t="s">
        <v>1214</v>
      </c>
      <c r="G355" t="s">
        <v>197</v>
      </c>
      <c r="H355" t="s">
        <v>135</v>
      </c>
      <c r="I355" t="s">
        <v>136</v>
      </c>
      <c r="J355" t="s">
        <v>137</v>
      </c>
      <c r="K355" t="s">
        <v>138</v>
      </c>
      <c r="L355" t="s">
        <v>1215</v>
      </c>
      <c r="M355" t="s">
        <v>1216</v>
      </c>
      <c r="N355" s="26">
        <v>3.420833333</v>
      </c>
      <c r="O355">
        <v>0</v>
      </c>
      <c r="P355">
        <v>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 s="26">
        <v>0</v>
      </c>
      <c r="X355" s="26">
        <v>5.2315251563864127</v>
      </c>
      <c r="Y355" s="26">
        <v>0</v>
      </c>
      <c r="Z355" s="26">
        <v>0</v>
      </c>
      <c r="AA355" s="26">
        <v>0</v>
      </c>
      <c r="AB355" s="26">
        <v>0</v>
      </c>
      <c r="AC355" s="26">
        <v>0</v>
      </c>
      <c r="AD355" s="26">
        <v>0</v>
      </c>
      <c r="AE355" s="26">
        <v>5.2315251563864127</v>
      </c>
    </row>
    <row r="356" spans="1:31" x14ac:dyDescent="0.3">
      <c r="A356">
        <v>2758818</v>
      </c>
      <c r="B356">
        <v>1</v>
      </c>
      <c r="C356" t="s">
        <v>80</v>
      </c>
      <c r="D356" t="s">
        <v>82</v>
      </c>
      <c r="E356" t="s">
        <v>132</v>
      </c>
      <c r="F356" t="s">
        <v>556</v>
      </c>
      <c r="G356" t="s">
        <v>307</v>
      </c>
      <c r="H356" t="s">
        <v>135</v>
      </c>
      <c r="I356" t="s">
        <v>136</v>
      </c>
      <c r="J356" t="s">
        <v>137</v>
      </c>
      <c r="K356" t="s">
        <v>138</v>
      </c>
      <c r="L356" t="s">
        <v>1217</v>
      </c>
      <c r="M356" t="s">
        <v>1218</v>
      </c>
      <c r="N356" s="26">
        <v>1.8591666659999999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1</v>
      </c>
      <c r="U356">
        <v>0</v>
      </c>
      <c r="V356">
        <v>0</v>
      </c>
      <c r="W356" s="26">
        <v>0</v>
      </c>
      <c r="X356" s="26">
        <v>0</v>
      </c>
      <c r="Y356" s="26">
        <v>0</v>
      </c>
      <c r="Z356" s="26">
        <v>0</v>
      </c>
      <c r="AA356" s="26">
        <v>0</v>
      </c>
      <c r="AB356" s="26">
        <v>8.0873196340245102</v>
      </c>
      <c r="AC356" s="26">
        <v>0</v>
      </c>
      <c r="AD356" s="26">
        <v>0</v>
      </c>
      <c r="AE356" s="26">
        <v>8.0873196340245102</v>
      </c>
    </row>
    <row r="357" spans="1:31" x14ac:dyDescent="0.3">
      <c r="A357">
        <v>2758825</v>
      </c>
      <c r="B357">
        <v>1</v>
      </c>
      <c r="C357" t="s">
        <v>80</v>
      </c>
      <c r="D357" t="s">
        <v>82</v>
      </c>
      <c r="E357" t="s">
        <v>132</v>
      </c>
      <c r="F357" t="s">
        <v>1219</v>
      </c>
      <c r="G357" t="s">
        <v>197</v>
      </c>
      <c r="H357" t="s">
        <v>135</v>
      </c>
      <c r="I357" t="s">
        <v>136</v>
      </c>
      <c r="J357" t="s">
        <v>137</v>
      </c>
      <c r="K357" t="s">
        <v>138</v>
      </c>
      <c r="L357" t="s">
        <v>1220</v>
      </c>
      <c r="M357" t="s">
        <v>1221</v>
      </c>
      <c r="N357" s="26">
        <v>0.75194444400000005</v>
      </c>
      <c r="O357">
        <v>0</v>
      </c>
      <c r="P357">
        <v>1</v>
      </c>
      <c r="Q357">
        <v>0</v>
      </c>
      <c r="R357">
        <v>0</v>
      </c>
      <c r="S357">
        <v>0</v>
      </c>
      <c r="T357">
        <v>1</v>
      </c>
      <c r="U357">
        <v>0</v>
      </c>
      <c r="V357">
        <v>0</v>
      </c>
      <c r="W357" s="26">
        <v>0</v>
      </c>
      <c r="X357" s="26">
        <v>0.32480017173645515</v>
      </c>
      <c r="Y357" s="26">
        <v>0</v>
      </c>
      <c r="Z357" s="26">
        <v>0</v>
      </c>
      <c r="AA357" s="26">
        <v>0</v>
      </c>
      <c r="AB357" s="26">
        <v>0</v>
      </c>
      <c r="AC357" s="26">
        <v>0</v>
      </c>
      <c r="AD357" s="26">
        <v>0</v>
      </c>
      <c r="AE357" s="26">
        <v>0.32480017173645515</v>
      </c>
    </row>
    <row r="358" spans="1:31" x14ac:dyDescent="0.3">
      <c r="A358">
        <v>2758826</v>
      </c>
      <c r="B358">
        <v>1</v>
      </c>
      <c r="C358" t="s">
        <v>81</v>
      </c>
      <c r="D358" t="s">
        <v>116</v>
      </c>
      <c r="E358" t="s">
        <v>132</v>
      </c>
      <c r="F358" t="s">
        <v>1222</v>
      </c>
      <c r="G358" t="s">
        <v>197</v>
      </c>
      <c r="H358" t="s">
        <v>135</v>
      </c>
      <c r="I358" t="s">
        <v>136</v>
      </c>
      <c r="J358" t="s">
        <v>137</v>
      </c>
      <c r="K358" t="s">
        <v>138</v>
      </c>
      <c r="L358" t="s">
        <v>1223</v>
      </c>
      <c r="M358" t="s">
        <v>1224</v>
      </c>
      <c r="N358" s="26">
        <v>2.1002777770000001</v>
      </c>
      <c r="O358">
        <v>0</v>
      </c>
      <c r="P358">
        <v>1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 s="26">
        <v>0</v>
      </c>
      <c r="X358" s="26">
        <v>0.33114314654672145</v>
      </c>
      <c r="Y358" s="26">
        <v>0</v>
      </c>
      <c r="Z358" s="26">
        <v>0</v>
      </c>
      <c r="AA358" s="26">
        <v>0</v>
      </c>
      <c r="AB358" s="26">
        <v>0</v>
      </c>
      <c r="AC358" s="26">
        <v>0</v>
      </c>
      <c r="AD358" s="26">
        <v>0</v>
      </c>
      <c r="AE358" s="26">
        <v>0.33114314654672145</v>
      </c>
    </row>
    <row r="359" spans="1:31" x14ac:dyDescent="0.3">
      <c r="A359">
        <v>2758829</v>
      </c>
      <c r="B359">
        <v>1</v>
      </c>
      <c r="C359" t="s">
        <v>80</v>
      </c>
      <c r="D359" t="s">
        <v>85</v>
      </c>
      <c r="E359" t="s">
        <v>166</v>
      </c>
      <c r="F359" t="s">
        <v>1225</v>
      </c>
      <c r="G359" t="s">
        <v>232</v>
      </c>
      <c r="H359" t="s">
        <v>135</v>
      </c>
      <c r="I359" t="s">
        <v>136</v>
      </c>
      <c r="J359" t="s">
        <v>137</v>
      </c>
      <c r="K359" t="s">
        <v>138</v>
      </c>
      <c r="L359" t="s">
        <v>1226</v>
      </c>
      <c r="M359" t="s">
        <v>1227</v>
      </c>
      <c r="N359" s="26">
        <v>4.4511111110000003</v>
      </c>
      <c r="O359">
        <v>0</v>
      </c>
      <c r="P359">
        <v>114</v>
      </c>
      <c r="Q359">
        <v>0</v>
      </c>
      <c r="R359">
        <v>0</v>
      </c>
      <c r="S359">
        <v>0</v>
      </c>
      <c r="T359">
        <v>17</v>
      </c>
      <c r="U359">
        <v>0</v>
      </c>
      <c r="V359">
        <v>0</v>
      </c>
      <c r="W359" s="26">
        <v>0</v>
      </c>
      <c r="X359" s="26">
        <v>125.84923468145846</v>
      </c>
      <c r="Y359" s="26">
        <v>0</v>
      </c>
      <c r="Z359" s="26">
        <v>0</v>
      </c>
      <c r="AA359" s="26">
        <v>0</v>
      </c>
      <c r="AB359" s="26">
        <v>37.645884783001243</v>
      </c>
      <c r="AC359" s="26">
        <v>0</v>
      </c>
      <c r="AD359" s="26">
        <v>0</v>
      </c>
      <c r="AE359" s="26">
        <v>163.49511946445969</v>
      </c>
    </row>
    <row r="360" spans="1:31" x14ac:dyDescent="0.3">
      <c r="A360">
        <v>2758831</v>
      </c>
      <c r="B360">
        <v>1</v>
      </c>
      <c r="C360" t="s">
        <v>81</v>
      </c>
      <c r="D360" t="s">
        <v>113</v>
      </c>
      <c r="E360" t="s">
        <v>132</v>
      </c>
      <c r="F360" t="s">
        <v>1228</v>
      </c>
      <c r="G360" t="s">
        <v>197</v>
      </c>
      <c r="H360" t="s">
        <v>135</v>
      </c>
      <c r="I360" t="s">
        <v>136</v>
      </c>
      <c r="J360" t="s">
        <v>137</v>
      </c>
      <c r="K360" t="s">
        <v>138</v>
      </c>
      <c r="L360" t="s">
        <v>1229</v>
      </c>
      <c r="M360" t="s">
        <v>1230</v>
      </c>
      <c r="N360" s="26">
        <v>2.4361111110000002</v>
      </c>
      <c r="O360">
        <v>0</v>
      </c>
      <c r="P360">
        <v>1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 s="26">
        <v>0</v>
      </c>
      <c r="X360" s="26">
        <v>0.25430551013033137</v>
      </c>
      <c r="Y360" s="26">
        <v>0</v>
      </c>
      <c r="Z360" s="26">
        <v>0</v>
      </c>
      <c r="AA360" s="26">
        <v>0</v>
      </c>
      <c r="AB360" s="26">
        <v>0</v>
      </c>
      <c r="AC360" s="26">
        <v>0</v>
      </c>
      <c r="AD360" s="26">
        <v>0</v>
      </c>
      <c r="AE360" s="26">
        <v>0.25430551013033137</v>
      </c>
    </row>
    <row r="361" spans="1:31" x14ac:dyDescent="0.3">
      <c r="A361">
        <v>2758834</v>
      </c>
      <c r="B361">
        <v>1</v>
      </c>
      <c r="C361" t="s">
        <v>81</v>
      </c>
      <c r="D361" t="s">
        <v>127</v>
      </c>
      <c r="E361" t="s">
        <v>141</v>
      </c>
      <c r="F361" t="s">
        <v>1231</v>
      </c>
      <c r="G361" t="s">
        <v>143</v>
      </c>
      <c r="H361" t="s">
        <v>135</v>
      </c>
      <c r="I361" t="s">
        <v>566</v>
      </c>
      <c r="J361" t="s">
        <v>137</v>
      </c>
      <c r="K361" t="s">
        <v>138</v>
      </c>
      <c r="L361" t="s">
        <v>1232</v>
      </c>
      <c r="M361" t="s">
        <v>1233</v>
      </c>
      <c r="N361" s="26">
        <v>2.2222222E-2</v>
      </c>
      <c r="O361">
        <v>0</v>
      </c>
      <c r="P361">
        <v>50</v>
      </c>
      <c r="Q361">
        <v>0</v>
      </c>
      <c r="R361">
        <v>8</v>
      </c>
      <c r="S361">
        <v>0</v>
      </c>
      <c r="T361">
        <v>5</v>
      </c>
      <c r="U361">
        <v>0</v>
      </c>
      <c r="V361">
        <v>0</v>
      </c>
      <c r="W361" s="26">
        <v>0</v>
      </c>
      <c r="X361" s="26">
        <v>0.21735275208101332</v>
      </c>
      <c r="Y361" s="26">
        <v>0</v>
      </c>
      <c r="Z361" s="26">
        <v>0.11820296992578667</v>
      </c>
      <c r="AA361" s="26">
        <v>0</v>
      </c>
      <c r="AB361" s="26">
        <v>0.11292708964471111</v>
      </c>
      <c r="AC361" s="26">
        <v>0</v>
      </c>
      <c r="AD361" s="26">
        <v>0</v>
      </c>
      <c r="AE361" s="26">
        <v>0.4484828116515111</v>
      </c>
    </row>
    <row r="362" spans="1:31" x14ac:dyDescent="0.3">
      <c r="A362">
        <v>2758837</v>
      </c>
      <c r="B362">
        <v>1</v>
      </c>
      <c r="C362" t="s">
        <v>81</v>
      </c>
      <c r="D362" t="s">
        <v>128</v>
      </c>
      <c r="E362" t="s">
        <v>166</v>
      </c>
      <c r="F362" t="s">
        <v>1194</v>
      </c>
      <c r="G362" t="s">
        <v>425</v>
      </c>
      <c r="H362" t="s">
        <v>135</v>
      </c>
      <c r="I362" t="s">
        <v>136</v>
      </c>
      <c r="J362" t="s">
        <v>137</v>
      </c>
      <c r="K362" t="s">
        <v>138</v>
      </c>
      <c r="L362" t="s">
        <v>1234</v>
      </c>
      <c r="M362" t="s">
        <v>1235</v>
      </c>
      <c r="N362" s="26">
        <v>0.49777777699999998</v>
      </c>
      <c r="O362">
        <v>0</v>
      </c>
      <c r="P362">
        <v>276</v>
      </c>
      <c r="Q362">
        <v>0</v>
      </c>
      <c r="R362">
        <v>0</v>
      </c>
      <c r="S362">
        <v>0</v>
      </c>
      <c r="T362">
        <v>36</v>
      </c>
      <c r="U362">
        <v>0</v>
      </c>
      <c r="V362">
        <v>0</v>
      </c>
      <c r="W362" s="26">
        <v>0</v>
      </c>
      <c r="X362" s="26">
        <v>30.4614482360262</v>
      </c>
      <c r="Y362" s="26">
        <v>0</v>
      </c>
      <c r="Z362" s="26">
        <v>0</v>
      </c>
      <c r="AA362" s="26">
        <v>0</v>
      </c>
      <c r="AB362" s="26">
        <v>11.863777913135829</v>
      </c>
      <c r="AC362" s="26">
        <v>0</v>
      </c>
      <c r="AD362" s="26">
        <v>0</v>
      </c>
      <c r="AE362" s="26">
        <v>42.325226149162027</v>
      </c>
    </row>
    <row r="363" spans="1:31" x14ac:dyDescent="0.3">
      <c r="A363">
        <v>2758838</v>
      </c>
      <c r="B363">
        <v>1</v>
      </c>
      <c r="C363" t="s">
        <v>80</v>
      </c>
      <c r="D363" t="s">
        <v>85</v>
      </c>
      <c r="E363" t="s">
        <v>132</v>
      </c>
      <c r="F363" t="s">
        <v>1153</v>
      </c>
      <c r="G363" t="s">
        <v>307</v>
      </c>
      <c r="H363" t="s">
        <v>135</v>
      </c>
      <c r="I363" t="s">
        <v>136</v>
      </c>
      <c r="J363" t="s">
        <v>137</v>
      </c>
      <c r="K363" t="s">
        <v>138</v>
      </c>
      <c r="L363" t="s">
        <v>1236</v>
      </c>
      <c r="M363" t="s">
        <v>1237</v>
      </c>
      <c r="N363" s="26">
        <v>4.0644444440000003</v>
      </c>
      <c r="O363">
        <v>0</v>
      </c>
      <c r="P363">
        <v>11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 s="26">
        <v>0</v>
      </c>
      <c r="X363" s="26">
        <v>9.1833703466636276</v>
      </c>
      <c r="Y363" s="26">
        <v>0</v>
      </c>
      <c r="Z363" s="26">
        <v>0</v>
      </c>
      <c r="AA363" s="26">
        <v>0</v>
      </c>
      <c r="AB363" s="26">
        <v>0</v>
      </c>
      <c r="AC363" s="26">
        <v>0</v>
      </c>
      <c r="AD363" s="26">
        <v>0</v>
      </c>
      <c r="AE363" s="26">
        <v>9.1833703466636276</v>
      </c>
    </row>
    <row r="364" spans="1:31" x14ac:dyDescent="0.3">
      <c r="A364">
        <v>2738692</v>
      </c>
      <c r="B364">
        <v>2</v>
      </c>
      <c r="C364" t="s">
        <v>81</v>
      </c>
      <c r="D364" t="s">
        <v>128</v>
      </c>
      <c r="E364" t="s">
        <v>152</v>
      </c>
      <c r="F364" t="s">
        <v>1238</v>
      </c>
      <c r="G364" t="s">
        <v>148</v>
      </c>
      <c r="H364" t="s">
        <v>149</v>
      </c>
      <c r="I364" t="s">
        <v>136</v>
      </c>
      <c r="J364" t="s">
        <v>137</v>
      </c>
      <c r="K364" t="s">
        <v>138</v>
      </c>
      <c r="L364" t="s">
        <v>1090</v>
      </c>
      <c r="M364" t="s">
        <v>1239</v>
      </c>
      <c r="N364" s="26">
        <v>1.0802777770000001</v>
      </c>
      <c r="O364">
        <v>3</v>
      </c>
      <c r="P364">
        <v>1</v>
      </c>
      <c r="Q364">
        <v>26</v>
      </c>
      <c r="R364">
        <v>6</v>
      </c>
      <c r="S364">
        <v>8</v>
      </c>
      <c r="T364">
        <v>1</v>
      </c>
      <c r="U364">
        <v>0</v>
      </c>
      <c r="V364">
        <v>0</v>
      </c>
      <c r="W364" s="26">
        <v>3.7095885200001297</v>
      </c>
      <c r="X364" s="26">
        <v>0</v>
      </c>
      <c r="Y364" s="26">
        <v>18.827007548014972</v>
      </c>
      <c r="Z364" s="26">
        <v>0</v>
      </c>
      <c r="AA364" s="26">
        <v>32.775361632379258</v>
      </c>
      <c r="AB364" s="26">
        <v>0</v>
      </c>
      <c r="AC364" s="26">
        <v>0</v>
      </c>
      <c r="AD364" s="26">
        <v>0</v>
      </c>
      <c r="AE364" s="26">
        <v>55.311957700394359</v>
      </c>
    </row>
    <row r="365" spans="1:31" x14ac:dyDescent="0.3">
      <c r="A365">
        <v>2758841</v>
      </c>
      <c r="B365">
        <v>1</v>
      </c>
      <c r="C365" t="s">
        <v>80</v>
      </c>
      <c r="D365" t="s">
        <v>97</v>
      </c>
      <c r="E365" t="s">
        <v>170</v>
      </c>
      <c r="F365" t="s">
        <v>1240</v>
      </c>
      <c r="G365" t="s">
        <v>204</v>
      </c>
      <c r="H365" t="s">
        <v>135</v>
      </c>
      <c r="I365" t="s">
        <v>136</v>
      </c>
      <c r="J365" t="s">
        <v>137</v>
      </c>
      <c r="K365" t="s">
        <v>138</v>
      </c>
      <c r="L365" t="s">
        <v>1241</v>
      </c>
      <c r="M365" t="s">
        <v>1242</v>
      </c>
      <c r="N365" s="26">
        <v>1.6388888880000001</v>
      </c>
      <c r="O365">
        <v>0</v>
      </c>
      <c r="P365">
        <v>2</v>
      </c>
      <c r="Q365">
        <v>0</v>
      </c>
      <c r="R365">
        <v>5</v>
      </c>
      <c r="S365">
        <v>0</v>
      </c>
      <c r="T365">
        <v>0</v>
      </c>
      <c r="U365">
        <v>0</v>
      </c>
      <c r="V365">
        <v>0</v>
      </c>
      <c r="W365" s="26">
        <v>0</v>
      </c>
      <c r="X365" s="26">
        <v>0.36882731709111111</v>
      </c>
      <c r="Y365" s="26">
        <v>0</v>
      </c>
      <c r="Z365" s="26">
        <v>0.48160886613333331</v>
      </c>
      <c r="AA365" s="26">
        <v>0</v>
      </c>
      <c r="AB365" s="26">
        <v>0</v>
      </c>
      <c r="AC365" s="26">
        <v>0</v>
      </c>
      <c r="AD365" s="26">
        <v>0</v>
      </c>
      <c r="AE365" s="26">
        <v>0.85043618322444448</v>
      </c>
    </row>
    <row r="366" spans="1:31" x14ac:dyDescent="0.3">
      <c r="A366">
        <v>2758837</v>
      </c>
      <c r="B366">
        <v>2</v>
      </c>
      <c r="C366" t="s">
        <v>81</v>
      </c>
      <c r="D366" t="s">
        <v>128</v>
      </c>
      <c r="E366" t="s">
        <v>141</v>
      </c>
      <c r="F366" t="s">
        <v>1243</v>
      </c>
      <c r="G366" t="s">
        <v>425</v>
      </c>
      <c r="H366" t="s">
        <v>135</v>
      </c>
      <c r="I366" t="s">
        <v>136</v>
      </c>
      <c r="J366" t="s">
        <v>137</v>
      </c>
      <c r="K366" t="s">
        <v>138</v>
      </c>
      <c r="L366" t="s">
        <v>1235</v>
      </c>
      <c r="M366" t="s">
        <v>1244</v>
      </c>
      <c r="N366" s="26">
        <v>0.89472222199999996</v>
      </c>
      <c r="O366">
        <v>0</v>
      </c>
      <c r="P366">
        <v>779</v>
      </c>
      <c r="Q366">
        <v>0</v>
      </c>
      <c r="R366">
        <v>0</v>
      </c>
      <c r="S366">
        <v>0</v>
      </c>
      <c r="T366">
        <v>53</v>
      </c>
      <c r="U366">
        <v>0</v>
      </c>
      <c r="V366">
        <v>0</v>
      </c>
      <c r="W366" s="26">
        <v>0</v>
      </c>
      <c r="X366" s="26">
        <v>158.23502066122538</v>
      </c>
      <c r="Y366" s="26">
        <v>0</v>
      </c>
      <c r="Z366" s="26">
        <v>0</v>
      </c>
      <c r="AA366" s="26">
        <v>0</v>
      </c>
      <c r="AB366" s="26">
        <v>30.53158474357874</v>
      </c>
      <c r="AC366" s="26">
        <v>0</v>
      </c>
      <c r="AD366" s="26">
        <v>0</v>
      </c>
      <c r="AE366" s="26">
        <v>188.76660540480412</v>
      </c>
    </row>
    <row r="367" spans="1:31" x14ac:dyDescent="0.3">
      <c r="A367">
        <v>2758849</v>
      </c>
      <c r="B367">
        <v>1</v>
      </c>
      <c r="C367" t="s">
        <v>80</v>
      </c>
      <c r="D367" t="s">
        <v>96</v>
      </c>
      <c r="E367" t="s">
        <v>166</v>
      </c>
      <c r="F367" t="s">
        <v>1245</v>
      </c>
      <c r="G367" t="s">
        <v>232</v>
      </c>
      <c r="H367" t="s">
        <v>135</v>
      </c>
      <c r="I367" t="s">
        <v>136</v>
      </c>
      <c r="J367" t="s">
        <v>137</v>
      </c>
      <c r="K367" t="s">
        <v>138</v>
      </c>
      <c r="L367" t="s">
        <v>1246</v>
      </c>
      <c r="M367" t="s">
        <v>1247</v>
      </c>
      <c r="N367" s="26">
        <v>0.78805555500000002</v>
      </c>
      <c r="O367">
        <v>0</v>
      </c>
      <c r="P367">
        <v>33</v>
      </c>
      <c r="Q367">
        <v>0</v>
      </c>
      <c r="R367">
        <v>0</v>
      </c>
      <c r="S367">
        <v>0</v>
      </c>
      <c r="T367">
        <v>1</v>
      </c>
      <c r="U367">
        <v>0</v>
      </c>
      <c r="V367">
        <v>0</v>
      </c>
      <c r="W367" s="26">
        <v>0</v>
      </c>
      <c r="X367" s="26">
        <v>1.413162183465039</v>
      </c>
      <c r="Y367" s="26">
        <v>0</v>
      </c>
      <c r="Z367" s="26">
        <v>0</v>
      </c>
      <c r="AA367" s="26">
        <v>0</v>
      </c>
      <c r="AB367" s="26">
        <v>4.9677111398470108</v>
      </c>
      <c r="AC367" s="26">
        <v>0</v>
      </c>
      <c r="AD367" s="26">
        <v>0</v>
      </c>
      <c r="AE367" s="26">
        <v>6.3808733233120503</v>
      </c>
    </row>
    <row r="368" spans="1:31" x14ac:dyDescent="0.3">
      <c r="A368">
        <v>2758859</v>
      </c>
      <c r="B368">
        <v>1</v>
      </c>
      <c r="C368" t="s">
        <v>80</v>
      </c>
      <c r="D368" t="s">
        <v>95</v>
      </c>
      <c r="E368" t="s">
        <v>157</v>
      </c>
      <c r="F368" t="s">
        <v>1248</v>
      </c>
      <c r="G368" t="s">
        <v>159</v>
      </c>
      <c r="H368" t="s">
        <v>149</v>
      </c>
      <c r="I368" t="s">
        <v>136</v>
      </c>
      <c r="J368" t="s">
        <v>137</v>
      </c>
      <c r="K368" t="s">
        <v>138</v>
      </c>
      <c r="L368" t="s">
        <v>1249</v>
      </c>
      <c r="M368" t="s">
        <v>1250</v>
      </c>
      <c r="N368" s="26">
        <v>1.155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1</v>
      </c>
      <c r="V368">
        <v>0</v>
      </c>
      <c r="W368" s="26">
        <v>0</v>
      </c>
      <c r="X368" s="26">
        <v>0</v>
      </c>
      <c r="Y368" s="26">
        <v>0</v>
      </c>
      <c r="Z368" s="26">
        <v>0</v>
      </c>
      <c r="AA368" s="26">
        <v>0</v>
      </c>
      <c r="AB368" s="26">
        <v>0</v>
      </c>
      <c r="AC368" s="26">
        <v>4172.8883059616501</v>
      </c>
      <c r="AD368" s="26">
        <v>0</v>
      </c>
      <c r="AE368" s="26">
        <v>4172.8883059616501</v>
      </c>
    </row>
    <row r="369" spans="1:31" x14ac:dyDescent="0.3">
      <c r="A369">
        <v>2758861</v>
      </c>
      <c r="B369">
        <v>1</v>
      </c>
      <c r="C369" t="s">
        <v>81</v>
      </c>
      <c r="D369" t="s">
        <v>127</v>
      </c>
      <c r="E369" t="s">
        <v>175</v>
      </c>
      <c r="F369" t="s">
        <v>1251</v>
      </c>
      <c r="G369" t="s">
        <v>159</v>
      </c>
      <c r="H369" t="s">
        <v>149</v>
      </c>
      <c r="I369" t="s">
        <v>136</v>
      </c>
      <c r="J369" t="s">
        <v>137</v>
      </c>
      <c r="K369" t="s">
        <v>138</v>
      </c>
      <c r="L369" t="s">
        <v>1252</v>
      </c>
      <c r="M369" t="s">
        <v>1253</v>
      </c>
      <c r="N369" s="26">
        <v>1.041388888</v>
      </c>
      <c r="O369">
        <v>10</v>
      </c>
      <c r="P369">
        <v>750</v>
      </c>
      <c r="Q369">
        <v>312</v>
      </c>
      <c r="R369">
        <v>489</v>
      </c>
      <c r="S369">
        <v>45</v>
      </c>
      <c r="T369">
        <v>121</v>
      </c>
      <c r="U369">
        <v>2</v>
      </c>
      <c r="V369">
        <v>1</v>
      </c>
      <c r="W369" s="26">
        <v>4.9979257462657571</v>
      </c>
      <c r="X369" s="26">
        <v>169.18214824786622</v>
      </c>
      <c r="Y369" s="26">
        <v>37.152859947470901</v>
      </c>
      <c r="Z369" s="26">
        <v>23.234533125578228</v>
      </c>
      <c r="AA369" s="26">
        <v>197.5266739692596</v>
      </c>
      <c r="AB369" s="26">
        <v>36.475743474039582</v>
      </c>
      <c r="AC369" s="26">
        <v>85.710761449824389</v>
      </c>
      <c r="AD369" s="26">
        <v>27.969529115577775</v>
      </c>
      <c r="AE369" s="26">
        <v>582.25017507588245</v>
      </c>
    </row>
    <row r="370" spans="1:31" x14ac:dyDescent="0.3">
      <c r="A370">
        <v>2758841</v>
      </c>
      <c r="B370">
        <v>2</v>
      </c>
      <c r="C370" t="s">
        <v>80</v>
      </c>
      <c r="D370" t="s">
        <v>97</v>
      </c>
      <c r="E370" t="s">
        <v>141</v>
      </c>
      <c r="F370" t="s">
        <v>1254</v>
      </c>
      <c r="G370" t="s">
        <v>204</v>
      </c>
      <c r="H370" t="s">
        <v>135</v>
      </c>
      <c r="I370" t="s">
        <v>136</v>
      </c>
      <c r="J370" t="s">
        <v>137</v>
      </c>
      <c r="K370" t="s">
        <v>138</v>
      </c>
      <c r="L370" t="s">
        <v>1242</v>
      </c>
      <c r="M370" t="s">
        <v>1255</v>
      </c>
      <c r="N370" s="26">
        <v>0.77249999999999996</v>
      </c>
      <c r="O370">
        <v>0</v>
      </c>
      <c r="P370">
        <v>8</v>
      </c>
      <c r="Q370">
        <v>0</v>
      </c>
      <c r="R370">
        <v>12</v>
      </c>
      <c r="S370">
        <v>0</v>
      </c>
      <c r="T370">
        <v>3</v>
      </c>
      <c r="U370">
        <v>0</v>
      </c>
      <c r="V370">
        <v>0</v>
      </c>
      <c r="W370" s="26">
        <v>0</v>
      </c>
      <c r="X370" s="26">
        <v>1.1549990563138752</v>
      </c>
      <c r="Y370" s="26">
        <v>0</v>
      </c>
      <c r="Z370" s="26">
        <v>0.98940456579688063</v>
      </c>
      <c r="AA370" s="26">
        <v>0</v>
      </c>
      <c r="AB370" s="26">
        <v>2.698406385419061</v>
      </c>
      <c r="AC370" s="26">
        <v>0</v>
      </c>
      <c r="AD370" s="26">
        <v>0</v>
      </c>
      <c r="AE370" s="26">
        <v>4.8428100075298168</v>
      </c>
    </row>
    <row r="371" spans="1:31" x14ac:dyDescent="0.3">
      <c r="A371">
        <v>2758863</v>
      </c>
      <c r="B371">
        <v>1</v>
      </c>
      <c r="C371" t="s">
        <v>80</v>
      </c>
      <c r="D371" t="s">
        <v>95</v>
      </c>
      <c r="E371" t="s">
        <v>157</v>
      </c>
      <c r="F371" t="s">
        <v>1256</v>
      </c>
      <c r="G371" t="s">
        <v>159</v>
      </c>
      <c r="H371" t="s">
        <v>149</v>
      </c>
      <c r="I371" t="s">
        <v>136</v>
      </c>
      <c r="J371" t="s">
        <v>137</v>
      </c>
      <c r="K371" t="s">
        <v>138</v>
      </c>
      <c r="L371" t="s">
        <v>1257</v>
      </c>
      <c r="M371" t="s">
        <v>1258</v>
      </c>
      <c r="N371" s="26">
        <v>1.438055555</v>
      </c>
      <c r="O371">
        <v>0</v>
      </c>
      <c r="P371">
        <v>0</v>
      </c>
      <c r="Q371">
        <v>0</v>
      </c>
      <c r="R371">
        <v>0</v>
      </c>
      <c r="S371">
        <v>2</v>
      </c>
      <c r="T371">
        <v>0</v>
      </c>
      <c r="U371">
        <v>1</v>
      </c>
      <c r="V371">
        <v>0</v>
      </c>
      <c r="W371" s="26">
        <v>0</v>
      </c>
      <c r="X371" s="26">
        <v>0</v>
      </c>
      <c r="Y371" s="26">
        <v>0</v>
      </c>
      <c r="Z371" s="26">
        <v>0</v>
      </c>
      <c r="AA371" s="26">
        <v>69.617224953996939</v>
      </c>
      <c r="AB371" s="26">
        <v>0</v>
      </c>
      <c r="AC371" s="26">
        <v>182.26527785670191</v>
      </c>
      <c r="AD371" s="26">
        <v>0</v>
      </c>
      <c r="AE371" s="26">
        <v>251.88250281069884</v>
      </c>
    </row>
    <row r="372" spans="1:31" x14ac:dyDescent="0.3">
      <c r="A372">
        <v>2758864</v>
      </c>
      <c r="B372">
        <v>1</v>
      </c>
      <c r="C372" t="s">
        <v>80</v>
      </c>
      <c r="D372" t="s">
        <v>105</v>
      </c>
      <c r="E372" t="s">
        <v>157</v>
      </c>
      <c r="F372" t="s">
        <v>1259</v>
      </c>
      <c r="G372" t="s">
        <v>159</v>
      </c>
      <c r="H372" t="s">
        <v>149</v>
      </c>
      <c r="I372" t="s">
        <v>136</v>
      </c>
      <c r="J372" t="s">
        <v>137</v>
      </c>
      <c r="K372" t="s">
        <v>138</v>
      </c>
      <c r="L372" t="s">
        <v>1260</v>
      </c>
      <c r="M372" t="s">
        <v>1261</v>
      </c>
      <c r="N372" s="26">
        <v>0.26500000000000001</v>
      </c>
      <c r="O372">
        <v>1</v>
      </c>
      <c r="P372">
        <v>576</v>
      </c>
      <c r="Q372">
        <v>7</v>
      </c>
      <c r="R372">
        <v>40</v>
      </c>
      <c r="S372">
        <v>34</v>
      </c>
      <c r="T372">
        <v>76</v>
      </c>
      <c r="U372">
        <v>7</v>
      </c>
      <c r="V372">
        <v>0</v>
      </c>
      <c r="W372" s="26">
        <v>3.6942082154159006E-2</v>
      </c>
      <c r="X372" s="26">
        <v>36.932880461614758</v>
      </c>
      <c r="Y372" s="26">
        <v>1.752162028699686</v>
      </c>
      <c r="Z372" s="26">
        <v>2.5270839169469732</v>
      </c>
      <c r="AA372" s="26">
        <v>98.242374836469338</v>
      </c>
      <c r="AB372" s="26">
        <v>10.81439156289577</v>
      </c>
      <c r="AC372" s="26">
        <v>103.04223860369407</v>
      </c>
      <c r="AD372" s="26">
        <v>0</v>
      </c>
      <c r="AE372" s="26">
        <v>253.34807349247475</v>
      </c>
    </row>
    <row r="373" spans="1:31" x14ac:dyDescent="0.3">
      <c r="A373">
        <v>2758866</v>
      </c>
      <c r="B373">
        <v>1</v>
      </c>
      <c r="C373" t="s">
        <v>80</v>
      </c>
      <c r="D373" t="s">
        <v>105</v>
      </c>
      <c r="E373" t="s">
        <v>157</v>
      </c>
      <c r="F373" t="s">
        <v>1262</v>
      </c>
      <c r="G373" t="s">
        <v>159</v>
      </c>
      <c r="H373" t="s">
        <v>149</v>
      </c>
      <c r="I373" t="s">
        <v>136</v>
      </c>
      <c r="J373" t="s">
        <v>137</v>
      </c>
      <c r="K373" t="s">
        <v>138</v>
      </c>
      <c r="L373" t="s">
        <v>1263</v>
      </c>
      <c r="M373" t="s">
        <v>1264</v>
      </c>
      <c r="N373" s="26">
        <v>0.24722222199999999</v>
      </c>
      <c r="O373">
        <v>0</v>
      </c>
      <c r="P373">
        <v>1673</v>
      </c>
      <c r="Q373">
        <v>0</v>
      </c>
      <c r="R373">
        <v>100</v>
      </c>
      <c r="S373">
        <v>21</v>
      </c>
      <c r="T373">
        <v>188</v>
      </c>
      <c r="U373">
        <v>4</v>
      </c>
      <c r="V373">
        <v>1</v>
      </c>
      <c r="W373" s="26">
        <v>0</v>
      </c>
      <c r="X373" s="26">
        <v>100.42340578750088</v>
      </c>
      <c r="Y373" s="26">
        <v>0</v>
      </c>
      <c r="Z373" s="26">
        <v>2.6513778882401846</v>
      </c>
      <c r="AA373" s="26">
        <v>247.14349376887589</v>
      </c>
      <c r="AB373" s="26">
        <v>31.532593889144362</v>
      </c>
      <c r="AC373" s="26">
        <v>102.85797216768762</v>
      </c>
      <c r="AD373" s="26">
        <v>9.9885643518666676</v>
      </c>
      <c r="AE373" s="26">
        <v>494.59740785331564</v>
      </c>
    </row>
    <row r="374" spans="1:31" x14ac:dyDescent="0.3">
      <c r="A374">
        <v>2758869</v>
      </c>
      <c r="B374">
        <v>1</v>
      </c>
      <c r="C374" t="s">
        <v>80</v>
      </c>
      <c r="D374" t="s">
        <v>110</v>
      </c>
      <c r="E374" t="s">
        <v>132</v>
      </c>
      <c r="F374" t="s">
        <v>1265</v>
      </c>
      <c r="G374" t="s">
        <v>232</v>
      </c>
      <c r="H374" t="s">
        <v>135</v>
      </c>
      <c r="I374" t="s">
        <v>136</v>
      </c>
      <c r="J374" t="s">
        <v>137</v>
      </c>
      <c r="K374" t="s">
        <v>138</v>
      </c>
      <c r="L374" t="s">
        <v>1266</v>
      </c>
      <c r="M374" t="s">
        <v>1267</v>
      </c>
      <c r="N374" s="26">
        <v>6.2869444440000004</v>
      </c>
      <c r="O374">
        <v>0</v>
      </c>
      <c r="P374">
        <v>4</v>
      </c>
      <c r="Q374">
        <v>0</v>
      </c>
      <c r="R374">
        <v>0</v>
      </c>
      <c r="S374">
        <v>0</v>
      </c>
      <c r="T374">
        <v>3</v>
      </c>
      <c r="U374">
        <v>0</v>
      </c>
      <c r="V374">
        <v>0</v>
      </c>
      <c r="W374" s="26">
        <v>0</v>
      </c>
      <c r="X374" s="26">
        <v>3.6919623487313626</v>
      </c>
      <c r="Y374" s="26">
        <v>0</v>
      </c>
      <c r="Z374" s="26">
        <v>0</v>
      </c>
      <c r="AA374" s="26">
        <v>0</v>
      </c>
      <c r="AB374" s="26">
        <v>18.053966439881187</v>
      </c>
      <c r="AC374" s="26">
        <v>0</v>
      </c>
      <c r="AD374" s="26">
        <v>0</v>
      </c>
      <c r="AE374" s="26">
        <v>21.745928788612549</v>
      </c>
    </row>
    <row r="375" spans="1:31" x14ac:dyDescent="0.3">
      <c r="A375">
        <v>2758875</v>
      </c>
      <c r="B375">
        <v>1</v>
      </c>
      <c r="C375" t="s">
        <v>80</v>
      </c>
      <c r="D375" t="s">
        <v>95</v>
      </c>
      <c r="E375" t="s">
        <v>175</v>
      </c>
      <c r="F375" t="s">
        <v>1268</v>
      </c>
      <c r="G375" t="s">
        <v>1269</v>
      </c>
      <c r="H375" t="s">
        <v>149</v>
      </c>
      <c r="I375" t="s">
        <v>136</v>
      </c>
      <c r="J375" t="s">
        <v>137</v>
      </c>
      <c r="K375" t="s">
        <v>138</v>
      </c>
      <c r="L375" t="s">
        <v>1270</v>
      </c>
      <c r="M375" t="s">
        <v>1271</v>
      </c>
      <c r="N375" s="26">
        <v>3.0863888880000001</v>
      </c>
      <c r="O375">
        <v>0</v>
      </c>
      <c r="P375">
        <v>0</v>
      </c>
      <c r="Q375">
        <v>0</v>
      </c>
      <c r="R375">
        <v>0</v>
      </c>
      <c r="S375">
        <v>1</v>
      </c>
      <c r="T375">
        <v>0</v>
      </c>
      <c r="U375">
        <v>2</v>
      </c>
      <c r="V375">
        <v>0</v>
      </c>
      <c r="W375" s="26">
        <v>0</v>
      </c>
      <c r="X375" s="26">
        <v>0</v>
      </c>
      <c r="Y375" s="26">
        <v>0</v>
      </c>
      <c r="Z375" s="26">
        <v>0</v>
      </c>
      <c r="AA375" s="26">
        <v>0</v>
      </c>
      <c r="AB375" s="26">
        <v>0</v>
      </c>
      <c r="AC375" s="26">
        <v>5824.2560090399238</v>
      </c>
      <c r="AD375" s="26">
        <v>0</v>
      </c>
      <c r="AE375" s="26">
        <v>5824.2560090399238</v>
      </c>
    </row>
    <row r="376" spans="1:31" x14ac:dyDescent="0.3">
      <c r="A376">
        <v>2758878</v>
      </c>
      <c r="B376">
        <v>1</v>
      </c>
      <c r="C376" t="s">
        <v>80</v>
      </c>
      <c r="D376" t="s">
        <v>105</v>
      </c>
      <c r="E376" t="s">
        <v>157</v>
      </c>
      <c r="F376" t="s">
        <v>1259</v>
      </c>
      <c r="G376" t="s">
        <v>159</v>
      </c>
      <c r="H376" t="s">
        <v>149</v>
      </c>
      <c r="I376" t="s">
        <v>136</v>
      </c>
      <c r="J376" t="s">
        <v>137</v>
      </c>
      <c r="K376" t="s">
        <v>138</v>
      </c>
      <c r="L376" t="s">
        <v>1272</v>
      </c>
      <c r="M376" t="s">
        <v>1273</v>
      </c>
      <c r="N376" s="26">
        <v>0.11083333300000001</v>
      </c>
      <c r="O376">
        <v>1</v>
      </c>
      <c r="P376">
        <v>576</v>
      </c>
      <c r="Q376">
        <v>7</v>
      </c>
      <c r="R376">
        <v>40</v>
      </c>
      <c r="S376">
        <v>34</v>
      </c>
      <c r="T376">
        <v>76</v>
      </c>
      <c r="U376">
        <v>7</v>
      </c>
      <c r="V376">
        <v>0</v>
      </c>
      <c r="W376" s="26">
        <v>1.4422617245689558E-2</v>
      </c>
      <c r="X376" s="26">
        <v>15.124320209492733</v>
      </c>
      <c r="Y376" s="26">
        <v>0.72318220568324321</v>
      </c>
      <c r="Z376" s="26">
        <v>1.046070938046392</v>
      </c>
      <c r="AA376" s="26">
        <v>40.459146208126576</v>
      </c>
      <c r="AB376" s="26">
        <v>4.4530443018579025</v>
      </c>
      <c r="AC376" s="26">
        <v>42.694163285335883</v>
      </c>
      <c r="AD376" s="26">
        <v>0</v>
      </c>
      <c r="AE376" s="26">
        <v>104.51434976578841</v>
      </c>
    </row>
    <row r="377" spans="1:31" x14ac:dyDescent="0.3">
      <c r="A377">
        <v>2759373</v>
      </c>
      <c r="B377">
        <v>1</v>
      </c>
      <c r="C377" t="s">
        <v>80</v>
      </c>
      <c r="D377" t="s">
        <v>100</v>
      </c>
      <c r="E377" t="s">
        <v>157</v>
      </c>
      <c r="F377" t="s">
        <v>1274</v>
      </c>
      <c r="G377" t="s">
        <v>159</v>
      </c>
      <c r="H377" t="s">
        <v>149</v>
      </c>
      <c r="I377" t="s">
        <v>136</v>
      </c>
      <c r="J377" t="s">
        <v>137</v>
      </c>
      <c r="K377" t="s">
        <v>138</v>
      </c>
      <c r="L377" t="s">
        <v>1275</v>
      </c>
      <c r="M377" t="s">
        <v>1276</v>
      </c>
      <c r="N377" s="26">
        <v>0.765833333</v>
      </c>
      <c r="O377">
        <v>1</v>
      </c>
      <c r="P377">
        <v>1563</v>
      </c>
      <c r="Q377">
        <v>17</v>
      </c>
      <c r="R377">
        <v>463</v>
      </c>
      <c r="S377">
        <v>12</v>
      </c>
      <c r="T377">
        <v>312</v>
      </c>
      <c r="U377">
        <v>0</v>
      </c>
      <c r="V377">
        <v>1</v>
      </c>
      <c r="W377" s="26">
        <v>1.103889277395381</v>
      </c>
      <c r="X377" s="26">
        <v>272.70524863114497</v>
      </c>
      <c r="Y377" s="26">
        <v>31.062293636467178</v>
      </c>
      <c r="Z377" s="26">
        <v>90.179863921715111</v>
      </c>
      <c r="AA377" s="26">
        <v>48.259830761521734</v>
      </c>
      <c r="AB377" s="26">
        <v>107.0019365156917</v>
      </c>
      <c r="AC377" s="26">
        <v>0</v>
      </c>
      <c r="AD377" s="26">
        <v>0.73614702059995374</v>
      </c>
      <c r="AE377" s="26">
        <v>551.04920976453604</v>
      </c>
    </row>
    <row r="378" spans="1:31" x14ac:dyDescent="0.3">
      <c r="A378">
        <v>2777158</v>
      </c>
      <c r="B378">
        <v>1</v>
      </c>
      <c r="C378" t="s">
        <v>80</v>
      </c>
      <c r="D378" t="s">
        <v>100</v>
      </c>
      <c r="E378" t="s">
        <v>157</v>
      </c>
      <c r="F378" t="s">
        <v>1277</v>
      </c>
      <c r="G378" t="s">
        <v>159</v>
      </c>
      <c r="H378" t="s">
        <v>149</v>
      </c>
      <c r="I378" t="s">
        <v>136</v>
      </c>
      <c r="J378" t="s">
        <v>137</v>
      </c>
      <c r="K378" t="s">
        <v>138</v>
      </c>
      <c r="L378" t="s">
        <v>1278</v>
      </c>
      <c r="M378" t="s">
        <v>1279</v>
      </c>
      <c r="N378" s="26">
        <v>0.80166666600000003</v>
      </c>
      <c r="O378">
        <v>1</v>
      </c>
      <c r="P378">
        <v>489</v>
      </c>
      <c r="Q378">
        <v>28</v>
      </c>
      <c r="R378">
        <v>128</v>
      </c>
      <c r="S378">
        <v>11</v>
      </c>
      <c r="T378">
        <v>105</v>
      </c>
      <c r="U378">
        <v>0</v>
      </c>
      <c r="V378">
        <v>0</v>
      </c>
      <c r="W378" s="26">
        <v>1.5424860558428328</v>
      </c>
      <c r="X378" s="26">
        <v>69.592103219256799</v>
      </c>
      <c r="Y378" s="26">
        <v>129.13643785907612</v>
      </c>
      <c r="Z378" s="26">
        <v>23.06888446256681</v>
      </c>
      <c r="AA378" s="26">
        <v>19.120314204937134</v>
      </c>
      <c r="AB378" s="26">
        <v>26.230360251617128</v>
      </c>
      <c r="AC378" s="26">
        <v>0</v>
      </c>
      <c r="AD378" s="26">
        <v>0</v>
      </c>
      <c r="AE378" s="26">
        <v>268.69058605329684</v>
      </c>
    </row>
    <row r="379" spans="1:31" x14ac:dyDescent="0.3">
      <c r="A379">
        <v>2759158</v>
      </c>
      <c r="B379">
        <v>1</v>
      </c>
      <c r="C379" t="s">
        <v>80</v>
      </c>
      <c r="D379" t="s">
        <v>82</v>
      </c>
      <c r="E379" t="s">
        <v>141</v>
      </c>
      <c r="F379" t="s">
        <v>1135</v>
      </c>
      <c r="G379" t="s">
        <v>143</v>
      </c>
      <c r="H379" t="s">
        <v>135</v>
      </c>
      <c r="I379" t="s">
        <v>136</v>
      </c>
      <c r="J379" t="s">
        <v>137</v>
      </c>
      <c r="K379" t="s">
        <v>138</v>
      </c>
      <c r="L379" t="s">
        <v>1280</v>
      </c>
      <c r="M379" t="s">
        <v>1281</v>
      </c>
      <c r="N379" s="26">
        <v>1.133611111</v>
      </c>
      <c r="O379">
        <v>0</v>
      </c>
      <c r="P379">
        <v>208</v>
      </c>
      <c r="Q379">
        <v>0</v>
      </c>
      <c r="R379">
        <v>0</v>
      </c>
      <c r="S379">
        <v>0</v>
      </c>
      <c r="T379">
        <v>98</v>
      </c>
      <c r="U379">
        <v>0</v>
      </c>
      <c r="V379">
        <v>0</v>
      </c>
      <c r="W379" s="26">
        <v>0</v>
      </c>
      <c r="X379" s="26">
        <v>74.022505827370381</v>
      </c>
      <c r="Y379" s="26">
        <v>0</v>
      </c>
      <c r="Z379" s="26">
        <v>0</v>
      </c>
      <c r="AA379" s="26">
        <v>0</v>
      </c>
      <c r="AB379" s="26">
        <v>282.57532146987086</v>
      </c>
      <c r="AC379" s="26">
        <v>0</v>
      </c>
      <c r="AD379" s="26">
        <v>0</v>
      </c>
      <c r="AE379" s="26">
        <v>356.59782729724122</v>
      </c>
    </row>
    <row r="380" spans="1:31" x14ac:dyDescent="0.3">
      <c r="A380">
        <v>2759135</v>
      </c>
      <c r="B380">
        <v>1</v>
      </c>
      <c r="C380" t="s">
        <v>80</v>
      </c>
      <c r="D380" t="s">
        <v>94</v>
      </c>
      <c r="E380" t="s">
        <v>170</v>
      </c>
      <c r="F380" t="s">
        <v>1282</v>
      </c>
      <c r="G380" t="s">
        <v>303</v>
      </c>
      <c r="H380" t="s">
        <v>135</v>
      </c>
      <c r="I380" t="s">
        <v>136</v>
      </c>
      <c r="J380" t="s">
        <v>137</v>
      </c>
      <c r="K380" t="s">
        <v>138</v>
      </c>
      <c r="L380" t="s">
        <v>1283</v>
      </c>
      <c r="M380" t="s">
        <v>1284</v>
      </c>
      <c r="N380" s="26">
        <v>3.1158333329999999</v>
      </c>
      <c r="O380">
        <v>0</v>
      </c>
      <c r="P380">
        <v>1</v>
      </c>
      <c r="Q380">
        <v>0</v>
      </c>
      <c r="R380">
        <v>13</v>
      </c>
      <c r="S380">
        <v>0</v>
      </c>
      <c r="T380">
        <v>2</v>
      </c>
      <c r="U380">
        <v>0</v>
      </c>
      <c r="V380">
        <v>0</v>
      </c>
      <c r="W380" s="26">
        <v>0</v>
      </c>
      <c r="X380" s="26">
        <v>0</v>
      </c>
      <c r="Y380" s="26">
        <v>0</v>
      </c>
      <c r="Z380" s="26">
        <v>0</v>
      </c>
      <c r="AA380" s="26">
        <v>0</v>
      </c>
      <c r="AB380" s="26">
        <v>0</v>
      </c>
      <c r="AC380" s="26">
        <v>0</v>
      </c>
      <c r="AD380" s="26">
        <v>0</v>
      </c>
      <c r="AE380" s="26">
        <v>0</v>
      </c>
    </row>
    <row r="381" spans="1:31" x14ac:dyDescent="0.3">
      <c r="A381">
        <v>2759467</v>
      </c>
      <c r="B381">
        <v>1</v>
      </c>
      <c r="C381" t="s">
        <v>80</v>
      </c>
      <c r="D381" t="s">
        <v>93</v>
      </c>
      <c r="E381" t="s">
        <v>132</v>
      </c>
      <c r="F381" t="s">
        <v>1285</v>
      </c>
      <c r="G381" t="s">
        <v>197</v>
      </c>
      <c r="H381" t="s">
        <v>135</v>
      </c>
      <c r="I381" t="s">
        <v>136</v>
      </c>
      <c r="J381" t="s">
        <v>137</v>
      </c>
      <c r="K381" t="s">
        <v>138</v>
      </c>
      <c r="L381" t="s">
        <v>1286</v>
      </c>
      <c r="M381" t="s">
        <v>1287</v>
      </c>
      <c r="N381" s="26">
        <v>2.2497222219999999</v>
      </c>
      <c r="O381">
        <v>0</v>
      </c>
      <c r="P381">
        <v>1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 s="26">
        <v>0</v>
      </c>
      <c r="X381" s="26">
        <v>0.43701369537965906</v>
      </c>
      <c r="Y381" s="26">
        <v>0</v>
      </c>
      <c r="Z381" s="26">
        <v>0</v>
      </c>
      <c r="AA381" s="26">
        <v>0</v>
      </c>
      <c r="AB381" s="26">
        <v>0</v>
      </c>
      <c r="AC381" s="26">
        <v>0</v>
      </c>
      <c r="AD381" s="26">
        <v>0</v>
      </c>
      <c r="AE381" s="26">
        <v>0.43701369537965906</v>
      </c>
    </row>
    <row r="382" spans="1:31" x14ac:dyDescent="0.3">
      <c r="A382">
        <v>2759321</v>
      </c>
      <c r="B382">
        <v>1</v>
      </c>
      <c r="C382" t="s">
        <v>80</v>
      </c>
      <c r="D382" t="s">
        <v>82</v>
      </c>
      <c r="E382" t="s">
        <v>132</v>
      </c>
      <c r="F382" t="s">
        <v>801</v>
      </c>
      <c r="G382" t="s">
        <v>134</v>
      </c>
      <c r="H382" t="s">
        <v>135</v>
      </c>
      <c r="I382" t="s">
        <v>136</v>
      </c>
      <c r="J382" t="s">
        <v>137</v>
      </c>
      <c r="K382" t="s">
        <v>138</v>
      </c>
      <c r="L382" t="s">
        <v>1288</v>
      </c>
      <c r="M382" t="s">
        <v>1289</v>
      </c>
      <c r="N382" s="26">
        <v>8.6205555549999993</v>
      </c>
      <c r="O382">
        <v>0</v>
      </c>
      <c r="P382">
        <v>3</v>
      </c>
      <c r="Q382">
        <v>0</v>
      </c>
      <c r="R382">
        <v>0</v>
      </c>
      <c r="S382">
        <v>0</v>
      </c>
      <c r="T382">
        <v>10</v>
      </c>
      <c r="U382">
        <v>0</v>
      </c>
      <c r="V382">
        <v>0</v>
      </c>
      <c r="W382" s="26">
        <v>0</v>
      </c>
      <c r="X382" s="26">
        <v>4.3164236510655636</v>
      </c>
      <c r="Y382" s="26">
        <v>0</v>
      </c>
      <c r="Z382" s="26">
        <v>0</v>
      </c>
      <c r="AA382" s="26">
        <v>0</v>
      </c>
      <c r="AB382" s="26">
        <v>26.270024875487209</v>
      </c>
      <c r="AC382" s="26">
        <v>0</v>
      </c>
      <c r="AD382" s="26">
        <v>0</v>
      </c>
      <c r="AE382" s="26">
        <v>30.586448526552772</v>
      </c>
    </row>
    <row r="383" spans="1:31" x14ac:dyDescent="0.3">
      <c r="A383">
        <v>2759304</v>
      </c>
      <c r="B383">
        <v>1</v>
      </c>
      <c r="C383" t="s">
        <v>80</v>
      </c>
      <c r="D383" t="s">
        <v>82</v>
      </c>
      <c r="E383" t="s">
        <v>132</v>
      </c>
      <c r="F383" t="s">
        <v>1290</v>
      </c>
      <c r="G383" t="s">
        <v>134</v>
      </c>
      <c r="H383" t="s">
        <v>135</v>
      </c>
      <c r="I383" t="s">
        <v>136</v>
      </c>
      <c r="J383" t="s">
        <v>137</v>
      </c>
      <c r="K383" t="s">
        <v>138</v>
      </c>
      <c r="L383" t="s">
        <v>1291</v>
      </c>
      <c r="M383" t="s">
        <v>1292</v>
      </c>
      <c r="N383" s="26">
        <v>9.3091666659999994</v>
      </c>
      <c r="O383">
        <v>0</v>
      </c>
      <c r="P383">
        <v>4</v>
      </c>
      <c r="Q383">
        <v>0</v>
      </c>
      <c r="R383">
        <v>0</v>
      </c>
      <c r="S383">
        <v>0</v>
      </c>
      <c r="T383">
        <v>2</v>
      </c>
      <c r="U383">
        <v>0</v>
      </c>
      <c r="V383">
        <v>0</v>
      </c>
      <c r="W383" s="26">
        <v>0</v>
      </c>
      <c r="X383" s="26">
        <v>6.5678981630347586</v>
      </c>
      <c r="Y383" s="26">
        <v>0</v>
      </c>
      <c r="Z383" s="26">
        <v>0</v>
      </c>
      <c r="AA383" s="26">
        <v>0</v>
      </c>
      <c r="AB383" s="26">
        <v>5.2114210451537941</v>
      </c>
      <c r="AC383" s="26">
        <v>0</v>
      </c>
      <c r="AD383" s="26">
        <v>0</v>
      </c>
      <c r="AE383" s="26">
        <v>11.779319208188554</v>
      </c>
    </row>
    <row r="384" spans="1:31" x14ac:dyDescent="0.3">
      <c r="A384">
        <v>2759613</v>
      </c>
      <c r="B384">
        <v>1</v>
      </c>
      <c r="C384" t="s">
        <v>80</v>
      </c>
      <c r="D384" t="s">
        <v>99</v>
      </c>
      <c r="E384" t="s">
        <v>170</v>
      </c>
      <c r="F384" t="s">
        <v>1293</v>
      </c>
      <c r="G384" t="s">
        <v>204</v>
      </c>
      <c r="H384" t="s">
        <v>135</v>
      </c>
      <c r="I384" t="s">
        <v>136</v>
      </c>
      <c r="J384" t="s">
        <v>137</v>
      </c>
      <c r="K384" t="s">
        <v>138</v>
      </c>
      <c r="L384" t="s">
        <v>1294</v>
      </c>
      <c r="M384" t="s">
        <v>1295</v>
      </c>
      <c r="N384" s="26">
        <v>2.9388888880000001</v>
      </c>
      <c r="O384">
        <v>0</v>
      </c>
      <c r="P384">
        <v>99</v>
      </c>
      <c r="Q384">
        <v>0</v>
      </c>
      <c r="R384">
        <v>1</v>
      </c>
      <c r="S384">
        <v>0</v>
      </c>
      <c r="T384">
        <v>3</v>
      </c>
      <c r="U384">
        <v>0</v>
      </c>
      <c r="V384">
        <v>0</v>
      </c>
      <c r="W384" s="26">
        <v>0</v>
      </c>
      <c r="X384" s="26">
        <v>53.648772408364145</v>
      </c>
      <c r="Y384" s="26">
        <v>0</v>
      </c>
      <c r="Z384" s="26">
        <v>1.0189727095466665</v>
      </c>
      <c r="AA384" s="26">
        <v>0</v>
      </c>
      <c r="AB384" s="26">
        <v>7.2190033754628347E-2</v>
      </c>
      <c r="AC384" s="26">
        <v>0</v>
      </c>
      <c r="AD384" s="26">
        <v>0</v>
      </c>
      <c r="AE384" s="26">
        <v>54.739935151665442</v>
      </c>
    </row>
    <row r="385" spans="1:31" x14ac:dyDescent="0.3">
      <c r="A385">
        <v>2758972</v>
      </c>
      <c r="B385">
        <v>1</v>
      </c>
      <c r="C385" t="s">
        <v>80</v>
      </c>
      <c r="D385" t="s">
        <v>94</v>
      </c>
      <c r="E385" t="s">
        <v>132</v>
      </c>
      <c r="F385" t="s">
        <v>1296</v>
      </c>
      <c r="G385" t="s">
        <v>134</v>
      </c>
      <c r="H385" t="s">
        <v>135</v>
      </c>
      <c r="I385" t="s">
        <v>136</v>
      </c>
      <c r="J385" t="s">
        <v>137</v>
      </c>
      <c r="K385" t="s">
        <v>138</v>
      </c>
      <c r="L385" t="s">
        <v>1297</v>
      </c>
      <c r="M385" t="s">
        <v>1298</v>
      </c>
      <c r="N385" s="26">
        <v>3.7055555550000001</v>
      </c>
      <c r="O385">
        <v>0</v>
      </c>
      <c r="P385">
        <v>7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 s="26">
        <v>0</v>
      </c>
      <c r="X385" s="26">
        <v>4.1112782445974938</v>
      </c>
      <c r="Y385" s="26">
        <v>0</v>
      </c>
      <c r="Z385" s="26">
        <v>0</v>
      </c>
      <c r="AA385" s="26">
        <v>0</v>
      </c>
      <c r="AB385" s="26">
        <v>0</v>
      </c>
      <c r="AC385" s="26">
        <v>0</v>
      </c>
      <c r="AD385" s="26">
        <v>0</v>
      </c>
      <c r="AE385" s="26">
        <v>4.1112782445974938</v>
      </c>
    </row>
    <row r="386" spans="1:31" x14ac:dyDescent="0.3">
      <c r="A386">
        <v>2759118</v>
      </c>
      <c r="B386">
        <v>1</v>
      </c>
      <c r="C386" t="s">
        <v>80</v>
      </c>
      <c r="D386" t="s">
        <v>95</v>
      </c>
      <c r="E386" t="s">
        <v>170</v>
      </c>
      <c r="F386" t="s">
        <v>1299</v>
      </c>
      <c r="G386" t="s">
        <v>143</v>
      </c>
      <c r="H386" t="s">
        <v>135</v>
      </c>
      <c r="I386" t="s">
        <v>136</v>
      </c>
      <c r="J386" t="s">
        <v>137</v>
      </c>
      <c r="K386" t="s">
        <v>138</v>
      </c>
      <c r="L386" t="s">
        <v>1300</v>
      </c>
      <c r="M386" t="s">
        <v>1301</v>
      </c>
      <c r="N386" s="26">
        <v>0.44805555499999999</v>
      </c>
      <c r="O386">
        <v>0</v>
      </c>
      <c r="P386">
        <v>492</v>
      </c>
      <c r="Q386">
        <v>0</v>
      </c>
      <c r="R386">
        <v>0</v>
      </c>
      <c r="S386">
        <v>0</v>
      </c>
      <c r="T386">
        <v>46</v>
      </c>
      <c r="U386">
        <v>0</v>
      </c>
      <c r="V386">
        <v>0</v>
      </c>
      <c r="W386" s="26">
        <v>0</v>
      </c>
      <c r="X386" s="26">
        <v>47.84141690507699</v>
      </c>
      <c r="Y386" s="26">
        <v>0</v>
      </c>
      <c r="Z386" s="26">
        <v>0</v>
      </c>
      <c r="AA386" s="26">
        <v>0</v>
      </c>
      <c r="AB386" s="26">
        <v>32.907741395607744</v>
      </c>
      <c r="AC386" s="26">
        <v>0</v>
      </c>
      <c r="AD386" s="26">
        <v>0</v>
      </c>
      <c r="AE386" s="26">
        <v>80.749158300684741</v>
      </c>
    </row>
    <row r="387" spans="1:31" x14ac:dyDescent="0.3">
      <c r="A387">
        <v>2759264</v>
      </c>
      <c r="B387">
        <v>1</v>
      </c>
      <c r="C387" t="s">
        <v>80</v>
      </c>
      <c r="D387" t="s">
        <v>88</v>
      </c>
      <c r="E387" t="s">
        <v>132</v>
      </c>
      <c r="F387" t="s">
        <v>1302</v>
      </c>
      <c r="G387" t="s">
        <v>287</v>
      </c>
      <c r="H387" t="s">
        <v>135</v>
      </c>
      <c r="I387" t="s">
        <v>136</v>
      </c>
      <c r="J387" t="s">
        <v>3</v>
      </c>
      <c r="K387" t="s">
        <v>138</v>
      </c>
      <c r="L387" t="s">
        <v>1303</v>
      </c>
      <c r="M387" t="s">
        <v>1304</v>
      </c>
      <c r="N387" s="26">
        <v>8.4683333330000004</v>
      </c>
      <c r="O387">
        <v>0</v>
      </c>
      <c r="P387">
        <v>18</v>
      </c>
      <c r="Q387">
        <v>0</v>
      </c>
      <c r="R387">
        <v>0</v>
      </c>
      <c r="S387">
        <v>0</v>
      </c>
      <c r="T387">
        <v>1</v>
      </c>
      <c r="U387">
        <v>0</v>
      </c>
      <c r="V387">
        <v>0</v>
      </c>
      <c r="W387" s="26">
        <v>0</v>
      </c>
      <c r="X387" s="26">
        <v>37.017884072869599</v>
      </c>
      <c r="Y387" s="26">
        <v>0</v>
      </c>
      <c r="Z387" s="26">
        <v>0</v>
      </c>
      <c r="AA387" s="26">
        <v>0</v>
      </c>
      <c r="AB387" s="26">
        <v>0</v>
      </c>
      <c r="AC387" s="26">
        <v>0</v>
      </c>
      <c r="AD387" s="26">
        <v>0</v>
      </c>
      <c r="AE387" s="26">
        <v>37.017884072869599</v>
      </c>
    </row>
    <row r="388" spans="1:31" x14ac:dyDescent="0.3">
      <c r="A388">
        <v>2758909</v>
      </c>
      <c r="B388">
        <v>1</v>
      </c>
      <c r="C388" t="s">
        <v>80</v>
      </c>
      <c r="D388" t="s">
        <v>83</v>
      </c>
      <c r="E388" t="s">
        <v>175</v>
      </c>
      <c r="F388" t="s">
        <v>1305</v>
      </c>
      <c r="G388" t="s">
        <v>326</v>
      </c>
      <c r="H388" t="s">
        <v>365</v>
      </c>
      <c r="I388" t="s">
        <v>136</v>
      </c>
      <c r="J388" t="s">
        <v>137</v>
      </c>
      <c r="K388" t="s">
        <v>187</v>
      </c>
      <c r="L388" t="s">
        <v>1306</v>
      </c>
      <c r="M388" t="s">
        <v>1307</v>
      </c>
      <c r="N388" s="26">
        <v>0.14694444400000001</v>
      </c>
      <c r="O388">
        <v>0</v>
      </c>
      <c r="P388">
        <v>0</v>
      </c>
      <c r="Q388">
        <v>0</v>
      </c>
      <c r="R388">
        <v>0</v>
      </c>
      <c r="S388">
        <v>3</v>
      </c>
      <c r="T388">
        <v>0</v>
      </c>
      <c r="U388">
        <v>0</v>
      </c>
      <c r="V388">
        <v>0</v>
      </c>
      <c r="W388" s="26">
        <v>0</v>
      </c>
      <c r="X388" s="26">
        <v>0</v>
      </c>
      <c r="Y388" s="26">
        <v>0</v>
      </c>
      <c r="Z388" s="26">
        <v>0</v>
      </c>
      <c r="AA388" s="26">
        <v>3.2394827294540645</v>
      </c>
      <c r="AB388" s="26">
        <v>0</v>
      </c>
      <c r="AC388" s="26">
        <v>0</v>
      </c>
      <c r="AD388" s="26">
        <v>0</v>
      </c>
      <c r="AE388" s="26">
        <v>3.2394827294540645</v>
      </c>
    </row>
    <row r="389" spans="1:31" x14ac:dyDescent="0.3">
      <c r="A389">
        <v>2759075</v>
      </c>
      <c r="B389">
        <v>1</v>
      </c>
      <c r="C389" t="s">
        <v>80</v>
      </c>
      <c r="D389" t="s">
        <v>89</v>
      </c>
      <c r="E389" t="s">
        <v>157</v>
      </c>
      <c r="F389" t="s">
        <v>1308</v>
      </c>
      <c r="G389" t="s">
        <v>1309</v>
      </c>
      <c r="H389" t="s">
        <v>149</v>
      </c>
      <c r="I389" t="s">
        <v>136</v>
      </c>
      <c r="J389" t="s">
        <v>137</v>
      </c>
      <c r="K389" t="s">
        <v>138</v>
      </c>
      <c r="L389" t="s">
        <v>1310</v>
      </c>
      <c r="M389" t="s">
        <v>1311</v>
      </c>
      <c r="N389" s="26">
        <v>6.3063888879999999</v>
      </c>
      <c r="O389">
        <v>0</v>
      </c>
      <c r="P389">
        <v>0</v>
      </c>
      <c r="Q389">
        <v>3</v>
      </c>
      <c r="R389">
        <v>0</v>
      </c>
      <c r="S389">
        <v>5</v>
      </c>
      <c r="T389">
        <v>0</v>
      </c>
      <c r="U389">
        <v>0</v>
      </c>
      <c r="V389">
        <v>0</v>
      </c>
      <c r="W389" s="26">
        <v>0</v>
      </c>
      <c r="X389" s="26">
        <v>0</v>
      </c>
      <c r="Y389" s="26">
        <v>3.8345539664875337</v>
      </c>
      <c r="Z389" s="26">
        <v>0</v>
      </c>
      <c r="AA389" s="26">
        <v>0</v>
      </c>
      <c r="AB389" s="26">
        <v>0</v>
      </c>
      <c r="AC389" s="26">
        <v>0</v>
      </c>
      <c r="AD389" s="26">
        <v>0</v>
      </c>
      <c r="AE389" s="26">
        <v>3.8345539664875337</v>
      </c>
    </row>
    <row r="390" spans="1:31" x14ac:dyDescent="0.3">
      <c r="A390">
        <v>2759407</v>
      </c>
      <c r="B390">
        <v>1</v>
      </c>
      <c r="C390" t="s">
        <v>80</v>
      </c>
      <c r="D390" t="s">
        <v>85</v>
      </c>
      <c r="E390" t="s">
        <v>170</v>
      </c>
      <c r="F390" t="s">
        <v>1312</v>
      </c>
      <c r="G390" t="s">
        <v>1313</v>
      </c>
      <c r="H390" t="s">
        <v>135</v>
      </c>
      <c r="I390" t="s">
        <v>136</v>
      </c>
      <c r="J390" t="s">
        <v>137</v>
      </c>
      <c r="K390" t="s">
        <v>138</v>
      </c>
      <c r="L390" t="s">
        <v>1314</v>
      </c>
      <c r="M390" t="s">
        <v>1315</v>
      </c>
      <c r="N390" s="26">
        <v>1.7169444439999999</v>
      </c>
      <c r="O390">
        <v>0</v>
      </c>
      <c r="P390">
        <v>54</v>
      </c>
      <c r="Q390">
        <v>0</v>
      </c>
      <c r="R390">
        <v>0</v>
      </c>
      <c r="S390">
        <v>0</v>
      </c>
      <c r="T390">
        <v>2</v>
      </c>
      <c r="U390">
        <v>0</v>
      </c>
      <c r="V390">
        <v>0</v>
      </c>
      <c r="W390" s="26">
        <v>0</v>
      </c>
      <c r="X390" s="26">
        <v>26.013789436914777</v>
      </c>
      <c r="Y390" s="26">
        <v>0</v>
      </c>
      <c r="Z390" s="26">
        <v>0</v>
      </c>
      <c r="AA390" s="26">
        <v>0</v>
      </c>
      <c r="AB390" s="26">
        <v>3.6666898251140019</v>
      </c>
      <c r="AC390" s="26">
        <v>0</v>
      </c>
      <c r="AD390" s="26">
        <v>0</v>
      </c>
      <c r="AE390" s="26">
        <v>29.680479262028779</v>
      </c>
    </row>
    <row r="391" spans="1:31" x14ac:dyDescent="0.3">
      <c r="A391">
        <v>2759550</v>
      </c>
      <c r="B391">
        <v>1</v>
      </c>
      <c r="C391" t="s">
        <v>80</v>
      </c>
      <c r="D391" t="s">
        <v>86</v>
      </c>
      <c r="E391" t="s">
        <v>170</v>
      </c>
      <c r="F391" t="s">
        <v>1316</v>
      </c>
      <c r="G391" t="s">
        <v>204</v>
      </c>
      <c r="H391" t="s">
        <v>135</v>
      </c>
      <c r="I391" t="s">
        <v>136</v>
      </c>
      <c r="J391" t="s">
        <v>137</v>
      </c>
      <c r="K391" t="s">
        <v>138</v>
      </c>
      <c r="L391" t="s">
        <v>1317</v>
      </c>
      <c r="M391" t="s">
        <v>1318</v>
      </c>
      <c r="N391" s="26">
        <v>2.4674999999999998</v>
      </c>
      <c r="O391">
        <v>0</v>
      </c>
      <c r="P391">
        <v>4</v>
      </c>
      <c r="Q391">
        <v>0</v>
      </c>
      <c r="R391">
        <v>6</v>
      </c>
      <c r="S391">
        <v>0</v>
      </c>
      <c r="T391">
        <v>1</v>
      </c>
      <c r="U391">
        <v>0</v>
      </c>
      <c r="V391">
        <v>0</v>
      </c>
      <c r="W391" s="26">
        <v>0</v>
      </c>
      <c r="X391" s="26">
        <v>16.512833409929836</v>
      </c>
      <c r="Y391" s="26">
        <v>0</v>
      </c>
      <c r="Z391" s="26">
        <v>4.1867641377184164</v>
      </c>
      <c r="AA391" s="26">
        <v>0</v>
      </c>
      <c r="AB391" s="26">
        <v>3.1417572089959034</v>
      </c>
      <c r="AC391" s="26">
        <v>0</v>
      </c>
      <c r="AD391" s="26">
        <v>0</v>
      </c>
      <c r="AE391" s="26">
        <v>23.841354756644158</v>
      </c>
    </row>
    <row r="392" spans="1:31" x14ac:dyDescent="0.3">
      <c r="A392">
        <v>2759218</v>
      </c>
      <c r="B392">
        <v>1</v>
      </c>
      <c r="C392" t="s">
        <v>81</v>
      </c>
      <c r="D392" t="s">
        <v>127</v>
      </c>
      <c r="E392" t="s">
        <v>146</v>
      </c>
      <c r="F392" t="s">
        <v>1319</v>
      </c>
      <c r="G392" t="s">
        <v>159</v>
      </c>
      <c r="H392" t="s">
        <v>149</v>
      </c>
      <c r="I392" t="s">
        <v>136</v>
      </c>
      <c r="J392" t="s">
        <v>137</v>
      </c>
      <c r="K392" t="s">
        <v>138</v>
      </c>
      <c r="L392" t="s">
        <v>1320</v>
      </c>
      <c r="M392" t="s">
        <v>1321</v>
      </c>
      <c r="N392" s="26">
        <v>0.580555555</v>
      </c>
      <c r="O392">
        <v>1</v>
      </c>
      <c r="P392">
        <v>421</v>
      </c>
      <c r="Q392">
        <v>1</v>
      </c>
      <c r="R392">
        <v>41</v>
      </c>
      <c r="S392">
        <v>0</v>
      </c>
      <c r="T392">
        <v>73</v>
      </c>
      <c r="U392">
        <v>0</v>
      </c>
      <c r="V392">
        <v>0</v>
      </c>
      <c r="W392" s="26">
        <v>2.1057981610663923</v>
      </c>
      <c r="X392" s="26">
        <v>45.121092276948168</v>
      </c>
      <c r="Y392" s="26">
        <v>0.51692514617549867</v>
      </c>
      <c r="Z392" s="26">
        <v>3.887202423461702</v>
      </c>
      <c r="AA392" s="26">
        <v>0</v>
      </c>
      <c r="AB392" s="26">
        <v>27.291892951397426</v>
      </c>
      <c r="AC392" s="26">
        <v>0</v>
      </c>
      <c r="AD392" s="26">
        <v>0</v>
      </c>
      <c r="AE392" s="26">
        <v>78.92291095904919</v>
      </c>
    </row>
    <row r="393" spans="1:31" x14ac:dyDescent="0.3">
      <c r="A393">
        <v>2759032</v>
      </c>
      <c r="B393">
        <v>1</v>
      </c>
      <c r="C393" t="s">
        <v>80</v>
      </c>
      <c r="D393" t="s">
        <v>102</v>
      </c>
      <c r="E393" t="s">
        <v>170</v>
      </c>
      <c r="F393" t="s">
        <v>1322</v>
      </c>
      <c r="G393" t="s">
        <v>186</v>
      </c>
      <c r="H393" t="s">
        <v>135</v>
      </c>
      <c r="I393" t="s">
        <v>136</v>
      </c>
      <c r="J393" t="s">
        <v>137</v>
      </c>
      <c r="K393" t="s">
        <v>187</v>
      </c>
      <c r="L393" t="s">
        <v>1323</v>
      </c>
      <c r="M393" t="s">
        <v>1324</v>
      </c>
      <c r="N393" s="26">
        <v>6.5719444439999997</v>
      </c>
      <c r="O393">
        <v>0</v>
      </c>
      <c r="P393">
        <v>11</v>
      </c>
      <c r="Q393">
        <v>0</v>
      </c>
      <c r="R393">
        <v>29</v>
      </c>
      <c r="S393">
        <v>0</v>
      </c>
      <c r="T393">
        <v>8</v>
      </c>
      <c r="U393">
        <v>0</v>
      </c>
      <c r="V393">
        <v>0</v>
      </c>
      <c r="W393" s="26">
        <v>0</v>
      </c>
      <c r="X393" s="26">
        <v>1.5268612986906331</v>
      </c>
      <c r="Y393" s="26">
        <v>0</v>
      </c>
      <c r="Z393" s="26">
        <v>3.0864846290594548</v>
      </c>
      <c r="AA393" s="26">
        <v>0</v>
      </c>
      <c r="AB393" s="26">
        <v>28.223492301908973</v>
      </c>
      <c r="AC393" s="26">
        <v>0</v>
      </c>
      <c r="AD393" s="26">
        <v>0</v>
      </c>
      <c r="AE393" s="26">
        <v>32.836838229659058</v>
      </c>
    </row>
    <row r="394" spans="1:31" x14ac:dyDescent="0.3">
      <c r="A394">
        <v>2759722</v>
      </c>
      <c r="B394">
        <v>1</v>
      </c>
      <c r="C394" t="s">
        <v>81</v>
      </c>
      <c r="D394" t="s">
        <v>112</v>
      </c>
      <c r="E394" t="s">
        <v>170</v>
      </c>
      <c r="F394" t="s">
        <v>1325</v>
      </c>
      <c r="G394" t="s">
        <v>204</v>
      </c>
      <c r="H394" t="s">
        <v>135</v>
      </c>
      <c r="I394" t="s">
        <v>136</v>
      </c>
      <c r="J394" t="s">
        <v>137</v>
      </c>
      <c r="K394" t="s">
        <v>138</v>
      </c>
      <c r="L394" t="s">
        <v>1326</v>
      </c>
      <c r="M394" t="s">
        <v>1327</v>
      </c>
      <c r="N394" s="26">
        <v>2.63</v>
      </c>
      <c r="O394">
        <v>0</v>
      </c>
      <c r="P394">
        <v>107</v>
      </c>
      <c r="Q394">
        <v>0</v>
      </c>
      <c r="R394">
        <v>0</v>
      </c>
      <c r="S394">
        <v>0</v>
      </c>
      <c r="T394">
        <v>8</v>
      </c>
      <c r="U394">
        <v>0</v>
      </c>
      <c r="V394">
        <v>0</v>
      </c>
      <c r="W394" s="26">
        <v>0</v>
      </c>
      <c r="X394" s="26">
        <v>50.085248346974403</v>
      </c>
      <c r="Y394" s="26">
        <v>0</v>
      </c>
      <c r="Z394" s="26">
        <v>0</v>
      </c>
      <c r="AA394" s="26">
        <v>0</v>
      </c>
      <c r="AB394" s="26">
        <v>11.654429955202792</v>
      </c>
      <c r="AC394" s="26">
        <v>0</v>
      </c>
      <c r="AD394" s="26">
        <v>0</v>
      </c>
      <c r="AE394" s="26">
        <v>61.739678302177197</v>
      </c>
    </row>
    <row r="395" spans="1:31" x14ac:dyDescent="0.3">
      <c r="A395">
        <v>2759281</v>
      </c>
      <c r="B395">
        <v>1</v>
      </c>
      <c r="C395" t="s">
        <v>80</v>
      </c>
      <c r="D395" t="s">
        <v>111</v>
      </c>
      <c r="E395" t="s">
        <v>132</v>
      </c>
      <c r="F395" t="s">
        <v>1328</v>
      </c>
      <c r="G395" t="s">
        <v>134</v>
      </c>
      <c r="H395" t="s">
        <v>135</v>
      </c>
      <c r="I395" t="s">
        <v>136</v>
      </c>
      <c r="J395" t="s">
        <v>137</v>
      </c>
      <c r="K395" t="s">
        <v>138</v>
      </c>
      <c r="L395" t="s">
        <v>1329</v>
      </c>
      <c r="M395" t="s">
        <v>1330</v>
      </c>
      <c r="N395" s="26">
        <v>2.6949999999999998</v>
      </c>
      <c r="O395">
        <v>0</v>
      </c>
      <c r="P395">
        <v>8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 s="26">
        <v>0</v>
      </c>
      <c r="X395" s="26">
        <v>7.0550913729644744</v>
      </c>
      <c r="Y395" s="26">
        <v>0</v>
      </c>
      <c r="Z395" s="26">
        <v>0</v>
      </c>
      <c r="AA395" s="26">
        <v>0</v>
      </c>
      <c r="AB395" s="26">
        <v>0</v>
      </c>
      <c r="AC395" s="26">
        <v>0</v>
      </c>
      <c r="AD395" s="26">
        <v>0</v>
      </c>
      <c r="AE395" s="26">
        <v>7.0550913729644744</v>
      </c>
    </row>
    <row r="396" spans="1:31" x14ac:dyDescent="0.3">
      <c r="A396">
        <v>2758989</v>
      </c>
      <c r="B396">
        <v>1</v>
      </c>
      <c r="C396" t="s">
        <v>81</v>
      </c>
      <c r="D396" t="s">
        <v>113</v>
      </c>
      <c r="E396" t="s">
        <v>157</v>
      </c>
      <c r="F396" t="s">
        <v>1091</v>
      </c>
      <c r="G396" t="s">
        <v>159</v>
      </c>
      <c r="H396" t="s">
        <v>149</v>
      </c>
      <c r="I396" t="s">
        <v>136</v>
      </c>
      <c r="J396" t="s">
        <v>137</v>
      </c>
      <c r="K396" t="s">
        <v>138</v>
      </c>
      <c r="L396" t="s">
        <v>1331</v>
      </c>
      <c r="M396" t="s">
        <v>1332</v>
      </c>
      <c r="N396" s="26">
        <v>0.34111111100000002</v>
      </c>
      <c r="O396">
        <v>10</v>
      </c>
      <c r="P396">
        <v>2831</v>
      </c>
      <c r="Q396">
        <v>45</v>
      </c>
      <c r="R396">
        <v>821</v>
      </c>
      <c r="S396">
        <v>11</v>
      </c>
      <c r="T396">
        <v>196</v>
      </c>
      <c r="U396">
        <v>2</v>
      </c>
      <c r="V396">
        <v>0</v>
      </c>
      <c r="W396" s="26">
        <v>0.65557952916558526</v>
      </c>
      <c r="X396" s="26">
        <v>62.061047747411095</v>
      </c>
      <c r="Y396" s="26">
        <v>5.5514060826990992</v>
      </c>
      <c r="Z396" s="26">
        <v>13.135621801741244</v>
      </c>
      <c r="AA396" s="26">
        <v>31.035165833564101</v>
      </c>
      <c r="AB396" s="26">
        <v>23.848403829677185</v>
      </c>
      <c r="AC396" s="26">
        <v>62.310630891941351</v>
      </c>
      <c r="AD396" s="26">
        <v>0</v>
      </c>
      <c r="AE396" s="26">
        <v>198.59785571619963</v>
      </c>
    </row>
    <row r="397" spans="1:31" x14ac:dyDescent="0.3">
      <c r="A397">
        <v>2759636</v>
      </c>
      <c r="B397">
        <v>1</v>
      </c>
      <c r="C397" t="s">
        <v>80</v>
      </c>
      <c r="D397" t="s">
        <v>100</v>
      </c>
      <c r="E397" t="s">
        <v>132</v>
      </c>
      <c r="F397" t="s">
        <v>1333</v>
      </c>
      <c r="G397" t="s">
        <v>197</v>
      </c>
      <c r="H397" t="s">
        <v>135</v>
      </c>
      <c r="I397" t="s">
        <v>136</v>
      </c>
      <c r="J397" t="s">
        <v>137</v>
      </c>
      <c r="K397" t="s">
        <v>138</v>
      </c>
      <c r="L397" t="s">
        <v>1334</v>
      </c>
      <c r="M397" t="s">
        <v>1335</v>
      </c>
      <c r="N397" s="26">
        <v>1.7536111109999999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 s="26">
        <v>0</v>
      </c>
      <c r="X397" s="26">
        <v>0</v>
      </c>
      <c r="Y397" s="26">
        <v>0</v>
      </c>
      <c r="Z397" s="26">
        <v>0</v>
      </c>
      <c r="AA397" s="26">
        <v>0</v>
      </c>
      <c r="AB397" s="26">
        <v>0</v>
      </c>
      <c r="AC397" s="26">
        <v>0</v>
      </c>
      <c r="AD397" s="26">
        <v>0</v>
      </c>
      <c r="AE397" s="26">
        <v>0</v>
      </c>
    </row>
    <row r="398" spans="1:31" x14ac:dyDescent="0.3">
      <c r="A398">
        <v>2759387</v>
      </c>
      <c r="B398">
        <v>1</v>
      </c>
      <c r="C398" t="s">
        <v>80</v>
      </c>
      <c r="D398" t="s">
        <v>94</v>
      </c>
      <c r="E398" t="s">
        <v>141</v>
      </c>
      <c r="F398" t="s">
        <v>969</v>
      </c>
      <c r="G398" t="s">
        <v>344</v>
      </c>
      <c r="H398" t="s">
        <v>135</v>
      </c>
      <c r="I398" t="s">
        <v>136</v>
      </c>
      <c r="J398" t="s">
        <v>137</v>
      </c>
      <c r="K398" t="s">
        <v>138</v>
      </c>
      <c r="L398" t="s">
        <v>1336</v>
      </c>
      <c r="M398" t="s">
        <v>1337</v>
      </c>
      <c r="N398" s="26">
        <v>1.7366666660000001</v>
      </c>
      <c r="O398">
        <v>0</v>
      </c>
      <c r="P398">
        <v>195</v>
      </c>
      <c r="Q398">
        <v>0</v>
      </c>
      <c r="R398">
        <v>0</v>
      </c>
      <c r="S398">
        <v>0</v>
      </c>
      <c r="T398">
        <v>1</v>
      </c>
      <c r="U398">
        <v>0</v>
      </c>
      <c r="V398">
        <v>0</v>
      </c>
      <c r="W398" s="26">
        <v>0</v>
      </c>
      <c r="X398" s="26">
        <v>52.823501923982299</v>
      </c>
      <c r="Y398" s="26">
        <v>0</v>
      </c>
      <c r="Z398" s="26">
        <v>0</v>
      </c>
      <c r="AA398" s="26">
        <v>0</v>
      </c>
      <c r="AB398" s="26">
        <v>0.37580298340520646</v>
      </c>
      <c r="AC398" s="26">
        <v>0</v>
      </c>
      <c r="AD398" s="26">
        <v>0</v>
      </c>
      <c r="AE398" s="26">
        <v>53.199304907387507</v>
      </c>
    </row>
    <row r="399" spans="1:31" x14ac:dyDescent="0.3">
      <c r="A399">
        <v>2758992</v>
      </c>
      <c r="B399">
        <v>1</v>
      </c>
      <c r="C399" t="s">
        <v>80</v>
      </c>
      <c r="D399" t="s">
        <v>97</v>
      </c>
      <c r="E399" t="s">
        <v>152</v>
      </c>
      <c r="F399" t="s">
        <v>1338</v>
      </c>
      <c r="G399" t="s">
        <v>159</v>
      </c>
      <c r="H399" t="s">
        <v>149</v>
      </c>
      <c r="I399" t="s">
        <v>136</v>
      </c>
      <c r="J399" t="s">
        <v>137</v>
      </c>
      <c r="K399" t="s">
        <v>138</v>
      </c>
      <c r="L399" t="s">
        <v>1339</v>
      </c>
      <c r="M399" t="s">
        <v>1340</v>
      </c>
      <c r="N399" s="26">
        <v>0.58722222199999996</v>
      </c>
      <c r="O399">
        <v>0</v>
      </c>
      <c r="P399">
        <v>110</v>
      </c>
      <c r="Q399">
        <v>0</v>
      </c>
      <c r="R399">
        <v>6</v>
      </c>
      <c r="S399">
        <v>3</v>
      </c>
      <c r="T399">
        <v>12</v>
      </c>
      <c r="U399">
        <v>0</v>
      </c>
      <c r="V399">
        <v>0</v>
      </c>
      <c r="W399" s="26">
        <v>0</v>
      </c>
      <c r="X399" s="26">
        <v>27.868000179256708</v>
      </c>
      <c r="Y399" s="26">
        <v>0</v>
      </c>
      <c r="Z399" s="26">
        <v>1.7038181034352429</v>
      </c>
      <c r="AA399" s="26">
        <v>617.57732899429561</v>
      </c>
      <c r="AB399" s="26">
        <v>8.0913110669607882</v>
      </c>
      <c r="AC399" s="26">
        <v>0</v>
      </c>
      <c r="AD399" s="26">
        <v>0</v>
      </c>
      <c r="AE399" s="26">
        <v>655.24045834394838</v>
      </c>
    </row>
    <row r="400" spans="1:31" x14ac:dyDescent="0.3">
      <c r="A400">
        <v>2759679</v>
      </c>
      <c r="B400">
        <v>1</v>
      </c>
      <c r="C400" t="s">
        <v>80</v>
      </c>
      <c r="D400" t="s">
        <v>88</v>
      </c>
      <c r="E400" t="s">
        <v>132</v>
      </c>
      <c r="F400" t="s">
        <v>1341</v>
      </c>
      <c r="G400" t="s">
        <v>307</v>
      </c>
      <c r="H400" t="s">
        <v>135</v>
      </c>
      <c r="I400" t="s">
        <v>136</v>
      </c>
      <c r="J400" t="s">
        <v>137</v>
      </c>
      <c r="K400" t="s">
        <v>138</v>
      </c>
      <c r="L400" t="s">
        <v>1342</v>
      </c>
      <c r="M400" t="s">
        <v>1343</v>
      </c>
      <c r="N400" s="26">
        <v>1.7649999999999999</v>
      </c>
      <c r="O400">
        <v>0</v>
      </c>
      <c r="P400">
        <v>3</v>
      </c>
      <c r="Q400">
        <v>0</v>
      </c>
      <c r="R400">
        <v>0</v>
      </c>
      <c r="S400">
        <v>0</v>
      </c>
      <c r="T400">
        <v>1</v>
      </c>
      <c r="U400">
        <v>0</v>
      </c>
      <c r="V400">
        <v>0</v>
      </c>
      <c r="W400" s="26">
        <v>0</v>
      </c>
      <c r="X400" s="26">
        <v>1.1093594943912586</v>
      </c>
      <c r="Y400" s="26">
        <v>0</v>
      </c>
      <c r="Z400" s="26">
        <v>0</v>
      </c>
      <c r="AA400" s="26">
        <v>0</v>
      </c>
      <c r="AB400" s="26">
        <v>1.7864549618450001</v>
      </c>
      <c r="AC400" s="26">
        <v>0</v>
      </c>
      <c r="AD400" s="26">
        <v>0</v>
      </c>
      <c r="AE400" s="26">
        <v>2.8958144562362587</v>
      </c>
    </row>
    <row r="401" spans="1:31" x14ac:dyDescent="0.3">
      <c r="A401">
        <v>2759407</v>
      </c>
      <c r="B401">
        <v>2</v>
      </c>
      <c r="C401" t="s">
        <v>80</v>
      </c>
      <c r="D401" t="s">
        <v>85</v>
      </c>
      <c r="E401" t="s">
        <v>141</v>
      </c>
      <c r="F401" t="s">
        <v>1344</v>
      </c>
      <c r="G401" t="s">
        <v>1313</v>
      </c>
      <c r="H401" t="s">
        <v>135</v>
      </c>
      <c r="I401" t="s">
        <v>136</v>
      </c>
      <c r="J401" t="s">
        <v>137</v>
      </c>
      <c r="K401" t="s">
        <v>138</v>
      </c>
      <c r="L401" t="s">
        <v>1315</v>
      </c>
      <c r="M401" t="s">
        <v>1345</v>
      </c>
      <c r="N401" s="26">
        <v>0.45250000000000001</v>
      </c>
      <c r="O401">
        <v>0</v>
      </c>
      <c r="P401">
        <v>229</v>
      </c>
      <c r="Q401">
        <v>0</v>
      </c>
      <c r="R401">
        <v>0</v>
      </c>
      <c r="S401">
        <v>0</v>
      </c>
      <c r="T401">
        <v>14</v>
      </c>
      <c r="U401">
        <v>0</v>
      </c>
      <c r="V401">
        <v>0</v>
      </c>
      <c r="W401" s="26">
        <v>0</v>
      </c>
      <c r="X401" s="26">
        <v>29.412392900747776</v>
      </c>
      <c r="Y401" s="26">
        <v>0</v>
      </c>
      <c r="Z401" s="26">
        <v>0</v>
      </c>
      <c r="AA401" s="26">
        <v>0</v>
      </c>
      <c r="AB401" s="26">
        <v>4.4090072044864339</v>
      </c>
      <c r="AC401" s="26">
        <v>0</v>
      </c>
      <c r="AD401" s="26">
        <v>0</v>
      </c>
      <c r="AE401" s="26">
        <v>33.821400105234211</v>
      </c>
    </row>
    <row r="402" spans="1:31" x14ac:dyDescent="0.3">
      <c r="A402">
        <v>2759009</v>
      </c>
      <c r="B402">
        <v>1</v>
      </c>
      <c r="C402" t="s">
        <v>80</v>
      </c>
      <c r="D402" t="s">
        <v>89</v>
      </c>
      <c r="E402" t="s">
        <v>157</v>
      </c>
      <c r="F402" t="s">
        <v>1346</v>
      </c>
      <c r="G402" t="s">
        <v>159</v>
      </c>
      <c r="H402" t="s">
        <v>149</v>
      </c>
      <c r="I402" t="s">
        <v>136</v>
      </c>
      <c r="J402" t="s">
        <v>137</v>
      </c>
      <c r="K402" t="s">
        <v>138</v>
      </c>
      <c r="L402" t="s">
        <v>1347</v>
      </c>
      <c r="M402" t="s">
        <v>1348</v>
      </c>
      <c r="N402" s="26">
        <v>0.88416666600000005</v>
      </c>
      <c r="O402">
        <v>0</v>
      </c>
      <c r="P402">
        <v>2</v>
      </c>
      <c r="Q402">
        <v>0</v>
      </c>
      <c r="R402">
        <v>7</v>
      </c>
      <c r="S402">
        <v>0</v>
      </c>
      <c r="T402">
        <v>11</v>
      </c>
      <c r="U402">
        <v>1</v>
      </c>
      <c r="V402">
        <v>0</v>
      </c>
      <c r="W402" s="26">
        <v>0</v>
      </c>
      <c r="X402" s="26">
        <v>2.5208595618763896</v>
      </c>
      <c r="Y402" s="26">
        <v>0</v>
      </c>
      <c r="Z402" s="26">
        <v>2.9918673871727615</v>
      </c>
      <c r="AA402" s="26">
        <v>0</v>
      </c>
      <c r="AB402" s="26">
        <v>7.0050184480945505</v>
      </c>
      <c r="AC402" s="26">
        <v>9006.7668553573694</v>
      </c>
      <c r="AD402" s="26">
        <v>0</v>
      </c>
      <c r="AE402" s="26">
        <v>9019.284600754514</v>
      </c>
    </row>
    <row r="403" spans="1:31" x14ac:dyDescent="0.3">
      <c r="A403">
        <v>2759224</v>
      </c>
      <c r="B403">
        <v>1</v>
      </c>
      <c r="C403" t="s">
        <v>81</v>
      </c>
      <c r="D403" t="s">
        <v>112</v>
      </c>
      <c r="E403" t="s">
        <v>170</v>
      </c>
      <c r="F403" t="s">
        <v>1349</v>
      </c>
      <c r="G403" t="s">
        <v>204</v>
      </c>
      <c r="H403" t="s">
        <v>135</v>
      </c>
      <c r="I403" t="s">
        <v>136</v>
      </c>
      <c r="J403" t="s">
        <v>137</v>
      </c>
      <c r="K403" t="s">
        <v>138</v>
      </c>
      <c r="L403" t="s">
        <v>1350</v>
      </c>
      <c r="M403" t="s">
        <v>1351</v>
      </c>
      <c r="N403" s="26">
        <v>1.2083333329999999</v>
      </c>
      <c r="O403">
        <v>0</v>
      </c>
      <c r="P403">
        <v>2</v>
      </c>
      <c r="Q403">
        <v>0</v>
      </c>
      <c r="R403">
        <v>4</v>
      </c>
      <c r="S403">
        <v>0</v>
      </c>
      <c r="T403">
        <v>2</v>
      </c>
      <c r="U403">
        <v>0</v>
      </c>
      <c r="V403">
        <v>0</v>
      </c>
      <c r="W403" s="26">
        <v>0</v>
      </c>
      <c r="X403" s="26">
        <v>0</v>
      </c>
      <c r="Y403" s="26">
        <v>0</v>
      </c>
      <c r="Z403" s="26">
        <v>0.36502559548933333</v>
      </c>
      <c r="AA403" s="26">
        <v>0</v>
      </c>
      <c r="AB403" s="26">
        <v>2.0493730282000002</v>
      </c>
      <c r="AC403" s="26">
        <v>0</v>
      </c>
      <c r="AD403" s="26">
        <v>0</v>
      </c>
      <c r="AE403" s="26">
        <v>2.4143986236893333</v>
      </c>
    </row>
    <row r="404" spans="1:31" x14ac:dyDescent="0.3">
      <c r="A404">
        <v>2759161</v>
      </c>
      <c r="B404">
        <v>1</v>
      </c>
      <c r="C404" t="s">
        <v>80</v>
      </c>
      <c r="D404" t="s">
        <v>86</v>
      </c>
      <c r="E404" t="s">
        <v>132</v>
      </c>
      <c r="F404" t="s">
        <v>1352</v>
      </c>
      <c r="G404" t="s">
        <v>287</v>
      </c>
      <c r="H404" t="s">
        <v>135</v>
      </c>
      <c r="I404" t="s">
        <v>136</v>
      </c>
      <c r="J404" t="s">
        <v>3</v>
      </c>
      <c r="K404" t="s">
        <v>138</v>
      </c>
      <c r="L404" t="s">
        <v>1353</v>
      </c>
      <c r="M404" t="s">
        <v>1354</v>
      </c>
      <c r="N404" s="26">
        <v>6.613888888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1</v>
      </c>
      <c r="U404">
        <v>0</v>
      </c>
      <c r="V404">
        <v>0</v>
      </c>
      <c r="W404" s="26">
        <v>0</v>
      </c>
      <c r="X404" s="26">
        <v>0</v>
      </c>
      <c r="Y404" s="26">
        <v>0</v>
      </c>
      <c r="Z404" s="26">
        <v>0</v>
      </c>
      <c r="AA404" s="26">
        <v>0</v>
      </c>
      <c r="AB404" s="26">
        <v>10.74240843752</v>
      </c>
      <c r="AC404" s="26">
        <v>0</v>
      </c>
      <c r="AD404" s="26">
        <v>0</v>
      </c>
      <c r="AE404" s="26">
        <v>10.74240843752</v>
      </c>
    </row>
    <row r="405" spans="1:31" x14ac:dyDescent="0.3">
      <c r="A405">
        <v>2759115</v>
      </c>
      <c r="B405">
        <v>1</v>
      </c>
      <c r="C405" t="s">
        <v>80</v>
      </c>
      <c r="D405" t="s">
        <v>90</v>
      </c>
      <c r="E405" t="s">
        <v>132</v>
      </c>
      <c r="F405" t="s">
        <v>1355</v>
      </c>
      <c r="G405" t="s">
        <v>134</v>
      </c>
      <c r="H405" t="s">
        <v>135</v>
      </c>
      <c r="I405" t="s">
        <v>136</v>
      </c>
      <c r="J405" t="s">
        <v>137</v>
      </c>
      <c r="K405" t="s">
        <v>138</v>
      </c>
      <c r="L405" t="s">
        <v>1356</v>
      </c>
      <c r="M405" t="s">
        <v>1357</v>
      </c>
      <c r="N405" s="26">
        <v>1.7894444439999999</v>
      </c>
      <c r="O405">
        <v>0</v>
      </c>
      <c r="P405">
        <v>27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 s="26">
        <v>0</v>
      </c>
      <c r="X405" s="26">
        <v>14.375416114646976</v>
      </c>
      <c r="Y405" s="26">
        <v>0</v>
      </c>
      <c r="Z405" s="26">
        <v>0</v>
      </c>
      <c r="AA405" s="26">
        <v>0</v>
      </c>
      <c r="AB405" s="26">
        <v>0</v>
      </c>
      <c r="AC405" s="26">
        <v>0</v>
      </c>
      <c r="AD405" s="26">
        <v>0</v>
      </c>
      <c r="AE405" s="26">
        <v>14.375416114646976</v>
      </c>
    </row>
    <row r="406" spans="1:31" x14ac:dyDescent="0.3">
      <c r="A406">
        <v>2758969</v>
      </c>
      <c r="B406">
        <v>1</v>
      </c>
      <c r="C406" t="s">
        <v>81</v>
      </c>
      <c r="D406" t="s">
        <v>113</v>
      </c>
      <c r="E406" t="s">
        <v>175</v>
      </c>
      <c r="F406" t="s">
        <v>1358</v>
      </c>
      <c r="G406" t="s">
        <v>159</v>
      </c>
      <c r="H406" t="s">
        <v>149</v>
      </c>
      <c r="I406" t="s">
        <v>136</v>
      </c>
      <c r="J406" t="s">
        <v>137</v>
      </c>
      <c r="K406" t="s">
        <v>138</v>
      </c>
      <c r="L406" t="s">
        <v>1359</v>
      </c>
      <c r="M406" t="s">
        <v>1360</v>
      </c>
      <c r="N406" s="26">
        <v>0.54444444400000003</v>
      </c>
      <c r="O406">
        <v>11</v>
      </c>
      <c r="P406">
        <v>3242</v>
      </c>
      <c r="Q406">
        <v>92</v>
      </c>
      <c r="R406">
        <v>1137</v>
      </c>
      <c r="S406">
        <v>26</v>
      </c>
      <c r="T406">
        <v>235</v>
      </c>
      <c r="U406">
        <v>4</v>
      </c>
      <c r="V406">
        <v>0</v>
      </c>
      <c r="W406" s="26">
        <v>1.1606209186985155</v>
      </c>
      <c r="X406" s="26">
        <v>140.42541140464789</v>
      </c>
      <c r="Y406" s="26">
        <v>20.065486742852034</v>
      </c>
      <c r="Z406" s="26">
        <v>26.94293117900007</v>
      </c>
      <c r="AA406" s="26">
        <v>356.81459471880009</v>
      </c>
      <c r="AB406" s="26">
        <v>44.492703241670014</v>
      </c>
      <c r="AC406" s="26">
        <v>121.1252188763532</v>
      </c>
      <c r="AD406" s="26">
        <v>0</v>
      </c>
      <c r="AE406" s="26">
        <v>711.02696708202188</v>
      </c>
    </row>
    <row r="407" spans="1:31" x14ac:dyDescent="0.3">
      <c r="A407">
        <v>2759510</v>
      </c>
      <c r="B407">
        <v>1</v>
      </c>
      <c r="C407" t="s">
        <v>80</v>
      </c>
      <c r="D407" t="s">
        <v>96</v>
      </c>
      <c r="E407" t="s">
        <v>170</v>
      </c>
      <c r="F407" t="s">
        <v>1361</v>
      </c>
      <c r="G407" t="s">
        <v>425</v>
      </c>
      <c r="H407" t="s">
        <v>135</v>
      </c>
      <c r="I407" t="s">
        <v>136</v>
      </c>
      <c r="J407" t="s">
        <v>137</v>
      </c>
      <c r="K407" t="s">
        <v>138</v>
      </c>
      <c r="L407" t="s">
        <v>1362</v>
      </c>
      <c r="M407" t="s">
        <v>1363</v>
      </c>
      <c r="N407" s="26">
        <v>5.5841666659999998</v>
      </c>
      <c r="O407">
        <v>0</v>
      </c>
      <c r="P407">
        <v>17</v>
      </c>
      <c r="Q407">
        <v>0</v>
      </c>
      <c r="R407">
        <v>0</v>
      </c>
      <c r="S407">
        <v>0</v>
      </c>
      <c r="T407">
        <v>1</v>
      </c>
      <c r="U407">
        <v>0</v>
      </c>
      <c r="V407">
        <v>0</v>
      </c>
      <c r="W407" s="26">
        <v>0</v>
      </c>
      <c r="X407" s="26">
        <v>41.800582923407376</v>
      </c>
      <c r="Y407" s="26">
        <v>0</v>
      </c>
      <c r="Z407" s="26">
        <v>0</v>
      </c>
      <c r="AA407" s="26">
        <v>0</v>
      </c>
      <c r="AB407" s="26">
        <v>0</v>
      </c>
      <c r="AC407" s="26">
        <v>0</v>
      </c>
      <c r="AD407" s="26">
        <v>0</v>
      </c>
      <c r="AE407" s="26">
        <v>41.800582923407376</v>
      </c>
    </row>
    <row r="408" spans="1:31" x14ac:dyDescent="0.3">
      <c r="A408">
        <v>2759098</v>
      </c>
      <c r="B408">
        <v>1</v>
      </c>
      <c r="C408" t="s">
        <v>80</v>
      </c>
      <c r="D408" t="s">
        <v>83</v>
      </c>
      <c r="E408" t="s">
        <v>146</v>
      </c>
      <c r="F408" t="s">
        <v>1364</v>
      </c>
      <c r="G408" t="s">
        <v>1365</v>
      </c>
      <c r="H408" t="s">
        <v>149</v>
      </c>
      <c r="I408" t="s">
        <v>136</v>
      </c>
      <c r="J408" t="s">
        <v>137</v>
      </c>
      <c r="K408" t="s">
        <v>138</v>
      </c>
      <c r="L408" t="s">
        <v>1366</v>
      </c>
      <c r="M408" t="s">
        <v>1281</v>
      </c>
      <c r="N408" s="26">
        <v>1.789722222</v>
      </c>
      <c r="O408">
        <v>1</v>
      </c>
      <c r="P408">
        <v>0</v>
      </c>
      <c r="Q408">
        <v>0</v>
      </c>
      <c r="R408">
        <v>0</v>
      </c>
      <c r="S408">
        <v>21</v>
      </c>
      <c r="T408">
        <v>25</v>
      </c>
      <c r="U408">
        <v>6</v>
      </c>
      <c r="V408">
        <v>1</v>
      </c>
      <c r="W408" s="26">
        <v>1.3287564610897222</v>
      </c>
      <c r="X408" s="26">
        <v>0</v>
      </c>
      <c r="Y408" s="26">
        <v>0</v>
      </c>
      <c r="Z408" s="26">
        <v>0</v>
      </c>
      <c r="AA408" s="26">
        <v>438.32663333089471</v>
      </c>
      <c r="AB408" s="26">
        <v>226.66755842762439</v>
      </c>
      <c r="AC408" s="26">
        <v>1822.04894672611</v>
      </c>
      <c r="AD408" s="26">
        <v>112.27484577089561</v>
      </c>
      <c r="AE408" s="26">
        <v>2600.6467407166147</v>
      </c>
    </row>
    <row r="409" spans="1:31" x14ac:dyDescent="0.3">
      <c r="A409">
        <v>2759078</v>
      </c>
      <c r="B409">
        <v>1</v>
      </c>
      <c r="C409" t="s">
        <v>80</v>
      </c>
      <c r="D409" t="s">
        <v>85</v>
      </c>
      <c r="E409" t="s">
        <v>166</v>
      </c>
      <c r="F409" t="s">
        <v>831</v>
      </c>
      <c r="G409" t="s">
        <v>425</v>
      </c>
      <c r="H409" t="s">
        <v>135</v>
      </c>
      <c r="I409" t="s">
        <v>136</v>
      </c>
      <c r="J409" t="s">
        <v>137</v>
      </c>
      <c r="K409" t="s">
        <v>138</v>
      </c>
      <c r="L409" t="s">
        <v>1367</v>
      </c>
      <c r="M409" t="s">
        <v>1368</v>
      </c>
      <c r="N409" s="26">
        <v>1.4188888879999999</v>
      </c>
      <c r="O409">
        <v>0</v>
      </c>
      <c r="P409">
        <v>88</v>
      </c>
      <c r="Q409">
        <v>0</v>
      </c>
      <c r="R409">
        <v>0</v>
      </c>
      <c r="S409">
        <v>0</v>
      </c>
      <c r="T409">
        <v>23</v>
      </c>
      <c r="U409">
        <v>0</v>
      </c>
      <c r="V409">
        <v>0</v>
      </c>
      <c r="W409" s="26">
        <v>0</v>
      </c>
      <c r="X409" s="26">
        <v>42.991143186604155</v>
      </c>
      <c r="Y409" s="26">
        <v>0</v>
      </c>
      <c r="Z409" s="26">
        <v>0</v>
      </c>
      <c r="AA409" s="26">
        <v>0</v>
      </c>
      <c r="AB409" s="26">
        <v>128.68044493102036</v>
      </c>
      <c r="AC409" s="26">
        <v>0</v>
      </c>
      <c r="AD409" s="26">
        <v>0</v>
      </c>
      <c r="AE409" s="26">
        <v>171.67158811762451</v>
      </c>
    </row>
    <row r="410" spans="1:31" x14ac:dyDescent="0.3">
      <c r="A410">
        <v>2758912</v>
      </c>
      <c r="B410">
        <v>1</v>
      </c>
      <c r="C410" t="s">
        <v>80</v>
      </c>
      <c r="D410" t="s">
        <v>83</v>
      </c>
      <c r="E410" t="s">
        <v>166</v>
      </c>
      <c r="F410" t="s">
        <v>789</v>
      </c>
      <c r="G410" t="s">
        <v>204</v>
      </c>
      <c r="H410" t="s">
        <v>135</v>
      </c>
      <c r="I410" t="s">
        <v>136</v>
      </c>
      <c r="J410" t="s">
        <v>137</v>
      </c>
      <c r="K410" t="s">
        <v>138</v>
      </c>
      <c r="L410" t="s">
        <v>1369</v>
      </c>
      <c r="M410" t="s">
        <v>1370</v>
      </c>
      <c r="N410" s="26">
        <v>1.0494444439999999</v>
      </c>
      <c r="O410">
        <v>0</v>
      </c>
      <c r="P410">
        <v>26</v>
      </c>
      <c r="Q410">
        <v>0</v>
      </c>
      <c r="R410">
        <v>0</v>
      </c>
      <c r="S410">
        <v>0</v>
      </c>
      <c r="T410">
        <v>1</v>
      </c>
      <c r="U410">
        <v>0</v>
      </c>
      <c r="V410">
        <v>0</v>
      </c>
      <c r="W410" s="26">
        <v>0</v>
      </c>
      <c r="X410" s="26">
        <v>4.8480313377295872</v>
      </c>
      <c r="Y410" s="26">
        <v>0</v>
      </c>
      <c r="Z410" s="26">
        <v>0</v>
      </c>
      <c r="AA410" s="26">
        <v>0</v>
      </c>
      <c r="AB410" s="26">
        <v>0</v>
      </c>
      <c r="AC410" s="26">
        <v>0</v>
      </c>
      <c r="AD410" s="26">
        <v>0</v>
      </c>
      <c r="AE410" s="26">
        <v>4.8480313377295872</v>
      </c>
    </row>
    <row r="411" spans="1:31" x14ac:dyDescent="0.3">
      <c r="A411">
        <v>2759576</v>
      </c>
      <c r="B411">
        <v>1</v>
      </c>
      <c r="C411" t="s">
        <v>80</v>
      </c>
      <c r="D411" t="s">
        <v>100</v>
      </c>
      <c r="E411" t="s">
        <v>132</v>
      </c>
      <c r="F411" t="s">
        <v>1371</v>
      </c>
      <c r="G411" t="s">
        <v>307</v>
      </c>
      <c r="H411" t="s">
        <v>135</v>
      </c>
      <c r="I411" t="s">
        <v>136</v>
      </c>
      <c r="J411" t="s">
        <v>137</v>
      </c>
      <c r="K411" t="s">
        <v>138</v>
      </c>
      <c r="L411" t="s">
        <v>1372</v>
      </c>
      <c r="M411" t="s">
        <v>1373</v>
      </c>
      <c r="N411" s="26">
        <v>2.0408333330000001</v>
      </c>
      <c r="O411">
        <v>0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 s="26">
        <v>0</v>
      </c>
      <c r="X411" s="26">
        <v>0.51117888594166661</v>
      </c>
      <c r="Y411" s="26">
        <v>0</v>
      </c>
      <c r="Z411" s="26">
        <v>0</v>
      </c>
      <c r="AA411" s="26">
        <v>0</v>
      </c>
      <c r="AB411" s="26">
        <v>0</v>
      </c>
      <c r="AC411" s="26">
        <v>0</v>
      </c>
      <c r="AD411" s="26">
        <v>0</v>
      </c>
      <c r="AE411" s="26">
        <v>0.51117888594166661</v>
      </c>
    </row>
    <row r="412" spans="1:31" x14ac:dyDescent="0.3">
      <c r="A412">
        <v>2758929</v>
      </c>
      <c r="B412">
        <v>1</v>
      </c>
      <c r="C412" t="s">
        <v>80</v>
      </c>
      <c r="D412" t="s">
        <v>85</v>
      </c>
      <c r="E412" t="s">
        <v>170</v>
      </c>
      <c r="F412" t="s">
        <v>1374</v>
      </c>
      <c r="G412" t="s">
        <v>204</v>
      </c>
      <c r="H412" t="s">
        <v>135</v>
      </c>
      <c r="I412" t="s">
        <v>136</v>
      </c>
      <c r="J412" t="s">
        <v>137</v>
      </c>
      <c r="K412" t="s">
        <v>138</v>
      </c>
      <c r="L412" t="s">
        <v>1375</v>
      </c>
      <c r="M412" t="s">
        <v>1376</v>
      </c>
      <c r="N412" s="26">
        <v>2.3424999999999998</v>
      </c>
      <c r="O412">
        <v>0</v>
      </c>
      <c r="P412">
        <v>53</v>
      </c>
      <c r="Q412">
        <v>0</v>
      </c>
      <c r="R412">
        <v>0</v>
      </c>
      <c r="S412">
        <v>0</v>
      </c>
      <c r="T412">
        <v>3</v>
      </c>
      <c r="U412">
        <v>0</v>
      </c>
      <c r="V412">
        <v>0</v>
      </c>
      <c r="W412" s="26">
        <v>0</v>
      </c>
      <c r="X412" s="26">
        <v>29.133420074601105</v>
      </c>
      <c r="Y412" s="26">
        <v>0</v>
      </c>
      <c r="Z412" s="26">
        <v>0</v>
      </c>
      <c r="AA412" s="26">
        <v>0</v>
      </c>
      <c r="AB412" s="26">
        <v>4.6142187373468335</v>
      </c>
      <c r="AC412" s="26">
        <v>0</v>
      </c>
      <c r="AD412" s="26">
        <v>0</v>
      </c>
      <c r="AE412" s="26">
        <v>33.747638811947937</v>
      </c>
    </row>
    <row r="413" spans="1:31" x14ac:dyDescent="0.3">
      <c r="A413">
        <v>2759696</v>
      </c>
      <c r="B413">
        <v>1</v>
      </c>
      <c r="C413" t="s">
        <v>80</v>
      </c>
      <c r="D413" t="s">
        <v>100</v>
      </c>
      <c r="E413" t="s">
        <v>141</v>
      </c>
      <c r="F413" t="s">
        <v>1377</v>
      </c>
      <c r="G413" t="s">
        <v>143</v>
      </c>
      <c r="H413" t="s">
        <v>135</v>
      </c>
      <c r="I413" t="s">
        <v>136</v>
      </c>
      <c r="J413" t="s">
        <v>137</v>
      </c>
      <c r="K413" t="s">
        <v>138</v>
      </c>
      <c r="L413" t="s">
        <v>1378</v>
      </c>
      <c r="M413" t="s">
        <v>1379</v>
      </c>
      <c r="N413" s="26">
        <v>1.111388888</v>
      </c>
      <c r="O413">
        <v>0</v>
      </c>
      <c r="P413">
        <v>273</v>
      </c>
      <c r="Q413">
        <v>0</v>
      </c>
      <c r="R413">
        <v>0</v>
      </c>
      <c r="S413">
        <v>0</v>
      </c>
      <c r="T413">
        <v>12</v>
      </c>
      <c r="U413">
        <v>0</v>
      </c>
      <c r="V413">
        <v>0</v>
      </c>
      <c r="W413" s="26">
        <v>0</v>
      </c>
      <c r="X413" s="26">
        <v>24.453064210001919</v>
      </c>
      <c r="Y413" s="26">
        <v>0</v>
      </c>
      <c r="Z413" s="26">
        <v>0</v>
      </c>
      <c r="AA413" s="26">
        <v>0</v>
      </c>
      <c r="AB413" s="26">
        <v>10.156064606570014</v>
      </c>
      <c r="AC413" s="26">
        <v>0</v>
      </c>
      <c r="AD413" s="26">
        <v>0</v>
      </c>
      <c r="AE413" s="26">
        <v>34.609128816571932</v>
      </c>
    </row>
    <row r="414" spans="1:31" x14ac:dyDescent="0.3">
      <c r="A414">
        <v>2759619</v>
      </c>
      <c r="B414">
        <v>1</v>
      </c>
      <c r="C414" t="s">
        <v>80</v>
      </c>
      <c r="D414" t="s">
        <v>107</v>
      </c>
      <c r="E414" t="s">
        <v>132</v>
      </c>
      <c r="F414" t="s">
        <v>1380</v>
      </c>
      <c r="G414" t="s">
        <v>134</v>
      </c>
      <c r="H414" t="s">
        <v>135</v>
      </c>
      <c r="I414" t="s">
        <v>136</v>
      </c>
      <c r="J414" t="s">
        <v>137</v>
      </c>
      <c r="K414" t="s">
        <v>138</v>
      </c>
      <c r="L414" t="s">
        <v>1381</v>
      </c>
      <c r="M414" t="s">
        <v>1382</v>
      </c>
      <c r="N414" s="26">
        <v>1.82</v>
      </c>
      <c r="O414">
        <v>0</v>
      </c>
      <c r="P414">
        <v>13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 s="26">
        <v>0</v>
      </c>
      <c r="X414" s="26">
        <v>6.7235464920977908</v>
      </c>
      <c r="Y414" s="26">
        <v>0</v>
      </c>
      <c r="Z414" s="26">
        <v>0</v>
      </c>
      <c r="AA414" s="26">
        <v>0</v>
      </c>
      <c r="AB414" s="26">
        <v>0</v>
      </c>
      <c r="AC414" s="26">
        <v>0</v>
      </c>
      <c r="AD414" s="26">
        <v>0</v>
      </c>
      <c r="AE414" s="26">
        <v>6.7235464920977908</v>
      </c>
    </row>
    <row r="415" spans="1:31" x14ac:dyDescent="0.3">
      <c r="A415">
        <v>2759719</v>
      </c>
      <c r="B415">
        <v>1</v>
      </c>
      <c r="C415" t="s">
        <v>80</v>
      </c>
      <c r="D415" t="s">
        <v>90</v>
      </c>
      <c r="E415" t="s">
        <v>170</v>
      </c>
      <c r="F415" t="s">
        <v>1383</v>
      </c>
      <c r="G415" t="s">
        <v>204</v>
      </c>
      <c r="H415" t="s">
        <v>135</v>
      </c>
      <c r="I415" t="s">
        <v>136</v>
      </c>
      <c r="J415" t="s">
        <v>137</v>
      </c>
      <c r="K415" t="s">
        <v>138</v>
      </c>
      <c r="L415" t="s">
        <v>1384</v>
      </c>
      <c r="M415" t="s">
        <v>1385</v>
      </c>
      <c r="N415" s="26">
        <v>2.5702777769999998</v>
      </c>
      <c r="O415">
        <v>0</v>
      </c>
      <c r="P415">
        <v>199</v>
      </c>
      <c r="Q415">
        <v>0</v>
      </c>
      <c r="R415">
        <v>0</v>
      </c>
      <c r="S415">
        <v>0</v>
      </c>
      <c r="T415">
        <v>13</v>
      </c>
      <c r="U415">
        <v>0</v>
      </c>
      <c r="V415">
        <v>0</v>
      </c>
      <c r="W415" s="26">
        <v>0</v>
      </c>
      <c r="X415" s="26">
        <v>96.758017652458477</v>
      </c>
      <c r="Y415" s="26">
        <v>0</v>
      </c>
      <c r="Z415" s="26">
        <v>0</v>
      </c>
      <c r="AA415" s="26">
        <v>0</v>
      </c>
      <c r="AB415" s="26">
        <v>18.074484086552321</v>
      </c>
      <c r="AC415" s="26">
        <v>0</v>
      </c>
      <c r="AD415" s="26">
        <v>0</v>
      </c>
      <c r="AE415" s="26">
        <v>114.83250173901079</v>
      </c>
    </row>
    <row r="416" spans="1:31" x14ac:dyDescent="0.3">
      <c r="A416">
        <v>2758949</v>
      </c>
      <c r="B416">
        <v>1</v>
      </c>
      <c r="C416" t="s">
        <v>80</v>
      </c>
      <c r="D416" t="s">
        <v>96</v>
      </c>
      <c r="E416" t="s">
        <v>146</v>
      </c>
      <c r="F416" t="s">
        <v>1386</v>
      </c>
      <c r="G416" t="s">
        <v>148</v>
      </c>
      <c r="H416" t="s">
        <v>149</v>
      </c>
      <c r="I416" t="s">
        <v>136</v>
      </c>
      <c r="J416" t="s">
        <v>137</v>
      </c>
      <c r="K416" t="s">
        <v>138</v>
      </c>
      <c r="L416" t="s">
        <v>1387</v>
      </c>
      <c r="M416" t="s">
        <v>1388</v>
      </c>
      <c r="N416" s="26">
        <v>2.5924999999999998</v>
      </c>
      <c r="O416">
        <v>0</v>
      </c>
      <c r="P416">
        <v>293</v>
      </c>
      <c r="Q416">
        <v>5</v>
      </c>
      <c r="R416">
        <v>35</v>
      </c>
      <c r="S416">
        <v>5</v>
      </c>
      <c r="T416">
        <v>67</v>
      </c>
      <c r="U416">
        <v>0</v>
      </c>
      <c r="V416">
        <v>0</v>
      </c>
      <c r="W416" s="26">
        <v>0</v>
      </c>
      <c r="X416" s="26">
        <v>251.31119145452891</v>
      </c>
      <c r="Y416" s="26">
        <v>4.2730947558605106</v>
      </c>
      <c r="Z416" s="26">
        <v>23.925097612182395</v>
      </c>
      <c r="AA416" s="26">
        <v>66.985264121297092</v>
      </c>
      <c r="AB416" s="26">
        <v>209.16339322052633</v>
      </c>
      <c r="AC416" s="26">
        <v>0</v>
      </c>
      <c r="AD416" s="26">
        <v>0</v>
      </c>
      <c r="AE416" s="26">
        <v>555.65804116439529</v>
      </c>
    </row>
    <row r="417" spans="1:31" x14ac:dyDescent="0.3">
      <c r="A417">
        <v>2759198</v>
      </c>
      <c r="B417">
        <v>1</v>
      </c>
      <c r="C417" t="s">
        <v>80</v>
      </c>
      <c r="D417" t="s">
        <v>93</v>
      </c>
      <c r="E417" t="s">
        <v>157</v>
      </c>
      <c r="F417" t="s">
        <v>1389</v>
      </c>
      <c r="G417" t="s">
        <v>628</v>
      </c>
      <c r="H417" t="s">
        <v>149</v>
      </c>
      <c r="I417" t="s">
        <v>136</v>
      </c>
      <c r="J417" t="s">
        <v>137</v>
      </c>
      <c r="K417" t="s">
        <v>187</v>
      </c>
      <c r="L417" t="s">
        <v>1390</v>
      </c>
      <c r="M417" t="s">
        <v>1391</v>
      </c>
      <c r="N417" s="26">
        <v>0.73222222199999998</v>
      </c>
      <c r="O417">
        <v>1</v>
      </c>
      <c r="P417">
        <v>337</v>
      </c>
      <c r="Q417">
        <v>39</v>
      </c>
      <c r="R417">
        <v>203</v>
      </c>
      <c r="S417">
        <v>7</v>
      </c>
      <c r="T417">
        <v>93</v>
      </c>
      <c r="U417">
        <v>0</v>
      </c>
      <c r="V417">
        <v>0</v>
      </c>
      <c r="W417" s="26">
        <v>0.84991741904331464</v>
      </c>
      <c r="X417" s="26">
        <v>56.521456612342298</v>
      </c>
      <c r="Y417" s="26">
        <v>110.62582380178937</v>
      </c>
      <c r="Z417" s="26">
        <v>74.67631534820039</v>
      </c>
      <c r="AA417" s="26">
        <v>35.029008574557253</v>
      </c>
      <c r="AB417" s="26">
        <v>46.064995158449918</v>
      </c>
      <c r="AC417" s="26">
        <v>0</v>
      </c>
      <c r="AD417" s="26">
        <v>0</v>
      </c>
      <c r="AE417" s="26">
        <v>323.7675169143825</v>
      </c>
    </row>
    <row r="418" spans="1:31" x14ac:dyDescent="0.3">
      <c r="A418">
        <v>2759035</v>
      </c>
      <c r="B418">
        <v>1</v>
      </c>
      <c r="C418" t="s">
        <v>80</v>
      </c>
      <c r="D418" t="s">
        <v>93</v>
      </c>
      <c r="E418" t="s">
        <v>132</v>
      </c>
      <c r="F418" t="s">
        <v>1392</v>
      </c>
      <c r="G418" t="s">
        <v>197</v>
      </c>
      <c r="H418" t="s">
        <v>135</v>
      </c>
      <c r="I418" t="s">
        <v>136</v>
      </c>
      <c r="J418" t="s">
        <v>137</v>
      </c>
      <c r="K418" t="s">
        <v>138</v>
      </c>
      <c r="L418" t="s">
        <v>1393</v>
      </c>
      <c r="M418" t="s">
        <v>1394</v>
      </c>
      <c r="N418" s="26">
        <v>6.8058333329999998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1</v>
      </c>
      <c r="U418">
        <v>0</v>
      </c>
      <c r="V418">
        <v>0</v>
      </c>
      <c r="W418" s="26">
        <v>0</v>
      </c>
      <c r="X418" s="26">
        <v>0</v>
      </c>
      <c r="Y418" s="26">
        <v>0</v>
      </c>
      <c r="Z418" s="26">
        <v>0</v>
      </c>
      <c r="AA418" s="26">
        <v>0</v>
      </c>
      <c r="AB418" s="26">
        <v>0.25837128773245127</v>
      </c>
      <c r="AC418" s="26">
        <v>0</v>
      </c>
      <c r="AD418" s="26">
        <v>0</v>
      </c>
      <c r="AE418" s="26">
        <v>0.25837128773245127</v>
      </c>
    </row>
    <row r="419" spans="1:31" x14ac:dyDescent="0.3">
      <c r="A419">
        <v>2759676</v>
      </c>
      <c r="B419">
        <v>1</v>
      </c>
      <c r="C419" t="s">
        <v>80</v>
      </c>
      <c r="D419" t="s">
        <v>90</v>
      </c>
      <c r="E419" t="s">
        <v>170</v>
      </c>
      <c r="F419" t="s">
        <v>1395</v>
      </c>
      <c r="G419" t="s">
        <v>681</v>
      </c>
      <c r="H419" t="s">
        <v>135</v>
      </c>
      <c r="I419" t="s">
        <v>136</v>
      </c>
      <c r="J419" t="s">
        <v>137</v>
      </c>
      <c r="K419" t="s">
        <v>138</v>
      </c>
      <c r="L419" t="s">
        <v>1396</v>
      </c>
      <c r="M419" t="s">
        <v>1397</v>
      </c>
      <c r="N419" s="26">
        <v>2.9561111109999998</v>
      </c>
      <c r="O419">
        <v>0</v>
      </c>
      <c r="P419">
        <v>152</v>
      </c>
      <c r="Q419">
        <v>0</v>
      </c>
      <c r="R419">
        <v>0</v>
      </c>
      <c r="S419">
        <v>0</v>
      </c>
      <c r="T419">
        <v>1</v>
      </c>
      <c r="U419">
        <v>0</v>
      </c>
      <c r="V419">
        <v>0</v>
      </c>
      <c r="W419" s="26">
        <v>0</v>
      </c>
      <c r="X419" s="26">
        <v>95.909660040304203</v>
      </c>
      <c r="Y419" s="26">
        <v>0</v>
      </c>
      <c r="Z419" s="26">
        <v>0</v>
      </c>
      <c r="AA419" s="26">
        <v>0</v>
      </c>
      <c r="AB419" s="26">
        <v>7.1477595713875144E-2</v>
      </c>
      <c r="AC419" s="26">
        <v>0</v>
      </c>
      <c r="AD419" s="26">
        <v>0</v>
      </c>
      <c r="AE419" s="26">
        <v>95.981137636018076</v>
      </c>
    </row>
    <row r="420" spans="1:31" x14ac:dyDescent="0.3">
      <c r="A420">
        <v>2759639</v>
      </c>
      <c r="B420">
        <v>1</v>
      </c>
      <c r="C420" t="s">
        <v>80</v>
      </c>
      <c r="D420" t="s">
        <v>97</v>
      </c>
      <c r="E420" t="s">
        <v>132</v>
      </c>
      <c r="F420" t="s">
        <v>1398</v>
      </c>
      <c r="G420" t="s">
        <v>134</v>
      </c>
      <c r="H420" t="s">
        <v>135</v>
      </c>
      <c r="I420" t="s">
        <v>136</v>
      </c>
      <c r="J420" t="s">
        <v>137</v>
      </c>
      <c r="K420" t="s">
        <v>138</v>
      </c>
      <c r="L420" t="s">
        <v>1399</v>
      </c>
      <c r="M420" t="s">
        <v>1400</v>
      </c>
      <c r="N420" s="26">
        <v>3.216388888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 s="26">
        <v>0</v>
      </c>
      <c r="X420" s="26">
        <v>0</v>
      </c>
      <c r="Y420" s="26">
        <v>0</v>
      </c>
      <c r="Z420" s="26">
        <v>0</v>
      </c>
      <c r="AA420" s="26">
        <v>0</v>
      </c>
      <c r="AB420" s="26">
        <v>0</v>
      </c>
      <c r="AC420" s="26">
        <v>0</v>
      </c>
      <c r="AD420" s="26">
        <v>0</v>
      </c>
      <c r="AE420" s="26">
        <v>0</v>
      </c>
    </row>
    <row r="421" spans="1:31" x14ac:dyDescent="0.3">
      <c r="A421">
        <v>2759533</v>
      </c>
      <c r="B421">
        <v>1</v>
      </c>
      <c r="C421" t="s">
        <v>80</v>
      </c>
      <c r="D421" t="s">
        <v>100</v>
      </c>
      <c r="E421" t="s">
        <v>157</v>
      </c>
      <c r="F421" t="s">
        <v>1401</v>
      </c>
      <c r="G421" t="s">
        <v>159</v>
      </c>
      <c r="H421" t="s">
        <v>149</v>
      </c>
      <c r="I421" t="s">
        <v>136</v>
      </c>
      <c r="J421" t="s">
        <v>137</v>
      </c>
      <c r="K421" t="s">
        <v>138</v>
      </c>
      <c r="L421" t="s">
        <v>1402</v>
      </c>
      <c r="M421" t="s">
        <v>1403</v>
      </c>
      <c r="N421" s="26">
        <v>0.35027777700000001</v>
      </c>
      <c r="O421">
        <v>1</v>
      </c>
      <c r="P421">
        <v>20</v>
      </c>
      <c r="Q421">
        <v>1</v>
      </c>
      <c r="R421">
        <v>35</v>
      </c>
      <c r="S421">
        <v>4</v>
      </c>
      <c r="T421">
        <v>8</v>
      </c>
      <c r="U421">
        <v>1</v>
      </c>
      <c r="V421">
        <v>0</v>
      </c>
      <c r="W421" s="26">
        <v>1.8115613336642924</v>
      </c>
      <c r="X421" s="26">
        <v>0.60502617301312489</v>
      </c>
      <c r="Y421" s="26">
        <v>1.0452269793244984</v>
      </c>
      <c r="Z421" s="26">
        <v>2.2692971450925139</v>
      </c>
      <c r="AA421" s="26">
        <v>2.7421627081527409</v>
      </c>
      <c r="AB421" s="26">
        <v>1.2107800979260523</v>
      </c>
      <c r="AC421" s="26">
        <v>5.7279984548039842</v>
      </c>
      <c r="AD421" s="26">
        <v>0</v>
      </c>
      <c r="AE421" s="26">
        <v>15.412052891977208</v>
      </c>
    </row>
    <row r="422" spans="1:31" x14ac:dyDescent="0.3">
      <c r="A422">
        <v>2759682</v>
      </c>
      <c r="B422">
        <v>1</v>
      </c>
      <c r="C422" t="s">
        <v>80</v>
      </c>
      <c r="D422" t="s">
        <v>103</v>
      </c>
      <c r="E422" t="s">
        <v>132</v>
      </c>
      <c r="F422" t="s">
        <v>1404</v>
      </c>
      <c r="G422" t="s">
        <v>197</v>
      </c>
      <c r="H422" t="s">
        <v>135</v>
      </c>
      <c r="I422" t="s">
        <v>136</v>
      </c>
      <c r="J422" t="s">
        <v>137</v>
      </c>
      <c r="K422" t="s">
        <v>138</v>
      </c>
      <c r="L422" t="s">
        <v>1405</v>
      </c>
      <c r="M422" t="s">
        <v>1406</v>
      </c>
      <c r="N422" s="26">
        <v>2.3991666660000002</v>
      </c>
      <c r="O422">
        <v>0</v>
      </c>
      <c r="P422">
        <v>1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 s="26">
        <v>0</v>
      </c>
      <c r="X422" s="26">
        <v>0</v>
      </c>
      <c r="Y422" s="26">
        <v>0</v>
      </c>
      <c r="Z422" s="26">
        <v>0</v>
      </c>
      <c r="AA422" s="26">
        <v>0</v>
      </c>
      <c r="AB422" s="26">
        <v>0</v>
      </c>
      <c r="AC422" s="26">
        <v>0</v>
      </c>
      <c r="AD422" s="26">
        <v>0</v>
      </c>
      <c r="AE422" s="26">
        <v>0</v>
      </c>
    </row>
    <row r="423" spans="1:31" x14ac:dyDescent="0.3">
      <c r="A423">
        <v>2759419</v>
      </c>
      <c r="B423">
        <v>1</v>
      </c>
      <c r="C423" t="s">
        <v>80</v>
      </c>
      <c r="D423" t="s">
        <v>104</v>
      </c>
      <c r="E423" t="s">
        <v>152</v>
      </c>
      <c r="F423" t="s">
        <v>1407</v>
      </c>
      <c r="G423" t="s">
        <v>143</v>
      </c>
      <c r="H423" t="s">
        <v>149</v>
      </c>
      <c r="I423" t="s">
        <v>136</v>
      </c>
      <c r="J423" t="s">
        <v>137</v>
      </c>
      <c r="K423" t="s">
        <v>138</v>
      </c>
      <c r="L423" t="s">
        <v>1408</v>
      </c>
      <c r="M423" t="s">
        <v>1409</v>
      </c>
      <c r="N423" s="26">
        <v>1.579722222</v>
      </c>
      <c r="O423">
        <v>0</v>
      </c>
      <c r="P423">
        <v>383</v>
      </c>
      <c r="Q423">
        <v>1</v>
      </c>
      <c r="R423">
        <v>1</v>
      </c>
      <c r="S423">
        <v>6</v>
      </c>
      <c r="T423">
        <v>36</v>
      </c>
      <c r="U423">
        <v>4</v>
      </c>
      <c r="V423">
        <v>0</v>
      </c>
      <c r="W423" s="26">
        <v>0</v>
      </c>
      <c r="X423" s="26">
        <v>145.64194291657202</v>
      </c>
      <c r="Y423" s="26">
        <v>50.931693853207705</v>
      </c>
      <c r="Z423" s="26">
        <v>0</v>
      </c>
      <c r="AA423" s="26">
        <v>144.71060497465666</v>
      </c>
      <c r="AB423" s="26">
        <v>23.365249670503907</v>
      </c>
      <c r="AC423" s="26">
        <v>772.72633612203299</v>
      </c>
      <c r="AD423" s="26">
        <v>0</v>
      </c>
      <c r="AE423" s="26">
        <v>1137.3758275369732</v>
      </c>
    </row>
    <row r="424" spans="1:31" x14ac:dyDescent="0.3">
      <c r="A424">
        <v>2759751</v>
      </c>
      <c r="B424">
        <v>1</v>
      </c>
      <c r="C424" t="s">
        <v>81</v>
      </c>
      <c r="D424" t="s">
        <v>119</v>
      </c>
      <c r="E424" t="s">
        <v>132</v>
      </c>
      <c r="F424" t="s">
        <v>1410</v>
      </c>
      <c r="G424" t="s">
        <v>197</v>
      </c>
      <c r="H424" t="s">
        <v>135</v>
      </c>
      <c r="I424" t="s">
        <v>136</v>
      </c>
      <c r="J424" t="s">
        <v>137</v>
      </c>
      <c r="K424" t="s">
        <v>138</v>
      </c>
      <c r="L424" t="s">
        <v>1411</v>
      </c>
      <c r="M424" t="s">
        <v>1412</v>
      </c>
      <c r="N424" s="26">
        <v>2.4638888880000001</v>
      </c>
      <c r="O424">
        <v>0</v>
      </c>
      <c r="P424">
        <v>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 s="26">
        <v>0</v>
      </c>
      <c r="X424" s="26">
        <v>0</v>
      </c>
      <c r="Y424" s="26">
        <v>0</v>
      </c>
      <c r="Z424" s="26">
        <v>0</v>
      </c>
      <c r="AA424" s="26">
        <v>0</v>
      </c>
      <c r="AB424" s="26">
        <v>0</v>
      </c>
      <c r="AC424" s="26">
        <v>0</v>
      </c>
      <c r="AD424" s="26">
        <v>0</v>
      </c>
      <c r="AE424" s="26">
        <v>0</v>
      </c>
    </row>
    <row r="425" spans="1:31" x14ac:dyDescent="0.3">
      <c r="A425">
        <v>2759064</v>
      </c>
      <c r="B425">
        <v>1</v>
      </c>
      <c r="C425" t="s">
        <v>80</v>
      </c>
      <c r="D425" t="s">
        <v>93</v>
      </c>
      <c r="E425" t="s">
        <v>157</v>
      </c>
      <c r="F425" t="s">
        <v>1413</v>
      </c>
      <c r="G425" t="s">
        <v>186</v>
      </c>
      <c r="H425" t="s">
        <v>149</v>
      </c>
      <c r="I425" t="s">
        <v>136</v>
      </c>
      <c r="J425" t="s">
        <v>137</v>
      </c>
      <c r="K425" t="s">
        <v>187</v>
      </c>
      <c r="L425" t="s">
        <v>1414</v>
      </c>
      <c r="M425" t="s">
        <v>1415</v>
      </c>
      <c r="N425" s="26">
        <v>8.5627777770000009</v>
      </c>
      <c r="O425">
        <v>0</v>
      </c>
      <c r="P425">
        <v>434</v>
      </c>
      <c r="Q425">
        <v>48</v>
      </c>
      <c r="R425">
        <v>372</v>
      </c>
      <c r="S425">
        <v>19</v>
      </c>
      <c r="T425">
        <v>246</v>
      </c>
      <c r="U425">
        <v>0</v>
      </c>
      <c r="V425">
        <v>1</v>
      </c>
      <c r="W425" s="26">
        <v>0</v>
      </c>
      <c r="X425" s="26">
        <v>644.38419752032769</v>
      </c>
      <c r="Y425" s="26">
        <v>90.434423869411688</v>
      </c>
      <c r="Z425" s="26">
        <v>469.35454659085752</v>
      </c>
      <c r="AA425" s="26">
        <v>482.41576944160465</v>
      </c>
      <c r="AB425" s="26">
        <v>1476.1649498617307</v>
      </c>
      <c r="AC425" s="26">
        <v>0</v>
      </c>
      <c r="AD425" s="26">
        <v>0</v>
      </c>
      <c r="AE425" s="26">
        <v>3162.7538872839323</v>
      </c>
    </row>
    <row r="426" spans="1:31" x14ac:dyDescent="0.3">
      <c r="A426">
        <v>2759250</v>
      </c>
      <c r="B426">
        <v>1</v>
      </c>
      <c r="C426" t="s">
        <v>81</v>
      </c>
      <c r="D426" t="s">
        <v>128</v>
      </c>
      <c r="E426" t="s">
        <v>157</v>
      </c>
      <c r="F426" t="s">
        <v>1416</v>
      </c>
      <c r="G426" t="s">
        <v>186</v>
      </c>
      <c r="H426" t="s">
        <v>149</v>
      </c>
      <c r="I426" t="s">
        <v>136</v>
      </c>
      <c r="J426" t="s">
        <v>137</v>
      </c>
      <c r="K426" t="s">
        <v>187</v>
      </c>
      <c r="L426" t="s">
        <v>1417</v>
      </c>
      <c r="M426" t="s">
        <v>1418</v>
      </c>
      <c r="N426" s="26">
        <v>4.4894444440000001</v>
      </c>
      <c r="O426">
        <v>0</v>
      </c>
      <c r="P426">
        <v>824</v>
      </c>
      <c r="Q426">
        <v>0</v>
      </c>
      <c r="R426">
        <v>0</v>
      </c>
      <c r="S426">
        <v>2</v>
      </c>
      <c r="T426">
        <v>83</v>
      </c>
      <c r="U426">
        <v>0</v>
      </c>
      <c r="V426">
        <v>0</v>
      </c>
      <c r="W426" s="26">
        <v>0</v>
      </c>
      <c r="X426" s="26">
        <v>673.03668112956291</v>
      </c>
      <c r="Y426" s="26">
        <v>0</v>
      </c>
      <c r="Z426" s="26">
        <v>0</v>
      </c>
      <c r="AA426" s="26">
        <v>362.93041204862379</v>
      </c>
      <c r="AB426" s="26">
        <v>488.99944563698921</v>
      </c>
      <c r="AC426" s="26">
        <v>0</v>
      </c>
      <c r="AD426" s="26">
        <v>0</v>
      </c>
      <c r="AE426" s="26">
        <v>1524.9665388151757</v>
      </c>
    </row>
    <row r="427" spans="1:31" x14ac:dyDescent="0.3">
      <c r="A427">
        <v>2759204</v>
      </c>
      <c r="B427">
        <v>1</v>
      </c>
      <c r="C427" t="s">
        <v>80</v>
      </c>
      <c r="D427" t="s">
        <v>90</v>
      </c>
      <c r="E427" t="s">
        <v>170</v>
      </c>
      <c r="F427" t="s">
        <v>1419</v>
      </c>
      <c r="G427" t="s">
        <v>143</v>
      </c>
      <c r="H427" t="s">
        <v>135</v>
      </c>
      <c r="I427" t="s">
        <v>136</v>
      </c>
      <c r="J427" t="s">
        <v>137</v>
      </c>
      <c r="K427" t="s">
        <v>138</v>
      </c>
      <c r="L427" t="s">
        <v>1420</v>
      </c>
      <c r="M427" t="s">
        <v>1421</v>
      </c>
      <c r="N427" s="26">
        <v>5.5922222220000002</v>
      </c>
      <c r="O427">
        <v>0</v>
      </c>
      <c r="P427">
        <v>164</v>
      </c>
      <c r="Q427">
        <v>0</v>
      </c>
      <c r="R427">
        <v>0</v>
      </c>
      <c r="S427">
        <v>0</v>
      </c>
      <c r="T427">
        <v>4</v>
      </c>
      <c r="U427">
        <v>0</v>
      </c>
      <c r="V427">
        <v>0</v>
      </c>
      <c r="W427" s="26">
        <v>0</v>
      </c>
      <c r="X427" s="26">
        <v>280.71430919172053</v>
      </c>
      <c r="Y427" s="26">
        <v>0</v>
      </c>
      <c r="Z427" s="26">
        <v>0</v>
      </c>
      <c r="AA427" s="26">
        <v>0</v>
      </c>
      <c r="AB427" s="26">
        <v>2.780302834128261</v>
      </c>
      <c r="AC427" s="26">
        <v>0</v>
      </c>
      <c r="AD427" s="26">
        <v>0</v>
      </c>
      <c r="AE427" s="26">
        <v>283.49461202584877</v>
      </c>
    </row>
    <row r="428" spans="1:31" x14ac:dyDescent="0.3">
      <c r="A428">
        <v>2759227</v>
      </c>
      <c r="B428">
        <v>1</v>
      </c>
      <c r="C428" t="s">
        <v>81</v>
      </c>
      <c r="D428" t="s">
        <v>115</v>
      </c>
      <c r="E428" t="s">
        <v>152</v>
      </c>
      <c r="F428" t="s">
        <v>565</v>
      </c>
      <c r="G428" t="s">
        <v>159</v>
      </c>
      <c r="H428" t="s">
        <v>149</v>
      </c>
      <c r="I428" t="s">
        <v>566</v>
      </c>
      <c r="J428" t="s">
        <v>137</v>
      </c>
      <c r="K428" t="s">
        <v>138</v>
      </c>
      <c r="L428" t="s">
        <v>1422</v>
      </c>
      <c r="M428" t="s">
        <v>1423</v>
      </c>
      <c r="N428" s="26">
        <v>8.3333330000000001E-3</v>
      </c>
      <c r="O428">
        <v>3</v>
      </c>
      <c r="P428">
        <v>485</v>
      </c>
      <c r="Q428">
        <v>1</v>
      </c>
      <c r="R428">
        <v>49</v>
      </c>
      <c r="S428">
        <v>5</v>
      </c>
      <c r="T428">
        <v>40</v>
      </c>
      <c r="U428">
        <v>0</v>
      </c>
      <c r="V428">
        <v>0</v>
      </c>
      <c r="W428" s="26">
        <v>4.9844405000000003E-3</v>
      </c>
      <c r="X428" s="26">
        <v>0.25873103943100001</v>
      </c>
      <c r="Y428" s="26">
        <v>6.5026355302599996E-3</v>
      </c>
      <c r="Z428" s="26">
        <v>4.3176169355504168E-2</v>
      </c>
      <c r="AA428" s="26">
        <v>0.14723149655539</v>
      </c>
      <c r="AB428" s="26">
        <v>0.19614874432799001</v>
      </c>
      <c r="AC428" s="26">
        <v>0</v>
      </c>
      <c r="AD428" s="26">
        <v>0</v>
      </c>
      <c r="AE428" s="26">
        <v>0.65677452570014416</v>
      </c>
    </row>
    <row r="429" spans="1:31" x14ac:dyDescent="0.3">
      <c r="A429">
        <v>2759350</v>
      </c>
      <c r="B429">
        <v>1</v>
      </c>
      <c r="C429" t="s">
        <v>80</v>
      </c>
      <c r="D429" t="s">
        <v>101</v>
      </c>
      <c r="E429" t="s">
        <v>146</v>
      </c>
      <c r="F429" t="s">
        <v>1424</v>
      </c>
      <c r="G429" t="s">
        <v>148</v>
      </c>
      <c r="H429" t="s">
        <v>149</v>
      </c>
      <c r="I429" t="s">
        <v>136</v>
      </c>
      <c r="J429" t="s">
        <v>137</v>
      </c>
      <c r="K429" t="s">
        <v>138</v>
      </c>
      <c r="L429" t="s">
        <v>1425</v>
      </c>
      <c r="M429" t="s">
        <v>1426</v>
      </c>
      <c r="N429" s="26">
        <v>0.69499999999999995</v>
      </c>
      <c r="O429">
        <v>0</v>
      </c>
      <c r="P429">
        <v>90</v>
      </c>
      <c r="Q429">
        <v>0</v>
      </c>
      <c r="R429">
        <v>4</v>
      </c>
      <c r="S429">
        <v>0</v>
      </c>
      <c r="T429">
        <v>33</v>
      </c>
      <c r="U429">
        <v>0</v>
      </c>
      <c r="V429">
        <v>1</v>
      </c>
      <c r="W429" s="26">
        <v>0</v>
      </c>
      <c r="X429" s="26">
        <v>15.537986456194417</v>
      </c>
      <c r="Y429" s="26">
        <v>0</v>
      </c>
      <c r="Z429" s="26">
        <v>0.29327964453181471</v>
      </c>
      <c r="AA429" s="26">
        <v>0</v>
      </c>
      <c r="AB429" s="26">
        <v>25.71147503818197</v>
      </c>
      <c r="AC429" s="26">
        <v>0</v>
      </c>
      <c r="AD429" s="26">
        <v>16.366773544046815</v>
      </c>
      <c r="AE429" s="26">
        <v>57.909514682955013</v>
      </c>
    </row>
    <row r="430" spans="1:31" x14ac:dyDescent="0.3">
      <c r="A430">
        <v>2759164</v>
      </c>
      <c r="B430">
        <v>1</v>
      </c>
      <c r="C430" t="s">
        <v>80</v>
      </c>
      <c r="D430" t="s">
        <v>105</v>
      </c>
      <c r="E430" t="s">
        <v>132</v>
      </c>
      <c r="F430" t="s">
        <v>1427</v>
      </c>
      <c r="G430" t="s">
        <v>134</v>
      </c>
      <c r="H430" t="s">
        <v>135</v>
      </c>
      <c r="I430" t="s">
        <v>136</v>
      </c>
      <c r="J430" t="s">
        <v>137</v>
      </c>
      <c r="K430" t="s">
        <v>138</v>
      </c>
      <c r="L430" t="s">
        <v>1428</v>
      </c>
      <c r="M430" t="s">
        <v>1429</v>
      </c>
      <c r="N430" s="26">
        <v>2.741944444</v>
      </c>
      <c r="O430">
        <v>0</v>
      </c>
      <c r="P430">
        <v>42</v>
      </c>
      <c r="Q430">
        <v>0</v>
      </c>
      <c r="R430">
        <v>0</v>
      </c>
      <c r="S430">
        <v>0</v>
      </c>
      <c r="T430">
        <v>1</v>
      </c>
      <c r="U430">
        <v>0</v>
      </c>
      <c r="V430">
        <v>0</v>
      </c>
      <c r="W430" s="26">
        <v>0</v>
      </c>
      <c r="X430" s="26">
        <v>25.377449894537673</v>
      </c>
      <c r="Y430" s="26">
        <v>0</v>
      </c>
      <c r="Z430" s="26">
        <v>0</v>
      </c>
      <c r="AA430" s="26">
        <v>0</v>
      </c>
      <c r="AB430" s="26">
        <v>0.53064012530090332</v>
      </c>
      <c r="AC430" s="26">
        <v>0</v>
      </c>
      <c r="AD430" s="26">
        <v>0</v>
      </c>
      <c r="AE430" s="26">
        <v>25.908090019838575</v>
      </c>
    </row>
    <row r="431" spans="1:31" x14ac:dyDescent="0.3">
      <c r="A431">
        <v>2759058</v>
      </c>
      <c r="B431">
        <v>1</v>
      </c>
      <c r="C431" t="s">
        <v>80</v>
      </c>
      <c r="D431" t="s">
        <v>107</v>
      </c>
      <c r="E431" t="s">
        <v>132</v>
      </c>
      <c r="F431" t="s">
        <v>1430</v>
      </c>
      <c r="G431" t="s">
        <v>134</v>
      </c>
      <c r="H431" t="s">
        <v>135</v>
      </c>
      <c r="I431" t="s">
        <v>136</v>
      </c>
      <c r="J431" t="s">
        <v>137</v>
      </c>
      <c r="K431" t="s">
        <v>138</v>
      </c>
      <c r="L431" t="s">
        <v>1431</v>
      </c>
      <c r="M431" t="s">
        <v>1432</v>
      </c>
      <c r="N431" s="26">
        <v>1.0622222219999999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1</v>
      </c>
      <c r="U431">
        <v>0</v>
      </c>
      <c r="V431">
        <v>0</v>
      </c>
      <c r="W431" s="26">
        <v>0</v>
      </c>
      <c r="X431" s="26">
        <v>0</v>
      </c>
      <c r="Y431" s="26">
        <v>0</v>
      </c>
      <c r="Z431" s="26">
        <v>0</v>
      </c>
      <c r="AA431" s="26">
        <v>0</v>
      </c>
      <c r="AB431" s="26">
        <v>1.6721884530259024</v>
      </c>
      <c r="AC431" s="26">
        <v>0</v>
      </c>
      <c r="AD431" s="26">
        <v>0</v>
      </c>
      <c r="AE431" s="26">
        <v>1.6721884530259024</v>
      </c>
    </row>
    <row r="432" spans="1:31" x14ac:dyDescent="0.3">
      <c r="A432">
        <v>2759519</v>
      </c>
      <c r="B432">
        <v>1</v>
      </c>
      <c r="C432" t="s">
        <v>80</v>
      </c>
      <c r="D432" t="s">
        <v>89</v>
      </c>
      <c r="E432" t="s">
        <v>146</v>
      </c>
      <c r="F432" t="s">
        <v>1433</v>
      </c>
      <c r="G432" t="s">
        <v>159</v>
      </c>
      <c r="H432" t="s">
        <v>149</v>
      </c>
      <c r="I432" t="s">
        <v>136</v>
      </c>
      <c r="J432" t="s">
        <v>137</v>
      </c>
      <c r="K432" t="s">
        <v>138</v>
      </c>
      <c r="L432" t="s">
        <v>1434</v>
      </c>
      <c r="M432" t="s">
        <v>1435</v>
      </c>
      <c r="N432" s="26">
        <v>0.45527777699999999</v>
      </c>
      <c r="O432">
        <v>0</v>
      </c>
      <c r="P432">
        <v>192</v>
      </c>
      <c r="Q432">
        <v>0</v>
      </c>
      <c r="R432">
        <v>5</v>
      </c>
      <c r="S432">
        <v>0</v>
      </c>
      <c r="T432">
        <v>2</v>
      </c>
      <c r="U432">
        <v>0</v>
      </c>
      <c r="V432">
        <v>0</v>
      </c>
      <c r="W432" s="26">
        <v>0</v>
      </c>
      <c r="X432" s="26">
        <v>45.762856325573331</v>
      </c>
      <c r="Y432" s="26">
        <v>0</v>
      </c>
      <c r="Z432" s="26">
        <v>0.57508417723022076</v>
      </c>
      <c r="AA432" s="26">
        <v>0</v>
      </c>
      <c r="AB432" s="26">
        <v>2.3578989575451241</v>
      </c>
      <c r="AC432" s="26">
        <v>0</v>
      </c>
      <c r="AD432" s="26">
        <v>0</v>
      </c>
      <c r="AE432" s="26">
        <v>48.695839460348679</v>
      </c>
    </row>
    <row r="433" spans="1:31" x14ac:dyDescent="0.3">
      <c r="A433">
        <v>2759705</v>
      </c>
      <c r="B433">
        <v>1</v>
      </c>
      <c r="C433" t="s">
        <v>80</v>
      </c>
      <c r="D433" t="s">
        <v>84</v>
      </c>
      <c r="E433" t="s">
        <v>170</v>
      </c>
      <c r="F433" t="s">
        <v>1436</v>
      </c>
      <c r="G433" t="s">
        <v>1313</v>
      </c>
      <c r="H433" t="s">
        <v>135</v>
      </c>
      <c r="I433" t="s">
        <v>136</v>
      </c>
      <c r="J433" t="s">
        <v>137</v>
      </c>
      <c r="K433" t="s">
        <v>138</v>
      </c>
      <c r="L433" t="s">
        <v>1437</v>
      </c>
      <c r="M433" t="s">
        <v>1438</v>
      </c>
      <c r="N433" s="26">
        <v>1.1277777769999999</v>
      </c>
      <c r="O433">
        <v>0</v>
      </c>
      <c r="P433">
        <v>253</v>
      </c>
      <c r="Q433">
        <v>0</v>
      </c>
      <c r="R433">
        <v>0</v>
      </c>
      <c r="S433">
        <v>0</v>
      </c>
      <c r="T433">
        <v>13</v>
      </c>
      <c r="U433">
        <v>0</v>
      </c>
      <c r="V433">
        <v>0</v>
      </c>
      <c r="W433" s="26">
        <v>0</v>
      </c>
      <c r="X433" s="26">
        <v>62.317666225545423</v>
      </c>
      <c r="Y433" s="26">
        <v>0</v>
      </c>
      <c r="Z433" s="26">
        <v>0</v>
      </c>
      <c r="AA433" s="26">
        <v>0</v>
      </c>
      <c r="AB433" s="26">
        <v>5.0713799591729209</v>
      </c>
      <c r="AC433" s="26">
        <v>0</v>
      </c>
      <c r="AD433" s="26">
        <v>0</v>
      </c>
      <c r="AE433" s="26">
        <v>67.389046184718339</v>
      </c>
    </row>
    <row r="434" spans="1:31" x14ac:dyDescent="0.3">
      <c r="A434">
        <v>2759424</v>
      </c>
      <c r="B434">
        <v>2</v>
      </c>
      <c r="C434" t="s">
        <v>80</v>
      </c>
      <c r="D434" t="s">
        <v>93</v>
      </c>
      <c r="E434" t="s">
        <v>141</v>
      </c>
      <c r="F434" t="s">
        <v>1439</v>
      </c>
      <c r="G434" t="s">
        <v>204</v>
      </c>
      <c r="H434" t="s">
        <v>135</v>
      </c>
      <c r="I434" t="s">
        <v>136</v>
      </c>
      <c r="J434" t="s">
        <v>137</v>
      </c>
      <c r="K434" t="s">
        <v>138</v>
      </c>
      <c r="L434" t="s">
        <v>1440</v>
      </c>
      <c r="M434" t="s">
        <v>1441</v>
      </c>
      <c r="N434" s="26">
        <v>0.34916666600000001</v>
      </c>
      <c r="O434">
        <v>0</v>
      </c>
      <c r="P434">
        <v>59</v>
      </c>
      <c r="Q434">
        <v>0</v>
      </c>
      <c r="R434">
        <v>8</v>
      </c>
      <c r="S434">
        <v>0</v>
      </c>
      <c r="T434">
        <v>5</v>
      </c>
      <c r="U434">
        <v>0</v>
      </c>
      <c r="V434">
        <v>0</v>
      </c>
      <c r="W434" s="26">
        <v>0</v>
      </c>
      <c r="X434" s="26">
        <v>5.8086589490311082</v>
      </c>
      <c r="Y434" s="26">
        <v>0</v>
      </c>
      <c r="Z434" s="26">
        <v>1.4162945605896589</v>
      </c>
      <c r="AA434" s="26">
        <v>0</v>
      </c>
      <c r="AB434" s="26">
        <v>1.3176950939973535</v>
      </c>
      <c r="AC434" s="26">
        <v>0</v>
      </c>
      <c r="AD434" s="26">
        <v>0</v>
      </c>
      <c r="AE434" s="26">
        <v>8.5426486036181206</v>
      </c>
    </row>
    <row r="435" spans="1:31" x14ac:dyDescent="0.3">
      <c r="A435">
        <v>2759456</v>
      </c>
      <c r="B435">
        <v>1</v>
      </c>
      <c r="C435" t="s">
        <v>81</v>
      </c>
      <c r="D435" t="s">
        <v>127</v>
      </c>
      <c r="E435" t="s">
        <v>146</v>
      </c>
      <c r="F435" t="s">
        <v>1442</v>
      </c>
      <c r="G435" t="s">
        <v>148</v>
      </c>
      <c r="H435" t="s">
        <v>149</v>
      </c>
      <c r="I435" t="s">
        <v>136</v>
      </c>
      <c r="J435" t="s">
        <v>137</v>
      </c>
      <c r="K435" t="s">
        <v>138</v>
      </c>
      <c r="L435" t="s">
        <v>1443</v>
      </c>
      <c r="M435" t="s">
        <v>1444</v>
      </c>
      <c r="N435" s="26">
        <v>6.88</v>
      </c>
      <c r="O435">
        <v>0</v>
      </c>
      <c r="P435">
        <v>87</v>
      </c>
      <c r="Q435">
        <v>0</v>
      </c>
      <c r="R435">
        <v>27</v>
      </c>
      <c r="S435">
        <v>0</v>
      </c>
      <c r="T435">
        <v>12</v>
      </c>
      <c r="U435">
        <v>0</v>
      </c>
      <c r="V435">
        <v>1</v>
      </c>
      <c r="W435" s="26">
        <v>0</v>
      </c>
      <c r="X435" s="26">
        <v>112.17995407130533</v>
      </c>
      <c r="Y435" s="26">
        <v>0</v>
      </c>
      <c r="Z435" s="26">
        <v>52.430376191940191</v>
      </c>
      <c r="AA435" s="26">
        <v>0</v>
      </c>
      <c r="AB435" s="26">
        <v>44.400848441200466</v>
      </c>
      <c r="AC435" s="26">
        <v>0</v>
      </c>
      <c r="AD435" s="26">
        <v>709.98809778250666</v>
      </c>
      <c r="AE435" s="26">
        <v>918.99927648695257</v>
      </c>
    </row>
    <row r="436" spans="1:31" x14ac:dyDescent="0.3">
      <c r="A436">
        <v>2759101</v>
      </c>
      <c r="B436">
        <v>1</v>
      </c>
      <c r="C436" t="s">
        <v>81</v>
      </c>
      <c r="D436" t="s">
        <v>114</v>
      </c>
      <c r="E436" t="s">
        <v>170</v>
      </c>
      <c r="F436" t="s">
        <v>1445</v>
      </c>
      <c r="G436" t="s">
        <v>204</v>
      </c>
      <c r="H436" t="s">
        <v>135</v>
      </c>
      <c r="I436" t="s">
        <v>136</v>
      </c>
      <c r="J436" t="s">
        <v>137</v>
      </c>
      <c r="K436" t="s">
        <v>138</v>
      </c>
      <c r="L436" t="s">
        <v>1446</v>
      </c>
      <c r="M436" t="s">
        <v>1447</v>
      </c>
      <c r="N436" s="26">
        <v>2.011666666</v>
      </c>
      <c r="O436">
        <v>0</v>
      </c>
      <c r="P436">
        <v>8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 s="26">
        <v>0</v>
      </c>
      <c r="X436" s="26">
        <v>1.6425449166203012</v>
      </c>
      <c r="Y436" s="26">
        <v>0</v>
      </c>
      <c r="Z436" s="26">
        <v>0</v>
      </c>
      <c r="AA436" s="26">
        <v>0</v>
      </c>
      <c r="AB436" s="26">
        <v>0</v>
      </c>
      <c r="AC436" s="26">
        <v>0</v>
      </c>
      <c r="AD436" s="26">
        <v>0</v>
      </c>
      <c r="AE436" s="26">
        <v>1.6425449166203012</v>
      </c>
    </row>
    <row r="437" spans="1:31" x14ac:dyDescent="0.3">
      <c r="A437">
        <v>2759622</v>
      </c>
      <c r="B437">
        <v>1</v>
      </c>
      <c r="C437" t="s">
        <v>81</v>
      </c>
      <c r="D437" t="s">
        <v>127</v>
      </c>
      <c r="E437" t="s">
        <v>152</v>
      </c>
      <c r="F437" t="s">
        <v>1448</v>
      </c>
      <c r="G437" t="s">
        <v>159</v>
      </c>
      <c r="H437" t="s">
        <v>149</v>
      </c>
      <c r="I437" t="s">
        <v>136</v>
      </c>
      <c r="J437" t="s">
        <v>137</v>
      </c>
      <c r="K437" t="s">
        <v>138</v>
      </c>
      <c r="L437" t="s">
        <v>1449</v>
      </c>
      <c r="M437" t="s">
        <v>1450</v>
      </c>
      <c r="N437" s="26">
        <v>4.182222222</v>
      </c>
      <c r="O437">
        <v>1</v>
      </c>
      <c r="P437">
        <v>0</v>
      </c>
      <c r="Q437">
        <v>138</v>
      </c>
      <c r="R437">
        <v>15</v>
      </c>
      <c r="S437">
        <v>5</v>
      </c>
      <c r="T437">
        <v>0</v>
      </c>
      <c r="U437">
        <v>0</v>
      </c>
      <c r="V437">
        <v>0</v>
      </c>
      <c r="W437" s="26">
        <v>0</v>
      </c>
      <c r="X437" s="26">
        <v>0</v>
      </c>
      <c r="Y437" s="26">
        <v>38.93820476396079</v>
      </c>
      <c r="Z437" s="26">
        <v>2.7016820763022218</v>
      </c>
      <c r="AA437" s="26">
        <v>0</v>
      </c>
      <c r="AB437" s="26">
        <v>0</v>
      </c>
      <c r="AC437" s="26">
        <v>0</v>
      </c>
      <c r="AD437" s="26">
        <v>0</v>
      </c>
      <c r="AE437" s="26">
        <v>41.63988684026301</v>
      </c>
    </row>
    <row r="438" spans="1:31" x14ac:dyDescent="0.3">
      <c r="A438">
        <v>2759081</v>
      </c>
      <c r="B438">
        <v>1</v>
      </c>
      <c r="C438" t="s">
        <v>80</v>
      </c>
      <c r="D438" t="s">
        <v>93</v>
      </c>
      <c r="E438" t="s">
        <v>157</v>
      </c>
      <c r="F438" t="s">
        <v>1451</v>
      </c>
      <c r="G438" t="s">
        <v>159</v>
      </c>
      <c r="H438" t="s">
        <v>149</v>
      </c>
      <c r="I438" t="s">
        <v>136</v>
      </c>
      <c r="J438" t="s">
        <v>137</v>
      </c>
      <c r="K438" t="s">
        <v>138</v>
      </c>
      <c r="L438" t="s">
        <v>1452</v>
      </c>
      <c r="M438" t="s">
        <v>1453</v>
      </c>
      <c r="N438" s="26">
        <v>0.125</v>
      </c>
      <c r="O438">
        <v>2</v>
      </c>
      <c r="P438">
        <v>267</v>
      </c>
      <c r="Q438">
        <v>37</v>
      </c>
      <c r="R438">
        <v>34</v>
      </c>
      <c r="S438">
        <v>5</v>
      </c>
      <c r="T438">
        <v>40</v>
      </c>
      <c r="U438">
        <v>0</v>
      </c>
      <c r="V438">
        <v>0</v>
      </c>
      <c r="W438" s="26">
        <v>0.14446384332187501</v>
      </c>
      <c r="X438" s="26">
        <v>5.9256484207211972</v>
      </c>
      <c r="Y438" s="26">
        <v>1.9406567675126751</v>
      </c>
      <c r="Z438" s="26">
        <v>0.84158643806835021</v>
      </c>
      <c r="AA438" s="26">
        <v>1.4859624926116126</v>
      </c>
      <c r="AB438" s="26">
        <v>3.5566895522482502</v>
      </c>
      <c r="AC438" s="26">
        <v>0</v>
      </c>
      <c r="AD438" s="26">
        <v>0</v>
      </c>
      <c r="AE438" s="26">
        <v>13.895007514483961</v>
      </c>
    </row>
    <row r="439" spans="1:31" x14ac:dyDescent="0.3">
      <c r="A439">
        <v>2759330</v>
      </c>
      <c r="B439">
        <v>1</v>
      </c>
      <c r="C439" t="s">
        <v>80</v>
      </c>
      <c r="D439" t="s">
        <v>105</v>
      </c>
      <c r="E439" t="s">
        <v>132</v>
      </c>
      <c r="F439" t="s">
        <v>1454</v>
      </c>
      <c r="G439" t="s">
        <v>134</v>
      </c>
      <c r="H439" t="s">
        <v>135</v>
      </c>
      <c r="I439" t="s">
        <v>136</v>
      </c>
      <c r="J439" t="s">
        <v>137</v>
      </c>
      <c r="K439" t="s">
        <v>138</v>
      </c>
      <c r="L439" t="s">
        <v>1455</v>
      </c>
      <c r="M439" t="s">
        <v>1456</v>
      </c>
      <c r="N439" s="26">
        <v>4.2930555549999996</v>
      </c>
      <c r="O439">
        <v>0</v>
      </c>
      <c r="P439">
        <v>2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 s="26">
        <v>0</v>
      </c>
      <c r="X439" s="26">
        <v>1.9148249376944442</v>
      </c>
      <c r="Y439" s="26">
        <v>0</v>
      </c>
      <c r="Z439" s="26">
        <v>0</v>
      </c>
      <c r="AA439" s="26">
        <v>0</v>
      </c>
      <c r="AB439" s="26">
        <v>0</v>
      </c>
      <c r="AC439" s="26">
        <v>0</v>
      </c>
      <c r="AD439" s="26">
        <v>0</v>
      </c>
      <c r="AE439" s="26">
        <v>1.9148249376944442</v>
      </c>
    </row>
    <row r="440" spans="1:31" x14ac:dyDescent="0.3">
      <c r="A440">
        <v>2759542</v>
      </c>
      <c r="B440">
        <v>1</v>
      </c>
      <c r="C440" t="s">
        <v>81</v>
      </c>
      <c r="D440" t="s">
        <v>115</v>
      </c>
      <c r="E440" t="s">
        <v>170</v>
      </c>
      <c r="F440" t="s">
        <v>1457</v>
      </c>
      <c r="G440" t="s">
        <v>204</v>
      </c>
      <c r="H440" t="s">
        <v>135</v>
      </c>
      <c r="I440" t="s">
        <v>136</v>
      </c>
      <c r="J440" t="s">
        <v>137</v>
      </c>
      <c r="K440" t="s">
        <v>138</v>
      </c>
      <c r="L440" t="s">
        <v>1458</v>
      </c>
      <c r="M440" t="s">
        <v>1459</v>
      </c>
      <c r="N440" s="26">
        <v>1.382777777</v>
      </c>
      <c r="O440">
        <v>0</v>
      </c>
      <c r="P440">
        <v>17</v>
      </c>
      <c r="Q440">
        <v>0</v>
      </c>
      <c r="R440">
        <v>2</v>
      </c>
      <c r="S440">
        <v>0</v>
      </c>
      <c r="T440">
        <v>0</v>
      </c>
      <c r="U440">
        <v>0</v>
      </c>
      <c r="V440">
        <v>0</v>
      </c>
      <c r="W440" s="26">
        <v>0</v>
      </c>
      <c r="X440" s="26">
        <v>1.4554199556757448</v>
      </c>
      <c r="Y440" s="26">
        <v>0</v>
      </c>
      <c r="Z440" s="26">
        <v>0</v>
      </c>
      <c r="AA440" s="26">
        <v>0</v>
      </c>
      <c r="AB440" s="26">
        <v>0</v>
      </c>
      <c r="AC440" s="26">
        <v>0</v>
      </c>
      <c r="AD440" s="26">
        <v>0</v>
      </c>
      <c r="AE440" s="26">
        <v>1.4554199556757448</v>
      </c>
    </row>
    <row r="441" spans="1:31" x14ac:dyDescent="0.3">
      <c r="A441">
        <v>2758938</v>
      </c>
      <c r="B441">
        <v>1</v>
      </c>
      <c r="C441" t="s">
        <v>80</v>
      </c>
      <c r="D441" t="s">
        <v>96</v>
      </c>
      <c r="E441" t="s">
        <v>175</v>
      </c>
      <c r="F441" t="s">
        <v>1460</v>
      </c>
      <c r="G441" t="s">
        <v>159</v>
      </c>
      <c r="H441" t="s">
        <v>149</v>
      </c>
      <c r="I441" t="s">
        <v>136</v>
      </c>
      <c r="J441" t="s">
        <v>137</v>
      </c>
      <c r="K441" t="s">
        <v>138</v>
      </c>
      <c r="L441" t="s">
        <v>1461</v>
      </c>
      <c r="M441" t="s">
        <v>1462</v>
      </c>
      <c r="N441" s="26">
        <v>0.73944444399999998</v>
      </c>
      <c r="O441">
        <v>5</v>
      </c>
      <c r="P441">
        <v>8263</v>
      </c>
      <c r="Q441">
        <v>2</v>
      </c>
      <c r="R441">
        <v>102</v>
      </c>
      <c r="S441">
        <v>11</v>
      </c>
      <c r="T441">
        <v>1273</v>
      </c>
      <c r="U441">
        <v>0</v>
      </c>
      <c r="V441">
        <v>3</v>
      </c>
      <c r="W441" s="26">
        <v>15.91955646656697</v>
      </c>
      <c r="X441" s="26">
        <v>1486.5505470548312</v>
      </c>
      <c r="Y441" s="26">
        <v>20.040064305954601</v>
      </c>
      <c r="Z441" s="26">
        <v>12.470497817979942</v>
      </c>
      <c r="AA441" s="26">
        <v>103.62584206826777</v>
      </c>
      <c r="AB441" s="26">
        <v>828.59089120877627</v>
      </c>
      <c r="AC441" s="26">
        <v>0</v>
      </c>
      <c r="AD441" s="26">
        <v>56.056956128779014</v>
      </c>
      <c r="AE441" s="26">
        <v>2523.2543550511555</v>
      </c>
    </row>
    <row r="442" spans="1:31" x14ac:dyDescent="0.3">
      <c r="A442">
        <v>2759144</v>
      </c>
      <c r="B442">
        <v>1</v>
      </c>
      <c r="C442" t="s">
        <v>80</v>
      </c>
      <c r="D442" t="s">
        <v>94</v>
      </c>
      <c r="E442" t="s">
        <v>157</v>
      </c>
      <c r="F442" t="s">
        <v>1463</v>
      </c>
      <c r="G442" t="s">
        <v>159</v>
      </c>
      <c r="H442" t="s">
        <v>149</v>
      </c>
      <c r="I442" t="s">
        <v>136</v>
      </c>
      <c r="J442" t="s">
        <v>137</v>
      </c>
      <c r="K442" t="s">
        <v>138</v>
      </c>
      <c r="L442" t="s">
        <v>1464</v>
      </c>
      <c r="M442" t="s">
        <v>1465</v>
      </c>
      <c r="N442" s="26">
        <v>0.35749999999999998</v>
      </c>
      <c r="O442">
        <v>0</v>
      </c>
      <c r="P442">
        <v>0</v>
      </c>
      <c r="Q442">
        <v>8</v>
      </c>
      <c r="R442">
        <v>34</v>
      </c>
      <c r="S442">
        <v>0</v>
      </c>
      <c r="T442">
        <v>1</v>
      </c>
      <c r="U442">
        <v>1</v>
      </c>
      <c r="V442">
        <v>0</v>
      </c>
      <c r="W442" s="26">
        <v>0</v>
      </c>
      <c r="X442" s="26">
        <v>0</v>
      </c>
      <c r="Y442" s="26">
        <v>0.65110658369556806</v>
      </c>
      <c r="Z442" s="26">
        <v>0.12883618176</v>
      </c>
      <c r="AA442" s="26">
        <v>0</v>
      </c>
      <c r="AB442" s="26">
        <v>0</v>
      </c>
      <c r="AC442" s="26">
        <v>37.254749358415118</v>
      </c>
      <c r="AD442" s="26">
        <v>0</v>
      </c>
      <c r="AE442" s="26">
        <v>38.034692123870684</v>
      </c>
    </row>
    <row r="443" spans="1:31" x14ac:dyDescent="0.3">
      <c r="A443">
        <v>2759044</v>
      </c>
      <c r="B443">
        <v>1</v>
      </c>
      <c r="C443" t="s">
        <v>80</v>
      </c>
      <c r="D443" t="s">
        <v>99</v>
      </c>
      <c r="E443" t="s">
        <v>146</v>
      </c>
      <c r="F443" t="s">
        <v>1466</v>
      </c>
      <c r="G443" t="s">
        <v>148</v>
      </c>
      <c r="H443" t="s">
        <v>149</v>
      </c>
      <c r="I443" t="s">
        <v>136</v>
      </c>
      <c r="J443" t="s">
        <v>137</v>
      </c>
      <c r="K443" t="s">
        <v>138</v>
      </c>
      <c r="L443" t="s">
        <v>1467</v>
      </c>
      <c r="M443" t="s">
        <v>1468</v>
      </c>
      <c r="N443" s="26">
        <v>1.5338888879999999</v>
      </c>
      <c r="O443">
        <v>0</v>
      </c>
      <c r="P443">
        <v>25</v>
      </c>
      <c r="Q443">
        <v>0</v>
      </c>
      <c r="R443">
        <v>22</v>
      </c>
      <c r="S443">
        <v>0</v>
      </c>
      <c r="T443">
        <v>7</v>
      </c>
      <c r="U443">
        <v>0</v>
      </c>
      <c r="V443">
        <v>0</v>
      </c>
      <c r="W443" s="26">
        <v>0</v>
      </c>
      <c r="X443" s="26">
        <v>4.3973666247333139</v>
      </c>
      <c r="Y443" s="26">
        <v>0</v>
      </c>
      <c r="Z443" s="26">
        <v>0</v>
      </c>
      <c r="AA443" s="26">
        <v>0</v>
      </c>
      <c r="AB443" s="26">
        <v>0.28499754275999001</v>
      </c>
      <c r="AC443" s="26">
        <v>0</v>
      </c>
      <c r="AD443" s="26">
        <v>0</v>
      </c>
      <c r="AE443" s="26">
        <v>4.6823641674933043</v>
      </c>
    </row>
    <row r="444" spans="1:31" x14ac:dyDescent="0.3">
      <c r="A444">
        <v>2758810</v>
      </c>
      <c r="B444">
        <v>2</v>
      </c>
      <c r="C444" t="s">
        <v>81</v>
      </c>
      <c r="D444" t="s">
        <v>127</v>
      </c>
      <c r="E444" t="s">
        <v>146</v>
      </c>
      <c r="F444" t="s">
        <v>1469</v>
      </c>
      <c r="G444" t="s">
        <v>154</v>
      </c>
      <c r="H444" t="s">
        <v>149</v>
      </c>
      <c r="I444" t="s">
        <v>136</v>
      </c>
      <c r="J444" t="s">
        <v>137</v>
      </c>
      <c r="K444" t="s">
        <v>138</v>
      </c>
      <c r="L444" t="s">
        <v>1208</v>
      </c>
      <c r="M444" t="s">
        <v>1470</v>
      </c>
      <c r="N444" s="26">
        <v>2.2138888880000001</v>
      </c>
      <c r="O444">
        <v>0</v>
      </c>
      <c r="P444">
        <v>408</v>
      </c>
      <c r="Q444">
        <v>8</v>
      </c>
      <c r="R444">
        <v>18</v>
      </c>
      <c r="S444">
        <v>1</v>
      </c>
      <c r="T444">
        <v>70</v>
      </c>
      <c r="U444">
        <v>0</v>
      </c>
      <c r="V444">
        <v>0</v>
      </c>
      <c r="W444" s="26">
        <v>0</v>
      </c>
      <c r="X444" s="26">
        <v>227.35463201185826</v>
      </c>
      <c r="Y444" s="26">
        <v>1.2720075608177779</v>
      </c>
      <c r="Z444" s="26">
        <v>3.1659257330016564</v>
      </c>
      <c r="AA444" s="26">
        <v>4.9155876019755835</v>
      </c>
      <c r="AB444" s="26">
        <v>60.054046319820337</v>
      </c>
      <c r="AC444" s="26">
        <v>0</v>
      </c>
      <c r="AD444" s="26">
        <v>0</v>
      </c>
      <c r="AE444" s="26">
        <v>296.76219922747356</v>
      </c>
    </row>
    <row r="445" spans="1:31" x14ac:dyDescent="0.3">
      <c r="A445">
        <v>2759184</v>
      </c>
      <c r="B445">
        <v>1</v>
      </c>
      <c r="C445" t="s">
        <v>80</v>
      </c>
      <c r="D445" t="s">
        <v>96</v>
      </c>
      <c r="E445" t="s">
        <v>146</v>
      </c>
      <c r="F445" t="s">
        <v>1471</v>
      </c>
      <c r="G445" t="s">
        <v>248</v>
      </c>
      <c r="H445" t="s">
        <v>149</v>
      </c>
      <c r="I445" t="s">
        <v>136</v>
      </c>
      <c r="J445" t="s">
        <v>137</v>
      </c>
      <c r="K445" t="s">
        <v>138</v>
      </c>
      <c r="L445" t="s">
        <v>1472</v>
      </c>
      <c r="M445" t="s">
        <v>1473</v>
      </c>
      <c r="N445" s="26">
        <v>0.88416666600000005</v>
      </c>
      <c r="O445">
        <v>0</v>
      </c>
      <c r="P445">
        <v>892</v>
      </c>
      <c r="Q445">
        <v>2</v>
      </c>
      <c r="R445">
        <v>52</v>
      </c>
      <c r="S445">
        <v>3</v>
      </c>
      <c r="T445">
        <v>239</v>
      </c>
      <c r="U445">
        <v>0</v>
      </c>
      <c r="V445">
        <v>0</v>
      </c>
      <c r="W445" s="26">
        <v>0</v>
      </c>
      <c r="X445" s="26">
        <v>277.39773110890462</v>
      </c>
      <c r="Y445" s="26">
        <v>24.231402601582388</v>
      </c>
      <c r="Z445" s="26">
        <v>11.480266305484609</v>
      </c>
      <c r="AA445" s="26">
        <v>49.43519470974072</v>
      </c>
      <c r="AB445" s="26">
        <v>274.5053709546068</v>
      </c>
      <c r="AC445" s="26">
        <v>0</v>
      </c>
      <c r="AD445" s="26">
        <v>0</v>
      </c>
      <c r="AE445" s="26">
        <v>637.04996568031913</v>
      </c>
    </row>
    <row r="446" spans="1:31" x14ac:dyDescent="0.3">
      <c r="A446">
        <v>2759516</v>
      </c>
      <c r="B446">
        <v>1</v>
      </c>
      <c r="C446" t="s">
        <v>80</v>
      </c>
      <c r="D446" t="s">
        <v>89</v>
      </c>
      <c r="E446" t="s">
        <v>157</v>
      </c>
      <c r="F446" t="s">
        <v>1474</v>
      </c>
      <c r="G446" t="s">
        <v>159</v>
      </c>
      <c r="H446" t="s">
        <v>149</v>
      </c>
      <c r="I446" t="s">
        <v>566</v>
      </c>
      <c r="J446" t="s">
        <v>137</v>
      </c>
      <c r="K446" t="s">
        <v>138</v>
      </c>
      <c r="L446" t="s">
        <v>1475</v>
      </c>
      <c r="M446" t="s">
        <v>1476</v>
      </c>
      <c r="N446" s="26">
        <v>1.4999999999999999E-2</v>
      </c>
      <c r="O446">
        <v>1</v>
      </c>
      <c r="P446">
        <v>4952</v>
      </c>
      <c r="Q446">
        <v>3</v>
      </c>
      <c r="R446">
        <v>108</v>
      </c>
      <c r="S446">
        <v>11</v>
      </c>
      <c r="T446">
        <v>564</v>
      </c>
      <c r="U446">
        <v>1</v>
      </c>
      <c r="V446">
        <v>1</v>
      </c>
      <c r="W446" s="26">
        <v>0.34229174577492599</v>
      </c>
      <c r="X446" s="26">
        <v>37.522023620934263</v>
      </c>
      <c r="Y446" s="26">
        <v>1.2715496394286499E-2</v>
      </c>
      <c r="Z446" s="26">
        <v>0.31934118737858397</v>
      </c>
      <c r="AA446" s="26">
        <v>2.4693564838028159</v>
      </c>
      <c r="AB446" s="26">
        <v>13.873370653889275</v>
      </c>
      <c r="AC446" s="26">
        <v>126.60759788976</v>
      </c>
      <c r="AD446" s="26">
        <v>1.5968589836023859</v>
      </c>
      <c r="AE446" s="26">
        <v>182.74355606153654</v>
      </c>
    </row>
    <row r="447" spans="1:31" x14ac:dyDescent="0.3">
      <c r="A447">
        <v>2759061</v>
      </c>
      <c r="B447">
        <v>1</v>
      </c>
      <c r="C447" t="s">
        <v>81</v>
      </c>
      <c r="D447" t="s">
        <v>117</v>
      </c>
      <c r="E447" t="s">
        <v>157</v>
      </c>
      <c r="F447" t="s">
        <v>1477</v>
      </c>
      <c r="G447" t="s">
        <v>159</v>
      </c>
      <c r="H447" t="s">
        <v>149</v>
      </c>
      <c r="I447" t="s">
        <v>136</v>
      </c>
      <c r="J447" t="s">
        <v>137</v>
      </c>
      <c r="K447" t="s">
        <v>138</v>
      </c>
      <c r="L447" t="s">
        <v>1478</v>
      </c>
      <c r="M447" t="s">
        <v>1479</v>
      </c>
      <c r="N447" s="26">
        <v>0.24194444400000001</v>
      </c>
      <c r="O447">
        <v>2</v>
      </c>
      <c r="P447">
        <v>237</v>
      </c>
      <c r="Q447">
        <v>28</v>
      </c>
      <c r="R447">
        <v>52</v>
      </c>
      <c r="S447">
        <v>0</v>
      </c>
      <c r="T447">
        <v>8</v>
      </c>
      <c r="U447">
        <v>1</v>
      </c>
      <c r="V447">
        <v>0</v>
      </c>
      <c r="W447" s="26">
        <v>1.4885660412837501E-2</v>
      </c>
      <c r="X447" s="26">
        <v>7.0397392535511818</v>
      </c>
      <c r="Y447" s="26">
        <v>10.488379994797207</v>
      </c>
      <c r="Z447" s="26">
        <v>0</v>
      </c>
      <c r="AA447" s="26">
        <v>0</v>
      </c>
      <c r="AB447" s="26">
        <v>0.82841334508360998</v>
      </c>
      <c r="AC447" s="26">
        <v>80.234479651333814</v>
      </c>
      <c r="AD447" s="26">
        <v>0</v>
      </c>
      <c r="AE447" s="26">
        <v>98.605897905178651</v>
      </c>
    </row>
    <row r="448" spans="1:31" x14ac:dyDescent="0.3">
      <c r="A448">
        <v>2759662</v>
      </c>
      <c r="B448">
        <v>1</v>
      </c>
      <c r="C448" t="s">
        <v>80</v>
      </c>
      <c r="D448" t="s">
        <v>90</v>
      </c>
      <c r="E448" t="s">
        <v>132</v>
      </c>
      <c r="F448" t="s">
        <v>1480</v>
      </c>
      <c r="G448" t="s">
        <v>134</v>
      </c>
      <c r="H448" t="s">
        <v>135</v>
      </c>
      <c r="I448" t="s">
        <v>136</v>
      </c>
      <c r="J448" t="s">
        <v>137</v>
      </c>
      <c r="K448" t="s">
        <v>138</v>
      </c>
      <c r="L448" t="s">
        <v>1481</v>
      </c>
      <c r="M448" t="s">
        <v>1482</v>
      </c>
      <c r="N448" s="26">
        <v>2.82</v>
      </c>
      <c r="O448">
        <v>0</v>
      </c>
      <c r="P448">
        <v>5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 s="26">
        <v>0</v>
      </c>
      <c r="X448" s="26">
        <v>3.7945967488744561</v>
      </c>
      <c r="Y448" s="26">
        <v>0</v>
      </c>
      <c r="Z448" s="26">
        <v>0</v>
      </c>
      <c r="AA448" s="26">
        <v>0</v>
      </c>
      <c r="AB448" s="26">
        <v>0</v>
      </c>
      <c r="AC448" s="26">
        <v>0</v>
      </c>
      <c r="AD448" s="26">
        <v>0</v>
      </c>
      <c r="AE448" s="26">
        <v>3.7945967488744561</v>
      </c>
    </row>
    <row r="449" spans="1:31" x14ac:dyDescent="0.3">
      <c r="A449">
        <v>2758961</v>
      </c>
      <c r="B449">
        <v>1</v>
      </c>
      <c r="C449" t="s">
        <v>80</v>
      </c>
      <c r="D449" t="s">
        <v>89</v>
      </c>
      <c r="E449" t="s">
        <v>132</v>
      </c>
      <c r="F449" t="s">
        <v>1483</v>
      </c>
      <c r="G449" t="s">
        <v>307</v>
      </c>
      <c r="H449" t="s">
        <v>135</v>
      </c>
      <c r="I449" t="s">
        <v>136</v>
      </c>
      <c r="J449" t="s">
        <v>137</v>
      </c>
      <c r="K449" t="s">
        <v>138</v>
      </c>
      <c r="L449" t="s">
        <v>1484</v>
      </c>
      <c r="M449" t="s">
        <v>1485</v>
      </c>
      <c r="N449" s="26">
        <v>9.0369444439999995</v>
      </c>
      <c r="O449">
        <v>0</v>
      </c>
      <c r="P449">
        <v>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 s="26">
        <v>0</v>
      </c>
      <c r="X449" s="26">
        <v>1.6494487201485395</v>
      </c>
      <c r="Y449" s="26">
        <v>0</v>
      </c>
      <c r="Z449" s="26">
        <v>0</v>
      </c>
      <c r="AA449" s="26">
        <v>0</v>
      </c>
      <c r="AB449" s="26">
        <v>0</v>
      </c>
      <c r="AC449" s="26">
        <v>0</v>
      </c>
      <c r="AD449" s="26">
        <v>0</v>
      </c>
      <c r="AE449" s="26">
        <v>1.6494487201485395</v>
      </c>
    </row>
    <row r="450" spans="1:31" x14ac:dyDescent="0.3">
      <c r="A450">
        <v>2759602</v>
      </c>
      <c r="B450">
        <v>1</v>
      </c>
      <c r="C450" t="s">
        <v>80</v>
      </c>
      <c r="D450" t="s">
        <v>97</v>
      </c>
      <c r="E450" t="s">
        <v>170</v>
      </c>
      <c r="F450" t="s">
        <v>1486</v>
      </c>
      <c r="G450" t="s">
        <v>303</v>
      </c>
      <c r="H450" t="s">
        <v>135</v>
      </c>
      <c r="I450" t="s">
        <v>136</v>
      </c>
      <c r="J450" t="s">
        <v>137</v>
      </c>
      <c r="K450" t="s">
        <v>138</v>
      </c>
      <c r="L450" t="s">
        <v>1487</v>
      </c>
      <c r="M450" t="s">
        <v>1488</v>
      </c>
      <c r="N450" s="26">
        <v>4.8347222219999999</v>
      </c>
      <c r="O450">
        <v>0</v>
      </c>
      <c r="P450">
        <v>15</v>
      </c>
      <c r="Q450">
        <v>0</v>
      </c>
      <c r="R450">
        <v>1</v>
      </c>
      <c r="S450">
        <v>0</v>
      </c>
      <c r="T450">
        <v>1</v>
      </c>
      <c r="U450">
        <v>0</v>
      </c>
      <c r="V450">
        <v>0</v>
      </c>
      <c r="W450" s="26">
        <v>0</v>
      </c>
      <c r="X450" s="26">
        <v>92.356614349023005</v>
      </c>
      <c r="Y450" s="26">
        <v>0</v>
      </c>
      <c r="Z450" s="26">
        <v>0</v>
      </c>
      <c r="AA450" s="26">
        <v>0</v>
      </c>
      <c r="AB450" s="26">
        <v>0.382469399622415</v>
      </c>
      <c r="AC450" s="26">
        <v>0</v>
      </c>
      <c r="AD450" s="26">
        <v>0</v>
      </c>
      <c r="AE450" s="26">
        <v>92.739083748645413</v>
      </c>
    </row>
    <row r="451" spans="1:31" x14ac:dyDescent="0.3">
      <c r="A451">
        <v>2759167</v>
      </c>
      <c r="B451">
        <v>1</v>
      </c>
      <c r="C451" t="s">
        <v>80</v>
      </c>
      <c r="D451" t="s">
        <v>97</v>
      </c>
      <c r="E451" t="s">
        <v>146</v>
      </c>
      <c r="F451" t="s">
        <v>1489</v>
      </c>
      <c r="G451" t="s">
        <v>148</v>
      </c>
      <c r="H451" t="s">
        <v>149</v>
      </c>
      <c r="I451" t="s">
        <v>136</v>
      </c>
      <c r="J451" t="s">
        <v>137</v>
      </c>
      <c r="K451" t="s">
        <v>138</v>
      </c>
      <c r="L451" t="s">
        <v>1490</v>
      </c>
      <c r="M451" t="s">
        <v>1491</v>
      </c>
      <c r="N451" s="26">
        <v>1.3927777770000001</v>
      </c>
      <c r="O451">
        <v>0</v>
      </c>
      <c r="P451">
        <v>203</v>
      </c>
      <c r="Q451">
        <v>0</v>
      </c>
      <c r="R451">
        <v>3</v>
      </c>
      <c r="S451">
        <v>0</v>
      </c>
      <c r="T451">
        <v>20</v>
      </c>
      <c r="U451">
        <v>0</v>
      </c>
      <c r="V451">
        <v>0</v>
      </c>
      <c r="W451" s="26">
        <v>0</v>
      </c>
      <c r="X451" s="26">
        <v>56.880190754971636</v>
      </c>
      <c r="Y451" s="26">
        <v>0</v>
      </c>
      <c r="Z451" s="26">
        <v>0.52720337938507167</v>
      </c>
      <c r="AA451" s="26">
        <v>0</v>
      </c>
      <c r="AB451" s="26">
        <v>39.758499806560373</v>
      </c>
      <c r="AC451" s="26">
        <v>0</v>
      </c>
      <c r="AD451" s="26">
        <v>0</v>
      </c>
      <c r="AE451" s="26">
        <v>97.165893940917073</v>
      </c>
    </row>
    <row r="452" spans="1:31" x14ac:dyDescent="0.3">
      <c r="A452">
        <v>2759416</v>
      </c>
      <c r="B452">
        <v>1</v>
      </c>
      <c r="C452" t="s">
        <v>80</v>
      </c>
      <c r="D452" t="s">
        <v>95</v>
      </c>
      <c r="E452" t="s">
        <v>146</v>
      </c>
      <c r="F452" t="s">
        <v>1492</v>
      </c>
      <c r="G452" t="s">
        <v>159</v>
      </c>
      <c r="H452" t="s">
        <v>149</v>
      </c>
      <c r="I452" t="s">
        <v>136</v>
      </c>
      <c r="J452" t="s">
        <v>137</v>
      </c>
      <c r="K452" t="s">
        <v>138</v>
      </c>
      <c r="L452" t="s">
        <v>1493</v>
      </c>
      <c r="M452" t="s">
        <v>1494</v>
      </c>
      <c r="N452" s="26">
        <v>0.62777777700000004</v>
      </c>
      <c r="O452">
        <v>1</v>
      </c>
      <c r="P452">
        <v>120</v>
      </c>
      <c r="Q452">
        <v>2</v>
      </c>
      <c r="R452">
        <v>0</v>
      </c>
      <c r="S452">
        <v>3</v>
      </c>
      <c r="T452">
        <v>5</v>
      </c>
      <c r="U452">
        <v>0</v>
      </c>
      <c r="V452">
        <v>0</v>
      </c>
      <c r="W452" s="26">
        <v>0.23226763722589169</v>
      </c>
      <c r="X452" s="26">
        <v>16.580023328906968</v>
      </c>
      <c r="Y452" s="26">
        <v>1.2033829165395917</v>
      </c>
      <c r="Z452" s="26">
        <v>0</v>
      </c>
      <c r="AA452" s="26">
        <v>2.3582208111468068</v>
      </c>
      <c r="AB452" s="26">
        <v>39.263545097800183</v>
      </c>
      <c r="AC452" s="26">
        <v>0</v>
      </c>
      <c r="AD452" s="26">
        <v>0</v>
      </c>
      <c r="AE452" s="26">
        <v>59.637439791619443</v>
      </c>
    </row>
    <row r="453" spans="1:31" x14ac:dyDescent="0.3">
      <c r="A453">
        <v>2759668</v>
      </c>
      <c r="B453">
        <v>1</v>
      </c>
      <c r="C453" t="s">
        <v>81</v>
      </c>
      <c r="D453" t="s">
        <v>114</v>
      </c>
      <c r="E453" t="s">
        <v>170</v>
      </c>
      <c r="F453" t="s">
        <v>1495</v>
      </c>
      <c r="G453" t="s">
        <v>204</v>
      </c>
      <c r="H453" t="s">
        <v>135</v>
      </c>
      <c r="I453" t="s">
        <v>136</v>
      </c>
      <c r="J453" t="s">
        <v>137</v>
      </c>
      <c r="K453" t="s">
        <v>138</v>
      </c>
      <c r="L453" t="s">
        <v>1496</v>
      </c>
      <c r="M453" t="s">
        <v>1497</v>
      </c>
      <c r="N453" s="26">
        <v>0.66749999999999998</v>
      </c>
      <c r="O453">
        <v>0</v>
      </c>
      <c r="P453">
        <v>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 s="26">
        <v>0</v>
      </c>
      <c r="X453" s="26">
        <v>0</v>
      </c>
      <c r="Y453" s="26">
        <v>0</v>
      </c>
      <c r="Z453" s="26">
        <v>0</v>
      </c>
      <c r="AA453" s="26">
        <v>0</v>
      </c>
      <c r="AB453" s="26">
        <v>0</v>
      </c>
      <c r="AC453" s="26">
        <v>0</v>
      </c>
      <c r="AD453" s="26">
        <v>0</v>
      </c>
      <c r="AE453" s="26">
        <v>0</v>
      </c>
    </row>
    <row r="454" spans="1:31" x14ac:dyDescent="0.3">
      <c r="A454">
        <v>2759147</v>
      </c>
      <c r="B454">
        <v>1</v>
      </c>
      <c r="C454" t="s">
        <v>80</v>
      </c>
      <c r="D454" t="s">
        <v>85</v>
      </c>
      <c r="E454" t="s">
        <v>132</v>
      </c>
      <c r="F454" t="s">
        <v>1498</v>
      </c>
      <c r="G454" t="s">
        <v>134</v>
      </c>
      <c r="H454" t="s">
        <v>135</v>
      </c>
      <c r="I454" t="s">
        <v>136</v>
      </c>
      <c r="J454" t="s">
        <v>137</v>
      </c>
      <c r="K454" t="s">
        <v>138</v>
      </c>
      <c r="L454" t="s">
        <v>1499</v>
      </c>
      <c r="M454" t="s">
        <v>1500</v>
      </c>
      <c r="N454" s="26">
        <v>1.1225000000000001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1</v>
      </c>
      <c r="U454">
        <v>0</v>
      </c>
      <c r="V454">
        <v>0</v>
      </c>
      <c r="W454" s="26">
        <v>0</v>
      </c>
      <c r="X454" s="26">
        <v>0</v>
      </c>
      <c r="Y454" s="26">
        <v>0</v>
      </c>
      <c r="Z454" s="26">
        <v>0</v>
      </c>
      <c r="AA454" s="26">
        <v>0</v>
      </c>
      <c r="AB454" s="26">
        <v>3.0023676004322324</v>
      </c>
      <c r="AC454" s="26">
        <v>0</v>
      </c>
      <c r="AD454" s="26">
        <v>0</v>
      </c>
      <c r="AE454" s="26">
        <v>3.0023676004322324</v>
      </c>
    </row>
    <row r="455" spans="1:31" x14ac:dyDescent="0.3">
      <c r="A455">
        <v>2759476</v>
      </c>
      <c r="B455">
        <v>1</v>
      </c>
      <c r="C455" t="s">
        <v>80</v>
      </c>
      <c r="D455" t="s">
        <v>85</v>
      </c>
      <c r="E455" t="s">
        <v>132</v>
      </c>
      <c r="F455" t="s">
        <v>1501</v>
      </c>
      <c r="G455" t="s">
        <v>134</v>
      </c>
      <c r="H455" t="s">
        <v>135</v>
      </c>
      <c r="I455" t="s">
        <v>136</v>
      </c>
      <c r="J455" t="s">
        <v>137</v>
      </c>
      <c r="K455" t="s">
        <v>138</v>
      </c>
      <c r="L455" t="s">
        <v>1502</v>
      </c>
      <c r="M455" t="s">
        <v>1503</v>
      </c>
      <c r="N455" s="26">
        <v>3.9930555550000002</v>
      </c>
      <c r="O455">
        <v>0</v>
      </c>
      <c r="P455">
        <v>13</v>
      </c>
      <c r="Q455">
        <v>0</v>
      </c>
      <c r="R455">
        <v>0</v>
      </c>
      <c r="S455">
        <v>0</v>
      </c>
      <c r="T455">
        <v>3</v>
      </c>
      <c r="U455">
        <v>0</v>
      </c>
      <c r="V455">
        <v>0</v>
      </c>
      <c r="W455" s="26">
        <v>0</v>
      </c>
      <c r="X455" s="26">
        <v>16.684019485939615</v>
      </c>
      <c r="Y455" s="26">
        <v>0</v>
      </c>
      <c r="Z455" s="26">
        <v>0</v>
      </c>
      <c r="AA455" s="26">
        <v>0</v>
      </c>
      <c r="AB455" s="26">
        <v>15.431574382886518</v>
      </c>
      <c r="AC455" s="26">
        <v>0</v>
      </c>
      <c r="AD455" s="26">
        <v>0</v>
      </c>
      <c r="AE455" s="26">
        <v>32.115593868826132</v>
      </c>
    </row>
    <row r="456" spans="1:31" x14ac:dyDescent="0.3">
      <c r="A456">
        <v>2758978</v>
      </c>
      <c r="B456">
        <v>1</v>
      </c>
      <c r="C456" t="s">
        <v>80</v>
      </c>
      <c r="D456" t="s">
        <v>99</v>
      </c>
      <c r="E456" t="s">
        <v>152</v>
      </c>
      <c r="F456" t="s">
        <v>1504</v>
      </c>
      <c r="G456" t="s">
        <v>159</v>
      </c>
      <c r="H456" t="s">
        <v>149</v>
      </c>
      <c r="I456" t="s">
        <v>136</v>
      </c>
      <c r="J456" t="s">
        <v>137</v>
      </c>
      <c r="K456" t="s">
        <v>138</v>
      </c>
      <c r="L456" t="s">
        <v>1505</v>
      </c>
      <c r="M456" t="s">
        <v>1506</v>
      </c>
      <c r="N456" s="26">
        <v>1.5152777770000001</v>
      </c>
      <c r="O456">
        <v>0</v>
      </c>
      <c r="P456">
        <v>107</v>
      </c>
      <c r="Q456">
        <v>5</v>
      </c>
      <c r="R456">
        <v>1</v>
      </c>
      <c r="S456">
        <v>4</v>
      </c>
      <c r="T456">
        <v>8</v>
      </c>
      <c r="U456">
        <v>0</v>
      </c>
      <c r="V456">
        <v>1</v>
      </c>
      <c r="W456" s="26">
        <v>0</v>
      </c>
      <c r="X456" s="26">
        <v>26.030205974929441</v>
      </c>
      <c r="Y456" s="26">
        <v>11.552479593700678</v>
      </c>
      <c r="Z456" s="26">
        <v>0</v>
      </c>
      <c r="AA456" s="26">
        <v>10.446000165336191</v>
      </c>
      <c r="AB456" s="26">
        <v>8.3060962422861451</v>
      </c>
      <c r="AC456" s="26">
        <v>0</v>
      </c>
      <c r="AD456" s="26">
        <v>7.3404337057603257</v>
      </c>
      <c r="AE456" s="26">
        <v>63.675215682012784</v>
      </c>
    </row>
    <row r="457" spans="1:31" x14ac:dyDescent="0.3">
      <c r="A457">
        <v>2759645</v>
      </c>
      <c r="B457">
        <v>1</v>
      </c>
      <c r="C457" t="s">
        <v>81</v>
      </c>
      <c r="D457" t="s">
        <v>128</v>
      </c>
      <c r="E457" t="s">
        <v>132</v>
      </c>
      <c r="F457" t="s">
        <v>1507</v>
      </c>
      <c r="G457" t="s">
        <v>307</v>
      </c>
      <c r="H457" t="s">
        <v>135</v>
      </c>
      <c r="I457" t="s">
        <v>136</v>
      </c>
      <c r="J457" t="s">
        <v>137</v>
      </c>
      <c r="K457" t="s">
        <v>138</v>
      </c>
      <c r="L457" t="s">
        <v>1508</v>
      </c>
      <c r="M457" t="s">
        <v>1509</v>
      </c>
      <c r="N457" s="26">
        <v>0.80722222200000004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18</v>
      </c>
      <c r="U457">
        <v>0</v>
      </c>
      <c r="V457">
        <v>1</v>
      </c>
      <c r="W457" s="26">
        <v>0</v>
      </c>
      <c r="X457" s="26">
        <v>0</v>
      </c>
      <c r="Y457" s="26">
        <v>0</v>
      </c>
      <c r="Z457" s="26">
        <v>0</v>
      </c>
      <c r="AA457" s="26">
        <v>0</v>
      </c>
      <c r="AB457" s="26">
        <v>9.3406576906796968</v>
      </c>
      <c r="AC457" s="26">
        <v>0</v>
      </c>
      <c r="AD457" s="26">
        <v>56.801703250982222</v>
      </c>
      <c r="AE457" s="26">
        <v>66.14236094166192</v>
      </c>
    </row>
    <row r="458" spans="1:31" x14ac:dyDescent="0.3">
      <c r="A458">
        <v>2759496</v>
      </c>
      <c r="B458">
        <v>1</v>
      </c>
      <c r="C458" t="s">
        <v>80</v>
      </c>
      <c r="D458" t="s">
        <v>88</v>
      </c>
      <c r="E458" t="s">
        <v>132</v>
      </c>
      <c r="F458" t="s">
        <v>1510</v>
      </c>
      <c r="G458" t="s">
        <v>307</v>
      </c>
      <c r="H458" t="s">
        <v>135</v>
      </c>
      <c r="I458" t="s">
        <v>136</v>
      </c>
      <c r="J458" t="s">
        <v>137</v>
      </c>
      <c r="K458" t="s">
        <v>138</v>
      </c>
      <c r="L458" t="s">
        <v>1511</v>
      </c>
      <c r="M458" t="s">
        <v>1512</v>
      </c>
      <c r="N458" s="26">
        <v>2.4388888880000001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1</v>
      </c>
      <c r="W458" s="26">
        <v>0</v>
      </c>
      <c r="X458" s="26">
        <v>0</v>
      </c>
      <c r="Y458" s="26">
        <v>0</v>
      </c>
      <c r="Z458" s="26">
        <v>0</v>
      </c>
      <c r="AA458" s="26">
        <v>0</v>
      </c>
      <c r="AB458" s="26">
        <v>0</v>
      </c>
      <c r="AC458" s="26">
        <v>0</v>
      </c>
      <c r="AD458" s="26">
        <v>53.512305389198211</v>
      </c>
      <c r="AE458" s="26">
        <v>53.512305389198211</v>
      </c>
    </row>
    <row r="459" spans="1:31" x14ac:dyDescent="0.3">
      <c r="A459">
        <v>2759110</v>
      </c>
      <c r="B459">
        <v>1</v>
      </c>
      <c r="C459" t="s">
        <v>81</v>
      </c>
      <c r="D459" t="s">
        <v>117</v>
      </c>
      <c r="E459" t="s">
        <v>141</v>
      </c>
      <c r="F459" t="s">
        <v>1513</v>
      </c>
      <c r="G459" t="s">
        <v>186</v>
      </c>
      <c r="H459" t="s">
        <v>135</v>
      </c>
      <c r="I459" t="s">
        <v>136</v>
      </c>
      <c r="J459" t="s">
        <v>137</v>
      </c>
      <c r="K459" t="s">
        <v>187</v>
      </c>
      <c r="L459" t="s">
        <v>1514</v>
      </c>
      <c r="M459" t="s">
        <v>1515</v>
      </c>
      <c r="N459" s="26">
        <v>4.431944444</v>
      </c>
      <c r="O459">
        <v>0</v>
      </c>
      <c r="P459">
        <v>140</v>
      </c>
      <c r="Q459">
        <v>0</v>
      </c>
      <c r="R459">
        <v>0</v>
      </c>
      <c r="S459">
        <v>0</v>
      </c>
      <c r="T459">
        <v>40</v>
      </c>
      <c r="U459">
        <v>0</v>
      </c>
      <c r="V459">
        <v>1</v>
      </c>
      <c r="W459" s="26">
        <v>0</v>
      </c>
      <c r="X459" s="26">
        <v>155.19486762815529</v>
      </c>
      <c r="Y459" s="26">
        <v>0</v>
      </c>
      <c r="Z459" s="26">
        <v>0</v>
      </c>
      <c r="AA459" s="26">
        <v>0</v>
      </c>
      <c r="AB459" s="26">
        <v>347.21526287888935</v>
      </c>
      <c r="AC459" s="26">
        <v>0</v>
      </c>
      <c r="AD459" s="26">
        <v>13.52565138614886</v>
      </c>
      <c r="AE459" s="26">
        <v>515.93578189319351</v>
      </c>
    </row>
    <row r="460" spans="1:31" x14ac:dyDescent="0.3">
      <c r="A460">
        <v>2759070</v>
      </c>
      <c r="B460">
        <v>1</v>
      </c>
      <c r="C460" t="s">
        <v>81</v>
      </c>
      <c r="D460" t="s">
        <v>112</v>
      </c>
      <c r="E460" t="s">
        <v>146</v>
      </c>
      <c r="F460" t="s">
        <v>1516</v>
      </c>
      <c r="G460" t="s">
        <v>186</v>
      </c>
      <c r="H460" t="s">
        <v>149</v>
      </c>
      <c r="I460" t="s">
        <v>136</v>
      </c>
      <c r="J460" t="s">
        <v>137</v>
      </c>
      <c r="K460" t="s">
        <v>187</v>
      </c>
      <c r="L460" t="s">
        <v>1517</v>
      </c>
      <c r="M460" t="s">
        <v>1518</v>
      </c>
      <c r="N460" s="26">
        <v>8.1211111109999994</v>
      </c>
      <c r="O460">
        <v>0</v>
      </c>
      <c r="P460">
        <v>204</v>
      </c>
      <c r="Q460">
        <v>0</v>
      </c>
      <c r="R460">
        <v>14</v>
      </c>
      <c r="S460">
        <v>0</v>
      </c>
      <c r="T460">
        <v>5</v>
      </c>
      <c r="U460">
        <v>0</v>
      </c>
      <c r="V460">
        <v>0</v>
      </c>
      <c r="W460" s="26">
        <v>0</v>
      </c>
      <c r="X460" s="26">
        <v>90.589327930095749</v>
      </c>
      <c r="Y460" s="26">
        <v>0</v>
      </c>
      <c r="Z460" s="26">
        <v>2.9453215524977776</v>
      </c>
      <c r="AA460" s="26">
        <v>0</v>
      </c>
      <c r="AB460" s="26">
        <v>0.70960009611738595</v>
      </c>
      <c r="AC460" s="26">
        <v>0</v>
      </c>
      <c r="AD460" s="26">
        <v>0</v>
      </c>
      <c r="AE460" s="26">
        <v>94.244249578710907</v>
      </c>
    </row>
    <row r="461" spans="1:31" x14ac:dyDescent="0.3">
      <c r="A461">
        <v>2759402</v>
      </c>
      <c r="B461">
        <v>1</v>
      </c>
      <c r="C461" t="s">
        <v>81</v>
      </c>
      <c r="D461" t="s">
        <v>128</v>
      </c>
      <c r="E461" t="s">
        <v>152</v>
      </c>
      <c r="F461" t="s">
        <v>1519</v>
      </c>
      <c r="G461" t="s">
        <v>159</v>
      </c>
      <c r="H461" t="s">
        <v>149</v>
      </c>
      <c r="I461" t="s">
        <v>136</v>
      </c>
      <c r="J461" t="s">
        <v>137</v>
      </c>
      <c r="K461" t="s">
        <v>138</v>
      </c>
      <c r="L461" t="s">
        <v>1520</v>
      </c>
      <c r="M461" t="s">
        <v>1521</v>
      </c>
      <c r="N461" s="26">
        <v>1.3388888880000001</v>
      </c>
      <c r="O461">
        <v>0</v>
      </c>
      <c r="P461">
        <v>0</v>
      </c>
      <c r="Q461">
        <v>0</v>
      </c>
      <c r="R461">
        <v>0</v>
      </c>
      <c r="S461">
        <v>1</v>
      </c>
      <c r="T461">
        <v>0</v>
      </c>
      <c r="U461">
        <v>0</v>
      </c>
      <c r="V461">
        <v>0</v>
      </c>
      <c r="W461" s="26">
        <v>0</v>
      </c>
      <c r="X461" s="26">
        <v>0</v>
      </c>
      <c r="Y461" s="26">
        <v>0</v>
      </c>
      <c r="Z461" s="26">
        <v>0</v>
      </c>
      <c r="AA461" s="26">
        <v>10.082730387972784</v>
      </c>
      <c r="AB461" s="26">
        <v>0</v>
      </c>
      <c r="AC461" s="26">
        <v>0</v>
      </c>
      <c r="AD461" s="26">
        <v>0</v>
      </c>
      <c r="AE461" s="26">
        <v>10.082730387972784</v>
      </c>
    </row>
    <row r="462" spans="1:31" x14ac:dyDescent="0.3">
      <c r="A462">
        <v>2758964</v>
      </c>
      <c r="B462">
        <v>1</v>
      </c>
      <c r="C462" t="s">
        <v>80</v>
      </c>
      <c r="D462" t="s">
        <v>88</v>
      </c>
      <c r="E462" t="s">
        <v>166</v>
      </c>
      <c r="F462" t="s">
        <v>1522</v>
      </c>
      <c r="G462" t="s">
        <v>232</v>
      </c>
      <c r="H462" t="s">
        <v>135</v>
      </c>
      <c r="I462" t="s">
        <v>136</v>
      </c>
      <c r="J462" t="s">
        <v>137</v>
      </c>
      <c r="K462" t="s">
        <v>138</v>
      </c>
      <c r="L462" t="s">
        <v>1523</v>
      </c>
      <c r="M462" t="s">
        <v>1524</v>
      </c>
      <c r="N462" s="26">
        <v>1.7094444440000001</v>
      </c>
      <c r="O462">
        <v>0</v>
      </c>
      <c r="P462">
        <v>34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 s="26">
        <v>0</v>
      </c>
      <c r="X462" s="26">
        <v>18.731300550702496</v>
      </c>
      <c r="Y462" s="26">
        <v>0</v>
      </c>
      <c r="Z462" s="26">
        <v>0</v>
      </c>
      <c r="AA462" s="26">
        <v>0</v>
      </c>
      <c r="AB462" s="26">
        <v>0</v>
      </c>
      <c r="AC462" s="26">
        <v>0</v>
      </c>
      <c r="AD462" s="26">
        <v>0</v>
      </c>
      <c r="AE462" s="26">
        <v>18.731300550702496</v>
      </c>
    </row>
    <row r="463" spans="1:31" x14ac:dyDescent="0.3">
      <c r="A463">
        <v>2758924</v>
      </c>
      <c r="B463">
        <v>1</v>
      </c>
      <c r="C463" t="s">
        <v>80</v>
      </c>
      <c r="D463" t="s">
        <v>96</v>
      </c>
      <c r="E463" t="s">
        <v>157</v>
      </c>
      <c r="F463" t="s">
        <v>1525</v>
      </c>
      <c r="G463" t="s">
        <v>159</v>
      </c>
      <c r="H463" t="s">
        <v>149</v>
      </c>
      <c r="I463" t="s">
        <v>136</v>
      </c>
      <c r="J463" t="s">
        <v>137</v>
      </c>
      <c r="K463" t="s">
        <v>138</v>
      </c>
      <c r="L463" t="s">
        <v>1526</v>
      </c>
      <c r="M463" t="s">
        <v>1527</v>
      </c>
      <c r="N463" s="26">
        <v>0.80638888799999997</v>
      </c>
      <c r="O463">
        <v>0</v>
      </c>
      <c r="P463">
        <v>700</v>
      </c>
      <c r="Q463">
        <v>0</v>
      </c>
      <c r="R463">
        <v>1</v>
      </c>
      <c r="S463">
        <v>0</v>
      </c>
      <c r="T463">
        <v>162</v>
      </c>
      <c r="U463">
        <v>0</v>
      </c>
      <c r="V463">
        <v>0</v>
      </c>
      <c r="W463" s="26">
        <v>0</v>
      </c>
      <c r="X463" s="26">
        <v>148.73697645570607</v>
      </c>
      <c r="Y463" s="26">
        <v>0</v>
      </c>
      <c r="Z463" s="26">
        <v>0</v>
      </c>
      <c r="AA463" s="26">
        <v>0</v>
      </c>
      <c r="AB463" s="26">
        <v>95.254316233254769</v>
      </c>
      <c r="AC463" s="26">
        <v>0</v>
      </c>
      <c r="AD463" s="26">
        <v>0</v>
      </c>
      <c r="AE463" s="26">
        <v>243.99129268896084</v>
      </c>
    </row>
    <row r="464" spans="1:31" x14ac:dyDescent="0.3">
      <c r="A464">
        <v>2759216</v>
      </c>
      <c r="B464">
        <v>1</v>
      </c>
      <c r="C464" t="s">
        <v>81</v>
      </c>
      <c r="D464" t="s">
        <v>128</v>
      </c>
      <c r="E464" t="s">
        <v>157</v>
      </c>
      <c r="F464" t="s">
        <v>1528</v>
      </c>
      <c r="G464" t="s">
        <v>159</v>
      </c>
      <c r="H464" t="s">
        <v>149</v>
      </c>
      <c r="I464" t="s">
        <v>136</v>
      </c>
      <c r="J464" t="s">
        <v>137</v>
      </c>
      <c r="K464" t="s">
        <v>138</v>
      </c>
      <c r="L464" t="s">
        <v>1529</v>
      </c>
      <c r="M464" t="s">
        <v>1530</v>
      </c>
      <c r="N464" s="26">
        <v>0.218888888</v>
      </c>
      <c r="O464">
        <v>0</v>
      </c>
      <c r="P464">
        <v>0</v>
      </c>
      <c r="Q464">
        <v>0</v>
      </c>
      <c r="R464">
        <v>0</v>
      </c>
      <c r="S464">
        <v>8</v>
      </c>
      <c r="T464">
        <v>0</v>
      </c>
      <c r="U464">
        <v>9</v>
      </c>
      <c r="V464">
        <v>0</v>
      </c>
      <c r="W464" s="26">
        <v>0</v>
      </c>
      <c r="X464" s="26">
        <v>0</v>
      </c>
      <c r="Y464" s="26">
        <v>0</v>
      </c>
      <c r="Z464" s="26">
        <v>0</v>
      </c>
      <c r="AA464" s="26">
        <v>12.518904346505508</v>
      </c>
      <c r="AB464" s="26">
        <v>0</v>
      </c>
      <c r="AC464" s="26">
        <v>439.88849937077822</v>
      </c>
      <c r="AD464" s="26">
        <v>0</v>
      </c>
      <c r="AE464" s="26">
        <v>452.40740371728373</v>
      </c>
    </row>
    <row r="465" spans="1:31" x14ac:dyDescent="0.3">
      <c r="A465">
        <v>2759691</v>
      </c>
      <c r="B465">
        <v>1</v>
      </c>
      <c r="C465" t="s">
        <v>80</v>
      </c>
      <c r="D465" t="s">
        <v>92</v>
      </c>
      <c r="E465" t="s">
        <v>157</v>
      </c>
      <c r="F465" t="s">
        <v>575</v>
      </c>
      <c r="G465" t="s">
        <v>159</v>
      </c>
      <c r="H465" t="s">
        <v>149</v>
      </c>
      <c r="I465" t="s">
        <v>136</v>
      </c>
      <c r="J465" t="s">
        <v>137</v>
      </c>
      <c r="K465" t="s">
        <v>138</v>
      </c>
      <c r="L465" t="s">
        <v>1531</v>
      </c>
      <c r="M465" t="s">
        <v>1532</v>
      </c>
      <c r="N465" s="26">
        <v>0.75388888799999998</v>
      </c>
      <c r="O465">
        <v>1</v>
      </c>
      <c r="P465">
        <v>3796</v>
      </c>
      <c r="Q465">
        <v>0</v>
      </c>
      <c r="R465">
        <v>6</v>
      </c>
      <c r="S465">
        <v>7</v>
      </c>
      <c r="T465">
        <v>227</v>
      </c>
      <c r="U465">
        <v>0</v>
      </c>
      <c r="V465">
        <v>0</v>
      </c>
      <c r="W465" s="26">
        <v>3.7525536768102565</v>
      </c>
      <c r="X465" s="26">
        <v>267.86074898026294</v>
      </c>
      <c r="Y465" s="26">
        <v>0</v>
      </c>
      <c r="Z465" s="26">
        <v>5.6668912664150729E-2</v>
      </c>
      <c r="AA465" s="26">
        <v>82.83955779645197</v>
      </c>
      <c r="AB465" s="26">
        <v>85.846880215254558</v>
      </c>
      <c r="AC465" s="26">
        <v>0</v>
      </c>
      <c r="AD465" s="26">
        <v>0</v>
      </c>
      <c r="AE465" s="26">
        <v>440.35640958144387</v>
      </c>
    </row>
    <row r="466" spans="1:31" x14ac:dyDescent="0.3">
      <c r="A466">
        <v>2759193</v>
      </c>
      <c r="B466">
        <v>1</v>
      </c>
      <c r="C466" t="s">
        <v>80</v>
      </c>
      <c r="D466" t="s">
        <v>103</v>
      </c>
      <c r="E466" t="s">
        <v>132</v>
      </c>
      <c r="F466" t="s">
        <v>1533</v>
      </c>
      <c r="G466" t="s">
        <v>197</v>
      </c>
      <c r="H466" t="s">
        <v>135</v>
      </c>
      <c r="I466" t="s">
        <v>136</v>
      </c>
      <c r="J466" t="s">
        <v>137</v>
      </c>
      <c r="K466" t="s">
        <v>138</v>
      </c>
      <c r="L466" t="s">
        <v>1534</v>
      </c>
      <c r="M466" t="s">
        <v>1535</v>
      </c>
      <c r="N466" s="26">
        <v>4.1677777770000004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1</v>
      </c>
      <c r="U466">
        <v>0</v>
      </c>
      <c r="V466">
        <v>0</v>
      </c>
      <c r="W466" s="26">
        <v>0</v>
      </c>
      <c r="X466" s="26">
        <v>0</v>
      </c>
      <c r="Y466" s="26">
        <v>0</v>
      </c>
      <c r="Z466" s="26">
        <v>0</v>
      </c>
      <c r="AA466" s="26">
        <v>0</v>
      </c>
      <c r="AB466" s="26">
        <v>6.9604759357688888</v>
      </c>
      <c r="AC466" s="26">
        <v>0</v>
      </c>
      <c r="AD466" s="26">
        <v>0</v>
      </c>
      <c r="AE466" s="26">
        <v>6.9604759357688888</v>
      </c>
    </row>
    <row r="467" spans="1:31" x14ac:dyDescent="0.3">
      <c r="A467">
        <v>2759528</v>
      </c>
      <c r="B467">
        <v>1</v>
      </c>
      <c r="C467" t="s">
        <v>81</v>
      </c>
      <c r="D467" t="s">
        <v>123</v>
      </c>
      <c r="E467" t="s">
        <v>157</v>
      </c>
      <c r="F467" t="s">
        <v>1536</v>
      </c>
      <c r="G467" t="s">
        <v>159</v>
      </c>
      <c r="H467" t="s">
        <v>149</v>
      </c>
      <c r="I467" t="s">
        <v>136</v>
      </c>
      <c r="J467" t="s">
        <v>137</v>
      </c>
      <c r="K467" t="s">
        <v>138</v>
      </c>
      <c r="L467" t="s">
        <v>1537</v>
      </c>
      <c r="M467" t="s">
        <v>1538</v>
      </c>
      <c r="N467" s="26">
        <v>0.55888888800000003</v>
      </c>
      <c r="O467">
        <v>4</v>
      </c>
      <c r="P467">
        <v>10</v>
      </c>
      <c r="Q467">
        <v>83</v>
      </c>
      <c r="R467">
        <v>92</v>
      </c>
      <c r="S467">
        <v>11</v>
      </c>
      <c r="T467">
        <v>12</v>
      </c>
      <c r="U467">
        <v>0</v>
      </c>
      <c r="V467">
        <v>0</v>
      </c>
      <c r="W467" s="26">
        <v>0</v>
      </c>
      <c r="X467" s="26">
        <v>0.39549815759666662</v>
      </c>
      <c r="Y467" s="26">
        <v>8.9791763566758593</v>
      </c>
      <c r="Z467" s="26">
        <v>12.685211315958819</v>
      </c>
      <c r="AA467" s="26">
        <v>24.573860686817916</v>
      </c>
      <c r="AB467" s="26">
        <v>0</v>
      </c>
      <c r="AC467" s="26">
        <v>0</v>
      </c>
      <c r="AD467" s="26">
        <v>0</v>
      </c>
      <c r="AE467" s="26">
        <v>46.633746517049261</v>
      </c>
    </row>
    <row r="468" spans="1:31" x14ac:dyDescent="0.3">
      <c r="A468">
        <v>2759571</v>
      </c>
      <c r="B468">
        <v>1</v>
      </c>
      <c r="C468" t="s">
        <v>80</v>
      </c>
      <c r="D468" t="s">
        <v>96</v>
      </c>
      <c r="E468" t="s">
        <v>146</v>
      </c>
      <c r="F468" t="s">
        <v>1539</v>
      </c>
      <c r="G468" t="s">
        <v>960</v>
      </c>
      <c r="H468" t="s">
        <v>149</v>
      </c>
      <c r="I468" t="s">
        <v>136</v>
      </c>
      <c r="J468" t="s">
        <v>137</v>
      </c>
      <c r="K468" t="s">
        <v>138</v>
      </c>
      <c r="L468" t="s">
        <v>1540</v>
      </c>
      <c r="M468" t="s">
        <v>1541</v>
      </c>
      <c r="N468" s="26">
        <v>6.8091666660000003</v>
      </c>
      <c r="O468">
        <v>0</v>
      </c>
      <c r="P468">
        <v>2</v>
      </c>
      <c r="Q468">
        <v>0</v>
      </c>
      <c r="R468">
        <v>35</v>
      </c>
      <c r="S468">
        <v>0</v>
      </c>
      <c r="T468">
        <v>3</v>
      </c>
      <c r="U468">
        <v>0</v>
      </c>
      <c r="V468">
        <v>0</v>
      </c>
      <c r="W468" s="26">
        <v>0</v>
      </c>
      <c r="X468" s="26">
        <v>0</v>
      </c>
      <c r="Y468" s="26">
        <v>0</v>
      </c>
      <c r="Z468" s="26">
        <v>0</v>
      </c>
      <c r="AA468" s="26">
        <v>0</v>
      </c>
      <c r="AB468" s="26">
        <v>9.2539657532194131</v>
      </c>
      <c r="AC468" s="26">
        <v>0</v>
      </c>
      <c r="AD468" s="26">
        <v>0</v>
      </c>
      <c r="AE468" s="26">
        <v>9.2539657532194131</v>
      </c>
    </row>
    <row r="469" spans="1:31" x14ac:dyDescent="0.3">
      <c r="A469">
        <v>2759030</v>
      </c>
      <c r="B469">
        <v>1</v>
      </c>
      <c r="C469" t="s">
        <v>80</v>
      </c>
      <c r="D469" t="s">
        <v>82</v>
      </c>
      <c r="E469" t="s">
        <v>132</v>
      </c>
      <c r="F469" t="s">
        <v>556</v>
      </c>
      <c r="G469" t="s">
        <v>197</v>
      </c>
      <c r="H469" t="s">
        <v>135</v>
      </c>
      <c r="I469" t="s">
        <v>136</v>
      </c>
      <c r="J469" t="s">
        <v>137</v>
      </c>
      <c r="K469" t="s">
        <v>138</v>
      </c>
      <c r="L469" t="s">
        <v>1542</v>
      </c>
      <c r="M469" t="s">
        <v>1543</v>
      </c>
      <c r="N469" s="26">
        <v>10.928611111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1</v>
      </c>
      <c r="U469">
        <v>0</v>
      </c>
      <c r="V469">
        <v>0</v>
      </c>
      <c r="W469" s="26">
        <v>0</v>
      </c>
      <c r="X469" s="26">
        <v>0</v>
      </c>
      <c r="Y469" s="26">
        <v>0</v>
      </c>
      <c r="Z469" s="26">
        <v>0</v>
      </c>
      <c r="AA469" s="26">
        <v>0</v>
      </c>
      <c r="AB469" s="26">
        <v>79.05833853224604</v>
      </c>
      <c r="AC469" s="26">
        <v>0</v>
      </c>
      <c r="AD469" s="26">
        <v>0</v>
      </c>
      <c r="AE469" s="26">
        <v>79.05833853224604</v>
      </c>
    </row>
    <row r="470" spans="1:31" x14ac:dyDescent="0.3">
      <c r="A470">
        <v>2758907</v>
      </c>
      <c r="B470">
        <v>1</v>
      </c>
      <c r="C470" t="s">
        <v>80</v>
      </c>
      <c r="D470" t="s">
        <v>83</v>
      </c>
      <c r="E470" t="s">
        <v>175</v>
      </c>
      <c r="F470" t="s">
        <v>1544</v>
      </c>
      <c r="G470" t="s">
        <v>326</v>
      </c>
      <c r="H470" t="s">
        <v>365</v>
      </c>
      <c r="I470" t="s">
        <v>136</v>
      </c>
      <c r="J470" t="s">
        <v>137</v>
      </c>
      <c r="K470" t="s">
        <v>187</v>
      </c>
      <c r="L470" t="s">
        <v>1545</v>
      </c>
      <c r="M470" t="s">
        <v>1546</v>
      </c>
      <c r="N470" s="26">
        <v>0.17972222199999999</v>
      </c>
      <c r="O470">
        <v>0</v>
      </c>
      <c r="P470">
        <v>3228</v>
      </c>
      <c r="Q470">
        <v>0</v>
      </c>
      <c r="R470">
        <v>0</v>
      </c>
      <c r="S470">
        <v>0</v>
      </c>
      <c r="T470">
        <v>515</v>
      </c>
      <c r="U470">
        <v>0</v>
      </c>
      <c r="V470">
        <v>26</v>
      </c>
      <c r="W470" s="26">
        <v>0</v>
      </c>
      <c r="X470" s="26">
        <v>107.01584020687612</v>
      </c>
      <c r="Y470" s="26">
        <v>0</v>
      </c>
      <c r="Z470" s="26">
        <v>0</v>
      </c>
      <c r="AA470" s="26">
        <v>0</v>
      </c>
      <c r="AB470" s="26">
        <v>69.065189533157408</v>
      </c>
      <c r="AC470" s="26">
        <v>0</v>
      </c>
      <c r="AD470" s="26">
        <v>33.301184507359729</v>
      </c>
      <c r="AE470" s="26">
        <v>209.38221424739325</v>
      </c>
    </row>
    <row r="471" spans="1:31" x14ac:dyDescent="0.3">
      <c r="A471">
        <v>2759342</v>
      </c>
      <c r="B471">
        <v>1</v>
      </c>
      <c r="C471" t="s">
        <v>81</v>
      </c>
      <c r="D471" t="s">
        <v>128</v>
      </c>
      <c r="E471" t="s">
        <v>157</v>
      </c>
      <c r="F471" t="s">
        <v>1547</v>
      </c>
      <c r="G471" t="s">
        <v>186</v>
      </c>
      <c r="H471" t="s">
        <v>149</v>
      </c>
      <c r="I471" t="s">
        <v>136</v>
      </c>
      <c r="J471" t="s">
        <v>137</v>
      </c>
      <c r="K471" t="s">
        <v>187</v>
      </c>
      <c r="L471" t="s">
        <v>1548</v>
      </c>
      <c r="M471" t="s">
        <v>1549</v>
      </c>
      <c r="N471" s="26">
        <v>3.5805555550000001</v>
      </c>
      <c r="O471">
        <v>0</v>
      </c>
      <c r="P471">
        <v>205</v>
      </c>
      <c r="Q471">
        <v>0</v>
      </c>
      <c r="R471">
        <v>0</v>
      </c>
      <c r="S471">
        <v>1</v>
      </c>
      <c r="T471">
        <v>36</v>
      </c>
      <c r="U471">
        <v>0</v>
      </c>
      <c r="V471">
        <v>0</v>
      </c>
      <c r="W471" s="26">
        <v>0</v>
      </c>
      <c r="X471" s="26">
        <v>275.26613012161675</v>
      </c>
      <c r="Y471" s="26">
        <v>0</v>
      </c>
      <c r="Z471" s="26">
        <v>0</v>
      </c>
      <c r="AA471" s="26">
        <v>243.29410836997275</v>
      </c>
      <c r="AB471" s="26">
        <v>271.05777598644028</v>
      </c>
      <c r="AC471" s="26">
        <v>0</v>
      </c>
      <c r="AD471" s="26">
        <v>0</v>
      </c>
      <c r="AE471" s="26">
        <v>789.61801447802986</v>
      </c>
    </row>
    <row r="472" spans="1:31" x14ac:dyDescent="0.3">
      <c r="A472">
        <v>2759093</v>
      </c>
      <c r="B472">
        <v>1</v>
      </c>
      <c r="C472" t="s">
        <v>80</v>
      </c>
      <c r="D472" t="s">
        <v>82</v>
      </c>
      <c r="E472" t="s">
        <v>141</v>
      </c>
      <c r="F472" t="s">
        <v>1550</v>
      </c>
      <c r="G472" t="s">
        <v>143</v>
      </c>
      <c r="H472" t="s">
        <v>135</v>
      </c>
      <c r="I472" t="s">
        <v>136</v>
      </c>
      <c r="J472" t="s">
        <v>137</v>
      </c>
      <c r="K472" t="s">
        <v>138</v>
      </c>
      <c r="L472" t="s">
        <v>1551</v>
      </c>
      <c r="M472" t="s">
        <v>1552</v>
      </c>
      <c r="N472" s="26">
        <v>0.12555555500000001</v>
      </c>
      <c r="O472">
        <v>0</v>
      </c>
      <c r="P472">
        <v>85</v>
      </c>
      <c r="Q472">
        <v>0</v>
      </c>
      <c r="R472">
        <v>0</v>
      </c>
      <c r="S472">
        <v>0</v>
      </c>
      <c r="T472">
        <v>75</v>
      </c>
      <c r="U472">
        <v>0</v>
      </c>
      <c r="V472">
        <v>0</v>
      </c>
      <c r="W472" s="26">
        <v>0</v>
      </c>
      <c r="X472" s="26">
        <v>3.6284143611723541</v>
      </c>
      <c r="Y472" s="26">
        <v>0</v>
      </c>
      <c r="Z472" s="26">
        <v>0</v>
      </c>
      <c r="AA472" s="26">
        <v>0</v>
      </c>
      <c r="AB472" s="26">
        <v>15.850806351009092</v>
      </c>
      <c r="AC472" s="26">
        <v>0</v>
      </c>
      <c r="AD472" s="26">
        <v>0</v>
      </c>
      <c r="AE472" s="26">
        <v>19.479220712181448</v>
      </c>
    </row>
    <row r="473" spans="1:31" x14ac:dyDescent="0.3">
      <c r="A473">
        <v>2759236</v>
      </c>
      <c r="B473">
        <v>1</v>
      </c>
      <c r="C473" t="s">
        <v>80</v>
      </c>
      <c r="D473" t="s">
        <v>82</v>
      </c>
      <c r="E473" t="s">
        <v>132</v>
      </c>
      <c r="F473" t="s">
        <v>1553</v>
      </c>
      <c r="G473" t="s">
        <v>307</v>
      </c>
      <c r="H473" t="s">
        <v>135</v>
      </c>
      <c r="I473" t="s">
        <v>136</v>
      </c>
      <c r="J473" t="s">
        <v>137</v>
      </c>
      <c r="K473" t="s">
        <v>138</v>
      </c>
      <c r="L473" t="s">
        <v>1554</v>
      </c>
      <c r="M473" t="s">
        <v>1555</v>
      </c>
      <c r="N473" s="26">
        <v>0.55833333299999999</v>
      </c>
      <c r="O473">
        <v>0</v>
      </c>
      <c r="P473">
        <v>5</v>
      </c>
      <c r="Q473">
        <v>0</v>
      </c>
      <c r="R473">
        <v>0</v>
      </c>
      <c r="S473">
        <v>0</v>
      </c>
      <c r="T473">
        <v>2</v>
      </c>
      <c r="U473">
        <v>0</v>
      </c>
      <c r="V473">
        <v>0</v>
      </c>
      <c r="W473" s="26">
        <v>0</v>
      </c>
      <c r="X473" s="26">
        <v>0.49486545308217855</v>
      </c>
      <c r="Y473" s="26">
        <v>0</v>
      </c>
      <c r="Z473" s="26">
        <v>0</v>
      </c>
      <c r="AA473" s="26">
        <v>0</v>
      </c>
      <c r="AB473" s="26">
        <v>1.3125670925196209</v>
      </c>
      <c r="AC473" s="26">
        <v>0</v>
      </c>
      <c r="AD473" s="26">
        <v>0</v>
      </c>
      <c r="AE473" s="26">
        <v>1.8074325456017994</v>
      </c>
    </row>
    <row r="474" spans="1:31" x14ac:dyDescent="0.3">
      <c r="A474">
        <v>2759628</v>
      </c>
      <c r="B474">
        <v>1</v>
      </c>
      <c r="C474" t="s">
        <v>81</v>
      </c>
      <c r="D474" t="s">
        <v>128</v>
      </c>
      <c r="E474" t="s">
        <v>157</v>
      </c>
      <c r="F474" t="s">
        <v>1556</v>
      </c>
      <c r="G474" t="s">
        <v>159</v>
      </c>
      <c r="H474" t="s">
        <v>149</v>
      </c>
      <c r="I474" t="s">
        <v>136</v>
      </c>
      <c r="J474" t="s">
        <v>137</v>
      </c>
      <c r="K474" t="s">
        <v>138</v>
      </c>
      <c r="L474" t="s">
        <v>1557</v>
      </c>
      <c r="M474" t="s">
        <v>1558</v>
      </c>
      <c r="N474" s="26">
        <v>0.42666666600000003</v>
      </c>
      <c r="O474">
        <v>7</v>
      </c>
      <c r="P474">
        <v>1132</v>
      </c>
      <c r="Q474">
        <v>14</v>
      </c>
      <c r="R474">
        <v>15</v>
      </c>
      <c r="S474">
        <v>14</v>
      </c>
      <c r="T474">
        <v>137</v>
      </c>
      <c r="U474">
        <v>0</v>
      </c>
      <c r="V474">
        <v>0</v>
      </c>
      <c r="W474" s="26">
        <v>0.81470446216833348</v>
      </c>
      <c r="X474" s="26">
        <v>14.109452219265819</v>
      </c>
      <c r="Y474" s="26">
        <v>1.9565006406400001</v>
      </c>
      <c r="Z474" s="26">
        <v>0.62153312000000016</v>
      </c>
      <c r="AA474" s="26">
        <v>75.806794170375298</v>
      </c>
      <c r="AB474" s="26">
        <v>12.020773776001064</v>
      </c>
      <c r="AC474" s="26">
        <v>0</v>
      </c>
      <c r="AD474" s="26">
        <v>0</v>
      </c>
      <c r="AE474" s="26">
        <v>105.32975838845051</v>
      </c>
    </row>
    <row r="475" spans="1:31" x14ac:dyDescent="0.3">
      <c r="A475">
        <v>2758901</v>
      </c>
      <c r="B475">
        <v>1</v>
      </c>
      <c r="C475" t="s">
        <v>80</v>
      </c>
      <c r="D475" t="s">
        <v>87</v>
      </c>
      <c r="E475" t="s">
        <v>132</v>
      </c>
      <c r="F475" t="s">
        <v>1559</v>
      </c>
      <c r="G475" t="s">
        <v>307</v>
      </c>
      <c r="H475" t="s">
        <v>135</v>
      </c>
      <c r="I475" t="s">
        <v>136</v>
      </c>
      <c r="J475" t="s">
        <v>137</v>
      </c>
      <c r="K475" t="s">
        <v>138</v>
      </c>
      <c r="L475" t="s">
        <v>1560</v>
      </c>
      <c r="M475" t="s">
        <v>1561</v>
      </c>
      <c r="N475" s="26">
        <v>1.359444444</v>
      </c>
      <c r="O475">
        <v>0</v>
      </c>
      <c r="P475">
        <v>17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 s="26">
        <v>0</v>
      </c>
      <c r="X475" s="26">
        <v>4.3148157177117987</v>
      </c>
      <c r="Y475" s="26">
        <v>0</v>
      </c>
      <c r="Z475" s="26">
        <v>0</v>
      </c>
      <c r="AA475" s="26">
        <v>0</v>
      </c>
      <c r="AB475" s="26">
        <v>0</v>
      </c>
      <c r="AC475" s="26">
        <v>0</v>
      </c>
      <c r="AD475" s="26">
        <v>0</v>
      </c>
      <c r="AE475" s="26">
        <v>4.3148157177117987</v>
      </c>
    </row>
    <row r="476" spans="1:31" x14ac:dyDescent="0.3">
      <c r="A476">
        <v>2759634</v>
      </c>
      <c r="B476">
        <v>1</v>
      </c>
      <c r="C476" t="s">
        <v>81</v>
      </c>
      <c r="D476" t="s">
        <v>117</v>
      </c>
      <c r="E476" t="s">
        <v>132</v>
      </c>
      <c r="F476" t="s">
        <v>1562</v>
      </c>
      <c r="G476" t="s">
        <v>307</v>
      </c>
      <c r="H476" t="s">
        <v>135</v>
      </c>
      <c r="I476" t="s">
        <v>136</v>
      </c>
      <c r="J476" t="s">
        <v>137</v>
      </c>
      <c r="K476" t="s">
        <v>138</v>
      </c>
      <c r="L476" t="s">
        <v>1563</v>
      </c>
      <c r="M476" t="s">
        <v>1564</v>
      </c>
      <c r="N476" s="26">
        <v>1.467222222</v>
      </c>
      <c r="O476">
        <v>0</v>
      </c>
      <c r="P476">
        <v>2</v>
      </c>
      <c r="Q476">
        <v>0</v>
      </c>
      <c r="R476">
        <v>0</v>
      </c>
      <c r="S476">
        <v>0</v>
      </c>
      <c r="T476">
        <v>1</v>
      </c>
      <c r="U476">
        <v>0</v>
      </c>
      <c r="V476">
        <v>0</v>
      </c>
      <c r="W476" s="26">
        <v>0</v>
      </c>
      <c r="X476" s="26">
        <v>1.6788150272261118</v>
      </c>
      <c r="Y476" s="26">
        <v>0</v>
      </c>
      <c r="Z476" s="26">
        <v>0</v>
      </c>
      <c r="AA476" s="26">
        <v>0</v>
      </c>
      <c r="AB476" s="26">
        <v>0</v>
      </c>
      <c r="AC476" s="26">
        <v>0</v>
      </c>
      <c r="AD476" s="26">
        <v>0</v>
      </c>
      <c r="AE476" s="26">
        <v>1.6788150272261118</v>
      </c>
    </row>
    <row r="477" spans="1:31" x14ac:dyDescent="0.3">
      <c r="A477">
        <v>2759322</v>
      </c>
      <c r="B477">
        <v>1</v>
      </c>
      <c r="C477" t="s">
        <v>81</v>
      </c>
      <c r="D477" t="s">
        <v>127</v>
      </c>
      <c r="E477" t="s">
        <v>146</v>
      </c>
      <c r="F477" t="s">
        <v>1565</v>
      </c>
      <c r="G477" t="s">
        <v>148</v>
      </c>
      <c r="H477" t="s">
        <v>149</v>
      </c>
      <c r="I477" t="s">
        <v>136</v>
      </c>
      <c r="J477" t="s">
        <v>137</v>
      </c>
      <c r="K477" t="s">
        <v>138</v>
      </c>
      <c r="L477" t="s">
        <v>1566</v>
      </c>
      <c r="M477" t="s">
        <v>1567</v>
      </c>
      <c r="N477" s="26">
        <v>5.3058333329999998</v>
      </c>
      <c r="O477">
        <v>0</v>
      </c>
      <c r="P477">
        <v>9</v>
      </c>
      <c r="Q477">
        <v>0</v>
      </c>
      <c r="R477">
        <v>6</v>
      </c>
      <c r="S477">
        <v>0</v>
      </c>
      <c r="T477">
        <v>0</v>
      </c>
      <c r="U477">
        <v>0</v>
      </c>
      <c r="V477">
        <v>0</v>
      </c>
      <c r="W477" s="26">
        <v>0</v>
      </c>
      <c r="X477" s="26">
        <v>1.2100453738211112</v>
      </c>
      <c r="Y477" s="26">
        <v>0</v>
      </c>
      <c r="Z477" s="26">
        <v>5.8596225879466663</v>
      </c>
      <c r="AA477" s="26">
        <v>0</v>
      </c>
      <c r="AB477" s="26">
        <v>0</v>
      </c>
      <c r="AC477" s="26">
        <v>0</v>
      </c>
      <c r="AD477" s="26">
        <v>0</v>
      </c>
      <c r="AE477" s="26">
        <v>7.0696679617677773</v>
      </c>
    </row>
    <row r="478" spans="1:31" x14ac:dyDescent="0.3">
      <c r="A478">
        <v>2759445</v>
      </c>
      <c r="B478">
        <v>1</v>
      </c>
      <c r="C478" t="s">
        <v>80</v>
      </c>
      <c r="D478" t="s">
        <v>94</v>
      </c>
      <c r="E478" t="s">
        <v>146</v>
      </c>
      <c r="F478" t="s">
        <v>1568</v>
      </c>
      <c r="G478" t="s">
        <v>159</v>
      </c>
      <c r="H478" t="s">
        <v>149</v>
      </c>
      <c r="I478" t="s">
        <v>136</v>
      </c>
      <c r="J478" t="s">
        <v>137</v>
      </c>
      <c r="K478" t="s">
        <v>138</v>
      </c>
      <c r="L478" t="s">
        <v>1569</v>
      </c>
      <c r="M478" t="s">
        <v>1570</v>
      </c>
      <c r="N478" s="26">
        <v>6.6666665999999999E-2</v>
      </c>
      <c r="O478">
        <v>0</v>
      </c>
      <c r="P478">
        <v>0</v>
      </c>
      <c r="Q478">
        <v>0</v>
      </c>
      <c r="R478">
        <v>0</v>
      </c>
      <c r="S478">
        <v>2</v>
      </c>
      <c r="T478">
        <v>0</v>
      </c>
      <c r="U478">
        <v>0</v>
      </c>
      <c r="V478">
        <v>0</v>
      </c>
      <c r="W478" s="26">
        <v>0</v>
      </c>
      <c r="X478" s="26">
        <v>0</v>
      </c>
      <c r="Y478" s="26">
        <v>0</v>
      </c>
      <c r="Z478" s="26">
        <v>0</v>
      </c>
      <c r="AA478" s="26">
        <v>2.8791225750452529</v>
      </c>
      <c r="AB478" s="26">
        <v>0</v>
      </c>
      <c r="AC478" s="26">
        <v>0</v>
      </c>
      <c r="AD478" s="26">
        <v>0</v>
      </c>
      <c r="AE478" s="26">
        <v>2.8791225750452529</v>
      </c>
    </row>
    <row r="479" spans="1:31" x14ac:dyDescent="0.3">
      <c r="A479">
        <v>2759299</v>
      </c>
      <c r="B479">
        <v>1</v>
      </c>
      <c r="C479" t="s">
        <v>80</v>
      </c>
      <c r="D479" t="s">
        <v>82</v>
      </c>
      <c r="E479" t="s">
        <v>166</v>
      </c>
      <c r="F479" t="s">
        <v>1571</v>
      </c>
      <c r="G479" t="s">
        <v>307</v>
      </c>
      <c r="H479" t="s">
        <v>135</v>
      </c>
      <c r="I479" t="s">
        <v>136</v>
      </c>
      <c r="J479" t="s">
        <v>137</v>
      </c>
      <c r="K479" t="s">
        <v>138</v>
      </c>
      <c r="L479" t="s">
        <v>1572</v>
      </c>
      <c r="M479" t="s">
        <v>1573</v>
      </c>
      <c r="N479" s="26">
        <v>12.699444443999999</v>
      </c>
      <c r="O479">
        <v>0</v>
      </c>
      <c r="P479">
        <v>11</v>
      </c>
      <c r="Q479">
        <v>0</v>
      </c>
      <c r="R479">
        <v>0</v>
      </c>
      <c r="S479">
        <v>0</v>
      </c>
      <c r="T479">
        <v>13</v>
      </c>
      <c r="U479">
        <v>0</v>
      </c>
      <c r="V479">
        <v>0</v>
      </c>
      <c r="W479" s="26">
        <v>0</v>
      </c>
      <c r="X479" s="26">
        <v>30.895653752102188</v>
      </c>
      <c r="Y479" s="26">
        <v>0</v>
      </c>
      <c r="Z479" s="26">
        <v>0</v>
      </c>
      <c r="AA479" s="26">
        <v>0</v>
      </c>
      <c r="AB479" s="26">
        <v>320.27347064407468</v>
      </c>
      <c r="AC479" s="26">
        <v>0</v>
      </c>
      <c r="AD479" s="26">
        <v>0</v>
      </c>
      <c r="AE479" s="26">
        <v>351.16912439617687</v>
      </c>
    </row>
    <row r="480" spans="1:31" x14ac:dyDescent="0.3">
      <c r="A480">
        <v>2759276</v>
      </c>
      <c r="B480">
        <v>1</v>
      </c>
      <c r="C480" t="s">
        <v>81</v>
      </c>
      <c r="D480" t="s">
        <v>116</v>
      </c>
      <c r="E480" t="s">
        <v>170</v>
      </c>
      <c r="F480" t="s">
        <v>274</v>
      </c>
      <c r="G480" t="s">
        <v>204</v>
      </c>
      <c r="H480" t="s">
        <v>135</v>
      </c>
      <c r="I480" t="s">
        <v>136</v>
      </c>
      <c r="J480" t="s">
        <v>137</v>
      </c>
      <c r="K480" t="s">
        <v>138</v>
      </c>
      <c r="L480" t="s">
        <v>1574</v>
      </c>
      <c r="M480" t="s">
        <v>1575</v>
      </c>
      <c r="N480" s="26">
        <v>2.7394444440000001</v>
      </c>
      <c r="O480">
        <v>0</v>
      </c>
      <c r="P480">
        <v>132</v>
      </c>
      <c r="Q480">
        <v>0</v>
      </c>
      <c r="R480">
        <v>0</v>
      </c>
      <c r="S480">
        <v>0</v>
      </c>
      <c r="T480">
        <v>6</v>
      </c>
      <c r="U480">
        <v>0</v>
      </c>
      <c r="V480">
        <v>0</v>
      </c>
      <c r="W480" s="26">
        <v>0</v>
      </c>
      <c r="X480" s="26">
        <v>74.045651052818243</v>
      </c>
      <c r="Y480" s="26">
        <v>0</v>
      </c>
      <c r="Z480" s="26">
        <v>0</v>
      </c>
      <c r="AA480" s="26">
        <v>0</v>
      </c>
      <c r="AB480" s="26">
        <v>0.81640257249808346</v>
      </c>
      <c r="AC480" s="26">
        <v>0</v>
      </c>
      <c r="AD480" s="26">
        <v>0</v>
      </c>
      <c r="AE480" s="26">
        <v>74.862053625316321</v>
      </c>
    </row>
    <row r="481" spans="1:31" x14ac:dyDescent="0.3">
      <c r="A481">
        <v>2759153</v>
      </c>
      <c r="B481">
        <v>1</v>
      </c>
      <c r="C481" t="s">
        <v>81</v>
      </c>
      <c r="D481" t="s">
        <v>127</v>
      </c>
      <c r="E481" t="s">
        <v>152</v>
      </c>
      <c r="F481" t="s">
        <v>963</v>
      </c>
      <c r="G481" t="s">
        <v>159</v>
      </c>
      <c r="H481" t="s">
        <v>149</v>
      </c>
      <c r="I481" t="s">
        <v>136</v>
      </c>
      <c r="J481" t="s">
        <v>137</v>
      </c>
      <c r="K481" t="s">
        <v>138</v>
      </c>
      <c r="L481" t="s">
        <v>1576</v>
      </c>
      <c r="M481" t="s">
        <v>1577</v>
      </c>
      <c r="N481" s="26">
        <v>0.244166666</v>
      </c>
      <c r="O481">
        <v>10</v>
      </c>
      <c r="P481">
        <v>3</v>
      </c>
      <c r="Q481">
        <v>290</v>
      </c>
      <c r="R481">
        <v>46</v>
      </c>
      <c r="S481">
        <v>17</v>
      </c>
      <c r="T481">
        <v>2</v>
      </c>
      <c r="U481">
        <v>0</v>
      </c>
      <c r="V481">
        <v>0</v>
      </c>
      <c r="W481" s="26">
        <v>0.69707882859268588</v>
      </c>
      <c r="X481" s="26">
        <v>0</v>
      </c>
      <c r="Y481" s="26">
        <v>20.354581735583981</v>
      </c>
      <c r="Z481" s="26">
        <v>1.9003406950145849</v>
      </c>
      <c r="AA481" s="26">
        <v>10.317171104403615</v>
      </c>
      <c r="AB481" s="26">
        <v>0</v>
      </c>
      <c r="AC481" s="26">
        <v>0</v>
      </c>
      <c r="AD481" s="26">
        <v>0</v>
      </c>
      <c r="AE481" s="26">
        <v>33.269172363594869</v>
      </c>
    </row>
    <row r="482" spans="1:31" x14ac:dyDescent="0.3">
      <c r="A482">
        <v>2759259</v>
      </c>
      <c r="B482">
        <v>1</v>
      </c>
      <c r="C482" t="s">
        <v>80</v>
      </c>
      <c r="D482" t="s">
        <v>83</v>
      </c>
      <c r="E482" t="s">
        <v>166</v>
      </c>
      <c r="F482" t="s">
        <v>1578</v>
      </c>
      <c r="G482" t="s">
        <v>287</v>
      </c>
      <c r="H482" t="s">
        <v>135</v>
      </c>
      <c r="I482" t="s">
        <v>136</v>
      </c>
      <c r="J482" t="s">
        <v>3</v>
      </c>
      <c r="K482" t="s">
        <v>138</v>
      </c>
      <c r="L482" t="s">
        <v>1579</v>
      </c>
      <c r="M482" t="s">
        <v>1580</v>
      </c>
      <c r="N482" s="26">
        <v>2.5902777769999998</v>
      </c>
      <c r="O482">
        <v>0</v>
      </c>
      <c r="P482">
        <v>159</v>
      </c>
      <c r="Q482">
        <v>0</v>
      </c>
      <c r="R482">
        <v>0</v>
      </c>
      <c r="S482">
        <v>0</v>
      </c>
      <c r="T482">
        <v>21</v>
      </c>
      <c r="U482">
        <v>0</v>
      </c>
      <c r="V482">
        <v>0</v>
      </c>
      <c r="W482" s="26">
        <v>0</v>
      </c>
      <c r="X482" s="26">
        <v>76.112358891907078</v>
      </c>
      <c r="Y482" s="26">
        <v>0</v>
      </c>
      <c r="Z482" s="26">
        <v>0</v>
      </c>
      <c r="AA482" s="26">
        <v>0</v>
      </c>
      <c r="AB482" s="26">
        <v>54.35523129820718</v>
      </c>
      <c r="AC482" s="26">
        <v>0</v>
      </c>
      <c r="AD482" s="26">
        <v>0</v>
      </c>
      <c r="AE482" s="26">
        <v>130.46759019011427</v>
      </c>
    </row>
    <row r="483" spans="1:31" x14ac:dyDescent="0.3">
      <c r="A483">
        <v>2759176</v>
      </c>
      <c r="B483">
        <v>1</v>
      </c>
      <c r="C483" t="s">
        <v>80</v>
      </c>
      <c r="D483" t="s">
        <v>101</v>
      </c>
      <c r="E483" t="s">
        <v>132</v>
      </c>
      <c r="F483" t="s">
        <v>1581</v>
      </c>
      <c r="G483" t="s">
        <v>197</v>
      </c>
      <c r="H483" t="s">
        <v>135</v>
      </c>
      <c r="I483" t="s">
        <v>136</v>
      </c>
      <c r="J483" t="s">
        <v>137</v>
      </c>
      <c r="K483" t="s">
        <v>138</v>
      </c>
      <c r="L483" t="s">
        <v>1582</v>
      </c>
      <c r="M483" t="s">
        <v>1583</v>
      </c>
      <c r="N483" s="26">
        <v>6.5724999999999998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 s="26">
        <v>0</v>
      </c>
      <c r="X483" s="26">
        <v>2.1924121946807078E-2</v>
      </c>
      <c r="Y483" s="26">
        <v>0</v>
      </c>
      <c r="Z483" s="26">
        <v>0</v>
      </c>
      <c r="AA483" s="26">
        <v>0</v>
      </c>
      <c r="AB483" s="26">
        <v>0</v>
      </c>
      <c r="AC483" s="26">
        <v>0</v>
      </c>
      <c r="AD483" s="26">
        <v>0</v>
      </c>
      <c r="AE483" s="26">
        <v>2.1924121946807078E-2</v>
      </c>
    </row>
    <row r="484" spans="1:31" x14ac:dyDescent="0.3">
      <c r="A484">
        <v>2759614</v>
      </c>
      <c r="B484">
        <v>1</v>
      </c>
      <c r="C484" t="s">
        <v>80</v>
      </c>
      <c r="D484" t="s">
        <v>106</v>
      </c>
      <c r="E484" t="s">
        <v>170</v>
      </c>
      <c r="F484" t="s">
        <v>1584</v>
      </c>
      <c r="G484" t="s">
        <v>204</v>
      </c>
      <c r="H484" t="s">
        <v>135</v>
      </c>
      <c r="I484" t="s">
        <v>136</v>
      </c>
      <c r="J484" t="s">
        <v>137</v>
      </c>
      <c r="K484" t="s">
        <v>138</v>
      </c>
      <c r="L484" t="s">
        <v>1585</v>
      </c>
      <c r="M484" t="s">
        <v>1586</v>
      </c>
      <c r="N484" s="26">
        <v>3.3250000000000002</v>
      </c>
      <c r="O484">
        <v>0</v>
      </c>
      <c r="P484">
        <v>8</v>
      </c>
      <c r="Q484">
        <v>0</v>
      </c>
      <c r="R484">
        <v>5</v>
      </c>
      <c r="S484">
        <v>0</v>
      </c>
      <c r="T484">
        <v>2</v>
      </c>
      <c r="U484">
        <v>0</v>
      </c>
      <c r="V484">
        <v>0</v>
      </c>
      <c r="W484" s="26">
        <v>0</v>
      </c>
      <c r="X484" s="26">
        <v>0</v>
      </c>
      <c r="Y484" s="26">
        <v>0</v>
      </c>
      <c r="Z484" s="26">
        <v>0</v>
      </c>
      <c r="AA484" s="26">
        <v>0</v>
      </c>
      <c r="AB484" s="26">
        <v>0</v>
      </c>
      <c r="AC484" s="26">
        <v>0</v>
      </c>
      <c r="AD484" s="26">
        <v>0</v>
      </c>
      <c r="AE484" s="26">
        <v>0</v>
      </c>
    </row>
    <row r="485" spans="1:31" x14ac:dyDescent="0.3">
      <c r="A485">
        <v>2759760</v>
      </c>
      <c r="B485">
        <v>1</v>
      </c>
      <c r="C485" t="s">
        <v>80</v>
      </c>
      <c r="D485" t="s">
        <v>82</v>
      </c>
      <c r="E485" t="s">
        <v>166</v>
      </c>
      <c r="F485" t="s">
        <v>1587</v>
      </c>
      <c r="G485" t="s">
        <v>143</v>
      </c>
      <c r="H485" t="s">
        <v>135</v>
      </c>
      <c r="I485" t="s">
        <v>136</v>
      </c>
      <c r="J485" t="s">
        <v>137</v>
      </c>
      <c r="K485" t="s">
        <v>138</v>
      </c>
      <c r="L485" t="s">
        <v>1588</v>
      </c>
      <c r="M485" t="s">
        <v>1589</v>
      </c>
      <c r="N485" s="26">
        <v>1.3038888879999999</v>
      </c>
      <c r="O485">
        <v>0</v>
      </c>
      <c r="P485">
        <v>24</v>
      </c>
      <c r="Q485">
        <v>0</v>
      </c>
      <c r="R485">
        <v>0</v>
      </c>
      <c r="S485">
        <v>0</v>
      </c>
      <c r="T485">
        <v>47</v>
      </c>
      <c r="U485">
        <v>0</v>
      </c>
      <c r="V485">
        <v>0</v>
      </c>
      <c r="W485" s="26">
        <v>0</v>
      </c>
      <c r="X485" s="26">
        <v>4.817056364827951</v>
      </c>
      <c r="Y485" s="26">
        <v>0</v>
      </c>
      <c r="Z485" s="26">
        <v>0</v>
      </c>
      <c r="AA485" s="26">
        <v>0</v>
      </c>
      <c r="AB485" s="26">
        <v>31.801990430312674</v>
      </c>
      <c r="AC485" s="26">
        <v>0</v>
      </c>
      <c r="AD485" s="26">
        <v>0</v>
      </c>
      <c r="AE485" s="26">
        <v>36.619046795140626</v>
      </c>
    </row>
    <row r="486" spans="1:31" x14ac:dyDescent="0.3">
      <c r="A486">
        <v>2759654</v>
      </c>
      <c r="B486">
        <v>1</v>
      </c>
      <c r="C486" t="s">
        <v>80</v>
      </c>
      <c r="D486" t="s">
        <v>107</v>
      </c>
      <c r="E486" t="s">
        <v>170</v>
      </c>
      <c r="F486" t="s">
        <v>1590</v>
      </c>
      <c r="G486" t="s">
        <v>204</v>
      </c>
      <c r="H486" t="s">
        <v>135</v>
      </c>
      <c r="I486" t="s">
        <v>136</v>
      </c>
      <c r="J486" t="s">
        <v>137</v>
      </c>
      <c r="K486" t="s">
        <v>138</v>
      </c>
      <c r="L486" t="s">
        <v>1591</v>
      </c>
      <c r="M486" t="s">
        <v>1592</v>
      </c>
      <c r="N486" s="26">
        <v>1.825555555</v>
      </c>
      <c r="O486">
        <v>0</v>
      </c>
      <c r="P486">
        <v>16</v>
      </c>
      <c r="Q486">
        <v>0</v>
      </c>
      <c r="R486">
        <v>0</v>
      </c>
      <c r="S486">
        <v>0</v>
      </c>
      <c r="T486">
        <v>6</v>
      </c>
      <c r="U486">
        <v>0</v>
      </c>
      <c r="V486">
        <v>0</v>
      </c>
      <c r="W486" s="26">
        <v>0</v>
      </c>
      <c r="X486" s="26">
        <v>5.3506431283071789</v>
      </c>
      <c r="Y486" s="26">
        <v>0</v>
      </c>
      <c r="Z486" s="26">
        <v>0</v>
      </c>
      <c r="AA486" s="26">
        <v>0</v>
      </c>
      <c r="AB486" s="26">
        <v>6.2627478800103944</v>
      </c>
      <c r="AC486" s="26">
        <v>0</v>
      </c>
      <c r="AD486" s="26">
        <v>0</v>
      </c>
      <c r="AE486" s="26">
        <v>11.613391008317574</v>
      </c>
    </row>
    <row r="487" spans="1:31" x14ac:dyDescent="0.3">
      <c r="A487">
        <v>2759316</v>
      </c>
      <c r="B487">
        <v>1</v>
      </c>
      <c r="C487" t="s">
        <v>81</v>
      </c>
      <c r="D487" t="s">
        <v>128</v>
      </c>
      <c r="E487" t="s">
        <v>146</v>
      </c>
      <c r="F487" t="s">
        <v>1593</v>
      </c>
      <c r="G487" t="s">
        <v>287</v>
      </c>
      <c r="H487" t="s">
        <v>149</v>
      </c>
      <c r="I487" t="s">
        <v>136</v>
      </c>
      <c r="J487" t="s">
        <v>3</v>
      </c>
      <c r="K487" t="s">
        <v>138</v>
      </c>
      <c r="L487" t="s">
        <v>1320</v>
      </c>
      <c r="M487" t="s">
        <v>1594</v>
      </c>
      <c r="N487" s="26">
        <v>3.9455555549999999</v>
      </c>
      <c r="O487">
        <v>0</v>
      </c>
      <c r="P487">
        <v>428</v>
      </c>
      <c r="Q487">
        <v>0</v>
      </c>
      <c r="R487">
        <v>0</v>
      </c>
      <c r="S487">
        <v>0</v>
      </c>
      <c r="T487">
        <v>51</v>
      </c>
      <c r="U487">
        <v>0</v>
      </c>
      <c r="V487">
        <v>0</v>
      </c>
      <c r="W487" s="26">
        <v>0</v>
      </c>
      <c r="X487" s="26">
        <v>401.42937433781753</v>
      </c>
      <c r="Y487" s="26">
        <v>0</v>
      </c>
      <c r="Z487" s="26">
        <v>0</v>
      </c>
      <c r="AA487" s="26">
        <v>0</v>
      </c>
      <c r="AB487" s="26">
        <v>286.13844880276093</v>
      </c>
      <c r="AC487" s="26">
        <v>0</v>
      </c>
      <c r="AD487" s="26">
        <v>0</v>
      </c>
      <c r="AE487" s="26">
        <v>687.56782314057841</v>
      </c>
    </row>
    <row r="488" spans="1:31" x14ac:dyDescent="0.3">
      <c r="A488">
        <v>2807786</v>
      </c>
      <c r="B488">
        <v>1</v>
      </c>
      <c r="C488" t="s">
        <v>80</v>
      </c>
      <c r="D488" t="s">
        <v>99</v>
      </c>
      <c r="E488" t="s">
        <v>157</v>
      </c>
      <c r="F488" t="s">
        <v>1595</v>
      </c>
      <c r="G488" t="s">
        <v>159</v>
      </c>
      <c r="H488" t="s">
        <v>149</v>
      </c>
      <c r="I488" t="s">
        <v>136</v>
      </c>
      <c r="J488" t="s">
        <v>137</v>
      </c>
      <c r="K488" t="s">
        <v>138</v>
      </c>
      <c r="L488" t="s">
        <v>1596</v>
      </c>
      <c r="M488" t="s">
        <v>1597</v>
      </c>
      <c r="N488" s="26">
        <v>0.3</v>
      </c>
      <c r="O488">
        <v>4</v>
      </c>
      <c r="P488">
        <v>7359</v>
      </c>
      <c r="Q488">
        <v>1</v>
      </c>
      <c r="R488">
        <v>115</v>
      </c>
      <c r="S488">
        <v>22</v>
      </c>
      <c r="T488">
        <v>820</v>
      </c>
      <c r="U488">
        <v>1</v>
      </c>
      <c r="V488">
        <v>4</v>
      </c>
      <c r="W488" s="26">
        <v>3.4077011313765295</v>
      </c>
      <c r="X488" s="26">
        <v>308.4540627880582</v>
      </c>
      <c r="Y488" s="26">
        <v>0.10550891519999998</v>
      </c>
      <c r="Z488" s="26">
        <v>6.4480389635926514</v>
      </c>
      <c r="AA488" s="26">
        <v>117.15721694080007</v>
      </c>
      <c r="AB488" s="26">
        <v>147.83403365521582</v>
      </c>
      <c r="AC488" s="26">
        <v>15.082855651336677</v>
      </c>
      <c r="AD488" s="26">
        <v>0.50654984881562992</v>
      </c>
      <c r="AE488" s="26">
        <v>598.99596789439568</v>
      </c>
    </row>
    <row r="489" spans="1:31" x14ac:dyDescent="0.3">
      <c r="A489">
        <v>2759004</v>
      </c>
      <c r="B489">
        <v>1</v>
      </c>
      <c r="C489" t="s">
        <v>80</v>
      </c>
      <c r="D489" t="s">
        <v>96</v>
      </c>
      <c r="E489" t="s">
        <v>146</v>
      </c>
      <c r="F489" t="s">
        <v>1598</v>
      </c>
      <c r="G489" t="s">
        <v>159</v>
      </c>
      <c r="H489" t="s">
        <v>149</v>
      </c>
      <c r="I489" t="s">
        <v>136</v>
      </c>
      <c r="J489" t="s">
        <v>137</v>
      </c>
      <c r="K489" t="s">
        <v>138</v>
      </c>
      <c r="L489" t="s">
        <v>1599</v>
      </c>
      <c r="M489" t="s">
        <v>1600</v>
      </c>
      <c r="N489" s="26">
        <v>2.6469444439999998</v>
      </c>
      <c r="O489">
        <v>0</v>
      </c>
      <c r="P489">
        <v>279</v>
      </c>
      <c r="Q489">
        <v>0</v>
      </c>
      <c r="R489">
        <v>0</v>
      </c>
      <c r="S489">
        <v>1</v>
      </c>
      <c r="T489">
        <v>133</v>
      </c>
      <c r="U489">
        <v>0</v>
      </c>
      <c r="V489">
        <v>0</v>
      </c>
      <c r="W489" s="26">
        <v>0</v>
      </c>
      <c r="X489" s="26">
        <v>293.397723850087</v>
      </c>
      <c r="Y489" s="26">
        <v>0</v>
      </c>
      <c r="Z489" s="26">
        <v>0</v>
      </c>
      <c r="AA489" s="26">
        <v>4.464989482360834</v>
      </c>
      <c r="AB489" s="26">
        <v>530.38490575114372</v>
      </c>
      <c r="AC489" s="26">
        <v>0</v>
      </c>
      <c r="AD489" s="26">
        <v>0</v>
      </c>
      <c r="AE489" s="26">
        <v>828.24761908359153</v>
      </c>
    </row>
    <row r="490" spans="1:31" x14ac:dyDescent="0.3">
      <c r="A490">
        <v>2759170</v>
      </c>
      <c r="B490">
        <v>1</v>
      </c>
      <c r="C490" t="s">
        <v>80</v>
      </c>
      <c r="D490" t="s">
        <v>82</v>
      </c>
      <c r="E490" t="s">
        <v>132</v>
      </c>
      <c r="F490" t="s">
        <v>653</v>
      </c>
      <c r="G490" t="s">
        <v>197</v>
      </c>
      <c r="H490" t="s">
        <v>135</v>
      </c>
      <c r="I490" t="s">
        <v>136</v>
      </c>
      <c r="J490" t="s">
        <v>137</v>
      </c>
      <c r="K490" t="s">
        <v>138</v>
      </c>
      <c r="L490" t="s">
        <v>1601</v>
      </c>
      <c r="M490" t="s">
        <v>1602</v>
      </c>
      <c r="N490" s="26">
        <v>11.107777777000001</v>
      </c>
      <c r="O490">
        <v>0</v>
      </c>
      <c r="P490">
        <v>13</v>
      </c>
      <c r="Q490">
        <v>0</v>
      </c>
      <c r="R490">
        <v>0</v>
      </c>
      <c r="S490">
        <v>0</v>
      </c>
      <c r="T490">
        <v>4</v>
      </c>
      <c r="U490">
        <v>0</v>
      </c>
      <c r="V490">
        <v>0</v>
      </c>
      <c r="W490" s="26">
        <v>0</v>
      </c>
      <c r="X490" s="26">
        <v>42.572599809399286</v>
      </c>
      <c r="Y490" s="26">
        <v>0</v>
      </c>
      <c r="Z490" s="26">
        <v>0</v>
      </c>
      <c r="AA490" s="26">
        <v>0</v>
      </c>
      <c r="AB490" s="26">
        <v>7.8588593496949413</v>
      </c>
      <c r="AC490" s="26">
        <v>0</v>
      </c>
      <c r="AD490" s="26">
        <v>0</v>
      </c>
      <c r="AE490" s="26">
        <v>50.431459159094224</v>
      </c>
    </row>
    <row r="491" spans="1:31" x14ac:dyDescent="0.3">
      <c r="A491">
        <v>2759196</v>
      </c>
      <c r="B491">
        <v>1</v>
      </c>
      <c r="C491" t="s">
        <v>81</v>
      </c>
      <c r="D491" t="s">
        <v>122</v>
      </c>
      <c r="E491" t="s">
        <v>157</v>
      </c>
      <c r="F491" t="s">
        <v>1603</v>
      </c>
      <c r="G491" t="s">
        <v>186</v>
      </c>
      <c r="H491" t="s">
        <v>149</v>
      </c>
      <c r="I491" t="s">
        <v>136</v>
      </c>
      <c r="J491" t="s">
        <v>137</v>
      </c>
      <c r="K491" t="s">
        <v>187</v>
      </c>
      <c r="L491" t="s">
        <v>1604</v>
      </c>
      <c r="M491" t="s">
        <v>1605</v>
      </c>
      <c r="N491" s="26">
        <v>1.9694444440000001</v>
      </c>
      <c r="O491">
        <v>0</v>
      </c>
      <c r="P491">
        <v>1881</v>
      </c>
      <c r="Q491">
        <v>0</v>
      </c>
      <c r="R491">
        <v>8</v>
      </c>
      <c r="S491">
        <v>0</v>
      </c>
      <c r="T491">
        <v>82</v>
      </c>
      <c r="U491">
        <v>0</v>
      </c>
      <c r="V491">
        <v>0</v>
      </c>
      <c r="W491" s="26">
        <v>0</v>
      </c>
      <c r="X491" s="26">
        <v>702.31546047277823</v>
      </c>
      <c r="Y491" s="26">
        <v>0</v>
      </c>
      <c r="Z491" s="26">
        <v>1.3960306756728216</v>
      </c>
      <c r="AA491" s="26">
        <v>0</v>
      </c>
      <c r="AB491" s="26">
        <v>206.80879170376448</v>
      </c>
      <c r="AC491" s="26">
        <v>0</v>
      </c>
      <c r="AD491" s="26">
        <v>0</v>
      </c>
      <c r="AE491" s="26">
        <v>910.52028285221559</v>
      </c>
    </row>
    <row r="492" spans="1:31" x14ac:dyDescent="0.3">
      <c r="A492">
        <v>2758904</v>
      </c>
      <c r="B492">
        <v>1</v>
      </c>
      <c r="C492" t="s">
        <v>80</v>
      </c>
      <c r="D492" t="s">
        <v>83</v>
      </c>
      <c r="E492" t="s">
        <v>175</v>
      </c>
      <c r="F492" t="s">
        <v>1606</v>
      </c>
      <c r="G492" t="s">
        <v>326</v>
      </c>
      <c r="H492" t="s">
        <v>365</v>
      </c>
      <c r="I492" t="s">
        <v>136</v>
      </c>
      <c r="J492" t="s">
        <v>137</v>
      </c>
      <c r="K492" t="s">
        <v>187</v>
      </c>
      <c r="L492" t="s">
        <v>1545</v>
      </c>
      <c r="M492" t="s">
        <v>1607</v>
      </c>
      <c r="N492" s="26">
        <v>0.17694444400000001</v>
      </c>
      <c r="O492">
        <v>0</v>
      </c>
      <c r="P492">
        <v>2578</v>
      </c>
      <c r="Q492">
        <v>0</v>
      </c>
      <c r="R492">
        <v>0</v>
      </c>
      <c r="S492">
        <v>0</v>
      </c>
      <c r="T492">
        <v>78</v>
      </c>
      <c r="U492">
        <v>0</v>
      </c>
      <c r="V492">
        <v>0</v>
      </c>
      <c r="W492" s="26">
        <v>0</v>
      </c>
      <c r="X492" s="26">
        <v>111.30038841524862</v>
      </c>
      <c r="Y492" s="26">
        <v>0</v>
      </c>
      <c r="Z492" s="26">
        <v>0</v>
      </c>
      <c r="AA492" s="26">
        <v>0</v>
      </c>
      <c r="AB492" s="26">
        <v>11.36728844246614</v>
      </c>
      <c r="AC492" s="26">
        <v>0</v>
      </c>
      <c r="AD492" s="26">
        <v>0</v>
      </c>
      <c r="AE492" s="26">
        <v>122.66767685771475</v>
      </c>
    </row>
    <row r="493" spans="1:31" x14ac:dyDescent="0.3">
      <c r="A493">
        <v>2759531</v>
      </c>
      <c r="B493">
        <v>1</v>
      </c>
      <c r="C493" t="s">
        <v>80</v>
      </c>
      <c r="D493" t="s">
        <v>83</v>
      </c>
      <c r="E493" t="s">
        <v>170</v>
      </c>
      <c r="F493" t="s">
        <v>671</v>
      </c>
      <c r="G493" t="s">
        <v>204</v>
      </c>
      <c r="H493" t="s">
        <v>135</v>
      </c>
      <c r="I493" t="s">
        <v>136</v>
      </c>
      <c r="J493" t="s">
        <v>137</v>
      </c>
      <c r="K493" t="s">
        <v>138</v>
      </c>
      <c r="L493" t="s">
        <v>1608</v>
      </c>
      <c r="M493" t="s">
        <v>1609</v>
      </c>
      <c r="N493" s="26">
        <v>1.4288888879999999</v>
      </c>
      <c r="O493">
        <v>0</v>
      </c>
      <c r="P493">
        <v>238</v>
      </c>
      <c r="Q493">
        <v>0</v>
      </c>
      <c r="R493">
        <v>0</v>
      </c>
      <c r="S493">
        <v>0</v>
      </c>
      <c r="T493">
        <v>8</v>
      </c>
      <c r="U493">
        <v>0</v>
      </c>
      <c r="V493">
        <v>0</v>
      </c>
      <c r="W493" s="26">
        <v>0</v>
      </c>
      <c r="X493" s="26">
        <v>94.751439151375735</v>
      </c>
      <c r="Y493" s="26">
        <v>0</v>
      </c>
      <c r="Z493" s="26">
        <v>0</v>
      </c>
      <c r="AA493" s="26">
        <v>0</v>
      </c>
      <c r="AB493" s="26">
        <v>11.176696628498183</v>
      </c>
      <c r="AC493" s="26">
        <v>0</v>
      </c>
      <c r="AD493" s="26">
        <v>0</v>
      </c>
      <c r="AE493" s="26">
        <v>105.92813577987391</v>
      </c>
    </row>
    <row r="494" spans="1:31" x14ac:dyDescent="0.3">
      <c r="A494">
        <v>2759047</v>
      </c>
      <c r="B494">
        <v>1</v>
      </c>
      <c r="C494" t="s">
        <v>81</v>
      </c>
      <c r="D494" t="s">
        <v>127</v>
      </c>
      <c r="E494" t="s">
        <v>146</v>
      </c>
      <c r="F494" t="s">
        <v>666</v>
      </c>
      <c r="G494" t="s">
        <v>148</v>
      </c>
      <c r="H494" t="s">
        <v>149</v>
      </c>
      <c r="I494" t="s">
        <v>136</v>
      </c>
      <c r="J494" t="s">
        <v>137</v>
      </c>
      <c r="K494" t="s">
        <v>138</v>
      </c>
      <c r="L494" t="s">
        <v>1610</v>
      </c>
      <c r="M494" t="s">
        <v>1611</v>
      </c>
      <c r="N494" s="26">
        <v>3.4361111110000002</v>
      </c>
      <c r="O494">
        <v>0</v>
      </c>
      <c r="P494">
        <v>87</v>
      </c>
      <c r="Q494">
        <v>0</v>
      </c>
      <c r="R494">
        <v>27</v>
      </c>
      <c r="S494">
        <v>0</v>
      </c>
      <c r="T494">
        <v>12</v>
      </c>
      <c r="U494">
        <v>0</v>
      </c>
      <c r="V494">
        <v>1</v>
      </c>
      <c r="W494" s="26">
        <v>0</v>
      </c>
      <c r="X494" s="26">
        <v>52.55223710353259</v>
      </c>
      <c r="Y494" s="26">
        <v>0</v>
      </c>
      <c r="Z494" s="26">
        <v>26.673410566903438</v>
      </c>
      <c r="AA494" s="26">
        <v>0</v>
      </c>
      <c r="AB494" s="26">
        <v>29.707064683964788</v>
      </c>
      <c r="AC494" s="26">
        <v>0</v>
      </c>
      <c r="AD494" s="26">
        <v>582.14628998044441</v>
      </c>
      <c r="AE494" s="26">
        <v>691.0790023348452</v>
      </c>
    </row>
    <row r="495" spans="1:31" x14ac:dyDescent="0.3">
      <c r="A495">
        <v>2759588</v>
      </c>
      <c r="B495">
        <v>1</v>
      </c>
      <c r="C495" t="s">
        <v>80</v>
      </c>
      <c r="D495" t="s">
        <v>88</v>
      </c>
      <c r="E495" t="s">
        <v>132</v>
      </c>
      <c r="F495" t="s">
        <v>1612</v>
      </c>
      <c r="G495" t="s">
        <v>197</v>
      </c>
      <c r="H495" t="s">
        <v>135</v>
      </c>
      <c r="I495" t="s">
        <v>136</v>
      </c>
      <c r="J495" t="s">
        <v>137</v>
      </c>
      <c r="K495" t="s">
        <v>138</v>
      </c>
      <c r="L495" t="s">
        <v>1613</v>
      </c>
      <c r="M495" t="s">
        <v>1614</v>
      </c>
      <c r="N495" s="26">
        <v>1.413611111</v>
      </c>
      <c r="O495">
        <v>0</v>
      </c>
      <c r="P495">
        <v>2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 s="26">
        <v>0</v>
      </c>
      <c r="X495" s="26">
        <v>0.83707378925139209</v>
      </c>
      <c r="Y495" s="26">
        <v>0</v>
      </c>
      <c r="Z495" s="26">
        <v>0</v>
      </c>
      <c r="AA495" s="26">
        <v>0</v>
      </c>
      <c r="AB495" s="26">
        <v>0</v>
      </c>
      <c r="AC495" s="26">
        <v>0</v>
      </c>
      <c r="AD495" s="26">
        <v>0</v>
      </c>
      <c r="AE495" s="26">
        <v>0.83707378925139209</v>
      </c>
    </row>
    <row r="496" spans="1:31" x14ac:dyDescent="0.3">
      <c r="A496">
        <v>2758990</v>
      </c>
      <c r="B496">
        <v>1</v>
      </c>
      <c r="C496" t="s">
        <v>81</v>
      </c>
      <c r="D496" t="s">
        <v>113</v>
      </c>
      <c r="E496" t="s">
        <v>157</v>
      </c>
      <c r="F496" t="s">
        <v>1615</v>
      </c>
      <c r="G496" t="s">
        <v>159</v>
      </c>
      <c r="H496" t="s">
        <v>149</v>
      </c>
      <c r="I496" t="s">
        <v>136</v>
      </c>
      <c r="J496" t="s">
        <v>137</v>
      </c>
      <c r="K496" t="s">
        <v>138</v>
      </c>
      <c r="L496" t="s">
        <v>1616</v>
      </c>
      <c r="M496" t="s">
        <v>1617</v>
      </c>
      <c r="N496" s="26">
        <v>0.29472222199999998</v>
      </c>
      <c r="O496">
        <v>0</v>
      </c>
      <c r="P496">
        <v>1</v>
      </c>
      <c r="Q496">
        <v>1</v>
      </c>
      <c r="R496">
        <v>6</v>
      </c>
      <c r="S496">
        <v>4</v>
      </c>
      <c r="T496">
        <v>0</v>
      </c>
      <c r="U496">
        <v>1</v>
      </c>
      <c r="V496">
        <v>0</v>
      </c>
      <c r="W496" s="26">
        <v>0</v>
      </c>
      <c r="X496" s="26">
        <v>0</v>
      </c>
      <c r="Y496" s="26">
        <v>0.13526493571562981</v>
      </c>
      <c r="Z496" s="26">
        <v>0</v>
      </c>
      <c r="AA496" s="26">
        <v>38.893531537618792</v>
      </c>
      <c r="AB496" s="26">
        <v>0</v>
      </c>
      <c r="AC496" s="26">
        <v>2.77342501620064</v>
      </c>
      <c r="AD496" s="26">
        <v>0</v>
      </c>
      <c r="AE496" s="26">
        <v>41.802221489535064</v>
      </c>
    </row>
    <row r="497" spans="1:31" x14ac:dyDescent="0.3">
      <c r="A497">
        <v>2759239</v>
      </c>
      <c r="B497">
        <v>1</v>
      </c>
      <c r="C497" t="s">
        <v>80</v>
      </c>
      <c r="D497" t="s">
        <v>88</v>
      </c>
      <c r="E497" t="s">
        <v>175</v>
      </c>
      <c r="F497" t="s">
        <v>1618</v>
      </c>
      <c r="G497" t="s">
        <v>248</v>
      </c>
      <c r="H497" t="s">
        <v>149</v>
      </c>
      <c r="I497" t="s">
        <v>136</v>
      </c>
      <c r="J497" t="s">
        <v>137</v>
      </c>
      <c r="K497" t="s">
        <v>138</v>
      </c>
      <c r="L497" t="s">
        <v>1619</v>
      </c>
      <c r="M497" t="s">
        <v>1620</v>
      </c>
      <c r="N497" s="26">
        <v>0.94861111099999995</v>
      </c>
      <c r="O497">
        <v>0</v>
      </c>
      <c r="P497">
        <v>315</v>
      </c>
      <c r="Q497">
        <v>0</v>
      </c>
      <c r="R497">
        <v>0</v>
      </c>
      <c r="S497">
        <v>15</v>
      </c>
      <c r="T497">
        <v>48</v>
      </c>
      <c r="U497">
        <v>11</v>
      </c>
      <c r="V497">
        <v>11</v>
      </c>
      <c r="W497" s="26">
        <v>0</v>
      </c>
      <c r="X497" s="26">
        <v>75.15480961964704</v>
      </c>
      <c r="Y497" s="26">
        <v>0</v>
      </c>
      <c r="Z497" s="26">
        <v>0</v>
      </c>
      <c r="AA497" s="26">
        <v>193.80879778628531</v>
      </c>
      <c r="AB497" s="26">
        <v>259.08333275880568</v>
      </c>
      <c r="AC497" s="26">
        <v>2511.0421713142746</v>
      </c>
      <c r="AD497" s="26">
        <v>362.94360253209015</v>
      </c>
      <c r="AE497" s="26">
        <v>3402.0327140111031</v>
      </c>
    </row>
    <row r="498" spans="1:31" x14ac:dyDescent="0.3">
      <c r="A498">
        <v>2759617</v>
      </c>
      <c r="B498">
        <v>2</v>
      </c>
      <c r="C498" t="s">
        <v>81</v>
      </c>
      <c r="D498" t="s">
        <v>127</v>
      </c>
      <c r="E498" t="s">
        <v>146</v>
      </c>
      <c r="F498" t="s">
        <v>1621</v>
      </c>
      <c r="G498" t="s">
        <v>148</v>
      </c>
      <c r="H498" t="s">
        <v>149</v>
      </c>
      <c r="I498" t="s">
        <v>136</v>
      </c>
      <c r="J498" t="s">
        <v>137</v>
      </c>
      <c r="K498" t="s">
        <v>138</v>
      </c>
      <c r="L498" t="s">
        <v>1622</v>
      </c>
      <c r="M498" t="s">
        <v>1623</v>
      </c>
      <c r="N498" s="26">
        <v>1.5094444440000001</v>
      </c>
      <c r="O498">
        <v>1</v>
      </c>
      <c r="P498">
        <v>500</v>
      </c>
      <c r="Q498">
        <v>106</v>
      </c>
      <c r="R498">
        <v>142</v>
      </c>
      <c r="S498">
        <v>8</v>
      </c>
      <c r="T498">
        <v>71</v>
      </c>
      <c r="U498">
        <v>0</v>
      </c>
      <c r="V498">
        <v>0</v>
      </c>
      <c r="W498" s="26">
        <v>1.5132313088810065</v>
      </c>
      <c r="X498" s="26">
        <v>140.2597725836807</v>
      </c>
      <c r="Y498" s="26">
        <v>144.50398266773416</v>
      </c>
      <c r="Z498" s="26">
        <v>10.734967528052207</v>
      </c>
      <c r="AA498" s="26">
        <v>46.023886845361616</v>
      </c>
      <c r="AB498" s="26">
        <v>19.128058085720621</v>
      </c>
      <c r="AC498" s="26">
        <v>0</v>
      </c>
      <c r="AD498" s="26">
        <v>0</v>
      </c>
      <c r="AE498" s="26">
        <v>362.16389901943035</v>
      </c>
    </row>
    <row r="499" spans="1:31" x14ac:dyDescent="0.3">
      <c r="A499">
        <v>2759517</v>
      </c>
      <c r="B499">
        <v>1</v>
      </c>
      <c r="C499" t="s">
        <v>80</v>
      </c>
      <c r="D499" t="s">
        <v>97</v>
      </c>
      <c r="E499" t="s">
        <v>157</v>
      </c>
      <c r="F499" t="s">
        <v>1624</v>
      </c>
      <c r="G499" t="s">
        <v>159</v>
      </c>
      <c r="H499" t="s">
        <v>149</v>
      </c>
      <c r="I499" t="s">
        <v>136</v>
      </c>
      <c r="J499" t="s">
        <v>137</v>
      </c>
      <c r="K499" t="s">
        <v>138</v>
      </c>
      <c r="L499" t="s">
        <v>1475</v>
      </c>
      <c r="M499" t="s">
        <v>1625</v>
      </c>
      <c r="N499" s="26">
        <v>0.13666666599999999</v>
      </c>
      <c r="O499">
        <v>4</v>
      </c>
      <c r="P499">
        <v>1665</v>
      </c>
      <c r="Q499">
        <v>3</v>
      </c>
      <c r="R499">
        <v>54</v>
      </c>
      <c r="S499">
        <v>11</v>
      </c>
      <c r="T499">
        <v>141</v>
      </c>
      <c r="U499">
        <v>0</v>
      </c>
      <c r="V499">
        <v>0</v>
      </c>
      <c r="W499" s="26">
        <v>3.2869685110735194</v>
      </c>
      <c r="X499" s="26">
        <v>34.174825737703124</v>
      </c>
      <c r="Y499" s="26">
        <v>0.10068330477078299</v>
      </c>
      <c r="Z499" s="26">
        <v>0.20154196700214633</v>
      </c>
      <c r="AA499" s="26">
        <v>3.788212152341909</v>
      </c>
      <c r="AB499" s="26">
        <v>16.588557646501101</v>
      </c>
      <c r="AC499" s="26">
        <v>0</v>
      </c>
      <c r="AD499" s="26">
        <v>0</v>
      </c>
      <c r="AE499" s="26">
        <v>58.140789319392574</v>
      </c>
    </row>
    <row r="500" spans="1:31" x14ac:dyDescent="0.3">
      <c r="A500">
        <v>2759471</v>
      </c>
      <c r="B500">
        <v>1</v>
      </c>
      <c r="C500" t="s">
        <v>80</v>
      </c>
      <c r="D500" t="s">
        <v>96</v>
      </c>
      <c r="E500" t="s">
        <v>166</v>
      </c>
      <c r="F500" t="s">
        <v>1626</v>
      </c>
      <c r="G500" t="s">
        <v>287</v>
      </c>
      <c r="H500" t="s">
        <v>135</v>
      </c>
      <c r="I500" t="s">
        <v>136</v>
      </c>
      <c r="J500" t="s">
        <v>3</v>
      </c>
      <c r="K500" t="s">
        <v>138</v>
      </c>
      <c r="L500" t="s">
        <v>1627</v>
      </c>
      <c r="M500" t="s">
        <v>1628</v>
      </c>
      <c r="N500" s="26">
        <v>9.7174999999999994</v>
      </c>
      <c r="O500">
        <v>0</v>
      </c>
      <c r="P500">
        <v>12</v>
      </c>
      <c r="Q500">
        <v>0</v>
      </c>
      <c r="R500">
        <v>0</v>
      </c>
      <c r="S500">
        <v>0</v>
      </c>
      <c r="T500">
        <v>3</v>
      </c>
      <c r="U500">
        <v>0</v>
      </c>
      <c r="V500">
        <v>0</v>
      </c>
      <c r="W500" s="26">
        <v>0</v>
      </c>
      <c r="X500" s="26">
        <v>11.020630111240926</v>
      </c>
      <c r="Y500" s="26">
        <v>0</v>
      </c>
      <c r="Z500" s="26">
        <v>0</v>
      </c>
      <c r="AA500" s="26">
        <v>0</v>
      </c>
      <c r="AB500" s="26">
        <v>46.033372539555508</v>
      </c>
      <c r="AC500" s="26">
        <v>0</v>
      </c>
      <c r="AD500" s="26">
        <v>0</v>
      </c>
      <c r="AE500" s="26">
        <v>57.054002650796434</v>
      </c>
    </row>
    <row r="501" spans="1:31" x14ac:dyDescent="0.3">
      <c r="A501">
        <v>2759202</v>
      </c>
      <c r="B501">
        <v>1</v>
      </c>
      <c r="C501" t="s">
        <v>80</v>
      </c>
      <c r="D501" t="s">
        <v>84</v>
      </c>
      <c r="E501" t="s">
        <v>132</v>
      </c>
      <c r="F501" t="s">
        <v>1629</v>
      </c>
      <c r="G501" t="s">
        <v>307</v>
      </c>
      <c r="H501" t="s">
        <v>135</v>
      </c>
      <c r="I501" t="s">
        <v>136</v>
      </c>
      <c r="J501" t="s">
        <v>137</v>
      </c>
      <c r="K501" t="s">
        <v>138</v>
      </c>
      <c r="L501" t="s">
        <v>1630</v>
      </c>
      <c r="M501" t="s">
        <v>1631</v>
      </c>
      <c r="N501" s="26">
        <v>5.9013888879999996</v>
      </c>
      <c r="O501">
        <v>0</v>
      </c>
      <c r="P501">
        <v>1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 s="26">
        <v>0</v>
      </c>
      <c r="X501" s="26">
        <v>3.2769444547047573</v>
      </c>
      <c r="Y501" s="26">
        <v>0</v>
      </c>
      <c r="Z501" s="26">
        <v>0</v>
      </c>
      <c r="AA501" s="26">
        <v>0</v>
      </c>
      <c r="AB501" s="26">
        <v>0</v>
      </c>
      <c r="AC501" s="26">
        <v>0</v>
      </c>
      <c r="AD501" s="26">
        <v>0</v>
      </c>
      <c r="AE501" s="26">
        <v>3.2769444547047573</v>
      </c>
    </row>
    <row r="502" spans="1:31" x14ac:dyDescent="0.3">
      <c r="A502">
        <v>2759511</v>
      </c>
      <c r="B502">
        <v>1</v>
      </c>
      <c r="C502" t="s">
        <v>81</v>
      </c>
      <c r="D502" t="s">
        <v>128</v>
      </c>
      <c r="E502" t="s">
        <v>132</v>
      </c>
      <c r="F502" t="s">
        <v>1632</v>
      </c>
      <c r="G502" t="s">
        <v>307</v>
      </c>
      <c r="H502" t="s">
        <v>135</v>
      </c>
      <c r="I502" t="s">
        <v>136</v>
      </c>
      <c r="J502" t="s">
        <v>137</v>
      </c>
      <c r="K502" t="s">
        <v>138</v>
      </c>
      <c r="L502" t="s">
        <v>1633</v>
      </c>
      <c r="M502" t="s">
        <v>1634</v>
      </c>
      <c r="N502" s="26">
        <v>0.53166666600000001</v>
      </c>
      <c r="O502">
        <v>0</v>
      </c>
      <c r="P502">
        <v>2</v>
      </c>
      <c r="Q502">
        <v>0</v>
      </c>
      <c r="R502">
        <v>0</v>
      </c>
      <c r="S502">
        <v>0</v>
      </c>
      <c r="T502">
        <v>1</v>
      </c>
      <c r="U502">
        <v>0</v>
      </c>
      <c r="V502">
        <v>0</v>
      </c>
      <c r="W502" s="26">
        <v>0</v>
      </c>
      <c r="X502" s="26">
        <v>0.51932062763920717</v>
      </c>
      <c r="Y502" s="26">
        <v>0</v>
      </c>
      <c r="Z502" s="26">
        <v>0</v>
      </c>
      <c r="AA502" s="26">
        <v>0</v>
      </c>
      <c r="AB502" s="26">
        <v>0.17378692577259197</v>
      </c>
      <c r="AC502" s="26">
        <v>0</v>
      </c>
      <c r="AD502" s="26">
        <v>0</v>
      </c>
      <c r="AE502" s="26">
        <v>0.69310755341179919</v>
      </c>
    </row>
    <row r="503" spans="1:31" x14ac:dyDescent="0.3">
      <c r="A503">
        <v>2759044</v>
      </c>
      <c r="B503">
        <v>2</v>
      </c>
      <c r="C503" t="s">
        <v>80</v>
      </c>
      <c r="D503" t="s">
        <v>99</v>
      </c>
      <c r="E503" t="s">
        <v>146</v>
      </c>
      <c r="F503" t="s">
        <v>1635</v>
      </c>
      <c r="G503" t="s">
        <v>148</v>
      </c>
      <c r="H503" t="s">
        <v>149</v>
      </c>
      <c r="I503" t="s">
        <v>136</v>
      </c>
      <c r="J503" t="s">
        <v>137</v>
      </c>
      <c r="K503" t="s">
        <v>138</v>
      </c>
      <c r="L503" t="s">
        <v>1468</v>
      </c>
      <c r="M503" t="s">
        <v>1636</v>
      </c>
      <c r="N503" s="26">
        <v>2.0380555550000001</v>
      </c>
      <c r="O503">
        <v>0</v>
      </c>
      <c r="P503">
        <v>74</v>
      </c>
      <c r="Q503">
        <v>1</v>
      </c>
      <c r="R503">
        <v>37</v>
      </c>
      <c r="S503">
        <v>1</v>
      </c>
      <c r="T503">
        <v>13</v>
      </c>
      <c r="U503">
        <v>0</v>
      </c>
      <c r="V503">
        <v>0</v>
      </c>
      <c r="W503" s="26">
        <v>0</v>
      </c>
      <c r="X503" s="26">
        <v>17.177344966163801</v>
      </c>
      <c r="Y503" s="26">
        <v>0</v>
      </c>
      <c r="Z503" s="26">
        <v>1.4127604628780206</v>
      </c>
      <c r="AA503" s="26">
        <v>0.57642825800726838</v>
      </c>
      <c r="AB503" s="26">
        <v>1.5700107785765178</v>
      </c>
      <c r="AC503" s="26">
        <v>0</v>
      </c>
      <c r="AD503" s="26">
        <v>0</v>
      </c>
      <c r="AE503" s="26">
        <v>20.736544465625606</v>
      </c>
    </row>
    <row r="504" spans="1:31" x14ac:dyDescent="0.3">
      <c r="A504">
        <v>2759116</v>
      </c>
      <c r="B504">
        <v>1</v>
      </c>
      <c r="C504" t="s">
        <v>81</v>
      </c>
      <c r="D504" t="s">
        <v>126</v>
      </c>
      <c r="E504" t="s">
        <v>146</v>
      </c>
      <c r="F504" t="s">
        <v>1637</v>
      </c>
      <c r="G504" t="s">
        <v>774</v>
      </c>
      <c r="H504" t="s">
        <v>149</v>
      </c>
      <c r="I504" t="s">
        <v>136</v>
      </c>
      <c r="J504" t="s">
        <v>137</v>
      </c>
      <c r="K504" t="s">
        <v>187</v>
      </c>
      <c r="L504" t="s">
        <v>1638</v>
      </c>
      <c r="M504" t="s">
        <v>1639</v>
      </c>
      <c r="N504" s="26">
        <v>5.801666666</v>
      </c>
      <c r="O504">
        <v>0</v>
      </c>
      <c r="P504">
        <v>65</v>
      </c>
      <c r="Q504">
        <v>2</v>
      </c>
      <c r="R504">
        <v>89</v>
      </c>
      <c r="S504">
        <v>0</v>
      </c>
      <c r="T504">
        <v>12</v>
      </c>
      <c r="U504">
        <v>0</v>
      </c>
      <c r="V504">
        <v>0</v>
      </c>
      <c r="W504" s="26">
        <v>0</v>
      </c>
      <c r="X504" s="26">
        <v>59.716354716433031</v>
      </c>
      <c r="Y504" s="26">
        <v>3.2275360333307503</v>
      </c>
      <c r="Z504" s="26">
        <v>84.374855018662743</v>
      </c>
      <c r="AA504" s="26">
        <v>0</v>
      </c>
      <c r="AB504" s="26">
        <v>75.425005383049168</v>
      </c>
      <c r="AC504" s="26">
        <v>0</v>
      </c>
      <c r="AD504" s="26">
        <v>0</v>
      </c>
      <c r="AE504" s="26">
        <v>222.74375115147569</v>
      </c>
    </row>
    <row r="505" spans="1:31" x14ac:dyDescent="0.3">
      <c r="A505">
        <v>2759056</v>
      </c>
      <c r="B505">
        <v>1</v>
      </c>
      <c r="C505" t="s">
        <v>80</v>
      </c>
      <c r="D505" t="s">
        <v>97</v>
      </c>
      <c r="E505" t="s">
        <v>146</v>
      </c>
      <c r="F505" t="s">
        <v>1489</v>
      </c>
      <c r="G505" t="s">
        <v>148</v>
      </c>
      <c r="H505" t="s">
        <v>149</v>
      </c>
      <c r="I505" t="s">
        <v>136</v>
      </c>
      <c r="J505" t="s">
        <v>137</v>
      </c>
      <c r="K505" t="s">
        <v>138</v>
      </c>
      <c r="L505" t="s">
        <v>1640</v>
      </c>
      <c r="M505" t="s">
        <v>1641</v>
      </c>
      <c r="N505" s="26">
        <v>0.70805555499999995</v>
      </c>
      <c r="O505">
        <v>0</v>
      </c>
      <c r="P505">
        <v>203</v>
      </c>
      <c r="Q505">
        <v>0</v>
      </c>
      <c r="R505">
        <v>3</v>
      </c>
      <c r="S505">
        <v>0</v>
      </c>
      <c r="T505">
        <v>20</v>
      </c>
      <c r="U505">
        <v>0</v>
      </c>
      <c r="V505">
        <v>0</v>
      </c>
      <c r="W505" s="26">
        <v>0</v>
      </c>
      <c r="X505" s="26">
        <v>29.822159392602387</v>
      </c>
      <c r="Y505" s="26">
        <v>0</v>
      </c>
      <c r="Z505" s="26">
        <v>0.28084764779431548</v>
      </c>
      <c r="AA505" s="26">
        <v>0</v>
      </c>
      <c r="AB505" s="26">
        <v>20.806418598159311</v>
      </c>
      <c r="AC505" s="26">
        <v>0</v>
      </c>
      <c r="AD505" s="26">
        <v>0</v>
      </c>
      <c r="AE505" s="26">
        <v>50.909425638556016</v>
      </c>
    </row>
    <row r="506" spans="1:31" x14ac:dyDescent="0.3">
      <c r="A506">
        <v>2758956</v>
      </c>
      <c r="B506">
        <v>1</v>
      </c>
      <c r="C506" t="s">
        <v>80</v>
      </c>
      <c r="D506" t="s">
        <v>96</v>
      </c>
      <c r="E506" t="s">
        <v>157</v>
      </c>
      <c r="F506" t="s">
        <v>1642</v>
      </c>
      <c r="G506" t="s">
        <v>159</v>
      </c>
      <c r="H506" t="s">
        <v>149</v>
      </c>
      <c r="I506" t="s">
        <v>136</v>
      </c>
      <c r="J506" t="s">
        <v>137</v>
      </c>
      <c r="K506" t="s">
        <v>138</v>
      </c>
      <c r="L506" t="s">
        <v>1643</v>
      </c>
      <c r="M506" t="s">
        <v>1644</v>
      </c>
      <c r="N506" s="26">
        <v>2.3569444439999998</v>
      </c>
      <c r="O506">
        <v>9</v>
      </c>
      <c r="P506">
        <v>6675</v>
      </c>
      <c r="Q506">
        <v>5</v>
      </c>
      <c r="R506">
        <v>15</v>
      </c>
      <c r="S506">
        <v>15</v>
      </c>
      <c r="T506">
        <v>542</v>
      </c>
      <c r="U506">
        <v>0</v>
      </c>
      <c r="V506">
        <v>1</v>
      </c>
      <c r="W506" s="26">
        <v>123.14683565290896</v>
      </c>
      <c r="X506" s="26">
        <v>1720.0958555523962</v>
      </c>
      <c r="Y506" s="26">
        <v>6.4796799462829844</v>
      </c>
      <c r="Z506" s="26">
        <v>6.0280782118849707</v>
      </c>
      <c r="AA506" s="26">
        <v>415.3393058394405</v>
      </c>
      <c r="AB506" s="26">
        <v>1212.6047459902227</v>
      </c>
      <c r="AC506" s="26">
        <v>0</v>
      </c>
      <c r="AD506" s="26">
        <v>0</v>
      </c>
      <c r="AE506" s="26">
        <v>3483.6945011931366</v>
      </c>
    </row>
    <row r="507" spans="1:31" x14ac:dyDescent="0.3">
      <c r="A507">
        <v>2759620</v>
      </c>
      <c r="B507">
        <v>1</v>
      </c>
      <c r="C507" t="s">
        <v>80</v>
      </c>
      <c r="D507" t="s">
        <v>83</v>
      </c>
      <c r="E507" t="s">
        <v>170</v>
      </c>
      <c r="F507" t="s">
        <v>671</v>
      </c>
      <c r="G507" t="s">
        <v>425</v>
      </c>
      <c r="H507" t="s">
        <v>135</v>
      </c>
      <c r="I507" t="s">
        <v>136</v>
      </c>
      <c r="J507" t="s">
        <v>137</v>
      </c>
      <c r="K507" t="s">
        <v>138</v>
      </c>
      <c r="L507" t="s">
        <v>1645</v>
      </c>
      <c r="M507" t="s">
        <v>1646</v>
      </c>
      <c r="N507" s="26">
        <v>2.9430555549999999</v>
      </c>
      <c r="O507">
        <v>0</v>
      </c>
      <c r="P507">
        <v>238</v>
      </c>
      <c r="Q507">
        <v>0</v>
      </c>
      <c r="R507">
        <v>0</v>
      </c>
      <c r="S507">
        <v>0</v>
      </c>
      <c r="T507">
        <v>8</v>
      </c>
      <c r="U507">
        <v>0</v>
      </c>
      <c r="V507">
        <v>0</v>
      </c>
      <c r="W507" s="26">
        <v>0</v>
      </c>
      <c r="X507" s="26">
        <v>188.59374633094393</v>
      </c>
      <c r="Y507" s="26">
        <v>0</v>
      </c>
      <c r="Z507" s="26">
        <v>0</v>
      </c>
      <c r="AA507" s="26">
        <v>0</v>
      </c>
      <c r="AB507" s="26">
        <v>18.545227333407581</v>
      </c>
      <c r="AC507" s="26">
        <v>0</v>
      </c>
      <c r="AD507" s="26">
        <v>0</v>
      </c>
      <c r="AE507" s="26">
        <v>207.13897366435151</v>
      </c>
    </row>
    <row r="508" spans="1:31" x14ac:dyDescent="0.3">
      <c r="A508">
        <v>2759640</v>
      </c>
      <c r="B508">
        <v>1</v>
      </c>
      <c r="C508" t="s">
        <v>80</v>
      </c>
      <c r="D508" t="s">
        <v>101</v>
      </c>
      <c r="E508" t="s">
        <v>170</v>
      </c>
      <c r="F508" t="s">
        <v>1647</v>
      </c>
      <c r="G508" t="s">
        <v>143</v>
      </c>
      <c r="H508" t="s">
        <v>135</v>
      </c>
      <c r="I508" t="s">
        <v>136</v>
      </c>
      <c r="J508" t="s">
        <v>137</v>
      </c>
      <c r="K508" t="s">
        <v>138</v>
      </c>
      <c r="L508" t="s">
        <v>1648</v>
      </c>
      <c r="M508" t="s">
        <v>1649</v>
      </c>
      <c r="N508" s="26">
        <v>0.79027777700000001</v>
      </c>
      <c r="O508">
        <v>0</v>
      </c>
      <c r="P508">
        <v>82</v>
      </c>
      <c r="Q508">
        <v>0</v>
      </c>
      <c r="R508">
        <v>0</v>
      </c>
      <c r="S508">
        <v>0</v>
      </c>
      <c r="T508">
        <v>1</v>
      </c>
      <c r="U508">
        <v>0</v>
      </c>
      <c r="V508">
        <v>0</v>
      </c>
      <c r="W508" s="26">
        <v>0</v>
      </c>
      <c r="X508" s="26">
        <v>19.154770741295597</v>
      </c>
      <c r="Y508" s="26">
        <v>0</v>
      </c>
      <c r="Z508" s="26">
        <v>0</v>
      </c>
      <c r="AA508" s="26">
        <v>0</v>
      </c>
      <c r="AB508" s="26">
        <v>0.16515604410755691</v>
      </c>
      <c r="AC508" s="26">
        <v>0</v>
      </c>
      <c r="AD508" s="26">
        <v>0</v>
      </c>
      <c r="AE508" s="26">
        <v>19.319926785403155</v>
      </c>
    </row>
    <row r="509" spans="1:31" x14ac:dyDescent="0.3">
      <c r="A509">
        <v>2759577</v>
      </c>
      <c r="B509">
        <v>1</v>
      </c>
      <c r="C509" t="s">
        <v>80</v>
      </c>
      <c r="D509" t="s">
        <v>95</v>
      </c>
      <c r="E509" t="s">
        <v>170</v>
      </c>
      <c r="F509" t="s">
        <v>1650</v>
      </c>
      <c r="G509" t="s">
        <v>303</v>
      </c>
      <c r="H509" t="s">
        <v>135</v>
      </c>
      <c r="I509" t="s">
        <v>136</v>
      </c>
      <c r="J509" t="s">
        <v>137</v>
      </c>
      <c r="K509" t="s">
        <v>138</v>
      </c>
      <c r="L509" t="s">
        <v>1651</v>
      </c>
      <c r="M509" t="s">
        <v>1652</v>
      </c>
      <c r="N509" s="26">
        <v>1.882777777</v>
      </c>
      <c r="O509">
        <v>0</v>
      </c>
      <c r="P509">
        <v>108</v>
      </c>
      <c r="Q509">
        <v>0</v>
      </c>
      <c r="R509">
        <v>0</v>
      </c>
      <c r="S509">
        <v>0</v>
      </c>
      <c r="T509">
        <v>4</v>
      </c>
      <c r="U509">
        <v>0</v>
      </c>
      <c r="V509">
        <v>0</v>
      </c>
      <c r="W509" s="26">
        <v>0</v>
      </c>
      <c r="X509" s="26">
        <v>11.356987517654126</v>
      </c>
      <c r="Y509" s="26">
        <v>0</v>
      </c>
      <c r="Z509" s="26">
        <v>0</v>
      </c>
      <c r="AA509" s="26">
        <v>0</v>
      </c>
      <c r="AB509" s="26">
        <v>5.0841288635387043</v>
      </c>
      <c r="AC509" s="26">
        <v>0</v>
      </c>
      <c r="AD509" s="26">
        <v>0</v>
      </c>
      <c r="AE509" s="26">
        <v>16.441116381192831</v>
      </c>
    </row>
    <row r="510" spans="1:31" x14ac:dyDescent="0.3">
      <c r="A510">
        <v>2759534</v>
      </c>
      <c r="B510">
        <v>1</v>
      </c>
      <c r="C510" t="s">
        <v>81</v>
      </c>
      <c r="D510" t="s">
        <v>120</v>
      </c>
      <c r="E510" t="s">
        <v>152</v>
      </c>
      <c r="F510" t="s">
        <v>1653</v>
      </c>
      <c r="G510" t="s">
        <v>159</v>
      </c>
      <c r="H510" t="s">
        <v>149</v>
      </c>
      <c r="I510" t="s">
        <v>136</v>
      </c>
      <c r="J510" t="s">
        <v>137</v>
      </c>
      <c r="K510" t="s">
        <v>138</v>
      </c>
      <c r="L510" t="s">
        <v>1654</v>
      </c>
      <c r="M510" t="s">
        <v>1655</v>
      </c>
      <c r="N510" s="26">
        <v>0.61333333300000004</v>
      </c>
      <c r="O510">
        <v>0</v>
      </c>
      <c r="P510">
        <v>532</v>
      </c>
      <c r="Q510">
        <v>31</v>
      </c>
      <c r="R510">
        <v>54</v>
      </c>
      <c r="S510">
        <v>4</v>
      </c>
      <c r="T510">
        <v>35</v>
      </c>
      <c r="U510">
        <v>0</v>
      </c>
      <c r="V510">
        <v>1</v>
      </c>
      <c r="W510" s="26">
        <v>0</v>
      </c>
      <c r="X510" s="26">
        <v>85.141346853151589</v>
      </c>
      <c r="Y510" s="26">
        <v>23.065363167347179</v>
      </c>
      <c r="Z510" s="26">
        <v>1.0728002510915402</v>
      </c>
      <c r="AA510" s="26">
        <v>11.370562687265151</v>
      </c>
      <c r="AB510" s="26">
        <v>12.789401053820139</v>
      </c>
      <c r="AC510" s="26">
        <v>0</v>
      </c>
      <c r="AD510" s="26">
        <v>12.066106070234076</v>
      </c>
      <c r="AE510" s="26">
        <v>145.50558008290966</v>
      </c>
    </row>
    <row r="511" spans="1:31" x14ac:dyDescent="0.3">
      <c r="A511">
        <v>2758993</v>
      </c>
      <c r="B511">
        <v>1</v>
      </c>
      <c r="C511" t="s">
        <v>80</v>
      </c>
      <c r="D511" t="s">
        <v>97</v>
      </c>
      <c r="E511" t="s">
        <v>146</v>
      </c>
      <c r="F511" t="s">
        <v>1656</v>
      </c>
      <c r="G511" t="s">
        <v>159</v>
      </c>
      <c r="H511" t="s">
        <v>149</v>
      </c>
      <c r="I511" t="s">
        <v>136</v>
      </c>
      <c r="J511" t="s">
        <v>137</v>
      </c>
      <c r="K511" t="s">
        <v>138</v>
      </c>
      <c r="L511" t="s">
        <v>1657</v>
      </c>
      <c r="M511" t="s">
        <v>1658</v>
      </c>
      <c r="N511" s="26">
        <v>0.47888888800000001</v>
      </c>
      <c r="O511">
        <v>6</v>
      </c>
      <c r="P511">
        <v>2314</v>
      </c>
      <c r="Q511">
        <v>0</v>
      </c>
      <c r="R511">
        <v>60</v>
      </c>
      <c r="S511">
        <v>2</v>
      </c>
      <c r="T511">
        <v>192</v>
      </c>
      <c r="U511">
        <v>0</v>
      </c>
      <c r="V511">
        <v>2</v>
      </c>
      <c r="W511" s="26">
        <v>20.409810410234925</v>
      </c>
      <c r="X511" s="26">
        <v>266.37544352339756</v>
      </c>
      <c r="Y511" s="26">
        <v>0</v>
      </c>
      <c r="Z511" s="26">
        <v>3.0781480005704323</v>
      </c>
      <c r="AA511" s="26">
        <v>26.405922538741741</v>
      </c>
      <c r="AB511" s="26">
        <v>95.795292551688959</v>
      </c>
      <c r="AC511" s="26">
        <v>0</v>
      </c>
      <c r="AD511" s="26">
        <v>3.9478925045167648</v>
      </c>
      <c r="AE511" s="26">
        <v>416.01250952915029</v>
      </c>
    </row>
    <row r="512" spans="1:31" x14ac:dyDescent="0.3">
      <c r="A512">
        <v>2759205</v>
      </c>
      <c r="B512">
        <v>1</v>
      </c>
      <c r="C512" t="s">
        <v>80</v>
      </c>
      <c r="D512" t="s">
        <v>107</v>
      </c>
      <c r="E512" t="s">
        <v>132</v>
      </c>
      <c r="F512" t="s">
        <v>1659</v>
      </c>
      <c r="G512" t="s">
        <v>307</v>
      </c>
      <c r="H512" t="s">
        <v>135</v>
      </c>
      <c r="I512" t="s">
        <v>136</v>
      </c>
      <c r="J512" t="s">
        <v>137</v>
      </c>
      <c r="K512" t="s">
        <v>138</v>
      </c>
      <c r="L512" t="s">
        <v>1660</v>
      </c>
      <c r="M512" t="s">
        <v>1661</v>
      </c>
      <c r="N512" s="26">
        <v>1.0938888879999999</v>
      </c>
      <c r="O512">
        <v>0</v>
      </c>
      <c r="P512">
        <v>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 s="26">
        <v>0</v>
      </c>
      <c r="X512" s="26">
        <v>0.88386194072695445</v>
      </c>
      <c r="Y512" s="26">
        <v>0</v>
      </c>
      <c r="Z512" s="26">
        <v>0</v>
      </c>
      <c r="AA512" s="26">
        <v>0</v>
      </c>
      <c r="AB512" s="26">
        <v>0</v>
      </c>
      <c r="AC512" s="26">
        <v>0</v>
      </c>
      <c r="AD512" s="26">
        <v>0</v>
      </c>
      <c r="AE512" s="26">
        <v>0.88386194072695445</v>
      </c>
    </row>
    <row r="513" spans="1:31" x14ac:dyDescent="0.3">
      <c r="A513">
        <v>2759136</v>
      </c>
      <c r="B513">
        <v>1</v>
      </c>
      <c r="C513" t="s">
        <v>80</v>
      </c>
      <c r="D513" t="s">
        <v>82</v>
      </c>
      <c r="E513" t="s">
        <v>170</v>
      </c>
      <c r="F513" t="s">
        <v>1662</v>
      </c>
      <c r="G513" t="s">
        <v>425</v>
      </c>
      <c r="H513" t="s">
        <v>135</v>
      </c>
      <c r="I513" t="s">
        <v>136</v>
      </c>
      <c r="J513" t="s">
        <v>137</v>
      </c>
      <c r="K513" t="s">
        <v>138</v>
      </c>
      <c r="L513" t="s">
        <v>1663</v>
      </c>
      <c r="M513" t="s">
        <v>1664</v>
      </c>
      <c r="N513" s="26">
        <v>2.8997222219999998</v>
      </c>
      <c r="O513">
        <v>0</v>
      </c>
      <c r="P513">
        <v>52</v>
      </c>
      <c r="Q513">
        <v>0</v>
      </c>
      <c r="R513">
        <v>0</v>
      </c>
      <c r="S513">
        <v>0</v>
      </c>
      <c r="T513">
        <v>12</v>
      </c>
      <c r="U513">
        <v>0</v>
      </c>
      <c r="V513">
        <v>0</v>
      </c>
      <c r="W513" s="26">
        <v>0</v>
      </c>
      <c r="X513" s="26">
        <v>49.599141629596538</v>
      </c>
      <c r="Y513" s="26">
        <v>0</v>
      </c>
      <c r="Z513" s="26">
        <v>0</v>
      </c>
      <c r="AA513" s="26">
        <v>0</v>
      </c>
      <c r="AB513" s="26">
        <v>27.88727802730287</v>
      </c>
      <c r="AC513" s="26">
        <v>0</v>
      </c>
      <c r="AD513" s="26">
        <v>0</v>
      </c>
      <c r="AE513" s="26">
        <v>77.486419656899415</v>
      </c>
    </row>
    <row r="514" spans="1:31" x14ac:dyDescent="0.3">
      <c r="A514">
        <v>2759414</v>
      </c>
      <c r="B514">
        <v>1</v>
      </c>
      <c r="C514" t="s">
        <v>81</v>
      </c>
      <c r="D514" t="s">
        <v>127</v>
      </c>
      <c r="E514" t="s">
        <v>146</v>
      </c>
      <c r="F514" t="s">
        <v>1665</v>
      </c>
      <c r="G514" t="s">
        <v>148</v>
      </c>
      <c r="H514" t="s">
        <v>149</v>
      </c>
      <c r="I514" t="s">
        <v>136</v>
      </c>
      <c r="J514" t="s">
        <v>137</v>
      </c>
      <c r="K514" t="s">
        <v>138</v>
      </c>
      <c r="L514" t="s">
        <v>1666</v>
      </c>
      <c r="M514" t="s">
        <v>1667</v>
      </c>
      <c r="N514" s="26">
        <v>5.6102777770000003</v>
      </c>
      <c r="O514">
        <v>0</v>
      </c>
      <c r="P514">
        <v>159</v>
      </c>
      <c r="Q514">
        <v>0</v>
      </c>
      <c r="R514">
        <v>4</v>
      </c>
      <c r="S514">
        <v>0</v>
      </c>
      <c r="T514">
        <v>11</v>
      </c>
      <c r="U514">
        <v>0</v>
      </c>
      <c r="V514">
        <v>0</v>
      </c>
      <c r="W514" s="26">
        <v>0</v>
      </c>
      <c r="X514" s="26">
        <v>140.52888175900512</v>
      </c>
      <c r="Y514" s="26">
        <v>0</v>
      </c>
      <c r="Z514" s="26">
        <v>11.619380299807453</v>
      </c>
      <c r="AA514" s="26">
        <v>0</v>
      </c>
      <c r="AB514" s="26">
        <v>20.763478498508178</v>
      </c>
      <c r="AC514" s="26">
        <v>0</v>
      </c>
      <c r="AD514" s="26">
        <v>0</v>
      </c>
      <c r="AE514" s="26">
        <v>172.91174055732074</v>
      </c>
    </row>
    <row r="515" spans="1:31" x14ac:dyDescent="0.3">
      <c r="A515">
        <v>2758973</v>
      </c>
      <c r="B515">
        <v>1</v>
      </c>
      <c r="C515" t="s">
        <v>81</v>
      </c>
      <c r="D515" t="s">
        <v>117</v>
      </c>
      <c r="E515" t="s">
        <v>170</v>
      </c>
      <c r="F515" t="s">
        <v>1668</v>
      </c>
      <c r="G515" t="s">
        <v>287</v>
      </c>
      <c r="H515" t="s">
        <v>135</v>
      </c>
      <c r="I515" t="s">
        <v>136</v>
      </c>
      <c r="J515" t="s">
        <v>137</v>
      </c>
      <c r="K515" t="s">
        <v>138</v>
      </c>
      <c r="L515" t="s">
        <v>1669</v>
      </c>
      <c r="M515" t="s">
        <v>1670</v>
      </c>
      <c r="N515" s="26">
        <v>5.6744444439999997</v>
      </c>
      <c r="O515">
        <v>0</v>
      </c>
      <c r="P515">
        <v>117</v>
      </c>
      <c r="Q515">
        <v>0</v>
      </c>
      <c r="R515">
        <v>0</v>
      </c>
      <c r="S515">
        <v>0</v>
      </c>
      <c r="T515">
        <v>20</v>
      </c>
      <c r="U515">
        <v>0</v>
      </c>
      <c r="V515">
        <v>0</v>
      </c>
      <c r="W515" s="26">
        <v>0</v>
      </c>
      <c r="X515" s="26">
        <v>132.07353897823657</v>
      </c>
      <c r="Y515" s="26">
        <v>0</v>
      </c>
      <c r="Z515" s="26">
        <v>0</v>
      </c>
      <c r="AA515" s="26">
        <v>0</v>
      </c>
      <c r="AB515" s="26">
        <v>44.972506674594825</v>
      </c>
      <c r="AC515" s="26">
        <v>0</v>
      </c>
      <c r="AD515" s="26">
        <v>0</v>
      </c>
      <c r="AE515" s="26">
        <v>177.0460456528314</v>
      </c>
    </row>
    <row r="516" spans="1:31" x14ac:dyDescent="0.3">
      <c r="A516">
        <v>2759222</v>
      </c>
      <c r="B516">
        <v>1</v>
      </c>
      <c r="C516" t="s">
        <v>80</v>
      </c>
      <c r="D516" t="s">
        <v>93</v>
      </c>
      <c r="E516" t="s">
        <v>157</v>
      </c>
      <c r="F516" t="s">
        <v>1671</v>
      </c>
      <c r="G516" t="s">
        <v>628</v>
      </c>
      <c r="H516" t="s">
        <v>149</v>
      </c>
      <c r="I516" t="s">
        <v>136</v>
      </c>
      <c r="J516" t="s">
        <v>137</v>
      </c>
      <c r="K516" t="s">
        <v>187</v>
      </c>
      <c r="L516" t="s">
        <v>1672</v>
      </c>
      <c r="M516" t="s">
        <v>1673</v>
      </c>
      <c r="N516" s="26">
        <v>5.2363888879999996</v>
      </c>
      <c r="O516">
        <v>0</v>
      </c>
      <c r="P516">
        <v>7166</v>
      </c>
      <c r="Q516">
        <v>0</v>
      </c>
      <c r="R516">
        <v>1</v>
      </c>
      <c r="S516">
        <v>4</v>
      </c>
      <c r="T516">
        <v>512</v>
      </c>
      <c r="U516">
        <v>0</v>
      </c>
      <c r="V516">
        <v>0</v>
      </c>
      <c r="W516" s="26">
        <v>0</v>
      </c>
      <c r="X516" s="26">
        <v>7856.1371434650737</v>
      </c>
      <c r="Y516" s="26">
        <v>0</v>
      </c>
      <c r="Z516" s="26">
        <v>0.20962538277163567</v>
      </c>
      <c r="AA516" s="26">
        <v>248.15305843919481</v>
      </c>
      <c r="AB516" s="26">
        <v>3050.4475315286277</v>
      </c>
      <c r="AC516" s="26">
        <v>0</v>
      </c>
      <c r="AD516" s="26">
        <v>0</v>
      </c>
      <c r="AE516" s="26">
        <v>11154.947358815667</v>
      </c>
    </row>
    <row r="517" spans="1:31" x14ac:dyDescent="0.3">
      <c r="A517">
        <v>2759268</v>
      </c>
      <c r="B517">
        <v>1</v>
      </c>
      <c r="C517" t="s">
        <v>80</v>
      </c>
      <c r="D517" t="s">
        <v>103</v>
      </c>
      <c r="E517" t="s">
        <v>152</v>
      </c>
      <c r="F517" t="s">
        <v>1674</v>
      </c>
      <c r="G517" t="s">
        <v>159</v>
      </c>
      <c r="H517" t="s">
        <v>149</v>
      </c>
      <c r="I517" t="s">
        <v>136</v>
      </c>
      <c r="J517" t="s">
        <v>137</v>
      </c>
      <c r="K517" t="s">
        <v>138</v>
      </c>
      <c r="L517" t="s">
        <v>1675</v>
      </c>
      <c r="M517" t="s">
        <v>1676</v>
      </c>
      <c r="N517" s="26">
        <v>4.7686111110000002</v>
      </c>
      <c r="O517">
        <v>0</v>
      </c>
      <c r="P517">
        <v>271</v>
      </c>
      <c r="Q517">
        <v>0</v>
      </c>
      <c r="R517">
        <v>49</v>
      </c>
      <c r="S517">
        <v>4</v>
      </c>
      <c r="T517">
        <v>74</v>
      </c>
      <c r="U517">
        <v>2</v>
      </c>
      <c r="V517">
        <v>1</v>
      </c>
      <c r="W517" s="26">
        <v>0</v>
      </c>
      <c r="X517" s="26">
        <v>295.21183209078407</v>
      </c>
      <c r="Y517" s="26">
        <v>0</v>
      </c>
      <c r="Z517" s="26">
        <v>67.162787612497738</v>
      </c>
      <c r="AA517" s="26">
        <v>64.396475041382104</v>
      </c>
      <c r="AB517" s="26">
        <v>416.31600717841661</v>
      </c>
      <c r="AC517" s="26">
        <v>1178.7015313102147</v>
      </c>
      <c r="AD517" s="26">
        <v>82.226281083122345</v>
      </c>
      <c r="AE517" s="26">
        <v>2104.0149143164176</v>
      </c>
    </row>
    <row r="518" spans="1:31" x14ac:dyDescent="0.3">
      <c r="A518">
        <v>2759013</v>
      </c>
      <c r="B518">
        <v>1</v>
      </c>
      <c r="C518" t="s">
        <v>81</v>
      </c>
      <c r="D518" t="s">
        <v>122</v>
      </c>
      <c r="E518" t="s">
        <v>166</v>
      </c>
      <c r="F518" t="s">
        <v>1677</v>
      </c>
      <c r="G518" t="s">
        <v>186</v>
      </c>
      <c r="H518" t="s">
        <v>135</v>
      </c>
      <c r="I518" t="s">
        <v>136</v>
      </c>
      <c r="J518" t="s">
        <v>137</v>
      </c>
      <c r="K518" t="s">
        <v>187</v>
      </c>
      <c r="L518" t="s">
        <v>1678</v>
      </c>
      <c r="M518" t="s">
        <v>1679</v>
      </c>
      <c r="N518" s="26">
        <v>4.2202777769999997</v>
      </c>
      <c r="O518">
        <v>0</v>
      </c>
      <c r="P518">
        <v>85</v>
      </c>
      <c r="Q518">
        <v>0</v>
      </c>
      <c r="R518">
        <v>0</v>
      </c>
      <c r="S518">
        <v>0</v>
      </c>
      <c r="T518">
        <v>7</v>
      </c>
      <c r="U518">
        <v>0</v>
      </c>
      <c r="V518">
        <v>0</v>
      </c>
      <c r="W518" s="26">
        <v>0</v>
      </c>
      <c r="X518" s="26">
        <v>65.563630242725253</v>
      </c>
      <c r="Y518" s="26">
        <v>0</v>
      </c>
      <c r="Z518" s="26">
        <v>0</v>
      </c>
      <c r="AA518" s="26">
        <v>0</v>
      </c>
      <c r="AB518" s="26">
        <v>141.03209729653662</v>
      </c>
      <c r="AC518" s="26">
        <v>0</v>
      </c>
      <c r="AD518" s="26">
        <v>0</v>
      </c>
      <c r="AE518" s="26">
        <v>206.59572753926187</v>
      </c>
    </row>
    <row r="519" spans="1:31" x14ac:dyDescent="0.3">
      <c r="A519">
        <v>2759414</v>
      </c>
      <c r="B519">
        <v>2</v>
      </c>
      <c r="C519" t="s">
        <v>81</v>
      </c>
      <c r="D519" t="s">
        <v>127</v>
      </c>
      <c r="E519" t="s">
        <v>152</v>
      </c>
      <c r="F519" t="s">
        <v>1680</v>
      </c>
      <c r="G519" t="s">
        <v>148</v>
      </c>
      <c r="H519" t="s">
        <v>149</v>
      </c>
      <c r="I519" t="s">
        <v>136</v>
      </c>
      <c r="J519" t="s">
        <v>137</v>
      </c>
      <c r="K519" t="s">
        <v>138</v>
      </c>
      <c r="L519" t="s">
        <v>1667</v>
      </c>
      <c r="M519" t="s">
        <v>1681</v>
      </c>
      <c r="N519" s="26">
        <v>0.82611111100000001</v>
      </c>
      <c r="O519">
        <v>5</v>
      </c>
      <c r="P519">
        <v>542</v>
      </c>
      <c r="Q519">
        <v>10</v>
      </c>
      <c r="R519">
        <v>8</v>
      </c>
      <c r="S519">
        <v>2</v>
      </c>
      <c r="T519">
        <v>26</v>
      </c>
      <c r="U519">
        <v>1</v>
      </c>
      <c r="V519">
        <v>0</v>
      </c>
      <c r="W519" s="26">
        <v>1.0570314897831656</v>
      </c>
      <c r="X519" s="26">
        <v>59.285832325408414</v>
      </c>
      <c r="Y519" s="26">
        <v>0.38137617609296653</v>
      </c>
      <c r="Z519" s="26">
        <v>1.9445551776863235</v>
      </c>
      <c r="AA519" s="26">
        <v>4.9842361411564831</v>
      </c>
      <c r="AB519" s="26">
        <v>4.5384808959488474</v>
      </c>
      <c r="AC519" s="26">
        <v>17.9932783065968</v>
      </c>
      <c r="AD519" s="26">
        <v>0</v>
      </c>
      <c r="AE519" s="26">
        <v>90.184790512673004</v>
      </c>
    </row>
    <row r="520" spans="1:31" x14ac:dyDescent="0.3">
      <c r="A520">
        <v>2759119</v>
      </c>
      <c r="B520">
        <v>1</v>
      </c>
      <c r="C520" t="s">
        <v>80</v>
      </c>
      <c r="D520" t="s">
        <v>90</v>
      </c>
      <c r="E520" t="s">
        <v>170</v>
      </c>
      <c r="F520" t="s">
        <v>1682</v>
      </c>
      <c r="G520" t="s">
        <v>204</v>
      </c>
      <c r="H520" t="s">
        <v>135</v>
      </c>
      <c r="I520" t="s">
        <v>136</v>
      </c>
      <c r="J520" t="s">
        <v>137</v>
      </c>
      <c r="K520" t="s">
        <v>138</v>
      </c>
      <c r="L520" t="s">
        <v>1683</v>
      </c>
      <c r="M520" t="s">
        <v>1684</v>
      </c>
      <c r="N520" s="26">
        <v>2.8386111110000001</v>
      </c>
      <c r="O520">
        <v>0</v>
      </c>
      <c r="P520">
        <v>4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 s="26">
        <v>0</v>
      </c>
      <c r="X520" s="26">
        <v>0</v>
      </c>
      <c r="Y520" s="26">
        <v>0</v>
      </c>
      <c r="Z520" s="26">
        <v>0</v>
      </c>
      <c r="AA520" s="26">
        <v>0</v>
      </c>
      <c r="AB520" s="26">
        <v>0</v>
      </c>
      <c r="AC520" s="26">
        <v>0</v>
      </c>
      <c r="AD520" s="26">
        <v>0</v>
      </c>
      <c r="AE520" s="26">
        <v>0</v>
      </c>
    </row>
    <row r="521" spans="1:31" x14ac:dyDescent="0.3">
      <c r="A521">
        <v>2758910</v>
      </c>
      <c r="B521">
        <v>1</v>
      </c>
      <c r="C521" t="s">
        <v>80</v>
      </c>
      <c r="D521" t="s">
        <v>83</v>
      </c>
      <c r="E521" t="s">
        <v>175</v>
      </c>
      <c r="F521" t="s">
        <v>1685</v>
      </c>
      <c r="G521" t="s">
        <v>326</v>
      </c>
      <c r="H521" t="s">
        <v>365</v>
      </c>
      <c r="I521" t="s">
        <v>136</v>
      </c>
      <c r="J521" t="s">
        <v>137</v>
      </c>
      <c r="K521" t="s">
        <v>187</v>
      </c>
      <c r="L521" t="s">
        <v>1686</v>
      </c>
      <c r="M521" t="s">
        <v>1687</v>
      </c>
      <c r="N521" s="26">
        <v>0.17333333300000001</v>
      </c>
      <c r="O521">
        <v>10</v>
      </c>
      <c r="P521">
        <v>2064</v>
      </c>
      <c r="Q521">
        <v>0</v>
      </c>
      <c r="R521">
        <v>0</v>
      </c>
      <c r="S521">
        <v>17</v>
      </c>
      <c r="T521">
        <v>359</v>
      </c>
      <c r="U521">
        <v>6</v>
      </c>
      <c r="V521">
        <v>10</v>
      </c>
      <c r="W521" s="26">
        <v>0.39838604860676269</v>
      </c>
      <c r="X521" s="26">
        <v>90.712949820022743</v>
      </c>
      <c r="Y521" s="26">
        <v>0</v>
      </c>
      <c r="Z521" s="26">
        <v>0</v>
      </c>
      <c r="AA521" s="26">
        <v>22.449506270067687</v>
      </c>
      <c r="AB521" s="26">
        <v>48.502260317087703</v>
      </c>
      <c r="AC521" s="26">
        <v>15.51971699126117</v>
      </c>
      <c r="AD521" s="26">
        <v>10.782546986913866</v>
      </c>
      <c r="AE521" s="26">
        <v>188.36536643395993</v>
      </c>
    </row>
    <row r="522" spans="1:31" x14ac:dyDescent="0.3">
      <c r="A522">
        <v>2759056</v>
      </c>
      <c r="B522">
        <v>2</v>
      </c>
      <c r="C522" t="s">
        <v>80</v>
      </c>
      <c r="D522" t="s">
        <v>97</v>
      </c>
      <c r="E522" t="s">
        <v>146</v>
      </c>
      <c r="F522" t="s">
        <v>1688</v>
      </c>
      <c r="G522" t="s">
        <v>148</v>
      </c>
      <c r="H522" t="s">
        <v>149</v>
      </c>
      <c r="I522" t="s">
        <v>136</v>
      </c>
      <c r="J522" t="s">
        <v>137</v>
      </c>
      <c r="K522" t="s">
        <v>138</v>
      </c>
      <c r="L522" t="s">
        <v>1641</v>
      </c>
      <c r="M522" t="s">
        <v>1689</v>
      </c>
      <c r="N522" s="26">
        <v>1.5408333329999999</v>
      </c>
      <c r="O522">
        <v>0</v>
      </c>
      <c r="P522">
        <v>1281</v>
      </c>
      <c r="Q522">
        <v>0</v>
      </c>
      <c r="R522">
        <v>4</v>
      </c>
      <c r="S522">
        <v>0</v>
      </c>
      <c r="T522">
        <v>153</v>
      </c>
      <c r="U522">
        <v>0</v>
      </c>
      <c r="V522">
        <v>0</v>
      </c>
      <c r="W522" s="26">
        <v>0</v>
      </c>
      <c r="X522" s="26">
        <v>352.00979430953521</v>
      </c>
      <c r="Y522" s="26">
        <v>0</v>
      </c>
      <c r="Z522" s="26">
        <v>0.57903193440715772</v>
      </c>
      <c r="AA522" s="26">
        <v>0</v>
      </c>
      <c r="AB522" s="26">
        <v>276.28988075449757</v>
      </c>
      <c r="AC522" s="26">
        <v>0</v>
      </c>
      <c r="AD522" s="26">
        <v>0</v>
      </c>
      <c r="AE522" s="26">
        <v>628.87870699843995</v>
      </c>
    </row>
    <row r="523" spans="1:31" x14ac:dyDescent="0.3">
      <c r="A523">
        <v>2759600</v>
      </c>
      <c r="B523">
        <v>1</v>
      </c>
      <c r="C523" t="s">
        <v>80</v>
      </c>
      <c r="D523" t="s">
        <v>99</v>
      </c>
      <c r="E523" t="s">
        <v>170</v>
      </c>
      <c r="F523" t="s">
        <v>1690</v>
      </c>
      <c r="G523" t="s">
        <v>204</v>
      </c>
      <c r="H523" t="s">
        <v>135</v>
      </c>
      <c r="I523" t="s">
        <v>136</v>
      </c>
      <c r="J523" t="s">
        <v>137</v>
      </c>
      <c r="K523" t="s">
        <v>138</v>
      </c>
      <c r="L523" t="s">
        <v>1691</v>
      </c>
      <c r="M523" t="s">
        <v>1692</v>
      </c>
      <c r="N523" s="26">
        <v>1.753055555</v>
      </c>
      <c r="O523">
        <v>0</v>
      </c>
      <c r="P523">
        <v>1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 s="26">
        <v>0</v>
      </c>
      <c r="X523" s="26">
        <v>0.14132052878956905</v>
      </c>
      <c r="Y523" s="26">
        <v>0</v>
      </c>
      <c r="Z523" s="26">
        <v>0</v>
      </c>
      <c r="AA523" s="26">
        <v>0</v>
      </c>
      <c r="AB523" s="26">
        <v>0</v>
      </c>
      <c r="AC523" s="26">
        <v>0</v>
      </c>
      <c r="AD523" s="26">
        <v>0</v>
      </c>
      <c r="AE523" s="26">
        <v>0.14132052878956905</v>
      </c>
    </row>
    <row r="524" spans="1:31" x14ac:dyDescent="0.3">
      <c r="A524">
        <v>2759617</v>
      </c>
      <c r="B524">
        <v>1</v>
      </c>
      <c r="C524" t="s">
        <v>81</v>
      </c>
      <c r="D524" t="s">
        <v>127</v>
      </c>
      <c r="E524" t="s">
        <v>146</v>
      </c>
      <c r="F524" t="s">
        <v>1693</v>
      </c>
      <c r="G524" t="s">
        <v>148</v>
      </c>
      <c r="H524" t="s">
        <v>149</v>
      </c>
      <c r="I524" t="s">
        <v>136</v>
      </c>
      <c r="J524" t="s">
        <v>137</v>
      </c>
      <c r="K524" t="s">
        <v>138</v>
      </c>
      <c r="L524" t="s">
        <v>1694</v>
      </c>
      <c r="M524" t="s">
        <v>1622</v>
      </c>
      <c r="N524" s="26">
        <v>4.688055555</v>
      </c>
      <c r="O524">
        <v>0</v>
      </c>
      <c r="P524">
        <v>126</v>
      </c>
      <c r="Q524">
        <v>0</v>
      </c>
      <c r="R524">
        <v>12</v>
      </c>
      <c r="S524">
        <v>0</v>
      </c>
      <c r="T524">
        <v>7</v>
      </c>
      <c r="U524">
        <v>0</v>
      </c>
      <c r="V524">
        <v>0</v>
      </c>
      <c r="W524" s="26">
        <v>0</v>
      </c>
      <c r="X524" s="26">
        <v>96.577887307733121</v>
      </c>
      <c r="Y524" s="26">
        <v>0</v>
      </c>
      <c r="Z524" s="26">
        <v>1.6876730468627144</v>
      </c>
      <c r="AA524" s="26">
        <v>0</v>
      </c>
      <c r="AB524" s="26">
        <v>3.3231309039354415</v>
      </c>
      <c r="AC524" s="26">
        <v>0</v>
      </c>
      <c r="AD524" s="26">
        <v>0</v>
      </c>
      <c r="AE524" s="26">
        <v>101.58869125853127</v>
      </c>
    </row>
    <row r="525" spans="1:31" x14ac:dyDescent="0.3">
      <c r="A525">
        <v>2758953</v>
      </c>
      <c r="B525">
        <v>1</v>
      </c>
      <c r="C525" t="s">
        <v>80</v>
      </c>
      <c r="D525" t="s">
        <v>97</v>
      </c>
      <c r="E525" t="s">
        <v>170</v>
      </c>
      <c r="F525" t="s">
        <v>1695</v>
      </c>
      <c r="G525" t="s">
        <v>204</v>
      </c>
      <c r="H525" t="s">
        <v>135</v>
      </c>
      <c r="I525" t="s">
        <v>136</v>
      </c>
      <c r="J525" t="s">
        <v>137</v>
      </c>
      <c r="K525" t="s">
        <v>138</v>
      </c>
      <c r="L525" t="s">
        <v>1696</v>
      </c>
      <c r="M525" t="s">
        <v>1697</v>
      </c>
      <c r="N525" s="26">
        <v>0.50472222200000005</v>
      </c>
      <c r="O525">
        <v>0</v>
      </c>
      <c r="P525">
        <v>139</v>
      </c>
      <c r="Q525">
        <v>0</v>
      </c>
      <c r="R525">
        <v>0</v>
      </c>
      <c r="S525">
        <v>0</v>
      </c>
      <c r="T525">
        <v>5</v>
      </c>
      <c r="U525">
        <v>0</v>
      </c>
      <c r="V525">
        <v>0</v>
      </c>
      <c r="W525" s="26">
        <v>0</v>
      </c>
      <c r="X525" s="26">
        <v>23.785099522935155</v>
      </c>
      <c r="Y525" s="26">
        <v>0</v>
      </c>
      <c r="Z525" s="26">
        <v>0</v>
      </c>
      <c r="AA525" s="26">
        <v>0</v>
      </c>
      <c r="AB525" s="26">
        <v>1.2447581980638605</v>
      </c>
      <c r="AC525" s="26">
        <v>0</v>
      </c>
      <c r="AD525" s="26">
        <v>0</v>
      </c>
      <c r="AE525" s="26">
        <v>25.029857720999015</v>
      </c>
    </row>
    <row r="526" spans="1:31" x14ac:dyDescent="0.3">
      <c r="A526">
        <v>2759474</v>
      </c>
      <c r="B526">
        <v>1</v>
      </c>
      <c r="C526" t="s">
        <v>81</v>
      </c>
      <c r="D526" t="s">
        <v>116</v>
      </c>
      <c r="E526" t="s">
        <v>152</v>
      </c>
      <c r="F526" t="s">
        <v>1698</v>
      </c>
      <c r="G526" t="s">
        <v>159</v>
      </c>
      <c r="H526" t="s">
        <v>149</v>
      </c>
      <c r="I526" t="s">
        <v>136</v>
      </c>
      <c r="J526" t="s">
        <v>137</v>
      </c>
      <c r="K526" t="s">
        <v>138</v>
      </c>
      <c r="L526" t="s">
        <v>1699</v>
      </c>
      <c r="M526" t="s">
        <v>1700</v>
      </c>
      <c r="N526" s="26">
        <v>0.40472222200000002</v>
      </c>
      <c r="O526">
        <v>0</v>
      </c>
      <c r="P526">
        <v>729</v>
      </c>
      <c r="Q526">
        <v>2</v>
      </c>
      <c r="R526">
        <v>71</v>
      </c>
      <c r="S526">
        <v>3</v>
      </c>
      <c r="T526">
        <v>95</v>
      </c>
      <c r="U526">
        <v>0</v>
      </c>
      <c r="V526">
        <v>0</v>
      </c>
      <c r="W526" s="26">
        <v>0</v>
      </c>
      <c r="X526" s="26">
        <v>49.67044297262148</v>
      </c>
      <c r="Y526" s="26">
        <v>5.6600855466210245</v>
      </c>
      <c r="Z526" s="26">
        <v>0.95064727081005951</v>
      </c>
      <c r="AA526" s="26">
        <v>3.7616318070188379</v>
      </c>
      <c r="AB526" s="26">
        <v>38.723178323416128</v>
      </c>
      <c r="AC526" s="26">
        <v>0</v>
      </c>
      <c r="AD526" s="26">
        <v>0</v>
      </c>
      <c r="AE526" s="26">
        <v>98.765985920487537</v>
      </c>
    </row>
    <row r="527" spans="1:31" x14ac:dyDescent="0.3">
      <c r="A527">
        <v>2759643</v>
      </c>
      <c r="B527">
        <v>1</v>
      </c>
      <c r="C527" t="s">
        <v>80</v>
      </c>
      <c r="D527" t="s">
        <v>83</v>
      </c>
      <c r="E527" t="s">
        <v>166</v>
      </c>
      <c r="F527" t="s">
        <v>1123</v>
      </c>
      <c r="G527" t="s">
        <v>425</v>
      </c>
      <c r="H527" t="s">
        <v>135</v>
      </c>
      <c r="I527" t="s">
        <v>136</v>
      </c>
      <c r="J527" t="s">
        <v>137</v>
      </c>
      <c r="K527" t="s">
        <v>138</v>
      </c>
      <c r="L527" t="s">
        <v>1701</v>
      </c>
      <c r="M527" t="s">
        <v>1702</v>
      </c>
      <c r="N527" s="26">
        <v>4.0733333329999999</v>
      </c>
      <c r="O527">
        <v>0</v>
      </c>
      <c r="P527">
        <v>105</v>
      </c>
      <c r="Q527">
        <v>0</v>
      </c>
      <c r="R527">
        <v>0</v>
      </c>
      <c r="S527">
        <v>0</v>
      </c>
      <c r="T527">
        <v>6</v>
      </c>
      <c r="U527">
        <v>0</v>
      </c>
      <c r="V527">
        <v>0</v>
      </c>
      <c r="W527" s="26">
        <v>0</v>
      </c>
      <c r="X527" s="26">
        <v>99.980408114908059</v>
      </c>
      <c r="Y527" s="26">
        <v>0</v>
      </c>
      <c r="Z527" s="26">
        <v>0</v>
      </c>
      <c r="AA527" s="26">
        <v>0</v>
      </c>
      <c r="AB527" s="26">
        <v>3.6898205046149735</v>
      </c>
      <c r="AC527" s="26">
        <v>0</v>
      </c>
      <c r="AD527" s="26">
        <v>0</v>
      </c>
      <c r="AE527" s="26">
        <v>103.67022861952303</v>
      </c>
    </row>
    <row r="528" spans="1:31" x14ac:dyDescent="0.3">
      <c r="A528">
        <v>2759723</v>
      </c>
      <c r="B528">
        <v>1</v>
      </c>
      <c r="C528" t="s">
        <v>80</v>
      </c>
      <c r="D528" t="s">
        <v>93</v>
      </c>
      <c r="E528" t="s">
        <v>157</v>
      </c>
      <c r="F528" t="s">
        <v>1703</v>
      </c>
      <c r="G528" t="s">
        <v>159</v>
      </c>
      <c r="H528" t="s">
        <v>149</v>
      </c>
      <c r="I528" t="s">
        <v>136</v>
      </c>
      <c r="J528" t="s">
        <v>137</v>
      </c>
      <c r="K528" t="s">
        <v>138</v>
      </c>
      <c r="L528" t="s">
        <v>1704</v>
      </c>
      <c r="M528" t="s">
        <v>1705</v>
      </c>
      <c r="N528" s="26">
        <v>1.0686111110000001</v>
      </c>
      <c r="O528">
        <v>6</v>
      </c>
      <c r="P528">
        <v>4822</v>
      </c>
      <c r="Q528">
        <v>170</v>
      </c>
      <c r="R528">
        <v>1098</v>
      </c>
      <c r="S528">
        <v>34</v>
      </c>
      <c r="T528">
        <v>1202</v>
      </c>
      <c r="U528">
        <v>5</v>
      </c>
      <c r="V528">
        <v>1</v>
      </c>
      <c r="W528" s="26">
        <v>3.6219170314700464</v>
      </c>
      <c r="X528" s="26">
        <v>706.09223407071977</v>
      </c>
      <c r="Y528" s="26">
        <v>494.57846242705551</v>
      </c>
      <c r="Z528" s="26">
        <v>96.576372909364039</v>
      </c>
      <c r="AA528" s="26">
        <v>158.09225938722054</v>
      </c>
      <c r="AB528" s="26">
        <v>311.55892153457768</v>
      </c>
      <c r="AC528" s="26">
        <v>149.4508167523399</v>
      </c>
      <c r="AD528" s="26">
        <v>0</v>
      </c>
      <c r="AE528" s="26">
        <v>1919.9709841127474</v>
      </c>
    </row>
    <row r="529" spans="1:31" x14ac:dyDescent="0.3">
      <c r="A529">
        <v>2759245</v>
      </c>
      <c r="B529">
        <v>1</v>
      </c>
      <c r="C529" t="s">
        <v>81</v>
      </c>
      <c r="D529" t="s">
        <v>127</v>
      </c>
      <c r="E529" t="s">
        <v>152</v>
      </c>
      <c r="F529" t="s">
        <v>963</v>
      </c>
      <c r="G529" t="s">
        <v>159</v>
      </c>
      <c r="H529" t="s">
        <v>149</v>
      </c>
      <c r="I529" t="s">
        <v>136</v>
      </c>
      <c r="J529" t="s">
        <v>137</v>
      </c>
      <c r="K529" t="s">
        <v>138</v>
      </c>
      <c r="L529" t="s">
        <v>1706</v>
      </c>
      <c r="M529" t="s">
        <v>1707</v>
      </c>
      <c r="N529" s="26">
        <v>1.0038888880000001</v>
      </c>
      <c r="O529">
        <v>10</v>
      </c>
      <c r="P529">
        <v>3</v>
      </c>
      <c r="Q529">
        <v>290</v>
      </c>
      <c r="R529">
        <v>46</v>
      </c>
      <c r="S529">
        <v>17</v>
      </c>
      <c r="T529">
        <v>2</v>
      </c>
      <c r="U529">
        <v>0</v>
      </c>
      <c r="V529">
        <v>0</v>
      </c>
      <c r="W529" s="26">
        <v>2.7308417450512112</v>
      </c>
      <c r="X529" s="26">
        <v>0</v>
      </c>
      <c r="Y529" s="26">
        <v>77.561610908450007</v>
      </c>
      <c r="Z529" s="26">
        <v>7.7142250688704834</v>
      </c>
      <c r="AA529" s="26">
        <v>39.075731166324012</v>
      </c>
      <c r="AB529" s="26">
        <v>0</v>
      </c>
      <c r="AC529" s="26">
        <v>0</v>
      </c>
      <c r="AD529" s="26">
        <v>0</v>
      </c>
      <c r="AE529" s="26">
        <v>127.08240888869571</v>
      </c>
    </row>
    <row r="530" spans="1:31" x14ac:dyDescent="0.3">
      <c r="A530">
        <v>2759139</v>
      </c>
      <c r="B530">
        <v>1</v>
      </c>
      <c r="C530" t="s">
        <v>80</v>
      </c>
      <c r="D530" t="s">
        <v>89</v>
      </c>
      <c r="E530" t="s">
        <v>146</v>
      </c>
      <c r="F530" t="s">
        <v>1708</v>
      </c>
      <c r="G530" t="s">
        <v>159</v>
      </c>
      <c r="H530" t="s">
        <v>149</v>
      </c>
      <c r="I530" t="s">
        <v>566</v>
      </c>
      <c r="J530" t="s">
        <v>137</v>
      </c>
      <c r="K530" t="s">
        <v>138</v>
      </c>
      <c r="L530" t="s">
        <v>1548</v>
      </c>
      <c r="M530" t="s">
        <v>1709</v>
      </c>
      <c r="N530" s="26">
        <v>5.5555550000000002E-3</v>
      </c>
      <c r="O530">
        <v>0</v>
      </c>
      <c r="P530">
        <v>382</v>
      </c>
      <c r="Q530">
        <v>2</v>
      </c>
      <c r="R530">
        <v>67</v>
      </c>
      <c r="S530">
        <v>7</v>
      </c>
      <c r="T530">
        <v>69</v>
      </c>
      <c r="U530">
        <v>0</v>
      </c>
      <c r="V530">
        <v>0</v>
      </c>
      <c r="W530" s="26">
        <v>0</v>
      </c>
      <c r="X530" s="26">
        <v>1.1173327360142595</v>
      </c>
      <c r="Y530" s="26">
        <v>0</v>
      </c>
      <c r="Z530" s="26">
        <v>5.5722138694624446E-2</v>
      </c>
      <c r="AA530" s="26">
        <v>1.0189027938362656</v>
      </c>
      <c r="AB530" s="26">
        <v>0.72159559745230828</v>
      </c>
      <c r="AC530" s="26">
        <v>0</v>
      </c>
      <c r="AD530" s="26">
        <v>0</v>
      </c>
      <c r="AE530" s="26">
        <v>2.9135532659974577</v>
      </c>
    </row>
    <row r="531" spans="1:31" x14ac:dyDescent="0.3">
      <c r="A531">
        <v>2759394</v>
      </c>
      <c r="B531">
        <v>1</v>
      </c>
      <c r="C531" t="s">
        <v>81</v>
      </c>
      <c r="D531" t="s">
        <v>118</v>
      </c>
      <c r="E531" t="s">
        <v>146</v>
      </c>
      <c r="F531" t="s">
        <v>1710</v>
      </c>
      <c r="G531" t="s">
        <v>159</v>
      </c>
      <c r="H531" t="s">
        <v>149</v>
      </c>
      <c r="I531" t="s">
        <v>136</v>
      </c>
      <c r="J531" t="s">
        <v>137</v>
      </c>
      <c r="K531" t="s">
        <v>138</v>
      </c>
      <c r="L531" t="s">
        <v>1711</v>
      </c>
      <c r="M531" t="s">
        <v>1712</v>
      </c>
      <c r="N531" s="26">
        <v>0.337777777</v>
      </c>
      <c r="O531">
        <v>1</v>
      </c>
      <c r="P531">
        <v>562</v>
      </c>
      <c r="Q531">
        <v>14</v>
      </c>
      <c r="R531">
        <v>24</v>
      </c>
      <c r="S531">
        <v>9</v>
      </c>
      <c r="T531">
        <v>78</v>
      </c>
      <c r="U531">
        <v>4</v>
      </c>
      <c r="V531">
        <v>0</v>
      </c>
      <c r="W531" s="26">
        <v>0.32774594129569601</v>
      </c>
      <c r="X531" s="26">
        <v>38.541598531518908</v>
      </c>
      <c r="Y531" s="26">
        <v>0</v>
      </c>
      <c r="Z531" s="26">
        <v>0.78940758235752551</v>
      </c>
      <c r="AA531" s="26">
        <v>98.93757287260668</v>
      </c>
      <c r="AB531" s="26">
        <v>17.398328319985396</v>
      </c>
      <c r="AC531" s="26">
        <v>436.26858812448205</v>
      </c>
      <c r="AD531" s="26">
        <v>0</v>
      </c>
      <c r="AE531" s="26">
        <v>592.26324137224628</v>
      </c>
    </row>
    <row r="532" spans="1:31" x14ac:dyDescent="0.3">
      <c r="A532">
        <v>2759231</v>
      </c>
      <c r="B532">
        <v>1</v>
      </c>
      <c r="C532" t="s">
        <v>81</v>
      </c>
      <c r="D532" t="s">
        <v>127</v>
      </c>
      <c r="E532" t="s">
        <v>152</v>
      </c>
      <c r="F532" t="s">
        <v>1713</v>
      </c>
      <c r="G532" t="s">
        <v>159</v>
      </c>
      <c r="H532" t="s">
        <v>149</v>
      </c>
      <c r="I532" t="s">
        <v>136</v>
      </c>
      <c r="J532" t="s">
        <v>137</v>
      </c>
      <c r="K532" t="s">
        <v>138</v>
      </c>
      <c r="L532" t="s">
        <v>1714</v>
      </c>
      <c r="M532" t="s">
        <v>1715</v>
      </c>
      <c r="N532" s="26">
        <v>2.008611111</v>
      </c>
      <c r="O532">
        <v>3</v>
      </c>
      <c r="P532">
        <v>127</v>
      </c>
      <c r="Q532">
        <v>88</v>
      </c>
      <c r="R532">
        <v>163</v>
      </c>
      <c r="S532">
        <v>14</v>
      </c>
      <c r="T532">
        <v>19</v>
      </c>
      <c r="U532">
        <v>0</v>
      </c>
      <c r="V532">
        <v>1</v>
      </c>
      <c r="W532" s="26">
        <v>0</v>
      </c>
      <c r="X532" s="26">
        <v>32.456906432682786</v>
      </c>
      <c r="Y532" s="26">
        <v>13.358757337173513</v>
      </c>
      <c r="Z532" s="26">
        <v>20.535586010994088</v>
      </c>
      <c r="AA532" s="26">
        <v>120.25715011694791</v>
      </c>
      <c r="AB532" s="26">
        <v>17.374176975700124</v>
      </c>
      <c r="AC532" s="26">
        <v>0</v>
      </c>
      <c r="AD532" s="26">
        <v>325.95438166026224</v>
      </c>
      <c r="AE532" s="26">
        <v>529.93695853376062</v>
      </c>
    </row>
    <row r="533" spans="1:31" x14ac:dyDescent="0.3">
      <c r="A533">
        <v>2759062</v>
      </c>
      <c r="B533">
        <v>1</v>
      </c>
      <c r="C533" t="s">
        <v>80</v>
      </c>
      <c r="D533" t="s">
        <v>110</v>
      </c>
      <c r="E533" t="s">
        <v>170</v>
      </c>
      <c r="F533" t="s">
        <v>1716</v>
      </c>
      <c r="G533" t="s">
        <v>186</v>
      </c>
      <c r="H533" t="s">
        <v>135</v>
      </c>
      <c r="I533" t="s">
        <v>136</v>
      </c>
      <c r="J533" t="s">
        <v>137</v>
      </c>
      <c r="K533" t="s">
        <v>187</v>
      </c>
      <c r="L533" t="s">
        <v>1717</v>
      </c>
      <c r="M533" t="s">
        <v>1718</v>
      </c>
      <c r="N533" s="26">
        <v>7.2022222219999996</v>
      </c>
      <c r="O533">
        <v>0</v>
      </c>
      <c r="P533">
        <v>134</v>
      </c>
      <c r="Q533">
        <v>0</v>
      </c>
      <c r="R533">
        <v>0</v>
      </c>
      <c r="S533">
        <v>0</v>
      </c>
      <c r="T533">
        <v>8</v>
      </c>
      <c r="U533">
        <v>0</v>
      </c>
      <c r="V533">
        <v>0</v>
      </c>
      <c r="W533" s="26">
        <v>0</v>
      </c>
      <c r="X533" s="26">
        <v>225.07679298896161</v>
      </c>
      <c r="Y533" s="26">
        <v>0</v>
      </c>
      <c r="Z533" s="26">
        <v>0</v>
      </c>
      <c r="AA533" s="26">
        <v>0</v>
      </c>
      <c r="AB533" s="26">
        <v>30.965461573401043</v>
      </c>
      <c r="AC533" s="26">
        <v>0</v>
      </c>
      <c r="AD533" s="26">
        <v>0</v>
      </c>
      <c r="AE533" s="26">
        <v>256.04225456236264</v>
      </c>
    </row>
    <row r="534" spans="1:31" x14ac:dyDescent="0.3">
      <c r="A534">
        <v>2758899</v>
      </c>
      <c r="B534">
        <v>1</v>
      </c>
      <c r="C534" t="s">
        <v>81</v>
      </c>
      <c r="D534" t="s">
        <v>127</v>
      </c>
      <c r="E534" t="s">
        <v>141</v>
      </c>
      <c r="F534" t="s">
        <v>1719</v>
      </c>
      <c r="G534" t="s">
        <v>344</v>
      </c>
      <c r="H534" t="s">
        <v>135</v>
      </c>
      <c r="I534" t="s">
        <v>136</v>
      </c>
      <c r="J534" t="s">
        <v>137</v>
      </c>
      <c r="K534" t="s">
        <v>138</v>
      </c>
      <c r="L534" t="s">
        <v>1720</v>
      </c>
      <c r="M534" t="s">
        <v>1721</v>
      </c>
      <c r="N534" s="26">
        <v>1.3944444439999999</v>
      </c>
      <c r="O534">
        <v>0</v>
      </c>
      <c r="P534">
        <v>135</v>
      </c>
      <c r="Q534">
        <v>0</v>
      </c>
      <c r="R534">
        <v>8</v>
      </c>
      <c r="S534">
        <v>0</v>
      </c>
      <c r="T534">
        <v>20</v>
      </c>
      <c r="U534">
        <v>0</v>
      </c>
      <c r="V534">
        <v>0</v>
      </c>
      <c r="W534" s="26">
        <v>0</v>
      </c>
      <c r="X534" s="26">
        <v>46.530299349077758</v>
      </c>
      <c r="Y534" s="26">
        <v>0</v>
      </c>
      <c r="Z534" s="26">
        <v>0.61023444571902785</v>
      </c>
      <c r="AA534" s="26">
        <v>0</v>
      </c>
      <c r="AB534" s="26">
        <v>19.322994729680605</v>
      </c>
      <c r="AC534" s="26">
        <v>0</v>
      </c>
      <c r="AD534" s="26">
        <v>0</v>
      </c>
      <c r="AE534" s="26">
        <v>66.463528524477397</v>
      </c>
    </row>
    <row r="535" spans="1:31" x14ac:dyDescent="0.3">
      <c r="A535">
        <v>2759563</v>
      </c>
      <c r="B535">
        <v>1</v>
      </c>
      <c r="C535" t="s">
        <v>81</v>
      </c>
      <c r="D535" t="s">
        <v>113</v>
      </c>
      <c r="E535" t="s">
        <v>141</v>
      </c>
      <c r="F535" t="s">
        <v>1024</v>
      </c>
      <c r="G535" t="s">
        <v>143</v>
      </c>
      <c r="H535" t="s">
        <v>135</v>
      </c>
      <c r="I535" t="s">
        <v>136</v>
      </c>
      <c r="J535" t="s">
        <v>137</v>
      </c>
      <c r="K535" t="s">
        <v>138</v>
      </c>
      <c r="L535" t="s">
        <v>1722</v>
      </c>
      <c r="M535" t="s">
        <v>1723</v>
      </c>
      <c r="N535" s="26">
        <v>0.66861111100000004</v>
      </c>
      <c r="O535">
        <v>0</v>
      </c>
      <c r="P535">
        <v>405</v>
      </c>
      <c r="Q535">
        <v>0</v>
      </c>
      <c r="R535">
        <v>0</v>
      </c>
      <c r="S535">
        <v>0</v>
      </c>
      <c r="T535">
        <v>22</v>
      </c>
      <c r="U535">
        <v>0</v>
      </c>
      <c r="V535">
        <v>0</v>
      </c>
      <c r="W535" s="26">
        <v>0</v>
      </c>
      <c r="X535" s="26">
        <v>102.70712862305864</v>
      </c>
      <c r="Y535" s="26">
        <v>0</v>
      </c>
      <c r="Z535" s="26">
        <v>0</v>
      </c>
      <c r="AA535" s="26">
        <v>0</v>
      </c>
      <c r="AB535" s="26">
        <v>13.865769893756632</v>
      </c>
      <c r="AC535" s="26">
        <v>0</v>
      </c>
      <c r="AD535" s="26">
        <v>0</v>
      </c>
      <c r="AE535" s="26">
        <v>116.57289851681527</v>
      </c>
    </row>
    <row r="536" spans="1:31" x14ac:dyDescent="0.3">
      <c r="A536">
        <v>2759417</v>
      </c>
      <c r="B536">
        <v>1</v>
      </c>
      <c r="C536" t="s">
        <v>80</v>
      </c>
      <c r="D536" t="s">
        <v>82</v>
      </c>
      <c r="E536" t="s">
        <v>132</v>
      </c>
      <c r="F536" t="s">
        <v>1724</v>
      </c>
      <c r="G536" t="s">
        <v>197</v>
      </c>
      <c r="H536" t="s">
        <v>135</v>
      </c>
      <c r="I536" t="s">
        <v>136</v>
      </c>
      <c r="J536" t="s">
        <v>137</v>
      </c>
      <c r="K536" t="s">
        <v>138</v>
      </c>
      <c r="L536" t="s">
        <v>1725</v>
      </c>
      <c r="M536" t="s">
        <v>1726</v>
      </c>
      <c r="N536" s="26">
        <v>8.7733333330000001</v>
      </c>
      <c r="O536">
        <v>0</v>
      </c>
      <c r="P536">
        <v>5</v>
      </c>
      <c r="Q536">
        <v>0</v>
      </c>
      <c r="R536">
        <v>0</v>
      </c>
      <c r="S536">
        <v>0</v>
      </c>
      <c r="T536">
        <v>1</v>
      </c>
      <c r="U536">
        <v>0</v>
      </c>
      <c r="V536">
        <v>0</v>
      </c>
      <c r="W536" s="26">
        <v>0</v>
      </c>
      <c r="X536" s="26">
        <v>5.7302901490213012</v>
      </c>
      <c r="Y536" s="26">
        <v>0</v>
      </c>
      <c r="Z536" s="26">
        <v>0</v>
      </c>
      <c r="AA536" s="26">
        <v>0</v>
      </c>
      <c r="AB536" s="26">
        <v>4.4791042494323667</v>
      </c>
      <c r="AC536" s="26">
        <v>0</v>
      </c>
      <c r="AD536" s="26">
        <v>0</v>
      </c>
      <c r="AE536" s="26">
        <v>10.209394398453668</v>
      </c>
    </row>
    <row r="537" spans="1:31" x14ac:dyDescent="0.3">
      <c r="A537">
        <v>2759749</v>
      </c>
      <c r="B537">
        <v>1</v>
      </c>
      <c r="C537" t="s">
        <v>81</v>
      </c>
      <c r="D537" t="s">
        <v>128</v>
      </c>
      <c r="E537" t="s">
        <v>141</v>
      </c>
      <c r="F537" t="s">
        <v>1727</v>
      </c>
      <c r="G537" t="s">
        <v>143</v>
      </c>
      <c r="H537" t="s">
        <v>135</v>
      </c>
      <c r="I537" t="s">
        <v>136</v>
      </c>
      <c r="J537" t="s">
        <v>137</v>
      </c>
      <c r="K537" t="s">
        <v>138</v>
      </c>
      <c r="L537" t="s">
        <v>1728</v>
      </c>
      <c r="M537" t="s">
        <v>1729</v>
      </c>
      <c r="N537" s="26">
        <v>0.59833333300000002</v>
      </c>
      <c r="O537">
        <v>0</v>
      </c>
      <c r="P537">
        <v>386</v>
      </c>
      <c r="Q537">
        <v>0</v>
      </c>
      <c r="R537">
        <v>0</v>
      </c>
      <c r="S537">
        <v>0</v>
      </c>
      <c r="T537">
        <v>23</v>
      </c>
      <c r="U537">
        <v>0</v>
      </c>
      <c r="V537">
        <v>0</v>
      </c>
      <c r="W537" s="26">
        <v>0</v>
      </c>
      <c r="X537" s="26">
        <v>43.514675133245099</v>
      </c>
      <c r="Y537" s="26">
        <v>0</v>
      </c>
      <c r="Z537" s="26">
        <v>0</v>
      </c>
      <c r="AA537" s="26">
        <v>0</v>
      </c>
      <c r="AB537" s="26">
        <v>8.2292684614137261</v>
      </c>
      <c r="AC537" s="26">
        <v>0</v>
      </c>
      <c r="AD537" s="26">
        <v>0</v>
      </c>
      <c r="AE537" s="26">
        <v>51.743943594658823</v>
      </c>
    </row>
    <row r="538" spans="1:31" x14ac:dyDescent="0.3">
      <c r="A538">
        <v>2759188</v>
      </c>
      <c r="B538">
        <v>2</v>
      </c>
      <c r="C538" t="s">
        <v>80</v>
      </c>
      <c r="D538" t="s">
        <v>96</v>
      </c>
      <c r="E538" t="s">
        <v>146</v>
      </c>
      <c r="F538" t="s">
        <v>1386</v>
      </c>
      <c r="G538" t="s">
        <v>148</v>
      </c>
      <c r="H538" t="s">
        <v>149</v>
      </c>
      <c r="I538" t="s">
        <v>136</v>
      </c>
      <c r="J538" t="s">
        <v>137</v>
      </c>
      <c r="K538" t="s">
        <v>138</v>
      </c>
      <c r="L538" t="s">
        <v>1730</v>
      </c>
      <c r="M538" t="s">
        <v>1731</v>
      </c>
      <c r="N538" s="26">
        <v>1.131388888</v>
      </c>
      <c r="O538">
        <v>0</v>
      </c>
      <c r="P538">
        <v>293</v>
      </c>
      <c r="Q538">
        <v>5</v>
      </c>
      <c r="R538">
        <v>35</v>
      </c>
      <c r="S538">
        <v>5</v>
      </c>
      <c r="T538">
        <v>67</v>
      </c>
      <c r="U538">
        <v>0</v>
      </c>
      <c r="V538">
        <v>0</v>
      </c>
      <c r="W538" s="26">
        <v>0</v>
      </c>
      <c r="X538" s="26">
        <v>105.14874900450644</v>
      </c>
      <c r="Y538" s="26">
        <v>1.6664520211708973</v>
      </c>
      <c r="Z538" s="26">
        <v>10.01205932038625</v>
      </c>
      <c r="AA538" s="26">
        <v>27.741390756776894</v>
      </c>
      <c r="AB538" s="26">
        <v>91.562195136982453</v>
      </c>
      <c r="AC538" s="26">
        <v>0</v>
      </c>
      <c r="AD538" s="26">
        <v>0</v>
      </c>
      <c r="AE538" s="26">
        <v>236.13084623982292</v>
      </c>
    </row>
    <row r="539" spans="1:31" x14ac:dyDescent="0.3">
      <c r="A539">
        <v>2759354</v>
      </c>
      <c r="B539">
        <v>1</v>
      </c>
      <c r="C539" t="s">
        <v>80</v>
      </c>
      <c r="D539" t="s">
        <v>82</v>
      </c>
      <c r="E539" t="s">
        <v>132</v>
      </c>
      <c r="F539" t="s">
        <v>1732</v>
      </c>
      <c r="G539" t="s">
        <v>134</v>
      </c>
      <c r="H539" t="s">
        <v>135</v>
      </c>
      <c r="I539" t="s">
        <v>136</v>
      </c>
      <c r="J539" t="s">
        <v>137</v>
      </c>
      <c r="K539" t="s">
        <v>138</v>
      </c>
      <c r="L539" t="s">
        <v>1733</v>
      </c>
      <c r="M539" t="s">
        <v>1734</v>
      </c>
      <c r="N539" s="26">
        <v>8.0905555549999999</v>
      </c>
      <c r="O539">
        <v>0</v>
      </c>
      <c r="P539">
        <v>8</v>
      </c>
      <c r="Q539">
        <v>0</v>
      </c>
      <c r="R539">
        <v>0</v>
      </c>
      <c r="S539">
        <v>0</v>
      </c>
      <c r="T539">
        <v>2</v>
      </c>
      <c r="U539">
        <v>0</v>
      </c>
      <c r="V539">
        <v>0</v>
      </c>
      <c r="W539" s="26">
        <v>0</v>
      </c>
      <c r="X539" s="26">
        <v>9.7746679683875186</v>
      </c>
      <c r="Y539" s="26">
        <v>0</v>
      </c>
      <c r="Z539" s="26">
        <v>0</v>
      </c>
      <c r="AA539" s="26">
        <v>0</v>
      </c>
      <c r="AB539" s="26">
        <v>13.945000269679309</v>
      </c>
      <c r="AC539" s="26">
        <v>0</v>
      </c>
      <c r="AD539" s="26">
        <v>0</v>
      </c>
      <c r="AE539" s="26">
        <v>23.719668238066827</v>
      </c>
    </row>
    <row r="540" spans="1:31" x14ac:dyDescent="0.3">
      <c r="A540">
        <v>2759022</v>
      </c>
      <c r="B540">
        <v>1</v>
      </c>
      <c r="C540" t="s">
        <v>80</v>
      </c>
      <c r="D540" t="s">
        <v>94</v>
      </c>
      <c r="E540" t="s">
        <v>141</v>
      </c>
      <c r="F540" t="s">
        <v>1735</v>
      </c>
      <c r="G540" t="s">
        <v>143</v>
      </c>
      <c r="H540" t="s">
        <v>135</v>
      </c>
      <c r="I540" t="s">
        <v>136</v>
      </c>
      <c r="J540" t="s">
        <v>137</v>
      </c>
      <c r="K540" t="s">
        <v>138</v>
      </c>
      <c r="L540" t="s">
        <v>1736</v>
      </c>
      <c r="M540" t="s">
        <v>1737</v>
      </c>
      <c r="N540" s="26">
        <v>0.385833333</v>
      </c>
      <c r="O540">
        <v>0</v>
      </c>
      <c r="P540">
        <v>519</v>
      </c>
      <c r="Q540">
        <v>0</v>
      </c>
      <c r="R540">
        <v>3</v>
      </c>
      <c r="S540">
        <v>0</v>
      </c>
      <c r="T540">
        <v>37</v>
      </c>
      <c r="U540">
        <v>0</v>
      </c>
      <c r="V540">
        <v>0</v>
      </c>
      <c r="W540" s="26">
        <v>0</v>
      </c>
      <c r="X540" s="26">
        <v>50.044487833317262</v>
      </c>
      <c r="Y540" s="26">
        <v>0</v>
      </c>
      <c r="Z540" s="26">
        <v>8.6229252906619341E-2</v>
      </c>
      <c r="AA540" s="26">
        <v>0</v>
      </c>
      <c r="AB540" s="26">
        <v>13.132511058289495</v>
      </c>
      <c r="AC540" s="26">
        <v>0</v>
      </c>
      <c r="AD540" s="26">
        <v>0</v>
      </c>
      <c r="AE540" s="26">
        <v>63.263228144513377</v>
      </c>
    </row>
    <row r="541" spans="1:31" x14ac:dyDescent="0.3">
      <c r="A541">
        <v>2759603</v>
      </c>
      <c r="B541">
        <v>1</v>
      </c>
      <c r="C541" t="s">
        <v>81</v>
      </c>
      <c r="D541" t="s">
        <v>128</v>
      </c>
      <c r="E541" t="s">
        <v>166</v>
      </c>
      <c r="F541" t="s">
        <v>1738</v>
      </c>
      <c r="G541" t="s">
        <v>232</v>
      </c>
      <c r="H541" t="s">
        <v>135</v>
      </c>
      <c r="I541" t="s">
        <v>136</v>
      </c>
      <c r="J541" t="s">
        <v>137</v>
      </c>
      <c r="K541" t="s">
        <v>138</v>
      </c>
      <c r="L541" t="s">
        <v>1739</v>
      </c>
      <c r="M541" t="s">
        <v>1740</v>
      </c>
      <c r="N541" s="26">
        <v>3.661944444</v>
      </c>
      <c r="O541">
        <v>0</v>
      </c>
      <c r="P541">
        <v>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 s="26">
        <v>0</v>
      </c>
      <c r="X541" s="26">
        <v>9.0590311641705288</v>
      </c>
      <c r="Y541" s="26">
        <v>0</v>
      </c>
      <c r="Z541" s="26">
        <v>0</v>
      </c>
      <c r="AA541" s="26">
        <v>0</v>
      </c>
      <c r="AB541" s="26">
        <v>0</v>
      </c>
      <c r="AC541" s="26">
        <v>0</v>
      </c>
      <c r="AD541" s="26">
        <v>0</v>
      </c>
      <c r="AE541" s="26">
        <v>9.0590311641705288</v>
      </c>
    </row>
    <row r="542" spans="1:31" x14ac:dyDescent="0.3">
      <c r="A542">
        <v>2758916</v>
      </c>
      <c r="B542">
        <v>1</v>
      </c>
      <c r="C542" t="s">
        <v>80</v>
      </c>
      <c r="D542" t="s">
        <v>99</v>
      </c>
      <c r="E542" t="s">
        <v>157</v>
      </c>
      <c r="F542" t="s">
        <v>1741</v>
      </c>
      <c r="G542" t="s">
        <v>159</v>
      </c>
      <c r="H542" t="s">
        <v>149</v>
      </c>
      <c r="I542" t="s">
        <v>136</v>
      </c>
      <c r="J542" t="s">
        <v>137</v>
      </c>
      <c r="K542" t="s">
        <v>138</v>
      </c>
      <c r="L542" t="s">
        <v>1742</v>
      </c>
      <c r="M542" t="s">
        <v>1743</v>
      </c>
      <c r="N542" s="26">
        <v>0.21722222199999999</v>
      </c>
      <c r="O542">
        <v>4</v>
      </c>
      <c r="P542">
        <v>968</v>
      </c>
      <c r="Q542">
        <v>14</v>
      </c>
      <c r="R542">
        <v>134</v>
      </c>
      <c r="S542">
        <v>20</v>
      </c>
      <c r="T542">
        <v>79</v>
      </c>
      <c r="U542">
        <v>0</v>
      </c>
      <c r="V542">
        <v>4</v>
      </c>
      <c r="W542" s="26">
        <v>1.7709757102715884</v>
      </c>
      <c r="X542" s="26">
        <v>23.38288076255078</v>
      </c>
      <c r="Y542" s="26">
        <v>1.9927053049701187</v>
      </c>
      <c r="Z542" s="26">
        <v>4.6099274419717995</v>
      </c>
      <c r="AA542" s="26">
        <v>13.574636878075129</v>
      </c>
      <c r="AB542" s="26">
        <v>3.1415134308316857</v>
      </c>
      <c r="AC542" s="26">
        <v>0</v>
      </c>
      <c r="AD542" s="26">
        <v>0.52022980787560469</v>
      </c>
      <c r="AE542" s="26">
        <v>48.992869336546704</v>
      </c>
    </row>
    <row r="543" spans="1:31" x14ac:dyDescent="0.3">
      <c r="A543">
        <v>2759068</v>
      </c>
      <c r="B543">
        <v>1</v>
      </c>
      <c r="C543" t="s">
        <v>81</v>
      </c>
      <c r="D543" t="s">
        <v>117</v>
      </c>
      <c r="E543" t="s">
        <v>132</v>
      </c>
      <c r="F543" t="s">
        <v>1744</v>
      </c>
      <c r="G543" t="s">
        <v>197</v>
      </c>
      <c r="H543" t="s">
        <v>135</v>
      </c>
      <c r="I543" t="s">
        <v>136</v>
      </c>
      <c r="J543" t="s">
        <v>137</v>
      </c>
      <c r="K543" t="s">
        <v>138</v>
      </c>
      <c r="L543" t="s">
        <v>1745</v>
      </c>
      <c r="M543" t="s">
        <v>1746</v>
      </c>
      <c r="N543" s="26">
        <v>2.9069444440000001</v>
      </c>
      <c r="O543">
        <v>0</v>
      </c>
      <c r="P543">
        <v>1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 s="26">
        <v>0</v>
      </c>
      <c r="X543" s="26">
        <v>0.24136114429836333</v>
      </c>
      <c r="Y543" s="26">
        <v>0</v>
      </c>
      <c r="Z543" s="26">
        <v>0</v>
      </c>
      <c r="AA543" s="26">
        <v>0</v>
      </c>
      <c r="AB543" s="26">
        <v>0</v>
      </c>
      <c r="AC543" s="26">
        <v>0</v>
      </c>
      <c r="AD543" s="26">
        <v>0</v>
      </c>
      <c r="AE543" s="26">
        <v>0.24136114429836333</v>
      </c>
    </row>
    <row r="544" spans="1:31" x14ac:dyDescent="0.3">
      <c r="A544">
        <v>2759214</v>
      </c>
      <c r="B544">
        <v>1</v>
      </c>
      <c r="C544" t="s">
        <v>80</v>
      </c>
      <c r="D544" t="s">
        <v>96</v>
      </c>
      <c r="E544" t="s">
        <v>132</v>
      </c>
      <c r="F544" t="s">
        <v>1747</v>
      </c>
      <c r="G544" t="s">
        <v>134</v>
      </c>
      <c r="H544" t="s">
        <v>135</v>
      </c>
      <c r="I544" t="s">
        <v>136</v>
      </c>
      <c r="J544" t="s">
        <v>137</v>
      </c>
      <c r="K544" t="s">
        <v>138</v>
      </c>
      <c r="L544" t="s">
        <v>1748</v>
      </c>
      <c r="M544" t="s">
        <v>1749</v>
      </c>
      <c r="N544" s="26">
        <v>6.3233333329999999</v>
      </c>
      <c r="O544">
        <v>0</v>
      </c>
      <c r="P544">
        <v>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 s="26">
        <v>0</v>
      </c>
      <c r="X544" s="26">
        <v>0</v>
      </c>
      <c r="Y544" s="26">
        <v>0</v>
      </c>
      <c r="Z544" s="26">
        <v>0</v>
      </c>
      <c r="AA544" s="26">
        <v>0</v>
      </c>
      <c r="AB544" s="26">
        <v>0</v>
      </c>
      <c r="AC544" s="26">
        <v>0</v>
      </c>
      <c r="AD544" s="26">
        <v>0</v>
      </c>
      <c r="AE544" s="26">
        <v>0</v>
      </c>
    </row>
    <row r="545" spans="1:31" x14ac:dyDescent="0.3">
      <c r="A545">
        <v>2759148</v>
      </c>
      <c r="B545">
        <v>1</v>
      </c>
      <c r="C545" t="s">
        <v>80</v>
      </c>
      <c r="D545" t="s">
        <v>107</v>
      </c>
      <c r="E545" t="s">
        <v>132</v>
      </c>
      <c r="F545" t="s">
        <v>1750</v>
      </c>
      <c r="G545" t="s">
        <v>134</v>
      </c>
      <c r="H545" t="s">
        <v>135</v>
      </c>
      <c r="I545" t="s">
        <v>136</v>
      </c>
      <c r="J545" t="s">
        <v>137</v>
      </c>
      <c r="K545" t="s">
        <v>138</v>
      </c>
      <c r="L545" t="s">
        <v>1751</v>
      </c>
      <c r="M545" t="s">
        <v>1752</v>
      </c>
      <c r="N545" s="26">
        <v>0.88638888800000004</v>
      </c>
      <c r="O545">
        <v>0</v>
      </c>
      <c r="P545">
        <v>9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 s="26">
        <v>0</v>
      </c>
      <c r="X545" s="26">
        <v>4.6882049370677664E-2</v>
      </c>
      <c r="Y545" s="26">
        <v>0</v>
      </c>
      <c r="Z545" s="26">
        <v>0</v>
      </c>
      <c r="AA545" s="26">
        <v>0</v>
      </c>
      <c r="AB545" s="26">
        <v>0</v>
      </c>
      <c r="AC545" s="26">
        <v>0</v>
      </c>
      <c r="AD545" s="26">
        <v>0</v>
      </c>
      <c r="AE545" s="26">
        <v>4.6882049370677664E-2</v>
      </c>
    </row>
    <row r="546" spans="1:31" x14ac:dyDescent="0.3">
      <c r="A546">
        <v>2758936</v>
      </c>
      <c r="B546">
        <v>1</v>
      </c>
      <c r="C546" t="s">
        <v>80</v>
      </c>
      <c r="D546" t="s">
        <v>96</v>
      </c>
      <c r="E546" t="s">
        <v>175</v>
      </c>
      <c r="F546" t="s">
        <v>1753</v>
      </c>
      <c r="G546" t="s">
        <v>159</v>
      </c>
      <c r="H546" t="s">
        <v>149</v>
      </c>
      <c r="I546" t="s">
        <v>136</v>
      </c>
      <c r="J546" t="s">
        <v>137</v>
      </c>
      <c r="K546" t="s">
        <v>138</v>
      </c>
      <c r="L546" t="s">
        <v>1754</v>
      </c>
      <c r="M546" t="s">
        <v>1755</v>
      </c>
      <c r="N546" s="26">
        <v>0.36249999999999999</v>
      </c>
      <c r="O546">
        <v>0</v>
      </c>
      <c r="P546">
        <v>1646</v>
      </c>
      <c r="Q546">
        <v>1</v>
      </c>
      <c r="R546">
        <v>36</v>
      </c>
      <c r="S546">
        <v>5</v>
      </c>
      <c r="T546">
        <v>23</v>
      </c>
      <c r="U546">
        <v>0</v>
      </c>
      <c r="V546">
        <v>0</v>
      </c>
      <c r="W546" s="26">
        <v>0</v>
      </c>
      <c r="X546" s="26">
        <v>151.25076193954317</v>
      </c>
      <c r="Y546" s="26">
        <v>1.521013256834288</v>
      </c>
      <c r="Z546" s="26">
        <v>0</v>
      </c>
      <c r="AA546" s="26">
        <v>92.851014526569585</v>
      </c>
      <c r="AB546" s="26">
        <v>26.741879551564875</v>
      </c>
      <c r="AC546" s="26">
        <v>0</v>
      </c>
      <c r="AD546" s="26">
        <v>0</v>
      </c>
      <c r="AE546" s="26">
        <v>272.36466927451193</v>
      </c>
    </row>
    <row r="547" spans="1:31" x14ac:dyDescent="0.3">
      <c r="A547">
        <v>2759005</v>
      </c>
      <c r="B547">
        <v>1</v>
      </c>
      <c r="C547" t="s">
        <v>80</v>
      </c>
      <c r="D547" t="s">
        <v>110</v>
      </c>
      <c r="E547" t="s">
        <v>170</v>
      </c>
      <c r="F547" t="s">
        <v>1756</v>
      </c>
      <c r="G547" t="s">
        <v>186</v>
      </c>
      <c r="H547" t="s">
        <v>135</v>
      </c>
      <c r="I547" t="s">
        <v>136</v>
      </c>
      <c r="J547" t="s">
        <v>137</v>
      </c>
      <c r="K547" t="s">
        <v>187</v>
      </c>
      <c r="L547" t="s">
        <v>1757</v>
      </c>
      <c r="M547" t="s">
        <v>1758</v>
      </c>
      <c r="N547" s="26">
        <v>7.7777777769999998</v>
      </c>
      <c r="O547">
        <v>0</v>
      </c>
      <c r="P547">
        <v>190</v>
      </c>
      <c r="Q547">
        <v>0</v>
      </c>
      <c r="R547">
        <v>0</v>
      </c>
      <c r="S547">
        <v>0</v>
      </c>
      <c r="T547">
        <v>7</v>
      </c>
      <c r="U547">
        <v>0</v>
      </c>
      <c r="V547">
        <v>0</v>
      </c>
      <c r="W547" s="26">
        <v>0</v>
      </c>
      <c r="X547" s="26">
        <v>359.49546522512924</v>
      </c>
      <c r="Y547" s="26">
        <v>0</v>
      </c>
      <c r="Z547" s="26">
        <v>0</v>
      </c>
      <c r="AA547" s="26">
        <v>0</v>
      </c>
      <c r="AB547" s="26">
        <v>34.10399244283505</v>
      </c>
      <c r="AC547" s="26">
        <v>0</v>
      </c>
      <c r="AD547" s="26">
        <v>0</v>
      </c>
      <c r="AE547" s="26">
        <v>393.59945766796432</v>
      </c>
    </row>
    <row r="548" spans="1:31" x14ac:dyDescent="0.3">
      <c r="A548">
        <v>2758985</v>
      </c>
      <c r="B548">
        <v>1</v>
      </c>
      <c r="C548" t="s">
        <v>81</v>
      </c>
      <c r="D548" t="s">
        <v>118</v>
      </c>
      <c r="E548" t="s">
        <v>152</v>
      </c>
      <c r="F548" t="s">
        <v>1759</v>
      </c>
      <c r="G548" t="s">
        <v>159</v>
      </c>
      <c r="H548" t="s">
        <v>149</v>
      </c>
      <c r="I548" t="s">
        <v>566</v>
      </c>
      <c r="J548" t="s">
        <v>137</v>
      </c>
      <c r="K548" t="s">
        <v>138</v>
      </c>
      <c r="L548" t="s">
        <v>1760</v>
      </c>
      <c r="M548" t="s">
        <v>1761</v>
      </c>
      <c r="N548" s="26">
        <v>8.3333300000000001E-4</v>
      </c>
      <c r="O548">
        <v>6</v>
      </c>
      <c r="P548">
        <v>413</v>
      </c>
      <c r="Q548">
        <v>52</v>
      </c>
      <c r="R548">
        <v>42</v>
      </c>
      <c r="S548">
        <v>8</v>
      </c>
      <c r="T548">
        <v>33</v>
      </c>
      <c r="U548">
        <v>0</v>
      </c>
      <c r="V548">
        <v>0</v>
      </c>
      <c r="W548" s="26">
        <v>1.4504799564636669E-3</v>
      </c>
      <c r="X548" s="26">
        <v>4.317190091046464E-2</v>
      </c>
      <c r="Y548" s="26">
        <v>0.12561535821282757</v>
      </c>
      <c r="Z548" s="26">
        <v>2.0402244309982994E-2</v>
      </c>
      <c r="AA548" s="26">
        <v>2.0921426719566753E-2</v>
      </c>
      <c r="AB548" s="26">
        <v>5.7257824714209175E-3</v>
      </c>
      <c r="AC548" s="26">
        <v>0</v>
      </c>
      <c r="AD548" s="26">
        <v>0</v>
      </c>
      <c r="AE548" s="26">
        <v>0.21728719258072654</v>
      </c>
    </row>
    <row r="549" spans="1:31" x14ac:dyDescent="0.3">
      <c r="A549">
        <v>2759291</v>
      </c>
      <c r="B549">
        <v>1</v>
      </c>
      <c r="C549" t="s">
        <v>81</v>
      </c>
      <c r="D549" t="s">
        <v>127</v>
      </c>
      <c r="E549" t="s">
        <v>152</v>
      </c>
      <c r="F549" t="s">
        <v>1762</v>
      </c>
      <c r="G549" t="s">
        <v>159</v>
      </c>
      <c r="H549" t="s">
        <v>149</v>
      </c>
      <c r="I549" t="s">
        <v>136</v>
      </c>
      <c r="J549" t="s">
        <v>137</v>
      </c>
      <c r="K549" t="s">
        <v>138</v>
      </c>
      <c r="L549" t="s">
        <v>1763</v>
      </c>
      <c r="M549" t="s">
        <v>1764</v>
      </c>
      <c r="N549" s="26">
        <v>1.171944444</v>
      </c>
      <c r="O549">
        <v>1</v>
      </c>
      <c r="P549">
        <v>405</v>
      </c>
      <c r="Q549">
        <v>31</v>
      </c>
      <c r="R549">
        <v>74</v>
      </c>
      <c r="S549">
        <v>2</v>
      </c>
      <c r="T549">
        <v>54</v>
      </c>
      <c r="U549">
        <v>0</v>
      </c>
      <c r="V549">
        <v>0</v>
      </c>
      <c r="W549" s="26">
        <v>1.721528681548715</v>
      </c>
      <c r="X549" s="26">
        <v>86.056130600016246</v>
      </c>
      <c r="Y549" s="26">
        <v>18.81307207466206</v>
      </c>
      <c r="Z549" s="26">
        <v>4.772927219602848</v>
      </c>
      <c r="AA549" s="26">
        <v>0.19093544344871952</v>
      </c>
      <c r="AB549" s="26">
        <v>26.487079869680535</v>
      </c>
      <c r="AC549" s="26">
        <v>0</v>
      </c>
      <c r="AD549" s="26">
        <v>0</v>
      </c>
      <c r="AE549" s="26">
        <v>138.04167388895914</v>
      </c>
    </row>
    <row r="550" spans="1:31" x14ac:dyDescent="0.3">
      <c r="A550">
        <v>2759042</v>
      </c>
      <c r="B550">
        <v>1</v>
      </c>
      <c r="C550" t="s">
        <v>80</v>
      </c>
      <c r="D550" t="s">
        <v>84</v>
      </c>
      <c r="E550" t="s">
        <v>170</v>
      </c>
      <c r="F550" t="s">
        <v>1765</v>
      </c>
      <c r="G550" t="s">
        <v>204</v>
      </c>
      <c r="H550" t="s">
        <v>135</v>
      </c>
      <c r="I550" t="s">
        <v>136</v>
      </c>
      <c r="J550" t="s">
        <v>137</v>
      </c>
      <c r="K550" t="s">
        <v>138</v>
      </c>
      <c r="L550" t="s">
        <v>1766</v>
      </c>
      <c r="M550" t="s">
        <v>1767</v>
      </c>
      <c r="N550" s="26">
        <v>2.1186111109999999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53</v>
      </c>
      <c r="U550">
        <v>0</v>
      </c>
      <c r="V550">
        <v>0</v>
      </c>
      <c r="W550" s="26">
        <v>0</v>
      </c>
      <c r="X550" s="26">
        <v>0</v>
      </c>
      <c r="Y550" s="26">
        <v>0</v>
      </c>
      <c r="Z550" s="26">
        <v>0</v>
      </c>
      <c r="AA550" s="26">
        <v>0</v>
      </c>
      <c r="AB550" s="26">
        <v>81.345141652712925</v>
      </c>
      <c r="AC550" s="26">
        <v>0</v>
      </c>
      <c r="AD550" s="26">
        <v>0</v>
      </c>
      <c r="AE550" s="26">
        <v>81.345141652712925</v>
      </c>
    </row>
    <row r="551" spans="1:31" x14ac:dyDescent="0.3">
      <c r="A551">
        <v>2759297</v>
      </c>
      <c r="B551">
        <v>1</v>
      </c>
      <c r="C551" t="s">
        <v>80</v>
      </c>
      <c r="D551" t="s">
        <v>83</v>
      </c>
      <c r="E551" t="s">
        <v>132</v>
      </c>
      <c r="F551" t="s">
        <v>1768</v>
      </c>
      <c r="G551" t="s">
        <v>197</v>
      </c>
      <c r="H551" t="s">
        <v>135</v>
      </c>
      <c r="I551" t="s">
        <v>136</v>
      </c>
      <c r="J551" t="s">
        <v>137</v>
      </c>
      <c r="K551" t="s">
        <v>138</v>
      </c>
      <c r="L551" t="s">
        <v>1769</v>
      </c>
      <c r="M551" t="s">
        <v>1770</v>
      </c>
      <c r="N551" s="26">
        <v>1.466111111</v>
      </c>
      <c r="O551">
        <v>0</v>
      </c>
      <c r="P551">
        <v>1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 s="26">
        <v>0</v>
      </c>
      <c r="X551" s="26">
        <v>0.9606862337051788</v>
      </c>
      <c r="Y551" s="26">
        <v>0</v>
      </c>
      <c r="Z551" s="26">
        <v>0</v>
      </c>
      <c r="AA551" s="26">
        <v>0</v>
      </c>
      <c r="AB551" s="26">
        <v>0</v>
      </c>
      <c r="AC551" s="26">
        <v>0</v>
      </c>
      <c r="AD551" s="26">
        <v>0</v>
      </c>
      <c r="AE551" s="26">
        <v>0.9606862337051788</v>
      </c>
    </row>
    <row r="552" spans="1:31" x14ac:dyDescent="0.3">
      <c r="A552">
        <v>2759357</v>
      </c>
      <c r="B552">
        <v>1</v>
      </c>
      <c r="C552" t="s">
        <v>80</v>
      </c>
      <c r="D552" t="s">
        <v>103</v>
      </c>
      <c r="E552" t="s">
        <v>157</v>
      </c>
      <c r="F552" t="s">
        <v>1771</v>
      </c>
      <c r="G552" t="s">
        <v>159</v>
      </c>
      <c r="H552" t="s">
        <v>149</v>
      </c>
      <c r="I552" t="s">
        <v>136</v>
      </c>
      <c r="J552" t="s">
        <v>137</v>
      </c>
      <c r="K552" t="s">
        <v>138</v>
      </c>
      <c r="L552" t="s">
        <v>1772</v>
      </c>
      <c r="M552" t="s">
        <v>1773</v>
      </c>
      <c r="N552" s="26">
        <v>1.2183333329999999</v>
      </c>
      <c r="O552">
        <v>0</v>
      </c>
      <c r="P552">
        <v>3</v>
      </c>
      <c r="Q552">
        <v>9</v>
      </c>
      <c r="R552">
        <v>51</v>
      </c>
      <c r="S552">
        <v>9</v>
      </c>
      <c r="T552">
        <v>7</v>
      </c>
      <c r="U552">
        <v>0</v>
      </c>
      <c r="V552">
        <v>0</v>
      </c>
      <c r="W552" s="26">
        <v>0</v>
      </c>
      <c r="X552" s="26">
        <v>0.63507223290408643</v>
      </c>
      <c r="Y552" s="26">
        <v>8.156451103107468</v>
      </c>
      <c r="Z552" s="26">
        <v>31.109844985114727</v>
      </c>
      <c r="AA552" s="26">
        <v>3.924802283710044</v>
      </c>
      <c r="AB552" s="26">
        <v>8.2412764080593988</v>
      </c>
      <c r="AC552" s="26">
        <v>0</v>
      </c>
      <c r="AD552" s="26">
        <v>0</v>
      </c>
      <c r="AE552" s="26">
        <v>52.067447012895727</v>
      </c>
    </row>
    <row r="553" spans="1:31" x14ac:dyDescent="0.3">
      <c r="A553">
        <v>2758919</v>
      </c>
      <c r="B553">
        <v>1</v>
      </c>
      <c r="C553" t="s">
        <v>80</v>
      </c>
      <c r="D553" t="s">
        <v>83</v>
      </c>
      <c r="E553" t="s">
        <v>170</v>
      </c>
      <c r="F553" t="s">
        <v>671</v>
      </c>
      <c r="G553" t="s">
        <v>204</v>
      </c>
      <c r="H553" t="s">
        <v>135</v>
      </c>
      <c r="I553" t="s">
        <v>136</v>
      </c>
      <c r="J553" t="s">
        <v>137</v>
      </c>
      <c r="K553" t="s">
        <v>138</v>
      </c>
      <c r="L553" t="s">
        <v>1774</v>
      </c>
      <c r="M553" t="s">
        <v>1775</v>
      </c>
      <c r="N553" s="26">
        <v>3.0594444439999999</v>
      </c>
      <c r="O553">
        <v>0</v>
      </c>
      <c r="P553">
        <v>238</v>
      </c>
      <c r="Q553">
        <v>0</v>
      </c>
      <c r="R553">
        <v>0</v>
      </c>
      <c r="S553">
        <v>0</v>
      </c>
      <c r="T553">
        <v>8</v>
      </c>
      <c r="U553">
        <v>0</v>
      </c>
      <c r="V553">
        <v>0</v>
      </c>
      <c r="W553" s="26">
        <v>0</v>
      </c>
      <c r="X553" s="26">
        <v>176.92410972563272</v>
      </c>
      <c r="Y553" s="26">
        <v>0</v>
      </c>
      <c r="Z553" s="26">
        <v>0</v>
      </c>
      <c r="AA553" s="26">
        <v>0</v>
      </c>
      <c r="AB553" s="26">
        <v>24.793677906409911</v>
      </c>
      <c r="AC553" s="26">
        <v>0</v>
      </c>
      <c r="AD553" s="26">
        <v>0</v>
      </c>
      <c r="AE553" s="26">
        <v>201.71778763204264</v>
      </c>
    </row>
    <row r="554" spans="1:31" x14ac:dyDescent="0.3">
      <c r="A554">
        <v>2759165</v>
      </c>
      <c r="B554">
        <v>1</v>
      </c>
      <c r="C554" t="s">
        <v>81</v>
      </c>
      <c r="D554" t="s">
        <v>119</v>
      </c>
      <c r="E554" t="s">
        <v>157</v>
      </c>
      <c r="F554" t="s">
        <v>1776</v>
      </c>
      <c r="G554" t="s">
        <v>628</v>
      </c>
      <c r="H554" t="s">
        <v>149</v>
      </c>
      <c r="I554" t="s">
        <v>136</v>
      </c>
      <c r="J554" t="s">
        <v>137</v>
      </c>
      <c r="K554" t="s">
        <v>187</v>
      </c>
      <c r="L554" t="s">
        <v>1777</v>
      </c>
      <c r="M554" t="s">
        <v>1778</v>
      </c>
      <c r="N554" s="26">
        <v>1.6816666659999999</v>
      </c>
      <c r="O554">
        <v>0</v>
      </c>
      <c r="P554">
        <v>9</v>
      </c>
      <c r="Q554">
        <v>0</v>
      </c>
      <c r="R554">
        <v>42</v>
      </c>
      <c r="S554">
        <v>1</v>
      </c>
      <c r="T554">
        <v>4</v>
      </c>
      <c r="U554">
        <v>0</v>
      </c>
      <c r="V554">
        <v>0</v>
      </c>
      <c r="W554" s="26">
        <v>0</v>
      </c>
      <c r="X554" s="26">
        <v>1.2043231858910106</v>
      </c>
      <c r="Y554" s="26">
        <v>0</v>
      </c>
      <c r="Z554" s="26">
        <v>4.4393595786868598</v>
      </c>
      <c r="AA554" s="26">
        <v>29.320768715243908</v>
      </c>
      <c r="AB554" s="26">
        <v>36.097075114709995</v>
      </c>
      <c r="AC554" s="26">
        <v>0</v>
      </c>
      <c r="AD554" s="26">
        <v>0</v>
      </c>
      <c r="AE554" s="26">
        <v>71.06152659453177</v>
      </c>
    </row>
    <row r="555" spans="1:31" x14ac:dyDescent="0.3">
      <c r="A555">
        <v>2759666</v>
      </c>
      <c r="B555">
        <v>1</v>
      </c>
      <c r="C555" t="s">
        <v>80</v>
      </c>
      <c r="D555" t="s">
        <v>102</v>
      </c>
      <c r="E555" t="s">
        <v>170</v>
      </c>
      <c r="F555" t="s">
        <v>1779</v>
      </c>
      <c r="G555" t="s">
        <v>204</v>
      </c>
      <c r="H555" t="s">
        <v>135</v>
      </c>
      <c r="I555" t="s">
        <v>136</v>
      </c>
      <c r="J555" t="s">
        <v>137</v>
      </c>
      <c r="K555" t="s">
        <v>138</v>
      </c>
      <c r="L555" t="s">
        <v>1780</v>
      </c>
      <c r="M555" t="s">
        <v>1781</v>
      </c>
      <c r="N555" s="26">
        <v>0.57305555500000005</v>
      </c>
      <c r="O555">
        <v>0</v>
      </c>
      <c r="P555">
        <v>22</v>
      </c>
      <c r="Q555">
        <v>0</v>
      </c>
      <c r="R555">
        <v>4</v>
      </c>
      <c r="S555">
        <v>0</v>
      </c>
      <c r="T555">
        <v>2</v>
      </c>
      <c r="U555">
        <v>0</v>
      </c>
      <c r="V555">
        <v>0</v>
      </c>
      <c r="W555" s="26">
        <v>0</v>
      </c>
      <c r="X555" s="26">
        <v>3.849367450654634</v>
      </c>
      <c r="Y555" s="26">
        <v>0</v>
      </c>
      <c r="Z555" s="26">
        <v>1.3099942372595457</v>
      </c>
      <c r="AA555" s="26">
        <v>0</v>
      </c>
      <c r="AB555" s="26">
        <v>0.17168164655904442</v>
      </c>
      <c r="AC555" s="26">
        <v>0</v>
      </c>
      <c r="AD555" s="26">
        <v>0</v>
      </c>
      <c r="AE555" s="26">
        <v>5.3310433344732235</v>
      </c>
    </row>
    <row r="556" spans="1:31" x14ac:dyDescent="0.3">
      <c r="A556">
        <v>2759002</v>
      </c>
      <c r="B556">
        <v>1</v>
      </c>
      <c r="C556" t="s">
        <v>80</v>
      </c>
      <c r="D556" t="s">
        <v>96</v>
      </c>
      <c r="E556" t="s">
        <v>170</v>
      </c>
      <c r="F556" t="s">
        <v>1782</v>
      </c>
      <c r="G556" t="s">
        <v>204</v>
      </c>
      <c r="H556" t="s">
        <v>135</v>
      </c>
      <c r="I556" t="s">
        <v>136</v>
      </c>
      <c r="J556" t="s">
        <v>137</v>
      </c>
      <c r="K556" t="s">
        <v>138</v>
      </c>
      <c r="L556" t="s">
        <v>1783</v>
      </c>
      <c r="M556" t="s">
        <v>1784</v>
      </c>
      <c r="N556" s="26">
        <v>2.1238888880000002</v>
      </c>
      <c r="O556">
        <v>0</v>
      </c>
      <c r="P556">
        <v>70</v>
      </c>
      <c r="Q556">
        <v>0</v>
      </c>
      <c r="R556">
        <v>0</v>
      </c>
      <c r="S556">
        <v>0</v>
      </c>
      <c r="T556">
        <v>2</v>
      </c>
      <c r="U556">
        <v>0</v>
      </c>
      <c r="V556">
        <v>0</v>
      </c>
      <c r="W556" s="26">
        <v>0</v>
      </c>
      <c r="X556" s="26">
        <v>32.884302776265869</v>
      </c>
      <c r="Y556" s="26">
        <v>0</v>
      </c>
      <c r="Z556" s="26">
        <v>0</v>
      </c>
      <c r="AA556" s="26">
        <v>0</v>
      </c>
      <c r="AB556" s="26">
        <v>144.08457924847394</v>
      </c>
      <c r="AC556" s="26">
        <v>0</v>
      </c>
      <c r="AD556" s="26">
        <v>0</v>
      </c>
      <c r="AE556" s="26">
        <v>176.9688820247398</v>
      </c>
    </row>
    <row r="557" spans="1:31" x14ac:dyDescent="0.3">
      <c r="A557">
        <v>2759500</v>
      </c>
      <c r="B557">
        <v>1</v>
      </c>
      <c r="C557" t="s">
        <v>80</v>
      </c>
      <c r="D557" t="s">
        <v>85</v>
      </c>
      <c r="E557" t="s">
        <v>132</v>
      </c>
      <c r="F557" t="s">
        <v>1117</v>
      </c>
      <c r="G557" t="s">
        <v>134</v>
      </c>
      <c r="H557" t="s">
        <v>135</v>
      </c>
      <c r="I557" t="s">
        <v>136</v>
      </c>
      <c r="J557" t="s">
        <v>137</v>
      </c>
      <c r="K557" t="s">
        <v>138</v>
      </c>
      <c r="L557" t="s">
        <v>1785</v>
      </c>
      <c r="M557" t="s">
        <v>1786</v>
      </c>
      <c r="N557" s="26">
        <v>0.97916666600000002</v>
      </c>
      <c r="O557">
        <v>0</v>
      </c>
      <c r="P557">
        <v>16</v>
      </c>
      <c r="Q557">
        <v>0</v>
      </c>
      <c r="R557">
        <v>0</v>
      </c>
      <c r="S557">
        <v>0</v>
      </c>
      <c r="T557">
        <v>4</v>
      </c>
      <c r="U557">
        <v>0</v>
      </c>
      <c r="V557">
        <v>0</v>
      </c>
      <c r="W557" s="26">
        <v>0</v>
      </c>
      <c r="X557" s="26">
        <v>3.8044153399204528</v>
      </c>
      <c r="Y557" s="26">
        <v>0</v>
      </c>
      <c r="Z557" s="26">
        <v>0</v>
      </c>
      <c r="AA557" s="26">
        <v>0</v>
      </c>
      <c r="AB557" s="26">
        <v>15.153482083785811</v>
      </c>
      <c r="AC557" s="26">
        <v>0</v>
      </c>
      <c r="AD557" s="26">
        <v>0</v>
      </c>
      <c r="AE557" s="26">
        <v>18.957897423706264</v>
      </c>
    </row>
    <row r="558" spans="1:31" x14ac:dyDescent="0.3">
      <c r="A558">
        <v>2759188</v>
      </c>
      <c r="B558">
        <v>1</v>
      </c>
      <c r="C558" t="s">
        <v>80</v>
      </c>
      <c r="D558" t="s">
        <v>96</v>
      </c>
      <c r="E558" t="s">
        <v>146</v>
      </c>
      <c r="F558" t="s">
        <v>1787</v>
      </c>
      <c r="G558" t="s">
        <v>148</v>
      </c>
      <c r="H558" t="s">
        <v>149</v>
      </c>
      <c r="I558" t="s">
        <v>136</v>
      </c>
      <c r="J558" t="s">
        <v>137</v>
      </c>
      <c r="K558" t="s">
        <v>138</v>
      </c>
      <c r="L558" t="s">
        <v>1788</v>
      </c>
      <c r="M558" t="s">
        <v>1730</v>
      </c>
      <c r="N558" s="26">
        <v>0.60138888800000001</v>
      </c>
      <c r="O558">
        <v>0</v>
      </c>
      <c r="P558">
        <v>97</v>
      </c>
      <c r="Q558">
        <v>0</v>
      </c>
      <c r="R558">
        <v>5</v>
      </c>
      <c r="S558">
        <v>0</v>
      </c>
      <c r="T558">
        <v>20</v>
      </c>
      <c r="U558">
        <v>0</v>
      </c>
      <c r="V558">
        <v>0</v>
      </c>
      <c r="W558" s="26">
        <v>0</v>
      </c>
      <c r="X558" s="26">
        <v>24.221136629522221</v>
      </c>
      <c r="Y558" s="26">
        <v>0</v>
      </c>
      <c r="Z558" s="26">
        <v>1.900383207958416</v>
      </c>
      <c r="AA558" s="26">
        <v>0</v>
      </c>
      <c r="AB558" s="26">
        <v>14.119976503795977</v>
      </c>
      <c r="AC558" s="26">
        <v>0</v>
      </c>
      <c r="AD558" s="26">
        <v>0</v>
      </c>
      <c r="AE558" s="26">
        <v>40.241496341276616</v>
      </c>
    </row>
    <row r="559" spans="1:31" x14ac:dyDescent="0.3">
      <c r="A559">
        <v>2759437</v>
      </c>
      <c r="B559">
        <v>1</v>
      </c>
      <c r="C559" t="s">
        <v>80</v>
      </c>
      <c r="D559" t="s">
        <v>100</v>
      </c>
      <c r="E559" t="s">
        <v>141</v>
      </c>
      <c r="F559" t="s">
        <v>1789</v>
      </c>
      <c r="G559" t="s">
        <v>344</v>
      </c>
      <c r="H559" t="s">
        <v>135</v>
      </c>
      <c r="I559" t="s">
        <v>136</v>
      </c>
      <c r="J559" t="s">
        <v>137</v>
      </c>
      <c r="K559" t="s">
        <v>138</v>
      </c>
      <c r="L559" t="s">
        <v>1790</v>
      </c>
      <c r="M559" t="s">
        <v>1791</v>
      </c>
      <c r="N559" s="26">
        <v>2.2652777770000001</v>
      </c>
      <c r="O559">
        <v>0</v>
      </c>
      <c r="P559">
        <v>28</v>
      </c>
      <c r="Q559">
        <v>0</v>
      </c>
      <c r="R559">
        <v>2</v>
      </c>
      <c r="S559">
        <v>0</v>
      </c>
      <c r="T559">
        <v>6</v>
      </c>
      <c r="U559">
        <v>0</v>
      </c>
      <c r="V559">
        <v>0</v>
      </c>
      <c r="W559" s="26">
        <v>0</v>
      </c>
      <c r="X559" s="26">
        <v>11.375815447050192</v>
      </c>
      <c r="Y559" s="26">
        <v>0</v>
      </c>
      <c r="Z559" s="26">
        <v>0</v>
      </c>
      <c r="AA559" s="26">
        <v>0</v>
      </c>
      <c r="AB559" s="26">
        <v>19.050812044518974</v>
      </c>
      <c r="AC559" s="26">
        <v>0</v>
      </c>
      <c r="AD559" s="26">
        <v>0</v>
      </c>
      <c r="AE559" s="26">
        <v>30.426627491569164</v>
      </c>
    </row>
    <row r="560" spans="1:31" x14ac:dyDescent="0.3">
      <c r="A560">
        <v>2758939</v>
      </c>
      <c r="B560">
        <v>1</v>
      </c>
      <c r="C560" t="s">
        <v>80</v>
      </c>
      <c r="D560" t="s">
        <v>90</v>
      </c>
      <c r="E560" t="s">
        <v>132</v>
      </c>
      <c r="F560" t="s">
        <v>1792</v>
      </c>
      <c r="G560" t="s">
        <v>134</v>
      </c>
      <c r="H560" t="s">
        <v>135</v>
      </c>
      <c r="I560" t="s">
        <v>136</v>
      </c>
      <c r="J560" t="s">
        <v>137</v>
      </c>
      <c r="K560" t="s">
        <v>138</v>
      </c>
      <c r="L560" t="s">
        <v>1793</v>
      </c>
      <c r="M560" t="s">
        <v>1794</v>
      </c>
      <c r="N560" s="26">
        <v>4.1224999999999996</v>
      </c>
      <c r="O560">
        <v>0</v>
      </c>
      <c r="P560">
        <v>2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 s="26">
        <v>0</v>
      </c>
      <c r="X560" s="26">
        <v>1.825438608054369</v>
      </c>
      <c r="Y560" s="26">
        <v>0</v>
      </c>
      <c r="Z560" s="26">
        <v>0</v>
      </c>
      <c r="AA560" s="26">
        <v>0</v>
      </c>
      <c r="AB560" s="26">
        <v>0</v>
      </c>
      <c r="AC560" s="26">
        <v>0</v>
      </c>
      <c r="AD560" s="26">
        <v>0</v>
      </c>
      <c r="AE560" s="26">
        <v>1.825438608054369</v>
      </c>
    </row>
    <row r="561" spans="1:31" x14ac:dyDescent="0.3">
      <c r="A561">
        <v>2759082</v>
      </c>
      <c r="B561">
        <v>1</v>
      </c>
      <c r="C561" t="s">
        <v>80</v>
      </c>
      <c r="D561" t="s">
        <v>82</v>
      </c>
      <c r="E561" t="s">
        <v>166</v>
      </c>
      <c r="F561" t="s">
        <v>1795</v>
      </c>
      <c r="G561" t="s">
        <v>425</v>
      </c>
      <c r="H561" t="s">
        <v>135</v>
      </c>
      <c r="I561" t="s">
        <v>136</v>
      </c>
      <c r="J561" t="s">
        <v>137</v>
      </c>
      <c r="K561" t="s">
        <v>138</v>
      </c>
      <c r="L561" t="s">
        <v>1796</v>
      </c>
      <c r="M561" t="s">
        <v>1797</v>
      </c>
      <c r="N561" s="26">
        <v>5.5980555550000002</v>
      </c>
      <c r="O561">
        <v>0</v>
      </c>
      <c r="P561">
        <v>76</v>
      </c>
      <c r="Q561">
        <v>0</v>
      </c>
      <c r="R561">
        <v>0</v>
      </c>
      <c r="S561">
        <v>0</v>
      </c>
      <c r="T561">
        <v>18</v>
      </c>
      <c r="U561">
        <v>0</v>
      </c>
      <c r="V561">
        <v>0</v>
      </c>
      <c r="W561" s="26">
        <v>0</v>
      </c>
      <c r="X561" s="26">
        <v>181.19772167923244</v>
      </c>
      <c r="Y561" s="26">
        <v>0</v>
      </c>
      <c r="Z561" s="26">
        <v>0</v>
      </c>
      <c r="AA561" s="26">
        <v>0</v>
      </c>
      <c r="AB561" s="26">
        <v>150.04920994684835</v>
      </c>
      <c r="AC561" s="26">
        <v>0</v>
      </c>
      <c r="AD561" s="26">
        <v>0</v>
      </c>
      <c r="AE561" s="26">
        <v>331.24693162608082</v>
      </c>
    </row>
    <row r="562" spans="1:31" x14ac:dyDescent="0.3">
      <c r="A562">
        <v>2759045</v>
      </c>
      <c r="B562">
        <v>1</v>
      </c>
      <c r="C562" t="s">
        <v>80</v>
      </c>
      <c r="D562" t="s">
        <v>110</v>
      </c>
      <c r="E562" t="s">
        <v>170</v>
      </c>
      <c r="F562" t="s">
        <v>1798</v>
      </c>
      <c r="G562" t="s">
        <v>186</v>
      </c>
      <c r="H562" t="s">
        <v>135</v>
      </c>
      <c r="I562" t="s">
        <v>136</v>
      </c>
      <c r="J562" t="s">
        <v>137</v>
      </c>
      <c r="K562" t="s">
        <v>187</v>
      </c>
      <c r="L562" t="s">
        <v>1799</v>
      </c>
      <c r="M562" t="s">
        <v>1800</v>
      </c>
      <c r="N562" s="26">
        <v>1.393333333</v>
      </c>
      <c r="O562">
        <v>0</v>
      </c>
      <c r="P562">
        <v>139</v>
      </c>
      <c r="Q562">
        <v>0</v>
      </c>
      <c r="R562">
        <v>0</v>
      </c>
      <c r="S562">
        <v>0</v>
      </c>
      <c r="T562">
        <v>87</v>
      </c>
      <c r="U562">
        <v>0</v>
      </c>
      <c r="V562">
        <v>0</v>
      </c>
      <c r="W562" s="26">
        <v>0</v>
      </c>
      <c r="X562" s="26">
        <v>55.687068263538144</v>
      </c>
      <c r="Y562" s="26">
        <v>0</v>
      </c>
      <c r="Z562" s="26">
        <v>0</v>
      </c>
      <c r="AA562" s="26">
        <v>0</v>
      </c>
      <c r="AB562" s="26">
        <v>121.36400283757025</v>
      </c>
      <c r="AC562" s="26">
        <v>0</v>
      </c>
      <c r="AD562" s="26">
        <v>0</v>
      </c>
      <c r="AE562" s="26">
        <v>177.05107110110839</v>
      </c>
    </row>
    <row r="563" spans="1:31" x14ac:dyDescent="0.3">
      <c r="A563">
        <v>2759543</v>
      </c>
      <c r="B563">
        <v>1</v>
      </c>
      <c r="C563" t="s">
        <v>80</v>
      </c>
      <c r="D563" t="s">
        <v>85</v>
      </c>
      <c r="E563" t="s">
        <v>132</v>
      </c>
      <c r="F563" t="s">
        <v>1801</v>
      </c>
      <c r="G563" t="s">
        <v>134</v>
      </c>
      <c r="H563" t="s">
        <v>135</v>
      </c>
      <c r="I563" t="s">
        <v>136</v>
      </c>
      <c r="J563" t="s">
        <v>137</v>
      </c>
      <c r="K563" t="s">
        <v>138</v>
      </c>
      <c r="L563" t="s">
        <v>1802</v>
      </c>
      <c r="M563" t="s">
        <v>1803</v>
      </c>
      <c r="N563" s="26">
        <v>2.8822222219999998</v>
      </c>
      <c r="O563">
        <v>0</v>
      </c>
      <c r="P563">
        <v>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 s="26">
        <v>0</v>
      </c>
      <c r="X563" s="26">
        <v>4.8770425494067826</v>
      </c>
      <c r="Y563" s="26">
        <v>0</v>
      </c>
      <c r="Z563" s="26">
        <v>0</v>
      </c>
      <c r="AA563" s="26">
        <v>0</v>
      </c>
      <c r="AB563" s="26">
        <v>0</v>
      </c>
      <c r="AC563" s="26">
        <v>0</v>
      </c>
      <c r="AD563" s="26">
        <v>0</v>
      </c>
      <c r="AE563" s="26">
        <v>4.8770425494067826</v>
      </c>
    </row>
    <row r="564" spans="1:31" x14ac:dyDescent="0.3">
      <c r="A564">
        <v>2758896</v>
      </c>
      <c r="B564">
        <v>1</v>
      </c>
      <c r="C564" t="s">
        <v>81</v>
      </c>
      <c r="D564" t="s">
        <v>113</v>
      </c>
      <c r="E564" t="s">
        <v>152</v>
      </c>
      <c r="F564" t="s">
        <v>1804</v>
      </c>
      <c r="G564" t="s">
        <v>159</v>
      </c>
      <c r="H564" t="s">
        <v>149</v>
      </c>
      <c r="I564" t="s">
        <v>136</v>
      </c>
      <c r="J564" t="s">
        <v>137</v>
      </c>
      <c r="K564" t="s">
        <v>138</v>
      </c>
      <c r="L564" t="s">
        <v>1805</v>
      </c>
      <c r="M564" t="s">
        <v>1806</v>
      </c>
      <c r="N564" s="26">
        <v>0.51</v>
      </c>
      <c r="O564">
        <v>5</v>
      </c>
      <c r="P564">
        <v>797</v>
      </c>
      <c r="Q564">
        <v>32</v>
      </c>
      <c r="R564">
        <v>296</v>
      </c>
      <c r="S564">
        <v>4</v>
      </c>
      <c r="T564">
        <v>34</v>
      </c>
      <c r="U564">
        <v>1</v>
      </c>
      <c r="V564">
        <v>0</v>
      </c>
      <c r="W564" s="26">
        <v>0.33717767946373478</v>
      </c>
      <c r="X564" s="26">
        <v>45.138276473715123</v>
      </c>
      <c r="Y564" s="26">
        <v>7.9197847926695006</v>
      </c>
      <c r="Z564" s="26">
        <v>7.9910942023006264</v>
      </c>
      <c r="AA564" s="26">
        <v>2.0669689891285223</v>
      </c>
      <c r="AB564" s="26">
        <v>5.9368244466756357</v>
      </c>
      <c r="AC564" s="26">
        <v>4.5919379690131592</v>
      </c>
      <c r="AD564" s="26">
        <v>0</v>
      </c>
      <c r="AE564" s="26">
        <v>73.982064552966307</v>
      </c>
    </row>
    <row r="565" spans="1:31" x14ac:dyDescent="0.3">
      <c r="A565">
        <v>2759277</v>
      </c>
      <c r="B565">
        <v>1</v>
      </c>
      <c r="C565" t="s">
        <v>81</v>
      </c>
      <c r="D565" t="s">
        <v>123</v>
      </c>
      <c r="E565" t="s">
        <v>132</v>
      </c>
      <c r="F565" t="s">
        <v>1807</v>
      </c>
      <c r="G565" t="s">
        <v>307</v>
      </c>
      <c r="H565" t="s">
        <v>135</v>
      </c>
      <c r="I565" t="s">
        <v>136</v>
      </c>
      <c r="J565" t="s">
        <v>137</v>
      </c>
      <c r="K565" t="s">
        <v>138</v>
      </c>
      <c r="L565" t="s">
        <v>1808</v>
      </c>
      <c r="M565" t="s">
        <v>1809</v>
      </c>
      <c r="N565" s="26">
        <v>1.446111111</v>
      </c>
      <c r="O565">
        <v>0</v>
      </c>
      <c r="P565">
        <v>7</v>
      </c>
      <c r="Q565">
        <v>0</v>
      </c>
      <c r="R565">
        <v>0</v>
      </c>
      <c r="S565">
        <v>0</v>
      </c>
      <c r="T565">
        <v>3</v>
      </c>
      <c r="U565">
        <v>0</v>
      </c>
      <c r="V565">
        <v>0</v>
      </c>
      <c r="W565" s="26">
        <v>0</v>
      </c>
      <c r="X565" s="26">
        <v>1.8754540461343634</v>
      </c>
      <c r="Y565" s="26">
        <v>0</v>
      </c>
      <c r="Z565" s="26">
        <v>0</v>
      </c>
      <c r="AA565" s="26">
        <v>0</v>
      </c>
      <c r="AB565" s="26">
        <v>2.5518386241632065</v>
      </c>
      <c r="AC565" s="26">
        <v>0</v>
      </c>
      <c r="AD565" s="26">
        <v>0</v>
      </c>
      <c r="AE565" s="26">
        <v>4.4272926702975699</v>
      </c>
    </row>
    <row r="566" spans="1:31" x14ac:dyDescent="0.3">
      <c r="A566">
        <v>2759469</v>
      </c>
      <c r="B566">
        <v>1</v>
      </c>
      <c r="C566" t="s">
        <v>81</v>
      </c>
      <c r="D566" t="s">
        <v>113</v>
      </c>
      <c r="E566" t="s">
        <v>132</v>
      </c>
      <c r="F566" t="s">
        <v>1810</v>
      </c>
      <c r="G566" t="s">
        <v>197</v>
      </c>
      <c r="H566" t="s">
        <v>135</v>
      </c>
      <c r="I566" t="s">
        <v>136</v>
      </c>
      <c r="J566" t="s">
        <v>137</v>
      </c>
      <c r="K566" t="s">
        <v>138</v>
      </c>
      <c r="L566" t="s">
        <v>1811</v>
      </c>
      <c r="M566" t="s">
        <v>1812</v>
      </c>
      <c r="N566" s="26">
        <v>4.1786111110000004</v>
      </c>
      <c r="O566">
        <v>0</v>
      </c>
      <c r="P566">
        <v>1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 s="26">
        <v>0</v>
      </c>
      <c r="X566" s="26">
        <v>0.71044842266847774</v>
      </c>
      <c r="Y566" s="26">
        <v>0</v>
      </c>
      <c r="Z566" s="26">
        <v>0</v>
      </c>
      <c r="AA566" s="26">
        <v>0</v>
      </c>
      <c r="AB566" s="26">
        <v>0</v>
      </c>
      <c r="AC566" s="26">
        <v>0</v>
      </c>
      <c r="AD566" s="26">
        <v>0</v>
      </c>
      <c r="AE566" s="26">
        <v>0.71044842266847774</v>
      </c>
    </row>
    <row r="567" spans="1:31" x14ac:dyDescent="0.3">
      <c r="A567">
        <v>2759131</v>
      </c>
      <c r="B567">
        <v>1</v>
      </c>
      <c r="C567" t="s">
        <v>80</v>
      </c>
      <c r="D567" t="s">
        <v>97</v>
      </c>
      <c r="E567" t="s">
        <v>141</v>
      </c>
      <c r="F567" t="s">
        <v>1813</v>
      </c>
      <c r="G567" t="s">
        <v>344</v>
      </c>
      <c r="H567" t="s">
        <v>135</v>
      </c>
      <c r="I567" t="s">
        <v>136</v>
      </c>
      <c r="J567" t="s">
        <v>137</v>
      </c>
      <c r="K567" t="s">
        <v>138</v>
      </c>
      <c r="L567" t="s">
        <v>1814</v>
      </c>
      <c r="M567" t="s">
        <v>1815</v>
      </c>
      <c r="N567" s="26">
        <v>1.6491666659999999</v>
      </c>
      <c r="O567">
        <v>0</v>
      </c>
      <c r="P567">
        <v>319</v>
      </c>
      <c r="Q567">
        <v>0</v>
      </c>
      <c r="R567">
        <v>0</v>
      </c>
      <c r="S567">
        <v>0</v>
      </c>
      <c r="T567">
        <v>12</v>
      </c>
      <c r="U567">
        <v>0</v>
      </c>
      <c r="V567">
        <v>0</v>
      </c>
      <c r="W567" s="26">
        <v>0</v>
      </c>
      <c r="X567" s="26">
        <v>61.28172408726018</v>
      </c>
      <c r="Y567" s="26">
        <v>0</v>
      </c>
      <c r="Z567" s="26">
        <v>0</v>
      </c>
      <c r="AA567" s="26">
        <v>0</v>
      </c>
      <c r="AB567" s="26">
        <v>2.3863338017562081</v>
      </c>
      <c r="AC567" s="26">
        <v>0</v>
      </c>
      <c r="AD567" s="26">
        <v>0</v>
      </c>
      <c r="AE567" s="26">
        <v>63.668057889016389</v>
      </c>
    </row>
    <row r="568" spans="1:31" x14ac:dyDescent="0.3">
      <c r="A568">
        <v>2807793</v>
      </c>
      <c r="B568">
        <v>1</v>
      </c>
      <c r="C568" t="s">
        <v>80</v>
      </c>
      <c r="D568" t="s">
        <v>93</v>
      </c>
      <c r="E568" t="s">
        <v>166</v>
      </c>
      <c r="F568" t="s">
        <v>1816</v>
      </c>
      <c r="G568" t="s">
        <v>143</v>
      </c>
      <c r="H568" t="s">
        <v>135</v>
      </c>
      <c r="I568" t="s">
        <v>136</v>
      </c>
      <c r="J568" t="s">
        <v>137</v>
      </c>
      <c r="K568" t="s">
        <v>138</v>
      </c>
      <c r="L568" t="s">
        <v>1817</v>
      </c>
      <c r="M568" t="s">
        <v>1818</v>
      </c>
      <c r="N568" s="26">
        <v>16.783333333000002</v>
      </c>
      <c r="O568">
        <v>0</v>
      </c>
      <c r="P568">
        <v>16</v>
      </c>
      <c r="Q568">
        <v>0</v>
      </c>
      <c r="R568">
        <v>0</v>
      </c>
      <c r="S568">
        <v>0</v>
      </c>
      <c r="T568">
        <v>5</v>
      </c>
      <c r="U568">
        <v>0</v>
      </c>
      <c r="V568">
        <v>0</v>
      </c>
      <c r="W568" s="26">
        <v>0</v>
      </c>
      <c r="X568" s="26">
        <v>48.331028565376414</v>
      </c>
      <c r="Y568" s="26">
        <v>0</v>
      </c>
      <c r="Z568" s="26">
        <v>0</v>
      </c>
      <c r="AA568" s="26">
        <v>0</v>
      </c>
      <c r="AB568" s="26">
        <v>57.189334136568888</v>
      </c>
      <c r="AC568" s="26">
        <v>0</v>
      </c>
      <c r="AD568" s="26">
        <v>0</v>
      </c>
      <c r="AE568" s="26">
        <v>105.5203627019453</v>
      </c>
    </row>
    <row r="569" spans="1:31" x14ac:dyDescent="0.3">
      <c r="A569">
        <v>2777113</v>
      </c>
      <c r="B569">
        <v>1</v>
      </c>
      <c r="C569" t="s">
        <v>80</v>
      </c>
      <c r="D569" t="s">
        <v>92</v>
      </c>
      <c r="E569" t="s">
        <v>157</v>
      </c>
      <c r="F569" t="s">
        <v>1819</v>
      </c>
      <c r="G569" t="s">
        <v>1365</v>
      </c>
      <c r="H569" t="s">
        <v>149</v>
      </c>
      <c r="I569" t="s">
        <v>136</v>
      </c>
      <c r="J569" t="s">
        <v>137</v>
      </c>
      <c r="K569" t="s">
        <v>138</v>
      </c>
      <c r="L569" t="s">
        <v>1820</v>
      </c>
      <c r="M569" t="s">
        <v>1821</v>
      </c>
      <c r="N569" s="26">
        <v>2.0933333329999999</v>
      </c>
      <c r="O569">
        <v>1</v>
      </c>
      <c r="P569">
        <v>3796</v>
      </c>
      <c r="Q569">
        <v>0</v>
      </c>
      <c r="R569">
        <v>6</v>
      </c>
      <c r="S569">
        <v>7</v>
      </c>
      <c r="T569">
        <v>227</v>
      </c>
      <c r="U569">
        <v>0</v>
      </c>
      <c r="V569">
        <v>0</v>
      </c>
      <c r="W569" s="26">
        <v>8.8872158205409129</v>
      </c>
      <c r="X569" s="26">
        <v>668.9960449030865</v>
      </c>
      <c r="Y569" s="26">
        <v>0</v>
      </c>
      <c r="Z569" s="26">
        <v>0.144225967067732</v>
      </c>
      <c r="AA569" s="26">
        <v>214.01404254103088</v>
      </c>
      <c r="AB569" s="26">
        <v>208.16103375475501</v>
      </c>
      <c r="AC569" s="26">
        <v>0</v>
      </c>
      <c r="AD569" s="26">
        <v>0</v>
      </c>
      <c r="AE569" s="26">
        <v>1100.2025629864811</v>
      </c>
    </row>
    <row r="570" spans="1:31" x14ac:dyDescent="0.3">
      <c r="A570">
        <v>2759581</v>
      </c>
      <c r="B570">
        <v>2</v>
      </c>
      <c r="C570" t="s">
        <v>81</v>
      </c>
      <c r="D570" t="s">
        <v>128</v>
      </c>
      <c r="E570" t="s">
        <v>152</v>
      </c>
      <c r="F570" t="s">
        <v>1822</v>
      </c>
      <c r="G570" t="s">
        <v>148</v>
      </c>
      <c r="H570" t="s">
        <v>149</v>
      </c>
      <c r="I570" t="s">
        <v>136</v>
      </c>
      <c r="J570" t="s">
        <v>137</v>
      </c>
      <c r="K570" t="s">
        <v>138</v>
      </c>
      <c r="L570" t="s">
        <v>1823</v>
      </c>
      <c r="M570" t="s">
        <v>1824</v>
      </c>
      <c r="N570" s="26">
        <v>1.3425</v>
      </c>
      <c r="O570">
        <v>18</v>
      </c>
      <c r="P570">
        <v>1492</v>
      </c>
      <c r="Q570">
        <v>28</v>
      </c>
      <c r="R570">
        <v>22</v>
      </c>
      <c r="S570">
        <v>14</v>
      </c>
      <c r="T570">
        <v>127</v>
      </c>
      <c r="U570">
        <v>1</v>
      </c>
      <c r="V570">
        <v>0</v>
      </c>
      <c r="W570" s="26">
        <v>6.1844266565153774</v>
      </c>
      <c r="X570" s="26">
        <v>179.11742465821871</v>
      </c>
      <c r="Y570" s="26">
        <v>265.48325097181925</v>
      </c>
      <c r="Z570" s="26">
        <v>1.6288914197866242</v>
      </c>
      <c r="AA570" s="26">
        <v>79.327151569877572</v>
      </c>
      <c r="AB570" s="26">
        <v>37.681638349886654</v>
      </c>
      <c r="AC570" s="26">
        <v>130.64876859300074</v>
      </c>
      <c r="AD570" s="26">
        <v>0</v>
      </c>
      <c r="AE570" s="26">
        <v>700.07155221910489</v>
      </c>
    </row>
    <row r="571" spans="1:31" x14ac:dyDescent="0.3">
      <c r="A571">
        <v>2759409</v>
      </c>
      <c r="B571">
        <v>1</v>
      </c>
      <c r="C571" t="s">
        <v>80</v>
      </c>
      <c r="D571" t="s">
        <v>92</v>
      </c>
      <c r="E571" t="s">
        <v>132</v>
      </c>
      <c r="F571" t="s">
        <v>1825</v>
      </c>
      <c r="G571" t="s">
        <v>134</v>
      </c>
      <c r="H571" t="s">
        <v>135</v>
      </c>
      <c r="I571" t="s">
        <v>136</v>
      </c>
      <c r="J571" t="s">
        <v>137</v>
      </c>
      <c r="K571" t="s">
        <v>138</v>
      </c>
      <c r="L571" t="s">
        <v>1826</v>
      </c>
      <c r="M571" t="s">
        <v>1827</v>
      </c>
      <c r="N571" s="26">
        <v>5.5175000000000001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1</v>
      </c>
      <c r="U571">
        <v>0</v>
      </c>
      <c r="V571">
        <v>0</v>
      </c>
      <c r="W571" s="26">
        <v>0</v>
      </c>
      <c r="X571" s="26">
        <v>0</v>
      </c>
      <c r="Y571" s="26">
        <v>0</v>
      </c>
      <c r="Z571" s="26">
        <v>0</v>
      </c>
      <c r="AA571" s="26">
        <v>0</v>
      </c>
      <c r="AB571" s="26">
        <v>1.0934221380887843</v>
      </c>
      <c r="AC571" s="26">
        <v>0</v>
      </c>
      <c r="AD571" s="26">
        <v>0</v>
      </c>
      <c r="AE571" s="26">
        <v>1.0934221380887843</v>
      </c>
    </row>
    <row r="572" spans="1:31" x14ac:dyDescent="0.3">
      <c r="A572">
        <v>2759509</v>
      </c>
      <c r="B572">
        <v>1</v>
      </c>
      <c r="C572" t="s">
        <v>81</v>
      </c>
      <c r="D572" t="s">
        <v>128</v>
      </c>
      <c r="E572" t="s">
        <v>166</v>
      </c>
      <c r="F572" t="s">
        <v>1194</v>
      </c>
      <c r="G572" t="s">
        <v>425</v>
      </c>
      <c r="H572" t="s">
        <v>135</v>
      </c>
      <c r="I572" t="s">
        <v>136</v>
      </c>
      <c r="J572" t="s">
        <v>137</v>
      </c>
      <c r="K572" t="s">
        <v>138</v>
      </c>
      <c r="L572" t="s">
        <v>1828</v>
      </c>
      <c r="M572" t="s">
        <v>1829</v>
      </c>
      <c r="N572" s="26">
        <v>5.6263888880000001</v>
      </c>
      <c r="O572">
        <v>0</v>
      </c>
      <c r="P572">
        <v>276</v>
      </c>
      <c r="Q572">
        <v>0</v>
      </c>
      <c r="R572">
        <v>0</v>
      </c>
      <c r="S572">
        <v>0</v>
      </c>
      <c r="T572">
        <v>36</v>
      </c>
      <c r="U572">
        <v>0</v>
      </c>
      <c r="V572">
        <v>0</v>
      </c>
      <c r="W572" s="26">
        <v>0</v>
      </c>
      <c r="X572" s="26">
        <v>358.50226744930234</v>
      </c>
      <c r="Y572" s="26">
        <v>0</v>
      </c>
      <c r="Z572" s="26">
        <v>0</v>
      </c>
      <c r="AA572" s="26">
        <v>0</v>
      </c>
      <c r="AB572" s="26">
        <v>176.93972860493295</v>
      </c>
      <c r="AC572" s="26">
        <v>0</v>
      </c>
      <c r="AD572" s="26">
        <v>0</v>
      </c>
      <c r="AE572" s="26">
        <v>535.44199605423523</v>
      </c>
    </row>
    <row r="573" spans="1:31" x14ac:dyDescent="0.3">
      <c r="A573">
        <v>2758968</v>
      </c>
      <c r="B573">
        <v>1</v>
      </c>
      <c r="C573" t="s">
        <v>80</v>
      </c>
      <c r="D573" t="s">
        <v>83</v>
      </c>
      <c r="E573" t="s">
        <v>166</v>
      </c>
      <c r="F573" t="s">
        <v>1830</v>
      </c>
      <c r="G573" t="s">
        <v>232</v>
      </c>
      <c r="H573" t="s">
        <v>135</v>
      </c>
      <c r="I573" t="s">
        <v>136</v>
      </c>
      <c r="J573" t="s">
        <v>137</v>
      </c>
      <c r="K573" t="s">
        <v>138</v>
      </c>
      <c r="L573" t="s">
        <v>1831</v>
      </c>
      <c r="M573" t="s">
        <v>1832</v>
      </c>
      <c r="N573" s="26">
        <v>2.8363888880000001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1</v>
      </c>
      <c r="W573" s="26">
        <v>0</v>
      </c>
      <c r="X573" s="26">
        <v>0</v>
      </c>
      <c r="Y573" s="26">
        <v>0</v>
      </c>
      <c r="Z573" s="26">
        <v>0</v>
      </c>
      <c r="AA573" s="26">
        <v>0</v>
      </c>
      <c r="AB573" s="26">
        <v>5.0248344811044774</v>
      </c>
      <c r="AC573" s="26">
        <v>0</v>
      </c>
      <c r="AD573" s="26">
        <v>116.24889577602001</v>
      </c>
      <c r="AE573" s="26">
        <v>121.27373025712448</v>
      </c>
    </row>
    <row r="574" spans="1:31" x14ac:dyDescent="0.3">
      <c r="A574">
        <v>2759028</v>
      </c>
      <c r="B574">
        <v>1</v>
      </c>
      <c r="C574" t="s">
        <v>81</v>
      </c>
      <c r="D574" t="s">
        <v>118</v>
      </c>
      <c r="E574" t="s">
        <v>170</v>
      </c>
      <c r="F574" t="s">
        <v>1833</v>
      </c>
      <c r="G574" t="s">
        <v>186</v>
      </c>
      <c r="H574" t="s">
        <v>135</v>
      </c>
      <c r="I574" t="s">
        <v>136</v>
      </c>
      <c r="J574" t="s">
        <v>137</v>
      </c>
      <c r="K574" t="s">
        <v>187</v>
      </c>
      <c r="L574" t="s">
        <v>1834</v>
      </c>
      <c r="M574" t="s">
        <v>1835</v>
      </c>
      <c r="N574" s="26">
        <v>3.9511111109999999</v>
      </c>
      <c r="O574">
        <v>0</v>
      </c>
      <c r="P574">
        <v>52</v>
      </c>
      <c r="Q574">
        <v>0</v>
      </c>
      <c r="R574">
        <v>6</v>
      </c>
      <c r="S574">
        <v>0</v>
      </c>
      <c r="T574">
        <v>4</v>
      </c>
      <c r="U574">
        <v>0</v>
      </c>
      <c r="V574">
        <v>0</v>
      </c>
      <c r="W574" s="26">
        <v>0</v>
      </c>
      <c r="X574" s="26">
        <v>44.589006347518087</v>
      </c>
      <c r="Y574" s="26">
        <v>0</v>
      </c>
      <c r="Z574" s="26">
        <v>1.6824307486002685</v>
      </c>
      <c r="AA574" s="26">
        <v>0</v>
      </c>
      <c r="AB574" s="26">
        <v>0.84001821105541896</v>
      </c>
      <c r="AC574" s="26">
        <v>0</v>
      </c>
      <c r="AD574" s="26">
        <v>0</v>
      </c>
      <c r="AE574" s="26">
        <v>47.11145530717377</v>
      </c>
    </row>
    <row r="575" spans="1:31" x14ac:dyDescent="0.3">
      <c r="A575">
        <v>2759575</v>
      </c>
      <c r="B575">
        <v>1</v>
      </c>
      <c r="C575" t="s">
        <v>80</v>
      </c>
      <c r="D575" t="s">
        <v>94</v>
      </c>
      <c r="E575" t="s">
        <v>132</v>
      </c>
      <c r="F575" t="s">
        <v>1836</v>
      </c>
      <c r="G575" t="s">
        <v>197</v>
      </c>
      <c r="H575" t="s">
        <v>135</v>
      </c>
      <c r="I575" t="s">
        <v>136</v>
      </c>
      <c r="J575" t="s">
        <v>137</v>
      </c>
      <c r="K575" t="s">
        <v>138</v>
      </c>
      <c r="L575" t="s">
        <v>1837</v>
      </c>
      <c r="M575" t="s">
        <v>1838</v>
      </c>
      <c r="N575" s="26">
        <v>1.53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 s="26">
        <v>0</v>
      </c>
      <c r="X575" s="26">
        <v>0.57566994235550006</v>
      </c>
      <c r="Y575" s="26">
        <v>0</v>
      </c>
      <c r="Z575" s="26">
        <v>0</v>
      </c>
      <c r="AA575" s="26">
        <v>0</v>
      </c>
      <c r="AB575" s="26">
        <v>0</v>
      </c>
      <c r="AC575" s="26">
        <v>0</v>
      </c>
      <c r="AD575" s="26">
        <v>0</v>
      </c>
      <c r="AE575" s="26">
        <v>0.57566994235550006</v>
      </c>
    </row>
    <row r="576" spans="1:31" x14ac:dyDescent="0.3">
      <c r="A576">
        <v>2759738</v>
      </c>
      <c r="B576">
        <v>1</v>
      </c>
      <c r="C576" t="s">
        <v>80</v>
      </c>
      <c r="D576" t="s">
        <v>82</v>
      </c>
      <c r="E576" t="s">
        <v>132</v>
      </c>
      <c r="F576" t="s">
        <v>1839</v>
      </c>
      <c r="G576" t="s">
        <v>307</v>
      </c>
      <c r="H576" t="s">
        <v>135</v>
      </c>
      <c r="I576" t="s">
        <v>136</v>
      </c>
      <c r="J576" t="s">
        <v>137</v>
      </c>
      <c r="K576" t="s">
        <v>138</v>
      </c>
      <c r="L576" t="s">
        <v>1840</v>
      </c>
      <c r="M576" t="s">
        <v>1841</v>
      </c>
      <c r="N576" s="26">
        <v>0.98388888799999996</v>
      </c>
      <c r="O576">
        <v>0</v>
      </c>
      <c r="P576">
        <v>6</v>
      </c>
      <c r="Q576">
        <v>0</v>
      </c>
      <c r="R576">
        <v>0</v>
      </c>
      <c r="S576">
        <v>0</v>
      </c>
      <c r="T576">
        <v>2</v>
      </c>
      <c r="U576">
        <v>0</v>
      </c>
      <c r="V576">
        <v>0</v>
      </c>
      <c r="W576" s="26">
        <v>0</v>
      </c>
      <c r="X576" s="26">
        <v>1.2895907970865819</v>
      </c>
      <c r="Y576" s="26">
        <v>0</v>
      </c>
      <c r="Z576" s="26">
        <v>0</v>
      </c>
      <c r="AA576" s="26">
        <v>0</v>
      </c>
      <c r="AB576" s="26">
        <v>0.89526788424783788</v>
      </c>
      <c r="AC576" s="26">
        <v>0</v>
      </c>
      <c r="AD576" s="26">
        <v>0</v>
      </c>
      <c r="AE576" s="26">
        <v>2.1848586813344197</v>
      </c>
    </row>
    <row r="577" spans="1:31" x14ac:dyDescent="0.3">
      <c r="A577">
        <v>2759220</v>
      </c>
      <c r="B577">
        <v>1</v>
      </c>
      <c r="C577" t="s">
        <v>80</v>
      </c>
      <c r="D577" t="s">
        <v>88</v>
      </c>
      <c r="E577" t="s">
        <v>132</v>
      </c>
      <c r="F577" t="s">
        <v>1842</v>
      </c>
      <c r="G577" t="s">
        <v>134</v>
      </c>
      <c r="H577" t="s">
        <v>135</v>
      </c>
      <c r="I577" t="s">
        <v>136</v>
      </c>
      <c r="J577" t="s">
        <v>137</v>
      </c>
      <c r="K577" t="s">
        <v>138</v>
      </c>
      <c r="L577" t="s">
        <v>1843</v>
      </c>
      <c r="M577" t="s">
        <v>1844</v>
      </c>
      <c r="N577" s="26">
        <v>3.3772222219999999</v>
      </c>
      <c r="O577">
        <v>0</v>
      </c>
      <c r="P577">
        <v>8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 s="26">
        <v>0</v>
      </c>
      <c r="X577" s="26">
        <v>7.367731547850763</v>
      </c>
      <c r="Y577" s="26">
        <v>0</v>
      </c>
      <c r="Z577" s="26">
        <v>0</v>
      </c>
      <c r="AA577" s="26">
        <v>0</v>
      </c>
      <c r="AB577" s="26">
        <v>0</v>
      </c>
      <c r="AC577" s="26">
        <v>0</v>
      </c>
      <c r="AD577" s="26">
        <v>0</v>
      </c>
      <c r="AE577" s="26">
        <v>7.367731547850763</v>
      </c>
    </row>
    <row r="578" spans="1:31" x14ac:dyDescent="0.3">
      <c r="A578">
        <v>2759295</v>
      </c>
      <c r="B578">
        <v>1</v>
      </c>
      <c r="C578" t="s">
        <v>80</v>
      </c>
      <c r="D578" t="s">
        <v>96</v>
      </c>
      <c r="E578" t="s">
        <v>152</v>
      </c>
      <c r="F578" t="s">
        <v>1845</v>
      </c>
      <c r="G578" t="s">
        <v>159</v>
      </c>
      <c r="H578" t="s">
        <v>149</v>
      </c>
      <c r="I578" t="s">
        <v>136</v>
      </c>
      <c r="J578" t="s">
        <v>137</v>
      </c>
      <c r="K578" t="s">
        <v>138</v>
      </c>
      <c r="L578" t="s">
        <v>1846</v>
      </c>
      <c r="M578" t="s">
        <v>1847</v>
      </c>
      <c r="N578" s="26">
        <v>0.44305555499999999</v>
      </c>
      <c r="O578">
        <v>0</v>
      </c>
      <c r="P578">
        <v>293</v>
      </c>
      <c r="Q578">
        <v>11</v>
      </c>
      <c r="R578">
        <v>35</v>
      </c>
      <c r="S578">
        <v>14</v>
      </c>
      <c r="T578">
        <v>67</v>
      </c>
      <c r="U578">
        <v>4</v>
      </c>
      <c r="V578">
        <v>0</v>
      </c>
      <c r="W578" s="26">
        <v>0</v>
      </c>
      <c r="X578" s="26">
        <v>40.34825105915526</v>
      </c>
      <c r="Y578" s="26">
        <v>32.777258660310721</v>
      </c>
      <c r="Z578" s="26">
        <v>3.8105024202589379</v>
      </c>
      <c r="AA578" s="26">
        <v>37.747985588669344</v>
      </c>
      <c r="AB578" s="26">
        <v>35.183215777017118</v>
      </c>
      <c r="AC578" s="26">
        <v>331.87155505544985</v>
      </c>
      <c r="AD578" s="26">
        <v>0</v>
      </c>
      <c r="AE578" s="26">
        <v>481.73876856086122</v>
      </c>
    </row>
    <row r="579" spans="1:31" x14ac:dyDescent="0.3">
      <c r="A579">
        <v>2758940</v>
      </c>
      <c r="B579">
        <v>1</v>
      </c>
      <c r="C579" t="s">
        <v>80</v>
      </c>
      <c r="D579" t="s">
        <v>82</v>
      </c>
      <c r="E579" t="s">
        <v>132</v>
      </c>
      <c r="F579" t="s">
        <v>653</v>
      </c>
      <c r="G579" t="s">
        <v>134</v>
      </c>
      <c r="H579" t="s">
        <v>135</v>
      </c>
      <c r="I579" t="s">
        <v>136</v>
      </c>
      <c r="J579" t="s">
        <v>137</v>
      </c>
      <c r="K579" t="s">
        <v>138</v>
      </c>
      <c r="L579" t="s">
        <v>1848</v>
      </c>
      <c r="M579" t="s">
        <v>1849</v>
      </c>
      <c r="N579" s="26">
        <v>2.9194444439999998</v>
      </c>
      <c r="O579">
        <v>0</v>
      </c>
      <c r="P579">
        <v>13</v>
      </c>
      <c r="Q579">
        <v>0</v>
      </c>
      <c r="R579">
        <v>0</v>
      </c>
      <c r="S579">
        <v>0</v>
      </c>
      <c r="T579">
        <v>4</v>
      </c>
      <c r="U579">
        <v>0</v>
      </c>
      <c r="V579">
        <v>0</v>
      </c>
      <c r="W579" s="26">
        <v>0</v>
      </c>
      <c r="X579" s="26">
        <v>11.01837385757233</v>
      </c>
      <c r="Y579" s="26">
        <v>0</v>
      </c>
      <c r="Z579" s="26">
        <v>0</v>
      </c>
      <c r="AA579" s="26">
        <v>0</v>
      </c>
      <c r="AB579" s="26">
        <v>2.133958842573624</v>
      </c>
      <c r="AC579" s="26">
        <v>0</v>
      </c>
      <c r="AD579" s="26">
        <v>0</v>
      </c>
      <c r="AE579" s="26">
        <v>13.152332700145955</v>
      </c>
    </row>
    <row r="580" spans="1:31" x14ac:dyDescent="0.3">
      <c r="A580">
        <v>2758903</v>
      </c>
      <c r="B580">
        <v>1</v>
      </c>
      <c r="C580" t="s">
        <v>80</v>
      </c>
      <c r="D580" t="s">
        <v>83</v>
      </c>
      <c r="E580" t="s">
        <v>175</v>
      </c>
      <c r="F580" t="s">
        <v>1850</v>
      </c>
      <c r="G580" t="s">
        <v>326</v>
      </c>
      <c r="H580" t="s">
        <v>365</v>
      </c>
      <c r="I580" t="s">
        <v>136</v>
      </c>
      <c r="J580" t="s">
        <v>137</v>
      </c>
      <c r="K580" t="s">
        <v>187</v>
      </c>
      <c r="L580" t="s">
        <v>1545</v>
      </c>
      <c r="M580" t="s">
        <v>1851</v>
      </c>
      <c r="N580" s="26">
        <v>0.17583333300000001</v>
      </c>
      <c r="O580">
        <v>0</v>
      </c>
      <c r="P580">
        <v>1027</v>
      </c>
      <c r="Q580">
        <v>0</v>
      </c>
      <c r="R580">
        <v>0</v>
      </c>
      <c r="S580">
        <v>0</v>
      </c>
      <c r="T580">
        <v>13</v>
      </c>
      <c r="U580">
        <v>0</v>
      </c>
      <c r="V580">
        <v>0</v>
      </c>
      <c r="W580" s="26">
        <v>0</v>
      </c>
      <c r="X580" s="26">
        <v>36.305889529658778</v>
      </c>
      <c r="Y580" s="26">
        <v>0</v>
      </c>
      <c r="Z580" s="26">
        <v>0</v>
      </c>
      <c r="AA580" s="26">
        <v>0</v>
      </c>
      <c r="AB580" s="26">
        <v>3.2051805972581078</v>
      </c>
      <c r="AC580" s="26">
        <v>0</v>
      </c>
      <c r="AD580" s="26">
        <v>0</v>
      </c>
      <c r="AE580" s="26">
        <v>39.511070126916884</v>
      </c>
    </row>
    <row r="581" spans="1:31" x14ac:dyDescent="0.3">
      <c r="A581">
        <v>2759089</v>
      </c>
      <c r="B581">
        <v>1</v>
      </c>
      <c r="C581" t="s">
        <v>80</v>
      </c>
      <c r="D581" t="s">
        <v>93</v>
      </c>
      <c r="E581" t="s">
        <v>170</v>
      </c>
      <c r="F581" t="s">
        <v>1852</v>
      </c>
      <c r="G581" t="s">
        <v>186</v>
      </c>
      <c r="H581" t="s">
        <v>135</v>
      </c>
      <c r="I581" t="s">
        <v>136</v>
      </c>
      <c r="J581" t="s">
        <v>137</v>
      </c>
      <c r="K581" t="s">
        <v>187</v>
      </c>
      <c r="L581" t="s">
        <v>1853</v>
      </c>
      <c r="M581" t="s">
        <v>1854</v>
      </c>
      <c r="N581" s="26">
        <v>5.4808333329999996</v>
      </c>
      <c r="O581">
        <v>0</v>
      </c>
      <c r="P581">
        <v>26</v>
      </c>
      <c r="Q581">
        <v>0</v>
      </c>
      <c r="R581">
        <v>2</v>
      </c>
      <c r="S581">
        <v>0</v>
      </c>
      <c r="T581">
        <v>9</v>
      </c>
      <c r="U581">
        <v>0</v>
      </c>
      <c r="V581">
        <v>0</v>
      </c>
      <c r="W581" s="26">
        <v>0</v>
      </c>
      <c r="X581" s="26">
        <v>17.106023824543435</v>
      </c>
      <c r="Y581" s="26">
        <v>0</v>
      </c>
      <c r="Z581" s="26">
        <v>14.006507056258814</v>
      </c>
      <c r="AA581" s="26">
        <v>0</v>
      </c>
      <c r="AB581" s="26">
        <v>42.501524529160704</v>
      </c>
      <c r="AC581" s="26">
        <v>0</v>
      </c>
      <c r="AD581" s="26">
        <v>0</v>
      </c>
      <c r="AE581" s="26">
        <v>73.614055409962958</v>
      </c>
    </row>
    <row r="582" spans="1:31" x14ac:dyDescent="0.3">
      <c r="A582">
        <v>2759189</v>
      </c>
      <c r="B582">
        <v>1</v>
      </c>
      <c r="C582" t="s">
        <v>80</v>
      </c>
      <c r="D582" t="s">
        <v>84</v>
      </c>
      <c r="E582" t="s">
        <v>170</v>
      </c>
      <c r="F582" t="s">
        <v>1855</v>
      </c>
      <c r="G582" t="s">
        <v>425</v>
      </c>
      <c r="H582" t="s">
        <v>135</v>
      </c>
      <c r="I582" t="s">
        <v>136</v>
      </c>
      <c r="J582" t="s">
        <v>137</v>
      </c>
      <c r="K582" t="s">
        <v>138</v>
      </c>
      <c r="L582" t="s">
        <v>1856</v>
      </c>
      <c r="M582" t="s">
        <v>1857</v>
      </c>
      <c r="N582" s="26">
        <v>7.4483333329999999</v>
      </c>
      <c r="O582">
        <v>0</v>
      </c>
      <c r="P582">
        <v>171</v>
      </c>
      <c r="Q582">
        <v>0</v>
      </c>
      <c r="R582">
        <v>0</v>
      </c>
      <c r="S582">
        <v>0</v>
      </c>
      <c r="T582">
        <v>20</v>
      </c>
      <c r="U582">
        <v>0</v>
      </c>
      <c r="V582">
        <v>0</v>
      </c>
      <c r="W582" s="26">
        <v>0</v>
      </c>
      <c r="X582" s="26">
        <v>285.55609639916713</v>
      </c>
      <c r="Y582" s="26">
        <v>0</v>
      </c>
      <c r="Z582" s="26">
        <v>0</v>
      </c>
      <c r="AA582" s="26">
        <v>0</v>
      </c>
      <c r="AB582" s="26">
        <v>95.221615356686641</v>
      </c>
      <c r="AC582" s="26">
        <v>0</v>
      </c>
      <c r="AD582" s="26">
        <v>0</v>
      </c>
      <c r="AE582" s="26">
        <v>380.77771175585377</v>
      </c>
    </row>
    <row r="583" spans="1:31" x14ac:dyDescent="0.3">
      <c r="A583">
        <v>2759730</v>
      </c>
      <c r="B583">
        <v>1</v>
      </c>
      <c r="C583" t="s">
        <v>81</v>
      </c>
      <c r="D583" t="s">
        <v>117</v>
      </c>
      <c r="E583" t="s">
        <v>132</v>
      </c>
      <c r="F583" t="s">
        <v>1858</v>
      </c>
      <c r="G583" t="s">
        <v>197</v>
      </c>
      <c r="H583" t="s">
        <v>135</v>
      </c>
      <c r="I583" t="s">
        <v>136</v>
      </c>
      <c r="J583" t="s">
        <v>137</v>
      </c>
      <c r="K583" t="s">
        <v>138</v>
      </c>
      <c r="L583" t="s">
        <v>1859</v>
      </c>
      <c r="M583" t="s">
        <v>1860</v>
      </c>
      <c r="N583" s="26">
        <v>1.4144444439999999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1</v>
      </c>
      <c r="U583">
        <v>0</v>
      </c>
      <c r="V583">
        <v>0</v>
      </c>
      <c r="W583" s="26">
        <v>0</v>
      </c>
      <c r="X583" s="26">
        <v>0</v>
      </c>
      <c r="Y583" s="26">
        <v>0</v>
      </c>
      <c r="Z583" s="26">
        <v>0</v>
      </c>
      <c r="AA583" s="26">
        <v>0</v>
      </c>
      <c r="AB583" s="26">
        <v>0.46576938173254423</v>
      </c>
      <c r="AC583" s="26">
        <v>0</v>
      </c>
      <c r="AD583" s="26">
        <v>0</v>
      </c>
      <c r="AE583" s="26">
        <v>0.46576938173254423</v>
      </c>
    </row>
    <row r="584" spans="1:31" x14ac:dyDescent="0.3">
      <c r="A584">
        <v>2758946</v>
      </c>
      <c r="B584">
        <v>1</v>
      </c>
      <c r="C584" t="s">
        <v>80</v>
      </c>
      <c r="D584" t="s">
        <v>82</v>
      </c>
      <c r="E584" t="s">
        <v>132</v>
      </c>
      <c r="F584" t="s">
        <v>1861</v>
      </c>
      <c r="G584" t="s">
        <v>307</v>
      </c>
      <c r="H584" t="s">
        <v>135</v>
      </c>
      <c r="I584" t="s">
        <v>136</v>
      </c>
      <c r="J584" t="s">
        <v>137</v>
      </c>
      <c r="K584" t="s">
        <v>138</v>
      </c>
      <c r="L584" t="s">
        <v>1862</v>
      </c>
      <c r="M584" t="s">
        <v>1863</v>
      </c>
      <c r="N584" s="26">
        <v>1.407777777</v>
      </c>
      <c r="O584">
        <v>0</v>
      </c>
      <c r="P584">
        <v>10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 s="26">
        <v>0</v>
      </c>
      <c r="X584" s="26">
        <v>3.1005270822083841</v>
      </c>
      <c r="Y584" s="26">
        <v>0</v>
      </c>
      <c r="Z584" s="26">
        <v>0</v>
      </c>
      <c r="AA584" s="26">
        <v>0</v>
      </c>
      <c r="AB584" s="26">
        <v>0</v>
      </c>
      <c r="AC584" s="26">
        <v>0</v>
      </c>
      <c r="AD584" s="26">
        <v>0</v>
      </c>
      <c r="AE584" s="26">
        <v>3.1005270822083841</v>
      </c>
    </row>
    <row r="585" spans="1:31" x14ac:dyDescent="0.3">
      <c r="A585">
        <v>2759418</v>
      </c>
      <c r="B585">
        <v>1</v>
      </c>
      <c r="C585" t="s">
        <v>81</v>
      </c>
      <c r="D585" t="s">
        <v>116</v>
      </c>
      <c r="E585" t="s">
        <v>152</v>
      </c>
      <c r="F585" t="s">
        <v>1864</v>
      </c>
      <c r="G585" t="s">
        <v>159</v>
      </c>
      <c r="H585" t="s">
        <v>149</v>
      </c>
      <c r="I585" t="s">
        <v>136</v>
      </c>
      <c r="J585" t="s">
        <v>137</v>
      </c>
      <c r="K585" t="s">
        <v>138</v>
      </c>
      <c r="L585" t="s">
        <v>1865</v>
      </c>
      <c r="M585" t="s">
        <v>1866</v>
      </c>
      <c r="N585" s="26">
        <v>0.245</v>
      </c>
      <c r="O585">
        <v>2</v>
      </c>
      <c r="P585">
        <v>306</v>
      </c>
      <c r="Q585">
        <v>9</v>
      </c>
      <c r="R585">
        <v>2</v>
      </c>
      <c r="S585">
        <v>3</v>
      </c>
      <c r="T585">
        <v>13</v>
      </c>
      <c r="U585">
        <v>0</v>
      </c>
      <c r="V585">
        <v>0</v>
      </c>
      <c r="W585" s="26">
        <v>0.36103114187309404</v>
      </c>
      <c r="X585" s="26">
        <v>7.4412026321701203</v>
      </c>
      <c r="Y585" s="26">
        <v>20.117691466699416</v>
      </c>
      <c r="Z585" s="26">
        <v>8.5112231680000011E-2</v>
      </c>
      <c r="AA585" s="26">
        <v>2.125478985714266</v>
      </c>
      <c r="AB585" s="26">
        <v>1.0332012006777826</v>
      </c>
      <c r="AC585" s="26">
        <v>0</v>
      </c>
      <c r="AD585" s="26">
        <v>0</v>
      </c>
      <c r="AE585" s="26">
        <v>31.163717658814679</v>
      </c>
    </row>
    <row r="586" spans="1:31" x14ac:dyDescent="0.3">
      <c r="A586">
        <v>2759086</v>
      </c>
      <c r="B586">
        <v>1</v>
      </c>
      <c r="C586" t="s">
        <v>81</v>
      </c>
      <c r="D586" t="s">
        <v>123</v>
      </c>
      <c r="E586" t="s">
        <v>141</v>
      </c>
      <c r="F586" t="s">
        <v>1867</v>
      </c>
      <c r="G586" t="s">
        <v>628</v>
      </c>
      <c r="H586" t="s">
        <v>135</v>
      </c>
      <c r="I586" t="s">
        <v>136</v>
      </c>
      <c r="J586" t="s">
        <v>137</v>
      </c>
      <c r="K586" t="s">
        <v>187</v>
      </c>
      <c r="L586" t="s">
        <v>1868</v>
      </c>
      <c r="M586" t="s">
        <v>1869</v>
      </c>
      <c r="N586" s="26">
        <v>2.4500000000000002</v>
      </c>
      <c r="O586">
        <v>0</v>
      </c>
      <c r="P586">
        <v>407</v>
      </c>
      <c r="Q586">
        <v>0</v>
      </c>
      <c r="R586">
        <v>0</v>
      </c>
      <c r="S586">
        <v>0</v>
      </c>
      <c r="T586">
        <v>62</v>
      </c>
      <c r="U586">
        <v>0</v>
      </c>
      <c r="V586">
        <v>1</v>
      </c>
      <c r="W586" s="26">
        <v>0</v>
      </c>
      <c r="X586" s="26">
        <v>190.91299802250157</v>
      </c>
      <c r="Y586" s="26">
        <v>0</v>
      </c>
      <c r="Z586" s="26">
        <v>0</v>
      </c>
      <c r="AA586" s="26">
        <v>0</v>
      </c>
      <c r="AB586" s="26">
        <v>188.15482958308434</v>
      </c>
      <c r="AC586" s="26">
        <v>0</v>
      </c>
      <c r="AD586" s="26">
        <v>23.530180125257765</v>
      </c>
      <c r="AE586" s="26">
        <v>402.59800773084362</v>
      </c>
    </row>
    <row r="587" spans="1:31" x14ac:dyDescent="0.3">
      <c r="A587">
        <v>2758900</v>
      </c>
      <c r="B587">
        <v>1</v>
      </c>
      <c r="C587" t="s">
        <v>80</v>
      </c>
      <c r="D587" t="s">
        <v>103</v>
      </c>
      <c r="E587" t="s">
        <v>152</v>
      </c>
      <c r="F587" t="s">
        <v>1870</v>
      </c>
      <c r="G587" t="s">
        <v>159</v>
      </c>
      <c r="H587" t="s">
        <v>149</v>
      </c>
      <c r="I587" t="s">
        <v>136</v>
      </c>
      <c r="J587" t="s">
        <v>137</v>
      </c>
      <c r="K587" t="s">
        <v>138</v>
      </c>
      <c r="L587" t="s">
        <v>1871</v>
      </c>
      <c r="M587" t="s">
        <v>1872</v>
      </c>
      <c r="N587" s="26">
        <v>0.80916666599999998</v>
      </c>
      <c r="O587">
        <v>0</v>
      </c>
      <c r="P587">
        <v>1</v>
      </c>
      <c r="Q587">
        <v>36</v>
      </c>
      <c r="R587">
        <v>77</v>
      </c>
      <c r="S587">
        <v>12</v>
      </c>
      <c r="T587">
        <v>7</v>
      </c>
      <c r="U587">
        <v>3</v>
      </c>
      <c r="V587">
        <v>0</v>
      </c>
      <c r="W587" s="26">
        <v>0</v>
      </c>
      <c r="X587" s="26">
        <v>0</v>
      </c>
      <c r="Y587" s="26">
        <v>17.944889456376817</v>
      </c>
      <c r="Z587" s="26">
        <v>7.8095518367628589</v>
      </c>
      <c r="AA587" s="26">
        <v>89.101978643082717</v>
      </c>
      <c r="AB587" s="26">
        <v>0</v>
      </c>
      <c r="AC587" s="26">
        <v>195.89658534710702</v>
      </c>
      <c r="AD587" s="26">
        <v>0</v>
      </c>
      <c r="AE587" s="26">
        <v>310.7530052833294</v>
      </c>
    </row>
    <row r="588" spans="1:31" x14ac:dyDescent="0.3">
      <c r="A588">
        <v>2759232</v>
      </c>
      <c r="B588">
        <v>1</v>
      </c>
      <c r="C588" t="s">
        <v>81</v>
      </c>
      <c r="D588" t="s">
        <v>116</v>
      </c>
      <c r="E588" t="s">
        <v>152</v>
      </c>
      <c r="F588" t="s">
        <v>1873</v>
      </c>
      <c r="G588" t="s">
        <v>159</v>
      </c>
      <c r="H588" t="s">
        <v>149</v>
      </c>
      <c r="I588" t="s">
        <v>136</v>
      </c>
      <c r="J588" t="s">
        <v>137</v>
      </c>
      <c r="K588" t="s">
        <v>138</v>
      </c>
      <c r="L588" t="s">
        <v>1874</v>
      </c>
      <c r="M588" t="s">
        <v>1875</v>
      </c>
      <c r="N588" s="26">
        <v>1.363611111</v>
      </c>
      <c r="O588">
        <v>2</v>
      </c>
      <c r="P588">
        <v>321</v>
      </c>
      <c r="Q588">
        <v>4</v>
      </c>
      <c r="R588">
        <v>62</v>
      </c>
      <c r="S588">
        <v>1</v>
      </c>
      <c r="T588">
        <v>21</v>
      </c>
      <c r="U588">
        <v>0</v>
      </c>
      <c r="V588">
        <v>0</v>
      </c>
      <c r="W588" s="26">
        <v>0.5295070613577777</v>
      </c>
      <c r="X588" s="26">
        <v>34.697607894299558</v>
      </c>
      <c r="Y588" s="26">
        <v>0.10706350611422052</v>
      </c>
      <c r="Z588" s="26">
        <v>24.27864296607655</v>
      </c>
      <c r="AA588" s="26">
        <v>7.7116777428230758</v>
      </c>
      <c r="AB588" s="26">
        <v>20.390514146029513</v>
      </c>
      <c r="AC588" s="26">
        <v>0</v>
      </c>
      <c r="AD588" s="26">
        <v>0</v>
      </c>
      <c r="AE588" s="26">
        <v>87.715013316700691</v>
      </c>
    </row>
    <row r="589" spans="1:31" x14ac:dyDescent="0.3">
      <c r="A589">
        <v>2759564</v>
      </c>
      <c r="B589">
        <v>1</v>
      </c>
      <c r="C589" t="s">
        <v>81</v>
      </c>
      <c r="D589" t="s">
        <v>118</v>
      </c>
      <c r="E589" t="s">
        <v>132</v>
      </c>
      <c r="F589" t="s">
        <v>1876</v>
      </c>
      <c r="G589" t="s">
        <v>197</v>
      </c>
      <c r="H589" t="s">
        <v>135</v>
      </c>
      <c r="I589" t="s">
        <v>136</v>
      </c>
      <c r="J589" t="s">
        <v>137</v>
      </c>
      <c r="K589" t="s">
        <v>138</v>
      </c>
      <c r="L589" t="s">
        <v>1877</v>
      </c>
      <c r="M589" t="s">
        <v>1878</v>
      </c>
      <c r="N589" s="26">
        <v>0.64361111100000001</v>
      </c>
      <c r="O589">
        <v>0</v>
      </c>
      <c r="P589">
        <v>2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 s="26">
        <v>0</v>
      </c>
      <c r="X589" s="26">
        <v>0.45266839163542116</v>
      </c>
      <c r="Y589" s="26">
        <v>0</v>
      </c>
      <c r="Z589" s="26">
        <v>0</v>
      </c>
      <c r="AA589" s="26">
        <v>0</v>
      </c>
      <c r="AB589" s="26">
        <v>0</v>
      </c>
      <c r="AC589" s="26">
        <v>0</v>
      </c>
      <c r="AD589" s="26">
        <v>0</v>
      </c>
      <c r="AE589" s="26">
        <v>0.45266839163542116</v>
      </c>
    </row>
    <row r="590" spans="1:31" x14ac:dyDescent="0.3">
      <c r="A590">
        <v>2759424</v>
      </c>
      <c r="B590">
        <v>1</v>
      </c>
      <c r="C590" t="s">
        <v>80</v>
      </c>
      <c r="D590" t="s">
        <v>93</v>
      </c>
      <c r="E590" t="s">
        <v>170</v>
      </c>
      <c r="F590" t="s">
        <v>1879</v>
      </c>
      <c r="G590" t="s">
        <v>204</v>
      </c>
      <c r="H590" t="s">
        <v>135</v>
      </c>
      <c r="I590" t="s">
        <v>136</v>
      </c>
      <c r="J590" t="s">
        <v>137</v>
      </c>
      <c r="K590" t="s">
        <v>138</v>
      </c>
      <c r="L590" t="s">
        <v>1880</v>
      </c>
      <c r="M590" t="s">
        <v>1440</v>
      </c>
      <c r="N590" s="26">
        <v>0.78611111099999997</v>
      </c>
      <c r="O590">
        <v>0</v>
      </c>
      <c r="P590">
        <v>23</v>
      </c>
      <c r="Q590">
        <v>0</v>
      </c>
      <c r="R590">
        <v>3</v>
      </c>
      <c r="S590">
        <v>0</v>
      </c>
      <c r="T590">
        <v>2</v>
      </c>
      <c r="U590">
        <v>0</v>
      </c>
      <c r="V590">
        <v>0</v>
      </c>
      <c r="W590" s="26">
        <v>0</v>
      </c>
      <c r="X590" s="26">
        <v>5.3478072354331001</v>
      </c>
      <c r="Y590" s="26">
        <v>0</v>
      </c>
      <c r="Z590" s="26">
        <v>1.8776701785655667</v>
      </c>
      <c r="AA590" s="26">
        <v>0</v>
      </c>
      <c r="AB590" s="26">
        <v>0.56001764734013459</v>
      </c>
      <c r="AC590" s="26">
        <v>0</v>
      </c>
      <c r="AD590" s="26">
        <v>0</v>
      </c>
      <c r="AE590" s="26">
        <v>7.7854950613388016</v>
      </c>
    </row>
    <row r="591" spans="1:31" x14ac:dyDescent="0.3">
      <c r="A591">
        <v>2759401</v>
      </c>
      <c r="B591">
        <v>1</v>
      </c>
      <c r="C591" t="s">
        <v>81</v>
      </c>
      <c r="D591" t="s">
        <v>112</v>
      </c>
      <c r="E591" t="s">
        <v>132</v>
      </c>
      <c r="F591" t="s">
        <v>1881</v>
      </c>
      <c r="G591" t="s">
        <v>134</v>
      </c>
      <c r="H591" t="s">
        <v>135</v>
      </c>
      <c r="I591" t="s">
        <v>136</v>
      </c>
      <c r="J591" t="s">
        <v>137</v>
      </c>
      <c r="K591" t="s">
        <v>138</v>
      </c>
      <c r="L591" t="s">
        <v>1882</v>
      </c>
      <c r="M591" t="s">
        <v>1883</v>
      </c>
      <c r="N591" s="26">
        <v>3.9624999999999999</v>
      </c>
      <c r="O591">
        <v>0</v>
      </c>
      <c r="P591">
        <v>8</v>
      </c>
      <c r="Q591">
        <v>0</v>
      </c>
      <c r="R591">
        <v>0</v>
      </c>
      <c r="S591">
        <v>0</v>
      </c>
      <c r="T591">
        <v>1</v>
      </c>
      <c r="U591">
        <v>0</v>
      </c>
      <c r="V591">
        <v>0</v>
      </c>
      <c r="W591" s="26">
        <v>0</v>
      </c>
      <c r="X591" s="26">
        <v>5.9111304617755449</v>
      </c>
      <c r="Y591" s="26">
        <v>0</v>
      </c>
      <c r="Z591" s="26">
        <v>0</v>
      </c>
      <c r="AA591" s="26">
        <v>0</v>
      </c>
      <c r="AB591" s="26">
        <v>10.036663831569046</v>
      </c>
      <c r="AC591" s="26">
        <v>0</v>
      </c>
      <c r="AD591" s="26">
        <v>0</v>
      </c>
      <c r="AE591" s="26">
        <v>15.94779429334459</v>
      </c>
    </row>
    <row r="592" spans="1:31" x14ac:dyDescent="0.3">
      <c r="A592">
        <v>2759355</v>
      </c>
      <c r="B592">
        <v>1</v>
      </c>
      <c r="C592" t="s">
        <v>80</v>
      </c>
      <c r="D592" t="s">
        <v>103</v>
      </c>
      <c r="E592" t="s">
        <v>141</v>
      </c>
      <c r="F592" t="s">
        <v>1884</v>
      </c>
      <c r="G592" t="s">
        <v>1885</v>
      </c>
      <c r="H592" t="s">
        <v>135</v>
      </c>
      <c r="I592" t="s">
        <v>136</v>
      </c>
      <c r="J592" t="s">
        <v>137</v>
      </c>
      <c r="K592" t="s">
        <v>138</v>
      </c>
      <c r="L592" t="s">
        <v>1886</v>
      </c>
      <c r="M592" t="s">
        <v>1887</v>
      </c>
      <c r="N592" s="26">
        <v>2.1808333329999998</v>
      </c>
      <c r="O592">
        <v>0</v>
      </c>
      <c r="P592">
        <v>80</v>
      </c>
      <c r="Q592">
        <v>0</v>
      </c>
      <c r="R592">
        <v>3</v>
      </c>
      <c r="S592">
        <v>0</v>
      </c>
      <c r="T592">
        <v>18</v>
      </c>
      <c r="U592">
        <v>0</v>
      </c>
      <c r="V592">
        <v>0</v>
      </c>
      <c r="W592" s="26">
        <v>0</v>
      </c>
      <c r="X592" s="26">
        <v>48.38172912675936</v>
      </c>
      <c r="Y592" s="26">
        <v>0</v>
      </c>
      <c r="Z592" s="26">
        <v>0.75587617429333331</v>
      </c>
      <c r="AA592" s="26">
        <v>0</v>
      </c>
      <c r="AB592" s="26">
        <v>47.248030330680599</v>
      </c>
      <c r="AC592" s="26">
        <v>0</v>
      </c>
      <c r="AD592" s="26">
        <v>0</v>
      </c>
      <c r="AE592" s="26">
        <v>96.385635631733294</v>
      </c>
    </row>
    <row r="593" spans="1:31" x14ac:dyDescent="0.3">
      <c r="A593">
        <v>2759650</v>
      </c>
      <c r="B593">
        <v>1</v>
      </c>
      <c r="C593" t="s">
        <v>81</v>
      </c>
      <c r="D593" t="s">
        <v>116</v>
      </c>
      <c r="E593" t="s">
        <v>146</v>
      </c>
      <c r="F593" t="s">
        <v>1888</v>
      </c>
      <c r="G593" t="s">
        <v>148</v>
      </c>
      <c r="H593" t="s">
        <v>149</v>
      </c>
      <c r="I593" t="s">
        <v>136</v>
      </c>
      <c r="J593" t="s">
        <v>137</v>
      </c>
      <c r="K593" t="s">
        <v>138</v>
      </c>
      <c r="L593" t="s">
        <v>1889</v>
      </c>
      <c r="M593" t="s">
        <v>1890</v>
      </c>
      <c r="N593" s="26">
        <v>3.000277777</v>
      </c>
      <c r="O593">
        <v>0</v>
      </c>
      <c r="P593">
        <v>58</v>
      </c>
      <c r="Q593">
        <v>0</v>
      </c>
      <c r="R593">
        <v>1</v>
      </c>
      <c r="S593">
        <v>0</v>
      </c>
      <c r="T593">
        <v>2</v>
      </c>
      <c r="U593">
        <v>0</v>
      </c>
      <c r="V593">
        <v>0</v>
      </c>
      <c r="W593" s="26">
        <v>0</v>
      </c>
      <c r="X593" s="26">
        <v>18.857362003645335</v>
      </c>
      <c r="Y593" s="26">
        <v>0</v>
      </c>
      <c r="Z593" s="26">
        <v>0</v>
      </c>
      <c r="AA593" s="26">
        <v>0</v>
      </c>
      <c r="AB593" s="26">
        <v>3.1051892671216668</v>
      </c>
      <c r="AC593" s="26">
        <v>0</v>
      </c>
      <c r="AD593" s="26">
        <v>0</v>
      </c>
      <c r="AE593" s="26">
        <v>21.962551270767001</v>
      </c>
    </row>
    <row r="594" spans="1:31" x14ac:dyDescent="0.3">
      <c r="A594">
        <v>2759464</v>
      </c>
      <c r="B594">
        <v>1</v>
      </c>
      <c r="C594" t="s">
        <v>81</v>
      </c>
      <c r="D594" t="s">
        <v>115</v>
      </c>
      <c r="E594" t="s">
        <v>157</v>
      </c>
      <c r="F594" t="s">
        <v>1891</v>
      </c>
      <c r="G594" t="s">
        <v>159</v>
      </c>
      <c r="H594" t="s">
        <v>149</v>
      </c>
      <c r="I594" t="s">
        <v>136</v>
      </c>
      <c r="J594" t="s">
        <v>137</v>
      </c>
      <c r="K594" t="s">
        <v>138</v>
      </c>
      <c r="L594" t="s">
        <v>1892</v>
      </c>
      <c r="M594" t="s">
        <v>1893</v>
      </c>
      <c r="N594" s="26">
        <v>0.28472222200000002</v>
      </c>
      <c r="O594">
        <v>11</v>
      </c>
      <c r="P594">
        <v>3393</v>
      </c>
      <c r="Q594">
        <v>9</v>
      </c>
      <c r="R594">
        <v>244</v>
      </c>
      <c r="S594">
        <v>6</v>
      </c>
      <c r="T594">
        <v>230</v>
      </c>
      <c r="U594">
        <v>0</v>
      </c>
      <c r="V594">
        <v>0</v>
      </c>
      <c r="W594" s="26">
        <v>6.0750746322347249</v>
      </c>
      <c r="X594" s="26">
        <v>55.418824942818297</v>
      </c>
      <c r="Y594" s="26">
        <v>2.5828717801313816</v>
      </c>
      <c r="Z594" s="26">
        <v>2.3175294191968447</v>
      </c>
      <c r="AA594" s="26">
        <v>7.7817568321485471</v>
      </c>
      <c r="AB594" s="26">
        <v>15.378094425776364</v>
      </c>
      <c r="AC594" s="26">
        <v>0</v>
      </c>
      <c r="AD594" s="26">
        <v>0</v>
      </c>
      <c r="AE594" s="26">
        <v>89.554152032306163</v>
      </c>
    </row>
    <row r="595" spans="1:31" x14ac:dyDescent="0.3">
      <c r="A595">
        <v>2759713</v>
      </c>
      <c r="B595">
        <v>1</v>
      </c>
      <c r="C595" t="s">
        <v>81</v>
      </c>
      <c r="D595" t="s">
        <v>112</v>
      </c>
      <c r="E595" t="s">
        <v>170</v>
      </c>
      <c r="F595" t="s">
        <v>1894</v>
      </c>
      <c r="G595" t="s">
        <v>204</v>
      </c>
      <c r="H595" t="s">
        <v>135</v>
      </c>
      <c r="I595" t="s">
        <v>136</v>
      </c>
      <c r="J595" t="s">
        <v>137</v>
      </c>
      <c r="K595" t="s">
        <v>138</v>
      </c>
      <c r="L595" t="s">
        <v>1895</v>
      </c>
      <c r="M595" t="s">
        <v>1896</v>
      </c>
      <c r="N595" s="26">
        <v>1.2669444439999999</v>
      </c>
      <c r="O595">
        <v>0</v>
      </c>
      <c r="P595">
        <v>0</v>
      </c>
      <c r="Q595">
        <v>0</v>
      </c>
      <c r="R595">
        <v>1</v>
      </c>
      <c r="S595">
        <v>0</v>
      </c>
      <c r="T595">
        <v>34</v>
      </c>
      <c r="U595">
        <v>0</v>
      </c>
      <c r="V595">
        <v>0</v>
      </c>
      <c r="W595" s="26">
        <v>0</v>
      </c>
      <c r="X595" s="26">
        <v>0</v>
      </c>
      <c r="Y595" s="26">
        <v>0</v>
      </c>
      <c r="Z595" s="26">
        <v>0.36311390784000003</v>
      </c>
      <c r="AA595" s="26">
        <v>0</v>
      </c>
      <c r="AB595" s="26">
        <v>16.538615316311795</v>
      </c>
      <c r="AC595" s="26">
        <v>0</v>
      </c>
      <c r="AD595" s="26">
        <v>0</v>
      </c>
      <c r="AE595" s="26">
        <v>16.901729224151794</v>
      </c>
    </row>
    <row r="596" spans="1:31" x14ac:dyDescent="0.3">
      <c r="A596">
        <v>2759049</v>
      </c>
      <c r="B596">
        <v>1</v>
      </c>
      <c r="C596" t="s">
        <v>80</v>
      </c>
      <c r="D596" t="s">
        <v>83</v>
      </c>
      <c r="E596" t="s">
        <v>146</v>
      </c>
      <c r="F596" t="s">
        <v>1897</v>
      </c>
      <c r="G596" t="s">
        <v>159</v>
      </c>
      <c r="H596" t="s">
        <v>149</v>
      </c>
      <c r="I596" t="s">
        <v>136</v>
      </c>
      <c r="J596" t="s">
        <v>137</v>
      </c>
      <c r="K596" t="s">
        <v>138</v>
      </c>
      <c r="L596" t="s">
        <v>1898</v>
      </c>
      <c r="M596" t="s">
        <v>1899</v>
      </c>
      <c r="N596" s="26">
        <v>1.188055555</v>
      </c>
      <c r="O596">
        <v>0</v>
      </c>
      <c r="P596">
        <v>58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 s="26">
        <v>0</v>
      </c>
      <c r="X596" s="26">
        <v>21.737498098125506</v>
      </c>
      <c r="Y596" s="26">
        <v>0</v>
      </c>
      <c r="Z596" s="26">
        <v>0</v>
      </c>
      <c r="AA596" s="26">
        <v>0</v>
      </c>
      <c r="AB596" s="26">
        <v>0</v>
      </c>
      <c r="AC596" s="26">
        <v>0</v>
      </c>
      <c r="AD596" s="26">
        <v>0</v>
      </c>
      <c r="AE596" s="26">
        <v>21.737498098125506</v>
      </c>
    </row>
    <row r="597" spans="1:31" x14ac:dyDescent="0.3">
      <c r="A597">
        <v>2759029</v>
      </c>
      <c r="B597">
        <v>1</v>
      </c>
      <c r="C597" t="s">
        <v>81</v>
      </c>
      <c r="D597" t="s">
        <v>113</v>
      </c>
      <c r="E597" t="s">
        <v>157</v>
      </c>
      <c r="F597" t="s">
        <v>1900</v>
      </c>
      <c r="G597" t="s">
        <v>628</v>
      </c>
      <c r="H597" t="s">
        <v>149</v>
      </c>
      <c r="I597" t="s">
        <v>136</v>
      </c>
      <c r="J597" t="s">
        <v>137</v>
      </c>
      <c r="K597" t="s">
        <v>187</v>
      </c>
      <c r="L597" t="s">
        <v>1901</v>
      </c>
      <c r="M597" t="s">
        <v>1902</v>
      </c>
      <c r="N597" s="26">
        <v>1.7041666660000001</v>
      </c>
      <c r="O597">
        <v>1</v>
      </c>
      <c r="P597">
        <v>245</v>
      </c>
      <c r="Q597">
        <v>61</v>
      </c>
      <c r="R597">
        <v>168</v>
      </c>
      <c r="S597">
        <v>3</v>
      </c>
      <c r="T597">
        <v>16</v>
      </c>
      <c r="U597">
        <v>0</v>
      </c>
      <c r="V597">
        <v>0</v>
      </c>
      <c r="W597" s="26">
        <v>0.35387384812777778</v>
      </c>
      <c r="X597" s="26">
        <v>95.019067331568422</v>
      </c>
      <c r="Y597" s="26">
        <v>17.462528262005232</v>
      </c>
      <c r="Z597" s="26">
        <v>30.178587823090389</v>
      </c>
      <c r="AA597" s="26">
        <v>31.128099375860852</v>
      </c>
      <c r="AB597" s="26">
        <v>34.178533883371571</v>
      </c>
      <c r="AC597" s="26">
        <v>0</v>
      </c>
      <c r="AD597" s="26">
        <v>0</v>
      </c>
      <c r="AE597" s="26">
        <v>208.32069052402426</v>
      </c>
    </row>
    <row r="598" spans="1:31" x14ac:dyDescent="0.3">
      <c r="A598">
        <v>2759521</v>
      </c>
      <c r="B598">
        <v>1</v>
      </c>
      <c r="C598" t="s">
        <v>81</v>
      </c>
      <c r="D598" t="s">
        <v>128</v>
      </c>
      <c r="E598" t="s">
        <v>146</v>
      </c>
      <c r="F598" t="s">
        <v>1903</v>
      </c>
      <c r="G598" t="s">
        <v>148</v>
      </c>
      <c r="H598" t="s">
        <v>149</v>
      </c>
      <c r="I598" t="s">
        <v>136</v>
      </c>
      <c r="J598" t="s">
        <v>137</v>
      </c>
      <c r="K598" t="s">
        <v>138</v>
      </c>
      <c r="L598" t="s">
        <v>1904</v>
      </c>
      <c r="M598" t="s">
        <v>1905</v>
      </c>
      <c r="N598" s="26">
        <v>3.8769444439999998</v>
      </c>
      <c r="O598">
        <v>0</v>
      </c>
      <c r="P598">
        <v>153</v>
      </c>
      <c r="Q598">
        <v>0</v>
      </c>
      <c r="R598">
        <v>8</v>
      </c>
      <c r="S598">
        <v>0</v>
      </c>
      <c r="T598">
        <v>14</v>
      </c>
      <c r="U598">
        <v>0</v>
      </c>
      <c r="V598">
        <v>0</v>
      </c>
      <c r="W598" s="26">
        <v>0</v>
      </c>
      <c r="X598" s="26">
        <v>21.696162647402325</v>
      </c>
      <c r="Y598" s="26">
        <v>0</v>
      </c>
      <c r="Z598" s="26">
        <v>5.9270578801777782</v>
      </c>
      <c r="AA598" s="26">
        <v>0</v>
      </c>
      <c r="AB598" s="26">
        <v>27.078212553913882</v>
      </c>
      <c r="AC598" s="26">
        <v>0</v>
      </c>
      <c r="AD598" s="26">
        <v>0</v>
      </c>
      <c r="AE598" s="26">
        <v>54.701433081493988</v>
      </c>
    </row>
    <row r="599" spans="1:31" x14ac:dyDescent="0.3">
      <c r="A599">
        <v>2759235</v>
      </c>
      <c r="B599">
        <v>1</v>
      </c>
      <c r="C599" t="s">
        <v>81</v>
      </c>
      <c r="D599" t="s">
        <v>115</v>
      </c>
      <c r="E599" t="s">
        <v>146</v>
      </c>
      <c r="F599" t="s">
        <v>1906</v>
      </c>
      <c r="G599" t="s">
        <v>148</v>
      </c>
      <c r="H599" t="s">
        <v>149</v>
      </c>
      <c r="I599" t="s">
        <v>136</v>
      </c>
      <c r="J599" t="s">
        <v>137</v>
      </c>
      <c r="K599" t="s">
        <v>138</v>
      </c>
      <c r="L599" t="s">
        <v>1907</v>
      </c>
      <c r="M599" t="s">
        <v>1908</v>
      </c>
      <c r="N599" s="26">
        <v>1.063055555</v>
      </c>
      <c r="O599">
        <v>0</v>
      </c>
      <c r="P599">
        <v>67</v>
      </c>
      <c r="Q599">
        <v>0</v>
      </c>
      <c r="R599">
        <v>15</v>
      </c>
      <c r="S599">
        <v>0</v>
      </c>
      <c r="T599">
        <v>6</v>
      </c>
      <c r="U599">
        <v>0</v>
      </c>
      <c r="V599">
        <v>0</v>
      </c>
      <c r="W599" s="26">
        <v>0</v>
      </c>
      <c r="X599" s="26">
        <v>0.10931591706053867</v>
      </c>
      <c r="Y599" s="26">
        <v>0</v>
      </c>
      <c r="Z599" s="26">
        <v>1.5601609554051978</v>
      </c>
      <c r="AA599" s="26">
        <v>0</v>
      </c>
      <c r="AB599" s="26">
        <v>11.029101113983566</v>
      </c>
      <c r="AC599" s="26">
        <v>0</v>
      </c>
      <c r="AD599" s="26">
        <v>0</v>
      </c>
      <c r="AE599" s="26">
        <v>12.698577986449303</v>
      </c>
    </row>
    <row r="600" spans="1:31" x14ac:dyDescent="0.3">
      <c r="A600">
        <v>2759733</v>
      </c>
      <c r="B600">
        <v>1</v>
      </c>
      <c r="C600" t="s">
        <v>80</v>
      </c>
      <c r="D600" t="s">
        <v>105</v>
      </c>
      <c r="E600" t="s">
        <v>170</v>
      </c>
      <c r="F600" t="s">
        <v>1909</v>
      </c>
      <c r="G600" t="s">
        <v>143</v>
      </c>
      <c r="H600" t="s">
        <v>135</v>
      </c>
      <c r="I600" t="s">
        <v>136</v>
      </c>
      <c r="J600" t="s">
        <v>137</v>
      </c>
      <c r="K600" t="s">
        <v>138</v>
      </c>
      <c r="L600" t="s">
        <v>1910</v>
      </c>
      <c r="M600" t="s">
        <v>1911</v>
      </c>
      <c r="N600" s="26">
        <v>2.8386111110000001</v>
      </c>
      <c r="O600">
        <v>0</v>
      </c>
      <c r="P600">
        <v>177</v>
      </c>
      <c r="Q600">
        <v>0</v>
      </c>
      <c r="R600">
        <v>0</v>
      </c>
      <c r="S600">
        <v>0</v>
      </c>
      <c r="T600">
        <v>105</v>
      </c>
      <c r="U600">
        <v>0</v>
      </c>
      <c r="V600">
        <v>0</v>
      </c>
      <c r="W600" s="26">
        <v>0</v>
      </c>
      <c r="X600" s="26">
        <v>113.6109995144287</v>
      </c>
      <c r="Y600" s="26">
        <v>0</v>
      </c>
      <c r="Z600" s="26">
        <v>0</v>
      </c>
      <c r="AA600" s="26">
        <v>0</v>
      </c>
      <c r="AB600" s="26">
        <v>87.807042275518157</v>
      </c>
      <c r="AC600" s="26">
        <v>0</v>
      </c>
      <c r="AD600" s="26">
        <v>0</v>
      </c>
      <c r="AE600" s="26">
        <v>201.41804178994687</v>
      </c>
    </row>
    <row r="601" spans="1:31" x14ac:dyDescent="0.3">
      <c r="A601">
        <v>2759590</v>
      </c>
      <c r="B601">
        <v>1</v>
      </c>
      <c r="C601" t="s">
        <v>80</v>
      </c>
      <c r="D601" t="s">
        <v>84</v>
      </c>
      <c r="E601" t="s">
        <v>170</v>
      </c>
      <c r="F601" t="s">
        <v>1912</v>
      </c>
      <c r="G601" t="s">
        <v>143</v>
      </c>
      <c r="H601" t="s">
        <v>135</v>
      </c>
      <c r="I601" t="s">
        <v>136</v>
      </c>
      <c r="J601" t="s">
        <v>137</v>
      </c>
      <c r="K601" t="s">
        <v>138</v>
      </c>
      <c r="L601" t="s">
        <v>1913</v>
      </c>
      <c r="M601" t="s">
        <v>1914</v>
      </c>
      <c r="N601" s="26">
        <v>0.49416666599999998</v>
      </c>
      <c r="O601">
        <v>0</v>
      </c>
      <c r="P601">
        <v>298</v>
      </c>
      <c r="Q601">
        <v>0</v>
      </c>
      <c r="R601">
        <v>0</v>
      </c>
      <c r="S601">
        <v>0</v>
      </c>
      <c r="T601">
        <v>6</v>
      </c>
      <c r="U601">
        <v>0</v>
      </c>
      <c r="V601">
        <v>0</v>
      </c>
      <c r="W601" s="26">
        <v>0</v>
      </c>
      <c r="X601" s="26">
        <v>36.704598172908263</v>
      </c>
      <c r="Y601" s="26">
        <v>0</v>
      </c>
      <c r="Z601" s="26">
        <v>0</v>
      </c>
      <c r="AA601" s="26">
        <v>0</v>
      </c>
      <c r="AB601" s="26">
        <v>1.4518675257103772</v>
      </c>
      <c r="AC601" s="26">
        <v>0</v>
      </c>
      <c r="AD601" s="26">
        <v>0</v>
      </c>
      <c r="AE601" s="26">
        <v>38.156465698618639</v>
      </c>
    </row>
    <row r="602" spans="1:31" x14ac:dyDescent="0.3">
      <c r="A602">
        <v>2758986</v>
      </c>
      <c r="B602">
        <v>1</v>
      </c>
      <c r="C602" t="s">
        <v>80</v>
      </c>
      <c r="D602" t="s">
        <v>89</v>
      </c>
      <c r="E602" t="s">
        <v>157</v>
      </c>
      <c r="F602" t="s">
        <v>1474</v>
      </c>
      <c r="G602" t="s">
        <v>159</v>
      </c>
      <c r="H602" t="s">
        <v>149</v>
      </c>
      <c r="I602" t="s">
        <v>136</v>
      </c>
      <c r="J602" t="s">
        <v>137</v>
      </c>
      <c r="K602" t="s">
        <v>138</v>
      </c>
      <c r="L602" t="s">
        <v>1915</v>
      </c>
      <c r="M602" t="s">
        <v>1916</v>
      </c>
      <c r="N602" s="26">
        <v>0.27111111100000002</v>
      </c>
      <c r="O602">
        <v>1</v>
      </c>
      <c r="P602">
        <v>4952</v>
      </c>
      <c r="Q602">
        <v>3</v>
      </c>
      <c r="R602">
        <v>108</v>
      </c>
      <c r="S602">
        <v>11</v>
      </c>
      <c r="T602">
        <v>564</v>
      </c>
      <c r="U602">
        <v>1</v>
      </c>
      <c r="V602">
        <v>1</v>
      </c>
      <c r="W602" s="26">
        <v>6.1891768759086903</v>
      </c>
      <c r="X602" s="26">
        <v>688.36395289836685</v>
      </c>
      <c r="Y602" s="26">
        <v>0.26412889473538803</v>
      </c>
      <c r="Z602" s="26">
        <v>6.1123470374573206</v>
      </c>
      <c r="AA602" s="26">
        <v>55.355634584482878</v>
      </c>
      <c r="AB602" s="26">
        <v>294.52678335654497</v>
      </c>
      <c r="AC602" s="26">
        <v>2790.1667513219418</v>
      </c>
      <c r="AD602" s="26">
        <v>33.205365574130283</v>
      </c>
      <c r="AE602" s="26">
        <v>3874.184140543568</v>
      </c>
    </row>
    <row r="603" spans="1:31" x14ac:dyDescent="0.3">
      <c r="A603">
        <v>2759484</v>
      </c>
      <c r="B603">
        <v>1</v>
      </c>
      <c r="C603" t="s">
        <v>81</v>
      </c>
      <c r="D603" t="s">
        <v>118</v>
      </c>
      <c r="E603" t="s">
        <v>152</v>
      </c>
      <c r="F603" t="s">
        <v>1917</v>
      </c>
      <c r="G603" t="s">
        <v>287</v>
      </c>
      <c r="H603" t="s">
        <v>149</v>
      </c>
      <c r="I603" t="s">
        <v>136</v>
      </c>
      <c r="J603" t="s">
        <v>3</v>
      </c>
      <c r="K603" t="s">
        <v>138</v>
      </c>
      <c r="L603" t="s">
        <v>1918</v>
      </c>
      <c r="M603" t="s">
        <v>1919</v>
      </c>
      <c r="N603" s="26">
        <v>2.9738888879999998</v>
      </c>
      <c r="O603">
        <v>3</v>
      </c>
      <c r="P603">
        <v>329</v>
      </c>
      <c r="Q603">
        <v>18</v>
      </c>
      <c r="R603">
        <v>66</v>
      </c>
      <c r="S603">
        <v>3</v>
      </c>
      <c r="T603">
        <v>32</v>
      </c>
      <c r="U603">
        <v>0</v>
      </c>
      <c r="V603">
        <v>0</v>
      </c>
      <c r="W603" s="26">
        <v>2.0849631353250002</v>
      </c>
      <c r="X603" s="26">
        <v>124.4542576858619</v>
      </c>
      <c r="Y603" s="26">
        <v>5.8479277093408246</v>
      </c>
      <c r="Z603" s="26">
        <v>9.5436443226461822</v>
      </c>
      <c r="AA603" s="26">
        <v>3.988538232746111</v>
      </c>
      <c r="AB603" s="26">
        <v>39.073411292350464</v>
      </c>
      <c r="AC603" s="26">
        <v>0</v>
      </c>
      <c r="AD603" s="26">
        <v>0</v>
      </c>
      <c r="AE603" s="26">
        <v>184.99274237827049</v>
      </c>
    </row>
    <row r="604" spans="1:31" x14ac:dyDescent="0.3">
      <c r="A604">
        <v>2759822</v>
      </c>
      <c r="B604">
        <v>1</v>
      </c>
      <c r="C604" t="s">
        <v>80</v>
      </c>
      <c r="D604" t="s">
        <v>82</v>
      </c>
      <c r="E604" t="s">
        <v>132</v>
      </c>
      <c r="F604" t="s">
        <v>1920</v>
      </c>
      <c r="G604" t="s">
        <v>197</v>
      </c>
      <c r="H604" t="s">
        <v>135</v>
      </c>
      <c r="I604" t="s">
        <v>136</v>
      </c>
      <c r="J604" t="s">
        <v>137</v>
      </c>
      <c r="K604" t="s">
        <v>138</v>
      </c>
      <c r="L604" t="s">
        <v>1921</v>
      </c>
      <c r="M604" t="s">
        <v>1922</v>
      </c>
      <c r="N604" s="26">
        <v>2.994722222</v>
      </c>
      <c r="O604">
        <v>0</v>
      </c>
      <c r="P604">
        <v>1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 s="26">
        <v>0</v>
      </c>
      <c r="X604" s="26">
        <v>2.0575322951309016</v>
      </c>
      <c r="Y604" s="26">
        <v>0</v>
      </c>
      <c r="Z604" s="26">
        <v>0</v>
      </c>
      <c r="AA604" s="26">
        <v>0</v>
      </c>
      <c r="AB604" s="26">
        <v>0</v>
      </c>
      <c r="AC604" s="26">
        <v>0</v>
      </c>
      <c r="AD604" s="26">
        <v>0</v>
      </c>
      <c r="AE604" s="26">
        <v>2.0575322951309016</v>
      </c>
    </row>
    <row r="605" spans="1:31" x14ac:dyDescent="0.3">
      <c r="A605">
        <v>2760177</v>
      </c>
      <c r="B605">
        <v>1</v>
      </c>
      <c r="C605" t="s">
        <v>80</v>
      </c>
      <c r="D605" t="s">
        <v>94</v>
      </c>
      <c r="E605" t="s">
        <v>170</v>
      </c>
      <c r="F605" t="s">
        <v>1923</v>
      </c>
      <c r="G605" t="s">
        <v>143</v>
      </c>
      <c r="H605" t="s">
        <v>135</v>
      </c>
      <c r="I605" t="s">
        <v>136</v>
      </c>
      <c r="J605" t="s">
        <v>137</v>
      </c>
      <c r="K605" t="s">
        <v>138</v>
      </c>
      <c r="L605" t="s">
        <v>1924</v>
      </c>
      <c r="M605" t="s">
        <v>1925</v>
      </c>
      <c r="N605" s="26">
        <v>0.25138888799999998</v>
      </c>
      <c r="O605">
        <v>0</v>
      </c>
      <c r="P605">
        <v>21</v>
      </c>
      <c r="Q605">
        <v>0</v>
      </c>
      <c r="R605">
        <v>0</v>
      </c>
      <c r="S605">
        <v>0</v>
      </c>
      <c r="T605">
        <v>1</v>
      </c>
      <c r="U605">
        <v>0</v>
      </c>
      <c r="V605">
        <v>0</v>
      </c>
      <c r="W605" s="26">
        <v>0</v>
      </c>
      <c r="X605" s="26">
        <v>1.0093276364592179</v>
      </c>
      <c r="Y605" s="26">
        <v>0</v>
      </c>
      <c r="Z605" s="26">
        <v>0</v>
      </c>
      <c r="AA605" s="26">
        <v>0</v>
      </c>
      <c r="AB605" s="26">
        <v>0</v>
      </c>
      <c r="AC605" s="26">
        <v>0</v>
      </c>
      <c r="AD605" s="26">
        <v>0</v>
      </c>
      <c r="AE605" s="26">
        <v>1.0093276364592179</v>
      </c>
    </row>
    <row r="606" spans="1:31" x14ac:dyDescent="0.3">
      <c r="A606">
        <v>2760054</v>
      </c>
      <c r="B606">
        <v>1</v>
      </c>
      <c r="C606" t="s">
        <v>81</v>
      </c>
      <c r="D606" t="s">
        <v>128</v>
      </c>
      <c r="E606" t="s">
        <v>170</v>
      </c>
      <c r="F606" t="s">
        <v>1926</v>
      </c>
      <c r="G606" t="s">
        <v>303</v>
      </c>
      <c r="H606" t="s">
        <v>135</v>
      </c>
      <c r="I606" t="s">
        <v>136</v>
      </c>
      <c r="J606" t="s">
        <v>137</v>
      </c>
      <c r="K606" t="s">
        <v>138</v>
      </c>
      <c r="L606" t="s">
        <v>1927</v>
      </c>
      <c r="M606" t="s">
        <v>1928</v>
      </c>
      <c r="N606" s="26">
        <v>5.005833333</v>
      </c>
      <c r="O606">
        <v>0</v>
      </c>
      <c r="P606">
        <v>18</v>
      </c>
      <c r="Q606">
        <v>0</v>
      </c>
      <c r="R606">
        <v>0</v>
      </c>
      <c r="S606">
        <v>0</v>
      </c>
      <c r="T606">
        <v>1</v>
      </c>
      <c r="U606">
        <v>0</v>
      </c>
      <c r="V606">
        <v>0</v>
      </c>
      <c r="W606" s="26">
        <v>0</v>
      </c>
      <c r="X606" s="26">
        <v>3.8209822319722351</v>
      </c>
      <c r="Y606" s="26">
        <v>0</v>
      </c>
      <c r="Z606" s="26">
        <v>0</v>
      </c>
      <c r="AA606" s="26">
        <v>0</v>
      </c>
      <c r="AB606" s="26">
        <v>0</v>
      </c>
      <c r="AC606" s="26">
        <v>0</v>
      </c>
      <c r="AD606" s="26">
        <v>0</v>
      </c>
      <c r="AE606" s="26">
        <v>3.8209822319722351</v>
      </c>
    </row>
    <row r="607" spans="1:31" x14ac:dyDescent="0.3">
      <c r="A607">
        <v>2759862</v>
      </c>
      <c r="B607">
        <v>1</v>
      </c>
      <c r="C607" t="s">
        <v>80</v>
      </c>
      <c r="D607" t="s">
        <v>94</v>
      </c>
      <c r="E607" t="s">
        <v>141</v>
      </c>
      <c r="F607" t="s">
        <v>1929</v>
      </c>
      <c r="G607" t="s">
        <v>143</v>
      </c>
      <c r="H607" t="s">
        <v>135</v>
      </c>
      <c r="I607" t="s">
        <v>136</v>
      </c>
      <c r="J607" t="s">
        <v>137</v>
      </c>
      <c r="K607" t="s">
        <v>138</v>
      </c>
      <c r="L607" t="s">
        <v>1930</v>
      </c>
      <c r="M607" t="s">
        <v>1931</v>
      </c>
      <c r="N607" s="26">
        <v>0.56499999999999995</v>
      </c>
      <c r="O607">
        <v>0</v>
      </c>
      <c r="P607">
        <v>16</v>
      </c>
      <c r="Q607">
        <v>0</v>
      </c>
      <c r="R607">
        <v>0</v>
      </c>
      <c r="S607">
        <v>0</v>
      </c>
      <c r="T607">
        <v>1</v>
      </c>
      <c r="U607">
        <v>0</v>
      </c>
      <c r="V607">
        <v>0</v>
      </c>
      <c r="W607" s="26">
        <v>0</v>
      </c>
      <c r="X607" s="26">
        <v>2.1707754552262983</v>
      </c>
      <c r="Y607" s="26">
        <v>0</v>
      </c>
      <c r="Z607" s="26">
        <v>0</v>
      </c>
      <c r="AA607" s="26">
        <v>0</v>
      </c>
      <c r="AB607" s="26">
        <v>1.0268486951649998</v>
      </c>
      <c r="AC607" s="26">
        <v>0</v>
      </c>
      <c r="AD607" s="26">
        <v>0</v>
      </c>
      <c r="AE607" s="26">
        <v>3.1976241503912979</v>
      </c>
    </row>
    <row r="608" spans="1:31" x14ac:dyDescent="0.3">
      <c r="A608">
        <v>2760008</v>
      </c>
      <c r="B608">
        <v>1</v>
      </c>
      <c r="C608" t="s">
        <v>80</v>
      </c>
      <c r="D608" t="s">
        <v>93</v>
      </c>
      <c r="E608" t="s">
        <v>146</v>
      </c>
      <c r="F608" t="s">
        <v>1932</v>
      </c>
      <c r="G608" t="s">
        <v>186</v>
      </c>
      <c r="H608" t="s">
        <v>149</v>
      </c>
      <c r="I608" t="s">
        <v>136</v>
      </c>
      <c r="J608" t="s">
        <v>137</v>
      </c>
      <c r="K608" t="s">
        <v>187</v>
      </c>
      <c r="L608" t="s">
        <v>1933</v>
      </c>
      <c r="M608" t="s">
        <v>1934</v>
      </c>
      <c r="N608" s="26">
        <v>5.4911111110000004</v>
      </c>
      <c r="O608">
        <v>0</v>
      </c>
      <c r="P608">
        <v>498</v>
      </c>
      <c r="Q608">
        <v>2</v>
      </c>
      <c r="R608">
        <v>232</v>
      </c>
      <c r="S608">
        <v>5</v>
      </c>
      <c r="T608">
        <v>136</v>
      </c>
      <c r="U608">
        <v>0</v>
      </c>
      <c r="V608">
        <v>0</v>
      </c>
      <c r="W608" s="26">
        <v>0</v>
      </c>
      <c r="X608" s="26">
        <v>509.01648767631707</v>
      </c>
      <c r="Y608" s="26">
        <v>6.1883086259157043</v>
      </c>
      <c r="Z608" s="26">
        <v>55.767299593595766</v>
      </c>
      <c r="AA608" s="26">
        <v>228.4214298602779</v>
      </c>
      <c r="AB608" s="26">
        <v>527.02132493739964</v>
      </c>
      <c r="AC608" s="26">
        <v>0</v>
      </c>
      <c r="AD608" s="26">
        <v>0</v>
      </c>
      <c r="AE608" s="26">
        <v>1326.4148506935062</v>
      </c>
    </row>
    <row r="609" spans="1:31" x14ac:dyDescent="0.3">
      <c r="A609">
        <v>2759908</v>
      </c>
      <c r="B609">
        <v>1</v>
      </c>
      <c r="C609" t="s">
        <v>80</v>
      </c>
      <c r="D609" t="s">
        <v>92</v>
      </c>
      <c r="E609" t="s">
        <v>157</v>
      </c>
      <c r="F609" t="s">
        <v>1935</v>
      </c>
      <c r="G609" t="s">
        <v>159</v>
      </c>
      <c r="H609" t="s">
        <v>149</v>
      </c>
      <c r="I609" t="s">
        <v>136</v>
      </c>
      <c r="J609" t="s">
        <v>137</v>
      </c>
      <c r="K609" t="s">
        <v>138</v>
      </c>
      <c r="L609" t="s">
        <v>1936</v>
      </c>
      <c r="M609" t="s">
        <v>1937</v>
      </c>
      <c r="N609" s="26">
        <v>0.53222222200000002</v>
      </c>
      <c r="O609">
        <v>1</v>
      </c>
      <c r="P609">
        <v>614</v>
      </c>
      <c r="Q609">
        <v>0</v>
      </c>
      <c r="R609">
        <v>20</v>
      </c>
      <c r="S609">
        <v>1</v>
      </c>
      <c r="T609">
        <v>42</v>
      </c>
      <c r="U609">
        <v>0</v>
      </c>
      <c r="V609">
        <v>0</v>
      </c>
      <c r="W609" s="26">
        <v>0</v>
      </c>
      <c r="X609" s="26">
        <v>99.802955527410447</v>
      </c>
      <c r="Y609" s="26">
        <v>0</v>
      </c>
      <c r="Z609" s="26">
        <v>0.33869888909860402</v>
      </c>
      <c r="AA609" s="26">
        <v>20.043736084119956</v>
      </c>
      <c r="AB609" s="26">
        <v>28.167195624435049</v>
      </c>
      <c r="AC609" s="26">
        <v>0</v>
      </c>
      <c r="AD609" s="26">
        <v>0</v>
      </c>
      <c r="AE609" s="26">
        <v>148.35258612506405</v>
      </c>
    </row>
    <row r="610" spans="1:31" x14ac:dyDescent="0.3">
      <c r="A610">
        <v>2759759</v>
      </c>
      <c r="B610">
        <v>1</v>
      </c>
      <c r="C610" t="s">
        <v>81</v>
      </c>
      <c r="D610" t="s">
        <v>128</v>
      </c>
      <c r="E610" t="s">
        <v>166</v>
      </c>
      <c r="F610" t="s">
        <v>1938</v>
      </c>
      <c r="G610" t="s">
        <v>425</v>
      </c>
      <c r="H610" t="s">
        <v>135</v>
      </c>
      <c r="I610" t="s">
        <v>136</v>
      </c>
      <c r="J610" t="s">
        <v>137</v>
      </c>
      <c r="K610" t="s">
        <v>138</v>
      </c>
      <c r="L610" t="s">
        <v>1939</v>
      </c>
      <c r="M610" t="s">
        <v>1940</v>
      </c>
      <c r="N610" s="26">
        <v>3.6572222220000001</v>
      </c>
      <c r="O610">
        <v>0</v>
      </c>
      <c r="P610">
        <v>283</v>
      </c>
      <c r="Q610">
        <v>0</v>
      </c>
      <c r="R610">
        <v>0</v>
      </c>
      <c r="S610">
        <v>0</v>
      </c>
      <c r="T610">
        <v>15</v>
      </c>
      <c r="U610">
        <v>0</v>
      </c>
      <c r="V610">
        <v>0</v>
      </c>
      <c r="W610" s="26">
        <v>0</v>
      </c>
      <c r="X610" s="26">
        <v>180.42589621967798</v>
      </c>
      <c r="Y610" s="26">
        <v>0</v>
      </c>
      <c r="Z610" s="26">
        <v>0</v>
      </c>
      <c r="AA610" s="26">
        <v>0</v>
      </c>
      <c r="AB610" s="26">
        <v>29.267659760790949</v>
      </c>
      <c r="AC610" s="26">
        <v>0</v>
      </c>
      <c r="AD610" s="26">
        <v>0</v>
      </c>
      <c r="AE610" s="26">
        <v>209.69355598046894</v>
      </c>
    </row>
    <row r="611" spans="1:31" x14ac:dyDescent="0.3">
      <c r="A611">
        <v>2760300</v>
      </c>
      <c r="B611">
        <v>1</v>
      </c>
      <c r="C611" t="s">
        <v>80</v>
      </c>
      <c r="D611" t="s">
        <v>85</v>
      </c>
      <c r="E611" t="s">
        <v>166</v>
      </c>
      <c r="F611" t="s">
        <v>1941</v>
      </c>
      <c r="G611" t="s">
        <v>425</v>
      </c>
      <c r="H611" t="s">
        <v>135</v>
      </c>
      <c r="I611" t="s">
        <v>136</v>
      </c>
      <c r="J611" t="s">
        <v>137</v>
      </c>
      <c r="K611" t="s">
        <v>138</v>
      </c>
      <c r="L611" t="s">
        <v>1942</v>
      </c>
      <c r="M611" t="s">
        <v>1943</v>
      </c>
      <c r="N611" s="26">
        <v>2.5122222220000001</v>
      </c>
      <c r="O611">
        <v>0</v>
      </c>
      <c r="P611">
        <v>66</v>
      </c>
      <c r="Q611">
        <v>0</v>
      </c>
      <c r="R611">
        <v>0</v>
      </c>
      <c r="S611">
        <v>0</v>
      </c>
      <c r="T611">
        <v>4</v>
      </c>
      <c r="U611">
        <v>0</v>
      </c>
      <c r="V611">
        <v>0</v>
      </c>
      <c r="W611" s="26">
        <v>0</v>
      </c>
      <c r="X611" s="26">
        <v>45.430741885422712</v>
      </c>
      <c r="Y611" s="26">
        <v>0</v>
      </c>
      <c r="Z611" s="26">
        <v>0</v>
      </c>
      <c r="AA611" s="26">
        <v>0</v>
      </c>
      <c r="AB611" s="26">
        <v>17.640520787248729</v>
      </c>
      <c r="AC611" s="26">
        <v>0</v>
      </c>
      <c r="AD611" s="26">
        <v>0</v>
      </c>
      <c r="AE611" s="26">
        <v>63.071262672671438</v>
      </c>
    </row>
    <row r="612" spans="1:31" x14ac:dyDescent="0.3">
      <c r="A612">
        <v>2760346</v>
      </c>
      <c r="B612">
        <v>1</v>
      </c>
      <c r="C612" t="s">
        <v>80</v>
      </c>
      <c r="D612" t="s">
        <v>93</v>
      </c>
      <c r="E612" t="s">
        <v>132</v>
      </c>
      <c r="F612" t="s">
        <v>1944</v>
      </c>
      <c r="G612" t="s">
        <v>197</v>
      </c>
      <c r="H612" t="s">
        <v>135</v>
      </c>
      <c r="I612" t="s">
        <v>136</v>
      </c>
      <c r="J612" t="s">
        <v>137</v>
      </c>
      <c r="K612" t="s">
        <v>138</v>
      </c>
      <c r="L612" t="s">
        <v>1945</v>
      </c>
      <c r="M612" t="s">
        <v>1946</v>
      </c>
      <c r="N612" s="26">
        <v>1.9244444439999999</v>
      </c>
      <c r="O612">
        <v>0</v>
      </c>
      <c r="P612">
        <v>1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 s="26">
        <v>0</v>
      </c>
      <c r="X612" s="26">
        <v>0.47710488016443786</v>
      </c>
      <c r="Y612" s="26">
        <v>0</v>
      </c>
      <c r="Z612" s="26">
        <v>0</v>
      </c>
      <c r="AA612" s="26">
        <v>0</v>
      </c>
      <c r="AB612" s="26">
        <v>0</v>
      </c>
      <c r="AC612" s="26">
        <v>0</v>
      </c>
      <c r="AD612" s="26">
        <v>0</v>
      </c>
      <c r="AE612" s="26">
        <v>0.47710488016443786</v>
      </c>
    </row>
    <row r="613" spans="1:31" x14ac:dyDescent="0.3">
      <c r="A613">
        <v>2759785</v>
      </c>
      <c r="B613">
        <v>1</v>
      </c>
      <c r="C613" t="s">
        <v>81</v>
      </c>
      <c r="D613" t="s">
        <v>118</v>
      </c>
      <c r="E613" t="s">
        <v>170</v>
      </c>
      <c r="F613" t="s">
        <v>1947</v>
      </c>
      <c r="G613" t="s">
        <v>204</v>
      </c>
      <c r="H613" t="s">
        <v>135</v>
      </c>
      <c r="I613" t="s">
        <v>136</v>
      </c>
      <c r="J613" t="s">
        <v>137</v>
      </c>
      <c r="K613" t="s">
        <v>138</v>
      </c>
      <c r="L613" t="s">
        <v>1948</v>
      </c>
      <c r="M613" t="s">
        <v>1949</v>
      </c>
      <c r="N613" s="26">
        <v>1.3252777769999999</v>
      </c>
      <c r="O613">
        <v>0</v>
      </c>
      <c r="P613">
        <v>10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 s="26">
        <v>0</v>
      </c>
      <c r="X613" s="26">
        <v>2.626889753605778</v>
      </c>
      <c r="Y613" s="26">
        <v>0</v>
      </c>
      <c r="Z613" s="26">
        <v>0</v>
      </c>
      <c r="AA613" s="26">
        <v>0</v>
      </c>
      <c r="AB613" s="26">
        <v>0</v>
      </c>
      <c r="AC613" s="26">
        <v>0</v>
      </c>
      <c r="AD613" s="26">
        <v>0</v>
      </c>
      <c r="AE613" s="26">
        <v>2.626889753605778</v>
      </c>
    </row>
    <row r="614" spans="1:31" x14ac:dyDescent="0.3">
      <c r="A614">
        <v>2760406</v>
      </c>
      <c r="B614">
        <v>1</v>
      </c>
      <c r="C614" t="s">
        <v>80</v>
      </c>
      <c r="D614" t="s">
        <v>93</v>
      </c>
      <c r="E614" t="s">
        <v>141</v>
      </c>
      <c r="F614" t="s">
        <v>1950</v>
      </c>
      <c r="G614" t="s">
        <v>143</v>
      </c>
      <c r="H614" t="s">
        <v>135</v>
      </c>
      <c r="I614" t="s">
        <v>136</v>
      </c>
      <c r="J614" t="s">
        <v>137</v>
      </c>
      <c r="K614" t="s">
        <v>138</v>
      </c>
      <c r="L614" t="s">
        <v>1951</v>
      </c>
      <c r="M614" t="s">
        <v>1952</v>
      </c>
      <c r="N614" s="26">
        <v>0.54805555500000003</v>
      </c>
      <c r="O614">
        <v>0</v>
      </c>
      <c r="P614">
        <v>99</v>
      </c>
      <c r="Q614">
        <v>0</v>
      </c>
      <c r="R614">
        <v>8</v>
      </c>
      <c r="S614">
        <v>0</v>
      </c>
      <c r="T614">
        <v>7</v>
      </c>
      <c r="U614">
        <v>0</v>
      </c>
      <c r="V614">
        <v>0</v>
      </c>
      <c r="W614" s="26">
        <v>0</v>
      </c>
      <c r="X614" s="26">
        <v>8.2467069930016113</v>
      </c>
      <c r="Y614" s="26">
        <v>0</v>
      </c>
      <c r="Z614" s="26">
        <v>0.40545321870222223</v>
      </c>
      <c r="AA614" s="26">
        <v>0</v>
      </c>
      <c r="AB614" s="26">
        <v>1.1529173574314713</v>
      </c>
      <c r="AC614" s="26">
        <v>0</v>
      </c>
      <c r="AD614" s="26">
        <v>0</v>
      </c>
      <c r="AE614" s="26">
        <v>9.8050775691353049</v>
      </c>
    </row>
    <row r="615" spans="1:31" x14ac:dyDescent="0.3">
      <c r="A615">
        <v>2759765</v>
      </c>
      <c r="B615">
        <v>1</v>
      </c>
      <c r="C615" t="s">
        <v>80</v>
      </c>
      <c r="D615" t="s">
        <v>103</v>
      </c>
      <c r="E615" t="s">
        <v>152</v>
      </c>
      <c r="F615" t="s">
        <v>1870</v>
      </c>
      <c r="G615" t="s">
        <v>159</v>
      </c>
      <c r="H615" t="s">
        <v>149</v>
      </c>
      <c r="I615" t="s">
        <v>136</v>
      </c>
      <c r="J615" t="s">
        <v>137</v>
      </c>
      <c r="K615" t="s">
        <v>138</v>
      </c>
      <c r="L615" t="s">
        <v>1953</v>
      </c>
      <c r="M615" t="s">
        <v>1954</v>
      </c>
      <c r="N615" s="26">
        <v>0.29361111099999998</v>
      </c>
      <c r="O615">
        <v>0</v>
      </c>
      <c r="P615">
        <v>1</v>
      </c>
      <c r="Q615">
        <v>36</v>
      </c>
      <c r="R615">
        <v>77</v>
      </c>
      <c r="S615">
        <v>12</v>
      </c>
      <c r="T615">
        <v>7</v>
      </c>
      <c r="U615">
        <v>3</v>
      </c>
      <c r="V615">
        <v>0</v>
      </c>
      <c r="W615" s="26">
        <v>0</v>
      </c>
      <c r="X615" s="26">
        <v>0</v>
      </c>
      <c r="Y615" s="26">
        <v>6.1330015930247672</v>
      </c>
      <c r="Z615" s="26">
        <v>2.2284716544203751</v>
      </c>
      <c r="AA615" s="26">
        <v>32.515008041508977</v>
      </c>
      <c r="AB615" s="26">
        <v>0</v>
      </c>
      <c r="AC615" s="26">
        <v>97.237415099973049</v>
      </c>
      <c r="AD615" s="26">
        <v>0</v>
      </c>
      <c r="AE615" s="26">
        <v>138.11389638892717</v>
      </c>
    </row>
    <row r="616" spans="1:31" x14ac:dyDescent="0.3">
      <c r="A616">
        <v>2760140</v>
      </c>
      <c r="B616">
        <v>1</v>
      </c>
      <c r="C616" t="s">
        <v>80</v>
      </c>
      <c r="D616" t="s">
        <v>82</v>
      </c>
      <c r="E616" t="s">
        <v>132</v>
      </c>
      <c r="F616" t="s">
        <v>1955</v>
      </c>
      <c r="G616" t="s">
        <v>307</v>
      </c>
      <c r="H616" t="s">
        <v>135</v>
      </c>
      <c r="I616" t="s">
        <v>136</v>
      </c>
      <c r="J616" t="s">
        <v>137</v>
      </c>
      <c r="K616" t="s">
        <v>138</v>
      </c>
      <c r="L616" t="s">
        <v>1956</v>
      </c>
      <c r="M616" t="s">
        <v>1957</v>
      </c>
      <c r="N616" s="26">
        <v>5.0863888880000001</v>
      </c>
      <c r="O616">
        <v>0</v>
      </c>
      <c r="P616">
        <v>15</v>
      </c>
      <c r="Q616">
        <v>0</v>
      </c>
      <c r="R616">
        <v>0</v>
      </c>
      <c r="S616">
        <v>0</v>
      </c>
      <c r="T616">
        <v>3</v>
      </c>
      <c r="U616">
        <v>0</v>
      </c>
      <c r="V616">
        <v>0</v>
      </c>
      <c r="W616" s="26">
        <v>0</v>
      </c>
      <c r="X616" s="26">
        <v>55.30545002778161</v>
      </c>
      <c r="Y616" s="26">
        <v>0</v>
      </c>
      <c r="Z616" s="26">
        <v>0</v>
      </c>
      <c r="AA616" s="26">
        <v>0</v>
      </c>
      <c r="AB616" s="26">
        <v>150.35241396748697</v>
      </c>
      <c r="AC616" s="26">
        <v>0</v>
      </c>
      <c r="AD616" s="26">
        <v>0</v>
      </c>
      <c r="AE616" s="26">
        <v>205.65786399526857</v>
      </c>
    </row>
    <row r="617" spans="1:31" x14ac:dyDescent="0.3">
      <c r="A617">
        <v>2760306</v>
      </c>
      <c r="B617">
        <v>1</v>
      </c>
      <c r="C617" t="s">
        <v>80</v>
      </c>
      <c r="D617" t="s">
        <v>97</v>
      </c>
      <c r="E617" t="s">
        <v>157</v>
      </c>
      <c r="F617" t="s">
        <v>1958</v>
      </c>
      <c r="G617" t="s">
        <v>159</v>
      </c>
      <c r="H617" t="s">
        <v>149</v>
      </c>
      <c r="I617" t="s">
        <v>136</v>
      </c>
      <c r="J617" t="s">
        <v>137</v>
      </c>
      <c r="K617" t="s">
        <v>138</v>
      </c>
      <c r="L617" t="s">
        <v>1959</v>
      </c>
      <c r="M617" t="s">
        <v>1960</v>
      </c>
      <c r="N617" s="26">
        <v>7.8611110999999997E-2</v>
      </c>
      <c r="O617">
        <v>5</v>
      </c>
      <c r="P617">
        <v>1676</v>
      </c>
      <c r="Q617">
        <v>5</v>
      </c>
      <c r="R617">
        <v>70</v>
      </c>
      <c r="S617">
        <v>15</v>
      </c>
      <c r="T617">
        <v>144</v>
      </c>
      <c r="U617">
        <v>1</v>
      </c>
      <c r="V617">
        <v>0</v>
      </c>
      <c r="W617" s="26">
        <v>2.4503123134648286</v>
      </c>
      <c r="X617" s="26">
        <v>23.032701975518535</v>
      </c>
      <c r="Y617" s="26">
        <v>0.18541539837291909</v>
      </c>
      <c r="Z617" s="26">
        <v>0.57322248191205982</v>
      </c>
      <c r="AA617" s="26">
        <v>2.6580162098678852</v>
      </c>
      <c r="AB617" s="26">
        <v>9.6983296094990337</v>
      </c>
      <c r="AC617" s="26">
        <v>14.573917465068739</v>
      </c>
      <c r="AD617" s="26">
        <v>0</v>
      </c>
      <c r="AE617" s="26">
        <v>53.171915453703996</v>
      </c>
    </row>
    <row r="618" spans="1:31" x14ac:dyDescent="0.3">
      <c r="A618">
        <v>2760326</v>
      </c>
      <c r="B618">
        <v>1</v>
      </c>
      <c r="C618" t="s">
        <v>80</v>
      </c>
      <c r="D618" t="s">
        <v>92</v>
      </c>
      <c r="E618" t="s">
        <v>146</v>
      </c>
      <c r="F618" t="s">
        <v>1961</v>
      </c>
      <c r="G618" t="s">
        <v>148</v>
      </c>
      <c r="H618" t="s">
        <v>149</v>
      </c>
      <c r="I618" t="s">
        <v>136</v>
      </c>
      <c r="J618" t="s">
        <v>137</v>
      </c>
      <c r="K618" t="s">
        <v>138</v>
      </c>
      <c r="L618" t="s">
        <v>1962</v>
      </c>
      <c r="M618" t="s">
        <v>1963</v>
      </c>
      <c r="N618" s="26">
        <v>2.323611111</v>
      </c>
      <c r="O618">
        <v>0</v>
      </c>
      <c r="P618">
        <v>23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 s="26">
        <v>0</v>
      </c>
      <c r="X618" s="26">
        <v>0.70600103604935149</v>
      </c>
      <c r="Y618" s="26">
        <v>0</v>
      </c>
      <c r="Z618" s="26">
        <v>0</v>
      </c>
      <c r="AA618" s="26">
        <v>0</v>
      </c>
      <c r="AB618" s="26">
        <v>0</v>
      </c>
      <c r="AC618" s="26">
        <v>0</v>
      </c>
      <c r="AD618" s="26">
        <v>0</v>
      </c>
      <c r="AE618" s="26">
        <v>0.70600103604935149</v>
      </c>
    </row>
    <row r="619" spans="1:31" x14ac:dyDescent="0.3">
      <c r="A619">
        <v>2807791</v>
      </c>
      <c r="B619">
        <v>1</v>
      </c>
      <c r="C619" t="s">
        <v>80</v>
      </c>
      <c r="D619" t="s">
        <v>97</v>
      </c>
      <c r="E619" t="s">
        <v>157</v>
      </c>
      <c r="F619" t="s">
        <v>1964</v>
      </c>
      <c r="G619" t="s">
        <v>159</v>
      </c>
      <c r="H619" t="s">
        <v>149</v>
      </c>
      <c r="I619" t="s">
        <v>136</v>
      </c>
      <c r="J619" t="s">
        <v>137</v>
      </c>
      <c r="K619" t="s">
        <v>138</v>
      </c>
      <c r="L619" t="s">
        <v>1965</v>
      </c>
      <c r="M619" t="s">
        <v>1966</v>
      </c>
      <c r="N619" s="26">
        <v>2.2666666659999999</v>
      </c>
      <c r="O619">
        <v>0</v>
      </c>
      <c r="P619">
        <v>185</v>
      </c>
      <c r="Q619">
        <v>0</v>
      </c>
      <c r="R619">
        <v>32</v>
      </c>
      <c r="S619">
        <v>0</v>
      </c>
      <c r="T619">
        <v>15</v>
      </c>
      <c r="U619">
        <v>0</v>
      </c>
      <c r="V619">
        <v>0</v>
      </c>
      <c r="W619" s="26">
        <v>0</v>
      </c>
      <c r="X619" s="26">
        <v>320.73906227388017</v>
      </c>
      <c r="Y619" s="26">
        <v>0</v>
      </c>
      <c r="Z619" s="26">
        <v>1.4749057535999999</v>
      </c>
      <c r="AA619" s="26">
        <v>0</v>
      </c>
      <c r="AB619" s="26">
        <v>49.892791493845678</v>
      </c>
      <c r="AC619" s="26">
        <v>0</v>
      </c>
      <c r="AD619" s="26">
        <v>0</v>
      </c>
      <c r="AE619" s="26">
        <v>372.10675952132584</v>
      </c>
    </row>
    <row r="620" spans="1:31" x14ac:dyDescent="0.3">
      <c r="A620">
        <v>2760369</v>
      </c>
      <c r="B620">
        <v>1</v>
      </c>
      <c r="C620" t="s">
        <v>80</v>
      </c>
      <c r="D620" t="s">
        <v>100</v>
      </c>
      <c r="E620" t="s">
        <v>132</v>
      </c>
      <c r="F620" t="s">
        <v>1967</v>
      </c>
      <c r="G620" t="s">
        <v>307</v>
      </c>
      <c r="H620" t="s">
        <v>135</v>
      </c>
      <c r="I620" t="s">
        <v>136</v>
      </c>
      <c r="J620" t="s">
        <v>137</v>
      </c>
      <c r="K620" t="s">
        <v>138</v>
      </c>
      <c r="L620" t="s">
        <v>1968</v>
      </c>
      <c r="M620" t="s">
        <v>1969</v>
      </c>
      <c r="N620" s="26">
        <v>4.8427777770000002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 s="26">
        <v>0</v>
      </c>
      <c r="X620" s="26">
        <v>0</v>
      </c>
      <c r="Y620" s="26">
        <v>0</v>
      </c>
      <c r="Z620" s="26">
        <v>0</v>
      </c>
      <c r="AA620" s="26">
        <v>0</v>
      </c>
      <c r="AB620" s="26">
        <v>0</v>
      </c>
      <c r="AC620" s="26">
        <v>0</v>
      </c>
      <c r="AD620" s="26">
        <v>0</v>
      </c>
      <c r="AE620" s="26">
        <v>0</v>
      </c>
    </row>
    <row r="621" spans="1:31" x14ac:dyDescent="0.3">
      <c r="A621">
        <v>2760343</v>
      </c>
      <c r="B621">
        <v>1</v>
      </c>
      <c r="C621" t="s">
        <v>80</v>
      </c>
      <c r="D621" t="s">
        <v>90</v>
      </c>
      <c r="E621" t="s">
        <v>132</v>
      </c>
      <c r="F621" t="s">
        <v>1970</v>
      </c>
      <c r="G621" t="s">
        <v>134</v>
      </c>
      <c r="H621" t="s">
        <v>135</v>
      </c>
      <c r="I621" t="s">
        <v>136</v>
      </c>
      <c r="J621" t="s">
        <v>137</v>
      </c>
      <c r="K621" t="s">
        <v>138</v>
      </c>
      <c r="L621" t="s">
        <v>1971</v>
      </c>
      <c r="M621" t="s">
        <v>1972</v>
      </c>
      <c r="N621" s="26">
        <v>3.3163888880000001</v>
      </c>
      <c r="O621">
        <v>0</v>
      </c>
      <c r="P621">
        <v>1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 s="26">
        <v>0</v>
      </c>
      <c r="X621" s="26">
        <v>0.48470729932968049</v>
      </c>
      <c r="Y621" s="26">
        <v>0</v>
      </c>
      <c r="Z621" s="26">
        <v>0</v>
      </c>
      <c r="AA621" s="26">
        <v>0</v>
      </c>
      <c r="AB621" s="26">
        <v>0</v>
      </c>
      <c r="AC621" s="26">
        <v>0</v>
      </c>
      <c r="AD621" s="26">
        <v>0</v>
      </c>
      <c r="AE621" s="26">
        <v>0.48470729932968049</v>
      </c>
    </row>
    <row r="622" spans="1:31" x14ac:dyDescent="0.3">
      <c r="A622">
        <v>2760180</v>
      </c>
      <c r="B622">
        <v>1</v>
      </c>
      <c r="C622" t="s">
        <v>80</v>
      </c>
      <c r="D622" t="s">
        <v>100</v>
      </c>
      <c r="E622" t="s">
        <v>152</v>
      </c>
      <c r="F622" t="s">
        <v>1973</v>
      </c>
      <c r="G622" t="s">
        <v>159</v>
      </c>
      <c r="H622" t="s">
        <v>149</v>
      </c>
      <c r="I622" t="s">
        <v>136</v>
      </c>
      <c r="J622" t="s">
        <v>137</v>
      </c>
      <c r="K622" t="s">
        <v>138</v>
      </c>
      <c r="L622" t="s">
        <v>1974</v>
      </c>
      <c r="M622" t="s">
        <v>1975</v>
      </c>
      <c r="N622" s="26">
        <v>0.74638888800000003</v>
      </c>
      <c r="O622">
        <v>0</v>
      </c>
      <c r="P622">
        <v>713</v>
      </c>
      <c r="Q622">
        <v>2</v>
      </c>
      <c r="R622">
        <v>78</v>
      </c>
      <c r="S622">
        <v>1</v>
      </c>
      <c r="T622">
        <v>77</v>
      </c>
      <c r="U622">
        <v>0</v>
      </c>
      <c r="V622">
        <v>0</v>
      </c>
      <c r="W622" s="26">
        <v>0</v>
      </c>
      <c r="X622" s="26">
        <v>138.16751049947362</v>
      </c>
      <c r="Y622" s="26">
        <v>1.2358361916247742</v>
      </c>
      <c r="Z622" s="26">
        <v>2.6060037921656956</v>
      </c>
      <c r="AA622" s="26">
        <v>1.1821088243355555</v>
      </c>
      <c r="AB622" s="26">
        <v>36.45368251530472</v>
      </c>
      <c r="AC622" s="26">
        <v>0</v>
      </c>
      <c r="AD622" s="26">
        <v>0</v>
      </c>
      <c r="AE622" s="26">
        <v>179.64514182290435</v>
      </c>
    </row>
    <row r="623" spans="1:31" x14ac:dyDescent="0.3">
      <c r="A623">
        <v>2760134</v>
      </c>
      <c r="B623">
        <v>1</v>
      </c>
      <c r="C623" t="s">
        <v>80</v>
      </c>
      <c r="D623" t="s">
        <v>96</v>
      </c>
      <c r="E623" t="s">
        <v>157</v>
      </c>
      <c r="F623" t="s">
        <v>1976</v>
      </c>
      <c r="G623" t="s">
        <v>287</v>
      </c>
      <c r="H623" t="s">
        <v>149</v>
      </c>
      <c r="I623" t="s">
        <v>136</v>
      </c>
      <c r="J623" t="s">
        <v>3</v>
      </c>
      <c r="K623" t="s">
        <v>138</v>
      </c>
      <c r="L623" t="s">
        <v>1977</v>
      </c>
      <c r="M623" t="s">
        <v>1978</v>
      </c>
      <c r="N623" s="26">
        <v>0.75333333300000005</v>
      </c>
      <c r="O623">
        <v>2</v>
      </c>
      <c r="P623">
        <v>2108</v>
      </c>
      <c r="Q623">
        <v>1</v>
      </c>
      <c r="R623">
        <v>199</v>
      </c>
      <c r="S623">
        <v>2</v>
      </c>
      <c r="T623">
        <v>703</v>
      </c>
      <c r="U623">
        <v>1</v>
      </c>
      <c r="V623">
        <v>0</v>
      </c>
      <c r="W623" s="26">
        <v>10.648232944752863</v>
      </c>
      <c r="X623" s="26">
        <v>389.32092216462394</v>
      </c>
      <c r="Y623" s="26">
        <v>7.3551166733608682</v>
      </c>
      <c r="Z623" s="26">
        <v>21.751083647953347</v>
      </c>
      <c r="AA623" s="26">
        <v>105.8940502705297</v>
      </c>
      <c r="AB623" s="26">
        <v>744.6956512296249</v>
      </c>
      <c r="AC623" s="26">
        <v>120.56780581507192</v>
      </c>
      <c r="AD623" s="26">
        <v>0</v>
      </c>
      <c r="AE623" s="26">
        <v>1400.2328627459176</v>
      </c>
    </row>
    <row r="624" spans="1:31" x14ac:dyDescent="0.3">
      <c r="A624">
        <v>2759842</v>
      </c>
      <c r="B624">
        <v>1</v>
      </c>
      <c r="C624" t="s">
        <v>80</v>
      </c>
      <c r="D624" t="s">
        <v>104</v>
      </c>
      <c r="E624" t="s">
        <v>141</v>
      </c>
      <c r="F624" t="s">
        <v>1979</v>
      </c>
      <c r="G624" t="s">
        <v>186</v>
      </c>
      <c r="H624" t="s">
        <v>135</v>
      </c>
      <c r="I624" t="s">
        <v>136</v>
      </c>
      <c r="J624" t="s">
        <v>137</v>
      </c>
      <c r="K624" t="s">
        <v>187</v>
      </c>
      <c r="L624" t="s">
        <v>1980</v>
      </c>
      <c r="M624" t="s">
        <v>1981</v>
      </c>
      <c r="N624" s="26">
        <v>6.4775</v>
      </c>
      <c r="O624">
        <v>0</v>
      </c>
      <c r="P624">
        <v>354</v>
      </c>
      <c r="Q624">
        <v>0</v>
      </c>
      <c r="R624">
        <v>2</v>
      </c>
      <c r="S624">
        <v>0</v>
      </c>
      <c r="T624">
        <v>57</v>
      </c>
      <c r="U624">
        <v>0</v>
      </c>
      <c r="V624">
        <v>0</v>
      </c>
      <c r="W624" s="26">
        <v>0</v>
      </c>
      <c r="X624" s="26">
        <v>431.83474204048292</v>
      </c>
      <c r="Y624" s="26">
        <v>0</v>
      </c>
      <c r="Z624" s="26">
        <v>5.071322477265114</v>
      </c>
      <c r="AA624" s="26">
        <v>0</v>
      </c>
      <c r="AB624" s="26">
        <v>353.86010195981828</v>
      </c>
      <c r="AC624" s="26">
        <v>0</v>
      </c>
      <c r="AD624" s="26">
        <v>0</v>
      </c>
      <c r="AE624" s="26">
        <v>790.76616647756634</v>
      </c>
    </row>
    <row r="625" spans="1:31" x14ac:dyDescent="0.3">
      <c r="A625">
        <v>2759948</v>
      </c>
      <c r="B625">
        <v>1</v>
      </c>
      <c r="C625" t="s">
        <v>81</v>
      </c>
      <c r="D625" t="s">
        <v>112</v>
      </c>
      <c r="E625" t="s">
        <v>152</v>
      </c>
      <c r="F625" t="s">
        <v>1982</v>
      </c>
      <c r="G625" t="s">
        <v>159</v>
      </c>
      <c r="H625" t="s">
        <v>149</v>
      </c>
      <c r="I625" t="s">
        <v>136</v>
      </c>
      <c r="J625" t="s">
        <v>137</v>
      </c>
      <c r="K625" t="s">
        <v>138</v>
      </c>
      <c r="L625" t="s">
        <v>1983</v>
      </c>
      <c r="M625" t="s">
        <v>1984</v>
      </c>
      <c r="N625" s="26">
        <v>1.341111111</v>
      </c>
      <c r="O625">
        <v>1</v>
      </c>
      <c r="P625">
        <v>79</v>
      </c>
      <c r="Q625">
        <v>192</v>
      </c>
      <c r="R625">
        <v>26</v>
      </c>
      <c r="S625">
        <v>11</v>
      </c>
      <c r="T625">
        <v>4</v>
      </c>
      <c r="U625">
        <v>1</v>
      </c>
      <c r="V625">
        <v>0</v>
      </c>
      <c r="W625" s="26">
        <v>0.28703695406500002</v>
      </c>
      <c r="X625" s="26">
        <v>16.814248079025425</v>
      </c>
      <c r="Y625" s="26">
        <v>21.982820809479421</v>
      </c>
      <c r="Z625" s="26">
        <v>3.7698690587529256</v>
      </c>
      <c r="AA625" s="26">
        <v>54.018035951757369</v>
      </c>
      <c r="AB625" s="26">
        <v>3.1552239857847653</v>
      </c>
      <c r="AC625" s="26">
        <v>218.43753773731112</v>
      </c>
      <c r="AD625" s="26">
        <v>0</v>
      </c>
      <c r="AE625" s="26">
        <v>318.46477257617602</v>
      </c>
    </row>
    <row r="626" spans="1:31" x14ac:dyDescent="0.3">
      <c r="A626">
        <v>2760303</v>
      </c>
      <c r="B626">
        <v>1</v>
      </c>
      <c r="C626" t="s">
        <v>80</v>
      </c>
      <c r="D626" t="s">
        <v>95</v>
      </c>
      <c r="E626" t="s">
        <v>146</v>
      </c>
      <c r="F626" t="s">
        <v>1985</v>
      </c>
      <c r="G626" t="s">
        <v>159</v>
      </c>
      <c r="H626" t="s">
        <v>149</v>
      </c>
      <c r="I626" t="s">
        <v>136</v>
      </c>
      <c r="J626" t="s">
        <v>137</v>
      </c>
      <c r="K626" t="s">
        <v>138</v>
      </c>
      <c r="L626" t="s">
        <v>1986</v>
      </c>
      <c r="M626" t="s">
        <v>1987</v>
      </c>
      <c r="N626" s="26">
        <v>0.35416666600000002</v>
      </c>
      <c r="O626">
        <v>5</v>
      </c>
      <c r="P626">
        <v>2164</v>
      </c>
      <c r="Q626">
        <v>3</v>
      </c>
      <c r="R626">
        <v>21</v>
      </c>
      <c r="S626">
        <v>17</v>
      </c>
      <c r="T626">
        <v>193</v>
      </c>
      <c r="U626">
        <v>6</v>
      </c>
      <c r="V626">
        <v>3</v>
      </c>
      <c r="W626" s="26">
        <v>1.0827893859274518</v>
      </c>
      <c r="X626" s="26">
        <v>235.29012161005167</v>
      </c>
      <c r="Y626" s="26">
        <v>9.4220393789529275</v>
      </c>
      <c r="Z626" s="26">
        <v>0.95125024950503279</v>
      </c>
      <c r="AA626" s="26">
        <v>73.959242049614275</v>
      </c>
      <c r="AB626" s="26">
        <v>79.211313301714512</v>
      </c>
      <c r="AC626" s="26">
        <v>60.284918483578693</v>
      </c>
      <c r="AD626" s="26">
        <v>43.448910542337792</v>
      </c>
      <c r="AE626" s="26">
        <v>503.65058500168226</v>
      </c>
    </row>
    <row r="627" spans="1:31" x14ac:dyDescent="0.3">
      <c r="A627">
        <v>2760097</v>
      </c>
      <c r="B627">
        <v>1</v>
      </c>
      <c r="C627" t="s">
        <v>81</v>
      </c>
      <c r="D627" t="s">
        <v>123</v>
      </c>
      <c r="E627" t="s">
        <v>152</v>
      </c>
      <c r="F627" t="s">
        <v>1988</v>
      </c>
      <c r="G627" t="s">
        <v>159</v>
      </c>
      <c r="H627" t="s">
        <v>149</v>
      </c>
      <c r="I627" t="s">
        <v>136</v>
      </c>
      <c r="J627" t="s">
        <v>137</v>
      </c>
      <c r="K627" t="s">
        <v>138</v>
      </c>
      <c r="L627" t="s">
        <v>1989</v>
      </c>
      <c r="M627" t="s">
        <v>1990</v>
      </c>
      <c r="N627" s="26">
        <v>8.5555555000000005E-2</v>
      </c>
      <c r="O627">
        <v>3</v>
      </c>
      <c r="P627">
        <v>216</v>
      </c>
      <c r="Q627">
        <v>24</v>
      </c>
      <c r="R627">
        <v>53</v>
      </c>
      <c r="S627">
        <v>0</v>
      </c>
      <c r="T627">
        <v>17</v>
      </c>
      <c r="U627">
        <v>1</v>
      </c>
      <c r="V627">
        <v>0</v>
      </c>
      <c r="W627" s="26">
        <v>0.25185542530527866</v>
      </c>
      <c r="X627" s="26">
        <v>4.0368036236675149</v>
      </c>
      <c r="Y627" s="26">
        <v>0.68104195977029169</v>
      </c>
      <c r="Z627" s="26">
        <v>0.35899930358172216</v>
      </c>
      <c r="AA627" s="26">
        <v>0</v>
      </c>
      <c r="AB627" s="26">
        <v>0.59381390403007317</v>
      </c>
      <c r="AC627" s="26">
        <v>6.8726192672352928</v>
      </c>
      <c r="AD627" s="26">
        <v>0</v>
      </c>
      <c r="AE627" s="26">
        <v>12.795133483590174</v>
      </c>
    </row>
    <row r="628" spans="1:31" x14ac:dyDescent="0.3">
      <c r="A628">
        <v>2759905</v>
      </c>
      <c r="B628">
        <v>1</v>
      </c>
      <c r="C628" t="s">
        <v>80</v>
      </c>
      <c r="D628" t="s">
        <v>92</v>
      </c>
      <c r="E628" t="s">
        <v>132</v>
      </c>
      <c r="F628" t="s">
        <v>1991</v>
      </c>
      <c r="G628" t="s">
        <v>134</v>
      </c>
      <c r="H628" t="s">
        <v>135</v>
      </c>
      <c r="I628" t="s">
        <v>136</v>
      </c>
      <c r="J628" t="s">
        <v>137</v>
      </c>
      <c r="K628" t="s">
        <v>138</v>
      </c>
      <c r="L628" t="s">
        <v>1992</v>
      </c>
      <c r="M628" t="s">
        <v>1993</v>
      </c>
      <c r="N628" s="26">
        <v>4.2477777769999996</v>
      </c>
      <c r="O628">
        <v>0</v>
      </c>
      <c r="P628">
        <v>1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 s="26">
        <v>0</v>
      </c>
      <c r="X628" s="26">
        <v>2.2213618707462044</v>
      </c>
      <c r="Y628" s="26">
        <v>0</v>
      </c>
      <c r="Z628" s="26">
        <v>0</v>
      </c>
      <c r="AA628" s="26">
        <v>0</v>
      </c>
      <c r="AB628" s="26">
        <v>0</v>
      </c>
      <c r="AC628" s="26">
        <v>0</v>
      </c>
      <c r="AD628" s="26">
        <v>0</v>
      </c>
      <c r="AE628" s="26">
        <v>2.2213618707462044</v>
      </c>
    </row>
    <row r="629" spans="1:31" x14ac:dyDescent="0.3">
      <c r="A629">
        <v>2760429</v>
      </c>
      <c r="B629">
        <v>1</v>
      </c>
      <c r="C629" t="s">
        <v>80</v>
      </c>
      <c r="D629" t="s">
        <v>104</v>
      </c>
      <c r="E629" t="s">
        <v>132</v>
      </c>
      <c r="F629" t="s">
        <v>1994</v>
      </c>
      <c r="G629" t="s">
        <v>134</v>
      </c>
      <c r="H629" t="s">
        <v>135</v>
      </c>
      <c r="I629" t="s">
        <v>136</v>
      </c>
      <c r="J629" t="s">
        <v>137</v>
      </c>
      <c r="K629" t="s">
        <v>138</v>
      </c>
      <c r="L629" t="s">
        <v>1995</v>
      </c>
      <c r="M629" t="s">
        <v>1996</v>
      </c>
      <c r="N629" s="26">
        <v>3.1613888879999998</v>
      </c>
      <c r="O629">
        <v>0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0</v>
      </c>
      <c r="V629">
        <v>0</v>
      </c>
      <c r="W629" s="26">
        <v>0</v>
      </c>
      <c r="X629" s="26">
        <v>0</v>
      </c>
      <c r="Y629" s="26">
        <v>0</v>
      </c>
      <c r="Z629" s="26">
        <v>0</v>
      </c>
      <c r="AA629" s="26">
        <v>0</v>
      </c>
      <c r="AB629" s="26">
        <v>0</v>
      </c>
      <c r="AC629" s="26">
        <v>0</v>
      </c>
      <c r="AD629" s="26">
        <v>0</v>
      </c>
      <c r="AE629" s="26">
        <v>0</v>
      </c>
    </row>
    <row r="630" spans="1:31" x14ac:dyDescent="0.3">
      <c r="A630">
        <v>2759888</v>
      </c>
      <c r="B630">
        <v>1</v>
      </c>
      <c r="C630" t="s">
        <v>80</v>
      </c>
      <c r="D630" t="s">
        <v>108</v>
      </c>
      <c r="E630" t="s">
        <v>141</v>
      </c>
      <c r="F630" t="s">
        <v>1997</v>
      </c>
      <c r="G630" t="s">
        <v>186</v>
      </c>
      <c r="H630" t="s">
        <v>135</v>
      </c>
      <c r="I630" t="s">
        <v>136</v>
      </c>
      <c r="J630" t="s">
        <v>137</v>
      </c>
      <c r="K630" t="s">
        <v>187</v>
      </c>
      <c r="L630" t="s">
        <v>1998</v>
      </c>
      <c r="M630" t="s">
        <v>1999</v>
      </c>
      <c r="N630" s="26">
        <v>7.2169444440000001</v>
      </c>
      <c r="O630">
        <v>0</v>
      </c>
      <c r="P630">
        <v>16</v>
      </c>
      <c r="Q630">
        <v>0</v>
      </c>
      <c r="R630">
        <v>9</v>
      </c>
      <c r="S630">
        <v>0</v>
      </c>
      <c r="T630">
        <v>7</v>
      </c>
      <c r="U630">
        <v>0</v>
      </c>
      <c r="V630">
        <v>0</v>
      </c>
      <c r="W630" s="26">
        <v>0</v>
      </c>
      <c r="X630" s="26">
        <v>21.42553564202322</v>
      </c>
      <c r="Y630" s="26">
        <v>0</v>
      </c>
      <c r="Z630" s="26">
        <v>3.428575215575838</v>
      </c>
      <c r="AA630" s="26">
        <v>0</v>
      </c>
      <c r="AB630" s="26">
        <v>51.633225541251321</v>
      </c>
      <c r="AC630" s="26">
        <v>0</v>
      </c>
      <c r="AD630" s="26">
        <v>0</v>
      </c>
      <c r="AE630" s="26">
        <v>76.487336398850374</v>
      </c>
    </row>
    <row r="631" spans="1:31" x14ac:dyDescent="0.3">
      <c r="A631">
        <v>2760031</v>
      </c>
      <c r="B631">
        <v>1</v>
      </c>
      <c r="C631" t="s">
        <v>80</v>
      </c>
      <c r="D631" t="s">
        <v>93</v>
      </c>
      <c r="E631" t="s">
        <v>141</v>
      </c>
      <c r="F631" t="s">
        <v>2000</v>
      </c>
      <c r="G631" t="s">
        <v>344</v>
      </c>
      <c r="H631" t="s">
        <v>135</v>
      </c>
      <c r="I631" t="s">
        <v>136</v>
      </c>
      <c r="J631" t="s">
        <v>137</v>
      </c>
      <c r="K631" t="s">
        <v>138</v>
      </c>
      <c r="L631" t="s">
        <v>2001</v>
      </c>
      <c r="M631" t="s">
        <v>2002</v>
      </c>
      <c r="N631" s="26">
        <v>0.3775</v>
      </c>
      <c r="O631">
        <v>0</v>
      </c>
      <c r="P631">
        <v>149</v>
      </c>
      <c r="Q631">
        <v>0</v>
      </c>
      <c r="R631">
        <v>3</v>
      </c>
      <c r="S631">
        <v>0</v>
      </c>
      <c r="T631">
        <v>10</v>
      </c>
      <c r="U631">
        <v>0</v>
      </c>
      <c r="V631">
        <v>0</v>
      </c>
      <c r="W631" s="26">
        <v>0</v>
      </c>
      <c r="X631" s="26">
        <v>11.552985757522896</v>
      </c>
      <c r="Y631" s="26">
        <v>0</v>
      </c>
      <c r="Z631" s="26">
        <v>0.41040416102916155</v>
      </c>
      <c r="AA631" s="26">
        <v>0</v>
      </c>
      <c r="AB631" s="26">
        <v>3.1154971129000337</v>
      </c>
      <c r="AC631" s="26">
        <v>0</v>
      </c>
      <c r="AD631" s="26">
        <v>0</v>
      </c>
      <c r="AE631" s="26">
        <v>15.078887031452091</v>
      </c>
    </row>
    <row r="632" spans="1:31" x14ac:dyDescent="0.3">
      <c r="A632">
        <v>2760074</v>
      </c>
      <c r="B632">
        <v>1</v>
      </c>
      <c r="C632" t="s">
        <v>80</v>
      </c>
      <c r="D632" t="s">
        <v>89</v>
      </c>
      <c r="E632" t="s">
        <v>157</v>
      </c>
      <c r="F632" t="s">
        <v>2003</v>
      </c>
      <c r="G632" t="s">
        <v>159</v>
      </c>
      <c r="H632" t="s">
        <v>149</v>
      </c>
      <c r="I632" t="s">
        <v>136</v>
      </c>
      <c r="J632" t="s">
        <v>137</v>
      </c>
      <c r="K632" t="s">
        <v>138</v>
      </c>
      <c r="L632" t="s">
        <v>2004</v>
      </c>
      <c r="M632" t="s">
        <v>2005</v>
      </c>
      <c r="N632" s="26">
        <v>2.3333333330000001</v>
      </c>
      <c r="O632">
        <v>0</v>
      </c>
      <c r="P632">
        <v>643</v>
      </c>
      <c r="Q632">
        <v>2</v>
      </c>
      <c r="R632">
        <v>67</v>
      </c>
      <c r="S632">
        <v>7</v>
      </c>
      <c r="T632">
        <v>146</v>
      </c>
      <c r="U632">
        <v>0</v>
      </c>
      <c r="V632">
        <v>0</v>
      </c>
      <c r="W632" s="26">
        <v>0</v>
      </c>
      <c r="X632" s="26">
        <v>1153.8381213076032</v>
      </c>
      <c r="Y632" s="26">
        <v>0</v>
      </c>
      <c r="Z632" s="26">
        <v>23.658565781513481</v>
      </c>
      <c r="AA632" s="26">
        <v>408.55991698820691</v>
      </c>
      <c r="AB632" s="26">
        <v>760.25713528249469</v>
      </c>
      <c r="AC632" s="26">
        <v>0</v>
      </c>
      <c r="AD632" s="26">
        <v>0</v>
      </c>
      <c r="AE632" s="26">
        <v>2346.3137393598181</v>
      </c>
    </row>
    <row r="633" spans="1:31" x14ac:dyDescent="0.3">
      <c r="A633">
        <v>2760472</v>
      </c>
      <c r="B633">
        <v>1</v>
      </c>
      <c r="C633" t="s">
        <v>80</v>
      </c>
      <c r="D633" t="s">
        <v>106</v>
      </c>
      <c r="E633" t="s">
        <v>157</v>
      </c>
      <c r="F633" t="s">
        <v>2006</v>
      </c>
      <c r="G633" t="s">
        <v>143</v>
      </c>
      <c r="H633" t="s">
        <v>149</v>
      </c>
      <c r="I633" t="s">
        <v>136</v>
      </c>
      <c r="J633" t="s">
        <v>137</v>
      </c>
      <c r="K633" t="s">
        <v>138</v>
      </c>
      <c r="L633" t="s">
        <v>2007</v>
      </c>
      <c r="M633" t="s">
        <v>2008</v>
      </c>
      <c r="N633" s="26">
        <v>1.1372222219999999</v>
      </c>
      <c r="O633">
        <v>2</v>
      </c>
      <c r="P633">
        <v>4</v>
      </c>
      <c r="Q633">
        <v>67</v>
      </c>
      <c r="R633">
        <v>343</v>
      </c>
      <c r="S633">
        <v>28</v>
      </c>
      <c r="T633">
        <v>61</v>
      </c>
      <c r="U633">
        <v>0</v>
      </c>
      <c r="V633">
        <v>0</v>
      </c>
      <c r="W633" s="26">
        <v>0.66837942946369344</v>
      </c>
      <c r="X633" s="26">
        <v>1.3175496167032703</v>
      </c>
      <c r="Y633" s="26">
        <v>336.65266471845547</v>
      </c>
      <c r="Z633" s="26">
        <v>26.049001848315136</v>
      </c>
      <c r="AA633" s="26">
        <v>31.153472418258115</v>
      </c>
      <c r="AB633" s="26">
        <v>9.8738729255727922</v>
      </c>
      <c r="AC633" s="26">
        <v>0</v>
      </c>
      <c r="AD633" s="26">
        <v>0</v>
      </c>
      <c r="AE633" s="26">
        <v>405.71494095676849</v>
      </c>
    </row>
    <row r="634" spans="1:31" x14ac:dyDescent="0.3">
      <c r="A634">
        <v>2760466</v>
      </c>
      <c r="B634">
        <v>1</v>
      </c>
      <c r="C634" t="s">
        <v>80</v>
      </c>
      <c r="D634" t="s">
        <v>101</v>
      </c>
      <c r="E634" t="s">
        <v>170</v>
      </c>
      <c r="F634" t="s">
        <v>2009</v>
      </c>
      <c r="G634" t="s">
        <v>143</v>
      </c>
      <c r="H634" t="s">
        <v>135</v>
      </c>
      <c r="I634" t="s">
        <v>136</v>
      </c>
      <c r="J634" t="s">
        <v>137</v>
      </c>
      <c r="K634" t="s">
        <v>138</v>
      </c>
      <c r="L634" t="s">
        <v>2010</v>
      </c>
      <c r="M634" t="s">
        <v>2011</v>
      </c>
      <c r="N634" s="26">
        <v>0.65166666600000001</v>
      </c>
      <c r="O634">
        <v>0</v>
      </c>
      <c r="P634">
        <v>112</v>
      </c>
      <c r="Q634">
        <v>0</v>
      </c>
      <c r="R634">
        <v>0</v>
      </c>
      <c r="S634">
        <v>0</v>
      </c>
      <c r="T634">
        <v>4</v>
      </c>
      <c r="U634">
        <v>0</v>
      </c>
      <c r="V634">
        <v>0</v>
      </c>
      <c r="W634" s="26">
        <v>0</v>
      </c>
      <c r="X634" s="26">
        <v>23.527159895068749</v>
      </c>
      <c r="Y634" s="26">
        <v>0</v>
      </c>
      <c r="Z634" s="26">
        <v>0</v>
      </c>
      <c r="AA634" s="26">
        <v>0</v>
      </c>
      <c r="AB634" s="26">
        <v>0.98639843469858413</v>
      </c>
      <c r="AC634" s="26">
        <v>0</v>
      </c>
      <c r="AD634" s="26">
        <v>0</v>
      </c>
      <c r="AE634" s="26">
        <v>24.513558329767335</v>
      </c>
    </row>
    <row r="635" spans="1:31" x14ac:dyDescent="0.3">
      <c r="A635">
        <v>2759782</v>
      </c>
      <c r="B635">
        <v>1</v>
      </c>
      <c r="C635" t="s">
        <v>80</v>
      </c>
      <c r="D635" t="s">
        <v>89</v>
      </c>
      <c r="E635" t="s">
        <v>132</v>
      </c>
      <c r="F635" t="s">
        <v>1483</v>
      </c>
      <c r="G635" t="s">
        <v>307</v>
      </c>
      <c r="H635" t="s">
        <v>135</v>
      </c>
      <c r="I635" t="s">
        <v>136</v>
      </c>
      <c r="J635" t="s">
        <v>137</v>
      </c>
      <c r="K635" t="s">
        <v>138</v>
      </c>
      <c r="L635" t="s">
        <v>2012</v>
      </c>
      <c r="M635" t="s">
        <v>2013</v>
      </c>
      <c r="N635" s="26">
        <v>1.336944444</v>
      </c>
      <c r="O635">
        <v>0</v>
      </c>
      <c r="P635">
        <v>1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 s="26">
        <v>0</v>
      </c>
      <c r="X635" s="26">
        <v>0.25168966932428083</v>
      </c>
      <c r="Y635" s="26">
        <v>0</v>
      </c>
      <c r="Z635" s="26">
        <v>0</v>
      </c>
      <c r="AA635" s="26">
        <v>0</v>
      </c>
      <c r="AB635" s="26">
        <v>0</v>
      </c>
      <c r="AC635" s="26">
        <v>0</v>
      </c>
      <c r="AD635" s="26">
        <v>0</v>
      </c>
      <c r="AE635" s="26">
        <v>0.25168966932428083</v>
      </c>
    </row>
    <row r="636" spans="1:31" x14ac:dyDescent="0.3">
      <c r="A636">
        <v>2760083</v>
      </c>
      <c r="B636">
        <v>1</v>
      </c>
      <c r="C636" t="s">
        <v>81</v>
      </c>
      <c r="D636" t="s">
        <v>112</v>
      </c>
      <c r="E636" t="s">
        <v>157</v>
      </c>
      <c r="F636" t="s">
        <v>2014</v>
      </c>
      <c r="G636" t="s">
        <v>159</v>
      </c>
      <c r="H636" t="s">
        <v>149</v>
      </c>
      <c r="I636" t="s">
        <v>136</v>
      </c>
      <c r="J636" t="s">
        <v>137</v>
      </c>
      <c r="K636" t="s">
        <v>138</v>
      </c>
      <c r="L636" t="s">
        <v>2015</v>
      </c>
      <c r="M636" t="s">
        <v>2016</v>
      </c>
      <c r="N636" s="26">
        <v>1.976111111</v>
      </c>
      <c r="O636">
        <v>0</v>
      </c>
      <c r="P636">
        <v>0</v>
      </c>
      <c r="Q636">
        <v>25</v>
      </c>
      <c r="R636">
        <v>18</v>
      </c>
      <c r="S636">
        <v>4</v>
      </c>
      <c r="T636">
        <v>1</v>
      </c>
      <c r="U636">
        <v>0</v>
      </c>
      <c r="V636">
        <v>0</v>
      </c>
      <c r="W636" s="26">
        <v>0</v>
      </c>
      <c r="X636" s="26">
        <v>0</v>
      </c>
      <c r="Y636" s="26">
        <v>3.193045012594836</v>
      </c>
      <c r="Z636" s="26">
        <v>0.7840942405183674</v>
      </c>
      <c r="AA636" s="26">
        <v>8.4965355326371768</v>
      </c>
      <c r="AB636" s="26">
        <v>7.2040875339303234</v>
      </c>
      <c r="AC636" s="26">
        <v>0</v>
      </c>
      <c r="AD636" s="26">
        <v>0</v>
      </c>
      <c r="AE636" s="26">
        <v>19.677762319680703</v>
      </c>
    </row>
    <row r="637" spans="1:31" x14ac:dyDescent="0.3">
      <c r="A637">
        <v>2759937</v>
      </c>
      <c r="B637">
        <v>1</v>
      </c>
      <c r="C637" t="s">
        <v>81</v>
      </c>
      <c r="D637" t="s">
        <v>115</v>
      </c>
      <c r="E637" t="s">
        <v>157</v>
      </c>
      <c r="F637" t="s">
        <v>2017</v>
      </c>
      <c r="G637" t="s">
        <v>159</v>
      </c>
      <c r="H637" t="s">
        <v>149</v>
      </c>
      <c r="I637" t="s">
        <v>136</v>
      </c>
      <c r="J637" t="s">
        <v>137</v>
      </c>
      <c r="K637" t="s">
        <v>138</v>
      </c>
      <c r="L637" t="s">
        <v>2018</v>
      </c>
      <c r="M637" t="s">
        <v>2019</v>
      </c>
      <c r="N637" s="26">
        <v>0.228333333</v>
      </c>
      <c r="O637">
        <v>11</v>
      </c>
      <c r="P637">
        <v>3393</v>
      </c>
      <c r="Q637">
        <v>9</v>
      </c>
      <c r="R637">
        <v>244</v>
      </c>
      <c r="S637">
        <v>6</v>
      </c>
      <c r="T637">
        <v>230</v>
      </c>
      <c r="U637">
        <v>0</v>
      </c>
      <c r="V637">
        <v>0</v>
      </c>
      <c r="W637" s="26">
        <v>5.4789549659169978</v>
      </c>
      <c r="X637" s="26">
        <v>47.134017996362161</v>
      </c>
      <c r="Y637" s="26">
        <v>2.198673722047392</v>
      </c>
      <c r="Z637" s="26">
        <v>2.0875913966215895</v>
      </c>
      <c r="AA637" s="26">
        <v>7.3012697152833237</v>
      </c>
      <c r="AB637" s="26">
        <v>14.288796888480823</v>
      </c>
      <c r="AC637" s="26">
        <v>0</v>
      </c>
      <c r="AD637" s="26">
        <v>0</v>
      </c>
      <c r="AE637" s="26">
        <v>78.48930468471228</v>
      </c>
    </row>
    <row r="638" spans="1:31" x14ac:dyDescent="0.3">
      <c r="A638">
        <v>2760037</v>
      </c>
      <c r="B638">
        <v>1</v>
      </c>
      <c r="C638" t="s">
        <v>80</v>
      </c>
      <c r="D638" t="s">
        <v>82</v>
      </c>
      <c r="E638" t="s">
        <v>132</v>
      </c>
      <c r="F638" t="s">
        <v>2020</v>
      </c>
      <c r="G638" t="s">
        <v>134</v>
      </c>
      <c r="H638" t="s">
        <v>135</v>
      </c>
      <c r="I638" t="s">
        <v>136</v>
      </c>
      <c r="J638" t="s">
        <v>137</v>
      </c>
      <c r="K638" t="s">
        <v>138</v>
      </c>
      <c r="L638" t="s">
        <v>2021</v>
      </c>
      <c r="M638" t="s">
        <v>2022</v>
      </c>
      <c r="N638" s="26">
        <v>0.93555555499999998</v>
      </c>
      <c r="O638">
        <v>0</v>
      </c>
      <c r="P638">
        <v>2</v>
      </c>
      <c r="Q638">
        <v>0</v>
      </c>
      <c r="R638">
        <v>0</v>
      </c>
      <c r="S638">
        <v>0</v>
      </c>
      <c r="T638">
        <v>1</v>
      </c>
      <c r="U638">
        <v>0</v>
      </c>
      <c r="V638">
        <v>0</v>
      </c>
      <c r="W638" s="26">
        <v>0</v>
      </c>
      <c r="X638" s="26">
        <v>4.7299940388535779E-2</v>
      </c>
      <c r="Y638" s="26">
        <v>0</v>
      </c>
      <c r="Z638" s="26">
        <v>0</v>
      </c>
      <c r="AA638" s="26">
        <v>0</v>
      </c>
      <c r="AB638" s="26">
        <v>0.13591105874637599</v>
      </c>
      <c r="AC638" s="26">
        <v>0</v>
      </c>
      <c r="AD638" s="26">
        <v>0</v>
      </c>
      <c r="AE638" s="26">
        <v>0.18321099913491176</v>
      </c>
    </row>
    <row r="639" spans="1:31" x14ac:dyDescent="0.3">
      <c r="A639">
        <v>2759851</v>
      </c>
      <c r="B639">
        <v>1</v>
      </c>
      <c r="C639" t="s">
        <v>80</v>
      </c>
      <c r="D639" t="s">
        <v>82</v>
      </c>
      <c r="E639" t="s">
        <v>132</v>
      </c>
      <c r="F639" t="s">
        <v>2023</v>
      </c>
      <c r="G639" t="s">
        <v>134</v>
      </c>
      <c r="H639" t="s">
        <v>135</v>
      </c>
      <c r="I639" t="s">
        <v>136</v>
      </c>
      <c r="J639" t="s">
        <v>137</v>
      </c>
      <c r="K639" t="s">
        <v>138</v>
      </c>
      <c r="L639" t="s">
        <v>2024</v>
      </c>
      <c r="M639" t="s">
        <v>2025</v>
      </c>
      <c r="N639" s="26">
        <v>9.0852777769999999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1</v>
      </c>
      <c r="U639">
        <v>0</v>
      </c>
      <c r="V639">
        <v>0</v>
      </c>
      <c r="W639" s="26">
        <v>0</v>
      </c>
      <c r="X639" s="26">
        <v>0</v>
      </c>
      <c r="Y639" s="26">
        <v>0</v>
      </c>
      <c r="Z639" s="26">
        <v>0</v>
      </c>
      <c r="AA639" s="26">
        <v>0</v>
      </c>
      <c r="AB639" s="26">
        <v>78.693737310656644</v>
      </c>
      <c r="AC639" s="26">
        <v>0</v>
      </c>
      <c r="AD639" s="26">
        <v>0</v>
      </c>
      <c r="AE639" s="26">
        <v>78.693737310656644</v>
      </c>
    </row>
    <row r="640" spans="1:31" x14ac:dyDescent="0.3">
      <c r="A640">
        <v>2760352</v>
      </c>
      <c r="B640">
        <v>1</v>
      </c>
      <c r="C640" t="s">
        <v>80</v>
      </c>
      <c r="D640" t="s">
        <v>105</v>
      </c>
      <c r="E640" t="s">
        <v>132</v>
      </c>
      <c r="F640" t="s">
        <v>2026</v>
      </c>
      <c r="G640" t="s">
        <v>134</v>
      </c>
      <c r="H640" t="s">
        <v>135</v>
      </c>
      <c r="I640" t="s">
        <v>136</v>
      </c>
      <c r="J640" t="s">
        <v>137</v>
      </c>
      <c r="K640" t="s">
        <v>138</v>
      </c>
      <c r="L640" t="s">
        <v>2027</v>
      </c>
      <c r="M640" t="s">
        <v>2028</v>
      </c>
      <c r="N640" s="26">
        <v>2.3452777770000002</v>
      </c>
      <c r="O640">
        <v>0</v>
      </c>
      <c r="P640">
        <v>1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 s="26">
        <v>0</v>
      </c>
      <c r="X640" s="26">
        <v>1.0038188704847006</v>
      </c>
      <c r="Y640" s="26">
        <v>0</v>
      </c>
      <c r="Z640" s="26">
        <v>0</v>
      </c>
      <c r="AA640" s="26">
        <v>0</v>
      </c>
      <c r="AB640" s="26">
        <v>0</v>
      </c>
      <c r="AC640" s="26">
        <v>0</v>
      </c>
      <c r="AD640" s="26">
        <v>0</v>
      </c>
      <c r="AE640" s="26">
        <v>1.0038188704847006</v>
      </c>
    </row>
    <row r="641" spans="1:31" x14ac:dyDescent="0.3">
      <c r="A641">
        <v>2759834</v>
      </c>
      <c r="B641">
        <v>1</v>
      </c>
      <c r="C641" t="s">
        <v>81</v>
      </c>
      <c r="D641" t="s">
        <v>128</v>
      </c>
      <c r="E641" t="s">
        <v>157</v>
      </c>
      <c r="F641" t="s">
        <v>2029</v>
      </c>
      <c r="G641" t="s">
        <v>186</v>
      </c>
      <c r="H641" t="s">
        <v>149</v>
      </c>
      <c r="I641" t="s">
        <v>136</v>
      </c>
      <c r="J641" t="s">
        <v>137</v>
      </c>
      <c r="K641" t="s">
        <v>187</v>
      </c>
      <c r="L641" t="s">
        <v>2030</v>
      </c>
      <c r="M641" t="s">
        <v>2031</v>
      </c>
      <c r="N641" s="26">
        <v>3.3963888880000002</v>
      </c>
      <c r="O641">
        <v>0</v>
      </c>
      <c r="P641">
        <v>3905</v>
      </c>
      <c r="Q641">
        <v>0</v>
      </c>
      <c r="R641">
        <v>4</v>
      </c>
      <c r="S641">
        <v>3</v>
      </c>
      <c r="T641">
        <v>268</v>
      </c>
      <c r="U641">
        <v>0</v>
      </c>
      <c r="V641">
        <v>0</v>
      </c>
      <c r="W641" s="26">
        <v>0</v>
      </c>
      <c r="X641" s="26">
        <v>3333.608651031172</v>
      </c>
      <c r="Y641" s="26">
        <v>0</v>
      </c>
      <c r="Z641" s="26">
        <v>3.1145192947624496</v>
      </c>
      <c r="AA641" s="26">
        <v>199.34632861089904</v>
      </c>
      <c r="AB641" s="26">
        <v>931.5385558725668</v>
      </c>
      <c r="AC641" s="26">
        <v>0</v>
      </c>
      <c r="AD641" s="26">
        <v>0</v>
      </c>
      <c r="AE641" s="26">
        <v>4467.6080548094005</v>
      </c>
    </row>
    <row r="642" spans="1:31" x14ac:dyDescent="0.3">
      <c r="A642">
        <v>2759814</v>
      </c>
      <c r="B642">
        <v>1</v>
      </c>
      <c r="C642" t="s">
        <v>80</v>
      </c>
      <c r="D642" t="s">
        <v>82</v>
      </c>
      <c r="E642" t="s">
        <v>146</v>
      </c>
      <c r="F642" t="s">
        <v>2032</v>
      </c>
      <c r="G642" t="s">
        <v>148</v>
      </c>
      <c r="H642" t="s">
        <v>149</v>
      </c>
      <c r="I642" t="s">
        <v>136</v>
      </c>
      <c r="J642" t="s">
        <v>137</v>
      </c>
      <c r="K642" t="s">
        <v>138</v>
      </c>
      <c r="L642" t="s">
        <v>2033</v>
      </c>
      <c r="M642" t="s">
        <v>2034</v>
      </c>
      <c r="N642" s="26">
        <v>5.1711111110000001</v>
      </c>
      <c r="O642">
        <v>0</v>
      </c>
      <c r="P642">
        <v>0</v>
      </c>
      <c r="Q642">
        <v>0</v>
      </c>
      <c r="R642">
        <v>0</v>
      </c>
      <c r="S642">
        <v>1</v>
      </c>
      <c r="T642">
        <v>0</v>
      </c>
      <c r="U642">
        <v>0</v>
      </c>
      <c r="V642">
        <v>0</v>
      </c>
      <c r="W642" s="26">
        <v>0</v>
      </c>
      <c r="X642" s="26">
        <v>0</v>
      </c>
      <c r="Y642" s="26">
        <v>0</v>
      </c>
      <c r="Z642" s="26">
        <v>0</v>
      </c>
      <c r="AA642" s="26">
        <v>323.64635330618614</v>
      </c>
      <c r="AB642" s="26">
        <v>0</v>
      </c>
      <c r="AC642" s="26">
        <v>0</v>
      </c>
      <c r="AD642" s="26">
        <v>0</v>
      </c>
      <c r="AE642" s="26">
        <v>323.64635330618614</v>
      </c>
    </row>
    <row r="643" spans="1:31" x14ac:dyDescent="0.3">
      <c r="A643">
        <v>2759828</v>
      </c>
      <c r="B643">
        <v>1</v>
      </c>
      <c r="C643" t="s">
        <v>80</v>
      </c>
      <c r="D643" t="s">
        <v>101</v>
      </c>
      <c r="E643" t="s">
        <v>170</v>
      </c>
      <c r="F643" t="s">
        <v>2035</v>
      </c>
      <c r="G643" t="s">
        <v>628</v>
      </c>
      <c r="H643" t="s">
        <v>135</v>
      </c>
      <c r="I643" t="s">
        <v>136</v>
      </c>
      <c r="J643" t="s">
        <v>137</v>
      </c>
      <c r="K643" t="s">
        <v>187</v>
      </c>
      <c r="L643" t="s">
        <v>2036</v>
      </c>
      <c r="M643" t="s">
        <v>2037</v>
      </c>
      <c r="N643" s="26">
        <v>6.18</v>
      </c>
      <c r="O643">
        <v>0</v>
      </c>
      <c r="P643">
        <v>38</v>
      </c>
      <c r="Q643">
        <v>0</v>
      </c>
      <c r="R643">
        <v>11</v>
      </c>
      <c r="S643">
        <v>0</v>
      </c>
      <c r="T643">
        <v>2</v>
      </c>
      <c r="U643">
        <v>0</v>
      </c>
      <c r="V643">
        <v>0</v>
      </c>
      <c r="W643" s="26">
        <v>0</v>
      </c>
      <c r="X643" s="26">
        <v>75.637881268585772</v>
      </c>
      <c r="Y643" s="26">
        <v>0</v>
      </c>
      <c r="Z643" s="26">
        <v>7.1656889320075239</v>
      </c>
      <c r="AA643" s="26">
        <v>0</v>
      </c>
      <c r="AB643" s="26">
        <v>9.7178246998951501E-2</v>
      </c>
      <c r="AC643" s="26">
        <v>0</v>
      </c>
      <c r="AD643" s="26">
        <v>0</v>
      </c>
      <c r="AE643" s="26">
        <v>82.90074844759225</v>
      </c>
    </row>
    <row r="644" spans="1:31" x14ac:dyDescent="0.3">
      <c r="A644">
        <v>2760183</v>
      </c>
      <c r="B644">
        <v>1</v>
      </c>
      <c r="C644" t="s">
        <v>81</v>
      </c>
      <c r="D644" t="s">
        <v>113</v>
      </c>
      <c r="E644" t="s">
        <v>146</v>
      </c>
      <c r="F644" t="s">
        <v>2038</v>
      </c>
      <c r="G644" t="s">
        <v>159</v>
      </c>
      <c r="H644" t="s">
        <v>149</v>
      </c>
      <c r="I644" t="s">
        <v>136</v>
      </c>
      <c r="J644" t="s">
        <v>137</v>
      </c>
      <c r="K644" t="s">
        <v>138</v>
      </c>
      <c r="L644" t="s">
        <v>2039</v>
      </c>
      <c r="M644" t="s">
        <v>2040</v>
      </c>
      <c r="N644" s="26">
        <v>1.5219444440000001</v>
      </c>
      <c r="O644">
        <v>0</v>
      </c>
      <c r="P644">
        <v>155</v>
      </c>
      <c r="Q644">
        <v>0</v>
      </c>
      <c r="R644">
        <v>5</v>
      </c>
      <c r="S644">
        <v>0</v>
      </c>
      <c r="T644">
        <v>2</v>
      </c>
      <c r="U644">
        <v>0</v>
      </c>
      <c r="V644">
        <v>0</v>
      </c>
      <c r="W644" s="26">
        <v>0</v>
      </c>
      <c r="X644" s="26">
        <v>43.29909219618942</v>
      </c>
      <c r="Y644" s="26">
        <v>0</v>
      </c>
      <c r="Z644" s="26">
        <v>0.88967078611510653</v>
      </c>
      <c r="AA644" s="26">
        <v>0</v>
      </c>
      <c r="AB644" s="26">
        <v>0.54541572147165629</v>
      </c>
      <c r="AC644" s="26">
        <v>0</v>
      </c>
      <c r="AD644" s="26">
        <v>0</v>
      </c>
      <c r="AE644" s="26">
        <v>44.73417870377618</v>
      </c>
    </row>
    <row r="645" spans="1:31" x14ac:dyDescent="0.3">
      <c r="A645">
        <v>2759934</v>
      </c>
      <c r="B645">
        <v>1</v>
      </c>
      <c r="C645" t="s">
        <v>81</v>
      </c>
      <c r="D645" t="s">
        <v>118</v>
      </c>
      <c r="E645" t="s">
        <v>146</v>
      </c>
      <c r="F645" t="s">
        <v>2041</v>
      </c>
      <c r="G645" t="s">
        <v>159</v>
      </c>
      <c r="H645" t="s">
        <v>149</v>
      </c>
      <c r="I645" t="s">
        <v>566</v>
      </c>
      <c r="J645" t="s">
        <v>137</v>
      </c>
      <c r="K645" t="s">
        <v>138</v>
      </c>
      <c r="L645" t="s">
        <v>2042</v>
      </c>
      <c r="M645" t="s">
        <v>2043</v>
      </c>
      <c r="N645" s="26">
        <v>9.4444439999999998E-3</v>
      </c>
      <c r="O645">
        <v>0</v>
      </c>
      <c r="P645">
        <v>2</v>
      </c>
      <c r="Q645">
        <v>11</v>
      </c>
      <c r="R645">
        <v>67</v>
      </c>
      <c r="S645">
        <v>6</v>
      </c>
      <c r="T645">
        <v>8</v>
      </c>
      <c r="U645">
        <v>0</v>
      </c>
      <c r="V645">
        <v>0</v>
      </c>
      <c r="W645" s="26">
        <v>0</v>
      </c>
      <c r="X645" s="26">
        <v>2.1794744977777776E-3</v>
      </c>
      <c r="Y645" s="26">
        <v>0.58990911588373685</v>
      </c>
      <c r="Z645" s="26">
        <v>0.1603320021953025</v>
      </c>
      <c r="AA645" s="26">
        <v>0.14251269779013884</v>
      </c>
      <c r="AB645" s="26">
        <v>2.8783174995311335E-2</v>
      </c>
      <c r="AC645" s="26">
        <v>0</v>
      </c>
      <c r="AD645" s="26">
        <v>0</v>
      </c>
      <c r="AE645" s="26">
        <v>0.92371646536226737</v>
      </c>
    </row>
    <row r="646" spans="1:31" x14ac:dyDescent="0.3">
      <c r="A646">
        <v>2760020</v>
      </c>
      <c r="B646">
        <v>1</v>
      </c>
      <c r="C646" t="s">
        <v>80</v>
      </c>
      <c r="D646" t="s">
        <v>103</v>
      </c>
      <c r="E646" t="s">
        <v>132</v>
      </c>
      <c r="F646" t="s">
        <v>2044</v>
      </c>
      <c r="G646" t="s">
        <v>197</v>
      </c>
      <c r="H646" t="s">
        <v>135</v>
      </c>
      <c r="I646" t="s">
        <v>136</v>
      </c>
      <c r="J646" t="s">
        <v>137</v>
      </c>
      <c r="K646" t="s">
        <v>138</v>
      </c>
      <c r="L646" t="s">
        <v>2045</v>
      </c>
      <c r="M646" t="s">
        <v>2046</v>
      </c>
      <c r="N646" s="26">
        <v>0.42694444399999998</v>
      </c>
      <c r="O646">
        <v>0</v>
      </c>
      <c r="P646">
        <v>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 s="26">
        <v>0</v>
      </c>
      <c r="X646" s="26">
        <v>0.10234829237686867</v>
      </c>
      <c r="Y646" s="26">
        <v>0</v>
      </c>
      <c r="Z646" s="26">
        <v>0</v>
      </c>
      <c r="AA646" s="26">
        <v>0</v>
      </c>
      <c r="AB646" s="26">
        <v>0</v>
      </c>
      <c r="AC646" s="26">
        <v>0</v>
      </c>
      <c r="AD646" s="26">
        <v>0</v>
      </c>
      <c r="AE646" s="26">
        <v>0.10234829237686867</v>
      </c>
    </row>
    <row r="647" spans="1:31" x14ac:dyDescent="0.3">
      <c r="A647">
        <v>2760269</v>
      </c>
      <c r="B647">
        <v>1</v>
      </c>
      <c r="C647" t="s">
        <v>80</v>
      </c>
      <c r="D647" t="s">
        <v>85</v>
      </c>
      <c r="E647" t="s">
        <v>132</v>
      </c>
      <c r="F647" t="s">
        <v>1117</v>
      </c>
      <c r="G647" t="s">
        <v>134</v>
      </c>
      <c r="H647" t="s">
        <v>135</v>
      </c>
      <c r="I647" t="s">
        <v>136</v>
      </c>
      <c r="J647" t="s">
        <v>137</v>
      </c>
      <c r="K647" t="s">
        <v>138</v>
      </c>
      <c r="L647" t="s">
        <v>2047</v>
      </c>
      <c r="M647" t="s">
        <v>2048</v>
      </c>
      <c r="N647" s="26">
        <v>3.6425000000000001</v>
      </c>
      <c r="O647">
        <v>0</v>
      </c>
      <c r="P647">
        <v>16</v>
      </c>
      <c r="Q647">
        <v>0</v>
      </c>
      <c r="R647">
        <v>0</v>
      </c>
      <c r="S647">
        <v>0</v>
      </c>
      <c r="T647">
        <v>4</v>
      </c>
      <c r="U647">
        <v>0</v>
      </c>
      <c r="V647">
        <v>0</v>
      </c>
      <c r="W647" s="26">
        <v>0</v>
      </c>
      <c r="X647" s="26">
        <v>15.57465689304173</v>
      </c>
      <c r="Y647" s="26">
        <v>0</v>
      </c>
      <c r="Z647" s="26">
        <v>0</v>
      </c>
      <c r="AA647" s="26">
        <v>0</v>
      </c>
      <c r="AB647" s="26">
        <v>56.091051845511551</v>
      </c>
      <c r="AC647" s="26">
        <v>0</v>
      </c>
      <c r="AD647" s="26">
        <v>0</v>
      </c>
      <c r="AE647" s="26">
        <v>71.665708738553278</v>
      </c>
    </row>
    <row r="648" spans="1:31" x14ac:dyDescent="0.3">
      <c r="A648">
        <v>2759917</v>
      </c>
      <c r="B648">
        <v>1</v>
      </c>
      <c r="C648" t="s">
        <v>81</v>
      </c>
      <c r="D648" t="s">
        <v>119</v>
      </c>
      <c r="E648" t="s">
        <v>146</v>
      </c>
      <c r="F648" t="s">
        <v>2049</v>
      </c>
      <c r="G648" t="s">
        <v>148</v>
      </c>
      <c r="H648" t="s">
        <v>149</v>
      </c>
      <c r="I648" t="s">
        <v>136</v>
      </c>
      <c r="J648" t="s">
        <v>137</v>
      </c>
      <c r="K648" t="s">
        <v>138</v>
      </c>
      <c r="L648" t="s">
        <v>2050</v>
      </c>
      <c r="M648" t="s">
        <v>2051</v>
      </c>
      <c r="N648" s="26">
        <v>1.683888888</v>
      </c>
      <c r="O648">
        <v>0</v>
      </c>
      <c r="P648">
        <v>95</v>
      </c>
      <c r="Q648">
        <v>0</v>
      </c>
      <c r="R648">
        <v>35</v>
      </c>
      <c r="S648">
        <v>0</v>
      </c>
      <c r="T648">
        <v>7</v>
      </c>
      <c r="U648">
        <v>0</v>
      </c>
      <c r="V648">
        <v>0</v>
      </c>
      <c r="W648" s="26">
        <v>0</v>
      </c>
      <c r="X648" s="26">
        <v>17.8866269882433</v>
      </c>
      <c r="Y648" s="26">
        <v>0</v>
      </c>
      <c r="Z648" s="26">
        <v>9.0881259689498872</v>
      </c>
      <c r="AA648" s="26">
        <v>0</v>
      </c>
      <c r="AB648" s="26">
        <v>6.4024135595882852</v>
      </c>
      <c r="AC648" s="26">
        <v>0</v>
      </c>
      <c r="AD648" s="26">
        <v>0</v>
      </c>
      <c r="AE648" s="26">
        <v>33.377166516781472</v>
      </c>
    </row>
    <row r="649" spans="1:31" x14ac:dyDescent="0.3">
      <c r="A649">
        <v>2759894</v>
      </c>
      <c r="B649">
        <v>1</v>
      </c>
      <c r="C649" t="s">
        <v>80</v>
      </c>
      <c r="D649" t="s">
        <v>101</v>
      </c>
      <c r="E649" t="s">
        <v>170</v>
      </c>
      <c r="F649" t="s">
        <v>2052</v>
      </c>
      <c r="G649" t="s">
        <v>143</v>
      </c>
      <c r="H649" t="s">
        <v>135</v>
      </c>
      <c r="I649" t="s">
        <v>136</v>
      </c>
      <c r="J649" t="s">
        <v>137</v>
      </c>
      <c r="K649" t="s">
        <v>138</v>
      </c>
      <c r="L649" t="s">
        <v>2053</v>
      </c>
      <c r="M649" t="s">
        <v>2054</v>
      </c>
      <c r="N649" s="26">
        <v>0.41194444400000002</v>
      </c>
      <c r="O649">
        <v>0</v>
      </c>
      <c r="P649">
        <v>47</v>
      </c>
      <c r="Q649">
        <v>0</v>
      </c>
      <c r="R649">
        <v>0</v>
      </c>
      <c r="S649">
        <v>0</v>
      </c>
      <c r="T649">
        <v>1</v>
      </c>
      <c r="U649">
        <v>0</v>
      </c>
      <c r="V649">
        <v>0</v>
      </c>
      <c r="W649" s="26">
        <v>0</v>
      </c>
      <c r="X649" s="26">
        <v>6.2133897491166845</v>
      </c>
      <c r="Y649" s="26">
        <v>0</v>
      </c>
      <c r="Z649" s="26">
        <v>0</v>
      </c>
      <c r="AA649" s="26">
        <v>0</v>
      </c>
      <c r="AB649" s="26">
        <v>7.5189707049677326E-2</v>
      </c>
      <c r="AC649" s="26">
        <v>0</v>
      </c>
      <c r="AD649" s="26">
        <v>0</v>
      </c>
      <c r="AE649" s="26">
        <v>6.2885794561663619</v>
      </c>
    </row>
    <row r="650" spans="1:31" x14ac:dyDescent="0.3">
      <c r="A650">
        <v>2759871</v>
      </c>
      <c r="B650">
        <v>1</v>
      </c>
      <c r="C650" t="s">
        <v>80</v>
      </c>
      <c r="D650" t="s">
        <v>100</v>
      </c>
      <c r="E650" t="s">
        <v>146</v>
      </c>
      <c r="F650" t="s">
        <v>2055</v>
      </c>
      <c r="G650" t="s">
        <v>186</v>
      </c>
      <c r="H650" t="s">
        <v>149</v>
      </c>
      <c r="I650" t="s">
        <v>136</v>
      </c>
      <c r="J650" t="s">
        <v>137</v>
      </c>
      <c r="K650" t="s">
        <v>187</v>
      </c>
      <c r="L650" t="s">
        <v>2056</v>
      </c>
      <c r="M650" t="s">
        <v>2057</v>
      </c>
      <c r="N650" s="26">
        <v>2.8525</v>
      </c>
      <c r="O650">
        <v>0</v>
      </c>
      <c r="P650">
        <v>260</v>
      </c>
      <c r="Q650">
        <v>0</v>
      </c>
      <c r="R650">
        <v>12</v>
      </c>
      <c r="S650">
        <v>0</v>
      </c>
      <c r="T650">
        <v>15</v>
      </c>
      <c r="U650">
        <v>0</v>
      </c>
      <c r="V650">
        <v>0</v>
      </c>
      <c r="W650" s="26">
        <v>0</v>
      </c>
      <c r="X650" s="26">
        <v>203.8611104349952</v>
      </c>
      <c r="Y650" s="26">
        <v>0</v>
      </c>
      <c r="Z650" s="26">
        <v>1.6075491329346803</v>
      </c>
      <c r="AA650" s="26">
        <v>0</v>
      </c>
      <c r="AB650" s="26">
        <v>38.814276430251468</v>
      </c>
      <c r="AC650" s="26">
        <v>0</v>
      </c>
      <c r="AD650" s="26">
        <v>0</v>
      </c>
      <c r="AE650" s="26">
        <v>244.28293599818136</v>
      </c>
    </row>
    <row r="651" spans="1:31" x14ac:dyDescent="0.3">
      <c r="A651">
        <v>2760057</v>
      </c>
      <c r="B651">
        <v>1</v>
      </c>
      <c r="C651" t="s">
        <v>80</v>
      </c>
      <c r="D651" t="s">
        <v>107</v>
      </c>
      <c r="E651" t="s">
        <v>170</v>
      </c>
      <c r="F651" t="s">
        <v>2058</v>
      </c>
      <c r="G651" t="s">
        <v>2059</v>
      </c>
      <c r="H651" t="s">
        <v>135</v>
      </c>
      <c r="I651" t="s">
        <v>136</v>
      </c>
      <c r="J651" t="s">
        <v>137</v>
      </c>
      <c r="K651" t="s">
        <v>138</v>
      </c>
      <c r="L651" t="s">
        <v>2060</v>
      </c>
      <c r="M651" t="s">
        <v>2061</v>
      </c>
      <c r="N651" s="26">
        <v>2.6188888879999999</v>
      </c>
      <c r="O651">
        <v>0</v>
      </c>
      <c r="P651">
        <v>2</v>
      </c>
      <c r="Q651">
        <v>0</v>
      </c>
      <c r="R651">
        <v>0</v>
      </c>
      <c r="S651">
        <v>0</v>
      </c>
      <c r="T651">
        <v>4</v>
      </c>
      <c r="U651">
        <v>0</v>
      </c>
      <c r="V651">
        <v>0</v>
      </c>
      <c r="W651" s="26">
        <v>0</v>
      </c>
      <c r="X651" s="26">
        <v>0.8188220006657585</v>
      </c>
      <c r="Y651" s="26">
        <v>0</v>
      </c>
      <c r="Z651" s="26">
        <v>0</v>
      </c>
      <c r="AA651" s="26">
        <v>0</v>
      </c>
      <c r="AB651" s="26">
        <v>1.8628285617829903</v>
      </c>
      <c r="AC651" s="26">
        <v>0</v>
      </c>
      <c r="AD651" s="26">
        <v>0</v>
      </c>
      <c r="AE651" s="26">
        <v>2.6816505624487488</v>
      </c>
    </row>
    <row r="652" spans="1:31" x14ac:dyDescent="0.3">
      <c r="A652">
        <v>2759808</v>
      </c>
      <c r="B652">
        <v>1</v>
      </c>
      <c r="C652" t="s">
        <v>80</v>
      </c>
      <c r="D652" t="s">
        <v>99</v>
      </c>
      <c r="E652" t="s">
        <v>141</v>
      </c>
      <c r="F652" t="s">
        <v>599</v>
      </c>
      <c r="G652" t="s">
        <v>186</v>
      </c>
      <c r="H652" t="s">
        <v>135</v>
      </c>
      <c r="I652" t="s">
        <v>136</v>
      </c>
      <c r="J652" t="s">
        <v>137</v>
      </c>
      <c r="K652" t="s">
        <v>187</v>
      </c>
      <c r="L652" t="s">
        <v>2062</v>
      </c>
      <c r="M652" t="s">
        <v>2063</v>
      </c>
      <c r="N652" s="26">
        <v>8.17</v>
      </c>
      <c r="O652">
        <v>0</v>
      </c>
      <c r="P652">
        <v>127</v>
      </c>
      <c r="Q652">
        <v>0</v>
      </c>
      <c r="R652">
        <v>1</v>
      </c>
      <c r="S652">
        <v>0</v>
      </c>
      <c r="T652">
        <v>15</v>
      </c>
      <c r="U652">
        <v>0</v>
      </c>
      <c r="V652">
        <v>1</v>
      </c>
      <c r="W652" s="26">
        <v>0</v>
      </c>
      <c r="X652" s="26">
        <v>128.52401607969077</v>
      </c>
      <c r="Y652" s="26">
        <v>0</v>
      </c>
      <c r="Z652" s="26">
        <v>0.48754588895032475</v>
      </c>
      <c r="AA652" s="26">
        <v>0</v>
      </c>
      <c r="AB652" s="26">
        <v>45.803663201456857</v>
      </c>
      <c r="AC652" s="26">
        <v>0</v>
      </c>
      <c r="AD652" s="26">
        <v>30.908348670962773</v>
      </c>
      <c r="AE652" s="26">
        <v>205.72357384106073</v>
      </c>
    </row>
    <row r="653" spans="1:31" x14ac:dyDescent="0.3">
      <c r="A653">
        <v>2759854</v>
      </c>
      <c r="B653">
        <v>1</v>
      </c>
      <c r="C653" t="s">
        <v>80</v>
      </c>
      <c r="D653" t="s">
        <v>84</v>
      </c>
      <c r="E653" t="s">
        <v>141</v>
      </c>
      <c r="F653" t="s">
        <v>2064</v>
      </c>
      <c r="G653" t="s">
        <v>186</v>
      </c>
      <c r="H653" t="s">
        <v>135</v>
      </c>
      <c r="I653" t="s">
        <v>136</v>
      </c>
      <c r="J653" t="s">
        <v>137</v>
      </c>
      <c r="K653" t="s">
        <v>187</v>
      </c>
      <c r="L653" t="s">
        <v>2065</v>
      </c>
      <c r="M653" t="s">
        <v>2066</v>
      </c>
      <c r="N653" s="26">
        <v>7.5033333329999996</v>
      </c>
      <c r="O653">
        <v>0</v>
      </c>
      <c r="P653">
        <v>677</v>
      </c>
      <c r="Q653">
        <v>0</v>
      </c>
      <c r="R653">
        <v>0</v>
      </c>
      <c r="S653">
        <v>0</v>
      </c>
      <c r="T653">
        <v>102</v>
      </c>
      <c r="U653">
        <v>0</v>
      </c>
      <c r="V653">
        <v>0</v>
      </c>
      <c r="W653" s="26">
        <v>0</v>
      </c>
      <c r="X653" s="26">
        <v>1084.9147209986845</v>
      </c>
      <c r="Y653" s="26">
        <v>0</v>
      </c>
      <c r="Z653" s="26">
        <v>0</v>
      </c>
      <c r="AA653" s="26">
        <v>0</v>
      </c>
      <c r="AB653" s="26">
        <v>847.30887083534367</v>
      </c>
      <c r="AC653" s="26">
        <v>0</v>
      </c>
      <c r="AD653" s="26">
        <v>0</v>
      </c>
      <c r="AE653" s="26">
        <v>1932.2235918340282</v>
      </c>
    </row>
    <row r="654" spans="1:31" x14ac:dyDescent="0.3">
      <c r="A654">
        <v>2760166</v>
      </c>
      <c r="B654">
        <v>1</v>
      </c>
      <c r="C654" t="s">
        <v>80</v>
      </c>
      <c r="D654" t="s">
        <v>96</v>
      </c>
      <c r="E654" t="s">
        <v>146</v>
      </c>
      <c r="F654" t="s">
        <v>2067</v>
      </c>
      <c r="G654" t="s">
        <v>287</v>
      </c>
      <c r="H654" t="s">
        <v>149</v>
      </c>
      <c r="I654" t="s">
        <v>136</v>
      </c>
      <c r="J654" t="s">
        <v>137</v>
      </c>
      <c r="K654" t="s">
        <v>138</v>
      </c>
      <c r="L654" t="s">
        <v>2068</v>
      </c>
      <c r="M654" t="s">
        <v>2069</v>
      </c>
      <c r="N654" s="26">
        <v>4.5636111110000002</v>
      </c>
      <c r="O654">
        <v>0</v>
      </c>
      <c r="P654">
        <v>33</v>
      </c>
      <c r="Q654">
        <v>0</v>
      </c>
      <c r="R654">
        <v>0</v>
      </c>
      <c r="S654">
        <v>0</v>
      </c>
      <c r="T654">
        <v>4</v>
      </c>
      <c r="U654">
        <v>0</v>
      </c>
      <c r="V654">
        <v>0</v>
      </c>
      <c r="W654" s="26">
        <v>0</v>
      </c>
      <c r="X654" s="26">
        <v>23.198383731204821</v>
      </c>
      <c r="Y654" s="26">
        <v>0</v>
      </c>
      <c r="Z654" s="26">
        <v>0</v>
      </c>
      <c r="AA654" s="26">
        <v>0</v>
      </c>
      <c r="AB654" s="26">
        <v>215.27757975127386</v>
      </c>
      <c r="AC654" s="26">
        <v>0</v>
      </c>
      <c r="AD654" s="26">
        <v>0</v>
      </c>
      <c r="AE654" s="26">
        <v>238.47596348247868</v>
      </c>
    </row>
    <row r="655" spans="1:31" x14ac:dyDescent="0.3">
      <c r="A655">
        <v>2760143</v>
      </c>
      <c r="B655">
        <v>1</v>
      </c>
      <c r="C655" t="s">
        <v>80</v>
      </c>
      <c r="D655" t="s">
        <v>100</v>
      </c>
      <c r="E655" t="s">
        <v>157</v>
      </c>
      <c r="F655" t="s">
        <v>2070</v>
      </c>
      <c r="G655" t="s">
        <v>159</v>
      </c>
      <c r="H655" t="s">
        <v>149</v>
      </c>
      <c r="I655" t="s">
        <v>136</v>
      </c>
      <c r="J655" t="s">
        <v>137</v>
      </c>
      <c r="K655" t="s">
        <v>138</v>
      </c>
      <c r="L655" t="s">
        <v>2071</v>
      </c>
      <c r="M655" t="s">
        <v>2072</v>
      </c>
      <c r="N655" s="26">
        <v>1.3205555550000001</v>
      </c>
      <c r="O655">
        <v>0</v>
      </c>
      <c r="P655">
        <v>697</v>
      </c>
      <c r="Q655">
        <v>0</v>
      </c>
      <c r="R655">
        <v>3</v>
      </c>
      <c r="S655">
        <v>0</v>
      </c>
      <c r="T655">
        <v>63</v>
      </c>
      <c r="U655">
        <v>0</v>
      </c>
      <c r="V655">
        <v>0</v>
      </c>
      <c r="W655" s="26">
        <v>0</v>
      </c>
      <c r="X655" s="26">
        <v>119.8877202926315</v>
      </c>
      <c r="Y655" s="26">
        <v>0</v>
      </c>
      <c r="Z655" s="26">
        <v>9.9388978955030224E-2</v>
      </c>
      <c r="AA655" s="26">
        <v>0</v>
      </c>
      <c r="AB655" s="26">
        <v>61.748411820360182</v>
      </c>
      <c r="AC655" s="26">
        <v>0</v>
      </c>
      <c r="AD655" s="26">
        <v>0</v>
      </c>
      <c r="AE655" s="26">
        <v>181.73552109194671</v>
      </c>
    </row>
    <row r="656" spans="1:31" x14ac:dyDescent="0.3">
      <c r="A656">
        <v>2760329</v>
      </c>
      <c r="B656">
        <v>1</v>
      </c>
      <c r="C656" t="s">
        <v>81</v>
      </c>
      <c r="D656" t="s">
        <v>127</v>
      </c>
      <c r="E656" t="s">
        <v>152</v>
      </c>
      <c r="F656" t="s">
        <v>963</v>
      </c>
      <c r="G656" t="s">
        <v>159</v>
      </c>
      <c r="H656" t="s">
        <v>149</v>
      </c>
      <c r="I656" t="s">
        <v>136</v>
      </c>
      <c r="J656" t="s">
        <v>137</v>
      </c>
      <c r="K656" t="s">
        <v>138</v>
      </c>
      <c r="L656" t="s">
        <v>2073</v>
      </c>
      <c r="M656" t="s">
        <v>2074</v>
      </c>
      <c r="N656" s="26">
        <v>0.89361111100000001</v>
      </c>
      <c r="O656">
        <v>10</v>
      </c>
      <c r="P656">
        <v>3</v>
      </c>
      <c r="Q656">
        <v>290</v>
      </c>
      <c r="R656">
        <v>46</v>
      </c>
      <c r="S656">
        <v>17</v>
      </c>
      <c r="T656">
        <v>2</v>
      </c>
      <c r="U656">
        <v>0</v>
      </c>
      <c r="V656">
        <v>0</v>
      </c>
      <c r="W656" s="26">
        <v>3.4558104947213049</v>
      </c>
      <c r="X656" s="26">
        <v>0</v>
      </c>
      <c r="Y656" s="26">
        <v>74.44390720259581</v>
      </c>
      <c r="Z656" s="26">
        <v>8.0479847156793092</v>
      </c>
      <c r="AA656" s="26">
        <v>28.966049992169339</v>
      </c>
      <c r="AB656" s="26">
        <v>0</v>
      </c>
      <c r="AC656" s="26">
        <v>0</v>
      </c>
      <c r="AD656" s="26">
        <v>0</v>
      </c>
      <c r="AE656" s="26">
        <v>114.91375240516575</v>
      </c>
    </row>
    <row r="657" spans="1:31" x14ac:dyDescent="0.3">
      <c r="A657">
        <v>2759768</v>
      </c>
      <c r="B657">
        <v>1</v>
      </c>
      <c r="C657" t="s">
        <v>80</v>
      </c>
      <c r="D657" t="s">
        <v>92</v>
      </c>
      <c r="E657" t="s">
        <v>132</v>
      </c>
      <c r="F657" t="s">
        <v>2075</v>
      </c>
      <c r="G657" t="s">
        <v>197</v>
      </c>
      <c r="H657" t="s">
        <v>135</v>
      </c>
      <c r="I657" t="s">
        <v>136</v>
      </c>
      <c r="J657" t="s">
        <v>137</v>
      </c>
      <c r="K657" t="s">
        <v>138</v>
      </c>
      <c r="L657" t="s">
        <v>2076</v>
      </c>
      <c r="M657" t="s">
        <v>2077</v>
      </c>
      <c r="N657" s="26">
        <v>1.5538888879999999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1</v>
      </c>
      <c r="U657">
        <v>0</v>
      </c>
      <c r="V657">
        <v>0</v>
      </c>
      <c r="W657" s="26">
        <v>0</v>
      </c>
      <c r="X657" s="26">
        <v>0</v>
      </c>
      <c r="Y657" s="26">
        <v>0</v>
      </c>
      <c r="Z657" s="26">
        <v>0</v>
      </c>
      <c r="AA657" s="26">
        <v>0</v>
      </c>
      <c r="AB657" s="26">
        <v>0</v>
      </c>
      <c r="AC657" s="26">
        <v>0</v>
      </c>
      <c r="AD657" s="26">
        <v>0</v>
      </c>
      <c r="AE657" s="26">
        <v>0</v>
      </c>
    </row>
    <row r="658" spans="1:31" x14ac:dyDescent="0.3">
      <c r="A658">
        <v>2760309</v>
      </c>
      <c r="B658">
        <v>1</v>
      </c>
      <c r="C658" t="s">
        <v>80</v>
      </c>
      <c r="D658" t="s">
        <v>94</v>
      </c>
      <c r="E658" t="s">
        <v>170</v>
      </c>
      <c r="F658" t="s">
        <v>2078</v>
      </c>
      <c r="G658" t="s">
        <v>143</v>
      </c>
      <c r="H658" t="s">
        <v>135</v>
      </c>
      <c r="I658" t="s">
        <v>136</v>
      </c>
      <c r="J658" t="s">
        <v>137</v>
      </c>
      <c r="K658" t="s">
        <v>138</v>
      </c>
      <c r="L658" t="s">
        <v>2079</v>
      </c>
      <c r="M658" t="s">
        <v>2080</v>
      </c>
      <c r="N658" s="26">
        <v>0.52083333300000001</v>
      </c>
      <c r="O658">
        <v>0</v>
      </c>
      <c r="P658">
        <v>85</v>
      </c>
      <c r="Q658">
        <v>0</v>
      </c>
      <c r="R658">
        <v>0</v>
      </c>
      <c r="S658">
        <v>0</v>
      </c>
      <c r="T658">
        <v>12</v>
      </c>
      <c r="U658">
        <v>0</v>
      </c>
      <c r="V658">
        <v>0</v>
      </c>
      <c r="W658" s="26">
        <v>0</v>
      </c>
      <c r="X658" s="26">
        <v>11.69558891083823</v>
      </c>
      <c r="Y658" s="26">
        <v>0</v>
      </c>
      <c r="Z658" s="26">
        <v>0</v>
      </c>
      <c r="AA658" s="26">
        <v>0</v>
      </c>
      <c r="AB658" s="26">
        <v>4.518022602023958</v>
      </c>
      <c r="AC658" s="26">
        <v>0</v>
      </c>
      <c r="AD658" s="26">
        <v>0</v>
      </c>
      <c r="AE658" s="26">
        <v>16.213611512862187</v>
      </c>
    </row>
    <row r="659" spans="1:31" x14ac:dyDescent="0.3">
      <c r="A659">
        <v>2759874</v>
      </c>
      <c r="B659">
        <v>1</v>
      </c>
      <c r="C659" t="s">
        <v>80</v>
      </c>
      <c r="D659" t="s">
        <v>83</v>
      </c>
      <c r="E659" t="s">
        <v>170</v>
      </c>
      <c r="F659" t="s">
        <v>2081</v>
      </c>
      <c r="G659" t="s">
        <v>204</v>
      </c>
      <c r="H659" t="s">
        <v>135</v>
      </c>
      <c r="I659" t="s">
        <v>136</v>
      </c>
      <c r="J659" t="s">
        <v>137</v>
      </c>
      <c r="K659" t="s">
        <v>138</v>
      </c>
      <c r="L659" t="s">
        <v>2082</v>
      </c>
      <c r="M659" t="s">
        <v>2083</v>
      </c>
      <c r="N659" s="26">
        <v>1.0852777769999999</v>
      </c>
      <c r="O659">
        <v>0</v>
      </c>
      <c r="P659">
        <v>107</v>
      </c>
      <c r="Q659">
        <v>0</v>
      </c>
      <c r="R659">
        <v>0</v>
      </c>
      <c r="S659">
        <v>0</v>
      </c>
      <c r="T659">
        <v>28</v>
      </c>
      <c r="U659">
        <v>0</v>
      </c>
      <c r="V659">
        <v>0</v>
      </c>
      <c r="W659" s="26">
        <v>0</v>
      </c>
      <c r="X659" s="26">
        <v>31.785284267215964</v>
      </c>
      <c r="Y659" s="26">
        <v>0</v>
      </c>
      <c r="Z659" s="26">
        <v>0</v>
      </c>
      <c r="AA659" s="26">
        <v>0</v>
      </c>
      <c r="AB659" s="26">
        <v>59.31658106705769</v>
      </c>
      <c r="AC659" s="26">
        <v>0</v>
      </c>
      <c r="AD659" s="26">
        <v>0</v>
      </c>
      <c r="AE659" s="26">
        <v>91.101865334273654</v>
      </c>
    </row>
    <row r="660" spans="1:31" x14ac:dyDescent="0.3">
      <c r="A660">
        <v>2760229</v>
      </c>
      <c r="B660">
        <v>1</v>
      </c>
      <c r="C660" t="s">
        <v>80</v>
      </c>
      <c r="D660" t="s">
        <v>88</v>
      </c>
      <c r="E660" t="s">
        <v>132</v>
      </c>
      <c r="F660" t="s">
        <v>2084</v>
      </c>
      <c r="G660" t="s">
        <v>134</v>
      </c>
      <c r="H660" t="s">
        <v>135</v>
      </c>
      <c r="I660" t="s">
        <v>136</v>
      </c>
      <c r="J660" t="s">
        <v>137</v>
      </c>
      <c r="K660" t="s">
        <v>138</v>
      </c>
      <c r="L660" t="s">
        <v>2085</v>
      </c>
      <c r="M660" t="s">
        <v>2086</v>
      </c>
      <c r="N660" s="26">
        <v>2.5047222219999998</v>
      </c>
      <c r="O660">
        <v>0</v>
      </c>
      <c r="P660">
        <v>6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 s="26">
        <v>0</v>
      </c>
      <c r="X660" s="26">
        <v>3.2059594404495897</v>
      </c>
      <c r="Y660" s="26">
        <v>0</v>
      </c>
      <c r="Z660" s="26">
        <v>0</v>
      </c>
      <c r="AA660" s="26">
        <v>0</v>
      </c>
      <c r="AB660" s="26">
        <v>0</v>
      </c>
      <c r="AC660" s="26">
        <v>0</v>
      </c>
      <c r="AD660" s="26">
        <v>0</v>
      </c>
      <c r="AE660" s="26">
        <v>3.2059594404495897</v>
      </c>
    </row>
    <row r="661" spans="1:31" x14ac:dyDescent="0.3">
      <c r="A661">
        <v>2759831</v>
      </c>
      <c r="B661">
        <v>1</v>
      </c>
      <c r="C661" t="s">
        <v>81</v>
      </c>
      <c r="D661" t="s">
        <v>128</v>
      </c>
      <c r="E661" t="s">
        <v>157</v>
      </c>
      <c r="F661" t="s">
        <v>2087</v>
      </c>
      <c r="G661" t="s">
        <v>159</v>
      </c>
      <c r="H661" t="s">
        <v>149</v>
      </c>
      <c r="I661" t="s">
        <v>136</v>
      </c>
      <c r="J661" t="s">
        <v>137</v>
      </c>
      <c r="K661" t="s">
        <v>138</v>
      </c>
      <c r="L661" t="s">
        <v>2088</v>
      </c>
      <c r="M661" t="s">
        <v>2089</v>
      </c>
      <c r="N661" s="26">
        <v>2.1711111110000001</v>
      </c>
      <c r="O661">
        <v>19</v>
      </c>
      <c r="P661">
        <v>1820</v>
      </c>
      <c r="Q661">
        <v>73</v>
      </c>
      <c r="R661">
        <v>110</v>
      </c>
      <c r="S661">
        <v>11</v>
      </c>
      <c r="T661">
        <v>159</v>
      </c>
      <c r="U661">
        <v>3</v>
      </c>
      <c r="V661">
        <v>0</v>
      </c>
      <c r="W661" s="26">
        <v>6.4253339917883761</v>
      </c>
      <c r="X661" s="26">
        <v>449.95809134793313</v>
      </c>
      <c r="Y661" s="26">
        <v>53.716606834789978</v>
      </c>
      <c r="Z661" s="26">
        <v>36.70522942936195</v>
      </c>
      <c r="AA661" s="26">
        <v>799.38361528535154</v>
      </c>
      <c r="AB661" s="26">
        <v>197.19159471921785</v>
      </c>
      <c r="AC661" s="26">
        <v>540.28859270479927</v>
      </c>
      <c r="AD661" s="26">
        <v>0</v>
      </c>
      <c r="AE661" s="26">
        <v>2083.669064313242</v>
      </c>
    </row>
    <row r="662" spans="1:31" x14ac:dyDescent="0.3">
      <c r="A662">
        <v>2759980</v>
      </c>
      <c r="B662">
        <v>1</v>
      </c>
      <c r="C662" t="s">
        <v>80</v>
      </c>
      <c r="D662" t="s">
        <v>110</v>
      </c>
      <c r="E662" t="s">
        <v>132</v>
      </c>
      <c r="F662" t="s">
        <v>2090</v>
      </c>
      <c r="G662" t="s">
        <v>307</v>
      </c>
      <c r="H662" t="s">
        <v>135</v>
      </c>
      <c r="I662" t="s">
        <v>136</v>
      </c>
      <c r="J662" t="s">
        <v>137</v>
      </c>
      <c r="K662" t="s">
        <v>138</v>
      </c>
      <c r="L662" t="s">
        <v>2091</v>
      </c>
      <c r="M662" t="s">
        <v>2092</v>
      </c>
      <c r="N662" s="26">
        <v>1.0266666659999999</v>
      </c>
      <c r="O662">
        <v>0</v>
      </c>
      <c r="P662">
        <v>10</v>
      </c>
      <c r="Q662">
        <v>0</v>
      </c>
      <c r="R662">
        <v>0</v>
      </c>
      <c r="S662">
        <v>0</v>
      </c>
      <c r="T662">
        <v>2</v>
      </c>
      <c r="U662">
        <v>0</v>
      </c>
      <c r="V662">
        <v>0</v>
      </c>
      <c r="W662" s="26">
        <v>0</v>
      </c>
      <c r="X662" s="26">
        <v>1.67187587510944</v>
      </c>
      <c r="Y662" s="26">
        <v>0</v>
      </c>
      <c r="Z662" s="26">
        <v>0</v>
      </c>
      <c r="AA662" s="26">
        <v>0</v>
      </c>
      <c r="AB662" s="26">
        <v>10.461786937710123</v>
      </c>
      <c r="AC662" s="26">
        <v>0</v>
      </c>
      <c r="AD662" s="26">
        <v>0</v>
      </c>
      <c r="AE662" s="26">
        <v>12.133662812819562</v>
      </c>
    </row>
    <row r="663" spans="1:31" x14ac:dyDescent="0.3">
      <c r="A663">
        <v>2760461</v>
      </c>
      <c r="B663">
        <v>1</v>
      </c>
      <c r="C663" t="s">
        <v>80</v>
      </c>
      <c r="D663" t="s">
        <v>88</v>
      </c>
      <c r="E663" t="s">
        <v>132</v>
      </c>
      <c r="F663" t="s">
        <v>2093</v>
      </c>
      <c r="G663" t="s">
        <v>134</v>
      </c>
      <c r="H663" t="s">
        <v>135</v>
      </c>
      <c r="I663" t="s">
        <v>136</v>
      </c>
      <c r="J663" t="s">
        <v>137</v>
      </c>
      <c r="K663" t="s">
        <v>138</v>
      </c>
      <c r="L663" t="s">
        <v>2094</v>
      </c>
      <c r="M663" t="s">
        <v>2095</v>
      </c>
      <c r="N663" s="26">
        <v>4.3447222219999997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1</v>
      </c>
      <c r="U663">
        <v>0</v>
      </c>
      <c r="V663">
        <v>0</v>
      </c>
      <c r="W663" s="26">
        <v>0</v>
      </c>
      <c r="X663" s="26">
        <v>0</v>
      </c>
      <c r="Y663" s="26">
        <v>0</v>
      </c>
      <c r="Z663" s="26">
        <v>0</v>
      </c>
      <c r="AA663" s="26">
        <v>0</v>
      </c>
      <c r="AB663" s="26">
        <v>7.1708239085796714</v>
      </c>
      <c r="AC663" s="26">
        <v>0</v>
      </c>
      <c r="AD663" s="26">
        <v>0</v>
      </c>
      <c r="AE663" s="26">
        <v>7.1708239085796714</v>
      </c>
    </row>
    <row r="664" spans="1:31" x14ac:dyDescent="0.3">
      <c r="A664">
        <v>2759774</v>
      </c>
      <c r="B664">
        <v>1</v>
      </c>
      <c r="C664" t="s">
        <v>81</v>
      </c>
      <c r="D664" t="s">
        <v>113</v>
      </c>
      <c r="E664" t="s">
        <v>152</v>
      </c>
      <c r="F664" t="s">
        <v>2096</v>
      </c>
      <c r="G664" t="s">
        <v>159</v>
      </c>
      <c r="H664" t="s">
        <v>149</v>
      </c>
      <c r="I664" t="s">
        <v>136</v>
      </c>
      <c r="J664" t="s">
        <v>137</v>
      </c>
      <c r="K664" t="s">
        <v>138</v>
      </c>
      <c r="L664" t="s">
        <v>2097</v>
      </c>
      <c r="M664" t="s">
        <v>2098</v>
      </c>
      <c r="N664" s="26">
        <v>0.54749999999999999</v>
      </c>
      <c r="O664">
        <v>3</v>
      </c>
      <c r="P664">
        <v>373</v>
      </c>
      <c r="Q664">
        <v>13</v>
      </c>
      <c r="R664">
        <v>3</v>
      </c>
      <c r="S664">
        <v>8</v>
      </c>
      <c r="T664">
        <v>10</v>
      </c>
      <c r="U664">
        <v>2</v>
      </c>
      <c r="V664">
        <v>0</v>
      </c>
      <c r="W664" s="26">
        <v>0.26230010840999995</v>
      </c>
      <c r="X664" s="26">
        <v>5.2308332799299979</v>
      </c>
      <c r="Y664" s="26">
        <v>7.3461149127312844</v>
      </c>
      <c r="Z664" s="26">
        <v>0</v>
      </c>
      <c r="AA664" s="26">
        <v>5.7084671208793845</v>
      </c>
      <c r="AB664" s="26">
        <v>0.43780554223499996</v>
      </c>
      <c r="AC664" s="26">
        <v>34.101345553439216</v>
      </c>
      <c r="AD664" s="26">
        <v>0</v>
      </c>
      <c r="AE664" s="26">
        <v>53.086866517624884</v>
      </c>
    </row>
    <row r="665" spans="1:31" x14ac:dyDescent="0.3">
      <c r="A665">
        <v>2760484</v>
      </c>
      <c r="B665">
        <v>1</v>
      </c>
      <c r="C665" t="s">
        <v>80</v>
      </c>
      <c r="D665" t="s">
        <v>83</v>
      </c>
      <c r="E665" t="s">
        <v>170</v>
      </c>
      <c r="F665" t="s">
        <v>2099</v>
      </c>
      <c r="G665" t="s">
        <v>425</v>
      </c>
      <c r="H665" t="s">
        <v>135</v>
      </c>
      <c r="I665" t="s">
        <v>136</v>
      </c>
      <c r="J665" t="s">
        <v>137</v>
      </c>
      <c r="K665" t="s">
        <v>138</v>
      </c>
      <c r="L665" t="s">
        <v>2100</v>
      </c>
      <c r="M665" t="s">
        <v>2101</v>
      </c>
      <c r="N665" s="26">
        <v>5.1922222219999998</v>
      </c>
      <c r="O665">
        <v>0</v>
      </c>
      <c r="P665">
        <v>114</v>
      </c>
      <c r="Q665">
        <v>0</v>
      </c>
      <c r="R665">
        <v>0</v>
      </c>
      <c r="S665">
        <v>0</v>
      </c>
      <c r="T665">
        <v>25</v>
      </c>
      <c r="U665">
        <v>0</v>
      </c>
      <c r="V665">
        <v>0</v>
      </c>
      <c r="W665" s="26">
        <v>0</v>
      </c>
      <c r="X665" s="26">
        <v>148.78256393536307</v>
      </c>
      <c r="Y665" s="26">
        <v>0</v>
      </c>
      <c r="Z665" s="26">
        <v>0</v>
      </c>
      <c r="AA665" s="26">
        <v>0</v>
      </c>
      <c r="AB665" s="26">
        <v>58.441075985162051</v>
      </c>
      <c r="AC665" s="26">
        <v>0</v>
      </c>
      <c r="AD665" s="26">
        <v>0</v>
      </c>
      <c r="AE665" s="26">
        <v>207.22363992052513</v>
      </c>
    </row>
    <row r="666" spans="1:31" x14ac:dyDescent="0.3">
      <c r="A666">
        <v>2759857</v>
      </c>
      <c r="B666">
        <v>1</v>
      </c>
      <c r="C666" t="s">
        <v>80</v>
      </c>
      <c r="D666" t="s">
        <v>96</v>
      </c>
      <c r="E666" t="s">
        <v>132</v>
      </c>
      <c r="F666" t="s">
        <v>2102</v>
      </c>
      <c r="G666" t="s">
        <v>134</v>
      </c>
      <c r="H666" t="s">
        <v>135</v>
      </c>
      <c r="I666" t="s">
        <v>136</v>
      </c>
      <c r="J666" t="s">
        <v>137</v>
      </c>
      <c r="K666" t="s">
        <v>138</v>
      </c>
      <c r="L666" t="s">
        <v>2103</v>
      </c>
      <c r="M666" t="s">
        <v>2104</v>
      </c>
      <c r="N666" s="26">
        <v>4.1144444440000001</v>
      </c>
      <c r="O666">
        <v>0</v>
      </c>
      <c r="P666">
        <v>2</v>
      </c>
      <c r="Q666">
        <v>0</v>
      </c>
      <c r="R666">
        <v>0</v>
      </c>
      <c r="S666">
        <v>0</v>
      </c>
      <c r="T666">
        <v>1</v>
      </c>
      <c r="U666">
        <v>0</v>
      </c>
      <c r="V666">
        <v>0</v>
      </c>
      <c r="W666" s="26">
        <v>0</v>
      </c>
      <c r="X666" s="26">
        <v>0</v>
      </c>
      <c r="Y666" s="26">
        <v>0</v>
      </c>
      <c r="Z666" s="26">
        <v>0</v>
      </c>
      <c r="AA666" s="26">
        <v>0</v>
      </c>
      <c r="AB666" s="26">
        <v>0</v>
      </c>
      <c r="AC666" s="26">
        <v>0</v>
      </c>
      <c r="AD666" s="26">
        <v>0</v>
      </c>
      <c r="AE666" s="26">
        <v>0</v>
      </c>
    </row>
    <row r="667" spans="1:31" x14ac:dyDescent="0.3">
      <c r="A667">
        <v>2760069</v>
      </c>
      <c r="B667">
        <v>1</v>
      </c>
      <c r="C667" t="s">
        <v>80</v>
      </c>
      <c r="D667" t="s">
        <v>100</v>
      </c>
      <c r="E667" t="s">
        <v>152</v>
      </c>
      <c r="F667" t="s">
        <v>2105</v>
      </c>
      <c r="G667" t="s">
        <v>159</v>
      </c>
      <c r="H667" t="s">
        <v>149</v>
      </c>
      <c r="I667" t="s">
        <v>136</v>
      </c>
      <c r="J667" t="s">
        <v>137</v>
      </c>
      <c r="K667" t="s">
        <v>138</v>
      </c>
      <c r="L667" t="s">
        <v>2106</v>
      </c>
      <c r="M667" t="s">
        <v>2107</v>
      </c>
      <c r="N667" s="26">
        <v>0.456666666</v>
      </c>
      <c r="O667">
        <v>0</v>
      </c>
      <c r="P667">
        <v>1</v>
      </c>
      <c r="Q667">
        <v>58</v>
      </c>
      <c r="R667">
        <v>38</v>
      </c>
      <c r="S667">
        <v>3</v>
      </c>
      <c r="T667">
        <v>2</v>
      </c>
      <c r="U667">
        <v>0</v>
      </c>
      <c r="V667">
        <v>0</v>
      </c>
      <c r="W667" s="26">
        <v>0</v>
      </c>
      <c r="X667" s="26">
        <v>0.11043567126854267</v>
      </c>
      <c r="Y667" s="26">
        <v>8.9505086267245257</v>
      </c>
      <c r="Z667" s="26">
        <v>6.7842692979066675E-4</v>
      </c>
      <c r="AA667" s="26">
        <v>41.738857634158357</v>
      </c>
      <c r="AB667" s="26">
        <v>0.38489336411526004</v>
      </c>
      <c r="AC667" s="26">
        <v>0</v>
      </c>
      <c r="AD667" s="26">
        <v>0</v>
      </c>
      <c r="AE667" s="26">
        <v>51.18537372319647</v>
      </c>
    </row>
    <row r="668" spans="1:31" x14ac:dyDescent="0.3">
      <c r="A668">
        <v>2760381</v>
      </c>
      <c r="B668">
        <v>1</v>
      </c>
      <c r="C668" t="s">
        <v>81</v>
      </c>
      <c r="D668" t="s">
        <v>120</v>
      </c>
      <c r="E668" t="s">
        <v>132</v>
      </c>
      <c r="F668" t="s">
        <v>2108</v>
      </c>
      <c r="G668" t="s">
        <v>134</v>
      </c>
      <c r="H668" t="s">
        <v>135</v>
      </c>
      <c r="I668" t="s">
        <v>136</v>
      </c>
      <c r="J668" t="s">
        <v>137</v>
      </c>
      <c r="K668" t="s">
        <v>138</v>
      </c>
      <c r="L668" t="s">
        <v>2109</v>
      </c>
      <c r="M668" t="s">
        <v>2110</v>
      </c>
      <c r="N668" s="26">
        <v>4.0149999999999997</v>
      </c>
      <c r="O668">
        <v>0</v>
      </c>
      <c r="P668">
        <v>1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 s="26">
        <v>0</v>
      </c>
      <c r="X668" s="26">
        <v>0.73931139996473205</v>
      </c>
      <c r="Y668" s="26">
        <v>0</v>
      </c>
      <c r="Z668" s="26">
        <v>0</v>
      </c>
      <c r="AA668" s="26">
        <v>0</v>
      </c>
      <c r="AB668" s="26">
        <v>0</v>
      </c>
      <c r="AC668" s="26">
        <v>0</v>
      </c>
      <c r="AD668" s="26">
        <v>0</v>
      </c>
      <c r="AE668" s="26">
        <v>0.73931139996473205</v>
      </c>
    </row>
    <row r="669" spans="1:31" x14ac:dyDescent="0.3">
      <c r="A669">
        <v>2760232</v>
      </c>
      <c r="B669">
        <v>1</v>
      </c>
      <c r="C669" t="s">
        <v>80</v>
      </c>
      <c r="D669" t="s">
        <v>95</v>
      </c>
      <c r="E669" t="s">
        <v>157</v>
      </c>
      <c r="F669" t="s">
        <v>2111</v>
      </c>
      <c r="G669" t="s">
        <v>159</v>
      </c>
      <c r="H669" t="s">
        <v>149</v>
      </c>
      <c r="I669" t="s">
        <v>136</v>
      </c>
      <c r="J669" t="s">
        <v>137</v>
      </c>
      <c r="K669" t="s">
        <v>138</v>
      </c>
      <c r="L669" t="s">
        <v>2112</v>
      </c>
      <c r="M669" t="s">
        <v>2113</v>
      </c>
      <c r="N669" s="26">
        <v>1.5375000000000001</v>
      </c>
      <c r="O669">
        <v>1</v>
      </c>
      <c r="P669">
        <v>33</v>
      </c>
      <c r="Q669">
        <v>0</v>
      </c>
      <c r="R669">
        <v>19</v>
      </c>
      <c r="S669">
        <v>14</v>
      </c>
      <c r="T669">
        <v>27</v>
      </c>
      <c r="U669">
        <v>2</v>
      </c>
      <c r="V669">
        <v>0</v>
      </c>
      <c r="W669" s="26">
        <v>0.35105314753888889</v>
      </c>
      <c r="X669" s="26">
        <v>11.584294770692308</v>
      </c>
      <c r="Y669" s="26">
        <v>0</v>
      </c>
      <c r="Z669" s="26">
        <v>3.6842535088966937</v>
      </c>
      <c r="AA669" s="26">
        <v>294.86657830290108</v>
      </c>
      <c r="AB669" s="26">
        <v>96.801424612563579</v>
      </c>
      <c r="AC669" s="26">
        <v>42.560850587710718</v>
      </c>
      <c r="AD669" s="26">
        <v>0</v>
      </c>
      <c r="AE669" s="26">
        <v>449.84845493030326</v>
      </c>
    </row>
    <row r="670" spans="1:31" x14ac:dyDescent="0.3">
      <c r="A670">
        <v>2759983</v>
      </c>
      <c r="B670">
        <v>1</v>
      </c>
      <c r="C670" t="s">
        <v>81</v>
      </c>
      <c r="D670" t="s">
        <v>118</v>
      </c>
      <c r="E670" t="s">
        <v>146</v>
      </c>
      <c r="F670" t="s">
        <v>2114</v>
      </c>
      <c r="G670" t="s">
        <v>148</v>
      </c>
      <c r="H670" t="s">
        <v>149</v>
      </c>
      <c r="I670" t="s">
        <v>136</v>
      </c>
      <c r="J670" t="s">
        <v>137</v>
      </c>
      <c r="K670" t="s">
        <v>138</v>
      </c>
      <c r="L670" t="s">
        <v>2115</v>
      </c>
      <c r="M670" t="s">
        <v>2116</v>
      </c>
      <c r="N670" s="26">
        <v>0.43833333299999999</v>
      </c>
      <c r="O670">
        <v>0</v>
      </c>
      <c r="P670">
        <v>153</v>
      </c>
      <c r="Q670">
        <v>1</v>
      </c>
      <c r="R670">
        <v>4</v>
      </c>
      <c r="S670">
        <v>0</v>
      </c>
      <c r="T670">
        <v>6</v>
      </c>
      <c r="U670">
        <v>0</v>
      </c>
      <c r="V670">
        <v>0</v>
      </c>
      <c r="W670" s="26">
        <v>0</v>
      </c>
      <c r="X670" s="26">
        <v>1.0124674877333335</v>
      </c>
      <c r="Y670" s="26">
        <v>0</v>
      </c>
      <c r="Z670" s="26">
        <v>0</v>
      </c>
      <c r="AA670" s="26">
        <v>0</v>
      </c>
      <c r="AB670" s="26">
        <v>0.78564552341555549</v>
      </c>
      <c r="AC670" s="26">
        <v>0</v>
      </c>
      <c r="AD670" s="26">
        <v>0</v>
      </c>
      <c r="AE670" s="26">
        <v>1.798113011148889</v>
      </c>
    </row>
    <row r="671" spans="1:31" x14ac:dyDescent="0.3">
      <c r="A671">
        <v>2759905</v>
      </c>
      <c r="B671">
        <v>2</v>
      </c>
      <c r="C671" t="s">
        <v>80</v>
      </c>
      <c r="D671" t="s">
        <v>92</v>
      </c>
      <c r="E671" t="s">
        <v>166</v>
      </c>
      <c r="F671" t="s">
        <v>2117</v>
      </c>
      <c r="G671" t="s">
        <v>134</v>
      </c>
      <c r="H671" t="s">
        <v>135</v>
      </c>
      <c r="I671" t="s">
        <v>136</v>
      </c>
      <c r="J671" t="s">
        <v>137</v>
      </c>
      <c r="K671" t="s">
        <v>138</v>
      </c>
      <c r="L671" t="s">
        <v>1993</v>
      </c>
      <c r="M671" t="s">
        <v>2118</v>
      </c>
      <c r="N671" s="26">
        <v>0.20749999999999999</v>
      </c>
      <c r="O671">
        <v>0</v>
      </c>
      <c r="P671">
        <v>31</v>
      </c>
      <c r="Q671">
        <v>0</v>
      </c>
      <c r="R671">
        <v>0</v>
      </c>
      <c r="S671">
        <v>0</v>
      </c>
      <c r="T671">
        <v>1</v>
      </c>
      <c r="U671">
        <v>0</v>
      </c>
      <c r="V671">
        <v>0</v>
      </c>
      <c r="W671" s="26">
        <v>0</v>
      </c>
      <c r="X671" s="26">
        <v>0.16464924303717501</v>
      </c>
      <c r="Y671" s="26">
        <v>0</v>
      </c>
      <c r="Z671" s="26">
        <v>0</v>
      </c>
      <c r="AA671" s="26">
        <v>0</v>
      </c>
      <c r="AB671" s="26">
        <v>0.35537978195999997</v>
      </c>
      <c r="AC671" s="26">
        <v>0</v>
      </c>
      <c r="AD671" s="26">
        <v>0</v>
      </c>
      <c r="AE671" s="26">
        <v>0.52002902499717496</v>
      </c>
    </row>
    <row r="672" spans="1:31" x14ac:dyDescent="0.3">
      <c r="A672">
        <v>2760275</v>
      </c>
      <c r="B672">
        <v>1</v>
      </c>
      <c r="C672" t="s">
        <v>81</v>
      </c>
      <c r="D672" t="s">
        <v>118</v>
      </c>
      <c r="E672" t="s">
        <v>152</v>
      </c>
      <c r="F672" t="s">
        <v>2119</v>
      </c>
      <c r="G672" t="s">
        <v>186</v>
      </c>
      <c r="H672" t="s">
        <v>149</v>
      </c>
      <c r="I672" t="s">
        <v>136</v>
      </c>
      <c r="J672" t="s">
        <v>137</v>
      </c>
      <c r="K672" t="s">
        <v>187</v>
      </c>
      <c r="L672" t="s">
        <v>2120</v>
      </c>
      <c r="M672" t="s">
        <v>2121</v>
      </c>
      <c r="N672" s="26">
        <v>0.63305555499999999</v>
      </c>
      <c r="O672">
        <v>0</v>
      </c>
      <c r="P672">
        <v>576</v>
      </c>
      <c r="Q672">
        <v>31</v>
      </c>
      <c r="R672">
        <v>24</v>
      </c>
      <c r="S672">
        <v>1</v>
      </c>
      <c r="T672">
        <v>55</v>
      </c>
      <c r="U672">
        <v>0</v>
      </c>
      <c r="V672">
        <v>0</v>
      </c>
      <c r="W672" s="26">
        <v>0</v>
      </c>
      <c r="X672" s="26">
        <v>13.05087501986411</v>
      </c>
      <c r="Y672" s="26">
        <v>0.39547815386390428</v>
      </c>
      <c r="Z672" s="26">
        <v>1.0255773757129145</v>
      </c>
      <c r="AA672" s="26">
        <v>0</v>
      </c>
      <c r="AB672" s="26">
        <v>9.9105119731801974</v>
      </c>
      <c r="AC672" s="26">
        <v>0</v>
      </c>
      <c r="AD672" s="26">
        <v>0</v>
      </c>
      <c r="AE672" s="26">
        <v>24.382442522621126</v>
      </c>
    </row>
    <row r="673" spans="1:31" x14ac:dyDescent="0.3">
      <c r="A673">
        <v>2760467</v>
      </c>
      <c r="B673">
        <v>1</v>
      </c>
      <c r="C673" t="s">
        <v>80</v>
      </c>
      <c r="D673" t="s">
        <v>103</v>
      </c>
      <c r="E673" t="s">
        <v>152</v>
      </c>
      <c r="F673" t="s">
        <v>2122</v>
      </c>
      <c r="G673" t="s">
        <v>159</v>
      </c>
      <c r="H673" t="s">
        <v>149</v>
      </c>
      <c r="I673" t="s">
        <v>136</v>
      </c>
      <c r="J673" t="s">
        <v>137</v>
      </c>
      <c r="K673" t="s">
        <v>138</v>
      </c>
      <c r="L673" t="s">
        <v>2123</v>
      </c>
      <c r="M673" t="s">
        <v>2124</v>
      </c>
      <c r="N673" s="26">
        <v>1.43</v>
      </c>
      <c r="O673">
        <v>0</v>
      </c>
      <c r="P673">
        <v>2</v>
      </c>
      <c r="Q673">
        <v>4</v>
      </c>
      <c r="R673">
        <v>11</v>
      </c>
      <c r="S673">
        <v>5</v>
      </c>
      <c r="T673">
        <v>6</v>
      </c>
      <c r="U673">
        <v>1</v>
      </c>
      <c r="V673">
        <v>0</v>
      </c>
      <c r="W673" s="26">
        <v>0</v>
      </c>
      <c r="X673" s="26">
        <v>0</v>
      </c>
      <c r="Y673" s="26">
        <v>13.840569125678794</v>
      </c>
      <c r="Z673" s="26">
        <v>9.3602675994470843</v>
      </c>
      <c r="AA673" s="26">
        <v>101.72208910763119</v>
      </c>
      <c r="AB673" s="26">
        <v>13.241225325306704</v>
      </c>
      <c r="AC673" s="26">
        <v>370.32634272610096</v>
      </c>
      <c r="AD673" s="26">
        <v>0</v>
      </c>
      <c r="AE673" s="26">
        <v>508.49049388416472</v>
      </c>
    </row>
    <row r="674" spans="1:31" x14ac:dyDescent="0.3">
      <c r="A674">
        <v>2760464</v>
      </c>
      <c r="B674">
        <v>1</v>
      </c>
      <c r="C674" t="s">
        <v>81</v>
      </c>
      <c r="D674" t="s">
        <v>128</v>
      </c>
      <c r="E674" t="s">
        <v>166</v>
      </c>
      <c r="F674" t="s">
        <v>2125</v>
      </c>
      <c r="G674" t="s">
        <v>425</v>
      </c>
      <c r="H674" t="s">
        <v>135</v>
      </c>
      <c r="I674" t="s">
        <v>136</v>
      </c>
      <c r="J674" t="s">
        <v>137</v>
      </c>
      <c r="K674" t="s">
        <v>138</v>
      </c>
      <c r="L674" t="s">
        <v>2126</v>
      </c>
      <c r="M674" t="s">
        <v>2127</v>
      </c>
      <c r="N674" s="26">
        <v>6.0369444440000004</v>
      </c>
      <c r="O674">
        <v>0</v>
      </c>
      <c r="P674">
        <v>21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 s="26">
        <v>0</v>
      </c>
      <c r="X674" s="26">
        <v>23.260207159781505</v>
      </c>
      <c r="Y674" s="26">
        <v>0</v>
      </c>
      <c r="Z674" s="26">
        <v>0</v>
      </c>
      <c r="AA674" s="26">
        <v>0</v>
      </c>
      <c r="AB674" s="26">
        <v>0</v>
      </c>
      <c r="AC674" s="26">
        <v>0</v>
      </c>
      <c r="AD674" s="26">
        <v>0</v>
      </c>
      <c r="AE674" s="26">
        <v>23.260207159781505</v>
      </c>
    </row>
    <row r="675" spans="1:31" x14ac:dyDescent="0.3">
      <c r="A675">
        <v>2760086</v>
      </c>
      <c r="B675">
        <v>1</v>
      </c>
      <c r="C675" t="s">
        <v>80</v>
      </c>
      <c r="D675" t="s">
        <v>94</v>
      </c>
      <c r="E675" t="s">
        <v>132</v>
      </c>
      <c r="F675" t="s">
        <v>2128</v>
      </c>
      <c r="G675" t="s">
        <v>134</v>
      </c>
      <c r="H675" t="s">
        <v>135</v>
      </c>
      <c r="I675" t="s">
        <v>136</v>
      </c>
      <c r="J675" t="s">
        <v>137</v>
      </c>
      <c r="K675" t="s">
        <v>138</v>
      </c>
      <c r="L675" t="s">
        <v>2129</v>
      </c>
      <c r="M675" t="s">
        <v>2130</v>
      </c>
      <c r="N675" s="26">
        <v>1.376666666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1</v>
      </c>
      <c r="U675">
        <v>0</v>
      </c>
      <c r="V675">
        <v>0</v>
      </c>
      <c r="W675" s="26">
        <v>0</v>
      </c>
      <c r="X675" s="26">
        <v>0</v>
      </c>
      <c r="Y675" s="26">
        <v>0</v>
      </c>
      <c r="Z675" s="26">
        <v>0</v>
      </c>
      <c r="AA675" s="26">
        <v>0</v>
      </c>
      <c r="AB675" s="26">
        <v>8.3046013208109528</v>
      </c>
      <c r="AC675" s="26">
        <v>0</v>
      </c>
      <c r="AD675" s="26">
        <v>0</v>
      </c>
      <c r="AE675" s="26">
        <v>8.3046013208109528</v>
      </c>
    </row>
    <row r="676" spans="1:31" x14ac:dyDescent="0.3">
      <c r="A676">
        <v>2759900</v>
      </c>
      <c r="B676">
        <v>1</v>
      </c>
      <c r="C676" t="s">
        <v>80</v>
      </c>
      <c r="D676" t="s">
        <v>107</v>
      </c>
      <c r="E676" t="s">
        <v>170</v>
      </c>
      <c r="F676" t="s">
        <v>2131</v>
      </c>
      <c r="G676" t="s">
        <v>628</v>
      </c>
      <c r="H676" t="s">
        <v>135</v>
      </c>
      <c r="I676" t="s">
        <v>136</v>
      </c>
      <c r="J676" t="s">
        <v>137</v>
      </c>
      <c r="K676" t="s">
        <v>187</v>
      </c>
      <c r="L676" t="s">
        <v>2132</v>
      </c>
      <c r="M676" t="s">
        <v>2133</v>
      </c>
      <c r="N676" s="26">
        <v>8.9872222219999998</v>
      </c>
      <c r="O676">
        <v>0</v>
      </c>
      <c r="P676">
        <v>12</v>
      </c>
      <c r="Q676">
        <v>0</v>
      </c>
      <c r="R676">
        <v>0</v>
      </c>
      <c r="S676">
        <v>0</v>
      </c>
      <c r="T676">
        <v>1</v>
      </c>
      <c r="U676">
        <v>0</v>
      </c>
      <c r="V676">
        <v>0</v>
      </c>
      <c r="W676" s="26">
        <v>0</v>
      </c>
      <c r="X676" s="26">
        <v>20.924660806898832</v>
      </c>
      <c r="Y676" s="26">
        <v>0</v>
      </c>
      <c r="Z676" s="26">
        <v>0</v>
      </c>
      <c r="AA676" s="26">
        <v>0</v>
      </c>
      <c r="AB676" s="26">
        <v>1.139675122849231</v>
      </c>
      <c r="AC676" s="26">
        <v>0</v>
      </c>
      <c r="AD676" s="26">
        <v>0</v>
      </c>
      <c r="AE676" s="26">
        <v>22.064335929748061</v>
      </c>
    </row>
    <row r="677" spans="1:31" x14ac:dyDescent="0.3">
      <c r="A677">
        <v>2759863</v>
      </c>
      <c r="B677">
        <v>1</v>
      </c>
      <c r="C677" t="s">
        <v>80</v>
      </c>
      <c r="D677" t="s">
        <v>97</v>
      </c>
      <c r="E677" t="s">
        <v>157</v>
      </c>
      <c r="F677" t="s">
        <v>2134</v>
      </c>
      <c r="G677" t="s">
        <v>159</v>
      </c>
      <c r="H677" t="s">
        <v>149</v>
      </c>
      <c r="I677" t="s">
        <v>136</v>
      </c>
      <c r="J677" t="s">
        <v>137</v>
      </c>
      <c r="K677" t="s">
        <v>138</v>
      </c>
      <c r="L677" t="s">
        <v>2135</v>
      </c>
      <c r="M677" t="s">
        <v>2136</v>
      </c>
      <c r="N677" s="26">
        <v>0.50166666599999998</v>
      </c>
      <c r="O677">
        <v>0</v>
      </c>
      <c r="P677">
        <v>978</v>
      </c>
      <c r="Q677">
        <v>0</v>
      </c>
      <c r="R677">
        <v>52</v>
      </c>
      <c r="S677">
        <v>1</v>
      </c>
      <c r="T677">
        <v>94</v>
      </c>
      <c r="U677">
        <v>0</v>
      </c>
      <c r="V677">
        <v>0</v>
      </c>
      <c r="W677" s="26">
        <v>0</v>
      </c>
      <c r="X677" s="26">
        <v>69.584591742167973</v>
      </c>
      <c r="Y677" s="26">
        <v>0</v>
      </c>
      <c r="Z677" s="26">
        <v>0.98740278967533046</v>
      </c>
      <c r="AA677" s="26">
        <v>0.80072825413474591</v>
      </c>
      <c r="AB677" s="26">
        <v>51.729358162855974</v>
      </c>
      <c r="AC677" s="26">
        <v>0</v>
      </c>
      <c r="AD677" s="26">
        <v>0</v>
      </c>
      <c r="AE677" s="26">
        <v>123.10208094883401</v>
      </c>
    </row>
    <row r="678" spans="1:31" x14ac:dyDescent="0.3">
      <c r="A678">
        <v>2760054</v>
      </c>
      <c r="B678">
        <v>2</v>
      </c>
      <c r="C678" t="s">
        <v>81</v>
      </c>
      <c r="D678" t="s">
        <v>128</v>
      </c>
      <c r="E678" t="s">
        <v>141</v>
      </c>
      <c r="F678" t="s">
        <v>2137</v>
      </c>
      <c r="G678" t="s">
        <v>303</v>
      </c>
      <c r="H678" t="s">
        <v>135</v>
      </c>
      <c r="I678" t="s">
        <v>136</v>
      </c>
      <c r="J678" t="s">
        <v>137</v>
      </c>
      <c r="K678" t="s">
        <v>138</v>
      </c>
      <c r="L678" t="s">
        <v>1928</v>
      </c>
      <c r="M678" t="s">
        <v>2138</v>
      </c>
      <c r="N678" s="26">
        <v>1.9750000000000001</v>
      </c>
      <c r="O678">
        <v>0</v>
      </c>
      <c r="P678">
        <v>47</v>
      </c>
      <c r="Q678">
        <v>0</v>
      </c>
      <c r="R678">
        <v>1</v>
      </c>
      <c r="S678">
        <v>0</v>
      </c>
      <c r="T678">
        <v>5</v>
      </c>
      <c r="U678">
        <v>0</v>
      </c>
      <c r="V678">
        <v>0</v>
      </c>
      <c r="W678" s="26">
        <v>0</v>
      </c>
      <c r="X678" s="26">
        <v>1.7242817805360304</v>
      </c>
      <c r="Y678" s="26">
        <v>0</v>
      </c>
      <c r="Z678" s="26">
        <v>0.50936157693425232</v>
      </c>
      <c r="AA678" s="26">
        <v>0</v>
      </c>
      <c r="AB678" s="26">
        <v>2.7665617344705558</v>
      </c>
      <c r="AC678" s="26">
        <v>0</v>
      </c>
      <c r="AD678" s="26">
        <v>0</v>
      </c>
      <c r="AE678" s="26">
        <v>5.0002050919408383</v>
      </c>
    </row>
    <row r="679" spans="1:31" x14ac:dyDescent="0.3">
      <c r="A679">
        <v>2760003</v>
      </c>
      <c r="B679">
        <v>1</v>
      </c>
      <c r="C679" t="s">
        <v>81</v>
      </c>
      <c r="D679" t="s">
        <v>112</v>
      </c>
      <c r="E679" t="s">
        <v>170</v>
      </c>
      <c r="F679" t="s">
        <v>2139</v>
      </c>
      <c r="G679" t="s">
        <v>344</v>
      </c>
      <c r="H679" t="s">
        <v>135</v>
      </c>
      <c r="I679" t="s">
        <v>136</v>
      </c>
      <c r="J679" t="s">
        <v>137</v>
      </c>
      <c r="K679" t="s">
        <v>138</v>
      </c>
      <c r="L679" t="s">
        <v>2140</v>
      </c>
      <c r="M679" t="s">
        <v>2141</v>
      </c>
      <c r="N679" s="26">
        <v>1.01</v>
      </c>
      <c r="O679">
        <v>0</v>
      </c>
      <c r="P679">
        <v>10</v>
      </c>
      <c r="Q679">
        <v>0</v>
      </c>
      <c r="R679">
        <v>6</v>
      </c>
      <c r="S679">
        <v>0</v>
      </c>
      <c r="T679">
        <v>0</v>
      </c>
      <c r="U679">
        <v>0</v>
      </c>
      <c r="V679">
        <v>0</v>
      </c>
      <c r="W679" s="26">
        <v>0</v>
      </c>
      <c r="X679" s="26">
        <v>0.46547287159333339</v>
      </c>
      <c r="Y679" s="26">
        <v>0</v>
      </c>
      <c r="Z679" s="26">
        <v>0</v>
      </c>
      <c r="AA679" s="26">
        <v>0</v>
      </c>
      <c r="AB679" s="26">
        <v>0</v>
      </c>
      <c r="AC679" s="26">
        <v>0</v>
      </c>
      <c r="AD679" s="26">
        <v>0</v>
      </c>
      <c r="AE679" s="26">
        <v>0.46547287159333339</v>
      </c>
    </row>
    <row r="680" spans="1:31" x14ac:dyDescent="0.3">
      <c r="A680">
        <v>2760341</v>
      </c>
      <c r="B680">
        <v>1</v>
      </c>
      <c r="C680" t="s">
        <v>81</v>
      </c>
      <c r="D680" t="s">
        <v>112</v>
      </c>
      <c r="E680" t="s">
        <v>170</v>
      </c>
      <c r="F680" t="s">
        <v>2142</v>
      </c>
      <c r="G680" t="s">
        <v>204</v>
      </c>
      <c r="H680" t="s">
        <v>135</v>
      </c>
      <c r="I680" t="s">
        <v>136</v>
      </c>
      <c r="J680" t="s">
        <v>137</v>
      </c>
      <c r="K680" t="s">
        <v>138</v>
      </c>
      <c r="L680" t="s">
        <v>2143</v>
      </c>
      <c r="M680" t="s">
        <v>2144</v>
      </c>
      <c r="N680" s="26">
        <v>4.7427777769999997</v>
      </c>
      <c r="O680">
        <v>0</v>
      </c>
      <c r="P680">
        <v>12</v>
      </c>
      <c r="Q680">
        <v>0</v>
      </c>
      <c r="R680">
        <v>4</v>
      </c>
      <c r="S680">
        <v>0</v>
      </c>
      <c r="T680">
        <v>0</v>
      </c>
      <c r="U680">
        <v>0</v>
      </c>
      <c r="V680">
        <v>0</v>
      </c>
      <c r="W680" s="26">
        <v>0</v>
      </c>
      <c r="X680" s="26">
        <v>2.3931698990555557</v>
      </c>
      <c r="Y680" s="26">
        <v>0</v>
      </c>
      <c r="Z680" s="26">
        <v>0</v>
      </c>
      <c r="AA680" s="26">
        <v>0</v>
      </c>
      <c r="AB680" s="26">
        <v>0</v>
      </c>
      <c r="AC680" s="26">
        <v>0</v>
      </c>
      <c r="AD680" s="26">
        <v>0</v>
      </c>
      <c r="AE680" s="26">
        <v>2.3931698990555557</v>
      </c>
    </row>
    <row r="681" spans="1:31" x14ac:dyDescent="0.3">
      <c r="A681">
        <v>2760149</v>
      </c>
      <c r="B681">
        <v>1</v>
      </c>
      <c r="C681" t="s">
        <v>80</v>
      </c>
      <c r="D681" t="s">
        <v>90</v>
      </c>
      <c r="E681" t="s">
        <v>141</v>
      </c>
      <c r="F681" t="s">
        <v>2145</v>
      </c>
      <c r="G681" t="s">
        <v>143</v>
      </c>
      <c r="H681" t="s">
        <v>135</v>
      </c>
      <c r="I681" t="s">
        <v>136</v>
      </c>
      <c r="J681" t="s">
        <v>137</v>
      </c>
      <c r="K681" t="s">
        <v>138</v>
      </c>
      <c r="L681" t="s">
        <v>2146</v>
      </c>
      <c r="M681" t="s">
        <v>2147</v>
      </c>
      <c r="N681" s="26">
        <v>0.55583333300000004</v>
      </c>
      <c r="O681">
        <v>0</v>
      </c>
      <c r="P681">
        <v>528</v>
      </c>
      <c r="Q681">
        <v>0</v>
      </c>
      <c r="R681">
        <v>0</v>
      </c>
      <c r="S681">
        <v>0</v>
      </c>
      <c r="T681">
        <v>51</v>
      </c>
      <c r="U681">
        <v>0</v>
      </c>
      <c r="V681">
        <v>0</v>
      </c>
      <c r="W681" s="26">
        <v>0</v>
      </c>
      <c r="X681" s="26">
        <v>72.988529154427596</v>
      </c>
      <c r="Y681" s="26">
        <v>0</v>
      </c>
      <c r="Z681" s="26">
        <v>0</v>
      </c>
      <c r="AA681" s="26">
        <v>0</v>
      </c>
      <c r="AB681" s="26">
        <v>13.836799374875262</v>
      </c>
      <c r="AC681" s="26">
        <v>0</v>
      </c>
      <c r="AD681" s="26">
        <v>0</v>
      </c>
      <c r="AE681" s="26">
        <v>86.825328529302851</v>
      </c>
    </row>
    <row r="682" spans="1:31" x14ac:dyDescent="0.3">
      <c r="A682">
        <v>2760378</v>
      </c>
      <c r="B682">
        <v>1</v>
      </c>
      <c r="C682" t="s">
        <v>81</v>
      </c>
      <c r="D682" t="s">
        <v>115</v>
      </c>
      <c r="E682" t="s">
        <v>170</v>
      </c>
      <c r="F682" t="s">
        <v>2148</v>
      </c>
      <c r="G682" t="s">
        <v>204</v>
      </c>
      <c r="H682" t="s">
        <v>135</v>
      </c>
      <c r="I682" t="s">
        <v>136</v>
      </c>
      <c r="J682" t="s">
        <v>137</v>
      </c>
      <c r="K682" t="s">
        <v>138</v>
      </c>
      <c r="L682" t="s">
        <v>2149</v>
      </c>
      <c r="M682" t="s">
        <v>2150</v>
      </c>
      <c r="N682" s="26">
        <v>4.0566666659999999</v>
      </c>
      <c r="O682">
        <v>0</v>
      </c>
      <c r="P682">
        <v>5</v>
      </c>
      <c r="Q682">
        <v>0</v>
      </c>
      <c r="R682">
        <v>0</v>
      </c>
      <c r="S682">
        <v>0</v>
      </c>
      <c r="T682">
        <v>2</v>
      </c>
      <c r="U682">
        <v>0</v>
      </c>
      <c r="V682">
        <v>0</v>
      </c>
      <c r="W682" s="26">
        <v>0</v>
      </c>
      <c r="X682" s="26">
        <v>0</v>
      </c>
      <c r="Y682" s="26">
        <v>0</v>
      </c>
      <c r="Z682" s="26">
        <v>0</v>
      </c>
      <c r="AA682" s="26">
        <v>0</v>
      </c>
      <c r="AB682" s="26">
        <v>0</v>
      </c>
      <c r="AC682" s="26">
        <v>0</v>
      </c>
      <c r="AD682" s="26">
        <v>0</v>
      </c>
      <c r="AE682" s="26">
        <v>0</v>
      </c>
    </row>
    <row r="683" spans="1:31" x14ac:dyDescent="0.3">
      <c r="A683">
        <v>2760215</v>
      </c>
      <c r="B683">
        <v>1</v>
      </c>
      <c r="C683" t="s">
        <v>81</v>
      </c>
      <c r="D683" t="s">
        <v>118</v>
      </c>
      <c r="E683" t="s">
        <v>152</v>
      </c>
      <c r="F683" t="s">
        <v>2151</v>
      </c>
      <c r="G683" t="s">
        <v>159</v>
      </c>
      <c r="H683" t="s">
        <v>149</v>
      </c>
      <c r="I683" t="s">
        <v>136</v>
      </c>
      <c r="J683" t="s">
        <v>137</v>
      </c>
      <c r="K683" t="s">
        <v>138</v>
      </c>
      <c r="L683" t="s">
        <v>2152</v>
      </c>
      <c r="M683" t="s">
        <v>2153</v>
      </c>
      <c r="N683" s="26">
        <v>1.085555555</v>
      </c>
      <c r="O683">
        <v>4</v>
      </c>
      <c r="P683">
        <v>797</v>
      </c>
      <c r="Q683">
        <v>7</v>
      </c>
      <c r="R683">
        <v>26</v>
      </c>
      <c r="S683">
        <v>0</v>
      </c>
      <c r="T683">
        <v>30</v>
      </c>
      <c r="U683">
        <v>0</v>
      </c>
      <c r="V683">
        <v>0</v>
      </c>
      <c r="W683" s="26">
        <v>0.93384585651555541</v>
      </c>
      <c r="X683" s="26">
        <v>43.243223539382051</v>
      </c>
      <c r="Y683" s="26">
        <v>0.49987706679796196</v>
      </c>
      <c r="Z683" s="26">
        <v>0.27153316490110868</v>
      </c>
      <c r="AA683" s="26">
        <v>0</v>
      </c>
      <c r="AB683" s="26">
        <v>15.838082270464325</v>
      </c>
      <c r="AC683" s="26">
        <v>0</v>
      </c>
      <c r="AD683" s="26">
        <v>0</v>
      </c>
      <c r="AE683" s="26">
        <v>60.786561898061002</v>
      </c>
    </row>
    <row r="684" spans="1:31" x14ac:dyDescent="0.3">
      <c r="A684">
        <v>2759860</v>
      </c>
      <c r="B684">
        <v>1</v>
      </c>
      <c r="C684" t="s">
        <v>80</v>
      </c>
      <c r="D684" t="s">
        <v>97</v>
      </c>
      <c r="E684" t="s">
        <v>157</v>
      </c>
      <c r="F684" t="s">
        <v>2154</v>
      </c>
      <c r="G684" t="s">
        <v>159</v>
      </c>
      <c r="H684" t="s">
        <v>149</v>
      </c>
      <c r="I684" t="s">
        <v>136</v>
      </c>
      <c r="J684" t="s">
        <v>137</v>
      </c>
      <c r="K684" t="s">
        <v>138</v>
      </c>
      <c r="L684" t="s">
        <v>2155</v>
      </c>
      <c r="M684" t="s">
        <v>2156</v>
      </c>
      <c r="N684" s="26">
        <v>0.62111111100000005</v>
      </c>
      <c r="O684">
        <v>0</v>
      </c>
      <c r="P684">
        <v>61</v>
      </c>
      <c r="Q684">
        <v>0</v>
      </c>
      <c r="R684">
        <v>55</v>
      </c>
      <c r="S684">
        <v>1</v>
      </c>
      <c r="T684">
        <v>25</v>
      </c>
      <c r="U684">
        <v>1</v>
      </c>
      <c r="V684">
        <v>0</v>
      </c>
      <c r="W684" s="26">
        <v>0</v>
      </c>
      <c r="X684" s="26">
        <v>9.4351101714148644</v>
      </c>
      <c r="Y684" s="26">
        <v>0</v>
      </c>
      <c r="Z684" s="26">
        <v>1.5122359100771223</v>
      </c>
      <c r="AA684" s="26">
        <v>14.969033309005713</v>
      </c>
      <c r="AB684" s="26">
        <v>6.3618930496517621</v>
      </c>
      <c r="AC684" s="26">
        <v>33.087079933848571</v>
      </c>
      <c r="AD684" s="26">
        <v>0</v>
      </c>
      <c r="AE684" s="26">
        <v>65.365352373998036</v>
      </c>
    </row>
    <row r="685" spans="1:31" x14ac:dyDescent="0.3">
      <c r="A685">
        <v>2760258</v>
      </c>
      <c r="B685">
        <v>1</v>
      </c>
      <c r="C685" t="s">
        <v>80</v>
      </c>
      <c r="D685" t="s">
        <v>85</v>
      </c>
      <c r="E685" t="s">
        <v>166</v>
      </c>
      <c r="F685" t="s">
        <v>831</v>
      </c>
      <c r="G685" t="s">
        <v>425</v>
      </c>
      <c r="H685" t="s">
        <v>135</v>
      </c>
      <c r="I685" t="s">
        <v>136</v>
      </c>
      <c r="J685" t="s">
        <v>137</v>
      </c>
      <c r="K685" t="s">
        <v>138</v>
      </c>
      <c r="L685" t="s">
        <v>2157</v>
      </c>
      <c r="M685" t="s">
        <v>2158</v>
      </c>
      <c r="N685" s="26">
        <v>1.038611111</v>
      </c>
      <c r="O685">
        <v>0</v>
      </c>
      <c r="P685">
        <v>88</v>
      </c>
      <c r="Q685">
        <v>0</v>
      </c>
      <c r="R685">
        <v>0</v>
      </c>
      <c r="S685">
        <v>0</v>
      </c>
      <c r="T685">
        <v>23</v>
      </c>
      <c r="U685">
        <v>0</v>
      </c>
      <c r="V685">
        <v>0</v>
      </c>
      <c r="W685" s="26">
        <v>0</v>
      </c>
      <c r="X685" s="26">
        <v>32.888472455123889</v>
      </c>
      <c r="Y685" s="26">
        <v>0</v>
      </c>
      <c r="Z685" s="26">
        <v>0</v>
      </c>
      <c r="AA685" s="26">
        <v>0</v>
      </c>
      <c r="AB685" s="26">
        <v>82.382950770550806</v>
      </c>
      <c r="AC685" s="26">
        <v>0</v>
      </c>
      <c r="AD685" s="26">
        <v>0</v>
      </c>
      <c r="AE685" s="26">
        <v>115.2714232256747</v>
      </c>
    </row>
    <row r="686" spans="1:31" x14ac:dyDescent="0.3">
      <c r="A686">
        <v>2760092</v>
      </c>
      <c r="B686">
        <v>1</v>
      </c>
      <c r="C686" t="s">
        <v>80</v>
      </c>
      <c r="D686" t="s">
        <v>103</v>
      </c>
      <c r="E686" t="s">
        <v>170</v>
      </c>
      <c r="F686" t="s">
        <v>2159</v>
      </c>
      <c r="G686" t="s">
        <v>204</v>
      </c>
      <c r="H686" t="s">
        <v>135</v>
      </c>
      <c r="I686" t="s">
        <v>136</v>
      </c>
      <c r="J686" t="s">
        <v>137</v>
      </c>
      <c r="K686" t="s">
        <v>138</v>
      </c>
      <c r="L686" t="s">
        <v>2160</v>
      </c>
      <c r="M686" t="s">
        <v>2161</v>
      </c>
      <c r="N686" s="26">
        <v>2.144722222</v>
      </c>
      <c r="O686">
        <v>0</v>
      </c>
      <c r="P686">
        <v>0</v>
      </c>
      <c r="Q686">
        <v>0</v>
      </c>
      <c r="R686">
        <v>5</v>
      </c>
      <c r="S686">
        <v>0</v>
      </c>
      <c r="T686">
        <v>0</v>
      </c>
      <c r="U686">
        <v>0</v>
      </c>
      <c r="V686">
        <v>0</v>
      </c>
      <c r="W686" s="26">
        <v>0</v>
      </c>
      <c r="X686" s="26">
        <v>0</v>
      </c>
      <c r="Y686" s="26">
        <v>0</v>
      </c>
      <c r="Z686" s="26">
        <v>0</v>
      </c>
      <c r="AA686" s="26">
        <v>0</v>
      </c>
      <c r="AB686" s="26">
        <v>0</v>
      </c>
      <c r="AC686" s="26">
        <v>0</v>
      </c>
      <c r="AD686" s="26">
        <v>0</v>
      </c>
      <c r="AE686" s="26">
        <v>0</v>
      </c>
    </row>
    <row r="687" spans="1:31" x14ac:dyDescent="0.3">
      <c r="A687">
        <v>2760172</v>
      </c>
      <c r="B687">
        <v>1</v>
      </c>
      <c r="C687" t="s">
        <v>81</v>
      </c>
      <c r="D687" t="s">
        <v>113</v>
      </c>
      <c r="E687" t="s">
        <v>141</v>
      </c>
      <c r="F687" t="s">
        <v>2162</v>
      </c>
      <c r="G687" t="s">
        <v>344</v>
      </c>
      <c r="H687" t="s">
        <v>135</v>
      </c>
      <c r="I687" t="s">
        <v>136</v>
      </c>
      <c r="J687" t="s">
        <v>137</v>
      </c>
      <c r="K687" t="s">
        <v>138</v>
      </c>
      <c r="L687" t="s">
        <v>2163</v>
      </c>
      <c r="M687" t="s">
        <v>2164</v>
      </c>
      <c r="N687" s="26">
        <v>3.2124999999999999</v>
      </c>
      <c r="O687">
        <v>0</v>
      </c>
      <c r="P687">
        <v>4</v>
      </c>
      <c r="Q687">
        <v>0</v>
      </c>
      <c r="R687">
        <v>5</v>
      </c>
      <c r="S687">
        <v>0</v>
      </c>
      <c r="T687">
        <v>8</v>
      </c>
      <c r="U687">
        <v>0</v>
      </c>
      <c r="V687">
        <v>1</v>
      </c>
      <c r="W687" s="26">
        <v>0</v>
      </c>
      <c r="X687" s="26">
        <v>3.3174120256793884</v>
      </c>
      <c r="Y687" s="26">
        <v>0</v>
      </c>
      <c r="Z687" s="26">
        <v>1.1978116118755555</v>
      </c>
      <c r="AA687" s="26">
        <v>0</v>
      </c>
      <c r="AB687" s="26">
        <v>37.897382385252364</v>
      </c>
      <c r="AC687" s="26">
        <v>0</v>
      </c>
      <c r="AD687" s="26">
        <v>0.93879797071950055</v>
      </c>
      <c r="AE687" s="26">
        <v>43.351403993526809</v>
      </c>
    </row>
    <row r="688" spans="1:31" x14ac:dyDescent="0.3">
      <c r="A688">
        <v>2760029</v>
      </c>
      <c r="B688">
        <v>1</v>
      </c>
      <c r="C688" t="s">
        <v>80</v>
      </c>
      <c r="D688" t="s">
        <v>105</v>
      </c>
      <c r="E688" t="s">
        <v>170</v>
      </c>
      <c r="F688" t="s">
        <v>2165</v>
      </c>
      <c r="G688" t="s">
        <v>628</v>
      </c>
      <c r="H688" t="s">
        <v>135</v>
      </c>
      <c r="I688" t="s">
        <v>136</v>
      </c>
      <c r="J688" t="s">
        <v>137</v>
      </c>
      <c r="K688" t="s">
        <v>187</v>
      </c>
      <c r="L688" t="s">
        <v>2166</v>
      </c>
      <c r="M688" t="s">
        <v>2167</v>
      </c>
      <c r="N688" s="26">
        <v>2.2494444439999999</v>
      </c>
      <c r="O688">
        <v>0</v>
      </c>
      <c r="P688">
        <v>12</v>
      </c>
      <c r="Q688">
        <v>0</v>
      </c>
      <c r="R688">
        <v>14</v>
      </c>
      <c r="S688">
        <v>0</v>
      </c>
      <c r="T688">
        <v>20</v>
      </c>
      <c r="U688">
        <v>0</v>
      </c>
      <c r="V688">
        <v>0</v>
      </c>
      <c r="W688" s="26">
        <v>0</v>
      </c>
      <c r="X688" s="26">
        <v>9.6975775793655377</v>
      </c>
      <c r="Y688" s="26">
        <v>0</v>
      </c>
      <c r="Z688" s="26">
        <v>2.5301308980924251</v>
      </c>
      <c r="AA688" s="26">
        <v>0</v>
      </c>
      <c r="AB688" s="26">
        <v>66.579997967040171</v>
      </c>
      <c r="AC688" s="26">
        <v>0</v>
      </c>
      <c r="AD688" s="26">
        <v>0</v>
      </c>
      <c r="AE688" s="26">
        <v>78.807706444498137</v>
      </c>
    </row>
    <row r="689" spans="1:31" x14ac:dyDescent="0.3">
      <c r="A689">
        <v>2760066</v>
      </c>
      <c r="B689">
        <v>1</v>
      </c>
      <c r="C689" t="s">
        <v>80</v>
      </c>
      <c r="D689" t="s">
        <v>92</v>
      </c>
      <c r="E689" t="s">
        <v>132</v>
      </c>
      <c r="F689" t="s">
        <v>2168</v>
      </c>
      <c r="G689" t="s">
        <v>134</v>
      </c>
      <c r="H689" t="s">
        <v>135</v>
      </c>
      <c r="I689" t="s">
        <v>136</v>
      </c>
      <c r="J689" t="s">
        <v>137</v>
      </c>
      <c r="K689" t="s">
        <v>138</v>
      </c>
      <c r="L689" t="s">
        <v>2169</v>
      </c>
      <c r="M689" t="s">
        <v>2170</v>
      </c>
      <c r="N689" s="26">
        <v>7.1836111110000003</v>
      </c>
      <c r="O689">
        <v>0</v>
      </c>
      <c r="P689">
        <v>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 s="26">
        <v>0</v>
      </c>
      <c r="X689" s="26">
        <v>4.5410297471530496</v>
      </c>
      <c r="Y689" s="26">
        <v>0</v>
      </c>
      <c r="Z689" s="26">
        <v>0</v>
      </c>
      <c r="AA689" s="26">
        <v>0</v>
      </c>
      <c r="AB689" s="26">
        <v>0</v>
      </c>
      <c r="AC689" s="26">
        <v>0</v>
      </c>
      <c r="AD689" s="26">
        <v>0</v>
      </c>
      <c r="AE689" s="26">
        <v>4.5410297471530496</v>
      </c>
    </row>
    <row r="690" spans="1:31" x14ac:dyDescent="0.3">
      <c r="A690">
        <v>2760278</v>
      </c>
      <c r="B690">
        <v>1</v>
      </c>
      <c r="C690" t="s">
        <v>81</v>
      </c>
      <c r="D690" t="s">
        <v>122</v>
      </c>
      <c r="E690" t="s">
        <v>170</v>
      </c>
      <c r="F690" t="s">
        <v>2171</v>
      </c>
      <c r="G690" t="s">
        <v>204</v>
      </c>
      <c r="H690" t="s">
        <v>135</v>
      </c>
      <c r="I690" t="s">
        <v>136</v>
      </c>
      <c r="J690" t="s">
        <v>137</v>
      </c>
      <c r="K690" t="s">
        <v>138</v>
      </c>
      <c r="L690" t="s">
        <v>2172</v>
      </c>
      <c r="M690" t="s">
        <v>2173</v>
      </c>
      <c r="N690" s="26">
        <v>0.40611111100000002</v>
      </c>
      <c r="O690">
        <v>0</v>
      </c>
      <c r="P690">
        <v>178</v>
      </c>
      <c r="Q690">
        <v>0</v>
      </c>
      <c r="R690">
        <v>0</v>
      </c>
      <c r="S690">
        <v>0</v>
      </c>
      <c r="T690">
        <v>3</v>
      </c>
      <c r="U690">
        <v>0</v>
      </c>
      <c r="V690">
        <v>0</v>
      </c>
      <c r="W690" s="26">
        <v>0</v>
      </c>
      <c r="X690" s="26">
        <v>17.724341112033834</v>
      </c>
      <c r="Y690" s="26">
        <v>0</v>
      </c>
      <c r="Z690" s="26">
        <v>0</v>
      </c>
      <c r="AA690" s="26">
        <v>0</v>
      </c>
      <c r="AB690" s="26">
        <v>0.74436637559527274</v>
      </c>
      <c r="AC690" s="26">
        <v>0</v>
      </c>
      <c r="AD690" s="26">
        <v>0</v>
      </c>
      <c r="AE690" s="26">
        <v>18.468707487629107</v>
      </c>
    </row>
    <row r="691" spans="1:31" x14ac:dyDescent="0.3">
      <c r="A691">
        <v>2760315</v>
      </c>
      <c r="B691">
        <v>1</v>
      </c>
      <c r="C691" t="s">
        <v>81</v>
      </c>
      <c r="D691" t="s">
        <v>118</v>
      </c>
      <c r="E691" t="s">
        <v>170</v>
      </c>
      <c r="F691" t="s">
        <v>2174</v>
      </c>
      <c r="G691" t="s">
        <v>204</v>
      </c>
      <c r="H691" t="s">
        <v>135</v>
      </c>
      <c r="I691" t="s">
        <v>136</v>
      </c>
      <c r="J691" t="s">
        <v>137</v>
      </c>
      <c r="K691" t="s">
        <v>138</v>
      </c>
      <c r="L691" t="s">
        <v>2175</v>
      </c>
      <c r="M691" t="s">
        <v>2176</v>
      </c>
      <c r="N691" s="26">
        <v>1.4288888879999999</v>
      </c>
      <c r="O691">
        <v>0</v>
      </c>
      <c r="P691">
        <v>8</v>
      </c>
      <c r="Q691">
        <v>0</v>
      </c>
      <c r="R691">
        <v>1</v>
      </c>
      <c r="S691">
        <v>0</v>
      </c>
      <c r="T691">
        <v>0</v>
      </c>
      <c r="U691">
        <v>0</v>
      </c>
      <c r="V691">
        <v>0</v>
      </c>
      <c r="W691" s="26">
        <v>0</v>
      </c>
      <c r="X691" s="26">
        <v>1.2448493380184156</v>
      </c>
      <c r="Y691" s="26">
        <v>0</v>
      </c>
      <c r="Z691" s="26">
        <v>0</v>
      </c>
      <c r="AA691" s="26">
        <v>0</v>
      </c>
      <c r="AB691" s="26">
        <v>0</v>
      </c>
      <c r="AC691" s="26">
        <v>0</v>
      </c>
      <c r="AD691" s="26">
        <v>0</v>
      </c>
      <c r="AE691" s="26">
        <v>1.2448493380184156</v>
      </c>
    </row>
    <row r="692" spans="1:31" x14ac:dyDescent="0.3">
      <c r="A692">
        <v>2760321</v>
      </c>
      <c r="B692">
        <v>1</v>
      </c>
      <c r="C692" t="s">
        <v>80</v>
      </c>
      <c r="D692" t="s">
        <v>105</v>
      </c>
      <c r="E692" t="s">
        <v>170</v>
      </c>
      <c r="F692" t="s">
        <v>2177</v>
      </c>
      <c r="G692" t="s">
        <v>143</v>
      </c>
      <c r="H692" t="s">
        <v>135</v>
      </c>
      <c r="I692" t="s">
        <v>136</v>
      </c>
      <c r="J692" t="s">
        <v>137</v>
      </c>
      <c r="K692" t="s">
        <v>138</v>
      </c>
      <c r="L692" t="s">
        <v>2178</v>
      </c>
      <c r="M692" t="s">
        <v>2179</v>
      </c>
      <c r="N692" s="26">
        <v>0.58194444400000001</v>
      </c>
      <c r="O692">
        <v>0</v>
      </c>
      <c r="P692">
        <v>85</v>
      </c>
      <c r="Q692">
        <v>0</v>
      </c>
      <c r="R692">
        <v>0</v>
      </c>
      <c r="S692">
        <v>0</v>
      </c>
      <c r="T692">
        <v>9</v>
      </c>
      <c r="U692">
        <v>0</v>
      </c>
      <c r="V692">
        <v>0</v>
      </c>
      <c r="W692" s="26">
        <v>0</v>
      </c>
      <c r="X692" s="26">
        <v>11.700549368466854</v>
      </c>
      <c r="Y692" s="26">
        <v>0</v>
      </c>
      <c r="Z692" s="26">
        <v>0</v>
      </c>
      <c r="AA692" s="26">
        <v>0</v>
      </c>
      <c r="AB692" s="26">
        <v>3.6036868018547006</v>
      </c>
      <c r="AC692" s="26">
        <v>0</v>
      </c>
      <c r="AD692" s="26">
        <v>0</v>
      </c>
      <c r="AE692" s="26">
        <v>15.304236170321555</v>
      </c>
    </row>
    <row r="693" spans="1:31" x14ac:dyDescent="0.3">
      <c r="A693">
        <v>2760012</v>
      </c>
      <c r="B693">
        <v>1</v>
      </c>
      <c r="C693" t="s">
        <v>81</v>
      </c>
      <c r="D693" t="s">
        <v>123</v>
      </c>
      <c r="E693" t="s">
        <v>152</v>
      </c>
      <c r="F693" t="s">
        <v>1988</v>
      </c>
      <c r="G693" t="s">
        <v>143</v>
      </c>
      <c r="H693" t="s">
        <v>149</v>
      </c>
      <c r="I693" t="s">
        <v>136</v>
      </c>
      <c r="J693" t="s">
        <v>137</v>
      </c>
      <c r="K693" t="s">
        <v>138</v>
      </c>
      <c r="L693" t="s">
        <v>2180</v>
      </c>
      <c r="M693" t="s">
        <v>2181</v>
      </c>
      <c r="N693" s="26">
        <v>1.609444444</v>
      </c>
      <c r="O693">
        <v>3</v>
      </c>
      <c r="P693">
        <v>216</v>
      </c>
      <c r="Q693">
        <v>24</v>
      </c>
      <c r="R693">
        <v>53</v>
      </c>
      <c r="S693">
        <v>0</v>
      </c>
      <c r="T693">
        <v>17</v>
      </c>
      <c r="U693">
        <v>1</v>
      </c>
      <c r="V693">
        <v>0</v>
      </c>
      <c r="W693" s="26">
        <v>4.8546727298504067</v>
      </c>
      <c r="X693" s="26">
        <v>77.774148888446547</v>
      </c>
      <c r="Y693" s="26">
        <v>12.503222482479618</v>
      </c>
      <c r="Z693" s="26">
        <v>6.7802246441710539</v>
      </c>
      <c r="AA693" s="26">
        <v>0</v>
      </c>
      <c r="AB693" s="26">
        <v>11.353647819729268</v>
      </c>
      <c r="AC693" s="26">
        <v>115.2475827795725</v>
      </c>
      <c r="AD693" s="26">
        <v>0</v>
      </c>
      <c r="AE693" s="26">
        <v>228.5134993442494</v>
      </c>
    </row>
    <row r="694" spans="1:31" x14ac:dyDescent="0.3">
      <c r="A694">
        <v>2760288</v>
      </c>
      <c r="B694">
        <v>2</v>
      </c>
      <c r="C694" t="s">
        <v>80</v>
      </c>
      <c r="D694" t="s">
        <v>94</v>
      </c>
      <c r="E694" t="s">
        <v>141</v>
      </c>
      <c r="F694" t="s">
        <v>2182</v>
      </c>
      <c r="G694" t="s">
        <v>197</v>
      </c>
      <c r="H694" t="s">
        <v>135</v>
      </c>
      <c r="I694" t="s">
        <v>136</v>
      </c>
      <c r="J694" t="s">
        <v>137</v>
      </c>
      <c r="K694" t="s">
        <v>138</v>
      </c>
      <c r="L694" t="s">
        <v>2183</v>
      </c>
      <c r="M694" t="s">
        <v>2184</v>
      </c>
      <c r="N694" s="26">
        <v>0.68444444400000004</v>
      </c>
      <c r="O694">
        <v>0</v>
      </c>
      <c r="P694">
        <v>46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 s="26">
        <v>0</v>
      </c>
      <c r="X694" s="26">
        <v>0.82557719264787988</v>
      </c>
      <c r="Y694" s="26">
        <v>0</v>
      </c>
      <c r="Z694" s="26">
        <v>0</v>
      </c>
      <c r="AA694" s="26">
        <v>0</v>
      </c>
      <c r="AB694" s="26">
        <v>0</v>
      </c>
      <c r="AC694" s="26">
        <v>0</v>
      </c>
      <c r="AD694" s="26">
        <v>0</v>
      </c>
      <c r="AE694" s="26">
        <v>0.82557719264787988</v>
      </c>
    </row>
    <row r="695" spans="1:31" x14ac:dyDescent="0.3">
      <c r="A695">
        <v>2760158</v>
      </c>
      <c r="B695">
        <v>1</v>
      </c>
      <c r="C695" t="s">
        <v>81</v>
      </c>
      <c r="D695" t="s">
        <v>115</v>
      </c>
      <c r="E695" t="s">
        <v>170</v>
      </c>
      <c r="F695" t="s">
        <v>2185</v>
      </c>
      <c r="G695" t="s">
        <v>303</v>
      </c>
      <c r="H695" t="s">
        <v>135</v>
      </c>
      <c r="I695" t="s">
        <v>136</v>
      </c>
      <c r="J695" t="s">
        <v>137</v>
      </c>
      <c r="K695" t="s">
        <v>138</v>
      </c>
      <c r="L695" t="s">
        <v>2186</v>
      </c>
      <c r="M695" t="s">
        <v>2187</v>
      </c>
      <c r="N695" s="26">
        <v>3.864166666</v>
      </c>
      <c r="O695">
        <v>0</v>
      </c>
      <c r="P695">
        <v>33</v>
      </c>
      <c r="Q695">
        <v>0</v>
      </c>
      <c r="R695">
        <v>0</v>
      </c>
      <c r="S695">
        <v>0</v>
      </c>
      <c r="T695">
        <v>3</v>
      </c>
      <c r="U695">
        <v>0</v>
      </c>
      <c r="V695">
        <v>0</v>
      </c>
      <c r="W695" s="26">
        <v>0</v>
      </c>
      <c r="X695" s="26">
        <v>12.310629918727322</v>
      </c>
      <c r="Y695" s="26">
        <v>0</v>
      </c>
      <c r="Z695" s="26">
        <v>0</v>
      </c>
      <c r="AA695" s="26">
        <v>0</v>
      </c>
      <c r="AB695" s="26">
        <v>0.10461125943963735</v>
      </c>
      <c r="AC695" s="26">
        <v>0</v>
      </c>
      <c r="AD695" s="26">
        <v>0</v>
      </c>
      <c r="AE695" s="26">
        <v>12.41524117816696</v>
      </c>
    </row>
    <row r="696" spans="1:31" x14ac:dyDescent="0.3">
      <c r="A696">
        <v>2759889</v>
      </c>
      <c r="B696">
        <v>1</v>
      </c>
      <c r="C696" t="s">
        <v>80</v>
      </c>
      <c r="D696" t="s">
        <v>93</v>
      </c>
      <c r="E696" t="s">
        <v>157</v>
      </c>
      <c r="F696" t="s">
        <v>2188</v>
      </c>
      <c r="G696" t="s">
        <v>186</v>
      </c>
      <c r="H696" t="s">
        <v>149</v>
      </c>
      <c r="I696" t="s">
        <v>136</v>
      </c>
      <c r="J696" t="s">
        <v>137</v>
      </c>
      <c r="K696" t="s">
        <v>187</v>
      </c>
      <c r="L696" t="s">
        <v>2189</v>
      </c>
      <c r="M696" t="s">
        <v>2190</v>
      </c>
      <c r="N696" s="26">
        <v>7.6066666659999997</v>
      </c>
      <c r="O696">
        <v>0</v>
      </c>
      <c r="P696">
        <v>699</v>
      </c>
      <c r="Q696">
        <v>16</v>
      </c>
      <c r="R696">
        <v>220</v>
      </c>
      <c r="S696">
        <v>8</v>
      </c>
      <c r="T696">
        <v>203</v>
      </c>
      <c r="U696">
        <v>0</v>
      </c>
      <c r="V696">
        <v>0</v>
      </c>
      <c r="W696" s="26">
        <v>0</v>
      </c>
      <c r="X696" s="26">
        <v>1654.691387424841</v>
      </c>
      <c r="Y696" s="26">
        <v>69.060100549724808</v>
      </c>
      <c r="Z696" s="26">
        <v>441.09250149323333</v>
      </c>
      <c r="AA696" s="26">
        <v>717.3716312992791</v>
      </c>
      <c r="AB696" s="26">
        <v>960.16828389725345</v>
      </c>
      <c r="AC696" s="26">
        <v>0</v>
      </c>
      <c r="AD696" s="26">
        <v>0</v>
      </c>
      <c r="AE696" s="26">
        <v>3842.3839046643316</v>
      </c>
    </row>
    <row r="697" spans="1:31" x14ac:dyDescent="0.3">
      <c r="A697">
        <v>2760350</v>
      </c>
      <c r="B697">
        <v>1</v>
      </c>
      <c r="C697" t="s">
        <v>81</v>
      </c>
      <c r="D697" t="s">
        <v>112</v>
      </c>
      <c r="E697" t="s">
        <v>132</v>
      </c>
      <c r="F697" t="s">
        <v>2191</v>
      </c>
      <c r="G697" t="s">
        <v>197</v>
      </c>
      <c r="H697" t="s">
        <v>135</v>
      </c>
      <c r="I697" t="s">
        <v>136</v>
      </c>
      <c r="J697" t="s">
        <v>137</v>
      </c>
      <c r="K697" t="s">
        <v>138</v>
      </c>
      <c r="L697" t="s">
        <v>2192</v>
      </c>
      <c r="M697" t="s">
        <v>2193</v>
      </c>
      <c r="N697" s="26">
        <v>5.7127777770000003</v>
      </c>
      <c r="O697">
        <v>0</v>
      </c>
      <c r="P697">
        <v>1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 s="26">
        <v>0</v>
      </c>
      <c r="X697" s="26">
        <v>1.2141662676696638</v>
      </c>
      <c r="Y697" s="26">
        <v>0</v>
      </c>
      <c r="Z697" s="26">
        <v>0</v>
      </c>
      <c r="AA697" s="26">
        <v>0</v>
      </c>
      <c r="AB697" s="26">
        <v>0</v>
      </c>
      <c r="AC697" s="26">
        <v>0</v>
      </c>
      <c r="AD697" s="26">
        <v>0</v>
      </c>
      <c r="AE697" s="26">
        <v>1.2141662676696638</v>
      </c>
    </row>
    <row r="698" spans="1:31" x14ac:dyDescent="0.3">
      <c r="A698">
        <v>2760244</v>
      </c>
      <c r="B698">
        <v>1</v>
      </c>
      <c r="C698" t="s">
        <v>80</v>
      </c>
      <c r="D698" t="s">
        <v>104</v>
      </c>
      <c r="E698" t="s">
        <v>132</v>
      </c>
      <c r="F698" t="s">
        <v>2194</v>
      </c>
      <c r="G698" t="s">
        <v>307</v>
      </c>
      <c r="H698" t="s">
        <v>135</v>
      </c>
      <c r="I698" t="s">
        <v>136</v>
      </c>
      <c r="J698" t="s">
        <v>137</v>
      </c>
      <c r="K698" t="s">
        <v>138</v>
      </c>
      <c r="L698" t="s">
        <v>2195</v>
      </c>
      <c r="M698" t="s">
        <v>2196</v>
      </c>
      <c r="N698" s="26">
        <v>3.5691666660000001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1</v>
      </c>
      <c r="U698">
        <v>0</v>
      </c>
      <c r="V698">
        <v>0</v>
      </c>
      <c r="W698" s="26">
        <v>0</v>
      </c>
      <c r="X698" s="26">
        <v>0</v>
      </c>
      <c r="Y698" s="26">
        <v>0</v>
      </c>
      <c r="Z698" s="26">
        <v>0</v>
      </c>
      <c r="AA698" s="26">
        <v>0</v>
      </c>
      <c r="AB698" s="26">
        <v>0.74332907862974118</v>
      </c>
      <c r="AC698" s="26">
        <v>0</v>
      </c>
      <c r="AD698" s="26">
        <v>0</v>
      </c>
      <c r="AE698" s="26">
        <v>0.74332907862974118</v>
      </c>
    </row>
    <row r="699" spans="1:31" x14ac:dyDescent="0.3">
      <c r="A699">
        <v>2759912</v>
      </c>
      <c r="B699">
        <v>1</v>
      </c>
      <c r="C699" t="s">
        <v>80</v>
      </c>
      <c r="D699" t="s">
        <v>107</v>
      </c>
      <c r="E699" t="s">
        <v>170</v>
      </c>
      <c r="F699" t="s">
        <v>2197</v>
      </c>
      <c r="G699" t="s">
        <v>628</v>
      </c>
      <c r="H699" t="s">
        <v>135</v>
      </c>
      <c r="I699" t="s">
        <v>136</v>
      </c>
      <c r="J699" t="s">
        <v>137</v>
      </c>
      <c r="K699" t="s">
        <v>187</v>
      </c>
      <c r="L699" t="s">
        <v>2198</v>
      </c>
      <c r="M699" t="s">
        <v>2199</v>
      </c>
      <c r="N699" s="26">
        <v>8.8513888880000007</v>
      </c>
      <c r="O699">
        <v>0</v>
      </c>
      <c r="P699">
        <v>23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 s="26">
        <v>0</v>
      </c>
      <c r="X699" s="26">
        <v>29.678885498488139</v>
      </c>
      <c r="Y699" s="26">
        <v>0</v>
      </c>
      <c r="Z699" s="26">
        <v>0</v>
      </c>
      <c r="AA699" s="26">
        <v>0</v>
      </c>
      <c r="AB699" s="26">
        <v>0</v>
      </c>
      <c r="AC699" s="26">
        <v>0</v>
      </c>
      <c r="AD699" s="26">
        <v>0</v>
      </c>
      <c r="AE699" s="26">
        <v>29.678885498488139</v>
      </c>
    </row>
    <row r="700" spans="1:31" x14ac:dyDescent="0.3">
      <c r="A700">
        <v>2759995</v>
      </c>
      <c r="B700">
        <v>1</v>
      </c>
      <c r="C700" t="s">
        <v>80</v>
      </c>
      <c r="D700" t="s">
        <v>106</v>
      </c>
      <c r="E700" t="s">
        <v>157</v>
      </c>
      <c r="F700" t="s">
        <v>2200</v>
      </c>
      <c r="G700" t="s">
        <v>159</v>
      </c>
      <c r="H700" t="s">
        <v>149</v>
      </c>
      <c r="I700" t="s">
        <v>136</v>
      </c>
      <c r="J700" t="s">
        <v>137</v>
      </c>
      <c r="K700" t="s">
        <v>138</v>
      </c>
      <c r="L700" t="s">
        <v>2201</v>
      </c>
      <c r="M700" t="s">
        <v>2202</v>
      </c>
      <c r="N700" s="26">
        <v>0.251111111</v>
      </c>
      <c r="O700">
        <v>1</v>
      </c>
      <c r="P700">
        <v>2</v>
      </c>
      <c r="Q700">
        <v>13</v>
      </c>
      <c r="R700">
        <v>153</v>
      </c>
      <c r="S700">
        <v>6</v>
      </c>
      <c r="T700">
        <v>38</v>
      </c>
      <c r="U700">
        <v>0</v>
      </c>
      <c r="V700">
        <v>0</v>
      </c>
      <c r="W700" s="26">
        <v>1.1046745630419335</v>
      </c>
      <c r="X700" s="26">
        <v>3.4802109996552887E-2</v>
      </c>
      <c r="Y700" s="26">
        <v>1.0836303613607912</v>
      </c>
      <c r="Z700" s="26">
        <v>4.4081619814873543</v>
      </c>
      <c r="AA700" s="26">
        <v>36.985358531034791</v>
      </c>
      <c r="AB700" s="26">
        <v>0</v>
      </c>
      <c r="AC700" s="26">
        <v>0</v>
      </c>
      <c r="AD700" s="26">
        <v>0</v>
      </c>
      <c r="AE700" s="26">
        <v>43.616627546921421</v>
      </c>
    </row>
    <row r="701" spans="1:31" x14ac:dyDescent="0.3">
      <c r="A701">
        <v>2759849</v>
      </c>
      <c r="B701">
        <v>1</v>
      </c>
      <c r="C701" t="s">
        <v>80</v>
      </c>
      <c r="D701" t="s">
        <v>90</v>
      </c>
      <c r="E701" t="s">
        <v>132</v>
      </c>
      <c r="F701" t="s">
        <v>2203</v>
      </c>
      <c r="G701" t="s">
        <v>197</v>
      </c>
      <c r="H701" t="s">
        <v>135</v>
      </c>
      <c r="I701" t="s">
        <v>136</v>
      </c>
      <c r="J701" t="s">
        <v>137</v>
      </c>
      <c r="K701" t="s">
        <v>138</v>
      </c>
      <c r="L701" t="s">
        <v>2204</v>
      </c>
      <c r="M701" t="s">
        <v>2205</v>
      </c>
      <c r="N701" s="26">
        <v>2.1188888879999999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2</v>
      </c>
      <c r="U701">
        <v>0</v>
      </c>
      <c r="V701">
        <v>0</v>
      </c>
      <c r="W701" s="26">
        <v>0</v>
      </c>
      <c r="X701" s="26">
        <v>0</v>
      </c>
      <c r="Y701" s="26">
        <v>0</v>
      </c>
      <c r="Z701" s="26">
        <v>0</v>
      </c>
      <c r="AA701" s="26">
        <v>0</v>
      </c>
      <c r="AB701" s="26">
        <v>3.2198781507991256</v>
      </c>
      <c r="AC701" s="26">
        <v>0</v>
      </c>
      <c r="AD701" s="26">
        <v>0</v>
      </c>
      <c r="AE701" s="26">
        <v>3.2198781507991256</v>
      </c>
    </row>
    <row r="702" spans="1:31" x14ac:dyDescent="0.3">
      <c r="A702">
        <v>2760261</v>
      </c>
      <c r="B702">
        <v>1</v>
      </c>
      <c r="C702" t="s">
        <v>80</v>
      </c>
      <c r="D702" t="s">
        <v>83</v>
      </c>
      <c r="E702" t="s">
        <v>132</v>
      </c>
      <c r="F702" t="s">
        <v>2206</v>
      </c>
      <c r="G702" t="s">
        <v>197</v>
      </c>
      <c r="H702" t="s">
        <v>135</v>
      </c>
      <c r="I702" t="s">
        <v>136</v>
      </c>
      <c r="J702" t="s">
        <v>137</v>
      </c>
      <c r="K702" t="s">
        <v>138</v>
      </c>
      <c r="L702" t="s">
        <v>2207</v>
      </c>
      <c r="M702" t="s">
        <v>2208</v>
      </c>
      <c r="N702" s="26">
        <v>5.8613888879999996</v>
      </c>
      <c r="O702">
        <v>0</v>
      </c>
      <c r="P702">
        <v>2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 s="26">
        <v>0</v>
      </c>
      <c r="X702" s="26">
        <v>1.8575379725913672</v>
      </c>
      <c r="Y702" s="26">
        <v>0</v>
      </c>
      <c r="Z702" s="26">
        <v>0</v>
      </c>
      <c r="AA702" s="26">
        <v>0</v>
      </c>
      <c r="AB702" s="26">
        <v>0</v>
      </c>
      <c r="AC702" s="26">
        <v>0</v>
      </c>
      <c r="AD702" s="26">
        <v>0</v>
      </c>
      <c r="AE702" s="26">
        <v>1.8575379725913672</v>
      </c>
    </row>
    <row r="703" spans="1:31" x14ac:dyDescent="0.3">
      <c r="A703">
        <v>2759906</v>
      </c>
      <c r="B703">
        <v>1</v>
      </c>
      <c r="C703" t="s">
        <v>80</v>
      </c>
      <c r="D703" t="s">
        <v>85</v>
      </c>
      <c r="E703" t="s">
        <v>166</v>
      </c>
      <c r="F703" t="s">
        <v>2209</v>
      </c>
      <c r="G703" t="s">
        <v>774</v>
      </c>
      <c r="H703" t="s">
        <v>135</v>
      </c>
      <c r="I703" t="s">
        <v>136</v>
      </c>
      <c r="J703" t="s">
        <v>137</v>
      </c>
      <c r="K703" t="s">
        <v>187</v>
      </c>
      <c r="L703" t="s">
        <v>2210</v>
      </c>
      <c r="M703" t="s">
        <v>2211</v>
      </c>
      <c r="N703" s="26">
        <v>2.5052777769999999</v>
      </c>
      <c r="O703">
        <v>0</v>
      </c>
      <c r="P703">
        <v>41</v>
      </c>
      <c r="Q703">
        <v>0</v>
      </c>
      <c r="R703">
        <v>0</v>
      </c>
      <c r="S703">
        <v>0</v>
      </c>
      <c r="T703">
        <v>8</v>
      </c>
      <c r="U703">
        <v>0</v>
      </c>
      <c r="V703">
        <v>0</v>
      </c>
      <c r="W703" s="26">
        <v>0</v>
      </c>
      <c r="X703" s="26">
        <v>28.103325888105115</v>
      </c>
      <c r="Y703" s="26">
        <v>0</v>
      </c>
      <c r="Z703" s="26">
        <v>0</v>
      </c>
      <c r="AA703" s="26">
        <v>0</v>
      </c>
      <c r="AB703" s="26">
        <v>42.121448799723083</v>
      </c>
      <c r="AC703" s="26">
        <v>0</v>
      </c>
      <c r="AD703" s="26">
        <v>0</v>
      </c>
      <c r="AE703" s="26">
        <v>70.224774687828202</v>
      </c>
    </row>
    <row r="704" spans="1:31" x14ac:dyDescent="0.3">
      <c r="A704">
        <v>2760453</v>
      </c>
      <c r="B704">
        <v>1</v>
      </c>
      <c r="C704" t="s">
        <v>80</v>
      </c>
      <c r="D704" t="s">
        <v>105</v>
      </c>
      <c r="E704" t="s">
        <v>170</v>
      </c>
      <c r="F704" t="s">
        <v>2212</v>
      </c>
      <c r="G704" t="s">
        <v>143</v>
      </c>
      <c r="H704" t="s">
        <v>135</v>
      </c>
      <c r="I704" t="s">
        <v>136</v>
      </c>
      <c r="J704" t="s">
        <v>137</v>
      </c>
      <c r="K704" t="s">
        <v>138</v>
      </c>
      <c r="L704" t="s">
        <v>2213</v>
      </c>
      <c r="M704" t="s">
        <v>2214</v>
      </c>
      <c r="N704" s="26">
        <v>0.31583333299999999</v>
      </c>
      <c r="O704">
        <v>0</v>
      </c>
      <c r="P704">
        <v>203</v>
      </c>
      <c r="Q704">
        <v>0</v>
      </c>
      <c r="R704">
        <v>0</v>
      </c>
      <c r="S704">
        <v>0</v>
      </c>
      <c r="T704">
        <v>26</v>
      </c>
      <c r="U704">
        <v>0</v>
      </c>
      <c r="V704">
        <v>0</v>
      </c>
      <c r="W704" s="26">
        <v>0</v>
      </c>
      <c r="X704" s="26">
        <v>15.898654892199085</v>
      </c>
      <c r="Y704" s="26">
        <v>0</v>
      </c>
      <c r="Z704" s="26">
        <v>0</v>
      </c>
      <c r="AA704" s="26">
        <v>0</v>
      </c>
      <c r="AB704" s="26">
        <v>4.5351531232038971</v>
      </c>
      <c r="AC704" s="26">
        <v>0</v>
      </c>
      <c r="AD704" s="26">
        <v>0</v>
      </c>
      <c r="AE704" s="26">
        <v>20.433808015402981</v>
      </c>
    </row>
    <row r="705" spans="1:31" x14ac:dyDescent="0.3">
      <c r="A705">
        <v>2760161</v>
      </c>
      <c r="B705">
        <v>1</v>
      </c>
      <c r="C705" t="s">
        <v>80</v>
      </c>
      <c r="D705" t="s">
        <v>83</v>
      </c>
      <c r="E705" t="s">
        <v>146</v>
      </c>
      <c r="F705" t="s">
        <v>2215</v>
      </c>
      <c r="G705" t="s">
        <v>1885</v>
      </c>
      <c r="H705" t="s">
        <v>149</v>
      </c>
      <c r="I705" t="s">
        <v>136</v>
      </c>
      <c r="J705" t="s">
        <v>137</v>
      </c>
      <c r="K705" t="s">
        <v>138</v>
      </c>
      <c r="L705" t="s">
        <v>2216</v>
      </c>
      <c r="M705" t="s">
        <v>2217</v>
      </c>
      <c r="N705" s="26">
        <v>0.74944444399999999</v>
      </c>
      <c r="O705">
        <v>0</v>
      </c>
      <c r="P705">
        <v>720</v>
      </c>
      <c r="Q705">
        <v>0</v>
      </c>
      <c r="R705">
        <v>0</v>
      </c>
      <c r="S705">
        <v>0</v>
      </c>
      <c r="T705">
        <v>86</v>
      </c>
      <c r="U705">
        <v>0</v>
      </c>
      <c r="V705">
        <v>1</v>
      </c>
      <c r="W705" s="26">
        <v>0</v>
      </c>
      <c r="X705" s="26">
        <v>123.71443672069503</v>
      </c>
      <c r="Y705" s="26">
        <v>0</v>
      </c>
      <c r="Z705" s="26">
        <v>0</v>
      </c>
      <c r="AA705" s="26">
        <v>0</v>
      </c>
      <c r="AB705" s="26">
        <v>90.755085677897796</v>
      </c>
      <c r="AC705" s="26">
        <v>0</v>
      </c>
      <c r="AD705" s="26">
        <v>11.852489540121756</v>
      </c>
      <c r="AE705" s="26">
        <v>226.32201193871458</v>
      </c>
    </row>
    <row r="706" spans="1:31" x14ac:dyDescent="0.3">
      <c r="A706">
        <v>2759826</v>
      </c>
      <c r="B706">
        <v>1</v>
      </c>
      <c r="C706" t="s">
        <v>80</v>
      </c>
      <c r="D706" t="s">
        <v>96</v>
      </c>
      <c r="E706" t="s">
        <v>152</v>
      </c>
      <c r="F706" t="s">
        <v>2218</v>
      </c>
      <c r="G706" t="s">
        <v>774</v>
      </c>
      <c r="H706" t="s">
        <v>149</v>
      </c>
      <c r="I706" t="s">
        <v>136</v>
      </c>
      <c r="J706" t="s">
        <v>137</v>
      </c>
      <c r="K706" t="s">
        <v>187</v>
      </c>
      <c r="L706" t="s">
        <v>2219</v>
      </c>
      <c r="M706" t="s">
        <v>2220</v>
      </c>
      <c r="N706" s="26">
        <v>4.9136111109999998</v>
      </c>
      <c r="O706">
        <v>0</v>
      </c>
      <c r="P706">
        <v>34</v>
      </c>
      <c r="Q706">
        <v>0</v>
      </c>
      <c r="R706">
        <v>0</v>
      </c>
      <c r="S706">
        <v>7</v>
      </c>
      <c r="T706">
        <v>33</v>
      </c>
      <c r="U706">
        <v>1</v>
      </c>
      <c r="V706">
        <v>0</v>
      </c>
      <c r="W706" s="26">
        <v>0</v>
      </c>
      <c r="X706" s="26">
        <v>71.791489933421502</v>
      </c>
      <c r="Y706" s="26">
        <v>0</v>
      </c>
      <c r="Z706" s="26">
        <v>0</v>
      </c>
      <c r="AA706" s="26">
        <v>683.33423728377193</v>
      </c>
      <c r="AB706" s="26">
        <v>370.54532271477819</v>
      </c>
      <c r="AC706" s="26">
        <v>1299.0214955497975</v>
      </c>
      <c r="AD706" s="26">
        <v>0</v>
      </c>
      <c r="AE706" s="26">
        <v>2424.6925454817692</v>
      </c>
    </row>
    <row r="707" spans="1:31" x14ac:dyDescent="0.3">
      <c r="A707">
        <v>2760324</v>
      </c>
      <c r="B707">
        <v>1</v>
      </c>
      <c r="C707" t="s">
        <v>80</v>
      </c>
      <c r="D707" t="s">
        <v>85</v>
      </c>
      <c r="E707" t="s">
        <v>141</v>
      </c>
      <c r="F707" t="s">
        <v>2221</v>
      </c>
      <c r="G707" t="s">
        <v>143</v>
      </c>
      <c r="H707" t="s">
        <v>135</v>
      </c>
      <c r="I707" t="s">
        <v>136</v>
      </c>
      <c r="J707" t="s">
        <v>137</v>
      </c>
      <c r="K707" t="s">
        <v>138</v>
      </c>
      <c r="L707" t="s">
        <v>2222</v>
      </c>
      <c r="M707" t="s">
        <v>2223</v>
      </c>
      <c r="N707" s="26">
        <v>0.17499999999999999</v>
      </c>
      <c r="O707">
        <v>0</v>
      </c>
      <c r="P707">
        <v>720</v>
      </c>
      <c r="Q707">
        <v>0</v>
      </c>
      <c r="R707">
        <v>0</v>
      </c>
      <c r="S707">
        <v>0</v>
      </c>
      <c r="T707">
        <v>66</v>
      </c>
      <c r="U707">
        <v>0</v>
      </c>
      <c r="V707">
        <v>0</v>
      </c>
      <c r="W707" s="26">
        <v>0</v>
      </c>
      <c r="X707" s="26">
        <v>30.415327110693323</v>
      </c>
      <c r="Y707" s="26">
        <v>0</v>
      </c>
      <c r="Z707" s="26">
        <v>0</v>
      </c>
      <c r="AA707" s="26">
        <v>0</v>
      </c>
      <c r="AB707" s="26">
        <v>10.596664586214521</v>
      </c>
      <c r="AC707" s="26">
        <v>0</v>
      </c>
      <c r="AD707" s="26">
        <v>0</v>
      </c>
      <c r="AE707" s="26">
        <v>41.011991696907842</v>
      </c>
    </row>
    <row r="708" spans="1:31" x14ac:dyDescent="0.3">
      <c r="A708">
        <v>2760075</v>
      </c>
      <c r="B708">
        <v>1</v>
      </c>
      <c r="C708" t="s">
        <v>80</v>
      </c>
      <c r="D708" t="s">
        <v>89</v>
      </c>
      <c r="E708" t="s">
        <v>157</v>
      </c>
      <c r="F708" t="s">
        <v>2224</v>
      </c>
      <c r="G708" t="s">
        <v>159</v>
      </c>
      <c r="H708" t="s">
        <v>149</v>
      </c>
      <c r="I708" t="s">
        <v>136</v>
      </c>
      <c r="J708" t="s">
        <v>137</v>
      </c>
      <c r="K708" t="s">
        <v>138</v>
      </c>
      <c r="L708" t="s">
        <v>2004</v>
      </c>
      <c r="M708" t="s">
        <v>2225</v>
      </c>
      <c r="N708" s="26">
        <v>0.16916666599999999</v>
      </c>
      <c r="O708">
        <v>0</v>
      </c>
      <c r="P708">
        <v>2</v>
      </c>
      <c r="Q708">
        <v>0</v>
      </c>
      <c r="R708">
        <v>7</v>
      </c>
      <c r="S708">
        <v>0</v>
      </c>
      <c r="T708">
        <v>11</v>
      </c>
      <c r="U708">
        <v>1</v>
      </c>
      <c r="V708">
        <v>0</v>
      </c>
      <c r="W708" s="26">
        <v>0</v>
      </c>
      <c r="X708" s="26">
        <v>0.47735397200674401</v>
      </c>
      <c r="Y708" s="26">
        <v>0</v>
      </c>
      <c r="Z708" s="26">
        <v>0.54573052344655482</v>
      </c>
      <c r="AA708" s="26">
        <v>0</v>
      </c>
      <c r="AB708" s="26">
        <v>1.3306321614310515</v>
      </c>
      <c r="AC708" s="26">
        <v>1608.4197611926079</v>
      </c>
      <c r="AD708" s="26">
        <v>0</v>
      </c>
      <c r="AE708" s="26">
        <v>1610.7734778494923</v>
      </c>
    </row>
    <row r="709" spans="1:31" x14ac:dyDescent="0.3">
      <c r="A709">
        <v>2759869</v>
      </c>
      <c r="B709">
        <v>1</v>
      </c>
      <c r="C709" t="s">
        <v>80</v>
      </c>
      <c r="D709" t="s">
        <v>110</v>
      </c>
      <c r="E709" t="s">
        <v>141</v>
      </c>
      <c r="F709" t="s">
        <v>2226</v>
      </c>
      <c r="G709" t="s">
        <v>186</v>
      </c>
      <c r="H709" t="s">
        <v>135</v>
      </c>
      <c r="I709" t="s">
        <v>136</v>
      </c>
      <c r="J709" t="s">
        <v>137</v>
      </c>
      <c r="K709" t="s">
        <v>187</v>
      </c>
      <c r="L709" t="s">
        <v>2227</v>
      </c>
      <c r="M709" t="s">
        <v>2228</v>
      </c>
      <c r="N709" s="26">
        <v>1.7236111110000001</v>
      </c>
      <c r="O709">
        <v>0</v>
      </c>
      <c r="P709">
        <v>109</v>
      </c>
      <c r="Q709">
        <v>0</v>
      </c>
      <c r="R709">
        <v>0</v>
      </c>
      <c r="S709">
        <v>0</v>
      </c>
      <c r="T709">
        <v>12</v>
      </c>
      <c r="U709">
        <v>0</v>
      </c>
      <c r="V709">
        <v>0</v>
      </c>
      <c r="W709" s="26">
        <v>0</v>
      </c>
      <c r="X709" s="26">
        <v>60.164848190309463</v>
      </c>
      <c r="Y709" s="26">
        <v>0</v>
      </c>
      <c r="Z709" s="26">
        <v>0</v>
      </c>
      <c r="AA709" s="26">
        <v>0</v>
      </c>
      <c r="AB709" s="26">
        <v>92.390929869090229</v>
      </c>
      <c r="AC709" s="26">
        <v>0</v>
      </c>
      <c r="AD709" s="26">
        <v>0</v>
      </c>
      <c r="AE709" s="26">
        <v>152.5557780593997</v>
      </c>
    </row>
    <row r="710" spans="1:31" x14ac:dyDescent="0.3">
      <c r="A710">
        <v>2759992</v>
      </c>
      <c r="B710">
        <v>1</v>
      </c>
      <c r="C710" t="s">
        <v>80</v>
      </c>
      <c r="D710" t="s">
        <v>105</v>
      </c>
      <c r="E710" t="s">
        <v>132</v>
      </c>
      <c r="F710" t="s">
        <v>2229</v>
      </c>
      <c r="G710" t="s">
        <v>197</v>
      </c>
      <c r="H710" t="s">
        <v>135</v>
      </c>
      <c r="I710" t="s">
        <v>136</v>
      </c>
      <c r="J710" t="s">
        <v>137</v>
      </c>
      <c r="K710" t="s">
        <v>138</v>
      </c>
      <c r="L710" t="s">
        <v>2230</v>
      </c>
      <c r="M710" t="s">
        <v>2231</v>
      </c>
      <c r="N710" s="26">
        <v>2.8941666659999998</v>
      </c>
      <c r="O710">
        <v>0</v>
      </c>
      <c r="P710">
        <v>0</v>
      </c>
      <c r="Q710">
        <v>0</v>
      </c>
      <c r="R710">
        <v>1</v>
      </c>
      <c r="S710">
        <v>0</v>
      </c>
      <c r="T710">
        <v>1</v>
      </c>
      <c r="U710">
        <v>0</v>
      </c>
      <c r="V710">
        <v>0</v>
      </c>
      <c r="W710" s="26">
        <v>0</v>
      </c>
      <c r="X710" s="26">
        <v>0</v>
      </c>
      <c r="Y710" s="26">
        <v>0</v>
      </c>
      <c r="Z710" s="26">
        <v>1.5344904940370849</v>
      </c>
      <c r="AA710" s="26">
        <v>0</v>
      </c>
      <c r="AB710" s="26">
        <v>0</v>
      </c>
      <c r="AC710" s="26">
        <v>0</v>
      </c>
      <c r="AD710" s="26">
        <v>0</v>
      </c>
      <c r="AE710" s="26">
        <v>1.5344904940370849</v>
      </c>
    </row>
    <row r="711" spans="1:31" x14ac:dyDescent="0.3">
      <c r="A711">
        <v>2760038</v>
      </c>
      <c r="B711">
        <v>1</v>
      </c>
      <c r="C711" t="s">
        <v>81</v>
      </c>
      <c r="D711" t="s">
        <v>118</v>
      </c>
      <c r="E711" t="s">
        <v>146</v>
      </c>
      <c r="F711" t="s">
        <v>2232</v>
      </c>
      <c r="G711" t="s">
        <v>159</v>
      </c>
      <c r="H711" t="s">
        <v>149</v>
      </c>
      <c r="I711" t="s">
        <v>136</v>
      </c>
      <c r="J711" t="s">
        <v>137</v>
      </c>
      <c r="K711" t="s">
        <v>138</v>
      </c>
      <c r="L711" t="s">
        <v>2233</v>
      </c>
      <c r="M711" t="s">
        <v>2234</v>
      </c>
      <c r="N711" s="26">
        <v>0.66027777700000001</v>
      </c>
      <c r="O711">
        <v>15</v>
      </c>
      <c r="P711">
        <v>1409</v>
      </c>
      <c r="Q711">
        <v>197</v>
      </c>
      <c r="R711">
        <v>178</v>
      </c>
      <c r="S711">
        <v>17</v>
      </c>
      <c r="T711">
        <v>115</v>
      </c>
      <c r="U711">
        <v>0</v>
      </c>
      <c r="V711">
        <v>0</v>
      </c>
      <c r="W711" s="26">
        <v>6.2592093456588884</v>
      </c>
      <c r="X711" s="26">
        <v>101.19318052263149</v>
      </c>
      <c r="Y711" s="26">
        <v>79.793510729676555</v>
      </c>
      <c r="Z711" s="26">
        <v>11.411140333615881</v>
      </c>
      <c r="AA711" s="26">
        <v>18.714357030394279</v>
      </c>
      <c r="AB711" s="26">
        <v>34.377478431829779</v>
      </c>
      <c r="AC711" s="26">
        <v>0</v>
      </c>
      <c r="AD711" s="26">
        <v>0</v>
      </c>
      <c r="AE711" s="26">
        <v>251.74887639380688</v>
      </c>
    </row>
    <row r="712" spans="1:31" x14ac:dyDescent="0.3">
      <c r="A712">
        <v>2760101</v>
      </c>
      <c r="B712">
        <v>1</v>
      </c>
      <c r="C712" t="s">
        <v>81</v>
      </c>
      <c r="D712" t="s">
        <v>121</v>
      </c>
      <c r="E712" t="s">
        <v>157</v>
      </c>
      <c r="F712" t="s">
        <v>2235</v>
      </c>
      <c r="G712" t="s">
        <v>159</v>
      </c>
      <c r="H712" t="s">
        <v>149</v>
      </c>
      <c r="I712" t="s">
        <v>136</v>
      </c>
      <c r="J712" t="s">
        <v>137</v>
      </c>
      <c r="K712" t="s">
        <v>138</v>
      </c>
      <c r="L712" t="s">
        <v>2236</v>
      </c>
      <c r="M712" t="s">
        <v>2237</v>
      </c>
      <c r="N712" s="26">
        <v>0.3775</v>
      </c>
      <c r="O712">
        <v>36</v>
      </c>
      <c r="P712">
        <v>9175</v>
      </c>
      <c r="Q712">
        <v>18</v>
      </c>
      <c r="R712">
        <v>699</v>
      </c>
      <c r="S712">
        <v>30</v>
      </c>
      <c r="T712">
        <v>1063</v>
      </c>
      <c r="U712">
        <v>1</v>
      </c>
      <c r="V712">
        <v>3</v>
      </c>
      <c r="W712" s="26">
        <v>10.310725814681383</v>
      </c>
      <c r="X712" s="26">
        <v>357.67568714240252</v>
      </c>
      <c r="Y712" s="26">
        <v>15.975073229324673</v>
      </c>
      <c r="Z712" s="26">
        <v>9.8564275098979373</v>
      </c>
      <c r="AA712" s="26">
        <v>97.859720813560841</v>
      </c>
      <c r="AB712" s="26">
        <v>244.86265385082581</v>
      </c>
      <c r="AC712" s="26">
        <v>65.434252190479995</v>
      </c>
      <c r="AD712" s="26">
        <v>133.0024703643503</v>
      </c>
      <c r="AE712" s="26">
        <v>934.97701091552346</v>
      </c>
    </row>
    <row r="713" spans="1:31" x14ac:dyDescent="0.3">
      <c r="A713">
        <v>2760450</v>
      </c>
      <c r="B713">
        <v>1</v>
      </c>
      <c r="C713" t="s">
        <v>81</v>
      </c>
      <c r="D713" t="s">
        <v>118</v>
      </c>
      <c r="E713" t="s">
        <v>141</v>
      </c>
      <c r="F713" t="s">
        <v>2238</v>
      </c>
      <c r="G713" t="s">
        <v>143</v>
      </c>
      <c r="H713" t="s">
        <v>135</v>
      </c>
      <c r="I713" t="s">
        <v>136</v>
      </c>
      <c r="J713" t="s">
        <v>137</v>
      </c>
      <c r="K713" t="s">
        <v>138</v>
      </c>
      <c r="L713" t="s">
        <v>2239</v>
      </c>
      <c r="M713" t="s">
        <v>2240</v>
      </c>
      <c r="N713" s="26">
        <v>0.48</v>
      </c>
      <c r="O713">
        <v>0</v>
      </c>
      <c r="P713">
        <v>252</v>
      </c>
      <c r="Q713">
        <v>0</v>
      </c>
      <c r="R713">
        <v>1</v>
      </c>
      <c r="S713">
        <v>0</v>
      </c>
      <c r="T713">
        <v>11</v>
      </c>
      <c r="U713">
        <v>0</v>
      </c>
      <c r="V713">
        <v>0</v>
      </c>
      <c r="W713" s="26">
        <v>0</v>
      </c>
      <c r="X713" s="26">
        <v>31.882128839915481</v>
      </c>
      <c r="Y713" s="26">
        <v>0</v>
      </c>
      <c r="Z713" s="26">
        <v>0</v>
      </c>
      <c r="AA713" s="26">
        <v>0</v>
      </c>
      <c r="AB713" s="26">
        <v>1.7671564981125119</v>
      </c>
      <c r="AC713" s="26">
        <v>0</v>
      </c>
      <c r="AD713" s="26">
        <v>0</v>
      </c>
      <c r="AE713" s="26">
        <v>33.649285338027994</v>
      </c>
    </row>
    <row r="714" spans="1:31" x14ac:dyDescent="0.3">
      <c r="A714">
        <v>2760264</v>
      </c>
      <c r="B714">
        <v>1</v>
      </c>
      <c r="C714" t="s">
        <v>80</v>
      </c>
      <c r="D714" t="s">
        <v>82</v>
      </c>
      <c r="E714" t="s">
        <v>166</v>
      </c>
      <c r="F714" t="s">
        <v>2241</v>
      </c>
      <c r="G714" t="s">
        <v>204</v>
      </c>
      <c r="H714" t="s">
        <v>135</v>
      </c>
      <c r="I714" t="s">
        <v>136</v>
      </c>
      <c r="J714" t="s">
        <v>137</v>
      </c>
      <c r="K714" t="s">
        <v>138</v>
      </c>
      <c r="L714" t="s">
        <v>2242</v>
      </c>
      <c r="M714" t="s">
        <v>2243</v>
      </c>
      <c r="N714" s="26">
        <v>1.2922222219999999</v>
      </c>
      <c r="O714">
        <v>0</v>
      </c>
      <c r="P714">
        <v>2</v>
      </c>
      <c r="Q714">
        <v>0</v>
      </c>
      <c r="R714">
        <v>0</v>
      </c>
      <c r="S714">
        <v>0</v>
      </c>
      <c r="T714">
        <v>39</v>
      </c>
      <c r="U714">
        <v>0</v>
      </c>
      <c r="V714">
        <v>0</v>
      </c>
      <c r="W714" s="26">
        <v>0</v>
      </c>
      <c r="X714" s="26">
        <v>4.1814069592562593</v>
      </c>
      <c r="Y714" s="26">
        <v>0</v>
      </c>
      <c r="Z714" s="26">
        <v>0</v>
      </c>
      <c r="AA714" s="26">
        <v>0</v>
      </c>
      <c r="AB714" s="26">
        <v>62.690152477675291</v>
      </c>
      <c r="AC714" s="26">
        <v>0</v>
      </c>
      <c r="AD714" s="26">
        <v>0</v>
      </c>
      <c r="AE714" s="26">
        <v>66.871559436931548</v>
      </c>
    </row>
    <row r="715" spans="1:31" x14ac:dyDescent="0.3">
      <c r="A715">
        <v>2759766</v>
      </c>
      <c r="B715">
        <v>1</v>
      </c>
      <c r="C715" t="s">
        <v>80</v>
      </c>
      <c r="D715" t="s">
        <v>82</v>
      </c>
      <c r="E715" t="s">
        <v>132</v>
      </c>
      <c r="F715" t="s">
        <v>653</v>
      </c>
      <c r="G715" t="s">
        <v>134</v>
      </c>
      <c r="H715" t="s">
        <v>135</v>
      </c>
      <c r="I715" t="s">
        <v>136</v>
      </c>
      <c r="J715" t="s">
        <v>137</v>
      </c>
      <c r="K715" t="s">
        <v>138</v>
      </c>
      <c r="L715" t="s">
        <v>2244</v>
      </c>
      <c r="M715" t="s">
        <v>2245</v>
      </c>
      <c r="N715" s="26">
        <v>1.8847222219999999</v>
      </c>
      <c r="O715">
        <v>0</v>
      </c>
      <c r="P715">
        <v>13</v>
      </c>
      <c r="Q715">
        <v>0</v>
      </c>
      <c r="R715">
        <v>0</v>
      </c>
      <c r="S715">
        <v>0</v>
      </c>
      <c r="T715">
        <v>4</v>
      </c>
      <c r="U715">
        <v>0</v>
      </c>
      <c r="V715">
        <v>0</v>
      </c>
      <c r="W715" s="26">
        <v>0</v>
      </c>
      <c r="X715" s="26">
        <v>5.9693497328716951</v>
      </c>
      <c r="Y715" s="26">
        <v>0</v>
      </c>
      <c r="Z715" s="26">
        <v>0</v>
      </c>
      <c r="AA715" s="26">
        <v>0</v>
      </c>
      <c r="AB715" s="26">
        <v>0.7186964254182534</v>
      </c>
      <c r="AC715" s="26">
        <v>0</v>
      </c>
      <c r="AD715" s="26">
        <v>0</v>
      </c>
      <c r="AE715" s="26">
        <v>6.6880461582899482</v>
      </c>
    </row>
    <row r="716" spans="1:31" x14ac:dyDescent="0.3">
      <c r="A716">
        <v>2760470</v>
      </c>
      <c r="B716">
        <v>1</v>
      </c>
      <c r="C716" t="s">
        <v>80</v>
      </c>
      <c r="D716" t="s">
        <v>96</v>
      </c>
      <c r="E716" t="s">
        <v>132</v>
      </c>
      <c r="F716" t="s">
        <v>2246</v>
      </c>
      <c r="G716" t="s">
        <v>134</v>
      </c>
      <c r="H716" t="s">
        <v>135</v>
      </c>
      <c r="I716" t="s">
        <v>136</v>
      </c>
      <c r="J716" t="s">
        <v>137</v>
      </c>
      <c r="K716" t="s">
        <v>138</v>
      </c>
      <c r="L716" t="s">
        <v>2247</v>
      </c>
      <c r="M716" t="s">
        <v>2248</v>
      </c>
      <c r="N716" s="26">
        <v>1.420833333</v>
      </c>
      <c r="O716">
        <v>0</v>
      </c>
      <c r="P716">
        <v>1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 s="26">
        <v>0</v>
      </c>
      <c r="X716" s="26">
        <v>0</v>
      </c>
      <c r="Y716" s="26">
        <v>0</v>
      </c>
      <c r="Z716" s="26">
        <v>0</v>
      </c>
      <c r="AA716" s="26">
        <v>0</v>
      </c>
      <c r="AB716" s="26">
        <v>0</v>
      </c>
      <c r="AC716" s="26">
        <v>0</v>
      </c>
      <c r="AD716" s="26">
        <v>0</v>
      </c>
      <c r="AE716" s="26">
        <v>0</v>
      </c>
    </row>
    <row r="717" spans="1:31" x14ac:dyDescent="0.3">
      <c r="A717">
        <v>2759829</v>
      </c>
      <c r="B717">
        <v>1</v>
      </c>
      <c r="C717" t="s">
        <v>80</v>
      </c>
      <c r="D717" t="s">
        <v>97</v>
      </c>
      <c r="E717" t="s">
        <v>170</v>
      </c>
      <c r="F717" t="s">
        <v>2249</v>
      </c>
      <c r="G717" t="s">
        <v>204</v>
      </c>
      <c r="H717" t="s">
        <v>135</v>
      </c>
      <c r="I717" t="s">
        <v>136</v>
      </c>
      <c r="J717" t="s">
        <v>137</v>
      </c>
      <c r="K717" t="s">
        <v>138</v>
      </c>
      <c r="L717" t="s">
        <v>2250</v>
      </c>
      <c r="M717" t="s">
        <v>2251</v>
      </c>
      <c r="N717" s="26">
        <v>0.97499999999999998</v>
      </c>
      <c r="O717">
        <v>0</v>
      </c>
      <c r="P717">
        <v>16</v>
      </c>
      <c r="Q717">
        <v>0</v>
      </c>
      <c r="R717">
        <v>15</v>
      </c>
      <c r="S717">
        <v>0</v>
      </c>
      <c r="T717">
        <v>6</v>
      </c>
      <c r="U717">
        <v>0</v>
      </c>
      <c r="V717">
        <v>0</v>
      </c>
      <c r="W717" s="26">
        <v>0</v>
      </c>
      <c r="X717" s="26">
        <v>10.868289926333906</v>
      </c>
      <c r="Y717" s="26">
        <v>0</v>
      </c>
      <c r="Z717" s="26">
        <v>2.1640213325789306</v>
      </c>
      <c r="AA717" s="26">
        <v>0</v>
      </c>
      <c r="AB717" s="26">
        <v>0</v>
      </c>
      <c r="AC717" s="26">
        <v>0</v>
      </c>
      <c r="AD717" s="26">
        <v>0</v>
      </c>
      <c r="AE717" s="26">
        <v>13.032311258912838</v>
      </c>
    </row>
    <row r="718" spans="1:31" x14ac:dyDescent="0.3">
      <c r="A718">
        <v>2759941</v>
      </c>
      <c r="B718">
        <v>1</v>
      </c>
      <c r="C718" t="s">
        <v>81</v>
      </c>
      <c r="D718" t="s">
        <v>120</v>
      </c>
      <c r="E718" t="s">
        <v>152</v>
      </c>
      <c r="F718" t="s">
        <v>2252</v>
      </c>
      <c r="G718" t="s">
        <v>159</v>
      </c>
      <c r="H718" t="s">
        <v>149</v>
      </c>
      <c r="I718" t="s">
        <v>136</v>
      </c>
      <c r="J718" t="s">
        <v>137</v>
      </c>
      <c r="K718" t="s">
        <v>138</v>
      </c>
      <c r="L718" t="s">
        <v>2253</v>
      </c>
      <c r="M718" t="s">
        <v>2254</v>
      </c>
      <c r="N718" s="26">
        <v>0.62749999999999995</v>
      </c>
      <c r="O718">
        <v>6</v>
      </c>
      <c r="P718">
        <v>789</v>
      </c>
      <c r="Q718">
        <v>44</v>
      </c>
      <c r="R718">
        <v>24</v>
      </c>
      <c r="S718">
        <v>14</v>
      </c>
      <c r="T718">
        <v>57</v>
      </c>
      <c r="U718">
        <v>5</v>
      </c>
      <c r="V718">
        <v>0</v>
      </c>
      <c r="W718" s="26">
        <v>0.52018941666740248</v>
      </c>
      <c r="X718" s="26">
        <v>63.884114643014513</v>
      </c>
      <c r="Y718" s="26">
        <v>114.1907681439458</v>
      </c>
      <c r="Z718" s="26">
        <v>1.1684536109714425</v>
      </c>
      <c r="AA718" s="26">
        <v>27.705031235768644</v>
      </c>
      <c r="AB718" s="26">
        <v>17.104776949262675</v>
      </c>
      <c r="AC718" s="26">
        <v>527.2462006525825</v>
      </c>
      <c r="AD718" s="26">
        <v>0</v>
      </c>
      <c r="AE718" s="26">
        <v>751.81953465221295</v>
      </c>
    </row>
    <row r="719" spans="1:31" x14ac:dyDescent="0.3">
      <c r="A719">
        <v>2760273</v>
      </c>
      <c r="B719">
        <v>1</v>
      </c>
      <c r="C719" t="s">
        <v>80</v>
      </c>
      <c r="D719" t="s">
        <v>82</v>
      </c>
      <c r="E719" t="s">
        <v>132</v>
      </c>
      <c r="F719" t="s">
        <v>2255</v>
      </c>
      <c r="G719" t="s">
        <v>134</v>
      </c>
      <c r="H719" t="s">
        <v>135</v>
      </c>
      <c r="I719" t="s">
        <v>136</v>
      </c>
      <c r="J719" t="s">
        <v>137</v>
      </c>
      <c r="K719" t="s">
        <v>138</v>
      </c>
      <c r="L719" t="s">
        <v>2256</v>
      </c>
      <c r="M719" t="s">
        <v>2257</v>
      </c>
      <c r="N719" s="26">
        <v>4.5991666660000003</v>
      </c>
      <c r="O719">
        <v>0</v>
      </c>
      <c r="P719">
        <v>9</v>
      </c>
      <c r="Q719">
        <v>0</v>
      </c>
      <c r="R719">
        <v>0</v>
      </c>
      <c r="S719">
        <v>0</v>
      </c>
      <c r="T719">
        <v>1</v>
      </c>
      <c r="U719">
        <v>0</v>
      </c>
      <c r="V719">
        <v>0</v>
      </c>
      <c r="W719" s="26">
        <v>0</v>
      </c>
      <c r="X719" s="26">
        <v>28.497410598845327</v>
      </c>
      <c r="Y719" s="26">
        <v>0</v>
      </c>
      <c r="Z719" s="26">
        <v>0</v>
      </c>
      <c r="AA719" s="26">
        <v>0</v>
      </c>
      <c r="AB719" s="26">
        <v>6.3825516737164243</v>
      </c>
      <c r="AC719" s="26">
        <v>0</v>
      </c>
      <c r="AD719" s="26">
        <v>0</v>
      </c>
      <c r="AE719" s="26">
        <v>34.879962272561755</v>
      </c>
    </row>
    <row r="720" spans="1:31" x14ac:dyDescent="0.3">
      <c r="A720">
        <v>2759895</v>
      </c>
      <c r="B720">
        <v>1</v>
      </c>
      <c r="C720" t="s">
        <v>80</v>
      </c>
      <c r="D720" t="s">
        <v>82</v>
      </c>
      <c r="E720" t="s">
        <v>132</v>
      </c>
      <c r="F720" t="s">
        <v>2258</v>
      </c>
      <c r="G720" t="s">
        <v>134</v>
      </c>
      <c r="H720" t="s">
        <v>135</v>
      </c>
      <c r="I720" t="s">
        <v>136</v>
      </c>
      <c r="J720" t="s">
        <v>137</v>
      </c>
      <c r="K720" t="s">
        <v>138</v>
      </c>
      <c r="L720" t="s">
        <v>2259</v>
      </c>
      <c r="M720" t="s">
        <v>2260</v>
      </c>
      <c r="N720" s="26">
        <v>5.6955555550000003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1</v>
      </c>
      <c r="U720">
        <v>0</v>
      </c>
      <c r="V720">
        <v>0</v>
      </c>
      <c r="W720" s="26">
        <v>0</v>
      </c>
      <c r="X720" s="26">
        <v>0</v>
      </c>
      <c r="Y720" s="26">
        <v>0</v>
      </c>
      <c r="Z720" s="26">
        <v>0</v>
      </c>
      <c r="AA720" s="26">
        <v>0</v>
      </c>
      <c r="AB720" s="26">
        <v>31.97589216434886</v>
      </c>
      <c r="AC720" s="26">
        <v>0</v>
      </c>
      <c r="AD720" s="26">
        <v>0</v>
      </c>
      <c r="AE720" s="26">
        <v>31.97589216434886</v>
      </c>
    </row>
    <row r="721" spans="1:31" x14ac:dyDescent="0.3">
      <c r="A721">
        <v>2760482</v>
      </c>
      <c r="B721">
        <v>1</v>
      </c>
      <c r="C721" t="s">
        <v>80</v>
      </c>
      <c r="D721" t="s">
        <v>93</v>
      </c>
      <c r="E721" t="s">
        <v>132</v>
      </c>
      <c r="F721" t="s">
        <v>2261</v>
      </c>
      <c r="G721" t="s">
        <v>134</v>
      </c>
      <c r="H721" t="s">
        <v>135</v>
      </c>
      <c r="I721" t="s">
        <v>136</v>
      </c>
      <c r="J721" t="s">
        <v>137</v>
      </c>
      <c r="K721" t="s">
        <v>138</v>
      </c>
      <c r="L721" t="s">
        <v>2262</v>
      </c>
      <c r="M721" t="s">
        <v>2263</v>
      </c>
      <c r="N721" s="26">
        <v>1.832222222</v>
      </c>
      <c r="O721">
        <v>0</v>
      </c>
      <c r="P721">
        <v>3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 s="26">
        <v>0</v>
      </c>
      <c r="X721" s="26">
        <v>0.69498985244314093</v>
      </c>
      <c r="Y721" s="26">
        <v>0</v>
      </c>
      <c r="Z721" s="26">
        <v>0</v>
      </c>
      <c r="AA721" s="26">
        <v>0</v>
      </c>
      <c r="AB721" s="26">
        <v>0</v>
      </c>
      <c r="AC721" s="26">
        <v>0</v>
      </c>
      <c r="AD721" s="26">
        <v>0</v>
      </c>
      <c r="AE721" s="26">
        <v>0.69498985244314093</v>
      </c>
    </row>
    <row r="722" spans="1:31" x14ac:dyDescent="0.3">
      <c r="A722">
        <v>2759958</v>
      </c>
      <c r="B722">
        <v>1</v>
      </c>
      <c r="C722" t="s">
        <v>80</v>
      </c>
      <c r="D722" t="s">
        <v>94</v>
      </c>
      <c r="E722" t="s">
        <v>157</v>
      </c>
      <c r="F722" t="s">
        <v>190</v>
      </c>
      <c r="G722" t="s">
        <v>159</v>
      </c>
      <c r="H722" t="s">
        <v>149</v>
      </c>
      <c r="I722" t="s">
        <v>136</v>
      </c>
      <c r="J722" t="s">
        <v>137</v>
      </c>
      <c r="K722" t="s">
        <v>138</v>
      </c>
      <c r="L722" t="s">
        <v>2264</v>
      </c>
      <c r="M722" t="s">
        <v>2265</v>
      </c>
      <c r="N722" s="26">
        <v>3.3955555550000001</v>
      </c>
      <c r="O722">
        <v>0</v>
      </c>
      <c r="P722">
        <v>1</v>
      </c>
      <c r="Q722">
        <v>5</v>
      </c>
      <c r="R722">
        <v>64</v>
      </c>
      <c r="S722">
        <v>1</v>
      </c>
      <c r="T722">
        <v>4</v>
      </c>
      <c r="U722">
        <v>0</v>
      </c>
      <c r="V722">
        <v>0</v>
      </c>
      <c r="W722" s="26">
        <v>0</v>
      </c>
      <c r="X722" s="26">
        <v>1.5718226506050437</v>
      </c>
      <c r="Y722" s="26">
        <v>2.2601260976658093</v>
      </c>
      <c r="Z722" s="26">
        <v>12.544386346666668</v>
      </c>
      <c r="AA722" s="26">
        <v>0</v>
      </c>
      <c r="AB722" s="26">
        <v>27.973150412999981</v>
      </c>
      <c r="AC722" s="26">
        <v>0</v>
      </c>
      <c r="AD722" s="26">
        <v>0</v>
      </c>
      <c r="AE722" s="26">
        <v>44.349485507937501</v>
      </c>
    </row>
    <row r="723" spans="1:31" x14ac:dyDescent="0.3">
      <c r="A723">
        <v>2760104</v>
      </c>
      <c r="B723">
        <v>1</v>
      </c>
      <c r="C723" t="s">
        <v>80</v>
      </c>
      <c r="D723" t="s">
        <v>89</v>
      </c>
      <c r="E723" t="s">
        <v>157</v>
      </c>
      <c r="F723" t="s">
        <v>2224</v>
      </c>
      <c r="G723" t="s">
        <v>159</v>
      </c>
      <c r="H723" t="s">
        <v>149</v>
      </c>
      <c r="I723" t="s">
        <v>136</v>
      </c>
      <c r="J723" t="s">
        <v>137</v>
      </c>
      <c r="K723" t="s">
        <v>138</v>
      </c>
      <c r="L723" t="s">
        <v>2266</v>
      </c>
      <c r="M723" t="s">
        <v>2267</v>
      </c>
      <c r="N723" s="26">
        <v>1.984444444</v>
      </c>
      <c r="O723">
        <v>0</v>
      </c>
      <c r="P723">
        <v>2</v>
      </c>
      <c r="Q723">
        <v>0</v>
      </c>
      <c r="R723">
        <v>7</v>
      </c>
      <c r="S723">
        <v>0</v>
      </c>
      <c r="T723">
        <v>11</v>
      </c>
      <c r="U723">
        <v>1</v>
      </c>
      <c r="V723">
        <v>0</v>
      </c>
      <c r="W723" s="26">
        <v>0</v>
      </c>
      <c r="X723" s="26">
        <v>5.5308732737409487</v>
      </c>
      <c r="Y723" s="26">
        <v>0</v>
      </c>
      <c r="Z723" s="26">
        <v>6.3301243048373879</v>
      </c>
      <c r="AA723" s="26">
        <v>0</v>
      </c>
      <c r="AB723" s="26">
        <v>15.226991601690846</v>
      </c>
      <c r="AC723" s="26">
        <v>20103.991227503873</v>
      </c>
      <c r="AD723" s="26">
        <v>0</v>
      </c>
      <c r="AE723" s="26">
        <v>20131.079216684142</v>
      </c>
    </row>
    <row r="724" spans="1:31" x14ac:dyDescent="0.3">
      <c r="A724">
        <v>2759855</v>
      </c>
      <c r="B724">
        <v>1</v>
      </c>
      <c r="C724" t="s">
        <v>81</v>
      </c>
      <c r="D724" t="s">
        <v>118</v>
      </c>
      <c r="E724" t="s">
        <v>152</v>
      </c>
      <c r="F724" t="s">
        <v>2268</v>
      </c>
      <c r="G724" t="s">
        <v>326</v>
      </c>
      <c r="H724" t="s">
        <v>149</v>
      </c>
      <c r="I724" t="s">
        <v>136</v>
      </c>
      <c r="J724" t="s">
        <v>137</v>
      </c>
      <c r="K724" t="s">
        <v>187</v>
      </c>
      <c r="L724" t="s">
        <v>2269</v>
      </c>
      <c r="M724" t="s">
        <v>2270</v>
      </c>
      <c r="N724" s="26">
        <v>0.93527777700000003</v>
      </c>
      <c r="O724">
        <v>0</v>
      </c>
      <c r="P724">
        <v>576</v>
      </c>
      <c r="Q724">
        <v>31</v>
      </c>
      <c r="R724">
        <v>24</v>
      </c>
      <c r="S724">
        <v>1</v>
      </c>
      <c r="T724">
        <v>55</v>
      </c>
      <c r="U724">
        <v>0</v>
      </c>
      <c r="V724">
        <v>0</v>
      </c>
      <c r="W724" s="26">
        <v>0</v>
      </c>
      <c r="X724" s="26">
        <v>18.62435509546648</v>
      </c>
      <c r="Y724" s="26">
        <v>0.6159812841365111</v>
      </c>
      <c r="Z724" s="26">
        <v>1.534704449189271</v>
      </c>
      <c r="AA724" s="26">
        <v>0</v>
      </c>
      <c r="AB724" s="26">
        <v>17.3596472477855</v>
      </c>
      <c r="AC724" s="26">
        <v>0</v>
      </c>
      <c r="AD724" s="26">
        <v>0</v>
      </c>
      <c r="AE724" s="26">
        <v>38.13468807657776</v>
      </c>
    </row>
    <row r="725" spans="1:31" x14ac:dyDescent="0.3">
      <c r="A725">
        <v>2760296</v>
      </c>
      <c r="B725">
        <v>1</v>
      </c>
      <c r="C725" t="s">
        <v>80</v>
      </c>
      <c r="D725" t="s">
        <v>96</v>
      </c>
      <c r="E725" t="s">
        <v>132</v>
      </c>
      <c r="F725" t="s">
        <v>2271</v>
      </c>
      <c r="G725" t="s">
        <v>134</v>
      </c>
      <c r="H725" t="s">
        <v>135</v>
      </c>
      <c r="I725" t="s">
        <v>136</v>
      </c>
      <c r="J725" t="s">
        <v>137</v>
      </c>
      <c r="K725" t="s">
        <v>138</v>
      </c>
      <c r="L725" t="s">
        <v>2272</v>
      </c>
      <c r="M725" t="s">
        <v>2273</v>
      </c>
      <c r="N725" s="26">
        <v>4.9083333329999999</v>
      </c>
      <c r="O725">
        <v>0</v>
      </c>
      <c r="P725">
        <v>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 s="26">
        <v>0</v>
      </c>
      <c r="X725" s="26">
        <v>5.731902732532137</v>
      </c>
      <c r="Y725" s="26">
        <v>0</v>
      </c>
      <c r="Z725" s="26">
        <v>0</v>
      </c>
      <c r="AA725" s="26">
        <v>0</v>
      </c>
      <c r="AB725" s="26">
        <v>0</v>
      </c>
      <c r="AC725" s="26">
        <v>0</v>
      </c>
      <c r="AD725" s="26">
        <v>0</v>
      </c>
      <c r="AE725" s="26">
        <v>5.731902732532137</v>
      </c>
    </row>
    <row r="726" spans="1:31" x14ac:dyDescent="0.3">
      <c r="A726">
        <v>2760187</v>
      </c>
      <c r="B726">
        <v>1</v>
      </c>
      <c r="C726" t="s">
        <v>80</v>
      </c>
      <c r="D726" t="s">
        <v>92</v>
      </c>
      <c r="E726" t="s">
        <v>170</v>
      </c>
      <c r="F726" t="s">
        <v>2274</v>
      </c>
      <c r="G726" t="s">
        <v>425</v>
      </c>
      <c r="H726" t="s">
        <v>135</v>
      </c>
      <c r="I726" t="s">
        <v>136</v>
      </c>
      <c r="J726" t="s">
        <v>137</v>
      </c>
      <c r="K726" t="s">
        <v>138</v>
      </c>
      <c r="L726" t="s">
        <v>2275</v>
      </c>
      <c r="M726" t="s">
        <v>2276</v>
      </c>
      <c r="N726" s="26">
        <v>1.2166666660000001</v>
      </c>
      <c r="O726">
        <v>0</v>
      </c>
      <c r="P726">
        <v>12</v>
      </c>
      <c r="Q726">
        <v>0</v>
      </c>
      <c r="R726">
        <v>0</v>
      </c>
      <c r="S726">
        <v>0</v>
      </c>
      <c r="T726">
        <v>6</v>
      </c>
      <c r="U726">
        <v>0</v>
      </c>
      <c r="V726">
        <v>0</v>
      </c>
      <c r="W726" s="26">
        <v>0</v>
      </c>
      <c r="X726" s="26">
        <v>8.942913149641095</v>
      </c>
      <c r="Y726" s="26">
        <v>0</v>
      </c>
      <c r="Z726" s="26">
        <v>0</v>
      </c>
      <c r="AA726" s="26">
        <v>0</v>
      </c>
      <c r="AB726" s="26">
        <v>12.160721459273333</v>
      </c>
      <c r="AC726" s="26">
        <v>0</v>
      </c>
      <c r="AD726" s="26">
        <v>0</v>
      </c>
      <c r="AE726" s="26">
        <v>21.103634608914426</v>
      </c>
    </row>
    <row r="727" spans="1:31" x14ac:dyDescent="0.3">
      <c r="A727">
        <v>2760330</v>
      </c>
      <c r="B727">
        <v>1</v>
      </c>
      <c r="C727" t="s">
        <v>80</v>
      </c>
      <c r="D727" t="s">
        <v>103</v>
      </c>
      <c r="E727" t="s">
        <v>141</v>
      </c>
      <c r="F727" t="s">
        <v>2277</v>
      </c>
      <c r="G727" t="s">
        <v>344</v>
      </c>
      <c r="H727" t="s">
        <v>135</v>
      </c>
      <c r="I727" t="s">
        <v>136</v>
      </c>
      <c r="J727" t="s">
        <v>137</v>
      </c>
      <c r="K727" t="s">
        <v>138</v>
      </c>
      <c r="L727" t="s">
        <v>2278</v>
      </c>
      <c r="M727" t="s">
        <v>2279</v>
      </c>
      <c r="N727" s="26">
        <v>0.68333333299999999</v>
      </c>
      <c r="O727">
        <v>0</v>
      </c>
      <c r="P727">
        <v>1</v>
      </c>
      <c r="Q727">
        <v>0</v>
      </c>
      <c r="R727">
        <v>13</v>
      </c>
      <c r="S727">
        <v>0</v>
      </c>
      <c r="T727">
        <v>2</v>
      </c>
      <c r="U727">
        <v>0</v>
      </c>
      <c r="V727">
        <v>0</v>
      </c>
      <c r="W727" s="26">
        <v>0</v>
      </c>
      <c r="X727" s="26">
        <v>0.17804824956666665</v>
      </c>
      <c r="Y727" s="26">
        <v>0</v>
      </c>
      <c r="Z727" s="26">
        <v>8.2503248947266812</v>
      </c>
      <c r="AA727" s="26">
        <v>0</v>
      </c>
      <c r="AB727" s="26">
        <v>0</v>
      </c>
      <c r="AC727" s="26">
        <v>0</v>
      </c>
      <c r="AD727" s="26">
        <v>0</v>
      </c>
      <c r="AE727" s="26">
        <v>8.4283731442933476</v>
      </c>
    </row>
    <row r="728" spans="1:31" x14ac:dyDescent="0.3">
      <c r="A728">
        <v>2759789</v>
      </c>
      <c r="B728">
        <v>1</v>
      </c>
      <c r="C728" t="s">
        <v>80</v>
      </c>
      <c r="D728" t="s">
        <v>82</v>
      </c>
      <c r="E728" t="s">
        <v>132</v>
      </c>
      <c r="F728" t="s">
        <v>397</v>
      </c>
      <c r="G728" t="s">
        <v>134</v>
      </c>
      <c r="H728" t="s">
        <v>135</v>
      </c>
      <c r="I728" t="s">
        <v>136</v>
      </c>
      <c r="J728" t="s">
        <v>137</v>
      </c>
      <c r="K728" t="s">
        <v>138</v>
      </c>
      <c r="L728" t="s">
        <v>2280</v>
      </c>
      <c r="M728" t="s">
        <v>2281</v>
      </c>
      <c r="N728" s="26">
        <v>9.0752777770000002</v>
      </c>
      <c r="O728">
        <v>0</v>
      </c>
      <c r="P728">
        <v>1</v>
      </c>
      <c r="Q728">
        <v>0</v>
      </c>
      <c r="R728">
        <v>0</v>
      </c>
      <c r="S728">
        <v>0</v>
      </c>
      <c r="T728">
        <v>10</v>
      </c>
      <c r="U728">
        <v>0</v>
      </c>
      <c r="V728">
        <v>0</v>
      </c>
      <c r="W728" s="26">
        <v>0</v>
      </c>
      <c r="X728" s="26">
        <v>18.77694454667056</v>
      </c>
      <c r="Y728" s="26">
        <v>0</v>
      </c>
      <c r="Z728" s="26">
        <v>0</v>
      </c>
      <c r="AA728" s="26">
        <v>0</v>
      </c>
      <c r="AB728" s="26">
        <v>141.22608501900902</v>
      </c>
      <c r="AC728" s="26">
        <v>0</v>
      </c>
      <c r="AD728" s="26">
        <v>0</v>
      </c>
      <c r="AE728" s="26">
        <v>160.00302956567958</v>
      </c>
    </row>
    <row r="729" spans="1:31" x14ac:dyDescent="0.3">
      <c r="A729">
        <v>2759838</v>
      </c>
      <c r="B729">
        <v>1</v>
      </c>
      <c r="C729" t="s">
        <v>81</v>
      </c>
      <c r="D729" t="s">
        <v>127</v>
      </c>
      <c r="E729" t="s">
        <v>152</v>
      </c>
      <c r="F729" t="s">
        <v>2282</v>
      </c>
      <c r="G729" t="s">
        <v>628</v>
      </c>
      <c r="H729" t="s">
        <v>149</v>
      </c>
      <c r="I729" t="s">
        <v>136</v>
      </c>
      <c r="J729" t="s">
        <v>137</v>
      </c>
      <c r="K729" t="s">
        <v>187</v>
      </c>
      <c r="L729" t="s">
        <v>2283</v>
      </c>
      <c r="M729" t="s">
        <v>2284</v>
      </c>
      <c r="N729" s="26">
        <v>7.9652777769999998</v>
      </c>
      <c r="O729">
        <v>0</v>
      </c>
      <c r="P729">
        <v>372</v>
      </c>
      <c r="Q729">
        <v>0</v>
      </c>
      <c r="R729">
        <v>27</v>
      </c>
      <c r="S729">
        <v>0</v>
      </c>
      <c r="T729">
        <v>46</v>
      </c>
      <c r="U729">
        <v>0</v>
      </c>
      <c r="V729">
        <v>0</v>
      </c>
      <c r="W729" s="26">
        <v>0</v>
      </c>
      <c r="X729" s="26">
        <v>566.85424480450342</v>
      </c>
      <c r="Y729" s="26">
        <v>0</v>
      </c>
      <c r="Z729" s="26">
        <v>8.88083228096</v>
      </c>
      <c r="AA729" s="26">
        <v>0</v>
      </c>
      <c r="AB729" s="26">
        <v>155.4305947766411</v>
      </c>
      <c r="AC729" s="26">
        <v>0</v>
      </c>
      <c r="AD729" s="26">
        <v>0</v>
      </c>
      <c r="AE729" s="26">
        <v>731.16567186210455</v>
      </c>
    </row>
    <row r="730" spans="1:31" x14ac:dyDescent="0.3">
      <c r="A730">
        <v>2760310</v>
      </c>
      <c r="B730">
        <v>1</v>
      </c>
      <c r="C730" t="s">
        <v>80</v>
      </c>
      <c r="D730" t="s">
        <v>89</v>
      </c>
      <c r="E730" t="s">
        <v>146</v>
      </c>
      <c r="F730" t="s">
        <v>2285</v>
      </c>
      <c r="G730" t="s">
        <v>159</v>
      </c>
      <c r="H730" t="s">
        <v>149</v>
      </c>
      <c r="I730" t="s">
        <v>136</v>
      </c>
      <c r="J730" t="s">
        <v>137</v>
      </c>
      <c r="K730" t="s">
        <v>138</v>
      </c>
      <c r="L730" t="s">
        <v>2286</v>
      </c>
      <c r="M730" t="s">
        <v>2287</v>
      </c>
      <c r="N730" s="26">
        <v>1.0233333330000001</v>
      </c>
      <c r="O730">
        <v>0</v>
      </c>
      <c r="P730">
        <v>107</v>
      </c>
      <c r="Q730">
        <v>0</v>
      </c>
      <c r="R730">
        <v>4</v>
      </c>
      <c r="S730">
        <v>0</v>
      </c>
      <c r="T730">
        <v>32</v>
      </c>
      <c r="U730">
        <v>0</v>
      </c>
      <c r="V730">
        <v>0</v>
      </c>
      <c r="W730" s="26">
        <v>0</v>
      </c>
      <c r="X730" s="26">
        <v>76.201924238784727</v>
      </c>
      <c r="Y730" s="26">
        <v>0</v>
      </c>
      <c r="Z730" s="26">
        <v>0.71791030426597313</v>
      </c>
      <c r="AA730" s="26">
        <v>0</v>
      </c>
      <c r="AB730" s="26">
        <v>64.590918640322826</v>
      </c>
      <c r="AC730" s="26">
        <v>0</v>
      </c>
      <c r="AD730" s="26">
        <v>0</v>
      </c>
      <c r="AE730" s="26">
        <v>141.51075318337354</v>
      </c>
    </row>
    <row r="731" spans="1:31" x14ac:dyDescent="0.3">
      <c r="A731">
        <v>2759875</v>
      </c>
      <c r="B731">
        <v>1</v>
      </c>
      <c r="C731" t="s">
        <v>81</v>
      </c>
      <c r="D731" t="s">
        <v>118</v>
      </c>
      <c r="E731" t="s">
        <v>146</v>
      </c>
      <c r="F731" t="s">
        <v>2288</v>
      </c>
      <c r="G731" t="s">
        <v>186</v>
      </c>
      <c r="H731" t="s">
        <v>149</v>
      </c>
      <c r="I731" t="s">
        <v>136</v>
      </c>
      <c r="J731" t="s">
        <v>137</v>
      </c>
      <c r="K731" t="s">
        <v>187</v>
      </c>
      <c r="L731" t="s">
        <v>2289</v>
      </c>
      <c r="M731" t="s">
        <v>2290</v>
      </c>
      <c r="N731" s="26">
        <v>7.3508333329999997</v>
      </c>
      <c r="O731">
        <v>0</v>
      </c>
      <c r="P731">
        <v>376</v>
      </c>
      <c r="Q731">
        <v>0</v>
      </c>
      <c r="R731">
        <v>7</v>
      </c>
      <c r="S731">
        <v>0</v>
      </c>
      <c r="T731">
        <v>41</v>
      </c>
      <c r="U731">
        <v>0</v>
      </c>
      <c r="V731">
        <v>0</v>
      </c>
      <c r="W731" s="26">
        <v>0</v>
      </c>
      <c r="X731" s="26">
        <v>111.66766709490389</v>
      </c>
      <c r="Y731" s="26">
        <v>0</v>
      </c>
      <c r="Z731" s="26">
        <v>5.9493468516731625</v>
      </c>
      <c r="AA731" s="26">
        <v>0</v>
      </c>
      <c r="AB731" s="26">
        <v>101.75166851711893</v>
      </c>
      <c r="AC731" s="26">
        <v>0</v>
      </c>
      <c r="AD731" s="26">
        <v>0</v>
      </c>
      <c r="AE731" s="26">
        <v>219.36868246369599</v>
      </c>
    </row>
    <row r="732" spans="1:31" x14ac:dyDescent="0.3">
      <c r="A732">
        <v>2759981</v>
      </c>
      <c r="B732">
        <v>1</v>
      </c>
      <c r="C732" t="s">
        <v>81</v>
      </c>
      <c r="D732" t="s">
        <v>126</v>
      </c>
      <c r="E732" t="s">
        <v>141</v>
      </c>
      <c r="F732" t="s">
        <v>2291</v>
      </c>
      <c r="G732" t="s">
        <v>425</v>
      </c>
      <c r="H732" t="s">
        <v>135</v>
      </c>
      <c r="I732" t="s">
        <v>136</v>
      </c>
      <c r="J732" t="s">
        <v>137</v>
      </c>
      <c r="K732" t="s">
        <v>138</v>
      </c>
      <c r="L732" t="s">
        <v>2292</v>
      </c>
      <c r="M732" t="s">
        <v>2293</v>
      </c>
      <c r="N732" s="26">
        <v>2.591111111</v>
      </c>
      <c r="O732">
        <v>0</v>
      </c>
      <c r="P732">
        <v>7</v>
      </c>
      <c r="Q732">
        <v>0</v>
      </c>
      <c r="R732">
        <v>1</v>
      </c>
      <c r="S732">
        <v>0</v>
      </c>
      <c r="T732">
        <v>0</v>
      </c>
      <c r="U732">
        <v>0</v>
      </c>
      <c r="V732">
        <v>0</v>
      </c>
      <c r="W732" s="26">
        <v>0</v>
      </c>
      <c r="X732" s="26">
        <v>3.4068028352680502</v>
      </c>
      <c r="Y732" s="26">
        <v>0</v>
      </c>
      <c r="Z732" s="26">
        <v>0</v>
      </c>
      <c r="AA732" s="26">
        <v>0</v>
      </c>
      <c r="AB732" s="26">
        <v>0</v>
      </c>
      <c r="AC732" s="26">
        <v>0</v>
      </c>
      <c r="AD732" s="26">
        <v>0</v>
      </c>
      <c r="AE732" s="26">
        <v>3.4068028352680502</v>
      </c>
    </row>
    <row r="733" spans="1:31" x14ac:dyDescent="0.3">
      <c r="A733">
        <v>2760124</v>
      </c>
      <c r="B733">
        <v>1</v>
      </c>
      <c r="C733" t="s">
        <v>80</v>
      </c>
      <c r="D733" t="s">
        <v>104</v>
      </c>
      <c r="E733" t="s">
        <v>170</v>
      </c>
      <c r="F733" t="s">
        <v>2294</v>
      </c>
      <c r="G733" t="s">
        <v>204</v>
      </c>
      <c r="H733" t="s">
        <v>135</v>
      </c>
      <c r="I733" t="s">
        <v>136</v>
      </c>
      <c r="J733" t="s">
        <v>137</v>
      </c>
      <c r="K733" t="s">
        <v>138</v>
      </c>
      <c r="L733" t="s">
        <v>2295</v>
      </c>
      <c r="M733" t="s">
        <v>2296</v>
      </c>
      <c r="N733" s="26">
        <v>4.2816666659999996</v>
      </c>
      <c r="O733">
        <v>0</v>
      </c>
      <c r="P733">
        <v>1</v>
      </c>
      <c r="Q733">
        <v>0</v>
      </c>
      <c r="R733">
        <v>5</v>
      </c>
      <c r="S733">
        <v>0</v>
      </c>
      <c r="T733">
        <v>1</v>
      </c>
      <c r="U733">
        <v>0</v>
      </c>
      <c r="V733">
        <v>0</v>
      </c>
      <c r="W733" s="26">
        <v>0</v>
      </c>
      <c r="X733" s="26">
        <v>1.0363445190933334</v>
      </c>
      <c r="Y733" s="26">
        <v>0</v>
      </c>
      <c r="Z733" s="26">
        <v>1.5887761156266667</v>
      </c>
      <c r="AA733" s="26">
        <v>0</v>
      </c>
      <c r="AB733" s="26">
        <v>0</v>
      </c>
      <c r="AC733" s="26">
        <v>0</v>
      </c>
      <c r="AD733" s="26">
        <v>0</v>
      </c>
      <c r="AE733" s="26">
        <v>2.62512063472</v>
      </c>
    </row>
    <row r="734" spans="1:31" x14ac:dyDescent="0.3">
      <c r="A734">
        <v>2759775</v>
      </c>
      <c r="B734">
        <v>1</v>
      </c>
      <c r="C734" t="s">
        <v>80</v>
      </c>
      <c r="D734" t="s">
        <v>95</v>
      </c>
      <c r="E734" t="s">
        <v>157</v>
      </c>
      <c r="F734" t="s">
        <v>2297</v>
      </c>
      <c r="G734" t="s">
        <v>159</v>
      </c>
      <c r="H734" t="s">
        <v>149</v>
      </c>
      <c r="I734" t="s">
        <v>136</v>
      </c>
      <c r="J734" t="s">
        <v>137</v>
      </c>
      <c r="K734" t="s">
        <v>138</v>
      </c>
      <c r="L734" t="s">
        <v>2298</v>
      </c>
      <c r="M734" t="s">
        <v>2299</v>
      </c>
      <c r="N734" s="26">
        <v>0.56000000000000005</v>
      </c>
      <c r="O734">
        <v>4</v>
      </c>
      <c r="P734">
        <v>4274</v>
      </c>
      <c r="Q734">
        <v>12</v>
      </c>
      <c r="R734">
        <v>13</v>
      </c>
      <c r="S734">
        <v>27</v>
      </c>
      <c r="T734">
        <v>442</v>
      </c>
      <c r="U734">
        <v>2</v>
      </c>
      <c r="V734">
        <v>1</v>
      </c>
      <c r="W734" s="26">
        <v>0.42310488441709604</v>
      </c>
      <c r="X734" s="26">
        <v>327.82037594608795</v>
      </c>
      <c r="Y734" s="26">
        <v>10.98047214892858</v>
      </c>
      <c r="Z734" s="26">
        <v>0.15111055606757604</v>
      </c>
      <c r="AA734" s="26">
        <v>96.697142165792002</v>
      </c>
      <c r="AB734" s="26">
        <v>155.47995295122652</v>
      </c>
      <c r="AC734" s="26">
        <v>14.098164402895106</v>
      </c>
      <c r="AD734" s="26">
        <v>8.5447983911581762</v>
      </c>
      <c r="AE734" s="26">
        <v>614.19512144657313</v>
      </c>
    </row>
    <row r="735" spans="1:31" x14ac:dyDescent="0.3">
      <c r="A735">
        <v>2760326</v>
      </c>
      <c r="B735">
        <v>2</v>
      </c>
      <c r="C735" t="s">
        <v>80</v>
      </c>
      <c r="D735" t="s">
        <v>92</v>
      </c>
      <c r="E735" t="s">
        <v>152</v>
      </c>
      <c r="F735" t="s">
        <v>2300</v>
      </c>
      <c r="G735" t="s">
        <v>148</v>
      </c>
      <c r="H735" t="s">
        <v>149</v>
      </c>
      <c r="I735" t="s">
        <v>136</v>
      </c>
      <c r="J735" t="s">
        <v>137</v>
      </c>
      <c r="K735" t="s">
        <v>138</v>
      </c>
      <c r="L735" t="s">
        <v>1963</v>
      </c>
      <c r="M735" t="s">
        <v>2301</v>
      </c>
      <c r="N735" s="26">
        <v>1.138055555</v>
      </c>
      <c r="O735">
        <v>0</v>
      </c>
      <c r="P735">
        <v>218</v>
      </c>
      <c r="Q735">
        <v>0</v>
      </c>
      <c r="R735">
        <v>4</v>
      </c>
      <c r="S735">
        <v>0</v>
      </c>
      <c r="T735">
        <v>27</v>
      </c>
      <c r="U735">
        <v>0</v>
      </c>
      <c r="V735">
        <v>0</v>
      </c>
      <c r="W735" s="26">
        <v>0</v>
      </c>
      <c r="X735" s="26">
        <v>27.581888817394915</v>
      </c>
      <c r="Y735" s="26">
        <v>0</v>
      </c>
      <c r="Z735" s="26">
        <v>0</v>
      </c>
      <c r="AA735" s="26">
        <v>0</v>
      </c>
      <c r="AB735" s="26">
        <v>13.8256575938643</v>
      </c>
      <c r="AC735" s="26">
        <v>0</v>
      </c>
      <c r="AD735" s="26">
        <v>0</v>
      </c>
      <c r="AE735" s="26">
        <v>41.407546411259219</v>
      </c>
    </row>
    <row r="736" spans="1:31" x14ac:dyDescent="0.3">
      <c r="A736">
        <v>2760084</v>
      </c>
      <c r="B736">
        <v>1</v>
      </c>
      <c r="C736" t="s">
        <v>80</v>
      </c>
      <c r="D736" t="s">
        <v>90</v>
      </c>
      <c r="E736" t="s">
        <v>141</v>
      </c>
      <c r="F736" t="s">
        <v>2302</v>
      </c>
      <c r="G736" t="s">
        <v>143</v>
      </c>
      <c r="H736" t="s">
        <v>135</v>
      </c>
      <c r="I736" t="s">
        <v>136</v>
      </c>
      <c r="J736" t="s">
        <v>137</v>
      </c>
      <c r="K736" t="s">
        <v>138</v>
      </c>
      <c r="L736" t="s">
        <v>2303</v>
      </c>
      <c r="M736" t="s">
        <v>2304</v>
      </c>
      <c r="N736" s="26">
        <v>0.48861111099999999</v>
      </c>
      <c r="O736">
        <v>0</v>
      </c>
      <c r="P736">
        <v>759</v>
      </c>
      <c r="Q736">
        <v>0</v>
      </c>
      <c r="R736">
        <v>0</v>
      </c>
      <c r="S736">
        <v>0</v>
      </c>
      <c r="T736">
        <v>22</v>
      </c>
      <c r="U736">
        <v>0</v>
      </c>
      <c r="V736">
        <v>0</v>
      </c>
      <c r="W736" s="26">
        <v>0</v>
      </c>
      <c r="X736" s="26">
        <v>86.548968230793861</v>
      </c>
      <c r="Y736" s="26">
        <v>0</v>
      </c>
      <c r="Z736" s="26">
        <v>0</v>
      </c>
      <c r="AA736" s="26">
        <v>0</v>
      </c>
      <c r="AB736" s="26">
        <v>10.297735326019533</v>
      </c>
      <c r="AC736" s="26">
        <v>0</v>
      </c>
      <c r="AD736" s="26">
        <v>0</v>
      </c>
      <c r="AE736" s="26">
        <v>96.846703556813395</v>
      </c>
    </row>
    <row r="737" spans="1:31" x14ac:dyDescent="0.3">
      <c r="A737">
        <v>2760462</v>
      </c>
      <c r="B737">
        <v>1</v>
      </c>
      <c r="C737" t="s">
        <v>80</v>
      </c>
      <c r="D737" t="s">
        <v>85</v>
      </c>
      <c r="E737" t="s">
        <v>132</v>
      </c>
      <c r="F737" t="s">
        <v>2305</v>
      </c>
      <c r="G737" t="s">
        <v>134</v>
      </c>
      <c r="H737" t="s">
        <v>135</v>
      </c>
      <c r="I737" t="s">
        <v>136</v>
      </c>
      <c r="J737" t="s">
        <v>137</v>
      </c>
      <c r="K737" t="s">
        <v>138</v>
      </c>
      <c r="L737" t="s">
        <v>2306</v>
      </c>
      <c r="M737" t="s">
        <v>2307</v>
      </c>
      <c r="N737" s="26">
        <v>1.1430555549999999</v>
      </c>
      <c r="O737">
        <v>0</v>
      </c>
      <c r="P737">
        <v>9</v>
      </c>
      <c r="Q737">
        <v>0</v>
      </c>
      <c r="R737">
        <v>0</v>
      </c>
      <c r="S737">
        <v>0</v>
      </c>
      <c r="T737">
        <v>4</v>
      </c>
      <c r="U737">
        <v>0</v>
      </c>
      <c r="V737">
        <v>0</v>
      </c>
      <c r="W737" s="26">
        <v>0</v>
      </c>
      <c r="X737" s="26">
        <v>3.2147940458075297</v>
      </c>
      <c r="Y737" s="26">
        <v>0</v>
      </c>
      <c r="Z737" s="26">
        <v>0</v>
      </c>
      <c r="AA737" s="26">
        <v>0</v>
      </c>
      <c r="AB737" s="26">
        <v>10.223569148415415</v>
      </c>
      <c r="AC737" s="26">
        <v>0</v>
      </c>
      <c r="AD737" s="26">
        <v>0</v>
      </c>
      <c r="AE737" s="26">
        <v>13.438363194222944</v>
      </c>
    </row>
    <row r="738" spans="1:31" x14ac:dyDescent="0.3">
      <c r="A738">
        <v>2760061</v>
      </c>
      <c r="B738">
        <v>1</v>
      </c>
      <c r="C738" t="s">
        <v>81</v>
      </c>
      <c r="D738" t="s">
        <v>113</v>
      </c>
      <c r="E738" t="s">
        <v>175</v>
      </c>
      <c r="F738" t="s">
        <v>2308</v>
      </c>
      <c r="G738" t="s">
        <v>159</v>
      </c>
      <c r="H738" t="s">
        <v>149</v>
      </c>
      <c r="I738" t="s">
        <v>136</v>
      </c>
      <c r="J738" t="s">
        <v>137</v>
      </c>
      <c r="K738" t="s">
        <v>138</v>
      </c>
      <c r="L738" t="s">
        <v>2309</v>
      </c>
      <c r="M738" t="s">
        <v>2310</v>
      </c>
      <c r="N738" s="26">
        <v>0.14333333300000001</v>
      </c>
      <c r="O738">
        <v>11</v>
      </c>
      <c r="P738">
        <v>2568</v>
      </c>
      <c r="Q738">
        <v>117</v>
      </c>
      <c r="R738">
        <v>332</v>
      </c>
      <c r="S738">
        <v>17</v>
      </c>
      <c r="T738">
        <v>376</v>
      </c>
      <c r="U738">
        <v>3</v>
      </c>
      <c r="V738">
        <v>1</v>
      </c>
      <c r="W738" s="26">
        <v>0.49350968134265</v>
      </c>
      <c r="X738" s="26">
        <v>65.939353294053788</v>
      </c>
      <c r="Y738" s="26">
        <v>4.7770601548547029</v>
      </c>
      <c r="Z738" s="26">
        <v>6.4864862982795737</v>
      </c>
      <c r="AA738" s="26">
        <v>13.167742068141315</v>
      </c>
      <c r="AB738" s="26">
        <v>36.051469871865969</v>
      </c>
      <c r="AC738" s="26">
        <v>25.920649042623051</v>
      </c>
      <c r="AD738" s="26">
        <v>4.4464224365088671E-2</v>
      </c>
      <c r="AE738" s="26">
        <v>152.88073463552615</v>
      </c>
    </row>
    <row r="739" spans="1:31" x14ac:dyDescent="0.3">
      <c r="A739">
        <v>2760207</v>
      </c>
      <c r="B739">
        <v>1</v>
      </c>
      <c r="C739" t="s">
        <v>80</v>
      </c>
      <c r="D739" t="s">
        <v>100</v>
      </c>
      <c r="E739" t="s">
        <v>157</v>
      </c>
      <c r="F739" t="s">
        <v>2070</v>
      </c>
      <c r="G739" t="s">
        <v>159</v>
      </c>
      <c r="H739" t="s">
        <v>149</v>
      </c>
      <c r="I739" t="s">
        <v>136</v>
      </c>
      <c r="J739" t="s">
        <v>137</v>
      </c>
      <c r="K739" t="s">
        <v>138</v>
      </c>
      <c r="L739" t="s">
        <v>2311</v>
      </c>
      <c r="M739" t="s">
        <v>2312</v>
      </c>
      <c r="N739" s="26">
        <v>0.57888888800000005</v>
      </c>
      <c r="O739">
        <v>0</v>
      </c>
      <c r="P739">
        <v>697</v>
      </c>
      <c r="Q739">
        <v>0</v>
      </c>
      <c r="R739">
        <v>3</v>
      </c>
      <c r="S739">
        <v>0</v>
      </c>
      <c r="T739">
        <v>63</v>
      </c>
      <c r="U739">
        <v>0</v>
      </c>
      <c r="V739">
        <v>0</v>
      </c>
      <c r="W739" s="26">
        <v>0</v>
      </c>
      <c r="X739" s="26">
        <v>54.009751190279367</v>
      </c>
      <c r="Y739" s="26">
        <v>0</v>
      </c>
      <c r="Z739" s="26">
        <v>4.2636262256958227E-2</v>
      </c>
      <c r="AA739" s="26">
        <v>0</v>
      </c>
      <c r="AB739" s="26">
        <v>26.176997354693114</v>
      </c>
      <c r="AC739" s="26">
        <v>0</v>
      </c>
      <c r="AD739" s="26">
        <v>0</v>
      </c>
      <c r="AE739" s="26">
        <v>80.229384807229437</v>
      </c>
    </row>
    <row r="740" spans="1:31" x14ac:dyDescent="0.3">
      <c r="A740">
        <v>2759898</v>
      </c>
      <c r="B740">
        <v>1</v>
      </c>
      <c r="C740" t="s">
        <v>80</v>
      </c>
      <c r="D740" t="s">
        <v>96</v>
      </c>
      <c r="E740" t="s">
        <v>166</v>
      </c>
      <c r="F740" t="s">
        <v>2313</v>
      </c>
      <c r="G740" t="s">
        <v>681</v>
      </c>
      <c r="H740" t="s">
        <v>135</v>
      </c>
      <c r="I740" t="s">
        <v>136</v>
      </c>
      <c r="J740" t="s">
        <v>137</v>
      </c>
      <c r="K740" t="s">
        <v>138</v>
      </c>
      <c r="L740" t="s">
        <v>2314</v>
      </c>
      <c r="M740" t="s">
        <v>2315</v>
      </c>
      <c r="N740" s="26">
        <v>1.1630555549999999</v>
      </c>
      <c r="O740">
        <v>0</v>
      </c>
      <c r="P740">
        <v>43</v>
      </c>
      <c r="Q740">
        <v>0</v>
      </c>
      <c r="R740">
        <v>0</v>
      </c>
      <c r="S740">
        <v>0</v>
      </c>
      <c r="T740">
        <v>1</v>
      </c>
      <c r="U740">
        <v>0</v>
      </c>
      <c r="V740">
        <v>0</v>
      </c>
      <c r="W740" s="26">
        <v>0</v>
      </c>
      <c r="X740" s="26">
        <v>3.4698788569641623</v>
      </c>
      <c r="Y740" s="26">
        <v>0</v>
      </c>
      <c r="Z740" s="26">
        <v>0</v>
      </c>
      <c r="AA740" s="26">
        <v>0</v>
      </c>
      <c r="AB740" s="26">
        <v>15.469506401709127</v>
      </c>
      <c r="AC740" s="26">
        <v>0</v>
      </c>
      <c r="AD740" s="26">
        <v>0</v>
      </c>
      <c r="AE740" s="26">
        <v>18.93938525867329</v>
      </c>
    </row>
    <row r="741" spans="1:31" x14ac:dyDescent="0.3">
      <c r="A741">
        <v>2760253</v>
      </c>
      <c r="B741">
        <v>1</v>
      </c>
      <c r="C741" t="s">
        <v>80</v>
      </c>
      <c r="D741" t="s">
        <v>89</v>
      </c>
      <c r="E741" t="s">
        <v>157</v>
      </c>
      <c r="F741" t="s">
        <v>2316</v>
      </c>
      <c r="G741" t="s">
        <v>159</v>
      </c>
      <c r="H741" t="s">
        <v>149</v>
      </c>
      <c r="I741" t="s">
        <v>136</v>
      </c>
      <c r="J741" t="s">
        <v>137</v>
      </c>
      <c r="K741" t="s">
        <v>138</v>
      </c>
      <c r="L741" t="s">
        <v>2317</v>
      </c>
      <c r="M741" t="s">
        <v>2318</v>
      </c>
      <c r="N741" s="26">
        <v>1.0605555550000001</v>
      </c>
      <c r="O741">
        <v>0</v>
      </c>
      <c r="P741">
        <v>643</v>
      </c>
      <c r="Q741">
        <v>2</v>
      </c>
      <c r="R741">
        <v>67</v>
      </c>
      <c r="S741">
        <v>7</v>
      </c>
      <c r="T741">
        <v>146</v>
      </c>
      <c r="U741">
        <v>0</v>
      </c>
      <c r="V741">
        <v>0</v>
      </c>
      <c r="W741" s="26">
        <v>0</v>
      </c>
      <c r="X741" s="26">
        <v>552.35127229067587</v>
      </c>
      <c r="Y741" s="26">
        <v>0</v>
      </c>
      <c r="Z741" s="26">
        <v>11.030796032489828</v>
      </c>
      <c r="AA741" s="26">
        <v>163.4688991226721</v>
      </c>
      <c r="AB741" s="26">
        <v>309.4074942132072</v>
      </c>
      <c r="AC741" s="26">
        <v>0</v>
      </c>
      <c r="AD741" s="26">
        <v>0</v>
      </c>
      <c r="AE741" s="26">
        <v>1036.258461659045</v>
      </c>
    </row>
    <row r="742" spans="1:31" x14ac:dyDescent="0.3">
      <c r="A742">
        <v>2759998</v>
      </c>
      <c r="B742">
        <v>1</v>
      </c>
      <c r="C742" t="s">
        <v>81</v>
      </c>
      <c r="D742" t="s">
        <v>113</v>
      </c>
      <c r="E742" t="s">
        <v>157</v>
      </c>
      <c r="F742" t="s">
        <v>2319</v>
      </c>
      <c r="G742" t="s">
        <v>186</v>
      </c>
      <c r="H742" t="s">
        <v>149</v>
      </c>
      <c r="I742" t="s">
        <v>136</v>
      </c>
      <c r="J742" t="s">
        <v>137</v>
      </c>
      <c r="K742" t="s">
        <v>187</v>
      </c>
      <c r="L742" t="s">
        <v>2320</v>
      </c>
      <c r="M742" t="s">
        <v>2321</v>
      </c>
      <c r="N742" s="26">
        <v>3.87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1</v>
      </c>
      <c r="V742">
        <v>0</v>
      </c>
      <c r="W742" s="26">
        <v>0</v>
      </c>
      <c r="X742" s="26">
        <v>0</v>
      </c>
      <c r="Y742" s="26">
        <v>0</v>
      </c>
      <c r="Z742" s="26">
        <v>0</v>
      </c>
      <c r="AA742" s="26">
        <v>0</v>
      </c>
      <c r="AB742" s="26">
        <v>0</v>
      </c>
      <c r="AC742" s="26">
        <v>22.578198631778029</v>
      </c>
      <c r="AD742" s="26">
        <v>0</v>
      </c>
      <c r="AE742" s="26">
        <v>22.578198631778029</v>
      </c>
    </row>
    <row r="743" spans="1:31" x14ac:dyDescent="0.3">
      <c r="A743">
        <v>2760393</v>
      </c>
      <c r="B743">
        <v>1</v>
      </c>
      <c r="C743" t="s">
        <v>81</v>
      </c>
      <c r="D743" t="s">
        <v>119</v>
      </c>
      <c r="E743" t="s">
        <v>141</v>
      </c>
      <c r="F743" t="s">
        <v>2322</v>
      </c>
      <c r="G743" t="s">
        <v>344</v>
      </c>
      <c r="H743" t="s">
        <v>135</v>
      </c>
      <c r="I743" t="s">
        <v>136</v>
      </c>
      <c r="J743" t="s">
        <v>137</v>
      </c>
      <c r="K743" t="s">
        <v>138</v>
      </c>
      <c r="L743" t="s">
        <v>2323</v>
      </c>
      <c r="M743" t="s">
        <v>2324</v>
      </c>
      <c r="N743" s="26">
        <v>1.4797222219999999</v>
      </c>
      <c r="O743">
        <v>0</v>
      </c>
      <c r="P743">
        <v>92</v>
      </c>
      <c r="Q743">
        <v>0</v>
      </c>
      <c r="R743">
        <v>15</v>
      </c>
      <c r="S743">
        <v>0</v>
      </c>
      <c r="T743">
        <v>7</v>
      </c>
      <c r="U743">
        <v>0</v>
      </c>
      <c r="V743">
        <v>0</v>
      </c>
      <c r="W743" s="26">
        <v>0</v>
      </c>
      <c r="X743" s="26">
        <v>23.942014928414778</v>
      </c>
      <c r="Y743" s="26">
        <v>0</v>
      </c>
      <c r="Z743" s="26">
        <v>0.55276220307916668</v>
      </c>
      <c r="AA743" s="26">
        <v>0</v>
      </c>
      <c r="AB743" s="26">
        <v>8.5040192628594795</v>
      </c>
      <c r="AC743" s="26">
        <v>0</v>
      </c>
      <c r="AD743" s="26">
        <v>0</v>
      </c>
      <c r="AE743" s="26">
        <v>32.99879639435342</v>
      </c>
    </row>
    <row r="744" spans="1:31" x14ac:dyDescent="0.3">
      <c r="A744">
        <v>2760001</v>
      </c>
      <c r="B744">
        <v>1</v>
      </c>
      <c r="C744" t="s">
        <v>80</v>
      </c>
      <c r="D744" t="s">
        <v>93</v>
      </c>
      <c r="E744" t="s">
        <v>157</v>
      </c>
      <c r="F744" t="s">
        <v>2325</v>
      </c>
      <c r="G744" t="s">
        <v>628</v>
      </c>
      <c r="H744" t="s">
        <v>149</v>
      </c>
      <c r="I744" t="s">
        <v>136</v>
      </c>
      <c r="J744" t="s">
        <v>137</v>
      </c>
      <c r="K744" t="s">
        <v>187</v>
      </c>
      <c r="L744" t="s">
        <v>2326</v>
      </c>
      <c r="M744" t="s">
        <v>2327</v>
      </c>
      <c r="N744" s="26">
        <v>3.4402777769999999</v>
      </c>
      <c r="O744">
        <v>0</v>
      </c>
      <c r="P744">
        <v>1061</v>
      </c>
      <c r="Q744">
        <v>0</v>
      </c>
      <c r="R744">
        <v>100</v>
      </c>
      <c r="S744">
        <v>1</v>
      </c>
      <c r="T744">
        <v>219</v>
      </c>
      <c r="U744">
        <v>0</v>
      </c>
      <c r="V744">
        <v>1</v>
      </c>
      <c r="W744" s="26">
        <v>0</v>
      </c>
      <c r="X744" s="26">
        <v>641.83533888787929</v>
      </c>
      <c r="Y744" s="26">
        <v>0</v>
      </c>
      <c r="Z744" s="26">
        <v>76.925587598220247</v>
      </c>
      <c r="AA744" s="26">
        <v>0</v>
      </c>
      <c r="AB744" s="26">
        <v>411.86742013856696</v>
      </c>
      <c r="AC744" s="26">
        <v>0</v>
      </c>
      <c r="AD744" s="26">
        <v>0</v>
      </c>
      <c r="AE744" s="26">
        <v>1130.6283466246664</v>
      </c>
    </row>
    <row r="745" spans="1:31" x14ac:dyDescent="0.3">
      <c r="A745">
        <v>2759835</v>
      </c>
      <c r="B745">
        <v>1</v>
      </c>
      <c r="C745" t="s">
        <v>80</v>
      </c>
      <c r="D745" t="s">
        <v>83</v>
      </c>
      <c r="E745" t="s">
        <v>132</v>
      </c>
      <c r="F745" t="s">
        <v>2328</v>
      </c>
      <c r="G745" t="s">
        <v>307</v>
      </c>
      <c r="H745" t="s">
        <v>135</v>
      </c>
      <c r="I745" t="s">
        <v>136</v>
      </c>
      <c r="J745" t="s">
        <v>137</v>
      </c>
      <c r="K745" t="s">
        <v>138</v>
      </c>
      <c r="L745" t="s">
        <v>2329</v>
      </c>
      <c r="M745" t="s">
        <v>2330</v>
      </c>
      <c r="N745" s="26">
        <v>0.69916666599999999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1</v>
      </c>
      <c r="U745">
        <v>0</v>
      </c>
      <c r="V745">
        <v>0</v>
      </c>
      <c r="W745" s="26">
        <v>0</v>
      </c>
      <c r="X745" s="26">
        <v>0</v>
      </c>
      <c r="Y745" s="26">
        <v>0</v>
      </c>
      <c r="Z745" s="26">
        <v>0</v>
      </c>
      <c r="AA745" s="26">
        <v>0</v>
      </c>
      <c r="AB745" s="26">
        <v>12.680503044324672</v>
      </c>
      <c r="AC745" s="26">
        <v>0</v>
      </c>
      <c r="AD745" s="26">
        <v>0</v>
      </c>
      <c r="AE745" s="26">
        <v>12.680503044324672</v>
      </c>
    </row>
    <row r="746" spans="1:31" x14ac:dyDescent="0.3">
      <c r="A746">
        <v>2760233</v>
      </c>
      <c r="B746">
        <v>1</v>
      </c>
      <c r="C746" t="s">
        <v>80</v>
      </c>
      <c r="D746" t="s">
        <v>95</v>
      </c>
      <c r="E746" t="s">
        <v>152</v>
      </c>
      <c r="F746" t="s">
        <v>2331</v>
      </c>
      <c r="G746" t="s">
        <v>159</v>
      </c>
      <c r="H746" t="s">
        <v>149</v>
      </c>
      <c r="I746" t="s">
        <v>136</v>
      </c>
      <c r="J746" t="s">
        <v>137</v>
      </c>
      <c r="K746" t="s">
        <v>138</v>
      </c>
      <c r="L746" t="s">
        <v>2332</v>
      </c>
      <c r="M746" t="s">
        <v>2333</v>
      </c>
      <c r="N746" s="26">
        <v>1.0136111109999999</v>
      </c>
      <c r="O746">
        <v>5</v>
      </c>
      <c r="P746">
        <v>2289</v>
      </c>
      <c r="Q746">
        <v>6</v>
      </c>
      <c r="R746">
        <v>21</v>
      </c>
      <c r="S746">
        <v>24</v>
      </c>
      <c r="T746">
        <v>199</v>
      </c>
      <c r="U746">
        <v>6</v>
      </c>
      <c r="V746">
        <v>3</v>
      </c>
      <c r="W746" s="26">
        <v>2.5927233076840985</v>
      </c>
      <c r="X746" s="26">
        <v>643.62819319208756</v>
      </c>
      <c r="Y746" s="26">
        <v>71.182822305099251</v>
      </c>
      <c r="Z746" s="26">
        <v>2.3879405297908844</v>
      </c>
      <c r="AA746" s="26">
        <v>462.35405871750879</v>
      </c>
      <c r="AB746" s="26">
        <v>253.01581205482921</v>
      </c>
      <c r="AC746" s="26">
        <v>253.54013417272881</v>
      </c>
      <c r="AD746" s="26">
        <v>173.66954649218252</v>
      </c>
      <c r="AE746" s="26">
        <v>1862.3712307719111</v>
      </c>
    </row>
    <row r="747" spans="1:31" x14ac:dyDescent="0.3">
      <c r="A747">
        <v>2760333</v>
      </c>
      <c r="B747">
        <v>1</v>
      </c>
      <c r="C747" t="s">
        <v>80</v>
      </c>
      <c r="D747" t="s">
        <v>82</v>
      </c>
      <c r="E747" t="s">
        <v>141</v>
      </c>
      <c r="F747" t="s">
        <v>2334</v>
      </c>
      <c r="G747" t="s">
        <v>143</v>
      </c>
      <c r="H747" t="s">
        <v>135</v>
      </c>
      <c r="I747" t="s">
        <v>136</v>
      </c>
      <c r="J747" t="s">
        <v>137</v>
      </c>
      <c r="K747" t="s">
        <v>138</v>
      </c>
      <c r="L747" t="s">
        <v>2335</v>
      </c>
      <c r="M747" t="s">
        <v>2336</v>
      </c>
      <c r="N747" s="26">
        <v>3.270277777</v>
      </c>
      <c r="O747">
        <v>0</v>
      </c>
      <c r="P747">
        <v>11</v>
      </c>
      <c r="Q747">
        <v>0</v>
      </c>
      <c r="R747">
        <v>0</v>
      </c>
      <c r="S747">
        <v>0</v>
      </c>
      <c r="T747">
        <v>185</v>
      </c>
      <c r="U747">
        <v>0</v>
      </c>
      <c r="V747">
        <v>0</v>
      </c>
      <c r="W747" s="26">
        <v>0</v>
      </c>
      <c r="X747" s="26">
        <v>7.7402355968737035</v>
      </c>
      <c r="Y747" s="26">
        <v>0</v>
      </c>
      <c r="Z747" s="26">
        <v>0</v>
      </c>
      <c r="AA747" s="26">
        <v>0</v>
      </c>
      <c r="AB747" s="26">
        <v>319.12939239938351</v>
      </c>
      <c r="AC747" s="26">
        <v>0</v>
      </c>
      <c r="AD747" s="26">
        <v>0</v>
      </c>
      <c r="AE747" s="26">
        <v>326.86962799625724</v>
      </c>
    </row>
    <row r="748" spans="1:31" x14ac:dyDescent="0.3">
      <c r="A748">
        <v>2760456</v>
      </c>
      <c r="B748">
        <v>1</v>
      </c>
      <c r="C748" t="s">
        <v>80</v>
      </c>
      <c r="D748" t="s">
        <v>92</v>
      </c>
      <c r="E748" t="s">
        <v>132</v>
      </c>
      <c r="F748" t="s">
        <v>2337</v>
      </c>
      <c r="G748" t="s">
        <v>134</v>
      </c>
      <c r="H748" t="s">
        <v>135</v>
      </c>
      <c r="I748" t="s">
        <v>136</v>
      </c>
      <c r="J748" t="s">
        <v>137</v>
      </c>
      <c r="K748" t="s">
        <v>138</v>
      </c>
      <c r="L748" t="s">
        <v>2338</v>
      </c>
      <c r="M748" t="s">
        <v>2339</v>
      </c>
      <c r="N748" s="26">
        <v>0.46694444400000001</v>
      </c>
      <c r="O748">
        <v>0</v>
      </c>
      <c r="P748">
        <v>5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 s="26">
        <v>0</v>
      </c>
      <c r="X748" s="26">
        <v>0.61271644198249442</v>
      </c>
      <c r="Y748" s="26">
        <v>0</v>
      </c>
      <c r="Z748" s="26">
        <v>0</v>
      </c>
      <c r="AA748" s="26">
        <v>0</v>
      </c>
      <c r="AB748" s="26">
        <v>0</v>
      </c>
      <c r="AC748" s="26">
        <v>0</v>
      </c>
      <c r="AD748" s="26">
        <v>0</v>
      </c>
      <c r="AE748" s="26">
        <v>0.61271644198249442</v>
      </c>
    </row>
    <row r="749" spans="1:31" x14ac:dyDescent="0.3">
      <c r="A749">
        <v>2759921</v>
      </c>
      <c r="B749">
        <v>1</v>
      </c>
      <c r="C749" t="s">
        <v>80</v>
      </c>
      <c r="D749" t="s">
        <v>106</v>
      </c>
      <c r="E749" t="s">
        <v>152</v>
      </c>
      <c r="F749" t="s">
        <v>2340</v>
      </c>
      <c r="G749" t="s">
        <v>159</v>
      </c>
      <c r="H749" t="s">
        <v>149</v>
      </c>
      <c r="I749" t="s">
        <v>136</v>
      </c>
      <c r="J749" t="s">
        <v>137</v>
      </c>
      <c r="K749" t="s">
        <v>138</v>
      </c>
      <c r="L749" t="s">
        <v>2341</v>
      </c>
      <c r="M749" t="s">
        <v>2342</v>
      </c>
      <c r="N749" s="26">
        <v>0.22916666599999999</v>
      </c>
      <c r="O749">
        <v>1</v>
      </c>
      <c r="P749">
        <v>194</v>
      </c>
      <c r="Q749">
        <v>15</v>
      </c>
      <c r="R749">
        <v>86</v>
      </c>
      <c r="S749">
        <v>4</v>
      </c>
      <c r="T749">
        <v>31</v>
      </c>
      <c r="U749">
        <v>0</v>
      </c>
      <c r="V749">
        <v>0</v>
      </c>
      <c r="W749" s="26">
        <v>0.15815183486691875</v>
      </c>
      <c r="X749" s="26">
        <v>9.2583269093839373</v>
      </c>
      <c r="Y749" s="26">
        <v>4.4944236973240006</v>
      </c>
      <c r="Z749" s="26">
        <v>1.6011240161399998</v>
      </c>
      <c r="AA749" s="26">
        <v>5.7355401549182004</v>
      </c>
      <c r="AB749" s="26">
        <v>2.8022489221907576</v>
      </c>
      <c r="AC749" s="26">
        <v>0</v>
      </c>
      <c r="AD749" s="26">
        <v>0</v>
      </c>
      <c r="AE749" s="26">
        <v>24.049815534823814</v>
      </c>
    </row>
    <row r="750" spans="1:31" x14ac:dyDescent="0.3">
      <c r="A750">
        <v>2760170</v>
      </c>
      <c r="B750">
        <v>1</v>
      </c>
      <c r="C750" t="s">
        <v>80</v>
      </c>
      <c r="D750" t="s">
        <v>98</v>
      </c>
      <c r="E750" t="s">
        <v>141</v>
      </c>
      <c r="F750" t="s">
        <v>2343</v>
      </c>
      <c r="G750" t="s">
        <v>344</v>
      </c>
      <c r="H750" t="s">
        <v>135</v>
      </c>
      <c r="I750" t="s">
        <v>136</v>
      </c>
      <c r="J750" t="s">
        <v>137</v>
      </c>
      <c r="K750" t="s">
        <v>138</v>
      </c>
      <c r="L750" t="s">
        <v>2344</v>
      </c>
      <c r="M750" t="s">
        <v>2345</v>
      </c>
      <c r="N750" s="26">
        <v>2.869722222</v>
      </c>
      <c r="O750">
        <v>0</v>
      </c>
      <c r="P750">
        <v>12</v>
      </c>
      <c r="Q750">
        <v>0</v>
      </c>
      <c r="R750">
        <v>37</v>
      </c>
      <c r="S750">
        <v>0</v>
      </c>
      <c r="T750">
        <v>7</v>
      </c>
      <c r="U750">
        <v>0</v>
      </c>
      <c r="V750">
        <v>0</v>
      </c>
      <c r="W750" s="26">
        <v>0</v>
      </c>
      <c r="X750" s="26">
        <v>21.814852404781053</v>
      </c>
      <c r="Y750" s="26">
        <v>0</v>
      </c>
      <c r="Z750" s="26">
        <v>16.961404704164725</v>
      </c>
      <c r="AA750" s="26">
        <v>0</v>
      </c>
      <c r="AB750" s="26">
        <v>3.0150974790268719</v>
      </c>
      <c r="AC750" s="26">
        <v>0</v>
      </c>
      <c r="AD750" s="26">
        <v>0</v>
      </c>
      <c r="AE750" s="26">
        <v>41.791354587972648</v>
      </c>
    </row>
    <row r="751" spans="1:31" x14ac:dyDescent="0.3">
      <c r="A751">
        <v>2760156</v>
      </c>
      <c r="B751">
        <v>1</v>
      </c>
      <c r="C751" t="s">
        <v>81</v>
      </c>
      <c r="D751" t="s">
        <v>112</v>
      </c>
      <c r="E751" t="s">
        <v>157</v>
      </c>
      <c r="F751" t="s">
        <v>2346</v>
      </c>
      <c r="G751" t="s">
        <v>159</v>
      </c>
      <c r="H751" t="s">
        <v>149</v>
      </c>
      <c r="I751" t="s">
        <v>136</v>
      </c>
      <c r="J751" t="s">
        <v>137</v>
      </c>
      <c r="K751" t="s">
        <v>138</v>
      </c>
      <c r="L751" t="s">
        <v>2347</v>
      </c>
      <c r="M751" t="s">
        <v>2348</v>
      </c>
      <c r="N751" s="26">
        <v>4.9219444440000002</v>
      </c>
      <c r="O751">
        <v>1</v>
      </c>
      <c r="P751">
        <v>785</v>
      </c>
      <c r="Q751">
        <v>0</v>
      </c>
      <c r="R751">
        <v>26</v>
      </c>
      <c r="S751">
        <v>0</v>
      </c>
      <c r="T751">
        <v>104</v>
      </c>
      <c r="U751">
        <v>0</v>
      </c>
      <c r="V751">
        <v>0</v>
      </c>
      <c r="W751" s="26">
        <v>1.1788816047055555</v>
      </c>
      <c r="X751" s="26">
        <v>856.0310598868839</v>
      </c>
      <c r="Y751" s="26">
        <v>0</v>
      </c>
      <c r="Z751" s="26">
        <v>13.583314971581469</v>
      </c>
      <c r="AA751" s="26">
        <v>0</v>
      </c>
      <c r="AB751" s="26">
        <v>195.7179404675702</v>
      </c>
      <c r="AC751" s="26">
        <v>0</v>
      </c>
      <c r="AD751" s="26">
        <v>0</v>
      </c>
      <c r="AE751" s="26">
        <v>1066.5111969307411</v>
      </c>
    </row>
    <row r="752" spans="1:31" x14ac:dyDescent="0.3">
      <c r="A752">
        <v>2759824</v>
      </c>
      <c r="B752">
        <v>1</v>
      </c>
      <c r="C752" t="s">
        <v>80</v>
      </c>
      <c r="D752" t="s">
        <v>102</v>
      </c>
      <c r="E752" t="s">
        <v>146</v>
      </c>
      <c r="F752" t="s">
        <v>2349</v>
      </c>
      <c r="G752" t="s">
        <v>186</v>
      </c>
      <c r="H752" t="s">
        <v>149</v>
      </c>
      <c r="I752" t="s">
        <v>136</v>
      </c>
      <c r="J752" t="s">
        <v>137</v>
      </c>
      <c r="K752" t="s">
        <v>187</v>
      </c>
      <c r="L752" t="s">
        <v>2350</v>
      </c>
      <c r="M752" t="s">
        <v>2351</v>
      </c>
      <c r="N752" s="26">
        <v>6.2861111110000003</v>
      </c>
      <c r="O752">
        <v>0</v>
      </c>
      <c r="P752">
        <v>39</v>
      </c>
      <c r="Q752">
        <v>0</v>
      </c>
      <c r="R752">
        <v>130</v>
      </c>
      <c r="S752">
        <v>0</v>
      </c>
      <c r="T752">
        <v>53</v>
      </c>
      <c r="U752">
        <v>0</v>
      </c>
      <c r="V752">
        <v>0</v>
      </c>
      <c r="W752" s="26">
        <v>0</v>
      </c>
      <c r="X752" s="26">
        <v>6.1668729807768417</v>
      </c>
      <c r="Y752" s="26">
        <v>0</v>
      </c>
      <c r="Z752" s="26">
        <v>72.557785533107065</v>
      </c>
      <c r="AA752" s="26">
        <v>0</v>
      </c>
      <c r="AB752" s="26">
        <v>212.76162597585704</v>
      </c>
      <c r="AC752" s="26">
        <v>0</v>
      </c>
      <c r="AD752" s="26">
        <v>0</v>
      </c>
      <c r="AE752" s="26">
        <v>291.48628448974097</v>
      </c>
    </row>
    <row r="753" spans="1:31" x14ac:dyDescent="0.3">
      <c r="A753">
        <v>2760033</v>
      </c>
      <c r="B753">
        <v>1</v>
      </c>
      <c r="C753" t="s">
        <v>80</v>
      </c>
      <c r="D753" t="s">
        <v>82</v>
      </c>
      <c r="E753" t="s">
        <v>132</v>
      </c>
      <c r="F753" t="s">
        <v>2352</v>
      </c>
      <c r="G753" t="s">
        <v>307</v>
      </c>
      <c r="H753" t="s">
        <v>135</v>
      </c>
      <c r="I753" t="s">
        <v>136</v>
      </c>
      <c r="J753" t="s">
        <v>137</v>
      </c>
      <c r="K753" t="s">
        <v>138</v>
      </c>
      <c r="L753" t="s">
        <v>2353</v>
      </c>
      <c r="M753" t="s">
        <v>2113</v>
      </c>
      <c r="N753" s="26">
        <v>5.6633333329999997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1</v>
      </c>
      <c r="U753">
        <v>0</v>
      </c>
      <c r="V753">
        <v>0</v>
      </c>
      <c r="W753" s="26">
        <v>0</v>
      </c>
      <c r="X753" s="26">
        <v>0</v>
      </c>
      <c r="Y753" s="26">
        <v>0</v>
      </c>
      <c r="Z753" s="26">
        <v>0</v>
      </c>
      <c r="AA753" s="26">
        <v>0</v>
      </c>
      <c r="AB753" s="26">
        <v>0</v>
      </c>
      <c r="AC753" s="26">
        <v>0</v>
      </c>
      <c r="AD753" s="26">
        <v>0</v>
      </c>
      <c r="AE753" s="26">
        <v>0</v>
      </c>
    </row>
    <row r="754" spans="1:31" x14ac:dyDescent="0.3">
      <c r="A754">
        <v>2760010</v>
      </c>
      <c r="B754">
        <v>1</v>
      </c>
      <c r="C754" t="s">
        <v>80</v>
      </c>
      <c r="D754" t="s">
        <v>93</v>
      </c>
      <c r="E754" t="s">
        <v>157</v>
      </c>
      <c r="F754" t="s">
        <v>2354</v>
      </c>
      <c r="G754" t="s">
        <v>628</v>
      </c>
      <c r="H754" t="s">
        <v>149</v>
      </c>
      <c r="I754" t="s">
        <v>136</v>
      </c>
      <c r="J754" t="s">
        <v>137</v>
      </c>
      <c r="K754" t="s">
        <v>187</v>
      </c>
      <c r="L754" t="s">
        <v>2355</v>
      </c>
      <c r="M754" t="s">
        <v>2356</v>
      </c>
      <c r="N754" s="26">
        <v>2.0419444439999999</v>
      </c>
      <c r="O754">
        <v>1</v>
      </c>
      <c r="P754">
        <v>703</v>
      </c>
      <c r="Q754">
        <v>16</v>
      </c>
      <c r="R754">
        <v>62</v>
      </c>
      <c r="S754">
        <v>12</v>
      </c>
      <c r="T754">
        <v>90</v>
      </c>
      <c r="U754">
        <v>1</v>
      </c>
      <c r="V754">
        <v>0</v>
      </c>
      <c r="W754" s="26">
        <v>0.9569077536010191</v>
      </c>
      <c r="X754" s="26">
        <v>149.46935282856549</v>
      </c>
      <c r="Y754" s="26">
        <v>60.898850923763874</v>
      </c>
      <c r="Z754" s="26">
        <v>37.280096714052128</v>
      </c>
      <c r="AA754" s="26">
        <v>33.351638446202756</v>
      </c>
      <c r="AB754" s="26">
        <v>165.58240479607412</v>
      </c>
      <c r="AC754" s="26">
        <v>31.977393856495834</v>
      </c>
      <c r="AD754" s="26">
        <v>0</v>
      </c>
      <c r="AE754" s="26">
        <v>479.51664531875525</v>
      </c>
    </row>
    <row r="755" spans="1:31" x14ac:dyDescent="0.3">
      <c r="A755">
        <v>2769828</v>
      </c>
      <c r="B755">
        <v>1</v>
      </c>
      <c r="C755" t="s">
        <v>81</v>
      </c>
      <c r="D755" t="s">
        <v>127</v>
      </c>
      <c r="E755" t="s">
        <v>152</v>
      </c>
      <c r="F755" t="s">
        <v>2357</v>
      </c>
      <c r="G755" t="s">
        <v>143</v>
      </c>
      <c r="H755" t="s">
        <v>149</v>
      </c>
      <c r="I755" t="s">
        <v>136</v>
      </c>
      <c r="J755" t="s">
        <v>137</v>
      </c>
      <c r="K755" t="s">
        <v>138</v>
      </c>
      <c r="L755" t="s">
        <v>2358</v>
      </c>
      <c r="M755" t="s">
        <v>2359</v>
      </c>
      <c r="N755" s="26">
        <v>0.108888888</v>
      </c>
      <c r="O755">
        <v>0</v>
      </c>
      <c r="P755">
        <v>0</v>
      </c>
      <c r="Q755">
        <v>10</v>
      </c>
      <c r="R755">
        <v>25</v>
      </c>
      <c r="S755">
        <v>11</v>
      </c>
      <c r="T755">
        <v>1</v>
      </c>
      <c r="U755">
        <v>3</v>
      </c>
      <c r="V755">
        <v>0</v>
      </c>
      <c r="W755" s="26">
        <v>0</v>
      </c>
      <c r="X755" s="26">
        <v>0</v>
      </c>
      <c r="Y755" s="26">
        <v>5.8582937712382224E-2</v>
      </c>
      <c r="Z755" s="26">
        <v>6.1652198968888891E-2</v>
      </c>
      <c r="AA755" s="26">
        <v>13.819553978490024</v>
      </c>
      <c r="AB755" s="26">
        <v>0.16157299835414576</v>
      </c>
      <c r="AC755" s="26">
        <v>9.485348877402938</v>
      </c>
      <c r="AD755" s="26">
        <v>0</v>
      </c>
      <c r="AE755" s="26">
        <v>23.586710990928381</v>
      </c>
    </row>
    <row r="756" spans="1:31" x14ac:dyDescent="0.3">
      <c r="A756">
        <v>2759987</v>
      </c>
      <c r="B756">
        <v>1</v>
      </c>
      <c r="C756" t="s">
        <v>81</v>
      </c>
      <c r="D756" t="s">
        <v>113</v>
      </c>
      <c r="E756" t="s">
        <v>157</v>
      </c>
      <c r="F756" t="s">
        <v>2360</v>
      </c>
      <c r="G756" t="s">
        <v>628</v>
      </c>
      <c r="H756" t="s">
        <v>149</v>
      </c>
      <c r="I756" t="s">
        <v>136</v>
      </c>
      <c r="J756" t="s">
        <v>137</v>
      </c>
      <c r="K756" t="s">
        <v>187</v>
      </c>
      <c r="L756" t="s">
        <v>2361</v>
      </c>
      <c r="M756" t="s">
        <v>2362</v>
      </c>
      <c r="N756" s="26">
        <v>5.273055555</v>
      </c>
      <c r="O756">
        <v>10</v>
      </c>
      <c r="P756">
        <v>2831</v>
      </c>
      <c r="Q756">
        <v>45</v>
      </c>
      <c r="R756">
        <v>821</v>
      </c>
      <c r="S756">
        <v>11</v>
      </c>
      <c r="T756">
        <v>196</v>
      </c>
      <c r="U756">
        <v>2</v>
      </c>
      <c r="V756">
        <v>0</v>
      </c>
      <c r="W756" s="26">
        <v>10.086602206226653</v>
      </c>
      <c r="X756" s="26">
        <v>951.05653638660169</v>
      </c>
      <c r="Y756" s="26">
        <v>76.949542147953295</v>
      </c>
      <c r="Z756" s="26">
        <v>191.17837940736732</v>
      </c>
      <c r="AA756" s="26">
        <v>450.97191404231927</v>
      </c>
      <c r="AB756" s="26">
        <v>364.55853857712606</v>
      </c>
      <c r="AC756" s="26">
        <v>904.09096681289145</v>
      </c>
      <c r="AD756" s="26">
        <v>0</v>
      </c>
      <c r="AE756" s="26">
        <v>2948.8924795804855</v>
      </c>
    </row>
    <row r="757" spans="1:31" x14ac:dyDescent="0.3">
      <c r="A757">
        <v>2759818</v>
      </c>
      <c r="B757">
        <v>1</v>
      </c>
      <c r="C757" t="s">
        <v>80</v>
      </c>
      <c r="D757" t="s">
        <v>101</v>
      </c>
      <c r="E757" t="s">
        <v>141</v>
      </c>
      <c r="F757" t="s">
        <v>2363</v>
      </c>
      <c r="G757" t="s">
        <v>143</v>
      </c>
      <c r="H757" t="s">
        <v>135</v>
      </c>
      <c r="I757" t="s">
        <v>136</v>
      </c>
      <c r="J757" t="s">
        <v>137</v>
      </c>
      <c r="K757" t="s">
        <v>138</v>
      </c>
      <c r="L757" t="s">
        <v>2364</v>
      </c>
      <c r="M757" t="s">
        <v>2365</v>
      </c>
      <c r="N757" s="26">
        <v>0.108611111</v>
      </c>
      <c r="O757">
        <v>0</v>
      </c>
      <c r="P757">
        <v>64</v>
      </c>
      <c r="Q757">
        <v>0</v>
      </c>
      <c r="R757">
        <v>23</v>
      </c>
      <c r="S757">
        <v>0</v>
      </c>
      <c r="T757">
        <v>11</v>
      </c>
      <c r="U757">
        <v>0</v>
      </c>
      <c r="V757">
        <v>0</v>
      </c>
      <c r="W757" s="26">
        <v>0</v>
      </c>
      <c r="X757" s="26">
        <v>3.2001385177135195</v>
      </c>
      <c r="Y757" s="26">
        <v>0</v>
      </c>
      <c r="Z757" s="26">
        <v>0.31001886317981531</v>
      </c>
      <c r="AA757" s="26">
        <v>0</v>
      </c>
      <c r="AB757" s="26">
        <v>1.6980899782548264</v>
      </c>
      <c r="AC757" s="26">
        <v>0</v>
      </c>
      <c r="AD757" s="26">
        <v>0</v>
      </c>
      <c r="AE757" s="26">
        <v>5.2082473591481619</v>
      </c>
    </row>
    <row r="758" spans="1:31" x14ac:dyDescent="0.3">
      <c r="A758">
        <v>2760448</v>
      </c>
      <c r="B758">
        <v>1</v>
      </c>
      <c r="C758" t="s">
        <v>81</v>
      </c>
      <c r="D758" t="s">
        <v>113</v>
      </c>
      <c r="E758" t="s">
        <v>152</v>
      </c>
      <c r="F758" t="s">
        <v>2096</v>
      </c>
      <c r="G758" t="s">
        <v>159</v>
      </c>
      <c r="H758" t="s">
        <v>149</v>
      </c>
      <c r="I758" t="s">
        <v>136</v>
      </c>
      <c r="J758" t="s">
        <v>137</v>
      </c>
      <c r="K758" t="s">
        <v>138</v>
      </c>
      <c r="L758" t="s">
        <v>2366</v>
      </c>
      <c r="M758" t="s">
        <v>2367</v>
      </c>
      <c r="N758" s="26">
        <v>0.329444444</v>
      </c>
      <c r="O758">
        <v>3</v>
      </c>
      <c r="P758">
        <v>373</v>
      </c>
      <c r="Q758">
        <v>13</v>
      </c>
      <c r="R758">
        <v>3</v>
      </c>
      <c r="S758">
        <v>8</v>
      </c>
      <c r="T758">
        <v>10</v>
      </c>
      <c r="U758">
        <v>2</v>
      </c>
      <c r="V758">
        <v>0</v>
      </c>
      <c r="W758" s="26">
        <v>0.25424763515999999</v>
      </c>
      <c r="X758" s="26">
        <v>4.0022022972933371</v>
      </c>
      <c r="Y758" s="26">
        <v>4.6104582125795472</v>
      </c>
      <c r="Z758" s="26">
        <v>0</v>
      </c>
      <c r="AA758" s="26">
        <v>3.9390868107905121</v>
      </c>
      <c r="AB758" s="26">
        <v>0.32311577976888883</v>
      </c>
      <c r="AC758" s="26">
        <v>25.413320723167189</v>
      </c>
      <c r="AD758" s="26">
        <v>0</v>
      </c>
      <c r="AE758" s="26">
        <v>38.542431458759474</v>
      </c>
    </row>
    <row r="759" spans="1:31" x14ac:dyDescent="0.3">
      <c r="A759">
        <v>2760442</v>
      </c>
      <c r="B759">
        <v>1</v>
      </c>
      <c r="C759" t="s">
        <v>80</v>
      </c>
      <c r="D759" t="s">
        <v>82</v>
      </c>
      <c r="E759" t="s">
        <v>166</v>
      </c>
      <c r="F759" t="s">
        <v>1197</v>
      </c>
      <c r="G759" t="s">
        <v>204</v>
      </c>
      <c r="H759" t="s">
        <v>135</v>
      </c>
      <c r="I759" t="s">
        <v>136</v>
      </c>
      <c r="J759" t="s">
        <v>137</v>
      </c>
      <c r="K759" t="s">
        <v>138</v>
      </c>
      <c r="L759" t="s">
        <v>2368</v>
      </c>
      <c r="M759" t="s">
        <v>2369</v>
      </c>
      <c r="N759" s="26">
        <v>3.786944444</v>
      </c>
      <c r="O759">
        <v>0</v>
      </c>
      <c r="P759">
        <v>21</v>
      </c>
      <c r="Q759">
        <v>0</v>
      </c>
      <c r="R759">
        <v>0</v>
      </c>
      <c r="S759">
        <v>0</v>
      </c>
      <c r="T759">
        <v>10</v>
      </c>
      <c r="U759">
        <v>0</v>
      </c>
      <c r="V759">
        <v>0</v>
      </c>
      <c r="W759" s="26">
        <v>0</v>
      </c>
      <c r="X759" s="26">
        <v>23.995009940893016</v>
      </c>
      <c r="Y759" s="26">
        <v>0</v>
      </c>
      <c r="Z759" s="26">
        <v>0</v>
      </c>
      <c r="AA759" s="26">
        <v>0</v>
      </c>
      <c r="AB759" s="26">
        <v>129.23925904002803</v>
      </c>
      <c r="AC759" s="26">
        <v>0</v>
      </c>
      <c r="AD759" s="26">
        <v>0</v>
      </c>
      <c r="AE759" s="26">
        <v>153.23426898092106</v>
      </c>
    </row>
    <row r="760" spans="1:31" x14ac:dyDescent="0.3">
      <c r="A760">
        <v>2760342</v>
      </c>
      <c r="B760">
        <v>1</v>
      </c>
      <c r="C760" t="s">
        <v>81</v>
      </c>
      <c r="D760" t="s">
        <v>127</v>
      </c>
      <c r="E760" t="s">
        <v>166</v>
      </c>
      <c r="F760" t="s">
        <v>2370</v>
      </c>
      <c r="G760" t="s">
        <v>232</v>
      </c>
      <c r="H760" t="s">
        <v>135</v>
      </c>
      <c r="I760" t="s">
        <v>136</v>
      </c>
      <c r="J760" t="s">
        <v>137</v>
      </c>
      <c r="K760" t="s">
        <v>138</v>
      </c>
      <c r="L760" t="s">
        <v>2371</v>
      </c>
      <c r="M760" t="s">
        <v>2372</v>
      </c>
      <c r="N760" s="26">
        <v>0.95944444399999995</v>
      </c>
      <c r="O760">
        <v>0</v>
      </c>
      <c r="P760">
        <v>33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 s="26">
        <v>0</v>
      </c>
      <c r="X760" s="26">
        <v>8.1659962194331577</v>
      </c>
      <c r="Y760" s="26">
        <v>0</v>
      </c>
      <c r="Z760" s="26">
        <v>0</v>
      </c>
      <c r="AA760" s="26">
        <v>0</v>
      </c>
      <c r="AB760" s="26">
        <v>0</v>
      </c>
      <c r="AC760" s="26">
        <v>0</v>
      </c>
      <c r="AD760" s="26">
        <v>0</v>
      </c>
      <c r="AE760" s="26">
        <v>8.1659962194331577</v>
      </c>
    </row>
    <row r="761" spans="1:31" x14ac:dyDescent="0.3">
      <c r="A761">
        <v>2759901</v>
      </c>
      <c r="B761">
        <v>1</v>
      </c>
      <c r="C761" t="s">
        <v>80</v>
      </c>
      <c r="D761" t="s">
        <v>105</v>
      </c>
      <c r="E761" t="s">
        <v>146</v>
      </c>
      <c r="F761" t="s">
        <v>2373</v>
      </c>
      <c r="G761" t="s">
        <v>186</v>
      </c>
      <c r="H761" t="s">
        <v>149</v>
      </c>
      <c r="I761" t="s">
        <v>136</v>
      </c>
      <c r="J761" t="s">
        <v>137</v>
      </c>
      <c r="K761" t="s">
        <v>187</v>
      </c>
      <c r="L761" t="s">
        <v>2374</v>
      </c>
      <c r="M761" t="s">
        <v>2375</v>
      </c>
      <c r="N761" s="26">
        <v>1.49</v>
      </c>
      <c r="O761">
        <v>0</v>
      </c>
      <c r="P761">
        <v>1406</v>
      </c>
      <c r="Q761">
        <v>0</v>
      </c>
      <c r="R761">
        <v>0</v>
      </c>
      <c r="S761">
        <v>1</v>
      </c>
      <c r="T761">
        <v>377</v>
      </c>
      <c r="U761">
        <v>0</v>
      </c>
      <c r="V761">
        <v>0</v>
      </c>
      <c r="W761" s="26">
        <v>0</v>
      </c>
      <c r="X761" s="26">
        <v>487.26082304828759</v>
      </c>
      <c r="Y761" s="26">
        <v>0</v>
      </c>
      <c r="Z761" s="26">
        <v>0</v>
      </c>
      <c r="AA761" s="26">
        <v>132.43256257070101</v>
      </c>
      <c r="AB761" s="26">
        <v>443.4192160124897</v>
      </c>
      <c r="AC761" s="26">
        <v>0</v>
      </c>
      <c r="AD761" s="26">
        <v>0</v>
      </c>
      <c r="AE761" s="26">
        <v>1063.1126016314784</v>
      </c>
    </row>
    <row r="762" spans="1:31" x14ac:dyDescent="0.3">
      <c r="A762">
        <v>2760050</v>
      </c>
      <c r="B762">
        <v>1</v>
      </c>
      <c r="C762" t="s">
        <v>80</v>
      </c>
      <c r="D762" t="s">
        <v>82</v>
      </c>
      <c r="E762" t="s">
        <v>166</v>
      </c>
      <c r="F762" t="s">
        <v>2376</v>
      </c>
      <c r="G762" t="s">
        <v>204</v>
      </c>
      <c r="H762" t="s">
        <v>135</v>
      </c>
      <c r="I762" t="s">
        <v>136</v>
      </c>
      <c r="J762" t="s">
        <v>137</v>
      </c>
      <c r="K762" t="s">
        <v>138</v>
      </c>
      <c r="L762" t="s">
        <v>2377</v>
      </c>
      <c r="M762" t="s">
        <v>2378</v>
      </c>
      <c r="N762" s="26">
        <v>1.1813888880000001</v>
      </c>
      <c r="O762">
        <v>0</v>
      </c>
      <c r="P762">
        <v>280</v>
      </c>
      <c r="Q762">
        <v>0</v>
      </c>
      <c r="R762">
        <v>0</v>
      </c>
      <c r="S762">
        <v>0</v>
      </c>
      <c r="T762">
        <v>37</v>
      </c>
      <c r="U762">
        <v>0</v>
      </c>
      <c r="V762">
        <v>0</v>
      </c>
      <c r="W762" s="26">
        <v>0</v>
      </c>
      <c r="X762" s="26">
        <v>100.77242058481853</v>
      </c>
      <c r="Y762" s="26">
        <v>0</v>
      </c>
      <c r="Z762" s="26">
        <v>0</v>
      </c>
      <c r="AA762" s="26">
        <v>0</v>
      </c>
      <c r="AB762" s="26">
        <v>27.03547448176602</v>
      </c>
      <c r="AC762" s="26">
        <v>0</v>
      </c>
      <c r="AD762" s="26">
        <v>0</v>
      </c>
      <c r="AE762" s="26">
        <v>127.80789506658455</v>
      </c>
    </row>
    <row r="763" spans="1:31" x14ac:dyDescent="0.3">
      <c r="A763">
        <v>2759881</v>
      </c>
      <c r="B763">
        <v>1</v>
      </c>
      <c r="C763" t="s">
        <v>81</v>
      </c>
      <c r="D763" t="s">
        <v>127</v>
      </c>
      <c r="E763" t="s">
        <v>146</v>
      </c>
      <c r="F763" t="s">
        <v>2379</v>
      </c>
      <c r="G763" t="s">
        <v>159</v>
      </c>
      <c r="H763" t="s">
        <v>149</v>
      </c>
      <c r="I763" t="s">
        <v>136</v>
      </c>
      <c r="J763" t="s">
        <v>137</v>
      </c>
      <c r="K763" t="s">
        <v>138</v>
      </c>
      <c r="L763" t="s">
        <v>2380</v>
      </c>
      <c r="M763" t="s">
        <v>2381</v>
      </c>
      <c r="N763" s="26">
        <v>2.7952777769999999</v>
      </c>
      <c r="O763">
        <v>1</v>
      </c>
      <c r="P763">
        <v>500</v>
      </c>
      <c r="Q763">
        <v>107</v>
      </c>
      <c r="R763">
        <v>142</v>
      </c>
      <c r="S763">
        <v>8</v>
      </c>
      <c r="T763">
        <v>71</v>
      </c>
      <c r="U763">
        <v>0</v>
      </c>
      <c r="V763">
        <v>0</v>
      </c>
      <c r="W763" s="26">
        <v>2.9414416045085994</v>
      </c>
      <c r="X763" s="26">
        <v>282.39045406321492</v>
      </c>
      <c r="Y763" s="26">
        <v>337.31305055307223</v>
      </c>
      <c r="Z763" s="26">
        <v>27.508907325185088</v>
      </c>
      <c r="AA763" s="26">
        <v>145.3092203580909</v>
      </c>
      <c r="AB763" s="26">
        <v>77.524438453791831</v>
      </c>
      <c r="AC763" s="26">
        <v>0</v>
      </c>
      <c r="AD763" s="26">
        <v>0</v>
      </c>
      <c r="AE763" s="26">
        <v>872.98751235786358</v>
      </c>
    </row>
    <row r="764" spans="1:31" x14ac:dyDescent="0.3">
      <c r="A764">
        <v>2760402</v>
      </c>
      <c r="B764">
        <v>1</v>
      </c>
      <c r="C764" t="s">
        <v>80</v>
      </c>
      <c r="D764" t="s">
        <v>105</v>
      </c>
      <c r="E764" t="s">
        <v>170</v>
      </c>
      <c r="F764" t="s">
        <v>2382</v>
      </c>
      <c r="G764" t="s">
        <v>204</v>
      </c>
      <c r="H764" t="s">
        <v>135</v>
      </c>
      <c r="I764" t="s">
        <v>136</v>
      </c>
      <c r="J764" t="s">
        <v>137</v>
      </c>
      <c r="K764" t="s">
        <v>138</v>
      </c>
      <c r="L764" t="s">
        <v>2383</v>
      </c>
      <c r="M764" t="s">
        <v>2384</v>
      </c>
      <c r="N764" s="26">
        <v>2.170833333</v>
      </c>
      <c r="O764">
        <v>0</v>
      </c>
      <c r="P764">
        <v>526</v>
      </c>
      <c r="Q764">
        <v>0</v>
      </c>
      <c r="R764">
        <v>0</v>
      </c>
      <c r="S764">
        <v>0</v>
      </c>
      <c r="T764">
        <v>7</v>
      </c>
      <c r="U764">
        <v>0</v>
      </c>
      <c r="V764">
        <v>0</v>
      </c>
      <c r="W764" s="26">
        <v>0</v>
      </c>
      <c r="X764" s="26">
        <v>346.64116734878684</v>
      </c>
      <c r="Y764" s="26">
        <v>0</v>
      </c>
      <c r="Z764" s="26">
        <v>0</v>
      </c>
      <c r="AA764" s="26">
        <v>0</v>
      </c>
      <c r="AB764" s="26">
        <v>0.7481973113459548</v>
      </c>
      <c r="AC764" s="26">
        <v>0</v>
      </c>
      <c r="AD764" s="26">
        <v>0</v>
      </c>
      <c r="AE764" s="26">
        <v>347.3893646601328</v>
      </c>
    </row>
    <row r="765" spans="1:31" x14ac:dyDescent="0.3">
      <c r="A765">
        <v>2760359</v>
      </c>
      <c r="B765">
        <v>1</v>
      </c>
      <c r="C765" t="s">
        <v>80</v>
      </c>
      <c r="D765" t="s">
        <v>83</v>
      </c>
      <c r="E765" t="s">
        <v>170</v>
      </c>
      <c r="F765" t="s">
        <v>671</v>
      </c>
      <c r="G765" t="s">
        <v>425</v>
      </c>
      <c r="H765" t="s">
        <v>135</v>
      </c>
      <c r="I765" t="s">
        <v>136</v>
      </c>
      <c r="J765" t="s">
        <v>137</v>
      </c>
      <c r="K765" t="s">
        <v>138</v>
      </c>
      <c r="L765" t="s">
        <v>2385</v>
      </c>
      <c r="M765" t="s">
        <v>2386</v>
      </c>
      <c r="N765" s="26">
        <v>5.2077777770000004</v>
      </c>
      <c r="O765">
        <v>0</v>
      </c>
      <c r="P765">
        <v>238</v>
      </c>
      <c r="Q765">
        <v>0</v>
      </c>
      <c r="R765">
        <v>0</v>
      </c>
      <c r="S765">
        <v>0</v>
      </c>
      <c r="T765">
        <v>8</v>
      </c>
      <c r="U765">
        <v>0</v>
      </c>
      <c r="V765">
        <v>0</v>
      </c>
      <c r="W765" s="26">
        <v>0</v>
      </c>
      <c r="X765" s="26">
        <v>336.62838015843317</v>
      </c>
      <c r="Y765" s="26">
        <v>0</v>
      </c>
      <c r="Z765" s="26">
        <v>0</v>
      </c>
      <c r="AA765" s="26">
        <v>0</v>
      </c>
      <c r="AB765" s="26">
        <v>32.30870059879495</v>
      </c>
      <c r="AC765" s="26">
        <v>0</v>
      </c>
      <c r="AD765" s="26">
        <v>0</v>
      </c>
      <c r="AE765" s="26">
        <v>368.9370807572281</v>
      </c>
    </row>
    <row r="766" spans="1:31" x14ac:dyDescent="0.3">
      <c r="A766">
        <v>2759781</v>
      </c>
      <c r="B766">
        <v>1</v>
      </c>
      <c r="C766" t="s">
        <v>80</v>
      </c>
      <c r="D766" t="s">
        <v>90</v>
      </c>
      <c r="E766" t="s">
        <v>132</v>
      </c>
      <c r="F766" t="s">
        <v>2387</v>
      </c>
      <c r="G766" t="s">
        <v>134</v>
      </c>
      <c r="H766" t="s">
        <v>135</v>
      </c>
      <c r="I766" t="s">
        <v>136</v>
      </c>
      <c r="J766" t="s">
        <v>137</v>
      </c>
      <c r="K766" t="s">
        <v>138</v>
      </c>
      <c r="L766" t="s">
        <v>2388</v>
      </c>
      <c r="M766" t="s">
        <v>2389</v>
      </c>
      <c r="N766" s="26">
        <v>5.5602777769999996</v>
      </c>
      <c r="O766">
        <v>0</v>
      </c>
      <c r="P766">
        <v>17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 s="26">
        <v>0</v>
      </c>
      <c r="X766" s="26">
        <v>24.437401707269842</v>
      </c>
      <c r="Y766" s="26">
        <v>0</v>
      </c>
      <c r="Z766" s="26">
        <v>0</v>
      </c>
      <c r="AA766" s="26">
        <v>0</v>
      </c>
      <c r="AB766" s="26">
        <v>0</v>
      </c>
      <c r="AC766" s="26">
        <v>0</v>
      </c>
      <c r="AD766" s="26">
        <v>0</v>
      </c>
      <c r="AE766" s="26">
        <v>24.437401707269842</v>
      </c>
    </row>
    <row r="767" spans="1:31" x14ac:dyDescent="0.3">
      <c r="A767">
        <v>2760279</v>
      </c>
      <c r="B767">
        <v>1</v>
      </c>
      <c r="C767" t="s">
        <v>80</v>
      </c>
      <c r="D767" t="s">
        <v>104</v>
      </c>
      <c r="E767" t="s">
        <v>152</v>
      </c>
      <c r="F767" t="s">
        <v>2390</v>
      </c>
      <c r="G767" t="s">
        <v>159</v>
      </c>
      <c r="H767" t="s">
        <v>149</v>
      </c>
      <c r="I767" t="s">
        <v>136</v>
      </c>
      <c r="J767" t="s">
        <v>137</v>
      </c>
      <c r="K767" t="s">
        <v>138</v>
      </c>
      <c r="L767" t="s">
        <v>2391</v>
      </c>
      <c r="M767" t="s">
        <v>2392</v>
      </c>
      <c r="N767" s="26">
        <v>1.258611111</v>
      </c>
      <c r="O767">
        <v>0</v>
      </c>
      <c r="P767">
        <v>3</v>
      </c>
      <c r="Q767">
        <v>3</v>
      </c>
      <c r="R767">
        <v>41</v>
      </c>
      <c r="S767">
        <v>11</v>
      </c>
      <c r="T767">
        <v>13</v>
      </c>
      <c r="U767">
        <v>1</v>
      </c>
      <c r="V767">
        <v>0</v>
      </c>
      <c r="W767" s="26">
        <v>0</v>
      </c>
      <c r="X767" s="26">
        <v>0.72998330347870499</v>
      </c>
      <c r="Y767" s="26">
        <v>0.81363893086847638</v>
      </c>
      <c r="Z767" s="26">
        <v>6.6132561901678288</v>
      </c>
      <c r="AA767" s="26">
        <v>92.483291588905658</v>
      </c>
      <c r="AB767" s="26">
        <v>13.440711858014396</v>
      </c>
      <c r="AC767" s="26">
        <v>0</v>
      </c>
      <c r="AD767" s="26">
        <v>0</v>
      </c>
      <c r="AE767" s="26">
        <v>114.08088187143507</v>
      </c>
    </row>
    <row r="768" spans="1:31" x14ac:dyDescent="0.3">
      <c r="A768">
        <v>2760030</v>
      </c>
      <c r="B768">
        <v>1</v>
      </c>
      <c r="C768" t="s">
        <v>80</v>
      </c>
      <c r="D768" t="s">
        <v>82</v>
      </c>
      <c r="E768" t="s">
        <v>166</v>
      </c>
      <c r="F768" t="s">
        <v>2393</v>
      </c>
      <c r="G768" t="s">
        <v>2394</v>
      </c>
      <c r="H768" t="s">
        <v>135</v>
      </c>
      <c r="I768" t="s">
        <v>136</v>
      </c>
      <c r="J768" t="s">
        <v>137</v>
      </c>
      <c r="K768" t="s">
        <v>138</v>
      </c>
      <c r="L768" t="s">
        <v>2395</v>
      </c>
      <c r="M768" t="s">
        <v>2396</v>
      </c>
      <c r="N768" s="26">
        <v>0.37138888799999997</v>
      </c>
      <c r="O768">
        <v>0</v>
      </c>
      <c r="P768">
        <v>4</v>
      </c>
      <c r="Q768">
        <v>0</v>
      </c>
      <c r="R768">
        <v>0</v>
      </c>
      <c r="S768">
        <v>0</v>
      </c>
      <c r="T768">
        <v>27</v>
      </c>
      <c r="U768">
        <v>0</v>
      </c>
      <c r="V768">
        <v>0</v>
      </c>
      <c r="W768" s="26">
        <v>0</v>
      </c>
      <c r="X768" s="26">
        <v>0.33863359996785203</v>
      </c>
      <c r="Y768" s="26">
        <v>0</v>
      </c>
      <c r="Z768" s="26">
        <v>0</v>
      </c>
      <c r="AA768" s="26">
        <v>0</v>
      </c>
      <c r="AB768" s="26">
        <v>33.980152175159603</v>
      </c>
      <c r="AC768" s="26">
        <v>0</v>
      </c>
      <c r="AD768" s="26">
        <v>0</v>
      </c>
      <c r="AE768" s="26">
        <v>34.318785775127452</v>
      </c>
    </row>
    <row r="769" spans="1:31" x14ac:dyDescent="0.3">
      <c r="A769">
        <v>2760465</v>
      </c>
      <c r="B769">
        <v>1</v>
      </c>
      <c r="C769" t="s">
        <v>80</v>
      </c>
      <c r="D769" t="s">
        <v>82</v>
      </c>
      <c r="E769" t="s">
        <v>166</v>
      </c>
      <c r="F769" t="s">
        <v>2397</v>
      </c>
      <c r="G769" t="s">
        <v>204</v>
      </c>
      <c r="H769" t="s">
        <v>135</v>
      </c>
      <c r="I769" t="s">
        <v>136</v>
      </c>
      <c r="J769" t="s">
        <v>137</v>
      </c>
      <c r="K769" t="s">
        <v>138</v>
      </c>
      <c r="L769" t="s">
        <v>2398</v>
      </c>
      <c r="M769" t="s">
        <v>2399</v>
      </c>
      <c r="N769" s="26">
        <v>5.2016666660000004</v>
      </c>
      <c r="O769">
        <v>0</v>
      </c>
      <c r="P769">
        <v>32</v>
      </c>
      <c r="Q769">
        <v>0</v>
      </c>
      <c r="R769">
        <v>0</v>
      </c>
      <c r="S769">
        <v>0</v>
      </c>
      <c r="T769">
        <v>28</v>
      </c>
      <c r="U769">
        <v>0</v>
      </c>
      <c r="V769">
        <v>0</v>
      </c>
      <c r="W769" s="26">
        <v>0</v>
      </c>
      <c r="X769" s="26">
        <v>29.938810739396626</v>
      </c>
      <c r="Y769" s="26">
        <v>0</v>
      </c>
      <c r="Z769" s="26">
        <v>0</v>
      </c>
      <c r="AA769" s="26">
        <v>0</v>
      </c>
      <c r="AB769" s="26">
        <v>35.962649526842775</v>
      </c>
      <c r="AC769" s="26">
        <v>0</v>
      </c>
      <c r="AD769" s="26">
        <v>0</v>
      </c>
      <c r="AE769" s="26">
        <v>65.901460266239397</v>
      </c>
    </row>
    <row r="770" spans="1:31" x14ac:dyDescent="0.3">
      <c r="A770">
        <v>2760073</v>
      </c>
      <c r="B770">
        <v>1</v>
      </c>
      <c r="C770" t="s">
        <v>80</v>
      </c>
      <c r="D770" t="s">
        <v>100</v>
      </c>
      <c r="E770" t="s">
        <v>141</v>
      </c>
      <c r="F770" t="s">
        <v>2400</v>
      </c>
      <c r="G770" t="s">
        <v>143</v>
      </c>
      <c r="H770" t="s">
        <v>135</v>
      </c>
      <c r="I770" t="s">
        <v>136</v>
      </c>
      <c r="J770" t="s">
        <v>137</v>
      </c>
      <c r="K770" t="s">
        <v>138</v>
      </c>
      <c r="L770" t="s">
        <v>2401</v>
      </c>
      <c r="M770" t="s">
        <v>2402</v>
      </c>
      <c r="N770" s="26">
        <v>3.3897222220000001</v>
      </c>
      <c r="O770">
        <v>0</v>
      </c>
      <c r="P770">
        <v>32</v>
      </c>
      <c r="Q770">
        <v>0</v>
      </c>
      <c r="R770">
        <v>6</v>
      </c>
      <c r="S770">
        <v>0</v>
      </c>
      <c r="T770">
        <v>31</v>
      </c>
      <c r="U770">
        <v>0</v>
      </c>
      <c r="V770">
        <v>1</v>
      </c>
      <c r="W770" s="26">
        <v>0</v>
      </c>
      <c r="X770" s="26">
        <v>62.722604045097498</v>
      </c>
      <c r="Y770" s="26">
        <v>0</v>
      </c>
      <c r="Z770" s="26">
        <v>2.0282373539989509</v>
      </c>
      <c r="AA770" s="26">
        <v>0</v>
      </c>
      <c r="AB770" s="26">
        <v>56.202863353804091</v>
      </c>
      <c r="AC770" s="26">
        <v>0</v>
      </c>
      <c r="AD770" s="26">
        <v>583.9108022455689</v>
      </c>
      <c r="AE770" s="26">
        <v>704.86450699846944</v>
      </c>
    </row>
    <row r="771" spans="1:31" x14ac:dyDescent="0.3">
      <c r="A771">
        <v>2759821</v>
      </c>
      <c r="B771">
        <v>1</v>
      </c>
      <c r="C771" t="s">
        <v>81</v>
      </c>
      <c r="D771" t="s">
        <v>127</v>
      </c>
      <c r="E771" t="s">
        <v>152</v>
      </c>
      <c r="F771" t="s">
        <v>2403</v>
      </c>
      <c r="G771" t="s">
        <v>159</v>
      </c>
      <c r="H771" t="s">
        <v>149</v>
      </c>
      <c r="I771" t="s">
        <v>136</v>
      </c>
      <c r="J771" t="s">
        <v>137</v>
      </c>
      <c r="K771" t="s">
        <v>138</v>
      </c>
      <c r="L771" t="s">
        <v>2404</v>
      </c>
      <c r="M771" t="s">
        <v>2405</v>
      </c>
      <c r="N771" s="26">
        <v>2.2822222220000001</v>
      </c>
      <c r="O771">
        <v>0</v>
      </c>
      <c r="P771">
        <v>278</v>
      </c>
      <c r="Q771">
        <v>0</v>
      </c>
      <c r="R771">
        <v>22</v>
      </c>
      <c r="S771">
        <v>3</v>
      </c>
      <c r="T771">
        <v>35</v>
      </c>
      <c r="U771">
        <v>2</v>
      </c>
      <c r="V771">
        <v>0</v>
      </c>
      <c r="W771" s="26">
        <v>0</v>
      </c>
      <c r="X771" s="26">
        <v>153.90272700885296</v>
      </c>
      <c r="Y771" s="26">
        <v>0</v>
      </c>
      <c r="Z771" s="26">
        <v>4.9422833243149986</v>
      </c>
      <c r="AA771" s="26">
        <v>25.841000476268128</v>
      </c>
      <c r="AB771" s="26">
        <v>63.808928353740519</v>
      </c>
      <c r="AC771" s="26">
        <v>649.65837240597125</v>
      </c>
      <c r="AD771" s="26">
        <v>0</v>
      </c>
      <c r="AE771" s="26">
        <v>898.15331156914783</v>
      </c>
    </row>
    <row r="772" spans="1:31" x14ac:dyDescent="0.3">
      <c r="A772">
        <v>2760153</v>
      </c>
      <c r="B772">
        <v>1</v>
      </c>
      <c r="C772" t="s">
        <v>80</v>
      </c>
      <c r="D772" t="s">
        <v>82</v>
      </c>
      <c r="E772" t="s">
        <v>166</v>
      </c>
      <c r="F772" t="s">
        <v>2376</v>
      </c>
      <c r="G772" t="s">
        <v>204</v>
      </c>
      <c r="H772" t="s">
        <v>135</v>
      </c>
      <c r="I772" t="s">
        <v>136</v>
      </c>
      <c r="J772" t="s">
        <v>137</v>
      </c>
      <c r="K772" t="s">
        <v>138</v>
      </c>
      <c r="L772" t="s">
        <v>2406</v>
      </c>
      <c r="M772" t="s">
        <v>2407</v>
      </c>
      <c r="N772" s="26">
        <v>2.2266666659999999</v>
      </c>
      <c r="O772">
        <v>0</v>
      </c>
      <c r="P772">
        <v>280</v>
      </c>
      <c r="Q772">
        <v>0</v>
      </c>
      <c r="R772">
        <v>0</v>
      </c>
      <c r="S772">
        <v>0</v>
      </c>
      <c r="T772">
        <v>37</v>
      </c>
      <c r="U772">
        <v>0</v>
      </c>
      <c r="V772">
        <v>0</v>
      </c>
      <c r="W772" s="26">
        <v>0</v>
      </c>
      <c r="X772" s="26">
        <v>190.98859838302457</v>
      </c>
      <c r="Y772" s="26">
        <v>0</v>
      </c>
      <c r="Z772" s="26">
        <v>0</v>
      </c>
      <c r="AA772" s="26">
        <v>0</v>
      </c>
      <c r="AB772" s="26">
        <v>48.463018259105937</v>
      </c>
      <c r="AC772" s="26">
        <v>0</v>
      </c>
      <c r="AD772" s="26">
        <v>0</v>
      </c>
      <c r="AE772" s="26">
        <v>239.45161664213049</v>
      </c>
    </row>
    <row r="773" spans="1:31" x14ac:dyDescent="0.3">
      <c r="A773">
        <v>2759798</v>
      </c>
      <c r="B773">
        <v>1</v>
      </c>
      <c r="C773" t="s">
        <v>80</v>
      </c>
      <c r="D773" t="s">
        <v>98</v>
      </c>
      <c r="E773" t="s">
        <v>170</v>
      </c>
      <c r="F773" t="s">
        <v>2408</v>
      </c>
      <c r="G773" t="s">
        <v>303</v>
      </c>
      <c r="H773" t="s">
        <v>135</v>
      </c>
      <c r="I773" t="s">
        <v>136</v>
      </c>
      <c r="J773" t="s">
        <v>137</v>
      </c>
      <c r="K773" t="s">
        <v>138</v>
      </c>
      <c r="L773" t="s">
        <v>2409</v>
      </c>
      <c r="M773" t="s">
        <v>2410</v>
      </c>
      <c r="N773" s="26">
        <v>3.3280555550000002</v>
      </c>
      <c r="O773">
        <v>0</v>
      </c>
      <c r="P773">
        <v>26</v>
      </c>
      <c r="Q773">
        <v>0</v>
      </c>
      <c r="R773">
        <v>5</v>
      </c>
      <c r="S773">
        <v>0</v>
      </c>
      <c r="T773">
        <v>4</v>
      </c>
      <c r="U773">
        <v>0</v>
      </c>
      <c r="V773">
        <v>0</v>
      </c>
      <c r="W773" s="26">
        <v>0</v>
      </c>
      <c r="X773" s="26">
        <v>19.283312579037293</v>
      </c>
      <c r="Y773" s="26">
        <v>0</v>
      </c>
      <c r="Z773" s="26">
        <v>4.3380325856528392</v>
      </c>
      <c r="AA773" s="26">
        <v>0</v>
      </c>
      <c r="AB773" s="26">
        <v>3.7182280599085549</v>
      </c>
      <c r="AC773" s="26">
        <v>0</v>
      </c>
      <c r="AD773" s="26">
        <v>0</v>
      </c>
      <c r="AE773" s="26">
        <v>27.339573224598688</v>
      </c>
    </row>
    <row r="774" spans="1:31" x14ac:dyDescent="0.3">
      <c r="A774">
        <v>2759844</v>
      </c>
      <c r="B774">
        <v>1</v>
      </c>
      <c r="C774" t="s">
        <v>80</v>
      </c>
      <c r="D774" t="s">
        <v>94</v>
      </c>
      <c r="E774" t="s">
        <v>170</v>
      </c>
      <c r="F774" t="s">
        <v>2411</v>
      </c>
      <c r="G774" t="s">
        <v>143</v>
      </c>
      <c r="H774" t="s">
        <v>135</v>
      </c>
      <c r="I774" t="s">
        <v>136</v>
      </c>
      <c r="J774" t="s">
        <v>137</v>
      </c>
      <c r="K774" t="s">
        <v>138</v>
      </c>
      <c r="L774" t="s">
        <v>2412</v>
      </c>
      <c r="M774" t="s">
        <v>2413</v>
      </c>
      <c r="N774" s="26">
        <v>0.62305555499999998</v>
      </c>
      <c r="O774">
        <v>0</v>
      </c>
      <c r="P774">
        <v>45</v>
      </c>
      <c r="Q774">
        <v>0</v>
      </c>
      <c r="R774">
        <v>0</v>
      </c>
      <c r="S774">
        <v>0</v>
      </c>
      <c r="T774">
        <v>2</v>
      </c>
      <c r="U774">
        <v>0</v>
      </c>
      <c r="V774">
        <v>0</v>
      </c>
      <c r="W774" s="26">
        <v>0</v>
      </c>
      <c r="X774" s="26">
        <v>5.7280150947306883</v>
      </c>
      <c r="Y774" s="26">
        <v>0</v>
      </c>
      <c r="Z774" s="26">
        <v>0</v>
      </c>
      <c r="AA774" s="26">
        <v>0</v>
      </c>
      <c r="AB774" s="26">
        <v>0.39651071677311539</v>
      </c>
      <c r="AC774" s="26">
        <v>0</v>
      </c>
      <c r="AD774" s="26">
        <v>0</v>
      </c>
      <c r="AE774" s="26">
        <v>6.1245258115038039</v>
      </c>
    </row>
    <row r="775" spans="1:31" x14ac:dyDescent="0.3">
      <c r="A775">
        <v>2760262</v>
      </c>
      <c r="B775">
        <v>1</v>
      </c>
      <c r="C775" t="s">
        <v>80</v>
      </c>
      <c r="D775" t="s">
        <v>100</v>
      </c>
      <c r="E775" t="s">
        <v>157</v>
      </c>
      <c r="F775" t="s">
        <v>2414</v>
      </c>
      <c r="G775" t="s">
        <v>451</v>
      </c>
      <c r="H775" t="s">
        <v>149</v>
      </c>
      <c r="I775" t="s">
        <v>136</v>
      </c>
      <c r="J775" t="s">
        <v>137</v>
      </c>
      <c r="K775" t="s">
        <v>138</v>
      </c>
      <c r="L775" t="s">
        <v>2415</v>
      </c>
      <c r="M775" t="s">
        <v>2416</v>
      </c>
      <c r="N775" s="26">
        <v>1.487222222</v>
      </c>
      <c r="O775">
        <v>0</v>
      </c>
      <c r="P775">
        <v>489</v>
      </c>
      <c r="Q775">
        <v>0</v>
      </c>
      <c r="R775">
        <v>0</v>
      </c>
      <c r="S775">
        <v>0</v>
      </c>
      <c r="T775">
        <v>46</v>
      </c>
      <c r="U775">
        <v>0</v>
      </c>
      <c r="V775">
        <v>0</v>
      </c>
      <c r="W775" s="26">
        <v>0</v>
      </c>
      <c r="X775" s="26">
        <v>86.121143567873574</v>
      </c>
      <c r="Y775" s="26">
        <v>0</v>
      </c>
      <c r="Z775" s="26">
        <v>0</v>
      </c>
      <c r="AA775" s="26">
        <v>0</v>
      </c>
      <c r="AB775" s="26">
        <v>40.927593304519334</v>
      </c>
      <c r="AC775" s="26">
        <v>0</v>
      </c>
      <c r="AD775" s="26">
        <v>0</v>
      </c>
      <c r="AE775" s="26">
        <v>127.04873687239291</v>
      </c>
    </row>
    <row r="776" spans="1:31" x14ac:dyDescent="0.3">
      <c r="A776">
        <v>2760070</v>
      </c>
      <c r="B776">
        <v>1</v>
      </c>
      <c r="C776" t="s">
        <v>80</v>
      </c>
      <c r="D776" t="s">
        <v>100</v>
      </c>
      <c r="E776" t="s">
        <v>157</v>
      </c>
      <c r="F776" t="s">
        <v>699</v>
      </c>
      <c r="G776" t="s">
        <v>159</v>
      </c>
      <c r="H776" t="s">
        <v>149</v>
      </c>
      <c r="I776" t="s">
        <v>136</v>
      </c>
      <c r="J776" t="s">
        <v>137</v>
      </c>
      <c r="K776" t="s">
        <v>138</v>
      </c>
      <c r="L776" t="s">
        <v>2417</v>
      </c>
      <c r="M776" t="s">
        <v>2418</v>
      </c>
      <c r="N776" s="26">
        <v>0.248611111</v>
      </c>
      <c r="O776">
        <v>0</v>
      </c>
      <c r="P776">
        <v>697</v>
      </c>
      <c r="Q776">
        <v>0</v>
      </c>
      <c r="R776">
        <v>3</v>
      </c>
      <c r="S776">
        <v>0</v>
      </c>
      <c r="T776">
        <v>63</v>
      </c>
      <c r="U776">
        <v>0</v>
      </c>
      <c r="V776">
        <v>0</v>
      </c>
      <c r="W776" s="26">
        <v>0</v>
      </c>
      <c r="X776" s="26">
        <v>22.797917495231456</v>
      </c>
      <c r="Y776" s="26">
        <v>0</v>
      </c>
      <c r="Z776" s="26">
        <v>1.8984428970395557E-2</v>
      </c>
      <c r="AA776" s="26">
        <v>0</v>
      </c>
      <c r="AB776" s="26">
        <v>11.983211921089341</v>
      </c>
      <c r="AC776" s="26">
        <v>0</v>
      </c>
      <c r="AD776" s="26">
        <v>0</v>
      </c>
      <c r="AE776" s="26">
        <v>34.800113845291193</v>
      </c>
    </row>
    <row r="777" spans="1:31" x14ac:dyDescent="0.3">
      <c r="A777">
        <v>2760282</v>
      </c>
      <c r="B777">
        <v>1</v>
      </c>
      <c r="C777" t="s">
        <v>80</v>
      </c>
      <c r="D777" t="s">
        <v>93</v>
      </c>
      <c r="E777" t="s">
        <v>157</v>
      </c>
      <c r="F777" t="s">
        <v>2419</v>
      </c>
      <c r="G777" t="s">
        <v>326</v>
      </c>
      <c r="H777" t="s">
        <v>149</v>
      </c>
      <c r="I777" t="s">
        <v>136</v>
      </c>
      <c r="J777" t="s">
        <v>137</v>
      </c>
      <c r="K777" t="s">
        <v>187</v>
      </c>
      <c r="L777" t="s">
        <v>2420</v>
      </c>
      <c r="M777" t="s">
        <v>2421</v>
      </c>
      <c r="N777" s="26">
        <v>0.13277777700000001</v>
      </c>
      <c r="O777">
        <v>0</v>
      </c>
      <c r="P777">
        <v>721</v>
      </c>
      <c r="Q777">
        <v>10</v>
      </c>
      <c r="R777">
        <v>246</v>
      </c>
      <c r="S777">
        <v>21</v>
      </c>
      <c r="T777">
        <v>155</v>
      </c>
      <c r="U777">
        <v>0</v>
      </c>
      <c r="V777">
        <v>0</v>
      </c>
      <c r="W777" s="26">
        <v>0</v>
      </c>
      <c r="X777" s="26">
        <v>16.003461147696463</v>
      </c>
      <c r="Y777" s="26">
        <v>1.4657169041523057</v>
      </c>
      <c r="Z777" s="26">
        <v>1.6030556408829271</v>
      </c>
      <c r="AA777" s="26">
        <v>12.607376794324251</v>
      </c>
      <c r="AB777" s="26">
        <v>12.220271741222257</v>
      </c>
      <c r="AC777" s="26">
        <v>0</v>
      </c>
      <c r="AD777" s="26">
        <v>0</v>
      </c>
      <c r="AE777" s="26">
        <v>43.899882228278202</v>
      </c>
    </row>
    <row r="778" spans="1:31" x14ac:dyDescent="0.3">
      <c r="A778">
        <v>2760382</v>
      </c>
      <c r="B778">
        <v>1</v>
      </c>
      <c r="C778" t="s">
        <v>81</v>
      </c>
      <c r="D778" t="s">
        <v>121</v>
      </c>
      <c r="E778" t="s">
        <v>132</v>
      </c>
      <c r="F778" t="s">
        <v>2422</v>
      </c>
      <c r="G778" t="s">
        <v>307</v>
      </c>
      <c r="H778" t="s">
        <v>135</v>
      </c>
      <c r="I778" t="s">
        <v>136</v>
      </c>
      <c r="J778" t="s">
        <v>137</v>
      </c>
      <c r="K778" t="s">
        <v>138</v>
      </c>
      <c r="L778" t="s">
        <v>2423</v>
      </c>
      <c r="M778" t="s">
        <v>2424</v>
      </c>
      <c r="N778" s="26">
        <v>1.267222222</v>
      </c>
      <c r="O778">
        <v>0</v>
      </c>
      <c r="P778">
        <v>1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 s="26">
        <v>0</v>
      </c>
      <c r="X778" s="26">
        <v>0.40864474596406952</v>
      </c>
      <c r="Y778" s="26">
        <v>0</v>
      </c>
      <c r="Z778" s="26">
        <v>0</v>
      </c>
      <c r="AA778" s="26">
        <v>0</v>
      </c>
      <c r="AB778" s="26">
        <v>0</v>
      </c>
      <c r="AC778" s="26">
        <v>0</v>
      </c>
      <c r="AD778" s="26">
        <v>0</v>
      </c>
      <c r="AE778" s="26">
        <v>0.40864474596406952</v>
      </c>
    </row>
    <row r="779" spans="1:31" x14ac:dyDescent="0.3">
      <c r="A779">
        <v>2760176</v>
      </c>
      <c r="B779">
        <v>1</v>
      </c>
      <c r="C779" t="s">
        <v>80</v>
      </c>
      <c r="D779" t="s">
        <v>96</v>
      </c>
      <c r="E779" t="s">
        <v>166</v>
      </c>
      <c r="F779" t="s">
        <v>2425</v>
      </c>
      <c r="G779" t="s">
        <v>425</v>
      </c>
      <c r="H779" t="s">
        <v>135</v>
      </c>
      <c r="I779" t="s">
        <v>136</v>
      </c>
      <c r="J779" t="s">
        <v>137</v>
      </c>
      <c r="K779" t="s">
        <v>138</v>
      </c>
      <c r="L779" t="s">
        <v>2426</v>
      </c>
      <c r="M779" t="s">
        <v>2427</v>
      </c>
      <c r="N779" s="26">
        <v>5.0930555550000003</v>
      </c>
      <c r="O779">
        <v>0</v>
      </c>
      <c r="P779">
        <v>8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 s="26">
        <v>0</v>
      </c>
      <c r="X779" s="26">
        <v>10.043649218622223</v>
      </c>
      <c r="Y779" s="26">
        <v>0</v>
      </c>
      <c r="Z779" s="26">
        <v>0</v>
      </c>
      <c r="AA779" s="26">
        <v>0</v>
      </c>
      <c r="AB779" s="26">
        <v>0</v>
      </c>
      <c r="AC779" s="26">
        <v>0</v>
      </c>
      <c r="AD779" s="26">
        <v>0</v>
      </c>
      <c r="AE779" s="26">
        <v>10.043649218622223</v>
      </c>
    </row>
    <row r="780" spans="1:31" x14ac:dyDescent="0.3">
      <c r="A780">
        <v>2759927</v>
      </c>
      <c r="B780">
        <v>1</v>
      </c>
      <c r="C780" t="s">
        <v>81</v>
      </c>
      <c r="D780" t="s">
        <v>128</v>
      </c>
      <c r="E780" t="s">
        <v>132</v>
      </c>
      <c r="F780" t="s">
        <v>2428</v>
      </c>
      <c r="G780" t="s">
        <v>134</v>
      </c>
      <c r="H780" t="s">
        <v>135</v>
      </c>
      <c r="I780" t="s">
        <v>136</v>
      </c>
      <c r="J780" t="s">
        <v>137</v>
      </c>
      <c r="K780" t="s">
        <v>138</v>
      </c>
      <c r="L780" t="s">
        <v>2429</v>
      </c>
      <c r="M780" t="s">
        <v>2430</v>
      </c>
      <c r="N780" s="26">
        <v>4.3947222220000004</v>
      </c>
      <c r="O780">
        <v>0</v>
      </c>
      <c r="P780">
        <v>11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 s="26">
        <v>0</v>
      </c>
      <c r="X780" s="26">
        <v>13.461594182831643</v>
      </c>
      <c r="Y780" s="26">
        <v>0</v>
      </c>
      <c r="Z780" s="26">
        <v>0</v>
      </c>
      <c r="AA780" s="26">
        <v>0</v>
      </c>
      <c r="AB780" s="26">
        <v>0</v>
      </c>
      <c r="AC780" s="26">
        <v>0</v>
      </c>
      <c r="AD780" s="26">
        <v>0</v>
      </c>
      <c r="AE780" s="26">
        <v>13.461594182831643</v>
      </c>
    </row>
    <row r="781" spans="1:31" x14ac:dyDescent="0.3">
      <c r="A781">
        <v>2759870</v>
      </c>
      <c r="B781">
        <v>1</v>
      </c>
      <c r="C781" t="s">
        <v>81</v>
      </c>
      <c r="D781" t="s">
        <v>123</v>
      </c>
      <c r="E781" t="s">
        <v>132</v>
      </c>
      <c r="F781" t="s">
        <v>2431</v>
      </c>
      <c r="G781" t="s">
        <v>134</v>
      </c>
      <c r="H781" t="s">
        <v>135</v>
      </c>
      <c r="I781" t="s">
        <v>136</v>
      </c>
      <c r="J781" t="s">
        <v>137</v>
      </c>
      <c r="K781" t="s">
        <v>138</v>
      </c>
      <c r="L781" t="s">
        <v>2432</v>
      </c>
      <c r="M781" t="s">
        <v>2433</v>
      </c>
      <c r="N781" s="26">
        <v>6.9638888879999996</v>
      </c>
      <c r="O781">
        <v>0</v>
      </c>
      <c r="P781">
        <v>9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 s="26">
        <v>0</v>
      </c>
      <c r="X781" s="26">
        <v>7.7315576756365099</v>
      </c>
      <c r="Y781" s="26">
        <v>0</v>
      </c>
      <c r="Z781" s="26">
        <v>0</v>
      </c>
      <c r="AA781" s="26">
        <v>0</v>
      </c>
      <c r="AB781" s="26">
        <v>0</v>
      </c>
      <c r="AC781" s="26">
        <v>0</v>
      </c>
      <c r="AD781" s="26">
        <v>0</v>
      </c>
      <c r="AE781" s="26">
        <v>7.7315576756365099</v>
      </c>
    </row>
    <row r="782" spans="1:31" x14ac:dyDescent="0.3">
      <c r="A782">
        <v>2759893</v>
      </c>
      <c r="B782">
        <v>1</v>
      </c>
      <c r="C782" t="s">
        <v>81</v>
      </c>
      <c r="D782" t="s">
        <v>116</v>
      </c>
      <c r="E782" t="s">
        <v>152</v>
      </c>
      <c r="F782" t="s">
        <v>2434</v>
      </c>
      <c r="G782" t="s">
        <v>159</v>
      </c>
      <c r="H782" t="s">
        <v>149</v>
      </c>
      <c r="I782" t="s">
        <v>136</v>
      </c>
      <c r="J782" t="s">
        <v>137</v>
      </c>
      <c r="K782" t="s">
        <v>138</v>
      </c>
      <c r="L782" t="s">
        <v>2435</v>
      </c>
      <c r="M782" t="s">
        <v>2436</v>
      </c>
      <c r="N782" s="26">
        <v>1.308888888</v>
      </c>
      <c r="O782">
        <v>1</v>
      </c>
      <c r="P782">
        <v>0</v>
      </c>
      <c r="Q782">
        <v>183</v>
      </c>
      <c r="R782">
        <v>0</v>
      </c>
      <c r="S782">
        <v>1</v>
      </c>
      <c r="T782">
        <v>0</v>
      </c>
      <c r="U782">
        <v>0</v>
      </c>
      <c r="V782">
        <v>0</v>
      </c>
      <c r="W782" s="26">
        <v>0.28234024016611114</v>
      </c>
      <c r="X782" s="26">
        <v>0</v>
      </c>
      <c r="Y782" s="26">
        <v>20.064698487621996</v>
      </c>
      <c r="Z782" s="26">
        <v>0</v>
      </c>
      <c r="AA782" s="26">
        <v>2.2660836529319446</v>
      </c>
      <c r="AB782" s="26">
        <v>0</v>
      </c>
      <c r="AC782" s="26">
        <v>0</v>
      </c>
      <c r="AD782" s="26">
        <v>0</v>
      </c>
      <c r="AE782" s="26">
        <v>22.61312238072005</v>
      </c>
    </row>
    <row r="783" spans="1:31" x14ac:dyDescent="0.3">
      <c r="A783">
        <v>2760039</v>
      </c>
      <c r="B783">
        <v>1</v>
      </c>
      <c r="C783" t="s">
        <v>80</v>
      </c>
      <c r="D783" t="s">
        <v>85</v>
      </c>
      <c r="E783" t="s">
        <v>166</v>
      </c>
      <c r="F783" t="s">
        <v>1941</v>
      </c>
      <c r="G783" t="s">
        <v>425</v>
      </c>
      <c r="H783" t="s">
        <v>135</v>
      </c>
      <c r="I783" t="s">
        <v>136</v>
      </c>
      <c r="J783" t="s">
        <v>137</v>
      </c>
      <c r="K783" t="s">
        <v>138</v>
      </c>
      <c r="L783" t="s">
        <v>2437</v>
      </c>
      <c r="M783" t="s">
        <v>2438</v>
      </c>
      <c r="N783" s="26">
        <v>2.0125000000000002</v>
      </c>
      <c r="O783">
        <v>0</v>
      </c>
      <c r="P783">
        <v>66</v>
      </c>
      <c r="Q783">
        <v>0</v>
      </c>
      <c r="R783">
        <v>0</v>
      </c>
      <c r="S783">
        <v>0</v>
      </c>
      <c r="T783">
        <v>4</v>
      </c>
      <c r="U783">
        <v>0</v>
      </c>
      <c r="V783">
        <v>0</v>
      </c>
      <c r="W783" s="26">
        <v>0</v>
      </c>
      <c r="X783" s="26">
        <v>34.066859577542942</v>
      </c>
      <c r="Y783" s="26">
        <v>0</v>
      </c>
      <c r="Z783" s="26">
        <v>0</v>
      </c>
      <c r="AA783" s="26">
        <v>0</v>
      </c>
      <c r="AB783" s="26">
        <v>16.079560270191298</v>
      </c>
      <c r="AC783" s="26">
        <v>0</v>
      </c>
      <c r="AD783" s="26">
        <v>0</v>
      </c>
      <c r="AE783" s="26">
        <v>50.146419847734236</v>
      </c>
    </row>
    <row r="784" spans="1:31" x14ac:dyDescent="0.3">
      <c r="A784">
        <v>2759953</v>
      </c>
      <c r="B784">
        <v>1</v>
      </c>
      <c r="C784" t="s">
        <v>80</v>
      </c>
      <c r="D784" t="s">
        <v>93</v>
      </c>
      <c r="E784" t="s">
        <v>157</v>
      </c>
      <c r="F784" t="s">
        <v>2419</v>
      </c>
      <c r="G784" t="s">
        <v>628</v>
      </c>
      <c r="H784" t="s">
        <v>149</v>
      </c>
      <c r="I784" t="s">
        <v>136</v>
      </c>
      <c r="J784" t="s">
        <v>137</v>
      </c>
      <c r="K784" t="s">
        <v>187</v>
      </c>
      <c r="L784" t="s">
        <v>2439</v>
      </c>
      <c r="M784" t="s">
        <v>2440</v>
      </c>
      <c r="N784" s="26">
        <v>0.45388888799999999</v>
      </c>
      <c r="O784">
        <v>0</v>
      </c>
      <c r="P784">
        <v>721</v>
      </c>
      <c r="Q784">
        <v>10</v>
      </c>
      <c r="R784">
        <v>246</v>
      </c>
      <c r="S784">
        <v>21</v>
      </c>
      <c r="T784">
        <v>155</v>
      </c>
      <c r="U784">
        <v>0</v>
      </c>
      <c r="V784">
        <v>0</v>
      </c>
      <c r="W784" s="26">
        <v>0</v>
      </c>
      <c r="X784" s="26">
        <v>53.19936699161596</v>
      </c>
      <c r="Y784" s="26">
        <v>5.2013639321163803</v>
      </c>
      <c r="Z784" s="26">
        <v>5.6558207084745318</v>
      </c>
      <c r="AA784" s="26">
        <v>52.906977002132734</v>
      </c>
      <c r="AB784" s="26">
        <v>49.275772085945363</v>
      </c>
      <c r="AC784" s="26">
        <v>0</v>
      </c>
      <c r="AD784" s="26">
        <v>0</v>
      </c>
      <c r="AE784" s="26">
        <v>166.23930072028497</v>
      </c>
    </row>
    <row r="785" spans="1:31" x14ac:dyDescent="0.3">
      <c r="A785">
        <v>2760165</v>
      </c>
      <c r="B785">
        <v>1</v>
      </c>
      <c r="C785" t="s">
        <v>80</v>
      </c>
      <c r="D785" t="s">
        <v>85</v>
      </c>
      <c r="E785" t="s">
        <v>132</v>
      </c>
      <c r="F785" t="s">
        <v>2441</v>
      </c>
      <c r="G785" t="s">
        <v>197</v>
      </c>
      <c r="H785" t="s">
        <v>135</v>
      </c>
      <c r="I785" t="s">
        <v>136</v>
      </c>
      <c r="J785" t="s">
        <v>137</v>
      </c>
      <c r="K785" t="s">
        <v>138</v>
      </c>
      <c r="L785" t="s">
        <v>2442</v>
      </c>
      <c r="M785" t="s">
        <v>2443</v>
      </c>
      <c r="N785" s="26">
        <v>2.6311111110000001</v>
      </c>
      <c r="O785">
        <v>0</v>
      </c>
      <c r="P785">
        <v>4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 s="26">
        <v>0</v>
      </c>
      <c r="X785" s="26">
        <v>1.8337067924941537</v>
      </c>
      <c r="Y785" s="26">
        <v>0</v>
      </c>
      <c r="Z785" s="26">
        <v>0</v>
      </c>
      <c r="AA785" s="26">
        <v>0</v>
      </c>
      <c r="AB785" s="26">
        <v>0</v>
      </c>
      <c r="AC785" s="26">
        <v>0</v>
      </c>
      <c r="AD785" s="26">
        <v>0</v>
      </c>
      <c r="AE785" s="26">
        <v>1.8337067924941537</v>
      </c>
    </row>
    <row r="786" spans="1:31" x14ac:dyDescent="0.3">
      <c r="A786">
        <v>2760142</v>
      </c>
      <c r="B786">
        <v>1</v>
      </c>
      <c r="C786" t="s">
        <v>80</v>
      </c>
      <c r="D786" t="s">
        <v>92</v>
      </c>
      <c r="E786" t="s">
        <v>157</v>
      </c>
      <c r="F786" t="s">
        <v>2444</v>
      </c>
      <c r="G786" t="s">
        <v>159</v>
      </c>
      <c r="H786" t="s">
        <v>149</v>
      </c>
      <c r="I786" t="s">
        <v>136</v>
      </c>
      <c r="J786" t="s">
        <v>137</v>
      </c>
      <c r="K786" t="s">
        <v>138</v>
      </c>
      <c r="L786" t="s">
        <v>2445</v>
      </c>
      <c r="M786" t="s">
        <v>2446</v>
      </c>
      <c r="N786" s="26">
        <v>1.921944444</v>
      </c>
      <c r="O786">
        <v>0</v>
      </c>
      <c r="P786">
        <v>2926</v>
      </c>
      <c r="Q786">
        <v>0</v>
      </c>
      <c r="R786">
        <v>18</v>
      </c>
      <c r="S786">
        <v>5</v>
      </c>
      <c r="T786">
        <v>370</v>
      </c>
      <c r="U786">
        <v>0</v>
      </c>
      <c r="V786">
        <v>0</v>
      </c>
      <c r="W786" s="26">
        <v>0</v>
      </c>
      <c r="X786" s="26">
        <v>808.6747780533193</v>
      </c>
      <c r="Y786" s="26">
        <v>0</v>
      </c>
      <c r="Z786" s="26">
        <v>2.0988016774539275</v>
      </c>
      <c r="AA786" s="26">
        <v>66.489207004548391</v>
      </c>
      <c r="AB786" s="26">
        <v>693.65078004618204</v>
      </c>
      <c r="AC786" s="26">
        <v>0</v>
      </c>
      <c r="AD786" s="26">
        <v>0</v>
      </c>
      <c r="AE786" s="26">
        <v>1570.9135667815035</v>
      </c>
    </row>
    <row r="787" spans="1:31" x14ac:dyDescent="0.3">
      <c r="A787">
        <v>2759767</v>
      </c>
      <c r="B787">
        <v>1</v>
      </c>
      <c r="C787" t="s">
        <v>81</v>
      </c>
      <c r="D787" t="s">
        <v>128</v>
      </c>
      <c r="E787" t="s">
        <v>132</v>
      </c>
      <c r="F787" t="s">
        <v>2447</v>
      </c>
      <c r="G787" t="s">
        <v>134</v>
      </c>
      <c r="H787" t="s">
        <v>135</v>
      </c>
      <c r="I787" t="s">
        <v>136</v>
      </c>
      <c r="J787" t="s">
        <v>137</v>
      </c>
      <c r="K787" t="s">
        <v>138</v>
      </c>
      <c r="L787" t="s">
        <v>2448</v>
      </c>
      <c r="M787" t="s">
        <v>2449</v>
      </c>
      <c r="N787" s="26">
        <v>2.4680555549999998</v>
      </c>
      <c r="O787">
        <v>0</v>
      </c>
      <c r="P787">
        <v>9</v>
      </c>
      <c r="Q787">
        <v>0</v>
      </c>
      <c r="R787">
        <v>0</v>
      </c>
      <c r="S787">
        <v>0</v>
      </c>
      <c r="T787">
        <v>2</v>
      </c>
      <c r="U787">
        <v>0</v>
      </c>
      <c r="V787">
        <v>0</v>
      </c>
      <c r="W787" s="26">
        <v>0</v>
      </c>
      <c r="X787" s="26">
        <v>3.0778994112546543</v>
      </c>
      <c r="Y787" s="26">
        <v>0</v>
      </c>
      <c r="Z787" s="26">
        <v>0</v>
      </c>
      <c r="AA787" s="26">
        <v>0</v>
      </c>
      <c r="AB787" s="26">
        <v>2.2117357495245229</v>
      </c>
      <c r="AC787" s="26">
        <v>0</v>
      </c>
      <c r="AD787" s="26">
        <v>0</v>
      </c>
      <c r="AE787" s="26">
        <v>5.2896351607791772</v>
      </c>
    </row>
    <row r="788" spans="1:31" x14ac:dyDescent="0.3">
      <c r="A788">
        <v>2760079</v>
      </c>
      <c r="B788">
        <v>1</v>
      </c>
      <c r="C788" t="s">
        <v>80</v>
      </c>
      <c r="D788" t="s">
        <v>89</v>
      </c>
      <c r="E788" t="s">
        <v>157</v>
      </c>
      <c r="F788" t="s">
        <v>2450</v>
      </c>
      <c r="G788" t="s">
        <v>159</v>
      </c>
      <c r="H788" t="s">
        <v>149</v>
      </c>
      <c r="I788" t="s">
        <v>136</v>
      </c>
      <c r="J788" t="s">
        <v>137</v>
      </c>
      <c r="K788" t="s">
        <v>138</v>
      </c>
      <c r="L788" t="s">
        <v>2451</v>
      </c>
      <c r="M788" t="s">
        <v>2452</v>
      </c>
      <c r="N788" s="26">
        <v>0.15166666600000001</v>
      </c>
      <c r="O788">
        <v>1</v>
      </c>
      <c r="P788">
        <v>4307</v>
      </c>
      <c r="Q788">
        <v>1</v>
      </c>
      <c r="R788">
        <v>34</v>
      </c>
      <c r="S788">
        <v>4</v>
      </c>
      <c r="T788">
        <v>409</v>
      </c>
      <c r="U788">
        <v>0</v>
      </c>
      <c r="V788">
        <v>1</v>
      </c>
      <c r="W788" s="26">
        <v>3.4061961585187901</v>
      </c>
      <c r="X788" s="26">
        <v>304.59453532265979</v>
      </c>
      <c r="Y788" s="26">
        <v>0.12945784424254503</v>
      </c>
      <c r="Z788" s="26">
        <v>1.2112165101817387</v>
      </c>
      <c r="AA788" s="26">
        <v>2.9509735751323101</v>
      </c>
      <c r="AB788" s="26">
        <v>116.49385534024684</v>
      </c>
      <c r="AC788" s="26">
        <v>0</v>
      </c>
      <c r="AD788" s="26">
        <v>17.525581311860002</v>
      </c>
      <c r="AE788" s="26">
        <v>446.31181606284201</v>
      </c>
    </row>
    <row r="789" spans="1:31" x14ac:dyDescent="0.3">
      <c r="A789">
        <v>2760371</v>
      </c>
      <c r="B789">
        <v>1</v>
      </c>
      <c r="C789" t="s">
        <v>80</v>
      </c>
      <c r="D789" t="s">
        <v>102</v>
      </c>
      <c r="E789" t="s">
        <v>170</v>
      </c>
      <c r="F789" t="s">
        <v>2453</v>
      </c>
      <c r="G789" t="s">
        <v>204</v>
      </c>
      <c r="H789" t="s">
        <v>135</v>
      </c>
      <c r="I789" t="s">
        <v>136</v>
      </c>
      <c r="J789" t="s">
        <v>137</v>
      </c>
      <c r="K789" t="s">
        <v>138</v>
      </c>
      <c r="L789" t="s">
        <v>2454</v>
      </c>
      <c r="M789" t="s">
        <v>2455</v>
      </c>
      <c r="N789" s="26">
        <v>0.35666666600000002</v>
      </c>
      <c r="O789">
        <v>0</v>
      </c>
      <c r="P789">
        <v>36</v>
      </c>
      <c r="Q789">
        <v>0</v>
      </c>
      <c r="R789">
        <v>0</v>
      </c>
      <c r="S789">
        <v>0</v>
      </c>
      <c r="T789">
        <v>2</v>
      </c>
      <c r="U789">
        <v>0</v>
      </c>
      <c r="V789">
        <v>0</v>
      </c>
      <c r="W789" s="26">
        <v>0</v>
      </c>
      <c r="X789" s="26">
        <v>1.8515914915690503</v>
      </c>
      <c r="Y789" s="26">
        <v>0</v>
      </c>
      <c r="Z789" s="26">
        <v>0</v>
      </c>
      <c r="AA789" s="26">
        <v>0</v>
      </c>
      <c r="AB789" s="26">
        <v>0.12883566358324666</v>
      </c>
      <c r="AC789" s="26">
        <v>0</v>
      </c>
      <c r="AD789" s="26">
        <v>0</v>
      </c>
      <c r="AE789" s="26">
        <v>1.9804271551522969</v>
      </c>
    </row>
    <row r="790" spans="1:31" x14ac:dyDescent="0.3">
      <c r="A790">
        <v>2759830</v>
      </c>
      <c r="B790">
        <v>1</v>
      </c>
      <c r="C790" t="s">
        <v>81</v>
      </c>
      <c r="D790" t="s">
        <v>123</v>
      </c>
      <c r="E790" t="s">
        <v>157</v>
      </c>
      <c r="F790" t="s">
        <v>2456</v>
      </c>
      <c r="G790" t="s">
        <v>186</v>
      </c>
      <c r="H790" t="s">
        <v>149</v>
      </c>
      <c r="I790" t="s">
        <v>136</v>
      </c>
      <c r="J790" t="s">
        <v>137</v>
      </c>
      <c r="K790" t="s">
        <v>187</v>
      </c>
      <c r="L790" t="s">
        <v>2457</v>
      </c>
      <c r="M790" t="s">
        <v>2458</v>
      </c>
      <c r="N790" s="26">
        <v>6.2605555549999998</v>
      </c>
      <c r="O790">
        <v>9</v>
      </c>
      <c r="P790">
        <v>405</v>
      </c>
      <c r="Q790">
        <v>409</v>
      </c>
      <c r="R790">
        <v>511</v>
      </c>
      <c r="S790">
        <v>37</v>
      </c>
      <c r="T790">
        <v>74</v>
      </c>
      <c r="U790">
        <v>1</v>
      </c>
      <c r="V790">
        <v>0</v>
      </c>
      <c r="W790" s="26">
        <v>6.5735971876833306</v>
      </c>
      <c r="X790" s="26">
        <v>306.13424470194576</v>
      </c>
      <c r="Y790" s="26">
        <v>519.84815616993706</v>
      </c>
      <c r="Z790" s="26">
        <v>161.74192969729953</v>
      </c>
      <c r="AA790" s="26">
        <v>49.432002740221122</v>
      </c>
      <c r="AB790" s="26">
        <v>105.82517627935816</v>
      </c>
      <c r="AC790" s="26">
        <v>3467.4709171236582</v>
      </c>
      <c r="AD790" s="26">
        <v>0</v>
      </c>
      <c r="AE790" s="26">
        <v>4617.0260239001036</v>
      </c>
    </row>
    <row r="791" spans="1:31" x14ac:dyDescent="0.3">
      <c r="A791">
        <v>2759985</v>
      </c>
      <c r="B791">
        <v>2</v>
      </c>
      <c r="C791" t="s">
        <v>80</v>
      </c>
      <c r="D791" t="s">
        <v>97</v>
      </c>
      <c r="E791" t="s">
        <v>170</v>
      </c>
      <c r="F791" t="s">
        <v>2459</v>
      </c>
      <c r="G791" t="s">
        <v>134</v>
      </c>
      <c r="H791" t="s">
        <v>135</v>
      </c>
      <c r="I791" t="s">
        <v>136</v>
      </c>
      <c r="J791" t="s">
        <v>137</v>
      </c>
      <c r="K791" t="s">
        <v>138</v>
      </c>
      <c r="L791" t="s">
        <v>2460</v>
      </c>
      <c r="M791" t="s">
        <v>2461</v>
      </c>
      <c r="N791" s="26">
        <v>0.79194444399999997</v>
      </c>
      <c r="O791">
        <v>0</v>
      </c>
      <c r="P791">
        <v>83</v>
      </c>
      <c r="Q791">
        <v>0</v>
      </c>
      <c r="R791">
        <v>0</v>
      </c>
      <c r="S791">
        <v>0</v>
      </c>
      <c r="T791">
        <v>3</v>
      </c>
      <c r="U791">
        <v>0</v>
      </c>
      <c r="V791">
        <v>0</v>
      </c>
      <c r="W791" s="26">
        <v>0</v>
      </c>
      <c r="X791" s="26">
        <v>25.263389249901856</v>
      </c>
      <c r="Y791" s="26">
        <v>0</v>
      </c>
      <c r="Z791" s="26">
        <v>0</v>
      </c>
      <c r="AA791" s="26">
        <v>0</v>
      </c>
      <c r="AB791" s="26">
        <v>5.5020748920020992</v>
      </c>
      <c r="AC791" s="26">
        <v>0</v>
      </c>
      <c r="AD791" s="26">
        <v>0</v>
      </c>
      <c r="AE791" s="26">
        <v>30.765464141903955</v>
      </c>
    </row>
    <row r="792" spans="1:31" x14ac:dyDescent="0.3">
      <c r="A792">
        <v>2760228</v>
      </c>
      <c r="B792">
        <v>1</v>
      </c>
      <c r="C792" t="s">
        <v>81</v>
      </c>
      <c r="D792" t="s">
        <v>113</v>
      </c>
      <c r="E792" t="s">
        <v>141</v>
      </c>
      <c r="F792" t="s">
        <v>2462</v>
      </c>
      <c r="G792" t="s">
        <v>344</v>
      </c>
      <c r="H792" t="s">
        <v>135</v>
      </c>
      <c r="I792" t="s">
        <v>136</v>
      </c>
      <c r="J792" t="s">
        <v>137</v>
      </c>
      <c r="K792" t="s">
        <v>138</v>
      </c>
      <c r="L792" t="s">
        <v>2463</v>
      </c>
      <c r="M792" t="s">
        <v>2464</v>
      </c>
      <c r="N792" s="26">
        <v>3.1019444439999999</v>
      </c>
      <c r="O792">
        <v>0</v>
      </c>
      <c r="P792">
        <v>82</v>
      </c>
      <c r="Q792">
        <v>0</v>
      </c>
      <c r="R792">
        <v>23</v>
      </c>
      <c r="S792">
        <v>0</v>
      </c>
      <c r="T792">
        <v>3</v>
      </c>
      <c r="U792">
        <v>0</v>
      </c>
      <c r="V792">
        <v>0</v>
      </c>
      <c r="W792" s="26">
        <v>0</v>
      </c>
      <c r="X792" s="26">
        <v>69.919149351208929</v>
      </c>
      <c r="Y792" s="26">
        <v>0</v>
      </c>
      <c r="Z792" s="26">
        <v>0.24638430237393999</v>
      </c>
      <c r="AA792" s="26">
        <v>0</v>
      </c>
      <c r="AB792" s="26">
        <v>0</v>
      </c>
      <c r="AC792" s="26">
        <v>0</v>
      </c>
      <c r="AD792" s="26">
        <v>0</v>
      </c>
      <c r="AE792" s="26">
        <v>70.16553365358287</v>
      </c>
    </row>
    <row r="793" spans="1:31" x14ac:dyDescent="0.3">
      <c r="A793">
        <v>2760182</v>
      </c>
      <c r="B793">
        <v>1</v>
      </c>
      <c r="C793" t="s">
        <v>80</v>
      </c>
      <c r="D793" t="s">
        <v>82</v>
      </c>
      <c r="E793" t="s">
        <v>166</v>
      </c>
      <c r="F793" t="s">
        <v>2465</v>
      </c>
      <c r="G793" t="s">
        <v>232</v>
      </c>
      <c r="H793" t="s">
        <v>135</v>
      </c>
      <c r="I793" t="s">
        <v>136</v>
      </c>
      <c r="J793" t="s">
        <v>137</v>
      </c>
      <c r="K793" t="s">
        <v>138</v>
      </c>
      <c r="L793" t="s">
        <v>2466</v>
      </c>
      <c r="M793" t="s">
        <v>2467</v>
      </c>
      <c r="N793" s="26">
        <v>6.034444444</v>
      </c>
      <c r="O793">
        <v>0</v>
      </c>
      <c r="P793">
        <v>69</v>
      </c>
      <c r="Q793">
        <v>0</v>
      </c>
      <c r="R793">
        <v>0</v>
      </c>
      <c r="S793">
        <v>0</v>
      </c>
      <c r="T793">
        <v>44</v>
      </c>
      <c r="U793">
        <v>0</v>
      </c>
      <c r="V793">
        <v>0</v>
      </c>
      <c r="W793" s="26">
        <v>0</v>
      </c>
      <c r="X793" s="26">
        <v>113.77914769006618</v>
      </c>
      <c r="Y793" s="26">
        <v>0</v>
      </c>
      <c r="Z793" s="26">
        <v>0</v>
      </c>
      <c r="AA793" s="26">
        <v>0</v>
      </c>
      <c r="AB793" s="26">
        <v>454.24557903936693</v>
      </c>
      <c r="AC793" s="26">
        <v>0</v>
      </c>
      <c r="AD793" s="26">
        <v>0</v>
      </c>
      <c r="AE793" s="26">
        <v>568.02472672943316</v>
      </c>
    </row>
    <row r="794" spans="1:31" x14ac:dyDescent="0.3">
      <c r="A794">
        <v>2759913</v>
      </c>
      <c r="B794">
        <v>1</v>
      </c>
      <c r="C794" t="s">
        <v>80</v>
      </c>
      <c r="D794" t="s">
        <v>102</v>
      </c>
      <c r="E794" t="s">
        <v>141</v>
      </c>
      <c r="F794" t="s">
        <v>2468</v>
      </c>
      <c r="G794" t="s">
        <v>344</v>
      </c>
      <c r="H794" t="s">
        <v>135</v>
      </c>
      <c r="I794" t="s">
        <v>136</v>
      </c>
      <c r="J794" t="s">
        <v>137</v>
      </c>
      <c r="K794" t="s">
        <v>138</v>
      </c>
      <c r="L794" t="s">
        <v>2469</v>
      </c>
      <c r="M794" t="s">
        <v>2470</v>
      </c>
      <c r="N794" s="26">
        <v>2.832222222</v>
      </c>
      <c r="O794">
        <v>0</v>
      </c>
      <c r="P794">
        <v>2</v>
      </c>
      <c r="Q794">
        <v>0</v>
      </c>
      <c r="R794">
        <v>7</v>
      </c>
      <c r="S794">
        <v>0</v>
      </c>
      <c r="T794">
        <v>1</v>
      </c>
      <c r="U794">
        <v>0</v>
      </c>
      <c r="V794">
        <v>0</v>
      </c>
      <c r="W794" s="26">
        <v>0</v>
      </c>
      <c r="X794" s="26">
        <v>2.0465991722609957</v>
      </c>
      <c r="Y794" s="26">
        <v>0</v>
      </c>
      <c r="Z794" s="26">
        <v>5.7988983300232455</v>
      </c>
      <c r="AA794" s="26">
        <v>0</v>
      </c>
      <c r="AB794" s="26">
        <v>5.0799237788627778</v>
      </c>
      <c r="AC794" s="26">
        <v>0</v>
      </c>
      <c r="AD794" s="26">
        <v>0</v>
      </c>
      <c r="AE794" s="26">
        <v>12.925421281147019</v>
      </c>
    </row>
    <row r="795" spans="1:31" x14ac:dyDescent="0.3">
      <c r="A795">
        <v>2759890</v>
      </c>
      <c r="B795">
        <v>1</v>
      </c>
      <c r="C795" t="s">
        <v>80</v>
      </c>
      <c r="D795" t="s">
        <v>100</v>
      </c>
      <c r="E795" t="s">
        <v>141</v>
      </c>
      <c r="F795" t="s">
        <v>200</v>
      </c>
      <c r="G795" t="s">
        <v>186</v>
      </c>
      <c r="H795" t="s">
        <v>135</v>
      </c>
      <c r="I795" t="s">
        <v>136</v>
      </c>
      <c r="J795" t="s">
        <v>137</v>
      </c>
      <c r="K795" t="s">
        <v>187</v>
      </c>
      <c r="L795" t="s">
        <v>2471</v>
      </c>
      <c r="M795" t="s">
        <v>2472</v>
      </c>
      <c r="N795" s="26">
        <v>7.7291666660000002</v>
      </c>
      <c r="O795">
        <v>0</v>
      </c>
      <c r="P795">
        <v>62</v>
      </c>
      <c r="Q795">
        <v>0</v>
      </c>
      <c r="R795">
        <v>11</v>
      </c>
      <c r="S795">
        <v>0</v>
      </c>
      <c r="T795">
        <v>5</v>
      </c>
      <c r="U795">
        <v>0</v>
      </c>
      <c r="V795">
        <v>0</v>
      </c>
      <c r="W795" s="26">
        <v>0</v>
      </c>
      <c r="X795" s="26">
        <v>145.84532617725921</v>
      </c>
      <c r="Y795" s="26">
        <v>0</v>
      </c>
      <c r="Z795" s="26">
        <v>18.996487099113555</v>
      </c>
      <c r="AA795" s="26">
        <v>0</v>
      </c>
      <c r="AB795" s="26">
        <v>16.790173240295438</v>
      </c>
      <c r="AC795" s="26">
        <v>0</v>
      </c>
      <c r="AD795" s="26">
        <v>0</v>
      </c>
      <c r="AE795" s="26">
        <v>181.63198651666821</v>
      </c>
    </row>
    <row r="796" spans="1:31" x14ac:dyDescent="0.3">
      <c r="A796">
        <v>2760351</v>
      </c>
      <c r="B796">
        <v>1</v>
      </c>
      <c r="C796" t="s">
        <v>80</v>
      </c>
      <c r="D796" t="s">
        <v>98</v>
      </c>
      <c r="E796" t="s">
        <v>146</v>
      </c>
      <c r="F796" t="s">
        <v>2473</v>
      </c>
      <c r="G796" t="s">
        <v>2474</v>
      </c>
      <c r="H796" t="s">
        <v>149</v>
      </c>
      <c r="I796" t="s">
        <v>136</v>
      </c>
      <c r="J796" t="s">
        <v>137</v>
      </c>
      <c r="K796" t="s">
        <v>138</v>
      </c>
      <c r="L796" t="s">
        <v>2475</v>
      </c>
      <c r="M796" t="s">
        <v>2476</v>
      </c>
      <c r="N796" s="26">
        <v>6.9194444439999998</v>
      </c>
      <c r="O796">
        <v>0</v>
      </c>
      <c r="P796">
        <v>12</v>
      </c>
      <c r="Q796">
        <v>0</v>
      </c>
      <c r="R796">
        <v>37</v>
      </c>
      <c r="S796">
        <v>0</v>
      </c>
      <c r="T796">
        <v>7</v>
      </c>
      <c r="U796">
        <v>0</v>
      </c>
      <c r="V796">
        <v>0</v>
      </c>
      <c r="W796" s="26">
        <v>0</v>
      </c>
      <c r="X796" s="26">
        <v>53.54717262604516</v>
      </c>
      <c r="Y796" s="26">
        <v>0</v>
      </c>
      <c r="Z796" s="26">
        <v>36.759218878436556</v>
      </c>
      <c r="AA796" s="26">
        <v>0</v>
      </c>
      <c r="AB796" s="26">
        <v>4.6322762095057666</v>
      </c>
      <c r="AC796" s="26">
        <v>0</v>
      </c>
      <c r="AD796" s="26">
        <v>0</v>
      </c>
      <c r="AE796" s="26">
        <v>94.938667713987485</v>
      </c>
    </row>
    <row r="797" spans="1:31" x14ac:dyDescent="0.3">
      <c r="A797">
        <v>2760145</v>
      </c>
      <c r="B797">
        <v>1</v>
      </c>
      <c r="C797" t="s">
        <v>80</v>
      </c>
      <c r="D797" t="s">
        <v>98</v>
      </c>
      <c r="E797" t="s">
        <v>170</v>
      </c>
      <c r="F797" t="s">
        <v>2408</v>
      </c>
      <c r="G797" t="s">
        <v>204</v>
      </c>
      <c r="H797" t="s">
        <v>135</v>
      </c>
      <c r="I797" t="s">
        <v>136</v>
      </c>
      <c r="J797" t="s">
        <v>137</v>
      </c>
      <c r="K797" t="s">
        <v>138</v>
      </c>
      <c r="L797" t="s">
        <v>2445</v>
      </c>
      <c r="M797" t="s">
        <v>2477</v>
      </c>
      <c r="N797" s="26">
        <v>8.0033333330000005</v>
      </c>
      <c r="O797">
        <v>0</v>
      </c>
      <c r="P797">
        <v>26</v>
      </c>
      <c r="Q797">
        <v>0</v>
      </c>
      <c r="R797">
        <v>5</v>
      </c>
      <c r="S797">
        <v>0</v>
      </c>
      <c r="T797">
        <v>4</v>
      </c>
      <c r="U797">
        <v>0</v>
      </c>
      <c r="V797">
        <v>0</v>
      </c>
      <c r="W797" s="26">
        <v>0</v>
      </c>
      <c r="X797" s="26">
        <v>48.943101320050118</v>
      </c>
      <c r="Y797" s="26">
        <v>0</v>
      </c>
      <c r="Z797" s="26">
        <v>10.068664150929434</v>
      </c>
      <c r="AA797" s="26">
        <v>0</v>
      </c>
      <c r="AB797" s="26">
        <v>7.0167158793864095</v>
      </c>
      <c r="AC797" s="26">
        <v>0</v>
      </c>
      <c r="AD797" s="26">
        <v>0</v>
      </c>
      <c r="AE797" s="26">
        <v>66.028481350365965</v>
      </c>
    </row>
    <row r="798" spans="1:31" x14ac:dyDescent="0.3">
      <c r="A798">
        <v>2760245</v>
      </c>
      <c r="B798">
        <v>1</v>
      </c>
      <c r="C798" t="s">
        <v>80</v>
      </c>
      <c r="D798" t="s">
        <v>82</v>
      </c>
      <c r="E798" t="s">
        <v>132</v>
      </c>
      <c r="F798" t="s">
        <v>2478</v>
      </c>
      <c r="G798" t="s">
        <v>134</v>
      </c>
      <c r="H798" t="s">
        <v>135</v>
      </c>
      <c r="I798" t="s">
        <v>136</v>
      </c>
      <c r="J798" t="s">
        <v>137</v>
      </c>
      <c r="K798" t="s">
        <v>138</v>
      </c>
      <c r="L798" t="s">
        <v>2479</v>
      </c>
      <c r="M798" t="s">
        <v>2480</v>
      </c>
      <c r="N798" s="26">
        <v>5.1749999999999998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1</v>
      </c>
      <c r="U798">
        <v>0</v>
      </c>
      <c r="V798">
        <v>0</v>
      </c>
      <c r="W798" s="26">
        <v>0</v>
      </c>
      <c r="X798" s="26">
        <v>0</v>
      </c>
      <c r="Y798" s="26">
        <v>0</v>
      </c>
      <c r="Z798" s="26">
        <v>0</v>
      </c>
      <c r="AA798" s="26">
        <v>0</v>
      </c>
      <c r="AB798" s="26">
        <v>2.0430622954548365</v>
      </c>
      <c r="AC798" s="26">
        <v>0</v>
      </c>
      <c r="AD798" s="26">
        <v>0</v>
      </c>
      <c r="AE798" s="26">
        <v>2.0430622954548365</v>
      </c>
    </row>
    <row r="799" spans="1:31" x14ac:dyDescent="0.3">
      <c r="A799">
        <v>2760099</v>
      </c>
      <c r="B799">
        <v>1</v>
      </c>
      <c r="C799" t="s">
        <v>81</v>
      </c>
      <c r="D799" t="s">
        <v>120</v>
      </c>
      <c r="E799" t="s">
        <v>152</v>
      </c>
      <c r="F799" t="s">
        <v>2481</v>
      </c>
      <c r="G799" t="s">
        <v>159</v>
      </c>
      <c r="H799" t="s">
        <v>149</v>
      </c>
      <c r="I799" t="s">
        <v>136</v>
      </c>
      <c r="J799" t="s">
        <v>137</v>
      </c>
      <c r="K799" t="s">
        <v>138</v>
      </c>
      <c r="L799" t="s">
        <v>2482</v>
      </c>
      <c r="M799" t="s">
        <v>2483</v>
      </c>
      <c r="N799" s="26">
        <v>0.12472222199999999</v>
      </c>
      <c r="O799">
        <v>0</v>
      </c>
      <c r="P799">
        <v>0</v>
      </c>
      <c r="Q799">
        <v>56</v>
      </c>
      <c r="R799">
        <v>36</v>
      </c>
      <c r="S799">
        <v>2</v>
      </c>
      <c r="T799">
        <v>2</v>
      </c>
      <c r="U799">
        <v>1</v>
      </c>
      <c r="V799">
        <v>0</v>
      </c>
      <c r="W799" s="26">
        <v>0</v>
      </c>
      <c r="X799" s="26">
        <v>0</v>
      </c>
      <c r="Y799" s="26">
        <v>0.57879960150651266</v>
      </c>
      <c r="Z799" s="26">
        <v>0.11575516032559721</v>
      </c>
      <c r="AA799" s="26">
        <v>1.8156716423013117</v>
      </c>
      <c r="AB799" s="26">
        <v>4.8203350933472222E-5</v>
      </c>
      <c r="AC799" s="26">
        <v>6.2100443996731221</v>
      </c>
      <c r="AD799" s="26">
        <v>0</v>
      </c>
      <c r="AE799" s="26">
        <v>8.7203190071574781</v>
      </c>
    </row>
    <row r="800" spans="1:31" x14ac:dyDescent="0.3">
      <c r="A800">
        <v>2759764</v>
      </c>
      <c r="B800">
        <v>1</v>
      </c>
      <c r="C800" t="s">
        <v>80</v>
      </c>
      <c r="D800" t="s">
        <v>83</v>
      </c>
      <c r="E800" t="s">
        <v>170</v>
      </c>
      <c r="F800" t="s">
        <v>671</v>
      </c>
      <c r="G800" t="s">
        <v>204</v>
      </c>
      <c r="H800" t="s">
        <v>135</v>
      </c>
      <c r="I800" t="s">
        <v>136</v>
      </c>
      <c r="J800" t="s">
        <v>137</v>
      </c>
      <c r="K800" t="s">
        <v>138</v>
      </c>
      <c r="L800" t="s">
        <v>2484</v>
      </c>
      <c r="M800" t="s">
        <v>2485</v>
      </c>
      <c r="N800" s="26">
        <v>2.986388888</v>
      </c>
      <c r="O800">
        <v>0</v>
      </c>
      <c r="P800">
        <v>238</v>
      </c>
      <c r="Q800">
        <v>0</v>
      </c>
      <c r="R800">
        <v>0</v>
      </c>
      <c r="S800">
        <v>0</v>
      </c>
      <c r="T800">
        <v>8</v>
      </c>
      <c r="U800">
        <v>0</v>
      </c>
      <c r="V800">
        <v>0</v>
      </c>
      <c r="W800" s="26">
        <v>0</v>
      </c>
      <c r="X800" s="26">
        <v>149.16369794102081</v>
      </c>
      <c r="Y800" s="26">
        <v>0</v>
      </c>
      <c r="Z800" s="26">
        <v>0</v>
      </c>
      <c r="AA800" s="26">
        <v>0</v>
      </c>
      <c r="AB800" s="26">
        <v>13.049453481156171</v>
      </c>
      <c r="AC800" s="26">
        <v>0</v>
      </c>
      <c r="AD800" s="26">
        <v>0</v>
      </c>
      <c r="AE800" s="26">
        <v>162.21315142217699</v>
      </c>
    </row>
    <row r="801" spans="1:31" x14ac:dyDescent="0.3">
      <c r="A801">
        <v>2760288</v>
      </c>
      <c r="B801">
        <v>1</v>
      </c>
      <c r="C801" t="s">
        <v>80</v>
      </c>
      <c r="D801" t="s">
        <v>94</v>
      </c>
      <c r="E801" t="s">
        <v>132</v>
      </c>
      <c r="F801" t="s">
        <v>2486</v>
      </c>
      <c r="G801" t="s">
        <v>197</v>
      </c>
      <c r="H801" t="s">
        <v>135</v>
      </c>
      <c r="I801" t="s">
        <v>136</v>
      </c>
      <c r="J801" t="s">
        <v>137</v>
      </c>
      <c r="K801" t="s">
        <v>138</v>
      </c>
      <c r="L801" t="s">
        <v>2487</v>
      </c>
      <c r="M801" t="s">
        <v>2183</v>
      </c>
      <c r="N801" s="26">
        <v>3.0833333330000001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 s="26">
        <v>0</v>
      </c>
      <c r="X801" s="26">
        <v>0.39118178473650467</v>
      </c>
      <c r="Y801" s="26">
        <v>0</v>
      </c>
      <c r="Z801" s="26">
        <v>0</v>
      </c>
      <c r="AA801" s="26">
        <v>0</v>
      </c>
      <c r="AB801" s="26">
        <v>0</v>
      </c>
      <c r="AC801" s="26">
        <v>0</v>
      </c>
      <c r="AD801" s="26">
        <v>0</v>
      </c>
      <c r="AE801" s="26">
        <v>0.39118178473650467</v>
      </c>
    </row>
    <row r="802" spans="1:31" x14ac:dyDescent="0.3">
      <c r="A802">
        <v>2759790</v>
      </c>
      <c r="B802">
        <v>1</v>
      </c>
      <c r="C802" t="s">
        <v>80</v>
      </c>
      <c r="D802" t="s">
        <v>82</v>
      </c>
      <c r="E802" t="s">
        <v>132</v>
      </c>
      <c r="F802" t="s">
        <v>2488</v>
      </c>
      <c r="G802" t="s">
        <v>307</v>
      </c>
      <c r="H802" t="s">
        <v>135</v>
      </c>
      <c r="I802" t="s">
        <v>136</v>
      </c>
      <c r="J802" t="s">
        <v>137</v>
      </c>
      <c r="K802" t="s">
        <v>138</v>
      </c>
      <c r="L802" t="s">
        <v>2489</v>
      </c>
      <c r="M802" t="s">
        <v>2490</v>
      </c>
      <c r="N802" s="26">
        <v>0.63388888799999998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1</v>
      </c>
      <c r="U802">
        <v>0</v>
      </c>
      <c r="V802">
        <v>0</v>
      </c>
      <c r="W802" s="26">
        <v>0</v>
      </c>
      <c r="X802" s="26">
        <v>0</v>
      </c>
      <c r="Y802" s="26">
        <v>0</v>
      </c>
      <c r="Z802" s="26">
        <v>0</v>
      </c>
      <c r="AA802" s="26">
        <v>0</v>
      </c>
      <c r="AB802" s="26">
        <v>0.5268342121065952</v>
      </c>
      <c r="AC802" s="26">
        <v>0</v>
      </c>
      <c r="AD802" s="26">
        <v>0</v>
      </c>
      <c r="AE802" s="26">
        <v>0.5268342121065952</v>
      </c>
    </row>
    <row r="803" spans="1:31" x14ac:dyDescent="0.3">
      <c r="A803">
        <v>2760139</v>
      </c>
      <c r="B803">
        <v>1</v>
      </c>
      <c r="C803" t="s">
        <v>80</v>
      </c>
      <c r="D803" t="s">
        <v>105</v>
      </c>
      <c r="E803" t="s">
        <v>141</v>
      </c>
      <c r="F803" t="s">
        <v>804</v>
      </c>
      <c r="G803" t="s">
        <v>143</v>
      </c>
      <c r="H803" t="s">
        <v>135</v>
      </c>
      <c r="I803" t="s">
        <v>136</v>
      </c>
      <c r="J803" t="s">
        <v>137</v>
      </c>
      <c r="K803" t="s">
        <v>138</v>
      </c>
      <c r="L803" t="s">
        <v>2491</v>
      </c>
      <c r="M803" t="s">
        <v>2492</v>
      </c>
      <c r="N803" s="26">
        <v>0.53194444399999996</v>
      </c>
      <c r="O803">
        <v>0</v>
      </c>
      <c r="P803">
        <v>3</v>
      </c>
      <c r="Q803">
        <v>0</v>
      </c>
      <c r="R803">
        <v>2</v>
      </c>
      <c r="S803">
        <v>0</v>
      </c>
      <c r="T803">
        <v>6</v>
      </c>
      <c r="U803">
        <v>0</v>
      </c>
      <c r="V803">
        <v>0</v>
      </c>
      <c r="W803" s="26">
        <v>0</v>
      </c>
      <c r="X803" s="26">
        <v>0.44110618911229105</v>
      </c>
      <c r="Y803" s="26">
        <v>0</v>
      </c>
      <c r="Z803" s="26">
        <v>0.28072767209766936</v>
      </c>
      <c r="AA803" s="26">
        <v>0</v>
      </c>
      <c r="AB803" s="26">
        <v>4.0941385585332393</v>
      </c>
      <c r="AC803" s="26">
        <v>0</v>
      </c>
      <c r="AD803" s="26">
        <v>0</v>
      </c>
      <c r="AE803" s="26">
        <v>4.8159724197431997</v>
      </c>
    </row>
    <row r="804" spans="1:31" x14ac:dyDescent="0.3">
      <c r="A804">
        <v>2760162</v>
      </c>
      <c r="B804">
        <v>1</v>
      </c>
      <c r="C804" t="s">
        <v>81</v>
      </c>
      <c r="D804" t="s">
        <v>120</v>
      </c>
      <c r="E804" t="s">
        <v>170</v>
      </c>
      <c r="F804" t="s">
        <v>2493</v>
      </c>
      <c r="G804" t="s">
        <v>204</v>
      </c>
      <c r="H804" t="s">
        <v>135</v>
      </c>
      <c r="I804" t="s">
        <v>136</v>
      </c>
      <c r="J804" t="s">
        <v>137</v>
      </c>
      <c r="K804" t="s">
        <v>138</v>
      </c>
      <c r="L804" t="s">
        <v>2494</v>
      </c>
      <c r="M804" t="s">
        <v>2495</v>
      </c>
      <c r="N804" s="26">
        <v>0.77138888800000005</v>
      </c>
      <c r="O804">
        <v>0</v>
      </c>
      <c r="P804">
        <v>4</v>
      </c>
      <c r="Q804">
        <v>0</v>
      </c>
      <c r="R804">
        <v>0</v>
      </c>
      <c r="S804">
        <v>0</v>
      </c>
      <c r="T804">
        <v>1</v>
      </c>
      <c r="U804">
        <v>0</v>
      </c>
      <c r="V804">
        <v>0</v>
      </c>
      <c r="W804" s="26">
        <v>0</v>
      </c>
      <c r="X804" s="26">
        <v>0</v>
      </c>
      <c r="Y804" s="26">
        <v>0</v>
      </c>
      <c r="Z804" s="26">
        <v>0</v>
      </c>
      <c r="AA804" s="26">
        <v>0</v>
      </c>
      <c r="AB804" s="26">
        <v>0.62786704098941248</v>
      </c>
      <c r="AC804" s="26">
        <v>0</v>
      </c>
      <c r="AD804" s="26">
        <v>0</v>
      </c>
      <c r="AE804" s="26">
        <v>0.62786704098941248</v>
      </c>
    </row>
    <row r="805" spans="1:31" x14ac:dyDescent="0.3">
      <c r="A805">
        <v>2759770</v>
      </c>
      <c r="B805">
        <v>1</v>
      </c>
      <c r="C805" t="s">
        <v>80</v>
      </c>
      <c r="D805" t="s">
        <v>83</v>
      </c>
      <c r="E805" t="s">
        <v>166</v>
      </c>
      <c r="F805" t="s">
        <v>1123</v>
      </c>
      <c r="G805" t="s">
        <v>143</v>
      </c>
      <c r="H805" t="s">
        <v>135</v>
      </c>
      <c r="I805" t="s">
        <v>136</v>
      </c>
      <c r="J805" t="s">
        <v>137</v>
      </c>
      <c r="K805" t="s">
        <v>138</v>
      </c>
      <c r="L805" t="s">
        <v>2496</v>
      </c>
      <c r="M805" t="s">
        <v>2497</v>
      </c>
      <c r="N805" s="26">
        <v>0.46972222200000002</v>
      </c>
      <c r="O805">
        <v>0</v>
      </c>
      <c r="P805">
        <v>105</v>
      </c>
      <c r="Q805">
        <v>0</v>
      </c>
      <c r="R805">
        <v>0</v>
      </c>
      <c r="S805">
        <v>0</v>
      </c>
      <c r="T805">
        <v>6</v>
      </c>
      <c r="U805">
        <v>0</v>
      </c>
      <c r="V805">
        <v>0</v>
      </c>
      <c r="W805" s="26">
        <v>0</v>
      </c>
      <c r="X805" s="26">
        <v>9.4949737330757884</v>
      </c>
      <c r="Y805" s="26">
        <v>0</v>
      </c>
      <c r="Z805" s="26">
        <v>0</v>
      </c>
      <c r="AA805" s="26">
        <v>0</v>
      </c>
      <c r="AB805" s="26">
        <v>0.33489468610789386</v>
      </c>
      <c r="AC805" s="26">
        <v>0</v>
      </c>
      <c r="AD805" s="26">
        <v>0</v>
      </c>
      <c r="AE805" s="26">
        <v>9.8298684191836827</v>
      </c>
    </row>
    <row r="806" spans="1:31" x14ac:dyDescent="0.3">
      <c r="A806">
        <v>2759933</v>
      </c>
      <c r="B806">
        <v>1</v>
      </c>
      <c r="C806" t="s">
        <v>80</v>
      </c>
      <c r="D806" t="s">
        <v>82</v>
      </c>
      <c r="E806" t="s">
        <v>141</v>
      </c>
      <c r="F806" t="s">
        <v>709</v>
      </c>
      <c r="G806" t="s">
        <v>458</v>
      </c>
      <c r="H806" t="s">
        <v>135</v>
      </c>
      <c r="I806" t="s">
        <v>136</v>
      </c>
      <c r="J806" t="s">
        <v>137</v>
      </c>
      <c r="K806" t="s">
        <v>138</v>
      </c>
      <c r="L806" t="s">
        <v>2498</v>
      </c>
      <c r="M806" t="s">
        <v>2499</v>
      </c>
      <c r="N806" s="26">
        <v>1.1913888880000001</v>
      </c>
      <c r="O806">
        <v>0</v>
      </c>
      <c r="P806">
        <v>192</v>
      </c>
      <c r="Q806">
        <v>0</v>
      </c>
      <c r="R806">
        <v>0</v>
      </c>
      <c r="S806">
        <v>0</v>
      </c>
      <c r="T806">
        <v>349</v>
      </c>
      <c r="U806">
        <v>0</v>
      </c>
      <c r="V806">
        <v>0</v>
      </c>
      <c r="W806" s="26">
        <v>0</v>
      </c>
      <c r="X806" s="26">
        <v>66.050012449567134</v>
      </c>
      <c r="Y806" s="26">
        <v>0</v>
      </c>
      <c r="Z806" s="26">
        <v>0</v>
      </c>
      <c r="AA806" s="26">
        <v>0</v>
      </c>
      <c r="AB806" s="26">
        <v>515.1846717423507</v>
      </c>
      <c r="AC806" s="26">
        <v>0</v>
      </c>
      <c r="AD806" s="26">
        <v>0</v>
      </c>
      <c r="AE806" s="26">
        <v>581.23468419191784</v>
      </c>
    </row>
    <row r="807" spans="1:31" x14ac:dyDescent="0.3">
      <c r="A807">
        <v>2760076</v>
      </c>
      <c r="B807">
        <v>1</v>
      </c>
      <c r="C807" t="s">
        <v>80</v>
      </c>
      <c r="D807" t="s">
        <v>97</v>
      </c>
      <c r="E807" t="s">
        <v>157</v>
      </c>
      <c r="F807" t="s">
        <v>2500</v>
      </c>
      <c r="G807" t="s">
        <v>159</v>
      </c>
      <c r="H807" t="s">
        <v>149</v>
      </c>
      <c r="I807" t="s">
        <v>136</v>
      </c>
      <c r="J807" t="s">
        <v>137</v>
      </c>
      <c r="K807" t="s">
        <v>138</v>
      </c>
      <c r="L807" t="s">
        <v>2004</v>
      </c>
      <c r="M807" t="s">
        <v>2501</v>
      </c>
      <c r="N807" s="26">
        <v>0.71527777699999995</v>
      </c>
      <c r="O807">
        <v>0</v>
      </c>
      <c r="P807">
        <v>160</v>
      </c>
      <c r="Q807">
        <v>0</v>
      </c>
      <c r="R807">
        <v>257</v>
      </c>
      <c r="S807">
        <v>2</v>
      </c>
      <c r="T807">
        <v>77</v>
      </c>
      <c r="U807">
        <v>0</v>
      </c>
      <c r="V807">
        <v>0</v>
      </c>
      <c r="W807" s="26">
        <v>0</v>
      </c>
      <c r="X807" s="26">
        <v>66.005830800680187</v>
      </c>
      <c r="Y807" s="26">
        <v>0</v>
      </c>
      <c r="Z807" s="26">
        <v>22.096175899764798</v>
      </c>
      <c r="AA807" s="26">
        <v>14.1603144235157</v>
      </c>
      <c r="AB807" s="26">
        <v>67.321224176165188</v>
      </c>
      <c r="AC807" s="26">
        <v>0</v>
      </c>
      <c r="AD807" s="26">
        <v>0</v>
      </c>
      <c r="AE807" s="26">
        <v>169.58354530012588</v>
      </c>
    </row>
    <row r="808" spans="1:31" x14ac:dyDescent="0.3">
      <c r="A808">
        <v>2759827</v>
      </c>
      <c r="B808">
        <v>1</v>
      </c>
      <c r="C808" t="s">
        <v>80</v>
      </c>
      <c r="D808" t="s">
        <v>110</v>
      </c>
      <c r="E808" t="s">
        <v>170</v>
      </c>
      <c r="F808" t="s">
        <v>2502</v>
      </c>
      <c r="G808" t="s">
        <v>186</v>
      </c>
      <c r="H808" t="s">
        <v>135</v>
      </c>
      <c r="I808" t="s">
        <v>136</v>
      </c>
      <c r="J808" t="s">
        <v>137</v>
      </c>
      <c r="K808" t="s">
        <v>187</v>
      </c>
      <c r="L808" t="s">
        <v>2503</v>
      </c>
      <c r="M808" t="s">
        <v>2504</v>
      </c>
      <c r="N808" s="26">
        <v>7.3377777770000003</v>
      </c>
      <c r="O808">
        <v>0</v>
      </c>
      <c r="P808">
        <v>210</v>
      </c>
      <c r="Q808">
        <v>0</v>
      </c>
      <c r="R808">
        <v>0</v>
      </c>
      <c r="S808">
        <v>0</v>
      </c>
      <c r="T808">
        <v>23</v>
      </c>
      <c r="U808">
        <v>0</v>
      </c>
      <c r="V808">
        <v>0</v>
      </c>
      <c r="W808" s="26">
        <v>0</v>
      </c>
      <c r="X808" s="26">
        <v>448.90776708223137</v>
      </c>
      <c r="Y808" s="26">
        <v>0</v>
      </c>
      <c r="Z808" s="26">
        <v>0</v>
      </c>
      <c r="AA808" s="26">
        <v>0</v>
      </c>
      <c r="AB808" s="26">
        <v>176.03200497196286</v>
      </c>
      <c r="AC808" s="26">
        <v>0</v>
      </c>
      <c r="AD808" s="26">
        <v>0</v>
      </c>
      <c r="AE808" s="26">
        <v>624.93977205419424</v>
      </c>
    </row>
    <row r="809" spans="1:31" x14ac:dyDescent="0.3">
      <c r="A809">
        <v>2759799</v>
      </c>
      <c r="B809">
        <v>1</v>
      </c>
      <c r="C809" t="s">
        <v>81</v>
      </c>
      <c r="D809" t="s">
        <v>115</v>
      </c>
      <c r="E809" t="s">
        <v>170</v>
      </c>
      <c r="F809" t="s">
        <v>2505</v>
      </c>
      <c r="G809" t="s">
        <v>204</v>
      </c>
      <c r="H809" t="s">
        <v>135</v>
      </c>
      <c r="I809" t="s">
        <v>136</v>
      </c>
      <c r="J809" t="s">
        <v>137</v>
      </c>
      <c r="K809" t="s">
        <v>138</v>
      </c>
      <c r="L809" t="s">
        <v>2506</v>
      </c>
      <c r="M809" t="s">
        <v>2507</v>
      </c>
      <c r="N809" s="26">
        <v>1.457222222</v>
      </c>
      <c r="O809">
        <v>0</v>
      </c>
      <c r="P809">
        <v>17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 s="26">
        <v>0</v>
      </c>
      <c r="X809" s="26">
        <v>2.1205747223090836</v>
      </c>
      <c r="Y809" s="26">
        <v>0</v>
      </c>
      <c r="Z809" s="26">
        <v>0</v>
      </c>
      <c r="AA809" s="26">
        <v>0</v>
      </c>
      <c r="AB809" s="26">
        <v>0</v>
      </c>
      <c r="AC809" s="26">
        <v>0</v>
      </c>
      <c r="AD809" s="26">
        <v>0</v>
      </c>
      <c r="AE809" s="26">
        <v>2.1205747223090836</v>
      </c>
    </row>
    <row r="810" spans="1:31" x14ac:dyDescent="0.3">
      <c r="A810">
        <v>2760463</v>
      </c>
      <c r="B810">
        <v>1</v>
      </c>
      <c r="C810" t="s">
        <v>80</v>
      </c>
      <c r="D810" t="s">
        <v>84</v>
      </c>
      <c r="E810" t="s">
        <v>132</v>
      </c>
      <c r="F810" t="s">
        <v>2508</v>
      </c>
      <c r="G810" t="s">
        <v>307</v>
      </c>
      <c r="H810" t="s">
        <v>135</v>
      </c>
      <c r="I810" t="s">
        <v>136</v>
      </c>
      <c r="J810" t="s">
        <v>137</v>
      </c>
      <c r="K810" t="s">
        <v>138</v>
      </c>
      <c r="L810" t="s">
        <v>2509</v>
      </c>
      <c r="M810" t="s">
        <v>2510</v>
      </c>
      <c r="N810" s="26">
        <v>2.7850000000000001</v>
      </c>
      <c r="O810">
        <v>0</v>
      </c>
      <c r="P810">
        <v>9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 s="26">
        <v>0</v>
      </c>
      <c r="X810" s="26">
        <v>5.8421519921620151</v>
      </c>
      <c r="Y810" s="26">
        <v>0</v>
      </c>
      <c r="Z810" s="26">
        <v>0</v>
      </c>
      <c r="AA810" s="26">
        <v>0</v>
      </c>
      <c r="AB810" s="26">
        <v>0</v>
      </c>
      <c r="AC810" s="26">
        <v>0</v>
      </c>
      <c r="AD810" s="26">
        <v>0</v>
      </c>
      <c r="AE810" s="26">
        <v>5.8421519921620151</v>
      </c>
    </row>
    <row r="811" spans="1:31" x14ac:dyDescent="0.3">
      <c r="A811">
        <v>2759776</v>
      </c>
      <c r="B811">
        <v>1</v>
      </c>
      <c r="C811" t="s">
        <v>81</v>
      </c>
      <c r="D811" t="s">
        <v>127</v>
      </c>
      <c r="E811" t="s">
        <v>152</v>
      </c>
      <c r="F811" t="s">
        <v>2511</v>
      </c>
      <c r="G811" t="s">
        <v>159</v>
      </c>
      <c r="H811" t="s">
        <v>149</v>
      </c>
      <c r="I811" t="s">
        <v>136</v>
      </c>
      <c r="J811" t="s">
        <v>137</v>
      </c>
      <c r="K811" t="s">
        <v>138</v>
      </c>
      <c r="L811" t="s">
        <v>2512</v>
      </c>
      <c r="M811" t="s">
        <v>2513</v>
      </c>
      <c r="N811" s="26">
        <v>1.014444444</v>
      </c>
      <c r="O811">
        <v>5</v>
      </c>
      <c r="P811">
        <v>4</v>
      </c>
      <c r="Q811">
        <v>89</v>
      </c>
      <c r="R811">
        <v>90</v>
      </c>
      <c r="S811">
        <v>7</v>
      </c>
      <c r="T811">
        <v>0</v>
      </c>
      <c r="U811">
        <v>0</v>
      </c>
      <c r="V811">
        <v>0</v>
      </c>
      <c r="W811" s="26">
        <v>0.1754532734722222</v>
      </c>
      <c r="X811" s="26">
        <v>0</v>
      </c>
      <c r="Y811" s="26">
        <v>2.3121130368000009</v>
      </c>
      <c r="Z811" s="26">
        <v>3.8056044408618472</v>
      </c>
      <c r="AA811" s="26">
        <v>0</v>
      </c>
      <c r="AB811" s="26">
        <v>0</v>
      </c>
      <c r="AC811" s="26">
        <v>0</v>
      </c>
      <c r="AD811" s="26">
        <v>0</v>
      </c>
      <c r="AE811" s="26">
        <v>6.2931707511340704</v>
      </c>
    </row>
    <row r="812" spans="1:31" x14ac:dyDescent="0.3">
      <c r="A812">
        <v>2759985</v>
      </c>
      <c r="B812">
        <v>1</v>
      </c>
      <c r="C812" t="s">
        <v>80</v>
      </c>
      <c r="D812" t="s">
        <v>97</v>
      </c>
      <c r="E812" t="s">
        <v>132</v>
      </c>
      <c r="F812" t="s">
        <v>2514</v>
      </c>
      <c r="G812" t="s">
        <v>134</v>
      </c>
      <c r="H812" t="s">
        <v>135</v>
      </c>
      <c r="I812" t="s">
        <v>136</v>
      </c>
      <c r="J812" t="s">
        <v>137</v>
      </c>
      <c r="K812" t="s">
        <v>138</v>
      </c>
      <c r="L812" t="s">
        <v>2515</v>
      </c>
      <c r="M812" t="s">
        <v>2460</v>
      </c>
      <c r="N812" s="26">
        <v>0.65916666599999996</v>
      </c>
      <c r="O812">
        <v>0</v>
      </c>
      <c r="P812">
        <v>2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 s="26">
        <v>0</v>
      </c>
      <c r="X812" s="26">
        <v>0.51402701296311737</v>
      </c>
      <c r="Y812" s="26">
        <v>0</v>
      </c>
      <c r="Z812" s="26">
        <v>0</v>
      </c>
      <c r="AA812" s="26">
        <v>0</v>
      </c>
      <c r="AB812" s="26">
        <v>0</v>
      </c>
      <c r="AC812" s="26">
        <v>0</v>
      </c>
      <c r="AD812" s="26">
        <v>0</v>
      </c>
      <c r="AE812" s="26">
        <v>0.51402701296311737</v>
      </c>
    </row>
    <row r="813" spans="1:31" x14ac:dyDescent="0.3">
      <c r="A813">
        <v>2759899</v>
      </c>
      <c r="B813">
        <v>1</v>
      </c>
      <c r="C813" t="s">
        <v>81</v>
      </c>
      <c r="D813" t="s">
        <v>126</v>
      </c>
      <c r="E813" t="s">
        <v>146</v>
      </c>
      <c r="F813" t="s">
        <v>2516</v>
      </c>
      <c r="G813" t="s">
        <v>186</v>
      </c>
      <c r="H813" t="s">
        <v>149</v>
      </c>
      <c r="I813" t="s">
        <v>136</v>
      </c>
      <c r="J813" t="s">
        <v>137</v>
      </c>
      <c r="K813" t="s">
        <v>187</v>
      </c>
      <c r="L813" t="s">
        <v>2132</v>
      </c>
      <c r="M813" t="s">
        <v>2517</v>
      </c>
      <c r="N813" s="26">
        <v>6.9041666660000001</v>
      </c>
      <c r="O813">
        <v>0</v>
      </c>
      <c r="P813">
        <v>65</v>
      </c>
      <c r="Q813">
        <v>2</v>
      </c>
      <c r="R813">
        <v>89</v>
      </c>
      <c r="S813">
        <v>0</v>
      </c>
      <c r="T813">
        <v>12</v>
      </c>
      <c r="U813">
        <v>0</v>
      </c>
      <c r="V813">
        <v>0</v>
      </c>
      <c r="W813" s="26">
        <v>0</v>
      </c>
      <c r="X813" s="26">
        <v>74.940618331208199</v>
      </c>
      <c r="Y813" s="26">
        <v>3.9280390396709084</v>
      </c>
      <c r="Z813" s="26">
        <v>104.21896411183324</v>
      </c>
      <c r="AA813" s="26">
        <v>0</v>
      </c>
      <c r="AB813" s="26">
        <v>92.724620876988027</v>
      </c>
      <c r="AC813" s="26">
        <v>0</v>
      </c>
      <c r="AD813" s="26">
        <v>0</v>
      </c>
      <c r="AE813" s="26">
        <v>275.81224235970035</v>
      </c>
    </row>
    <row r="814" spans="1:31" x14ac:dyDescent="0.3">
      <c r="A814">
        <v>2760194</v>
      </c>
      <c r="B814">
        <v>1</v>
      </c>
      <c r="C814" t="s">
        <v>80</v>
      </c>
      <c r="D814" t="s">
        <v>89</v>
      </c>
      <c r="E814" t="s">
        <v>152</v>
      </c>
      <c r="F814" t="s">
        <v>2518</v>
      </c>
      <c r="G814" t="s">
        <v>159</v>
      </c>
      <c r="H814" t="s">
        <v>149</v>
      </c>
      <c r="I814" t="s">
        <v>136</v>
      </c>
      <c r="J814" t="s">
        <v>137</v>
      </c>
      <c r="K814" t="s">
        <v>138</v>
      </c>
      <c r="L814" t="s">
        <v>2519</v>
      </c>
      <c r="M814" t="s">
        <v>2520</v>
      </c>
      <c r="N814" s="26">
        <v>0.71583333299999996</v>
      </c>
      <c r="O814">
        <v>1</v>
      </c>
      <c r="P814">
        <v>349</v>
      </c>
      <c r="Q814">
        <v>1</v>
      </c>
      <c r="R814">
        <v>11</v>
      </c>
      <c r="S814">
        <v>2</v>
      </c>
      <c r="T814">
        <v>17</v>
      </c>
      <c r="U814">
        <v>1</v>
      </c>
      <c r="V814">
        <v>0</v>
      </c>
      <c r="W814" s="26">
        <v>0.151852418845</v>
      </c>
      <c r="X814" s="26">
        <v>229.82336677622214</v>
      </c>
      <c r="Y814" s="26">
        <v>0.37165071607954969</v>
      </c>
      <c r="Z814" s="26">
        <v>1.3598031232900905</v>
      </c>
      <c r="AA814" s="26">
        <v>1.7410254010672777</v>
      </c>
      <c r="AB814" s="26">
        <v>22.490324507633833</v>
      </c>
      <c r="AC814" s="26">
        <v>6.0468687065390698</v>
      </c>
      <c r="AD814" s="26">
        <v>0</v>
      </c>
      <c r="AE814" s="26">
        <v>261.98489164967697</v>
      </c>
    </row>
    <row r="815" spans="1:31" x14ac:dyDescent="0.3">
      <c r="A815">
        <v>2760148</v>
      </c>
      <c r="B815">
        <v>1</v>
      </c>
      <c r="C815" t="s">
        <v>80</v>
      </c>
      <c r="D815" t="s">
        <v>82</v>
      </c>
      <c r="E815" t="s">
        <v>132</v>
      </c>
      <c r="F815" t="s">
        <v>2521</v>
      </c>
      <c r="G815" t="s">
        <v>307</v>
      </c>
      <c r="H815" t="s">
        <v>135</v>
      </c>
      <c r="I815" t="s">
        <v>136</v>
      </c>
      <c r="J815" t="s">
        <v>137</v>
      </c>
      <c r="K815" t="s">
        <v>138</v>
      </c>
      <c r="L815" t="s">
        <v>2522</v>
      </c>
      <c r="M815" t="s">
        <v>2523</v>
      </c>
      <c r="N815" s="26">
        <v>0.97583333299999997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1</v>
      </c>
      <c r="U815">
        <v>0</v>
      </c>
      <c r="V815">
        <v>0</v>
      </c>
      <c r="W815" s="26">
        <v>0</v>
      </c>
      <c r="X815" s="26">
        <v>0</v>
      </c>
      <c r="Y815" s="26">
        <v>0</v>
      </c>
      <c r="Z815" s="26">
        <v>0</v>
      </c>
      <c r="AA815" s="26">
        <v>0</v>
      </c>
      <c r="AB815" s="26">
        <v>1.0372906856094595</v>
      </c>
      <c r="AC815" s="26">
        <v>0</v>
      </c>
      <c r="AD815" s="26">
        <v>0</v>
      </c>
      <c r="AE815" s="26">
        <v>1.0372906856094595</v>
      </c>
    </row>
    <row r="816" spans="1:31" x14ac:dyDescent="0.3">
      <c r="A816">
        <v>2760214</v>
      </c>
      <c r="B816">
        <v>1</v>
      </c>
      <c r="C816" t="s">
        <v>80</v>
      </c>
      <c r="D816" t="s">
        <v>85</v>
      </c>
      <c r="E816" t="s">
        <v>132</v>
      </c>
      <c r="F816" t="s">
        <v>2524</v>
      </c>
      <c r="G816" t="s">
        <v>307</v>
      </c>
      <c r="H816" t="s">
        <v>135</v>
      </c>
      <c r="I816" t="s">
        <v>136</v>
      </c>
      <c r="J816" t="s">
        <v>137</v>
      </c>
      <c r="K816" t="s">
        <v>138</v>
      </c>
      <c r="L816" t="s">
        <v>2525</v>
      </c>
      <c r="M816" t="s">
        <v>2526</v>
      </c>
      <c r="N816" s="26">
        <v>2.540277777</v>
      </c>
      <c r="O816">
        <v>0</v>
      </c>
      <c r="P816">
        <v>9</v>
      </c>
      <c r="Q816">
        <v>0</v>
      </c>
      <c r="R816">
        <v>0</v>
      </c>
      <c r="S816">
        <v>0</v>
      </c>
      <c r="T816">
        <v>2</v>
      </c>
      <c r="U816">
        <v>0</v>
      </c>
      <c r="V816">
        <v>0</v>
      </c>
      <c r="W816" s="26">
        <v>0</v>
      </c>
      <c r="X816" s="26">
        <v>4.0570334398008123</v>
      </c>
      <c r="Y816" s="26">
        <v>0</v>
      </c>
      <c r="Z816" s="26">
        <v>0</v>
      </c>
      <c r="AA816" s="26">
        <v>0</v>
      </c>
      <c r="AB816" s="26">
        <v>5.320372815580618</v>
      </c>
      <c r="AC816" s="26">
        <v>0</v>
      </c>
      <c r="AD816" s="26">
        <v>0</v>
      </c>
      <c r="AE816" s="26">
        <v>9.3774062553814304</v>
      </c>
    </row>
    <row r="817" spans="1:31" x14ac:dyDescent="0.3">
      <c r="A817">
        <v>2760191</v>
      </c>
      <c r="B817">
        <v>1</v>
      </c>
      <c r="C817" t="s">
        <v>80</v>
      </c>
      <c r="D817" t="s">
        <v>107</v>
      </c>
      <c r="E817" t="s">
        <v>170</v>
      </c>
      <c r="F817" t="s">
        <v>2527</v>
      </c>
      <c r="G817" t="s">
        <v>204</v>
      </c>
      <c r="H817" t="s">
        <v>135</v>
      </c>
      <c r="I817" t="s">
        <v>136</v>
      </c>
      <c r="J817" t="s">
        <v>137</v>
      </c>
      <c r="K817" t="s">
        <v>138</v>
      </c>
      <c r="L817" t="s">
        <v>2528</v>
      </c>
      <c r="M817" t="s">
        <v>2529</v>
      </c>
      <c r="N817" s="26">
        <v>2.031666666</v>
      </c>
      <c r="O817">
        <v>0</v>
      </c>
      <c r="P817">
        <v>177</v>
      </c>
      <c r="Q817">
        <v>0</v>
      </c>
      <c r="R817">
        <v>1</v>
      </c>
      <c r="S817">
        <v>0</v>
      </c>
      <c r="T817">
        <v>7</v>
      </c>
      <c r="U817">
        <v>0</v>
      </c>
      <c r="V817">
        <v>0</v>
      </c>
      <c r="W817" s="26">
        <v>0</v>
      </c>
      <c r="X817" s="26">
        <v>47.745129774196357</v>
      </c>
      <c r="Y817" s="26">
        <v>0</v>
      </c>
      <c r="Z817" s="26">
        <v>0</v>
      </c>
      <c r="AA817" s="26">
        <v>0</v>
      </c>
      <c r="AB817" s="26">
        <v>14.629787221266238</v>
      </c>
      <c r="AC817" s="26">
        <v>0</v>
      </c>
      <c r="AD817" s="26">
        <v>0</v>
      </c>
      <c r="AE817" s="26">
        <v>62.374916995462598</v>
      </c>
    </row>
    <row r="818" spans="1:31" x14ac:dyDescent="0.3">
      <c r="A818">
        <v>2760334</v>
      </c>
      <c r="B818">
        <v>1</v>
      </c>
      <c r="C818" t="s">
        <v>80</v>
      </c>
      <c r="D818" t="s">
        <v>101</v>
      </c>
      <c r="E818" t="s">
        <v>170</v>
      </c>
      <c r="F818" t="s">
        <v>2530</v>
      </c>
      <c r="G818" t="s">
        <v>143</v>
      </c>
      <c r="H818" t="s">
        <v>135</v>
      </c>
      <c r="I818" t="s">
        <v>136</v>
      </c>
      <c r="J818" t="s">
        <v>137</v>
      </c>
      <c r="K818" t="s">
        <v>138</v>
      </c>
      <c r="L818" t="s">
        <v>2531</v>
      </c>
      <c r="M818" t="s">
        <v>2532</v>
      </c>
      <c r="N818" s="26">
        <v>0.696944444</v>
      </c>
      <c r="O818">
        <v>0</v>
      </c>
      <c r="P818">
        <v>30</v>
      </c>
      <c r="Q818">
        <v>0</v>
      </c>
      <c r="R818">
        <v>0</v>
      </c>
      <c r="S818">
        <v>0</v>
      </c>
      <c r="T818">
        <v>5</v>
      </c>
      <c r="U818">
        <v>0</v>
      </c>
      <c r="V818">
        <v>0</v>
      </c>
      <c r="W818" s="26">
        <v>0</v>
      </c>
      <c r="X818" s="26">
        <v>11.850878494245464</v>
      </c>
      <c r="Y818" s="26">
        <v>0</v>
      </c>
      <c r="Z818" s="26">
        <v>0</v>
      </c>
      <c r="AA818" s="26">
        <v>0</v>
      </c>
      <c r="AB818" s="26">
        <v>2.5351295049667089</v>
      </c>
      <c r="AC818" s="26">
        <v>0</v>
      </c>
      <c r="AD818" s="26">
        <v>0</v>
      </c>
      <c r="AE818" s="26">
        <v>14.386007999212172</v>
      </c>
    </row>
    <row r="819" spans="1:31" x14ac:dyDescent="0.3">
      <c r="A819">
        <v>2760357</v>
      </c>
      <c r="B819">
        <v>1</v>
      </c>
      <c r="C819" t="s">
        <v>81</v>
      </c>
      <c r="D819" t="s">
        <v>113</v>
      </c>
      <c r="E819" t="s">
        <v>170</v>
      </c>
      <c r="F819" t="s">
        <v>2533</v>
      </c>
      <c r="G819" t="s">
        <v>143</v>
      </c>
      <c r="H819" t="s">
        <v>135</v>
      </c>
      <c r="I819" t="s">
        <v>136</v>
      </c>
      <c r="J819" t="s">
        <v>137</v>
      </c>
      <c r="K819" t="s">
        <v>138</v>
      </c>
      <c r="L819" t="s">
        <v>2534</v>
      </c>
      <c r="M819" t="s">
        <v>2535</v>
      </c>
      <c r="N819" s="26">
        <v>0.86305555499999997</v>
      </c>
      <c r="O819">
        <v>0</v>
      </c>
      <c r="P819">
        <v>40</v>
      </c>
      <c r="Q819">
        <v>0</v>
      </c>
      <c r="R819">
        <v>0</v>
      </c>
      <c r="S819">
        <v>0</v>
      </c>
      <c r="T819">
        <v>3</v>
      </c>
      <c r="U819">
        <v>0</v>
      </c>
      <c r="V819">
        <v>0</v>
      </c>
      <c r="W819" s="26">
        <v>0</v>
      </c>
      <c r="X819" s="26">
        <v>8.8832896765531171</v>
      </c>
      <c r="Y819" s="26">
        <v>0</v>
      </c>
      <c r="Z819" s="26">
        <v>0</v>
      </c>
      <c r="AA819" s="26">
        <v>0</v>
      </c>
      <c r="AB819" s="26">
        <v>1.1658884149286111</v>
      </c>
      <c r="AC819" s="26">
        <v>0</v>
      </c>
      <c r="AD819" s="26">
        <v>0</v>
      </c>
      <c r="AE819" s="26">
        <v>10.049178091481728</v>
      </c>
    </row>
    <row r="820" spans="1:31" x14ac:dyDescent="0.3">
      <c r="A820">
        <v>2759816</v>
      </c>
      <c r="B820">
        <v>1</v>
      </c>
      <c r="C820" t="s">
        <v>81</v>
      </c>
      <c r="D820" t="s">
        <v>118</v>
      </c>
      <c r="E820" t="s">
        <v>141</v>
      </c>
      <c r="F820" t="s">
        <v>514</v>
      </c>
      <c r="G820" t="s">
        <v>186</v>
      </c>
      <c r="H820" t="s">
        <v>135</v>
      </c>
      <c r="I820" t="s">
        <v>136</v>
      </c>
      <c r="J820" t="s">
        <v>137</v>
      </c>
      <c r="K820" t="s">
        <v>187</v>
      </c>
      <c r="L820" t="s">
        <v>2536</v>
      </c>
      <c r="M820" t="s">
        <v>2537</v>
      </c>
      <c r="N820" s="26">
        <v>8.0352777769999992</v>
      </c>
      <c r="O820">
        <v>0</v>
      </c>
      <c r="P820">
        <v>117</v>
      </c>
      <c r="Q820">
        <v>0</v>
      </c>
      <c r="R820">
        <v>1</v>
      </c>
      <c r="S820">
        <v>0</v>
      </c>
      <c r="T820">
        <v>7</v>
      </c>
      <c r="U820">
        <v>0</v>
      </c>
      <c r="V820">
        <v>0</v>
      </c>
      <c r="W820" s="26">
        <v>0</v>
      </c>
      <c r="X820" s="26">
        <v>232.93828049596033</v>
      </c>
      <c r="Y820" s="26">
        <v>0</v>
      </c>
      <c r="Z820" s="26">
        <v>0</v>
      </c>
      <c r="AA820" s="26">
        <v>0</v>
      </c>
      <c r="AB820" s="26">
        <v>112.44372195137804</v>
      </c>
      <c r="AC820" s="26">
        <v>0</v>
      </c>
      <c r="AD820" s="26">
        <v>0</v>
      </c>
      <c r="AE820" s="26">
        <v>345.38200244733838</v>
      </c>
    </row>
    <row r="821" spans="1:31" x14ac:dyDescent="0.3">
      <c r="A821">
        <v>2759879</v>
      </c>
      <c r="B821">
        <v>1</v>
      </c>
      <c r="C821" t="s">
        <v>80</v>
      </c>
      <c r="D821" t="s">
        <v>88</v>
      </c>
      <c r="E821" t="s">
        <v>132</v>
      </c>
      <c r="F821" t="s">
        <v>2538</v>
      </c>
      <c r="G821" t="s">
        <v>197</v>
      </c>
      <c r="H821" t="s">
        <v>135</v>
      </c>
      <c r="I821" t="s">
        <v>136</v>
      </c>
      <c r="J821" t="s">
        <v>137</v>
      </c>
      <c r="K821" t="s">
        <v>138</v>
      </c>
      <c r="L821" t="s">
        <v>2539</v>
      </c>
      <c r="M821" t="s">
        <v>2540</v>
      </c>
      <c r="N821" s="26">
        <v>2.3561111110000001</v>
      </c>
      <c r="O821">
        <v>0</v>
      </c>
      <c r="P821">
        <v>1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 s="26">
        <v>0</v>
      </c>
      <c r="X821" s="26">
        <v>0</v>
      </c>
      <c r="Y821" s="26">
        <v>0</v>
      </c>
      <c r="Z821" s="26">
        <v>0</v>
      </c>
      <c r="AA821" s="26">
        <v>0</v>
      </c>
      <c r="AB821" s="26">
        <v>0</v>
      </c>
      <c r="AC821" s="26">
        <v>0</v>
      </c>
      <c r="AD821" s="26">
        <v>0</v>
      </c>
      <c r="AE821" s="26">
        <v>0</v>
      </c>
    </row>
    <row r="822" spans="1:31" x14ac:dyDescent="0.3">
      <c r="A822">
        <v>2759979</v>
      </c>
      <c r="B822">
        <v>1</v>
      </c>
      <c r="C822" t="s">
        <v>81</v>
      </c>
      <c r="D822" t="s">
        <v>112</v>
      </c>
      <c r="E822" t="s">
        <v>146</v>
      </c>
      <c r="F822" t="s">
        <v>2541</v>
      </c>
      <c r="G822" t="s">
        <v>159</v>
      </c>
      <c r="H822" t="s">
        <v>149</v>
      </c>
      <c r="I822" t="s">
        <v>136</v>
      </c>
      <c r="J822" t="s">
        <v>137</v>
      </c>
      <c r="K822" t="s">
        <v>138</v>
      </c>
      <c r="L822" t="s">
        <v>2542</v>
      </c>
      <c r="M822" t="s">
        <v>2543</v>
      </c>
      <c r="N822" s="26">
        <v>0.86250000000000004</v>
      </c>
      <c r="O822">
        <v>0</v>
      </c>
      <c r="P822">
        <v>2</v>
      </c>
      <c r="Q822">
        <v>0</v>
      </c>
      <c r="R822">
        <v>8</v>
      </c>
      <c r="S822">
        <v>7</v>
      </c>
      <c r="T822">
        <v>104</v>
      </c>
      <c r="U822">
        <v>1</v>
      </c>
      <c r="V822">
        <v>0</v>
      </c>
      <c r="W822" s="26">
        <v>0</v>
      </c>
      <c r="X822" s="26">
        <v>0.249690947939884</v>
      </c>
      <c r="Y822" s="26">
        <v>0</v>
      </c>
      <c r="Z822" s="26">
        <v>2.9075358722340656</v>
      </c>
      <c r="AA822" s="26">
        <v>84.563686236687502</v>
      </c>
      <c r="AB822" s="26">
        <v>63.77339642227858</v>
      </c>
      <c r="AC822" s="26">
        <v>41.901373194828984</v>
      </c>
      <c r="AD822" s="26">
        <v>0</v>
      </c>
      <c r="AE822" s="26">
        <v>193.39568267396902</v>
      </c>
    </row>
    <row r="823" spans="1:31" x14ac:dyDescent="0.3">
      <c r="A823">
        <v>2760028</v>
      </c>
      <c r="B823">
        <v>1</v>
      </c>
      <c r="C823" t="s">
        <v>80</v>
      </c>
      <c r="D823" t="s">
        <v>91</v>
      </c>
      <c r="E823" t="s">
        <v>132</v>
      </c>
      <c r="F823" t="s">
        <v>2544</v>
      </c>
      <c r="G823" t="s">
        <v>134</v>
      </c>
      <c r="H823" t="s">
        <v>135</v>
      </c>
      <c r="I823" t="s">
        <v>136</v>
      </c>
      <c r="J823" t="s">
        <v>137</v>
      </c>
      <c r="K823" t="s">
        <v>138</v>
      </c>
      <c r="L823" t="s">
        <v>2545</v>
      </c>
      <c r="M823" t="s">
        <v>2546</v>
      </c>
      <c r="N823" s="26">
        <v>4.01</v>
      </c>
      <c r="O823">
        <v>0</v>
      </c>
      <c r="P823">
        <v>2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 s="26">
        <v>0</v>
      </c>
      <c r="X823" s="26">
        <v>3.2878570722901084</v>
      </c>
      <c r="Y823" s="26">
        <v>0</v>
      </c>
      <c r="Z823" s="26">
        <v>0</v>
      </c>
      <c r="AA823" s="26">
        <v>0</v>
      </c>
      <c r="AB823" s="26">
        <v>0</v>
      </c>
      <c r="AC823" s="26">
        <v>0</v>
      </c>
      <c r="AD823" s="26">
        <v>0</v>
      </c>
      <c r="AE823" s="26">
        <v>3.2878570722901084</v>
      </c>
    </row>
    <row r="824" spans="1:31" x14ac:dyDescent="0.3">
      <c r="A824">
        <v>2760420</v>
      </c>
      <c r="B824">
        <v>1</v>
      </c>
      <c r="C824" t="s">
        <v>80</v>
      </c>
      <c r="D824" t="s">
        <v>100</v>
      </c>
      <c r="E824" t="s">
        <v>141</v>
      </c>
      <c r="F824" t="s">
        <v>1789</v>
      </c>
      <c r="G824" t="s">
        <v>143</v>
      </c>
      <c r="H824" t="s">
        <v>135</v>
      </c>
      <c r="I824" t="s">
        <v>136</v>
      </c>
      <c r="J824" t="s">
        <v>137</v>
      </c>
      <c r="K824" t="s">
        <v>138</v>
      </c>
      <c r="L824" t="s">
        <v>2547</v>
      </c>
      <c r="M824" t="s">
        <v>2548</v>
      </c>
      <c r="N824" s="26">
        <v>0.10972222199999999</v>
      </c>
      <c r="O824">
        <v>0</v>
      </c>
      <c r="P824">
        <v>28</v>
      </c>
      <c r="Q824">
        <v>0</v>
      </c>
      <c r="R824">
        <v>2</v>
      </c>
      <c r="S824">
        <v>0</v>
      </c>
      <c r="T824">
        <v>6</v>
      </c>
      <c r="U824">
        <v>0</v>
      </c>
      <c r="V824">
        <v>0</v>
      </c>
      <c r="W824" s="26">
        <v>0</v>
      </c>
      <c r="X824" s="26">
        <v>0.72820127842607063</v>
      </c>
      <c r="Y824" s="26">
        <v>0</v>
      </c>
      <c r="Z824" s="26">
        <v>0</v>
      </c>
      <c r="AA824" s="26">
        <v>0</v>
      </c>
      <c r="AB824" s="26">
        <v>0.86134846076765836</v>
      </c>
      <c r="AC824" s="26">
        <v>0</v>
      </c>
      <c r="AD824" s="26">
        <v>0</v>
      </c>
      <c r="AE824" s="26">
        <v>1.589549739193729</v>
      </c>
    </row>
    <row r="825" spans="1:31" x14ac:dyDescent="0.3">
      <c r="A825">
        <v>2760271</v>
      </c>
      <c r="B825">
        <v>1</v>
      </c>
      <c r="C825" t="s">
        <v>80</v>
      </c>
      <c r="D825" t="s">
        <v>88</v>
      </c>
      <c r="E825" t="s">
        <v>166</v>
      </c>
      <c r="F825" t="s">
        <v>2549</v>
      </c>
      <c r="G825" t="s">
        <v>204</v>
      </c>
      <c r="H825" t="s">
        <v>135</v>
      </c>
      <c r="I825" t="s">
        <v>136</v>
      </c>
      <c r="J825" t="s">
        <v>137</v>
      </c>
      <c r="K825" t="s">
        <v>138</v>
      </c>
      <c r="L825" t="s">
        <v>2550</v>
      </c>
      <c r="M825" t="s">
        <v>2551</v>
      </c>
      <c r="N825" s="26">
        <v>2.0580555550000001</v>
      </c>
      <c r="O825">
        <v>0</v>
      </c>
      <c r="P825">
        <v>69</v>
      </c>
      <c r="Q825">
        <v>0</v>
      </c>
      <c r="R825">
        <v>0</v>
      </c>
      <c r="S825">
        <v>0</v>
      </c>
      <c r="T825">
        <v>21</v>
      </c>
      <c r="U825">
        <v>0</v>
      </c>
      <c r="V825">
        <v>0</v>
      </c>
      <c r="W825" s="26">
        <v>0</v>
      </c>
      <c r="X825" s="26">
        <v>31.618008193665748</v>
      </c>
      <c r="Y825" s="26">
        <v>0</v>
      </c>
      <c r="Z825" s="26">
        <v>0</v>
      </c>
      <c r="AA825" s="26">
        <v>0</v>
      </c>
      <c r="AB825" s="26">
        <v>25.458537161462075</v>
      </c>
      <c r="AC825" s="26">
        <v>0</v>
      </c>
      <c r="AD825" s="26">
        <v>0</v>
      </c>
      <c r="AE825" s="26">
        <v>57.07654535512782</v>
      </c>
    </row>
    <row r="826" spans="1:31" x14ac:dyDescent="0.3">
      <c r="A826">
        <v>2760297</v>
      </c>
      <c r="B826">
        <v>1</v>
      </c>
      <c r="C826" t="s">
        <v>80</v>
      </c>
      <c r="D826" t="s">
        <v>90</v>
      </c>
      <c r="E826" t="s">
        <v>132</v>
      </c>
      <c r="F826" t="s">
        <v>2552</v>
      </c>
      <c r="G826" t="s">
        <v>197</v>
      </c>
      <c r="H826" t="s">
        <v>135</v>
      </c>
      <c r="I826" t="s">
        <v>136</v>
      </c>
      <c r="J826" t="s">
        <v>137</v>
      </c>
      <c r="K826" t="s">
        <v>138</v>
      </c>
      <c r="L826" t="s">
        <v>2553</v>
      </c>
      <c r="M826" t="s">
        <v>2554</v>
      </c>
      <c r="N826" s="26">
        <v>3.2336111110000001</v>
      </c>
      <c r="O826">
        <v>0</v>
      </c>
      <c r="P826">
        <v>2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 s="26">
        <v>0</v>
      </c>
      <c r="X826" s="26">
        <v>2.6656987191932648</v>
      </c>
      <c r="Y826" s="26">
        <v>0</v>
      </c>
      <c r="Z826" s="26">
        <v>0</v>
      </c>
      <c r="AA826" s="26">
        <v>0</v>
      </c>
      <c r="AB826" s="26">
        <v>0</v>
      </c>
      <c r="AC826" s="26">
        <v>0</v>
      </c>
      <c r="AD826" s="26">
        <v>0</v>
      </c>
      <c r="AE826" s="26">
        <v>2.6656987191932648</v>
      </c>
    </row>
    <row r="827" spans="1:31" x14ac:dyDescent="0.3">
      <c r="A827">
        <v>2759965</v>
      </c>
      <c r="B827">
        <v>1</v>
      </c>
      <c r="C827" t="s">
        <v>80</v>
      </c>
      <c r="D827" t="s">
        <v>96</v>
      </c>
      <c r="E827" t="s">
        <v>132</v>
      </c>
      <c r="F827" t="s">
        <v>2555</v>
      </c>
      <c r="G827" t="s">
        <v>134</v>
      </c>
      <c r="H827" t="s">
        <v>135</v>
      </c>
      <c r="I827" t="s">
        <v>136</v>
      </c>
      <c r="J827" t="s">
        <v>137</v>
      </c>
      <c r="K827" t="s">
        <v>138</v>
      </c>
      <c r="L827" t="s">
        <v>2556</v>
      </c>
      <c r="M827" t="s">
        <v>2557</v>
      </c>
      <c r="N827" s="26">
        <v>1.5363888880000001</v>
      </c>
      <c r="O827">
        <v>0</v>
      </c>
      <c r="P827">
        <v>8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 s="26">
        <v>0</v>
      </c>
      <c r="X827" s="26">
        <v>2.8361685124177778</v>
      </c>
      <c r="Y827" s="26">
        <v>0</v>
      </c>
      <c r="Z827" s="26">
        <v>0</v>
      </c>
      <c r="AA827" s="26">
        <v>0</v>
      </c>
      <c r="AB827" s="26">
        <v>0</v>
      </c>
      <c r="AC827" s="26">
        <v>0</v>
      </c>
      <c r="AD827" s="26">
        <v>0</v>
      </c>
      <c r="AE827" s="26">
        <v>2.8361685124177778</v>
      </c>
    </row>
    <row r="828" spans="1:31" x14ac:dyDescent="0.3">
      <c r="A828">
        <v>2760274</v>
      </c>
      <c r="B828">
        <v>1</v>
      </c>
      <c r="C828" t="s">
        <v>80</v>
      </c>
      <c r="D828" t="s">
        <v>94</v>
      </c>
      <c r="E828" t="s">
        <v>132</v>
      </c>
      <c r="F828" t="s">
        <v>2558</v>
      </c>
      <c r="G828" t="s">
        <v>134</v>
      </c>
      <c r="H828" t="s">
        <v>135</v>
      </c>
      <c r="I828" t="s">
        <v>136</v>
      </c>
      <c r="J828" t="s">
        <v>137</v>
      </c>
      <c r="K828" t="s">
        <v>138</v>
      </c>
      <c r="L828" t="s">
        <v>2559</v>
      </c>
      <c r="M828" t="s">
        <v>2560</v>
      </c>
      <c r="N828" s="26">
        <v>2.0069444440000002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1</v>
      </c>
      <c r="U828">
        <v>0</v>
      </c>
      <c r="V828">
        <v>0</v>
      </c>
      <c r="W828" s="26">
        <v>0</v>
      </c>
      <c r="X828" s="26">
        <v>0</v>
      </c>
      <c r="Y828" s="26">
        <v>0</v>
      </c>
      <c r="Z828" s="26">
        <v>0</v>
      </c>
      <c r="AA828" s="26">
        <v>0</v>
      </c>
      <c r="AB828" s="26">
        <v>2.9299429303747222</v>
      </c>
      <c r="AC828" s="26">
        <v>0</v>
      </c>
      <c r="AD828" s="26">
        <v>0</v>
      </c>
      <c r="AE828" s="26">
        <v>2.9299429303747222</v>
      </c>
    </row>
    <row r="829" spans="1:31" x14ac:dyDescent="0.3">
      <c r="A829">
        <v>2760437</v>
      </c>
      <c r="B829">
        <v>1</v>
      </c>
      <c r="C829" t="s">
        <v>81</v>
      </c>
      <c r="D829" t="s">
        <v>127</v>
      </c>
      <c r="E829" t="s">
        <v>152</v>
      </c>
      <c r="F829" t="s">
        <v>2561</v>
      </c>
      <c r="G829" t="s">
        <v>159</v>
      </c>
      <c r="H829" t="s">
        <v>149</v>
      </c>
      <c r="I829" t="s">
        <v>136</v>
      </c>
      <c r="J829" t="s">
        <v>137</v>
      </c>
      <c r="K829" t="s">
        <v>138</v>
      </c>
      <c r="L829" t="s">
        <v>2562</v>
      </c>
      <c r="M829" t="s">
        <v>2563</v>
      </c>
      <c r="N829" s="26">
        <v>0.16250000000000001</v>
      </c>
      <c r="O829">
        <v>10</v>
      </c>
      <c r="P829">
        <v>3</v>
      </c>
      <c r="Q829">
        <v>290</v>
      </c>
      <c r="R829">
        <v>46</v>
      </c>
      <c r="S829">
        <v>17</v>
      </c>
      <c r="T829">
        <v>2</v>
      </c>
      <c r="U829">
        <v>0</v>
      </c>
      <c r="V829">
        <v>0</v>
      </c>
      <c r="W829" s="26">
        <v>0.61780283134974645</v>
      </c>
      <c r="X829" s="26">
        <v>0</v>
      </c>
      <c r="Y829" s="26">
        <v>11.795710826388364</v>
      </c>
      <c r="Z829" s="26">
        <v>1.1775093156220877</v>
      </c>
      <c r="AA829" s="26">
        <v>4.6214604491477331</v>
      </c>
      <c r="AB829" s="26">
        <v>0</v>
      </c>
      <c r="AC829" s="26">
        <v>0</v>
      </c>
      <c r="AD829" s="26">
        <v>0</v>
      </c>
      <c r="AE829" s="26">
        <v>18.21248342250793</v>
      </c>
    </row>
    <row r="830" spans="1:31" x14ac:dyDescent="0.3">
      <c r="A830">
        <v>2760105</v>
      </c>
      <c r="B830">
        <v>1</v>
      </c>
      <c r="C830" t="s">
        <v>81</v>
      </c>
      <c r="D830" t="s">
        <v>118</v>
      </c>
      <c r="E830" t="s">
        <v>146</v>
      </c>
      <c r="F830" t="s">
        <v>2564</v>
      </c>
      <c r="G830" t="s">
        <v>159</v>
      </c>
      <c r="H830" t="s">
        <v>149</v>
      </c>
      <c r="I830" t="s">
        <v>136</v>
      </c>
      <c r="J830" t="s">
        <v>137</v>
      </c>
      <c r="K830" t="s">
        <v>138</v>
      </c>
      <c r="L830" t="s">
        <v>2565</v>
      </c>
      <c r="M830" t="s">
        <v>2566</v>
      </c>
      <c r="N830" s="26">
        <v>0.63333333300000005</v>
      </c>
      <c r="O830">
        <v>9</v>
      </c>
      <c r="P830">
        <v>387</v>
      </c>
      <c r="Q830">
        <v>0</v>
      </c>
      <c r="R830">
        <v>0</v>
      </c>
      <c r="S830">
        <v>9</v>
      </c>
      <c r="T830">
        <v>12</v>
      </c>
      <c r="U830">
        <v>0</v>
      </c>
      <c r="V830">
        <v>0</v>
      </c>
      <c r="W830" s="26">
        <v>1.1629573884</v>
      </c>
      <c r="X830" s="26">
        <v>54.063743501580035</v>
      </c>
      <c r="Y830" s="26">
        <v>0</v>
      </c>
      <c r="Z830" s="26">
        <v>0</v>
      </c>
      <c r="AA830" s="26">
        <v>42.626257539696596</v>
      </c>
      <c r="AB830" s="26">
        <v>12.230973712548545</v>
      </c>
      <c r="AC830" s="26">
        <v>0</v>
      </c>
      <c r="AD830" s="26">
        <v>0</v>
      </c>
      <c r="AE830" s="26">
        <v>110.08393214222518</v>
      </c>
    </row>
    <row r="831" spans="1:31" x14ac:dyDescent="0.3">
      <c r="A831">
        <v>2759819</v>
      </c>
      <c r="B831">
        <v>1</v>
      </c>
      <c r="C831" t="s">
        <v>80</v>
      </c>
      <c r="D831" t="s">
        <v>106</v>
      </c>
      <c r="E831" t="s">
        <v>152</v>
      </c>
      <c r="F831" t="s">
        <v>2567</v>
      </c>
      <c r="G831" t="s">
        <v>159</v>
      </c>
      <c r="H831" t="s">
        <v>149</v>
      </c>
      <c r="I831" t="s">
        <v>136</v>
      </c>
      <c r="J831" t="s">
        <v>137</v>
      </c>
      <c r="K831" t="s">
        <v>138</v>
      </c>
      <c r="L831" t="s">
        <v>2568</v>
      </c>
      <c r="M831" t="s">
        <v>2569</v>
      </c>
      <c r="N831" s="26">
        <v>0.25888888799999998</v>
      </c>
      <c r="O831">
        <v>0</v>
      </c>
      <c r="P831">
        <v>176</v>
      </c>
      <c r="Q831">
        <v>0</v>
      </c>
      <c r="R831">
        <v>34</v>
      </c>
      <c r="S831">
        <v>1</v>
      </c>
      <c r="T831">
        <v>30</v>
      </c>
      <c r="U831">
        <v>3</v>
      </c>
      <c r="V831">
        <v>0</v>
      </c>
      <c r="W831" s="26">
        <v>0</v>
      </c>
      <c r="X831" s="26">
        <v>6.1846074062598673</v>
      </c>
      <c r="Y831" s="26">
        <v>0</v>
      </c>
      <c r="Z831" s="26">
        <v>1.1728459919675218</v>
      </c>
      <c r="AA831" s="26">
        <v>1.3426179257893751</v>
      </c>
      <c r="AB831" s="26">
        <v>7.4401553283179549</v>
      </c>
      <c r="AC831" s="26">
        <v>111.18293899652622</v>
      </c>
      <c r="AD831" s="26">
        <v>0</v>
      </c>
      <c r="AE831" s="26">
        <v>127.32316564886094</v>
      </c>
    </row>
    <row r="832" spans="1:31" x14ac:dyDescent="0.3">
      <c r="A832">
        <v>2760291</v>
      </c>
      <c r="B832">
        <v>1</v>
      </c>
      <c r="C832" t="s">
        <v>81</v>
      </c>
      <c r="D832" t="s">
        <v>127</v>
      </c>
      <c r="E832" t="s">
        <v>166</v>
      </c>
      <c r="F832" t="s">
        <v>2570</v>
      </c>
      <c r="G832" t="s">
        <v>204</v>
      </c>
      <c r="H832" t="s">
        <v>135</v>
      </c>
      <c r="I832" t="s">
        <v>136</v>
      </c>
      <c r="J832" t="s">
        <v>137</v>
      </c>
      <c r="K832" t="s">
        <v>138</v>
      </c>
      <c r="L832" t="s">
        <v>2571</v>
      </c>
      <c r="M832" t="s">
        <v>2572</v>
      </c>
      <c r="N832" s="26">
        <v>1.420555555</v>
      </c>
      <c r="O832">
        <v>0</v>
      </c>
      <c r="P832">
        <v>13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 s="26">
        <v>0</v>
      </c>
      <c r="X832" s="26">
        <v>4.1640990790004695</v>
      </c>
      <c r="Y832" s="26">
        <v>0</v>
      </c>
      <c r="Z832" s="26">
        <v>0</v>
      </c>
      <c r="AA832" s="26">
        <v>0</v>
      </c>
      <c r="AB832" s="26">
        <v>0</v>
      </c>
      <c r="AC832" s="26">
        <v>0</v>
      </c>
      <c r="AD832" s="26">
        <v>0</v>
      </c>
      <c r="AE832" s="26">
        <v>4.1640990790004695</v>
      </c>
    </row>
    <row r="833" spans="1:31" x14ac:dyDescent="0.3">
      <c r="A833">
        <v>2759902</v>
      </c>
      <c r="B833">
        <v>1</v>
      </c>
      <c r="C833" t="s">
        <v>80</v>
      </c>
      <c r="D833" t="s">
        <v>94</v>
      </c>
      <c r="E833" t="s">
        <v>170</v>
      </c>
      <c r="F833" t="s">
        <v>2573</v>
      </c>
      <c r="G833" t="s">
        <v>204</v>
      </c>
      <c r="H833" t="s">
        <v>135</v>
      </c>
      <c r="I833" t="s">
        <v>136</v>
      </c>
      <c r="J833" t="s">
        <v>137</v>
      </c>
      <c r="K833" t="s">
        <v>138</v>
      </c>
      <c r="L833" t="s">
        <v>2574</v>
      </c>
      <c r="M833" t="s">
        <v>2575</v>
      </c>
      <c r="N833" s="26">
        <v>1.852222222</v>
      </c>
      <c r="O833">
        <v>0</v>
      </c>
      <c r="P833">
        <v>8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 s="26">
        <v>0</v>
      </c>
      <c r="X833" s="26">
        <v>1.0897929877388091</v>
      </c>
      <c r="Y833" s="26">
        <v>0</v>
      </c>
      <c r="Z833" s="26">
        <v>0</v>
      </c>
      <c r="AA833" s="26">
        <v>0</v>
      </c>
      <c r="AB833" s="26">
        <v>0</v>
      </c>
      <c r="AC833" s="26">
        <v>0</v>
      </c>
      <c r="AD833" s="26">
        <v>0</v>
      </c>
      <c r="AE833" s="26">
        <v>1.0897929877388091</v>
      </c>
    </row>
    <row r="834" spans="1:31" x14ac:dyDescent="0.3">
      <c r="A834">
        <v>2760354</v>
      </c>
      <c r="B834">
        <v>1</v>
      </c>
      <c r="C834" t="s">
        <v>80</v>
      </c>
      <c r="D834" t="s">
        <v>83</v>
      </c>
      <c r="E834" t="s">
        <v>132</v>
      </c>
      <c r="F834" t="s">
        <v>2576</v>
      </c>
      <c r="G834" t="s">
        <v>197</v>
      </c>
      <c r="H834" t="s">
        <v>135</v>
      </c>
      <c r="I834" t="s">
        <v>136</v>
      </c>
      <c r="J834" t="s">
        <v>137</v>
      </c>
      <c r="K834" t="s">
        <v>138</v>
      </c>
      <c r="L834" t="s">
        <v>2577</v>
      </c>
      <c r="M834" t="s">
        <v>2578</v>
      </c>
      <c r="N834" s="26">
        <v>3.4594444439999998</v>
      </c>
      <c r="O834">
        <v>0</v>
      </c>
      <c r="P834">
        <v>6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 s="26">
        <v>0</v>
      </c>
      <c r="X834" s="26">
        <v>6.8661645720407209</v>
      </c>
      <c r="Y834" s="26">
        <v>0</v>
      </c>
      <c r="Z834" s="26">
        <v>0</v>
      </c>
      <c r="AA834" s="26">
        <v>0</v>
      </c>
      <c r="AB834" s="26">
        <v>0</v>
      </c>
      <c r="AC834" s="26">
        <v>0</v>
      </c>
      <c r="AD834" s="26">
        <v>0</v>
      </c>
      <c r="AE834" s="26">
        <v>6.8661645720407209</v>
      </c>
    </row>
    <row r="835" spans="1:31" x14ac:dyDescent="0.3">
      <c r="A835">
        <v>2760188</v>
      </c>
      <c r="B835">
        <v>1</v>
      </c>
      <c r="C835" t="s">
        <v>80</v>
      </c>
      <c r="D835" t="s">
        <v>110</v>
      </c>
      <c r="E835" t="s">
        <v>132</v>
      </c>
      <c r="F835" t="s">
        <v>2579</v>
      </c>
      <c r="G835" t="s">
        <v>197</v>
      </c>
      <c r="H835" t="s">
        <v>135</v>
      </c>
      <c r="I835" t="s">
        <v>136</v>
      </c>
      <c r="J835" t="s">
        <v>137</v>
      </c>
      <c r="K835" t="s">
        <v>138</v>
      </c>
      <c r="L835" t="s">
        <v>2580</v>
      </c>
      <c r="M835" t="s">
        <v>2581</v>
      </c>
      <c r="N835" s="26">
        <v>1.535555555</v>
      </c>
      <c r="O835">
        <v>0</v>
      </c>
      <c r="P835">
        <v>2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 s="26">
        <v>0</v>
      </c>
      <c r="X835" s="26">
        <v>1.2496557939104642</v>
      </c>
      <c r="Y835" s="26">
        <v>0</v>
      </c>
      <c r="Z835" s="26">
        <v>0</v>
      </c>
      <c r="AA835" s="26">
        <v>0</v>
      </c>
      <c r="AB835" s="26">
        <v>0</v>
      </c>
      <c r="AC835" s="26">
        <v>0</v>
      </c>
      <c r="AD835" s="26">
        <v>0</v>
      </c>
      <c r="AE835" s="26">
        <v>1.2496557939104642</v>
      </c>
    </row>
    <row r="836" spans="1:31" x14ac:dyDescent="0.3">
      <c r="A836">
        <v>2760025</v>
      </c>
      <c r="B836">
        <v>1</v>
      </c>
      <c r="C836" t="s">
        <v>81</v>
      </c>
      <c r="D836" t="s">
        <v>126</v>
      </c>
      <c r="E836" t="s">
        <v>152</v>
      </c>
      <c r="F836" t="s">
        <v>2582</v>
      </c>
      <c r="G836" t="s">
        <v>159</v>
      </c>
      <c r="H836" t="s">
        <v>149</v>
      </c>
      <c r="I836" t="s">
        <v>566</v>
      </c>
      <c r="J836" t="s">
        <v>137</v>
      </c>
      <c r="K836" t="s">
        <v>138</v>
      </c>
      <c r="L836" t="s">
        <v>2583</v>
      </c>
      <c r="M836" t="s">
        <v>2545</v>
      </c>
      <c r="N836" s="26">
        <v>4.4444439999999997E-3</v>
      </c>
      <c r="O836">
        <v>6</v>
      </c>
      <c r="P836">
        <v>712</v>
      </c>
      <c r="Q836">
        <v>12</v>
      </c>
      <c r="R836">
        <v>97</v>
      </c>
      <c r="S836">
        <v>14</v>
      </c>
      <c r="T836">
        <v>50</v>
      </c>
      <c r="U836">
        <v>0</v>
      </c>
      <c r="V836">
        <v>0</v>
      </c>
      <c r="W836" s="26">
        <v>8.9978971137599992E-3</v>
      </c>
      <c r="X836" s="26">
        <v>0.27763441295162539</v>
      </c>
      <c r="Y836" s="26">
        <v>3.241299092958045E-2</v>
      </c>
      <c r="Z836" s="26">
        <v>0.13346671578598399</v>
      </c>
      <c r="AA836" s="26">
        <v>0.28712274175327646</v>
      </c>
      <c r="AB836" s="26">
        <v>0.16268960988088133</v>
      </c>
      <c r="AC836" s="26">
        <v>0</v>
      </c>
      <c r="AD836" s="26">
        <v>0</v>
      </c>
      <c r="AE836" s="26">
        <v>0.90232436841510755</v>
      </c>
    </row>
    <row r="837" spans="1:31" x14ac:dyDescent="0.3">
      <c r="A837">
        <v>2760655</v>
      </c>
      <c r="B837">
        <v>1</v>
      </c>
      <c r="C837" t="s">
        <v>81</v>
      </c>
      <c r="D837" t="s">
        <v>113</v>
      </c>
      <c r="E837" t="s">
        <v>146</v>
      </c>
      <c r="F837" t="s">
        <v>2584</v>
      </c>
      <c r="G837" t="s">
        <v>148</v>
      </c>
      <c r="H837" t="s">
        <v>149</v>
      </c>
      <c r="I837" t="s">
        <v>136</v>
      </c>
      <c r="J837" t="s">
        <v>137</v>
      </c>
      <c r="K837" t="s">
        <v>138</v>
      </c>
      <c r="L837" t="s">
        <v>2585</v>
      </c>
      <c r="M837" t="s">
        <v>2586</v>
      </c>
      <c r="N837" s="26">
        <v>2.9280555549999998</v>
      </c>
      <c r="O837">
        <v>0</v>
      </c>
      <c r="P837">
        <v>28</v>
      </c>
      <c r="Q837">
        <v>0</v>
      </c>
      <c r="R837">
        <v>11</v>
      </c>
      <c r="S837">
        <v>0</v>
      </c>
      <c r="T837">
        <v>4</v>
      </c>
      <c r="U837">
        <v>0</v>
      </c>
      <c r="V837">
        <v>0</v>
      </c>
      <c r="W837" s="26">
        <v>0</v>
      </c>
      <c r="X837" s="26">
        <v>14.391738035408105</v>
      </c>
      <c r="Y837" s="26">
        <v>0</v>
      </c>
      <c r="Z837" s="26">
        <v>1.1288996630755554</v>
      </c>
      <c r="AA837" s="26">
        <v>0</v>
      </c>
      <c r="AB837" s="26">
        <v>9.0386662059409257</v>
      </c>
      <c r="AC837" s="26">
        <v>0</v>
      </c>
      <c r="AD837" s="26">
        <v>0</v>
      </c>
      <c r="AE837" s="26">
        <v>24.559303904424588</v>
      </c>
    </row>
    <row r="838" spans="1:31" x14ac:dyDescent="0.3">
      <c r="A838">
        <v>2761196</v>
      </c>
      <c r="B838">
        <v>1</v>
      </c>
      <c r="C838" t="s">
        <v>80</v>
      </c>
      <c r="D838" t="s">
        <v>99</v>
      </c>
      <c r="E838" t="s">
        <v>170</v>
      </c>
      <c r="F838" t="s">
        <v>2587</v>
      </c>
      <c r="G838" t="s">
        <v>204</v>
      </c>
      <c r="H838" t="s">
        <v>135</v>
      </c>
      <c r="I838" t="s">
        <v>136</v>
      </c>
      <c r="J838" t="s">
        <v>137</v>
      </c>
      <c r="K838" t="s">
        <v>138</v>
      </c>
      <c r="L838" t="s">
        <v>2588</v>
      </c>
      <c r="M838" t="s">
        <v>2589</v>
      </c>
      <c r="N838" s="26">
        <v>0.758611111</v>
      </c>
      <c r="O838">
        <v>0</v>
      </c>
      <c r="P838">
        <v>86</v>
      </c>
      <c r="Q838">
        <v>0</v>
      </c>
      <c r="R838">
        <v>0</v>
      </c>
      <c r="S838">
        <v>0</v>
      </c>
      <c r="T838">
        <v>1</v>
      </c>
      <c r="U838">
        <v>0</v>
      </c>
      <c r="V838">
        <v>0</v>
      </c>
      <c r="W838" s="26">
        <v>0</v>
      </c>
      <c r="X838" s="26">
        <v>13.073655146448218</v>
      </c>
      <c r="Y838" s="26">
        <v>0</v>
      </c>
      <c r="Z838" s="26">
        <v>0</v>
      </c>
      <c r="AA838" s="26">
        <v>0</v>
      </c>
      <c r="AB838" s="26">
        <v>0</v>
      </c>
      <c r="AC838" s="26">
        <v>0</v>
      </c>
      <c r="AD838" s="26">
        <v>0</v>
      </c>
      <c r="AE838" s="26">
        <v>13.073655146448218</v>
      </c>
    </row>
    <row r="839" spans="1:31" x14ac:dyDescent="0.3">
      <c r="A839">
        <v>2760678</v>
      </c>
      <c r="B839">
        <v>1</v>
      </c>
      <c r="C839" t="s">
        <v>80</v>
      </c>
      <c r="D839" t="s">
        <v>100</v>
      </c>
      <c r="E839" t="s">
        <v>132</v>
      </c>
      <c r="F839" t="s">
        <v>2590</v>
      </c>
      <c r="G839" t="s">
        <v>197</v>
      </c>
      <c r="H839" t="s">
        <v>135</v>
      </c>
      <c r="I839" t="s">
        <v>136</v>
      </c>
      <c r="J839" t="s">
        <v>137</v>
      </c>
      <c r="K839" t="s">
        <v>138</v>
      </c>
      <c r="L839" t="s">
        <v>2591</v>
      </c>
      <c r="M839" t="s">
        <v>2592</v>
      </c>
      <c r="N839" s="26">
        <v>1.1641666660000001</v>
      </c>
      <c r="O839">
        <v>0</v>
      </c>
      <c r="P839">
        <v>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 s="26">
        <v>0</v>
      </c>
      <c r="X839" s="26">
        <v>0.27014922216111109</v>
      </c>
      <c r="Y839" s="26">
        <v>0</v>
      </c>
      <c r="Z839" s="26">
        <v>0</v>
      </c>
      <c r="AA839" s="26">
        <v>0</v>
      </c>
      <c r="AB839" s="26">
        <v>0</v>
      </c>
      <c r="AC839" s="26">
        <v>0</v>
      </c>
      <c r="AD839" s="26">
        <v>0</v>
      </c>
      <c r="AE839" s="26">
        <v>0.27014922216111109</v>
      </c>
    </row>
    <row r="840" spans="1:31" x14ac:dyDescent="0.3">
      <c r="A840">
        <v>2760741</v>
      </c>
      <c r="B840">
        <v>1</v>
      </c>
      <c r="C840" t="s">
        <v>81</v>
      </c>
      <c r="D840" t="s">
        <v>114</v>
      </c>
      <c r="E840" t="s">
        <v>166</v>
      </c>
      <c r="F840" t="s">
        <v>2593</v>
      </c>
      <c r="G840" t="s">
        <v>204</v>
      </c>
      <c r="H840" t="s">
        <v>135</v>
      </c>
      <c r="I840" t="s">
        <v>136</v>
      </c>
      <c r="J840" t="s">
        <v>137</v>
      </c>
      <c r="K840" t="s">
        <v>138</v>
      </c>
      <c r="L840" t="s">
        <v>2594</v>
      </c>
      <c r="M840" t="s">
        <v>2595</v>
      </c>
      <c r="N840" s="26">
        <v>0.823333333</v>
      </c>
      <c r="O840">
        <v>0</v>
      </c>
      <c r="P840">
        <v>20</v>
      </c>
      <c r="Q840">
        <v>0</v>
      </c>
      <c r="R840">
        <v>0</v>
      </c>
      <c r="S840">
        <v>0</v>
      </c>
      <c r="T840">
        <v>10</v>
      </c>
      <c r="U840">
        <v>0</v>
      </c>
      <c r="V840">
        <v>0</v>
      </c>
      <c r="W840" s="26">
        <v>0</v>
      </c>
      <c r="X840" s="26">
        <v>4.181285385017337</v>
      </c>
      <c r="Y840" s="26">
        <v>0</v>
      </c>
      <c r="Z840" s="26">
        <v>0</v>
      </c>
      <c r="AA840" s="26">
        <v>0</v>
      </c>
      <c r="AB840" s="26">
        <v>20.239929186693196</v>
      </c>
      <c r="AC840" s="26">
        <v>0</v>
      </c>
      <c r="AD840" s="26">
        <v>0</v>
      </c>
      <c r="AE840" s="26">
        <v>24.421214571710532</v>
      </c>
    </row>
    <row r="841" spans="1:31" x14ac:dyDescent="0.3">
      <c r="A841">
        <v>2760638</v>
      </c>
      <c r="B841">
        <v>1</v>
      </c>
      <c r="C841" t="s">
        <v>80</v>
      </c>
      <c r="D841" t="s">
        <v>93</v>
      </c>
      <c r="E841" t="s">
        <v>157</v>
      </c>
      <c r="F841" t="s">
        <v>2596</v>
      </c>
      <c r="G841" t="s">
        <v>186</v>
      </c>
      <c r="H841" t="s">
        <v>149</v>
      </c>
      <c r="I841" t="s">
        <v>136</v>
      </c>
      <c r="J841" t="s">
        <v>137</v>
      </c>
      <c r="K841" t="s">
        <v>187</v>
      </c>
      <c r="L841" t="s">
        <v>2597</v>
      </c>
      <c r="M841" t="s">
        <v>2598</v>
      </c>
      <c r="N841" s="26">
        <v>7.5536111110000004</v>
      </c>
      <c r="O841">
        <v>0</v>
      </c>
      <c r="P841">
        <v>1921</v>
      </c>
      <c r="Q841">
        <v>25</v>
      </c>
      <c r="R841">
        <v>78</v>
      </c>
      <c r="S841">
        <v>9</v>
      </c>
      <c r="T841">
        <v>231</v>
      </c>
      <c r="U841">
        <v>2</v>
      </c>
      <c r="V841">
        <v>1</v>
      </c>
      <c r="W841" s="26">
        <v>0</v>
      </c>
      <c r="X841" s="26">
        <v>2995.1013969493665</v>
      </c>
      <c r="Y841" s="26">
        <v>147.70387425670214</v>
      </c>
      <c r="Z841" s="26">
        <v>249.26193594343349</v>
      </c>
      <c r="AA841" s="26">
        <v>419.3068607188174</v>
      </c>
      <c r="AB841" s="26">
        <v>972.9959449875621</v>
      </c>
      <c r="AC841" s="26">
        <v>2270.9043424208812</v>
      </c>
      <c r="AD841" s="26">
        <v>0</v>
      </c>
      <c r="AE841" s="26">
        <v>7055.2743552767624</v>
      </c>
    </row>
    <row r="842" spans="1:31" x14ac:dyDescent="0.3">
      <c r="A842">
        <v>2760595</v>
      </c>
      <c r="B842">
        <v>1</v>
      </c>
      <c r="C842" t="s">
        <v>81</v>
      </c>
      <c r="D842" t="s">
        <v>122</v>
      </c>
      <c r="E842" t="s">
        <v>132</v>
      </c>
      <c r="F842" t="s">
        <v>2599</v>
      </c>
      <c r="G842" t="s">
        <v>134</v>
      </c>
      <c r="H842" t="s">
        <v>135</v>
      </c>
      <c r="I842" t="s">
        <v>136</v>
      </c>
      <c r="J842" t="s">
        <v>137</v>
      </c>
      <c r="K842" t="s">
        <v>138</v>
      </c>
      <c r="L842" t="s">
        <v>2600</v>
      </c>
      <c r="M842" t="s">
        <v>2601</v>
      </c>
      <c r="N842" s="26">
        <v>1.8052777769999999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4</v>
      </c>
      <c r="U842">
        <v>0</v>
      </c>
      <c r="V842">
        <v>0</v>
      </c>
      <c r="W842" s="26">
        <v>0</v>
      </c>
      <c r="X842" s="26">
        <v>0</v>
      </c>
      <c r="Y842" s="26">
        <v>0</v>
      </c>
      <c r="Z842" s="26">
        <v>0</v>
      </c>
      <c r="AA842" s="26">
        <v>0</v>
      </c>
      <c r="AB842" s="26">
        <v>10.20714145550339</v>
      </c>
      <c r="AC842" s="26">
        <v>0</v>
      </c>
      <c r="AD842" s="26">
        <v>0</v>
      </c>
      <c r="AE842" s="26">
        <v>10.20714145550339</v>
      </c>
    </row>
    <row r="843" spans="1:31" x14ac:dyDescent="0.3">
      <c r="A843">
        <v>2760592</v>
      </c>
      <c r="B843">
        <v>1</v>
      </c>
      <c r="C843" t="s">
        <v>81</v>
      </c>
      <c r="D843" t="s">
        <v>112</v>
      </c>
      <c r="E843" t="s">
        <v>157</v>
      </c>
      <c r="F843" t="s">
        <v>2602</v>
      </c>
      <c r="G843" t="s">
        <v>159</v>
      </c>
      <c r="H843" t="s">
        <v>149</v>
      </c>
      <c r="I843" t="s">
        <v>136</v>
      </c>
      <c r="J843" t="s">
        <v>137</v>
      </c>
      <c r="K843" t="s">
        <v>138</v>
      </c>
      <c r="L843" t="s">
        <v>2603</v>
      </c>
      <c r="M843" t="s">
        <v>2604</v>
      </c>
      <c r="N843" s="26">
        <v>0.258611111</v>
      </c>
      <c r="O843">
        <v>1</v>
      </c>
      <c r="P843">
        <v>870</v>
      </c>
      <c r="Q843">
        <v>103</v>
      </c>
      <c r="R843">
        <v>152</v>
      </c>
      <c r="S843">
        <v>10</v>
      </c>
      <c r="T843">
        <v>105</v>
      </c>
      <c r="U843">
        <v>0</v>
      </c>
      <c r="V843">
        <v>1</v>
      </c>
      <c r="W843" s="26">
        <v>0</v>
      </c>
      <c r="X843" s="26">
        <v>52.730140155137583</v>
      </c>
      <c r="Y843" s="26">
        <v>12.276087186174262</v>
      </c>
      <c r="Z843" s="26">
        <v>4.0385287000818675</v>
      </c>
      <c r="AA843" s="26">
        <v>18.423591019909892</v>
      </c>
      <c r="AB843" s="26">
        <v>14.968669816879791</v>
      </c>
      <c r="AC843" s="26">
        <v>0</v>
      </c>
      <c r="AD843" s="26">
        <v>7.831409431268253</v>
      </c>
      <c r="AE843" s="26">
        <v>110.26842630945166</v>
      </c>
    </row>
    <row r="844" spans="1:31" x14ac:dyDescent="0.3">
      <c r="A844">
        <v>2760824</v>
      </c>
      <c r="B844">
        <v>1</v>
      </c>
      <c r="C844" t="s">
        <v>80</v>
      </c>
      <c r="D844" t="s">
        <v>85</v>
      </c>
      <c r="E844" t="s">
        <v>166</v>
      </c>
      <c r="F844" t="s">
        <v>1941</v>
      </c>
      <c r="G844" t="s">
        <v>143</v>
      </c>
      <c r="H844" t="s">
        <v>135</v>
      </c>
      <c r="I844" t="s">
        <v>136</v>
      </c>
      <c r="J844" t="s">
        <v>137</v>
      </c>
      <c r="K844" t="s">
        <v>138</v>
      </c>
      <c r="L844" t="s">
        <v>2605</v>
      </c>
      <c r="M844" t="s">
        <v>2606</v>
      </c>
      <c r="N844" s="26">
        <v>1.557222222</v>
      </c>
      <c r="O844">
        <v>0</v>
      </c>
      <c r="P844">
        <v>66</v>
      </c>
      <c r="Q844">
        <v>0</v>
      </c>
      <c r="R844">
        <v>0</v>
      </c>
      <c r="S844">
        <v>0</v>
      </c>
      <c r="T844">
        <v>4</v>
      </c>
      <c r="U844">
        <v>0</v>
      </c>
      <c r="V844">
        <v>0</v>
      </c>
      <c r="W844" s="26">
        <v>0</v>
      </c>
      <c r="X844" s="26">
        <v>25.997299825046078</v>
      </c>
      <c r="Y844" s="26">
        <v>0</v>
      </c>
      <c r="Z844" s="26">
        <v>0</v>
      </c>
      <c r="AA844" s="26">
        <v>0</v>
      </c>
      <c r="AB844" s="26">
        <v>12.281687792425389</v>
      </c>
      <c r="AC844" s="26">
        <v>0</v>
      </c>
      <c r="AD844" s="26">
        <v>0</v>
      </c>
      <c r="AE844" s="26">
        <v>38.278987617471465</v>
      </c>
    </row>
    <row r="845" spans="1:31" x14ac:dyDescent="0.3">
      <c r="A845">
        <v>2760618</v>
      </c>
      <c r="B845">
        <v>1</v>
      </c>
      <c r="C845" t="s">
        <v>80</v>
      </c>
      <c r="D845" t="s">
        <v>106</v>
      </c>
      <c r="E845" t="s">
        <v>152</v>
      </c>
      <c r="F845" t="s">
        <v>2607</v>
      </c>
      <c r="G845" t="s">
        <v>159</v>
      </c>
      <c r="H845" t="s">
        <v>149</v>
      </c>
      <c r="I845" t="s">
        <v>136</v>
      </c>
      <c r="J845" t="s">
        <v>137</v>
      </c>
      <c r="K845" t="s">
        <v>138</v>
      </c>
      <c r="L845" t="s">
        <v>2608</v>
      </c>
      <c r="M845" t="s">
        <v>2609</v>
      </c>
      <c r="N845" s="26">
        <v>0.48083333299999997</v>
      </c>
      <c r="O845">
        <v>0</v>
      </c>
      <c r="P845">
        <v>593</v>
      </c>
      <c r="Q845">
        <v>0</v>
      </c>
      <c r="R845">
        <v>16</v>
      </c>
      <c r="S845">
        <v>3</v>
      </c>
      <c r="T845">
        <v>73</v>
      </c>
      <c r="U845">
        <v>0</v>
      </c>
      <c r="V845">
        <v>0</v>
      </c>
      <c r="W845" s="26">
        <v>0</v>
      </c>
      <c r="X845" s="26">
        <v>29.011646812866907</v>
      </c>
      <c r="Y845" s="26">
        <v>0</v>
      </c>
      <c r="Z845" s="26">
        <v>1.1107351028945991</v>
      </c>
      <c r="AA845" s="26">
        <v>12.185399932869348</v>
      </c>
      <c r="AB845" s="26">
        <v>14.518480166310741</v>
      </c>
      <c r="AC845" s="26">
        <v>0</v>
      </c>
      <c r="AD845" s="26">
        <v>0</v>
      </c>
      <c r="AE845" s="26">
        <v>56.826262014941591</v>
      </c>
    </row>
    <row r="846" spans="1:31" x14ac:dyDescent="0.3">
      <c r="A846">
        <v>2760675</v>
      </c>
      <c r="B846">
        <v>1</v>
      </c>
      <c r="C846" t="s">
        <v>81</v>
      </c>
      <c r="D846" t="s">
        <v>115</v>
      </c>
      <c r="E846" t="s">
        <v>146</v>
      </c>
      <c r="F846" t="s">
        <v>2610</v>
      </c>
      <c r="G846" t="s">
        <v>148</v>
      </c>
      <c r="H846" t="s">
        <v>149</v>
      </c>
      <c r="I846" t="s">
        <v>136</v>
      </c>
      <c r="J846" t="s">
        <v>137</v>
      </c>
      <c r="K846" t="s">
        <v>138</v>
      </c>
      <c r="L846" t="s">
        <v>2611</v>
      </c>
      <c r="M846" t="s">
        <v>2612</v>
      </c>
      <c r="N846" s="26">
        <v>1.1347222219999999</v>
      </c>
      <c r="O846">
        <v>0</v>
      </c>
      <c r="P846">
        <v>50</v>
      </c>
      <c r="Q846">
        <v>0</v>
      </c>
      <c r="R846">
        <v>1</v>
      </c>
      <c r="S846">
        <v>0</v>
      </c>
      <c r="T846">
        <v>2</v>
      </c>
      <c r="U846">
        <v>0</v>
      </c>
      <c r="V846">
        <v>0</v>
      </c>
      <c r="W846" s="26">
        <v>0</v>
      </c>
      <c r="X846" s="26">
        <v>0</v>
      </c>
      <c r="Y846" s="26">
        <v>0</v>
      </c>
      <c r="Z846" s="26">
        <v>0.44389432149333335</v>
      </c>
      <c r="AA846" s="26">
        <v>0</v>
      </c>
      <c r="AB846" s="26">
        <v>0</v>
      </c>
      <c r="AC846" s="26">
        <v>0</v>
      </c>
      <c r="AD846" s="26">
        <v>0</v>
      </c>
      <c r="AE846" s="26">
        <v>0.44389432149333335</v>
      </c>
    </row>
    <row r="847" spans="1:31" x14ac:dyDescent="0.3">
      <c r="A847">
        <v>2760867</v>
      </c>
      <c r="B847">
        <v>1</v>
      </c>
      <c r="C847" t="s">
        <v>80</v>
      </c>
      <c r="D847" t="s">
        <v>100</v>
      </c>
      <c r="E847" t="s">
        <v>146</v>
      </c>
      <c r="F847" t="s">
        <v>2613</v>
      </c>
      <c r="G847" t="s">
        <v>148</v>
      </c>
      <c r="H847" t="s">
        <v>149</v>
      </c>
      <c r="I847" t="s">
        <v>136</v>
      </c>
      <c r="J847" t="s">
        <v>137</v>
      </c>
      <c r="K847" t="s">
        <v>138</v>
      </c>
      <c r="L847" t="s">
        <v>2614</v>
      </c>
      <c r="M847" t="s">
        <v>2615</v>
      </c>
      <c r="N847" s="26">
        <v>1.1125</v>
      </c>
      <c r="O847">
        <v>0</v>
      </c>
      <c r="P847">
        <v>46</v>
      </c>
      <c r="Q847">
        <v>0</v>
      </c>
      <c r="R847">
        <v>7</v>
      </c>
      <c r="S847">
        <v>0</v>
      </c>
      <c r="T847">
        <v>1</v>
      </c>
      <c r="U847">
        <v>0</v>
      </c>
      <c r="V847">
        <v>0</v>
      </c>
      <c r="W847" s="26">
        <v>0</v>
      </c>
      <c r="X847" s="26">
        <v>31.740898603617087</v>
      </c>
      <c r="Y847" s="26">
        <v>0</v>
      </c>
      <c r="Z847" s="26">
        <v>1.4533729358657299</v>
      </c>
      <c r="AA847" s="26">
        <v>0</v>
      </c>
      <c r="AB847" s="26">
        <v>0.53925524915059875</v>
      </c>
      <c r="AC847" s="26">
        <v>0</v>
      </c>
      <c r="AD847" s="26">
        <v>0</v>
      </c>
      <c r="AE847" s="26">
        <v>33.733526788633419</v>
      </c>
    </row>
    <row r="848" spans="1:31" x14ac:dyDescent="0.3">
      <c r="A848">
        <v>2761199</v>
      </c>
      <c r="B848">
        <v>1</v>
      </c>
      <c r="C848" t="s">
        <v>80</v>
      </c>
      <c r="D848" t="s">
        <v>85</v>
      </c>
      <c r="E848" t="s">
        <v>166</v>
      </c>
      <c r="F848" t="s">
        <v>2616</v>
      </c>
      <c r="G848" t="s">
        <v>307</v>
      </c>
      <c r="H848" t="s">
        <v>135</v>
      </c>
      <c r="I848" t="s">
        <v>136</v>
      </c>
      <c r="J848" t="s">
        <v>137</v>
      </c>
      <c r="K848" t="s">
        <v>138</v>
      </c>
      <c r="L848" t="s">
        <v>2617</v>
      </c>
      <c r="M848" t="s">
        <v>2618</v>
      </c>
      <c r="N848" s="26">
        <v>5.0919444440000001</v>
      </c>
      <c r="O848">
        <v>0</v>
      </c>
      <c r="P848">
        <v>16</v>
      </c>
      <c r="Q848">
        <v>0</v>
      </c>
      <c r="R848">
        <v>0</v>
      </c>
      <c r="S848">
        <v>0</v>
      </c>
      <c r="T848">
        <v>7</v>
      </c>
      <c r="U848">
        <v>0</v>
      </c>
      <c r="V848">
        <v>0</v>
      </c>
      <c r="W848" s="26">
        <v>0</v>
      </c>
      <c r="X848" s="26">
        <v>30.962852008488884</v>
      </c>
      <c r="Y848" s="26">
        <v>0</v>
      </c>
      <c r="Z848" s="26">
        <v>0</v>
      </c>
      <c r="AA848" s="26">
        <v>0</v>
      </c>
      <c r="AB848" s="26">
        <v>35.413660646702724</v>
      </c>
      <c r="AC848" s="26">
        <v>0</v>
      </c>
      <c r="AD848" s="26">
        <v>0</v>
      </c>
      <c r="AE848" s="26">
        <v>66.376512655191604</v>
      </c>
    </row>
    <row r="849" spans="1:31" x14ac:dyDescent="0.3">
      <c r="A849">
        <v>2761053</v>
      </c>
      <c r="B849">
        <v>1</v>
      </c>
      <c r="C849" t="s">
        <v>80</v>
      </c>
      <c r="D849" t="s">
        <v>106</v>
      </c>
      <c r="E849" t="s">
        <v>157</v>
      </c>
      <c r="F849" t="s">
        <v>2619</v>
      </c>
      <c r="G849" t="s">
        <v>159</v>
      </c>
      <c r="H849" t="s">
        <v>149</v>
      </c>
      <c r="I849" t="s">
        <v>136</v>
      </c>
      <c r="J849" t="s">
        <v>137</v>
      </c>
      <c r="K849" t="s">
        <v>138</v>
      </c>
      <c r="L849" t="s">
        <v>2620</v>
      </c>
      <c r="M849" t="s">
        <v>2621</v>
      </c>
      <c r="N849" s="26">
        <v>0.19305555499999999</v>
      </c>
      <c r="O849">
        <v>2</v>
      </c>
      <c r="P849">
        <v>4</v>
      </c>
      <c r="Q849">
        <v>67</v>
      </c>
      <c r="R849">
        <v>343</v>
      </c>
      <c r="S849">
        <v>28</v>
      </c>
      <c r="T849">
        <v>61</v>
      </c>
      <c r="U849">
        <v>0</v>
      </c>
      <c r="V849">
        <v>0</v>
      </c>
      <c r="W849" s="26">
        <v>0.13692024899734584</v>
      </c>
      <c r="X849" s="26">
        <v>0.2651290169543617</v>
      </c>
      <c r="Y849" s="26">
        <v>73.041938909216569</v>
      </c>
      <c r="Z849" s="26">
        <v>6.3421212207377335</v>
      </c>
      <c r="AA849" s="26">
        <v>6.9197380648373619</v>
      </c>
      <c r="AB849" s="26">
        <v>2.8586645788052967</v>
      </c>
      <c r="AC849" s="26">
        <v>0</v>
      </c>
      <c r="AD849" s="26">
        <v>0</v>
      </c>
      <c r="AE849" s="26">
        <v>89.564512039548674</v>
      </c>
    </row>
    <row r="850" spans="1:31" x14ac:dyDescent="0.3">
      <c r="A850">
        <v>2761176</v>
      </c>
      <c r="B850">
        <v>1</v>
      </c>
      <c r="C850" t="s">
        <v>80</v>
      </c>
      <c r="D850" t="s">
        <v>94</v>
      </c>
      <c r="E850" t="s">
        <v>170</v>
      </c>
      <c r="F850" t="s">
        <v>2622</v>
      </c>
      <c r="G850" t="s">
        <v>143</v>
      </c>
      <c r="H850" t="s">
        <v>135</v>
      </c>
      <c r="I850" t="s">
        <v>136</v>
      </c>
      <c r="J850" t="s">
        <v>137</v>
      </c>
      <c r="K850" t="s">
        <v>138</v>
      </c>
      <c r="L850" t="s">
        <v>2623</v>
      </c>
      <c r="M850" t="s">
        <v>2624</v>
      </c>
      <c r="N850" s="26">
        <v>0.73944444399999998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17</v>
      </c>
      <c r="U850">
        <v>0</v>
      </c>
      <c r="V850">
        <v>0</v>
      </c>
      <c r="W850" s="26">
        <v>0</v>
      </c>
      <c r="X850" s="26">
        <v>0</v>
      </c>
      <c r="Y850" s="26">
        <v>0</v>
      </c>
      <c r="Z850" s="26">
        <v>0</v>
      </c>
      <c r="AA850" s="26">
        <v>0</v>
      </c>
      <c r="AB850" s="26">
        <v>7.4250564677013235</v>
      </c>
      <c r="AC850" s="26">
        <v>0</v>
      </c>
      <c r="AD850" s="26">
        <v>0</v>
      </c>
      <c r="AE850" s="26">
        <v>7.4250564677013235</v>
      </c>
    </row>
    <row r="851" spans="1:31" x14ac:dyDescent="0.3">
      <c r="A851">
        <v>2760821</v>
      </c>
      <c r="B851">
        <v>1</v>
      </c>
      <c r="C851" t="s">
        <v>80</v>
      </c>
      <c r="D851" t="s">
        <v>82</v>
      </c>
      <c r="E851" t="s">
        <v>132</v>
      </c>
      <c r="F851" t="s">
        <v>2625</v>
      </c>
      <c r="G851" t="s">
        <v>134</v>
      </c>
      <c r="H851" t="s">
        <v>135</v>
      </c>
      <c r="I851" t="s">
        <v>136</v>
      </c>
      <c r="J851" t="s">
        <v>137</v>
      </c>
      <c r="K851" t="s">
        <v>138</v>
      </c>
      <c r="L851" t="s">
        <v>2626</v>
      </c>
      <c r="M851" t="s">
        <v>2627</v>
      </c>
      <c r="N851" s="26">
        <v>0.35305555500000002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1</v>
      </c>
      <c r="U851">
        <v>0</v>
      </c>
      <c r="V851">
        <v>0</v>
      </c>
      <c r="W851" s="26">
        <v>0</v>
      </c>
      <c r="X851" s="26">
        <v>0</v>
      </c>
      <c r="Y851" s="26">
        <v>0</v>
      </c>
      <c r="Z851" s="26">
        <v>0</v>
      </c>
      <c r="AA851" s="26">
        <v>0</v>
      </c>
      <c r="AB851" s="26">
        <v>2.3426040822686316</v>
      </c>
      <c r="AC851" s="26">
        <v>0</v>
      </c>
      <c r="AD851" s="26">
        <v>0</v>
      </c>
      <c r="AE851" s="26">
        <v>2.3426040822686316</v>
      </c>
    </row>
    <row r="852" spans="1:31" x14ac:dyDescent="0.3">
      <c r="A852">
        <v>2761239</v>
      </c>
      <c r="B852">
        <v>1</v>
      </c>
      <c r="C852" t="s">
        <v>80</v>
      </c>
      <c r="D852" t="s">
        <v>103</v>
      </c>
      <c r="E852" t="s">
        <v>157</v>
      </c>
      <c r="F852" t="s">
        <v>2628</v>
      </c>
      <c r="G852" t="s">
        <v>159</v>
      </c>
      <c r="H852" t="s">
        <v>149</v>
      </c>
      <c r="I852" t="s">
        <v>136</v>
      </c>
      <c r="J852" t="s">
        <v>137</v>
      </c>
      <c r="K852" t="s">
        <v>138</v>
      </c>
      <c r="L852" t="s">
        <v>2629</v>
      </c>
      <c r="M852" t="s">
        <v>2630</v>
      </c>
      <c r="N852" s="26">
        <v>0.36722222199999999</v>
      </c>
      <c r="O852">
        <v>0</v>
      </c>
      <c r="P852">
        <v>90</v>
      </c>
      <c r="Q852">
        <v>17</v>
      </c>
      <c r="R852">
        <v>40</v>
      </c>
      <c r="S852">
        <v>3</v>
      </c>
      <c r="T852">
        <v>13</v>
      </c>
      <c r="U852">
        <v>0</v>
      </c>
      <c r="V852">
        <v>0</v>
      </c>
      <c r="W852" s="26">
        <v>0</v>
      </c>
      <c r="X852" s="26">
        <v>8.7356203900159954</v>
      </c>
      <c r="Y852" s="26">
        <v>3.7454255454722842</v>
      </c>
      <c r="Z852" s="26">
        <v>0.72379072382953247</v>
      </c>
      <c r="AA852" s="26">
        <v>0.1339844204258637</v>
      </c>
      <c r="AB852" s="26">
        <v>2.2578171349656349</v>
      </c>
      <c r="AC852" s="26">
        <v>0</v>
      </c>
      <c r="AD852" s="26">
        <v>0</v>
      </c>
      <c r="AE852" s="26">
        <v>15.596638214709309</v>
      </c>
    </row>
    <row r="853" spans="1:31" x14ac:dyDescent="0.3">
      <c r="A853">
        <v>2760990</v>
      </c>
      <c r="B853">
        <v>1</v>
      </c>
      <c r="C853" t="s">
        <v>80</v>
      </c>
      <c r="D853" t="s">
        <v>84</v>
      </c>
      <c r="E853" t="s">
        <v>132</v>
      </c>
      <c r="F853" t="s">
        <v>2631</v>
      </c>
      <c r="G853" t="s">
        <v>197</v>
      </c>
      <c r="H853" t="s">
        <v>135</v>
      </c>
      <c r="I853" t="s">
        <v>136</v>
      </c>
      <c r="J853" t="s">
        <v>137</v>
      </c>
      <c r="K853" t="s">
        <v>138</v>
      </c>
      <c r="L853" t="s">
        <v>2632</v>
      </c>
      <c r="M853" t="s">
        <v>2633</v>
      </c>
      <c r="N853" s="26">
        <v>2.6522222219999998</v>
      </c>
      <c r="O853">
        <v>0</v>
      </c>
      <c r="P853">
        <v>5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 s="26">
        <v>0</v>
      </c>
      <c r="X853" s="26">
        <v>2.2790567271152411</v>
      </c>
      <c r="Y853" s="26">
        <v>0</v>
      </c>
      <c r="Z853" s="26">
        <v>0</v>
      </c>
      <c r="AA853" s="26">
        <v>0</v>
      </c>
      <c r="AB853" s="26">
        <v>0</v>
      </c>
      <c r="AC853" s="26">
        <v>0</v>
      </c>
      <c r="AD853" s="26">
        <v>0</v>
      </c>
      <c r="AE853" s="26">
        <v>2.2790567271152411</v>
      </c>
    </row>
    <row r="854" spans="1:31" x14ac:dyDescent="0.3">
      <c r="A854">
        <v>2760552</v>
      </c>
      <c r="B854">
        <v>1</v>
      </c>
      <c r="C854" t="s">
        <v>80</v>
      </c>
      <c r="D854" t="s">
        <v>85</v>
      </c>
      <c r="E854" t="s">
        <v>166</v>
      </c>
      <c r="F854" t="s">
        <v>2634</v>
      </c>
      <c r="G854" t="s">
        <v>204</v>
      </c>
      <c r="H854" t="s">
        <v>135</v>
      </c>
      <c r="I854" t="s">
        <v>136</v>
      </c>
      <c r="J854" t="s">
        <v>137</v>
      </c>
      <c r="K854" t="s">
        <v>138</v>
      </c>
      <c r="L854" t="s">
        <v>2635</v>
      </c>
      <c r="M854" t="s">
        <v>2636</v>
      </c>
      <c r="N854" s="26">
        <v>1.468611111</v>
      </c>
      <c r="O854">
        <v>0</v>
      </c>
      <c r="P854">
        <v>38</v>
      </c>
      <c r="Q854">
        <v>0</v>
      </c>
      <c r="R854">
        <v>0</v>
      </c>
      <c r="S854">
        <v>0</v>
      </c>
      <c r="T854">
        <v>6</v>
      </c>
      <c r="U854">
        <v>0</v>
      </c>
      <c r="V854">
        <v>0</v>
      </c>
      <c r="W854" s="26">
        <v>0</v>
      </c>
      <c r="X854" s="26">
        <v>11.918767007301971</v>
      </c>
      <c r="Y854" s="26">
        <v>0</v>
      </c>
      <c r="Z854" s="26">
        <v>0</v>
      </c>
      <c r="AA854" s="26">
        <v>0</v>
      </c>
      <c r="AB854" s="26">
        <v>5.8735534190934509</v>
      </c>
      <c r="AC854" s="26">
        <v>0</v>
      </c>
      <c r="AD854" s="26">
        <v>0</v>
      </c>
      <c r="AE854" s="26">
        <v>17.79232042639542</v>
      </c>
    </row>
    <row r="855" spans="1:31" x14ac:dyDescent="0.3">
      <c r="A855">
        <v>2760944</v>
      </c>
      <c r="B855">
        <v>1</v>
      </c>
      <c r="C855" t="s">
        <v>80</v>
      </c>
      <c r="D855" t="s">
        <v>107</v>
      </c>
      <c r="E855" t="s">
        <v>146</v>
      </c>
      <c r="F855" t="s">
        <v>2637</v>
      </c>
      <c r="G855" t="s">
        <v>148</v>
      </c>
      <c r="H855" t="s">
        <v>149</v>
      </c>
      <c r="I855" t="s">
        <v>136</v>
      </c>
      <c r="J855" t="s">
        <v>137</v>
      </c>
      <c r="K855" t="s">
        <v>138</v>
      </c>
      <c r="L855" t="s">
        <v>2638</v>
      </c>
      <c r="M855" t="s">
        <v>2639</v>
      </c>
      <c r="N855" s="26">
        <v>2.9736111109999999</v>
      </c>
      <c r="O855">
        <v>0</v>
      </c>
      <c r="P855">
        <v>135</v>
      </c>
      <c r="Q855">
        <v>0</v>
      </c>
      <c r="R855">
        <v>0</v>
      </c>
      <c r="S855">
        <v>0</v>
      </c>
      <c r="T855">
        <v>2</v>
      </c>
      <c r="U855">
        <v>0</v>
      </c>
      <c r="V855">
        <v>0</v>
      </c>
      <c r="W855" s="26">
        <v>0</v>
      </c>
      <c r="X855" s="26">
        <v>25.841505436151941</v>
      </c>
      <c r="Y855" s="26">
        <v>0</v>
      </c>
      <c r="Z855" s="26">
        <v>0</v>
      </c>
      <c r="AA855" s="26">
        <v>0</v>
      </c>
      <c r="AB855" s="26">
        <v>2.8525593871935397</v>
      </c>
      <c r="AC855" s="26">
        <v>0</v>
      </c>
      <c r="AD855" s="26">
        <v>0</v>
      </c>
      <c r="AE855" s="26">
        <v>28.694064823345482</v>
      </c>
    </row>
    <row r="856" spans="1:31" x14ac:dyDescent="0.3">
      <c r="A856">
        <v>2760635</v>
      </c>
      <c r="B856">
        <v>1</v>
      </c>
      <c r="C856" t="s">
        <v>80</v>
      </c>
      <c r="D856" t="s">
        <v>85</v>
      </c>
      <c r="E856" t="s">
        <v>132</v>
      </c>
      <c r="F856" t="s">
        <v>2640</v>
      </c>
      <c r="G856" t="s">
        <v>134</v>
      </c>
      <c r="H856" t="s">
        <v>135</v>
      </c>
      <c r="I856" t="s">
        <v>136</v>
      </c>
      <c r="J856" t="s">
        <v>137</v>
      </c>
      <c r="K856" t="s">
        <v>138</v>
      </c>
      <c r="L856" t="s">
        <v>2641</v>
      </c>
      <c r="M856" t="s">
        <v>2642</v>
      </c>
      <c r="N856" s="26">
        <v>6.9027777769999998</v>
      </c>
      <c r="O856">
        <v>0</v>
      </c>
      <c r="P856">
        <v>8</v>
      </c>
      <c r="Q856">
        <v>0</v>
      </c>
      <c r="R856">
        <v>0</v>
      </c>
      <c r="S856">
        <v>0</v>
      </c>
      <c r="T856">
        <v>2</v>
      </c>
      <c r="U856">
        <v>0</v>
      </c>
      <c r="V856">
        <v>0</v>
      </c>
      <c r="W856" s="26">
        <v>0</v>
      </c>
      <c r="X856" s="26">
        <v>14.770508018876239</v>
      </c>
      <c r="Y856" s="26">
        <v>0</v>
      </c>
      <c r="Z856" s="26">
        <v>0</v>
      </c>
      <c r="AA856" s="26">
        <v>0</v>
      </c>
      <c r="AB856" s="26">
        <v>0.19796803382940253</v>
      </c>
      <c r="AC856" s="26">
        <v>0</v>
      </c>
      <c r="AD856" s="26">
        <v>0</v>
      </c>
      <c r="AE856" s="26">
        <v>14.968476052705642</v>
      </c>
    </row>
    <row r="857" spans="1:31" x14ac:dyDescent="0.3">
      <c r="A857">
        <v>2760970</v>
      </c>
      <c r="B857">
        <v>1</v>
      </c>
      <c r="C857" t="s">
        <v>80</v>
      </c>
      <c r="D857" t="s">
        <v>82</v>
      </c>
      <c r="E857" t="s">
        <v>141</v>
      </c>
      <c r="F857" t="s">
        <v>2643</v>
      </c>
      <c r="G857" t="s">
        <v>143</v>
      </c>
      <c r="H857" t="s">
        <v>135</v>
      </c>
      <c r="I857" t="s">
        <v>136</v>
      </c>
      <c r="J857" t="s">
        <v>137</v>
      </c>
      <c r="K857" t="s">
        <v>138</v>
      </c>
      <c r="L857" t="s">
        <v>2644</v>
      </c>
      <c r="M857" t="s">
        <v>2645</v>
      </c>
      <c r="N857" s="26">
        <v>0.49277777699999997</v>
      </c>
      <c r="O857">
        <v>0</v>
      </c>
      <c r="P857">
        <v>190</v>
      </c>
      <c r="Q857">
        <v>0</v>
      </c>
      <c r="R857">
        <v>0</v>
      </c>
      <c r="S857">
        <v>0</v>
      </c>
      <c r="T857">
        <v>99</v>
      </c>
      <c r="U857">
        <v>0</v>
      </c>
      <c r="V857">
        <v>0</v>
      </c>
      <c r="W857" s="26">
        <v>0</v>
      </c>
      <c r="X857" s="26">
        <v>38.516829128650834</v>
      </c>
      <c r="Y857" s="26">
        <v>0</v>
      </c>
      <c r="Z857" s="26">
        <v>0</v>
      </c>
      <c r="AA857" s="26">
        <v>0</v>
      </c>
      <c r="AB857" s="26">
        <v>80.60968456341925</v>
      </c>
      <c r="AC857" s="26">
        <v>0</v>
      </c>
      <c r="AD857" s="26">
        <v>0</v>
      </c>
      <c r="AE857" s="26">
        <v>119.12651369207009</v>
      </c>
    </row>
    <row r="858" spans="1:31" x14ac:dyDescent="0.3">
      <c r="A858">
        <v>2760854</v>
      </c>
      <c r="B858">
        <v>2</v>
      </c>
      <c r="C858" t="s">
        <v>80</v>
      </c>
      <c r="D858" t="s">
        <v>105</v>
      </c>
      <c r="E858" t="s">
        <v>141</v>
      </c>
      <c r="F858" t="s">
        <v>2646</v>
      </c>
      <c r="G858" t="s">
        <v>197</v>
      </c>
      <c r="H858" t="s">
        <v>135</v>
      </c>
      <c r="I858" t="s">
        <v>136</v>
      </c>
      <c r="J858" t="s">
        <v>137</v>
      </c>
      <c r="K858" t="s">
        <v>138</v>
      </c>
      <c r="L858" t="s">
        <v>2647</v>
      </c>
      <c r="M858" t="s">
        <v>2648</v>
      </c>
      <c r="N858" s="26">
        <v>1.1002777770000001</v>
      </c>
      <c r="O858">
        <v>0</v>
      </c>
      <c r="P858">
        <v>291</v>
      </c>
      <c r="Q858">
        <v>0</v>
      </c>
      <c r="R858">
        <v>0</v>
      </c>
      <c r="S858">
        <v>0</v>
      </c>
      <c r="T858">
        <v>17</v>
      </c>
      <c r="U858">
        <v>0</v>
      </c>
      <c r="V858">
        <v>0</v>
      </c>
      <c r="W858" s="26">
        <v>0</v>
      </c>
      <c r="X858" s="26">
        <v>86.262571724394519</v>
      </c>
      <c r="Y858" s="26">
        <v>0</v>
      </c>
      <c r="Z858" s="26">
        <v>0</v>
      </c>
      <c r="AA858" s="26">
        <v>0</v>
      </c>
      <c r="AB858" s="26">
        <v>13.10864961529813</v>
      </c>
      <c r="AC858" s="26">
        <v>0</v>
      </c>
      <c r="AD858" s="26">
        <v>0</v>
      </c>
      <c r="AE858" s="26">
        <v>99.371221339692653</v>
      </c>
    </row>
    <row r="859" spans="1:31" x14ac:dyDescent="0.3">
      <c r="A859">
        <v>2760801</v>
      </c>
      <c r="B859">
        <v>1</v>
      </c>
      <c r="C859" t="s">
        <v>80</v>
      </c>
      <c r="D859" t="s">
        <v>110</v>
      </c>
      <c r="E859" t="s">
        <v>141</v>
      </c>
      <c r="F859" t="s">
        <v>2649</v>
      </c>
      <c r="G859" t="s">
        <v>143</v>
      </c>
      <c r="H859" t="s">
        <v>135</v>
      </c>
      <c r="I859" t="s">
        <v>136</v>
      </c>
      <c r="J859" t="s">
        <v>137</v>
      </c>
      <c r="K859" t="s">
        <v>138</v>
      </c>
      <c r="L859" t="s">
        <v>2650</v>
      </c>
      <c r="M859" t="s">
        <v>2651</v>
      </c>
      <c r="N859" s="26">
        <v>0.43694444399999999</v>
      </c>
      <c r="O859">
        <v>0</v>
      </c>
      <c r="P859">
        <v>934</v>
      </c>
      <c r="Q859">
        <v>0</v>
      </c>
      <c r="R859">
        <v>0</v>
      </c>
      <c r="S859">
        <v>0</v>
      </c>
      <c r="T859">
        <v>112</v>
      </c>
      <c r="U859">
        <v>0</v>
      </c>
      <c r="V859">
        <v>0</v>
      </c>
      <c r="W859" s="26">
        <v>0</v>
      </c>
      <c r="X859" s="26">
        <v>141.44742682508854</v>
      </c>
      <c r="Y859" s="26">
        <v>0</v>
      </c>
      <c r="Z859" s="26">
        <v>0</v>
      </c>
      <c r="AA859" s="26">
        <v>0</v>
      </c>
      <c r="AB859" s="26">
        <v>45.766081157664921</v>
      </c>
      <c r="AC859" s="26">
        <v>0</v>
      </c>
      <c r="AD859" s="26">
        <v>0</v>
      </c>
      <c r="AE859" s="26">
        <v>187.21350798275347</v>
      </c>
    </row>
    <row r="860" spans="1:31" x14ac:dyDescent="0.3">
      <c r="A860">
        <v>2761156</v>
      </c>
      <c r="B860">
        <v>1</v>
      </c>
      <c r="C860" t="s">
        <v>81</v>
      </c>
      <c r="D860" t="s">
        <v>127</v>
      </c>
      <c r="E860" t="s">
        <v>152</v>
      </c>
      <c r="F860" t="s">
        <v>2652</v>
      </c>
      <c r="G860" t="s">
        <v>159</v>
      </c>
      <c r="H860" t="s">
        <v>149</v>
      </c>
      <c r="I860" t="s">
        <v>136</v>
      </c>
      <c r="J860" t="s">
        <v>137</v>
      </c>
      <c r="K860" t="s">
        <v>138</v>
      </c>
      <c r="L860" t="s">
        <v>2653</v>
      </c>
      <c r="M860" t="s">
        <v>2654</v>
      </c>
      <c r="N860" s="26">
        <v>0.15222222199999999</v>
      </c>
      <c r="O860">
        <v>1</v>
      </c>
      <c r="P860">
        <v>0</v>
      </c>
      <c r="Q860">
        <v>138</v>
      </c>
      <c r="R860">
        <v>15</v>
      </c>
      <c r="S860">
        <v>5</v>
      </c>
      <c r="T860">
        <v>0</v>
      </c>
      <c r="U860">
        <v>0</v>
      </c>
      <c r="V860">
        <v>0</v>
      </c>
      <c r="W860" s="26">
        <v>0</v>
      </c>
      <c r="X860" s="26">
        <v>0</v>
      </c>
      <c r="Y860" s="26">
        <v>1.6527508653192757</v>
      </c>
      <c r="Z860" s="26">
        <v>0.1216300856888889</v>
      </c>
      <c r="AA860" s="26">
        <v>0</v>
      </c>
      <c r="AB860" s="26">
        <v>0</v>
      </c>
      <c r="AC860" s="26">
        <v>0</v>
      </c>
      <c r="AD860" s="26">
        <v>0</v>
      </c>
      <c r="AE860" s="26">
        <v>1.7743809510081647</v>
      </c>
    </row>
    <row r="861" spans="1:31" x14ac:dyDescent="0.3">
      <c r="A861">
        <v>2760572</v>
      </c>
      <c r="B861">
        <v>1</v>
      </c>
      <c r="C861" t="s">
        <v>80</v>
      </c>
      <c r="D861" t="s">
        <v>88</v>
      </c>
      <c r="E861" t="s">
        <v>132</v>
      </c>
      <c r="F861" t="s">
        <v>2655</v>
      </c>
      <c r="G861" t="s">
        <v>134</v>
      </c>
      <c r="H861" t="s">
        <v>135</v>
      </c>
      <c r="I861" t="s">
        <v>136</v>
      </c>
      <c r="J861" t="s">
        <v>137</v>
      </c>
      <c r="K861" t="s">
        <v>138</v>
      </c>
      <c r="L861" t="s">
        <v>2656</v>
      </c>
      <c r="M861" t="s">
        <v>2657</v>
      </c>
      <c r="N861" s="26">
        <v>1.5547222220000001</v>
      </c>
      <c r="O861">
        <v>0</v>
      </c>
      <c r="P861">
        <v>9</v>
      </c>
      <c r="Q861">
        <v>0</v>
      </c>
      <c r="R861">
        <v>0</v>
      </c>
      <c r="S861">
        <v>0</v>
      </c>
      <c r="T861">
        <v>4</v>
      </c>
      <c r="U861">
        <v>0</v>
      </c>
      <c r="V861">
        <v>0</v>
      </c>
      <c r="W861" s="26">
        <v>0</v>
      </c>
      <c r="X861" s="26">
        <v>2.05866976325522</v>
      </c>
      <c r="Y861" s="26">
        <v>0</v>
      </c>
      <c r="Z861" s="26">
        <v>0</v>
      </c>
      <c r="AA861" s="26">
        <v>0</v>
      </c>
      <c r="AB861" s="26">
        <v>8.1081418267717051</v>
      </c>
      <c r="AC861" s="26">
        <v>0</v>
      </c>
      <c r="AD861" s="26">
        <v>0</v>
      </c>
      <c r="AE861" s="26">
        <v>10.166811590026924</v>
      </c>
    </row>
    <row r="862" spans="1:31" x14ac:dyDescent="0.3">
      <c r="A862">
        <v>2760615</v>
      </c>
      <c r="B862">
        <v>1</v>
      </c>
      <c r="C862" t="s">
        <v>80</v>
      </c>
      <c r="D862" t="s">
        <v>83</v>
      </c>
      <c r="E862" t="s">
        <v>146</v>
      </c>
      <c r="F862" t="s">
        <v>2658</v>
      </c>
      <c r="G862" t="s">
        <v>159</v>
      </c>
      <c r="H862" t="s">
        <v>149</v>
      </c>
      <c r="I862" t="s">
        <v>136</v>
      </c>
      <c r="J862" t="s">
        <v>137</v>
      </c>
      <c r="K862" t="s">
        <v>138</v>
      </c>
      <c r="L862" t="s">
        <v>2659</v>
      </c>
      <c r="M862" t="s">
        <v>2660</v>
      </c>
      <c r="N862" s="26">
        <v>1.2024999999999999</v>
      </c>
      <c r="O862">
        <v>0</v>
      </c>
      <c r="P862">
        <v>1504</v>
      </c>
      <c r="Q862">
        <v>0</v>
      </c>
      <c r="R862">
        <v>0</v>
      </c>
      <c r="S862">
        <v>6</v>
      </c>
      <c r="T862">
        <v>54</v>
      </c>
      <c r="U862">
        <v>6</v>
      </c>
      <c r="V862">
        <v>0</v>
      </c>
      <c r="W862" s="26">
        <v>0</v>
      </c>
      <c r="X862" s="26">
        <v>518.31135236838281</v>
      </c>
      <c r="Y862" s="26">
        <v>0</v>
      </c>
      <c r="Z862" s="26">
        <v>0</v>
      </c>
      <c r="AA862" s="26">
        <v>689.6692817114498</v>
      </c>
      <c r="AB862" s="26">
        <v>81.250174023413052</v>
      </c>
      <c r="AC862" s="26">
        <v>2489.3391747536057</v>
      </c>
      <c r="AD862" s="26">
        <v>0</v>
      </c>
      <c r="AE862" s="26">
        <v>3778.5699828568513</v>
      </c>
    </row>
    <row r="863" spans="1:31" x14ac:dyDescent="0.3">
      <c r="A863">
        <v>2760578</v>
      </c>
      <c r="B863">
        <v>1</v>
      </c>
      <c r="C863" t="s">
        <v>80</v>
      </c>
      <c r="D863" t="s">
        <v>103</v>
      </c>
      <c r="E863" t="s">
        <v>157</v>
      </c>
      <c r="F863" t="s">
        <v>2661</v>
      </c>
      <c r="G863" t="s">
        <v>159</v>
      </c>
      <c r="H863" t="s">
        <v>149</v>
      </c>
      <c r="I863" t="s">
        <v>136</v>
      </c>
      <c r="J863" t="s">
        <v>137</v>
      </c>
      <c r="K863" t="s">
        <v>138</v>
      </c>
      <c r="L863" t="s">
        <v>2662</v>
      </c>
      <c r="M863" t="s">
        <v>2663</v>
      </c>
      <c r="N863" s="26">
        <v>0.34361111100000002</v>
      </c>
      <c r="O863">
        <v>1</v>
      </c>
      <c r="P863">
        <v>297</v>
      </c>
      <c r="Q863">
        <v>19</v>
      </c>
      <c r="R863">
        <v>111</v>
      </c>
      <c r="S863">
        <v>11</v>
      </c>
      <c r="T863">
        <v>49</v>
      </c>
      <c r="U863">
        <v>3</v>
      </c>
      <c r="V863">
        <v>0</v>
      </c>
      <c r="W863" s="26">
        <v>0.37926678940223835</v>
      </c>
      <c r="X863" s="26">
        <v>23.295494129057357</v>
      </c>
      <c r="Y863" s="26">
        <v>54.445853465332725</v>
      </c>
      <c r="Z863" s="26">
        <v>2.9402269187455534</v>
      </c>
      <c r="AA863" s="26">
        <v>7.7032596647115197</v>
      </c>
      <c r="AB863" s="26">
        <v>5.1344601688239555</v>
      </c>
      <c r="AC863" s="26">
        <v>10.961101571631934</v>
      </c>
      <c r="AD863" s="26">
        <v>0</v>
      </c>
      <c r="AE863" s="26">
        <v>104.85966270770527</v>
      </c>
    </row>
    <row r="864" spans="1:31" x14ac:dyDescent="0.3">
      <c r="A864">
        <v>2760584</v>
      </c>
      <c r="B864">
        <v>1</v>
      </c>
      <c r="C864" t="s">
        <v>80</v>
      </c>
      <c r="D864" t="s">
        <v>103</v>
      </c>
      <c r="E864" t="s">
        <v>146</v>
      </c>
      <c r="F864" t="s">
        <v>2664</v>
      </c>
      <c r="G864" t="s">
        <v>159</v>
      </c>
      <c r="H864" t="s">
        <v>149</v>
      </c>
      <c r="I864" t="s">
        <v>136</v>
      </c>
      <c r="J864" t="s">
        <v>137</v>
      </c>
      <c r="K864" t="s">
        <v>138</v>
      </c>
      <c r="L864" t="s">
        <v>2665</v>
      </c>
      <c r="M864" t="s">
        <v>2666</v>
      </c>
      <c r="N864" s="26">
        <v>0.38388888799999998</v>
      </c>
      <c r="O864">
        <v>0</v>
      </c>
      <c r="P864">
        <v>699</v>
      </c>
      <c r="Q864">
        <v>0</v>
      </c>
      <c r="R864">
        <v>4</v>
      </c>
      <c r="S864">
        <v>0</v>
      </c>
      <c r="T864">
        <v>31</v>
      </c>
      <c r="U864">
        <v>0</v>
      </c>
      <c r="V864">
        <v>0</v>
      </c>
      <c r="W864" s="26">
        <v>0</v>
      </c>
      <c r="X864" s="26">
        <v>71.051683881636023</v>
      </c>
      <c r="Y864" s="26">
        <v>0</v>
      </c>
      <c r="Z864" s="26">
        <v>4.7880424018081562E-2</v>
      </c>
      <c r="AA864" s="26">
        <v>0</v>
      </c>
      <c r="AB864" s="26">
        <v>18.080158446440805</v>
      </c>
      <c r="AC864" s="26">
        <v>0</v>
      </c>
      <c r="AD864" s="26">
        <v>0</v>
      </c>
      <c r="AE864" s="26">
        <v>89.179722752094904</v>
      </c>
    </row>
    <row r="865" spans="1:31" x14ac:dyDescent="0.3">
      <c r="A865">
        <v>2760641</v>
      </c>
      <c r="B865">
        <v>1</v>
      </c>
      <c r="C865" t="s">
        <v>80</v>
      </c>
      <c r="D865" t="s">
        <v>98</v>
      </c>
      <c r="E865" t="s">
        <v>170</v>
      </c>
      <c r="F865" t="s">
        <v>2408</v>
      </c>
      <c r="G865" t="s">
        <v>303</v>
      </c>
      <c r="H865" t="s">
        <v>135</v>
      </c>
      <c r="I865" t="s">
        <v>136</v>
      </c>
      <c r="J865" t="s">
        <v>137</v>
      </c>
      <c r="K865" t="s">
        <v>138</v>
      </c>
      <c r="L865" t="s">
        <v>2667</v>
      </c>
      <c r="M865" t="s">
        <v>2668</v>
      </c>
      <c r="N865" s="26">
        <v>6.5155555549999997</v>
      </c>
      <c r="O865">
        <v>0</v>
      </c>
      <c r="P865">
        <v>26</v>
      </c>
      <c r="Q865">
        <v>0</v>
      </c>
      <c r="R865">
        <v>5</v>
      </c>
      <c r="S865">
        <v>0</v>
      </c>
      <c r="T865">
        <v>4</v>
      </c>
      <c r="U865">
        <v>0</v>
      </c>
      <c r="V865">
        <v>0</v>
      </c>
      <c r="W865" s="26">
        <v>0</v>
      </c>
      <c r="X865" s="26">
        <v>37.057413989608406</v>
      </c>
      <c r="Y865" s="26">
        <v>0</v>
      </c>
      <c r="Z865" s="26">
        <v>8.4430840880969384</v>
      </c>
      <c r="AA865" s="26">
        <v>0</v>
      </c>
      <c r="AB865" s="26">
        <v>7.0474302095963433</v>
      </c>
      <c r="AC865" s="26">
        <v>0</v>
      </c>
      <c r="AD865" s="26">
        <v>0</v>
      </c>
      <c r="AE865" s="26">
        <v>52.547928287301687</v>
      </c>
    </row>
    <row r="866" spans="1:31" x14ac:dyDescent="0.3">
      <c r="A866">
        <v>2760996</v>
      </c>
      <c r="B866">
        <v>1</v>
      </c>
      <c r="C866" t="s">
        <v>81</v>
      </c>
      <c r="D866" t="s">
        <v>116</v>
      </c>
      <c r="E866" t="s">
        <v>132</v>
      </c>
      <c r="F866" t="s">
        <v>2669</v>
      </c>
      <c r="G866" t="s">
        <v>134</v>
      </c>
      <c r="H866" t="s">
        <v>135</v>
      </c>
      <c r="I866" t="s">
        <v>136</v>
      </c>
      <c r="J866" t="s">
        <v>137</v>
      </c>
      <c r="K866" t="s">
        <v>138</v>
      </c>
      <c r="L866" t="s">
        <v>2670</v>
      </c>
      <c r="M866" t="s">
        <v>2671</v>
      </c>
      <c r="N866" s="26">
        <v>6.8769444440000003</v>
      </c>
      <c r="O866">
        <v>0</v>
      </c>
      <c r="P866">
        <v>4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 s="26">
        <v>0</v>
      </c>
      <c r="X866" s="26">
        <v>3.4411213252023529</v>
      </c>
      <c r="Y866" s="26">
        <v>0</v>
      </c>
      <c r="Z866" s="26">
        <v>0</v>
      </c>
      <c r="AA866" s="26">
        <v>0</v>
      </c>
      <c r="AB866" s="26">
        <v>0</v>
      </c>
      <c r="AC866" s="26">
        <v>0</v>
      </c>
      <c r="AD866" s="26">
        <v>0</v>
      </c>
      <c r="AE866" s="26">
        <v>3.4411213252023529</v>
      </c>
    </row>
    <row r="867" spans="1:31" x14ac:dyDescent="0.3">
      <c r="A867">
        <v>2760853</v>
      </c>
      <c r="B867">
        <v>1</v>
      </c>
      <c r="C867" t="s">
        <v>80</v>
      </c>
      <c r="D867" t="s">
        <v>103</v>
      </c>
      <c r="E867" t="s">
        <v>170</v>
      </c>
      <c r="F867" t="s">
        <v>2672</v>
      </c>
      <c r="G867" t="s">
        <v>204</v>
      </c>
      <c r="H867" t="s">
        <v>135</v>
      </c>
      <c r="I867" t="s">
        <v>136</v>
      </c>
      <c r="J867" t="s">
        <v>137</v>
      </c>
      <c r="K867" t="s">
        <v>138</v>
      </c>
      <c r="L867" t="s">
        <v>2673</v>
      </c>
      <c r="M867" t="s">
        <v>2674</v>
      </c>
      <c r="N867" s="26">
        <v>4.477777777</v>
      </c>
      <c r="O867">
        <v>0</v>
      </c>
      <c r="P867">
        <v>96</v>
      </c>
      <c r="Q867">
        <v>0</v>
      </c>
      <c r="R867">
        <v>2</v>
      </c>
      <c r="S867">
        <v>0</v>
      </c>
      <c r="T867">
        <v>10</v>
      </c>
      <c r="U867">
        <v>0</v>
      </c>
      <c r="V867">
        <v>0</v>
      </c>
      <c r="W867" s="26">
        <v>0</v>
      </c>
      <c r="X867" s="26">
        <v>70.292306756717593</v>
      </c>
      <c r="Y867" s="26">
        <v>0</v>
      </c>
      <c r="Z867" s="26">
        <v>0</v>
      </c>
      <c r="AA867" s="26">
        <v>0</v>
      </c>
      <c r="AB867" s="26">
        <v>84.886331116931771</v>
      </c>
      <c r="AC867" s="26">
        <v>0</v>
      </c>
      <c r="AD867" s="26">
        <v>0</v>
      </c>
      <c r="AE867" s="26">
        <v>155.17863787364936</v>
      </c>
    </row>
    <row r="868" spans="1:31" x14ac:dyDescent="0.3">
      <c r="A868">
        <v>2760973</v>
      </c>
      <c r="B868">
        <v>1</v>
      </c>
      <c r="C868" t="s">
        <v>80</v>
      </c>
      <c r="D868" t="s">
        <v>84</v>
      </c>
      <c r="E868" t="s">
        <v>152</v>
      </c>
      <c r="F868" t="s">
        <v>2675</v>
      </c>
      <c r="G868" t="s">
        <v>159</v>
      </c>
      <c r="H868" t="s">
        <v>149</v>
      </c>
      <c r="I868" t="s">
        <v>136</v>
      </c>
      <c r="J868" t="s">
        <v>137</v>
      </c>
      <c r="K868" t="s">
        <v>138</v>
      </c>
      <c r="L868" t="s">
        <v>2676</v>
      </c>
      <c r="M868" t="s">
        <v>2677</v>
      </c>
      <c r="N868" s="26">
        <v>0.29833333299999998</v>
      </c>
      <c r="O868">
        <v>1</v>
      </c>
      <c r="P868">
        <v>546</v>
      </c>
      <c r="Q868">
        <v>0</v>
      </c>
      <c r="R868">
        <v>19</v>
      </c>
      <c r="S868">
        <v>28</v>
      </c>
      <c r="T868">
        <v>570</v>
      </c>
      <c r="U868">
        <v>6</v>
      </c>
      <c r="V868">
        <v>8</v>
      </c>
      <c r="W868" s="26">
        <v>0</v>
      </c>
      <c r="X868" s="26">
        <v>57.448122837047237</v>
      </c>
      <c r="Y868" s="26">
        <v>0</v>
      </c>
      <c r="Z868" s="26">
        <v>1.4628416140201241</v>
      </c>
      <c r="AA868" s="26">
        <v>94.773426865192263</v>
      </c>
      <c r="AB868" s="26">
        <v>246.47509653330749</v>
      </c>
      <c r="AC868" s="26">
        <v>177.60199272586468</v>
      </c>
      <c r="AD868" s="26">
        <v>166.60495134979845</v>
      </c>
      <c r="AE868" s="26">
        <v>744.36643192523024</v>
      </c>
    </row>
    <row r="869" spans="1:31" x14ac:dyDescent="0.3">
      <c r="A869">
        <v>2760624</v>
      </c>
      <c r="B869">
        <v>1</v>
      </c>
      <c r="C869" t="s">
        <v>80</v>
      </c>
      <c r="D869" t="s">
        <v>106</v>
      </c>
      <c r="E869" t="s">
        <v>157</v>
      </c>
      <c r="F869" t="s">
        <v>2200</v>
      </c>
      <c r="G869" t="s">
        <v>159</v>
      </c>
      <c r="H869" t="s">
        <v>149</v>
      </c>
      <c r="I869" t="s">
        <v>136</v>
      </c>
      <c r="J869" t="s">
        <v>137</v>
      </c>
      <c r="K869" t="s">
        <v>138</v>
      </c>
      <c r="L869" t="s">
        <v>2678</v>
      </c>
      <c r="M869" t="s">
        <v>2679</v>
      </c>
      <c r="N869" s="26">
        <v>2.562777777</v>
      </c>
      <c r="O869">
        <v>1</v>
      </c>
      <c r="P869">
        <v>2</v>
      </c>
      <c r="Q869">
        <v>12</v>
      </c>
      <c r="R869">
        <v>153</v>
      </c>
      <c r="S869">
        <v>6</v>
      </c>
      <c r="T869">
        <v>38</v>
      </c>
      <c r="U869">
        <v>0</v>
      </c>
      <c r="V869">
        <v>0</v>
      </c>
      <c r="W869" s="26">
        <v>11.437437051679543</v>
      </c>
      <c r="X869" s="26">
        <v>0.35634142412496406</v>
      </c>
      <c r="Y869" s="26">
        <v>10.448285677142529</v>
      </c>
      <c r="Z869" s="26">
        <v>48.015114063849914</v>
      </c>
      <c r="AA869" s="26">
        <v>390.74282185342162</v>
      </c>
      <c r="AB869" s="26">
        <v>0</v>
      </c>
      <c r="AC869" s="26">
        <v>0</v>
      </c>
      <c r="AD869" s="26">
        <v>0</v>
      </c>
      <c r="AE869" s="26">
        <v>461.00000007021856</v>
      </c>
    </row>
    <row r="870" spans="1:31" x14ac:dyDescent="0.3">
      <c r="A870">
        <v>2761202</v>
      </c>
      <c r="B870">
        <v>1</v>
      </c>
      <c r="C870" t="s">
        <v>80</v>
      </c>
      <c r="D870" t="s">
        <v>94</v>
      </c>
      <c r="E870" t="s">
        <v>141</v>
      </c>
      <c r="F870" t="s">
        <v>792</v>
      </c>
      <c r="G870" t="s">
        <v>143</v>
      </c>
      <c r="H870" t="s">
        <v>135</v>
      </c>
      <c r="I870" t="s">
        <v>136</v>
      </c>
      <c r="J870" t="s">
        <v>137</v>
      </c>
      <c r="K870" t="s">
        <v>138</v>
      </c>
      <c r="L870" t="s">
        <v>2680</v>
      </c>
      <c r="M870" t="s">
        <v>2681</v>
      </c>
      <c r="N870" s="26">
        <v>1.011666666</v>
      </c>
      <c r="O870">
        <v>0</v>
      </c>
      <c r="P870">
        <v>86</v>
      </c>
      <c r="Q870">
        <v>0</v>
      </c>
      <c r="R870">
        <v>3</v>
      </c>
      <c r="S870">
        <v>0</v>
      </c>
      <c r="T870">
        <v>6</v>
      </c>
      <c r="U870">
        <v>0</v>
      </c>
      <c r="V870">
        <v>0</v>
      </c>
      <c r="W870" s="26">
        <v>0</v>
      </c>
      <c r="X870" s="26">
        <v>13.024626442125257</v>
      </c>
      <c r="Y870" s="26">
        <v>0</v>
      </c>
      <c r="Z870" s="26">
        <v>0.34818310449777778</v>
      </c>
      <c r="AA870" s="26">
        <v>0</v>
      </c>
      <c r="AB870" s="26">
        <v>2.9873432888665805</v>
      </c>
      <c r="AC870" s="26">
        <v>0</v>
      </c>
      <c r="AD870" s="26">
        <v>0</v>
      </c>
      <c r="AE870" s="26">
        <v>16.360152835489615</v>
      </c>
    </row>
    <row r="871" spans="1:31" x14ac:dyDescent="0.3">
      <c r="A871">
        <v>2761016</v>
      </c>
      <c r="B871">
        <v>1</v>
      </c>
      <c r="C871" t="s">
        <v>80</v>
      </c>
      <c r="D871" t="s">
        <v>106</v>
      </c>
      <c r="E871" t="s">
        <v>170</v>
      </c>
      <c r="F871" t="s">
        <v>2682</v>
      </c>
      <c r="G871" t="s">
        <v>204</v>
      </c>
      <c r="H871" t="s">
        <v>135</v>
      </c>
      <c r="I871" t="s">
        <v>136</v>
      </c>
      <c r="J871" t="s">
        <v>137</v>
      </c>
      <c r="K871" t="s">
        <v>138</v>
      </c>
      <c r="L871" t="s">
        <v>2683</v>
      </c>
      <c r="M871" t="s">
        <v>2684</v>
      </c>
      <c r="N871" s="26">
        <v>1.134166666</v>
      </c>
      <c r="O871">
        <v>0</v>
      </c>
      <c r="P871">
        <v>12</v>
      </c>
      <c r="Q871">
        <v>0</v>
      </c>
      <c r="R871">
        <v>4</v>
      </c>
      <c r="S871">
        <v>0</v>
      </c>
      <c r="T871">
        <v>2</v>
      </c>
      <c r="U871">
        <v>0</v>
      </c>
      <c r="V871">
        <v>0</v>
      </c>
      <c r="W871" s="26">
        <v>0</v>
      </c>
      <c r="X871" s="26">
        <v>0</v>
      </c>
      <c r="Y871" s="26">
        <v>0</v>
      </c>
      <c r="Z871" s="26">
        <v>0.45213588764444446</v>
      </c>
      <c r="AA871" s="26">
        <v>0</v>
      </c>
      <c r="AB871" s="26">
        <v>0</v>
      </c>
      <c r="AC871" s="26">
        <v>0</v>
      </c>
      <c r="AD871" s="26">
        <v>0</v>
      </c>
      <c r="AE871" s="26">
        <v>0.45213588764444446</v>
      </c>
    </row>
    <row r="872" spans="1:31" x14ac:dyDescent="0.3">
      <c r="A872">
        <v>2760561</v>
      </c>
      <c r="B872">
        <v>1</v>
      </c>
      <c r="C872" t="s">
        <v>80</v>
      </c>
      <c r="D872" t="s">
        <v>83</v>
      </c>
      <c r="E872" t="s">
        <v>152</v>
      </c>
      <c r="F872" t="s">
        <v>2685</v>
      </c>
      <c r="G872" t="s">
        <v>159</v>
      </c>
      <c r="H872" t="s">
        <v>149</v>
      </c>
      <c r="I872" t="s">
        <v>136</v>
      </c>
      <c r="J872" t="s">
        <v>137</v>
      </c>
      <c r="K872" t="s">
        <v>138</v>
      </c>
      <c r="L872" t="s">
        <v>2686</v>
      </c>
      <c r="M872" t="s">
        <v>2687</v>
      </c>
      <c r="N872" s="26">
        <v>0.90055555499999995</v>
      </c>
      <c r="O872">
        <v>0</v>
      </c>
      <c r="P872">
        <v>560</v>
      </c>
      <c r="Q872">
        <v>0</v>
      </c>
      <c r="R872">
        <v>0</v>
      </c>
      <c r="S872">
        <v>5</v>
      </c>
      <c r="T872">
        <v>43</v>
      </c>
      <c r="U872">
        <v>0</v>
      </c>
      <c r="V872">
        <v>0</v>
      </c>
      <c r="W872" s="26">
        <v>0</v>
      </c>
      <c r="X872" s="26">
        <v>176.75202097628156</v>
      </c>
      <c r="Y872" s="26">
        <v>0</v>
      </c>
      <c r="Z872" s="26">
        <v>0</v>
      </c>
      <c r="AA872" s="26">
        <v>40.98678206751525</v>
      </c>
      <c r="AB872" s="26">
        <v>36.926081480179363</v>
      </c>
      <c r="AC872" s="26">
        <v>0</v>
      </c>
      <c r="AD872" s="26">
        <v>0</v>
      </c>
      <c r="AE872" s="26">
        <v>254.66488452397616</v>
      </c>
    </row>
    <row r="873" spans="1:31" x14ac:dyDescent="0.3">
      <c r="A873">
        <v>2760661</v>
      </c>
      <c r="B873">
        <v>1</v>
      </c>
      <c r="C873" t="s">
        <v>80</v>
      </c>
      <c r="D873" t="s">
        <v>107</v>
      </c>
      <c r="E873" t="s">
        <v>141</v>
      </c>
      <c r="F873" t="s">
        <v>2688</v>
      </c>
      <c r="G873" t="s">
        <v>143</v>
      </c>
      <c r="H873" t="s">
        <v>135</v>
      </c>
      <c r="I873" t="s">
        <v>136</v>
      </c>
      <c r="J873" t="s">
        <v>137</v>
      </c>
      <c r="K873" t="s">
        <v>138</v>
      </c>
      <c r="L873" t="s">
        <v>2689</v>
      </c>
      <c r="M873" t="s">
        <v>2690</v>
      </c>
      <c r="N873" s="26">
        <v>0.40805555500000001</v>
      </c>
      <c r="O873">
        <v>0</v>
      </c>
      <c r="P873">
        <v>178</v>
      </c>
      <c r="Q873">
        <v>0</v>
      </c>
      <c r="R873">
        <v>0</v>
      </c>
      <c r="S873">
        <v>0</v>
      </c>
      <c r="T873">
        <v>19</v>
      </c>
      <c r="U873">
        <v>0</v>
      </c>
      <c r="V873">
        <v>0</v>
      </c>
      <c r="W873" s="26">
        <v>0</v>
      </c>
      <c r="X873" s="26">
        <v>8.0001949627267859</v>
      </c>
      <c r="Y873" s="26">
        <v>0</v>
      </c>
      <c r="Z873" s="26">
        <v>0</v>
      </c>
      <c r="AA873" s="26">
        <v>0</v>
      </c>
      <c r="AB873" s="26">
        <v>4.6943447611631219</v>
      </c>
      <c r="AC873" s="26">
        <v>0</v>
      </c>
      <c r="AD873" s="26">
        <v>0</v>
      </c>
      <c r="AE873" s="26">
        <v>12.694539723889907</v>
      </c>
    </row>
    <row r="874" spans="1:31" x14ac:dyDescent="0.3">
      <c r="A874">
        <v>2760959</v>
      </c>
      <c r="B874">
        <v>1</v>
      </c>
      <c r="C874" t="s">
        <v>80</v>
      </c>
      <c r="D874" t="s">
        <v>93</v>
      </c>
      <c r="E874" t="s">
        <v>157</v>
      </c>
      <c r="F874" t="s">
        <v>2691</v>
      </c>
      <c r="G874" t="s">
        <v>159</v>
      </c>
      <c r="H874" t="s">
        <v>149</v>
      </c>
      <c r="I874" t="s">
        <v>136</v>
      </c>
      <c r="J874" t="s">
        <v>137</v>
      </c>
      <c r="K874" t="s">
        <v>138</v>
      </c>
      <c r="L874" t="s">
        <v>2692</v>
      </c>
      <c r="M874" t="s">
        <v>2693</v>
      </c>
      <c r="N874" s="26">
        <v>1.849444444</v>
      </c>
      <c r="O874">
        <v>0</v>
      </c>
      <c r="P874">
        <v>10</v>
      </c>
      <c r="Q874">
        <v>5</v>
      </c>
      <c r="R874">
        <v>3</v>
      </c>
      <c r="S874">
        <v>5</v>
      </c>
      <c r="T874">
        <v>15</v>
      </c>
      <c r="U874">
        <v>0</v>
      </c>
      <c r="V874">
        <v>0</v>
      </c>
      <c r="W874" s="26">
        <v>0</v>
      </c>
      <c r="X874" s="26">
        <v>7.6832746167905119</v>
      </c>
      <c r="Y874" s="26">
        <v>2.4827789417288635</v>
      </c>
      <c r="Z874" s="26">
        <v>2.0410424851257853</v>
      </c>
      <c r="AA874" s="26">
        <v>14.69971071420785</v>
      </c>
      <c r="AB874" s="26">
        <v>10.844730689645704</v>
      </c>
      <c r="AC874" s="26">
        <v>0</v>
      </c>
      <c r="AD874" s="26">
        <v>0</v>
      </c>
      <c r="AE874" s="26">
        <v>37.75153744749872</v>
      </c>
    </row>
    <row r="875" spans="1:31" x14ac:dyDescent="0.3">
      <c r="A875">
        <v>2777830</v>
      </c>
      <c r="B875">
        <v>1</v>
      </c>
      <c r="C875" t="s">
        <v>81</v>
      </c>
      <c r="D875" t="s">
        <v>113</v>
      </c>
      <c r="E875" t="s">
        <v>152</v>
      </c>
      <c r="F875" t="s">
        <v>2694</v>
      </c>
      <c r="G875" t="s">
        <v>960</v>
      </c>
      <c r="H875" t="s">
        <v>149</v>
      </c>
      <c r="I875" t="s">
        <v>136</v>
      </c>
      <c r="J875" t="s">
        <v>137</v>
      </c>
      <c r="K875" t="s">
        <v>138</v>
      </c>
      <c r="L875" t="s">
        <v>2695</v>
      </c>
      <c r="M875" t="s">
        <v>2696</v>
      </c>
      <c r="N875" s="26">
        <v>1.1399999999999999</v>
      </c>
      <c r="O875">
        <v>9</v>
      </c>
      <c r="P875">
        <v>1469</v>
      </c>
      <c r="Q875">
        <v>60</v>
      </c>
      <c r="R875">
        <v>424</v>
      </c>
      <c r="S875">
        <v>31</v>
      </c>
      <c r="T875">
        <v>319</v>
      </c>
      <c r="U875">
        <v>10</v>
      </c>
      <c r="V875">
        <v>3</v>
      </c>
      <c r="W875" s="26">
        <v>1.321120754692291</v>
      </c>
      <c r="X875" s="26">
        <v>266.27540658043671</v>
      </c>
      <c r="Y875" s="26">
        <v>34.392759110333586</v>
      </c>
      <c r="Z875" s="26">
        <v>36.183566136682614</v>
      </c>
      <c r="AA875" s="26">
        <v>1229.7006367184852</v>
      </c>
      <c r="AB875" s="26">
        <v>429.59908641213786</v>
      </c>
      <c r="AC875" s="26">
        <v>2756.9833831784636</v>
      </c>
      <c r="AD875" s="26">
        <v>6.4121964206217079</v>
      </c>
      <c r="AE875" s="26">
        <v>4760.8681553118531</v>
      </c>
    </row>
    <row r="876" spans="1:31" x14ac:dyDescent="0.3">
      <c r="A876">
        <v>2761059</v>
      </c>
      <c r="B876">
        <v>1</v>
      </c>
      <c r="C876" t="s">
        <v>81</v>
      </c>
      <c r="D876" t="s">
        <v>114</v>
      </c>
      <c r="E876" t="s">
        <v>170</v>
      </c>
      <c r="F876" t="s">
        <v>2697</v>
      </c>
      <c r="G876" t="s">
        <v>204</v>
      </c>
      <c r="H876" t="s">
        <v>135</v>
      </c>
      <c r="I876" t="s">
        <v>136</v>
      </c>
      <c r="J876" t="s">
        <v>137</v>
      </c>
      <c r="K876" t="s">
        <v>138</v>
      </c>
      <c r="L876" t="s">
        <v>2698</v>
      </c>
      <c r="M876" t="s">
        <v>2699</v>
      </c>
      <c r="N876" s="26">
        <v>1.395277777</v>
      </c>
      <c r="O876">
        <v>0</v>
      </c>
      <c r="P876">
        <v>38</v>
      </c>
      <c r="Q876">
        <v>0</v>
      </c>
      <c r="R876">
        <v>0</v>
      </c>
      <c r="S876">
        <v>0</v>
      </c>
      <c r="T876">
        <v>6</v>
      </c>
      <c r="U876">
        <v>0</v>
      </c>
      <c r="V876">
        <v>0</v>
      </c>
      <c r="W876" s="26">
        <v>0</v>
      </c>
      <c r="X876" s="26">
        <v>6.1167139047858026</v>
      </c>
      <c r="Y876" s="26">
        <v>0</v>
      </c>
      <c r="Z876" s="26">
        <v>0</v>
      </c>
      <c r="AA876" s="26">
        <v>0</v>
      </c>
      <c r="AB876" s="26">
        <v>4.5149775326256787</v>
      </c>
      <c r="AC876" s="26">
        <v>0</v>
      </c>
      <c r="AD876" s="26">
        <v>0</v>
      </c>
      <c r="AE876" s="26">
        <v>10.631691437411481</v>
      </c>
    </row>
    <row r="877" spans="1:31" x14ac:dyDescent="0.3">
      <c r="A877">
        <v>2761245</v>
      </c>
      <c r="B877">
        <v>1</v>
      </c>
      <c r="C877" t="s">
        <v>80</v>
      </c>
      <c r="D877" t="s">
        <v>92</v>
      </c>
      <c r="E877" t="s">
        <v>141</v>
      </c>
      <c r="F877" t="s">
        <v>2700</v>
      </c>
      <c r="G877" t="s">
        <v>143</v>
      </c>
      <c r="H877" t="s">
        <v>135</v>
      </c>
      <c r="I877" t="s">
        <v>136</v>
      </c>
      <c r="J877" t="s">
        <v>137</v>
      </c>
      <c r="K877" t="s">
        <v>138</v>
      </c>
      <c r="L877" t="s">
        <v>2701</v>
      </c>
      <c r="M877" t="s">
        <v>2702</v>
      </c>
      <c r="N877" s="26">
        <v>1.095</v>
      </c>
      <c r="O877">
        <v>0</v>
      </c>
      <c r="P877">
        <v>222</v>
      </c>
      <c r="Q877">
        <v>0</v>
      </c>
      <c r="R877">
        <v>0</v>
      </c>
      <c r="S877">
        <v>0</v>
      </c>
      <c r="T877">
        <v>11</v>
      </c>
      <c r="U877">
        <v>0</v>
      </c>
      <c r="V877">
        <v>0</v>
      </c>
      <c r="W877" s="26">
        <v>0</v>
      </c>
      <c r="X877" s="26">
        <v>49.156133402683736</v>
      </c>
      <c r="Y877" s="26">
        <v>0</v>
      </c>
      <c r="Z877" s="26">
        <v>0</v>
      </c>
      <c r="AA877" s="26">
        <v>0</v>
      </c>
      <c r="AB877" s="26">
        <v>8.4276731802446108</v>
      </c>
      <c r="AC877" s="26">
        <v>0</v>
      </c>
      <c r="AD877" s="26">
        <v>0</v>
      </c>
      <c r="AE877" s="26">
        <v>57.583806582928347</v>
      </c>
    </row>
    <row r="878" spans="1:31" x14ac:dyDescent="0.3">
      <c r="A878">
        <v>2760581</v>
      </c>
      <c r="B878">
        <v>1</v>
      </c>
      <c r="C878" t="s">
        <v>81</v>
      </c>
      <c r="D878" t="s">
        <v>127</v>
      </c>
      <c r="E878" t="s">
        <v>170</v>
      </c>
      <c r="F878" t="s">
        <v>2703</v>
      </c>
      <c r="G878" t="s">
        <v>204</v>
      </c>
      <c r="H878" t="s">
        <v>135</v>
      </c>
      <c r="I878" t="s">
        <v>136</v>
      </c>
      <c r="J878" t="s">
        <v>137</v>
      </c>
      <c r="K878" t="s">
        <v>138</v>
      </c>
      <c r="L878" t="s">
        <v>2704</v>
      </c>
      <c r="M878" t="s">
        <v>2705</v>
      </c>
      <c r="N878" s="26">
        <v>1.5319444440000001</v>
      </c>
      <c r="O878">
        <v>0</v>
      </c>
      <c r="P878">
        <v>1</v>
      </c>
      <c r="Q878">
        <v>0</v>
      </c>
      <c r="R878">
        <v>0</v>
      </c>
      <c r="S878">
        <v>0</v>
      </c>
      <c r="T878">
        <v>18</v>
      </c>
      <c r="U878">
        <v>0</v>
      </c>
      <c r="V878">
        <v>0</v>
      </c>
      <c r="W878" s="26">
        <v>0</v>
      </c>
      <c r="X878" s="26">
        <v>2.7765332542952333E-2</v>
      </c>
      <c r="Y878" s="26">
        <v>0</v>
      </c>
      <c r="Z878" s="26">
        <v>0</v>
      </c>
      <c r="AA878" s="26">
        <v>0</v>
      </c>
      <c r="AB878" s="26">
        <v>36.919039835288714</v>
      </c>
      <c r="AC878" s="26">
        <v>0</v>
      </c>
      <c r="AD878" s="26">
        <v>0</v>
      </c>
      <c r="AE878" s="26">
        <v>36.94680516783167</v>
      </c>
    </row>
    <row r="879" spans="1:31" x14ac:dyDescent="0.3">
      <c r="A879">
        <v>2760534</v>
      </c>
      <c r="B879">
        <v>2</v>
      </c>
      <c r="C879" t="s">
        <v>80</v>
      </c>
      <c r="D879" t="s">
        <v>82</v>
      </c>
      <c r="E879" t="s">
        <v>141</v>
      </c>
      <c r="F879" t="s">
        <v>2706</v>
      </c>
      <c r="G879" t="s">
        <v>204</v>
      </c>
      <c r="H879" t="s">
        <v>135</v>
      </c>
      <c r="I879" t="s">
        <v>136</v>
      </c>
      <c r="J879" t="s">
        <v>137</v>
      </c>
      <c r="K879" t="s">
        <v>138</v>
      </c>
      <c r="L879" t="s">
        <v>2707</v>
      </c>
      <c r="M879" t="s">
        <v>2708</v>
      </c>
      <c r="N879" s="26">
        <v>0.143055555</v>
      </c>
      <c r="O879">
        <v>0</v>
      </c>
      <c r="P879">
        <v>19</v>
      </c>
      <c r="Q879">
        <v>0</v>
      </c>
      <c r="R879">
        <v>0</v>
      </c>
      <c r="S879">
        <v>0</v>
      </c>
      <c r="T879">
        <v>414</v>
      </c>
      <c r="U879">
        <v>0</v>
      </c>
      <c r="V879">
        <v>1</v>
      </c>
      <c r="W879" s="26">
        <v>0</v>
      </c>
      <c r="X879" s="26">
        <v>0.53551862237631198</v>
      </c>
      <c r="Y879" s="26">
        <v>0</v>
      </c>
      <c r="Z879" s="26">
        <v>0</v>
      </c>
      <c r="AA879" s="26">
        <v>0</v>
      </c>
      <c r="AB879" s="26">
        <v>42.362984813957731</v>
      </c>
      <c r="AC879" s="26">
        <v>0</v>
      </c>
      <c r="AD879" s="26">
        <v>1.4727779278721298</v>
      </c>
      <c r="AE879" s="26">
        <v>44.371281364206169</v>
      </c>
    </row>
    <row r="880" spans="1:31" x14ac:dyDescent="0.3">
      <c r="A880">
        <v>2761145</v>
      </c>
      <c r="B880">
        <v>1</v>
      </c>
      <c r="C880" t="s">
        <v>80</v>
      </c>
      <c r="D880" t="s">
        <v>87</v>
      </c>
      <c r="E880" t="s">
        <v>170</v>
      </c>
      <c r="F880" t="s">
        <v>2709</v>
      </c>
      <c r="G880" t="s">
        <v>2710</v>
      </c>
      <c r="H880" t="s">
        <v>135</v>
      </c>
      <c r="I880" t="s">
        <v>136</v>
      </c>
      <c r="J880" t="s">
        <v>137</v>
      </c>
      <c r="K880" t="s">
        <v>138</v>
      </c>
      <c r="L880" t="s">
        <v>2711</v>
      </c>
      <c r="M880" t="s">
        <v>2712</v>
      </c>
      <c r="N880" s="26">
        <v>3.1291666660000002</v>
      </c>
      <c r="O880">
        <v>0</v>
      </c>
      <c r="P880">
        <v>22</v>
      </c>
      <c r="Q880">
        <v>0</v>
      </c>
      <c r="R880">
        <v>0</v>
      </c>
      <c r="S880">
        <v>0</v>
      </c>
      <c r="T880">
        <v>5</v>
      </c>
      <c r="U880">
        <v>0</v>
      </c>
      <c r="V880">
        <v>0</v>
      </c>
      <c r="W880" s="26">
        <v>0</v>
      </c>
      <c r="X880" s="26">
        <v>26.880181877163704</v>
      </c>
      <c r="Y880" s="26">
        <v>0</v>
      </c>
      <c r="Z880" s="26">
        <v>0</v>
      </c>
      <c r="AA880" s="26">
        <v>0</v>
      </c>
      <c r="AB880" s="26">
        <v>5.6551003550464767</v>
      </c>
      <c r="AC880" s="26">
        <v>0</v>
      </c>
      <c r="AD880" s="26">
        <v>0</v>
      </c>
      <c r="AE880" s="26">
        <v>32.535282232210179</v>
      </c>
    </row>
    <row r="881" spans="1:31" x14ac:dyDescent="0.3">
      <c r="A881">
        <v>2760744</v>
      </c>
      <c r="B881">
        <v>1</v>
      </c>
      <c r="C881" t="s">
        <v>80</v>
      </c>
      <c r="D881" t="s">
        <v>101</v>
      </c>
      <c r="E881" t="s">
        <v>152</v>
      </c>
      <c r="F881" t="s">
        <v>2713</v>
      </c>
      <c r="G881" t="s">
        <v>159</v>
      </c>
      <c r="H881" t="s">
        <v>149</v>
      </c>
      <c r="I881" t="s">
        <v>136</v>
      </c>
      <c r="J881" t="s">
        <v>137</v>
      </c>
      <c r="K881" t="s">
        <v>138</v>
      </c>
      <c r="L881" t="s">
        <v>2714</v>
      </c>
      <c r="M881" t="s">
        <v>2715</v>
      </c>
      <c r="N881" s="26">
        <v>1.701944444</v>
      </c>
      <c r="O881">
        <v>19</v>
      </c>
      <c r="P881">
        <v>22</v>
      </c>
      <c r="Q881">
        <v>19</v>
      </c>
      <c r="R881">
        <v>2</v>
      </c>
      <c r="S881">
        <v>19</v>
      </c>
      <c r="T881">
        <v>4</v>
      </c>
      <c r="U881">
        <v>0</v>
      </c>
      <c r="V881">
        <v>0</v>
      </c>
      <c r="W881" s="26">
        <v>12.808652153977945</v>
      </c>
      <c r="X881" s="26">
        <v>13.717909125457272</v>
      </c>
      <c r="Y881" s="26">
        <v>14.012466463929004</v>
      </c>
      <c r="Z881" s="26">
        <v>7.447635467715942E-2</v>
      </c>
      <c r="AA881" s="26">
        <v>774.09678534159218</v>
      </c>
      <c r="AB881" s="26">
        <v>7.3346764461716987</v>
      </c>
      <c r="AC881" s="26">
        <v>0</v>
      </c>
      <c r="AD881" s="26">
        <v>0</v>
      </c>
      <c r="AE881" s="26">
        <v>822.04496588580525</v>
      </c>
    </row>
    <row r="882" spans="1:31" x14ac:dyDescent="0.3">
      <c r="A882">
        <v>2760541</v>
      </c>
      <c r="B882">
        <v>1</v>
      </c>
      <c r="C882" t="s">
        <v>80</v>
      </c>
      <c r="D882" t="s">
        <v>87</v>
      </c>
      <c r="E882" t="s">
        <v>132</v>
      </c>
      <c r="F882" t="s">
        <v>2716</v>
      </c>
      <c r="G882" t="s">
        <v>134</v>
      </c>
      <c r="H882" t="s">
        <v>135</v>
      </c>
      <c r="I882" t="s">
        <v>136</v>
      </c>
      <c r="J882" t="s">
        <v>137</v>
      </c>
      <c r="K882" t="s">
        <v>138</v>
      </c>
      <c r="L882" t="s">
        <v>2717</v>
      </c>
      <c r="M882" t="s">
        <v>2718</v>
      </c>
      <c r="N882" s="26">
        <v>4.2288888880000002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1</v>
      </c>
      <c r="U882">
        <v>0</v>
      </c>
      <c r="V882">
        <v>0</v>
      </c>
      <c r="W882" s="26">
        <v>0</v>
      </c>
      <c r="X882" s="26">
        <v>0</v>
      </c>
      <c r="Y882" s="26">
        <v>0</v>
      </c>
      <c r="Z882" s="26">
        <v>0</v>
      </c>
      <c r="AA882" s="26">
        <v>0</v>
      </c>
      <c r="AB882" s="26">
        <v>37.849666940957796</v>
      </c>
      <c r="AC882" s="26">
        <v>0</v>
      </c>
      <c r="AD882" s="26">
        <v>0</v>
      </c>
      <c r="AE882" s="26">
        <v>37.849666940957796</v>
      </c>
    </row>
    <row r="883" spans="1:31" x14ac:dyDescent="0.3">
      <c r="A883">
        <v>2760936</v>
      </c>
      <c r="B883">
        <v>1</v>
      </c>
      <c r="C883" t="s">
        <v>80</v>
      </c>
      <c r="D883" t="s">
        <v>95</v>
      </c>
      <c r="E883" t="s">
        <v>132</v>
      </c>
      <c r="F883" t="s">
        <v>2719</v>
      </c>
      <c r="G883" t="s">
        <v>287</v>
      </c>
      <c r="H883" t="s">
        <v>135</v>
      </c>
      <c r="I883" t="s">
        <v>136</v>
      </c>
      <c r="J883" t="s">
        <v>3</v>
      </c>
      <c r="K883" t="s">
        <v>138</v>
      </c>
      <c r="L883" t="s">
        <v>2720</v>
      </c>
      <c r="M883" t="s">
        <v>2721</v>
      </c>
      <c r="N883" s="26">
        <v>3.5636111110000002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1</v>
      </c>
      <c r="U883">
        <v>0</v>
      </c>
      <c r="V883">
        <v>0</v>
      </c>
      <c r="W883" s="26">
        <v>0</v>
      </c>
      <c r="X883" s="26">
        <v>0</v>
      </c>
      <c r="Y883" s="26">
        <v>0</v>
      </c>
      <c r="Z883" s="26">
        <v>0</v>
      </c>
      <c r="AA883" s="26">
        <v>0</v>
      </c>
      <c r="AB883" s="26">
        <v>0.6056835991004873</v>
      </c>
      <c r="AC883" s="26">
        <v>0</v>
      </c>
      <c r="AD883" s="26">
        <v>0</v>
      </c>
      <c r="AE883" s="26">
        <v>0.6056835991004873</v>
      </c>
    </row>
    <row r="884" spans="1:31" x14ac:dyDescent="0.3">
      <c r="A884">
        <v>2760807</v>
      </c>
      <c r="B884">
        <v>1</v>
      </c>
      <c r="C884" t="s">
        <v>80</v>
      </c>
      <c r="D884" t="s">
        <v>107</v>
      </c>
      <c r="E884" t="s">
        <v>141</v>
      </c>
      <c r="F884" t="s">
        <v>2722</v>
      </c>
      <c r="G884" t="s">
        <v>143</v>
      </c>
      <c r="H884" t="s">
        <v>135</v>
      </c>
      <c r="I884" t="s">
        <v>136</v>
      </c>
      <c r="J884" t="s">
        <v>137</v>
      </c>
      <c r="K884" t="s">
        <v>138</v>
      </c>
      <c r="L884" t="s">
        <v>2723</v>
      </c>
      <c r="M884" t="s">
        <v>2724</v>
      </c>
      <c r="N884" s="26">
        <v>0.85333333300000003</v>
      </c>
      <c r="O884">
        <v>0</v>
      </c>
      <c r="P884">
        <v>36</v>
      </c>
      <c r="Q884">
        <v>0</v>
      </c>
      <c r="R884">
        <v>7</v>
      </c>
      <c r="S884">
        <v>0</v>
      </c>
      <c r="T884">
        <v>9</v>
      </c>
      <c r="U884">
        <v>0</v>
      </c>
      <c r="V884">
        <v>0</v>
      </c>
      <c r="W884" s="26">
        <v>0</v>
      </c>
      <c r="X884" s="26">
        <v>3.7129996312725075</v>
      </c>
      <c r="Y884" s="26">
        <v>0</v>
      </c>
      <c r="Z884" s="26">
        <v>0.46625271232138499</v>
      </c>
      <c r="AA884" s="26">
        <v>0</v>
      </c>
      <c r="AB884" s="26">
        <v>2.9245009670053914</v>
      </c>
      <c r="AC884" s="26">
        <v>0</v>
      </c>
      <c r="AD884" s="26">
        <v>0</v>
      </c>
      <c r="AE884" s="26">
        <v>7.1037533105992843</v>
      </c>
    </row>
    <row r="885" spans="1:31" x14ac:dyDescent="0.3">
      <c r="A885">
        <v>2760976</v>
      </c>
      <c r="B885">
        <v>1</v>
      </c>
      <c r="C885" t="s">
        <v>81</v>
      </c>
      <c r="D885" t="s">
        <v>115</v>
      </c>
      <c r="E885" t="s">
        <v>152</v>
      </c>
      <c r="F885" t="s">
        <v>2725</v>
      </c>
      <c r="G885" t="s">
        <v>159</v>
      </c>
      <c r="H885" t="s">
        <v>149</v>
      </c>
      <c r="I885" t="s">
        <v>136</v>
      </c>
      <c r="J885" t="s">
        <v>137</v>
      </c>
      <c r="K885" t="s">
        <v>138</v>
      </c>
      <c r="L885" t="s">
        <v>2726</v>
      </c>
      <c r="M885" t="s">
        <v>2727</v>
      </c>
      <c r="N885" s="26">
        <v>0.50888888799999998</v>
      </c>
      <c r="O885">
        <v>1</v>
      </c>
      <c r="P885">
        <v>809</v>
      </c>
      <c r="Q885">
        <v>1</v>
      </c>
      <c r="R885">
        <v>47</v>
      </c>
      <c r="S885">
        <v>1</v>
      </c>
      <c r="T885">
        <v>36</v>
      </c>
      <c r="U885">
        <v>2</v>
      </c>
      <c r="V885">
        <v>0</v>
      </c>
      <c r="W885" s="26">
        <v>0.10652468926222221</v>
      </c>
      <c r="X885" s="26">
        <v>24.824813162963849</v>
      </c>
      <c r="Y885" s="26">
        <v>2.6674205479053179</v>
      </c>
      <c r="Z885" s="26">
        <v>3.013861033528916</v>
      </c>
      <c r="AA885" s="26">
        <v>1.7233609604180637</v>
      </c>
      <c r="AB885" s="26">
        <v>4.5358662461333017</v>
      </c>
      <c r="AC885" s="26">
        <v>31.111752671938518</v>
      </c>
      <c r="AD885" s="26">
        <v>0</v>
      </c>
      <c r="AE885" s="26">
        <v>67.98359931215019</v>
      </c>
    </row>
    <row r="886" spans="1:31" x14ac:dyDescent="0.3">
      <c r="A886">
        <v>2760850</v>
      </c>
      <c r="B886">
        <v>1</v>
      </c>
      <c r="C886" t="s">
        <v>80</v>
      </c>
      <c r="D886" t="s">
        <v>92</v>
      </c>
      <c r="E886" t="s">
        <v>157</v>
      </c>
      <c r="F886" t="s">
        <v>2444</v>
      </c>
      <c r="G886" t="s">
        <v>159</v>
      </c>
      <c r="H886" t="s">
        <v>149</v>
      </c>
      <c r="I886" t="s">
        <v>136</v>
      </c>
      <c r="J886" t="s">
        <v>137</v>
      </c>
      <c r="K886" t="s">
        <v>138</v>
      </c>
      <c r="L886" t="s">
        <v>2728</v>
      </c>
      <c r="M886" t="s">
        <v>2729</v>
      </c>
      <c r="N886" s="26">
        <v>0.221111111</v>
      </c>
      <c r="O886">
        <v>0</v>
      </c>
      <c r="P886">
        <v>2925</v>
      </c>
      <c r="Q886">
        <v>0</v>
      </c>
      <c r="R886">
        <v>18</v>
      </c>
      <c r="S886">
        <v>5</v>
      </c>
      <c r="T886">
        <v>370</v>
      </c>
      <c r="U886">
        <v>0</v>
      </c>
      <c r="V886">
        <v>0</v>
      </c>
      <c r="W886" s="26">
        <v>0</v>
      </c>
      <c r="X886" s="26">
        <v>91.490770393805136</v>
      </c>
      <c r="Y886" s="26">
        <v>0</v>
      </c>
      <c r="Z886" s="26">
        <v>0.2558027328067356</v>
      </c>
      <c r="AA886" s="26">
        <v>7.8079609978263012</v>
      </c>
      <c r="AB886" s="26">
        <v>81.118199050435479</v>
      </c>
      <c r="AC886" s="26">
        <v>0</v>
      </c>
      <c r="AD886" s="26">
        <v>0</v>
      </c>
      <c r="AE886" s="26">
        <v>180.67273317487366</v>
      </c>
    </row>
    <row r="887" spans="1:31" x14ac:dyDescent="0.3">
      <c r="A887">
        <v>2760870</v>
      </c>
      <c r="B887">
        <v>1</v>
      </c>
      <c r="C887" t="s">
        <v>80</v>
      </c>
      <c r="D887" t="s">
        <v>100</v>
      </c>
      <c r="E887" t="s">
        <v>170</v>
      </c>
      <c r="F887" t="s">
        <v>2730</v>
      </c>
      <c r="G887" t="s">
        <v>204</v>
      </c>
      <c r="H887" t="s">
        <v>135</v>
      </c>
      <c r="I887" t="s">
        <v>136</v>
      </c>
      <c r="J887" t="s">
        <v>137</v>
      </c>
      <c r="K887" t="s">
        <v>138</v>
      </c>
      <c r="L887" t="s">
        <v>2731</v>
      </c>
      <c r="M887" t="s">
        <v>2732</v>
      </c>
      <c r="N887" s="26">
        <v>2.7666666659999999</v>
      </c>
      <c r="O887">
        <v>0</v>
      </c>
      <c r="P887">
        <v>47</v>
      </c>
      <c r="Q887">
        <v>0</v>
      </c>
      <c r="R887">
        <v>0</v>
      </c>
      <c r="S887">
        <v>0</v>
      </c>
      <c r="T887">
        <v>1</v>
      </c>
      <c r="U887">
        <v>0</v>
      </c>
      <c r="V887">
        <v>0</v>
      </c>
      <c r="W887" s="26">
        <v>0</v>
      </c>
      <c r="X887" s="26">
        <v>27.475982643164485</v>
      </c>
      <c r="Y887" s="26">
        <v>0</v>
      </c>
      <c r="Z887" s="26">
        <v>0</v>
      </c>
      <c r="AA887" s="26">
        <v>0</v>
      </c>
      <c r="AB887" s="26">
        <v>0</v>
      </c>
      <c r="AC887" s="26">
        <v>0</v>
      </c>
      <c r="AD887" s="26">
        <v>0</v>
      </c>
      <c r="AE887" s="26">
        <v>27.475982643164485</v>
      </c>
    </row>
    <row r="888" spans="1:31" x14ac:dyDescent="0.3">
      <c r="A888">
        <v>2761205</v>
      </c>
      <c r="B888">
        <v>1</v>
      </c>
      <c r="C888" t="s">
        <v>80</v>
      </c>
      <c r="D888" t="s">
        <v>84</v>
      </c>
      <c r="E888" t="s">
        <v>132</v>
      </c>
      <c r="F888" t="s">
        <v>2733</v>
      </c>
      <c r="G888" t="s">
        <v>197</v>
      </c>
      <c r="H888" t="s">
        <v>135</v>
      </c>
      <c r="I888" t="s">
        <v>136</v>
      </c>
      <c r="J888" t="s">
        <v>137</v>
      </c>
      <c r="K888" t="s">
        <v>138</v>
      </c>
      <c r="L888" t="s">
        <v>2734</v>
      </c>
      <c r="M888" t="s">
        <v>2735</v>
      </c>
      <c r="N888" s="26">
        <v>1.419444444</v>
      </c>
      <c r="O888">
        <v>0</v>
      </c>
      <c r="P888">
        <v>4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 s="26">
        <v>0</v>
      </c>
      <c r="X888" s="26">
        <v>1.4431115983248557</v>
      </c>
      <c r="Y888" s="26">
        <v>0</v>
      </c>
      <c r="Z888" s="26">
        <v>0</v>
      </c>
      <c r="AA888" s="26">
        <v>0</v>
      </c>
      <c r="AB888" s="26">
        <v>0</v>
      </c>
      <c r="AC888" s="26">
        <v>0</v>
      </c>
      <c r="AD888" s="26">
        <v>0</v>
      </c>
      <c r="AE888" s="26">
        <v>1.4431115983248557</v>
      </c>
    </row>
    <row r="889" spans="1:31" x14ac:dyDescent="0.3">
      <c r="A889">
        <v>2761008</v>
      </c>
      <c r="B889">
        <v>1</v>
      </c>
      <c r="C889" t="s">
        <v>80</v>
      </c>
      <c r="D889" t="s">
        <v>104</v>
      </c>
      <c r="E889" t="s">
        <v>132</v>
      </c>
      <c r="F889" t="s">
        <v>2736</v>
      </c>
      <c r="G889" t="s">
        <v>197</v>
      </c>
      <c r="H889" t="s">
        <v>135</v>
      </c>
      <c r="I889" t="s">
        <v>136</v>
      </c>
      <c r="J889" t="s">
        <v>137</v>
      </c>
      <c r="K889" t="s">
        <v>138</v>
      </c>
      <c r="L889" t="s">
        <v>2737</v>
      </c>
      <c r="M889" t="s">
        <v>2738</v>
      </c>
      <c r="N889" s="26">
        <v>1.2975000000000001</v>
      </c>
      <c r="O889">
        <v>0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0</v>
      </c>
      <c r="V889">
        <v>0</v>
      </c>
      <c r="W889" s="26">
        <v>0</v>
      </c>
      <c r="X889" s="26">
        <v>0</v>
      </c>
      <c r="Y889" s="26">
        <v>0</v>
      </c>
      <c r="Z889" s="26">
        <v>0</v>
      </c>
      <c r="AA889" s="26">
        <v>0</v>
      </c>
      <c r="AB889" s="26">
        <v>0</v>
      </c>
      <c r="AC889" s="26">
        <v>0</v>
      </c>
      <c r="AD889" s="26">
        <v>0</v>
      </c>
      <c r="AE889" s="26">
        <v>0</v>
      </c>
    </row>
    <row r="890" spans="1:31" x14ac:dyDescent="0.3">
      <c r="A890">
        <v>2760630</v>
      </c>
      <c r="B890">
        <v>1</v>
      </c>
      <c r="C890" t="s">
        <v>80</v>
      </c>
      <c r="D890" t="s">
        <v>93</v>
      </c>
      <c r="E890" t="s">
        <v>157</v>
      </c>
      <c r="F890" t="s">
        <v>2739</v>
      </c>
      <c r="G890" t="s">
        <v>186</v>
      </c>
      <c r="H890" t="s">
        <v>149</v>
      </c>
      <c r="I890" t="s">
        <v>136</v>
      </c>
      <c r="J890" t="s">
        <v>137</v>
      </c>
      <c r="K890" t="s">
        <v>187</v>
      </c>
      <c r="L890" t="s">
        <v>2740</v>
      </c>
      <c r="M890" t="s">
        <v>2741</v>
      </c>
      <c r="N890" s="26">
        <v>3.3975</v>
      </c>
      <c r="O890">
        <v>2</v>
      </c>
      <c r="P890">
        <v>4898</v>
      </c>
      <c r="Q890">
        <v>162</v>
      </c>
      <c r="R890">
        <v>1337</v>
      </c>
      <c r="S890">
        <v>40</v>
      </c>
      <c r="T890">
        <v>1011</v>
      </c>
      <c r="U890">
        <v>5</v>
      </c>
      <c r="V890">
        <v>1</v>
      </c>
      <c r="W890" s="26">
        <v>16.765027223684559</v>
      </c>
      <c r="X890" s="26">
        <v>1905.0629100890551</v>
      </c>
      <c r="Y890" s="26">
        <v>653.17121542011864</v>
      </c>
      <c r="Z890" s="26">
        <v>805.90069737964609</v>
      </c>
      <c r="AA890" s="26">
        <v>576.42746279636503</v>
      </c>
      <c r="AB890" s="26">
        <v>1610.1041492920365</v>
      </c>
      <c r="AC890" s="26">
        <v>2656.1984387186917</v>
      </c>
      <c r="AD890" s="26">
        <v>0</v>
      </c>
      <c r="AE890" s="26">
        <v>8223.6299009195973</v>
      </c>
    </row>
    <row r="891" spans="1:31" x14ac:dyDescent="0.3">
      <c r="A891">
        <v>2760653</v>
      </c>
      <c r="B891">
        <v>1</v>
      </c>
      <c r="C891" t="s">
        <v>81</v>
      </c>
      <c r="D891" t="s">
        <v>112</v>
      </c>
      <c r="E891" t="s">
        <v>132</v>
      </c>
      <c r="F891" t="s">
        <v>2742</v>
      </c>
      <c r="G891" t="s">
        <v>134</v>
      </c>
      <c r="H891" t="s">
        <v>135</v>
      </c>
      <c r="I891" t="s">
        <v>136</v>
      </c>
      <c r="J891" t="s">
        <v>137</v>
      </c>
      <c r="K891" t="s">
        <v>138</v>
      </c>
      <c r="L891" t="s">
        <v>2743</v>
      </c>
      <c r="M891" t="s">
        <v>2744</v>
      </c>
      <c r="N891" s="26">
        <v>3.6244444439999999</v>
      </c>
      <c r="O891">
        <v>0</v>
      </c>
      <c r="P891">
        <v>1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 s="26">
        <v>0</v>
      </c>
      <c r="X891" s="26">
        <v>1.3149321642575069</v>
      </c>
      <c r="Y891" s="26">
        <v>0</v>
      </c>
      <c r="Z891" s="26">
        <v>0</v>
      </c>
      <c r="AA891" s="26">
        <v>0</v>
      </c>
      <c r="AB891" s="26">
        <v>0</v>
      </c>
      <c r="AC891" s="26">
        <v>0</v>
      </c>
      <c r="AD891" s="26">
        <v>0</v>
      </c>
      <c r="AE891" s="26">
        <v>1.3149321642575069</v>
      </c>
    </row>
    <row r="892" spans="1:31" x14ac:dyDescent="0.3">
      <c r="A892">
        <v>2760581</v>
      </c>
      <c r="B892">
        <v>2</v>
      </c>
      <c r="C892" t="s">
        <v>81</v>
      </c>
      <c r="D892" t="s">
        <v>127</v>
      </c>
      <c r="E892" t="s">
        <v>141</v>
      </c>
      <c r="F892" t="s">
        <v>2745</v>
      </c>
      <c r="G892" t="s">
        <v>204</v>
      </c>
      <c r="H892" t="s">
        <v>135</v>
      </c>
      <c r="I892" t="s">
        <v>136</v>
      </c>
      <c r="J892" t="s">
        <v>137</v>
      </c>
      <c r="K892" t="s">
        <v>138</v>
      </c>
      <c r="L892" t="s">
        <v>2705</v>
      </c>
      <c r="M892" t="s">
        <v>2746</v>
      </c>
      <c r="N892" s="26">
        <v>0.79611111099999998</v>
      </c>
      <c r="O892">
        <v>0</v>
      </c>
      <c r="P892">
        <v>1</v>
      </c>
      <c r="Q892">
        <v>0</v>
      </c>
      <c r="R892">
        <v>0</v>
      </c>
      <c r="S892">
        <v>0</v>
      </c>
      <c r="T892">
        <v>39</v>
      </c>
      <c r="U892">
        <v>0</v>
      </c>
      <c r="V892">
        <v>0</v>
      </c>
      <c r="W892" s="26">
        <v>0</v>
      </c>
      <c r="X892" s="26">
        <v>1.4340009322595167E-2</v>
      </c>
      <c r="Y892" s="26">
        <v>0</v>
      </c>
      <c r="Z892" s="26">
        <v>0</v>
      </c>
      <c r="AA892" s="26">
        <v>0</v>
      </c>
      <c r="AB892" s="26">
        <v>30.265685527027355</v>
      </c>
      <c r="AC892" s="26">
        <v>0</v>
      </c>
      <c r="AD892" s="26">
        <v>0</v>
      </c>
      <c r="AE892" s="26">
        <v>30.28002553634995</v>
      </c>
    </row>
    <row r="893" spans="1:31" x14ac:dyDescent="0.3">
      <c r="A893">
        <v>2760985</v>
      </c>
      <c r="B893">
        <v>1</v>
      </c>
      <c r="C893" t="s">
        <v>80</v>
      </c>
      <c r="D893" t="s">
        <v>106</v>
      </c>
      <c r="E893" t="s">
        <v>152</v>
      </c>
      <c r="F893" t="s">
        <v>2747</v>
      </c>
      <c r="G893" t="s">
        <v>159</v>
      </c>
      <c r="H893" t="s">
        <v>149</v>
      </c>
      <c r="I893" t="s">
        <v>136</v>
      </c>
      <c r="J893" t="s">
        <v>137</v>
      </c>
      <c r="K893" t="s">
        <v>138</v>
      </c>
      <c r="L893" t="s">
        <v>2748</v>
      </c>
      <c r="M893" t="s">
        <v>2749</v>
      </c>
      <c r="N893" s="26">
        <v>7.7222221999999993E-2</v>
      </c>
      <c r="O893">
        <v>0</v>
      </c>
      <c r="P893">
        <v>238</v>
      </c>
      <c r="Q893">
        <v>15</v>
      </c>
      <c r="R893">
        <v>52</v>
      </c>
      <c r="S893">
        <v>3</v>
      </c>
      <c r="T893">
        <v>40</v>
      </c>
      <c r="U893">
        <v>0</v>
      </c>
      <c r="V893">
        <v>0</v>
      </c>
      <c r="W893" s="26">
        <v>0</v>
      </c>
      <c r="X893" s="26">
        <v>3.0429235131762229</v>
      </c>
      <c r="Y893" s="26">
        <v>0.81385127027433946</v>
      </c>
      <c r="Z893" s="26">
        <v>1.2194224256056208</v>
      </c>
      <c r="AA893" s="26">
        <v>1.9642303377386445E-2</v>
      </c>
      <c r="AB893" s="26">
        <v>3.5346533723240001</v>
      </c>
      <c r="AC893" s="26">
        <v>0</v>
      </c>
      <c r="AD893" s="26">
        <v>0</v>
      </c>
      <c r="AE893" s="26">
        <v>8.6304928847575688</v>
      </c>
    </row>
    <row r="894" spans="1:31" x14ac:dyDescent="0.3">
      <c r="A894">
        <v>2807789</v>
      </c>
      <c r="B894">
        <v>1</v>
      </c>
      <c r="C894" t="s">
        <v>80</v>
      </c>
      <c r="D894" t="s">
        <v>97</v>
      </c>
      <c r="E894" t="s">
        <v>157</v>
      </c>
      <c r="F894" t="s">
        <v>1964</v>
      </c>
      <c r="G894" t="s">
        <v>143</v>
      </c>
      <c r="H894" t="s">
        <v>149</v>
      </c>
      <c r="I894" t="s">
        <v>136</v>
      </c>
      <c r="J894" t="s">
        <v>137</v>
      </c>
      <c r="K894" t="s">
        <v>138</v>
      </c>
      <c r="L894" t="s">
        <v>2750</v>
      </c>
      <c r="M894" t="s">
        <v>2751</v>
      </c>
      <c r="N894" s="26">
        <v>0.21583333299999999</v>
      </c>
      <c r="O894">
        <v>0</v>
      </c>
      <c r="P894">
        <v>187</v>
      </c>
      <c r="Q894">
        <v>0</v>
      </c>
      <c r="R894">
        <v>32</v>
      </c>
      <c r="S894">
        <v>0</v>
      </c>
      <c r="T894">
        <v>15</v>
      </c>
      <c r="U894">
        <v>0</v>
      </c>
      <c r="V894">
        <v>0</v>
      </c>
      <c r="W894" s="26">
        <v>0</v>
      </c>
      <c r="X894" s="26">
        <v>33.543195106037871</v>
      </c>
      <c r="Y894" s="26">
        <v>0</v>
      </c>
      <c r="Z894" s="26">
        <v>0.18124143146666666</v>
      </c>
      <c r="AA894" s="26">
        <v>0</v>
      </c>
      <c r="AB894" s="26">
        <v>6.5601598893963358</v>
      </c>
      <c r="AC894" s="26">
        <v>0</v>
      </c>
      <c r="AD894" s="26">
        <v>0</v>
      </c>
      <c r="AE894" s="26">
        <v>40.284596426900876</v>
      </c>
    </row>
    <row r="895" spans="1:31" x14ac:dyDescent="0.3">
      <c r="A895">
        <v>2760922</v>
      </c>
      <c r="B895">
        <v>1</v>
      </c>
      <c r="C895" t="s">
        <v>80</v>
      </c>
      <c r="D895" t="s">
        <v>90</v>
      </c>
      <c r="E895" t="s">
        <v>170</v>
      </c>
      <c r="F895" t="s">
        <v>1682</v>
      </c>
      <c r="G895" t="s">
        <v>303</v>
      </c>
      <c r="H895" t="s">
        <v>135</v>
      </c>
      <c r="I895" t="s">
        <v>136</v>
      </c>
      <c r="J895" t="s">
        <v>137</v>
      </c>
      <c r="K895" t="s">
        <v>138</v>
      </c>
      <c r="L895" t="s">
        <v>2752</v>
      </c>
      <c r="M895" t="s">
        <v>2753</v>
      </c>
      <c r="N895" s="26">
        <v>6.1</v>
      </c>
      <c r="O895">
        <v>0</v>
      </c>
      <c r="P895">
        <v>4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 s="26">
        <v>0</v>
      </c>
      <c r="X895" s="26">
        <v>0</v>
      </c>
      <c r="Y895" s="26">
        <v>0</v>
      </c>
      <c r="Z895" s="26">
        <v>0</v>
      </c>
      <c r="AA895" s="26">
        <v>0</v>
      </c>
      <c r="AB895" s="26">
        <v>0</v>
      </c>
      <c r="AC895" s="26">
        <v>0</v>
      </c>
      <c r="AD895" s="26">
        <v>0</v>
      </c>
      <c r="AE895" s="26">
        <v>0</v>
      </c>
    </row>
    <row r="896" spans="1:31" x14ac:dyDescent="0.3">
      <c r="A896">
        <v>2760945</v>
      </c>
      <c r="B896">
        <v>1</v>
      </c>
      <c r="C896" t="s">
        <v>80</v>
      </c>
      <c r="D896" t="s">
        <v>86</v>
      </c>
      <c r="E896" t="s">
        <v>170</v>
      </c>
      <c r="F896" t="s">
        <v>2754</v>
      </c>
      <c r="G896" t="s">
        <v>204</v>
      </c>
      <c r="H896" t="s">
        <v>135</v>
      </c>
      <c r="I896" t="s">
        <v>136</v>
      </c>
      <c r="J896" t="s">
        <v>137</v>
      </c>
      <c r="K896" t="s">
        <v>138</v>
      </c>
      <c r="L896" t="s">
        <v>2755</v>
      </c>
      <c r="M896" t="s">
        <v>2756</v>
      </c>
      <c r="N896" s="26">
        <v>1.783055555</v>
      </c>
      <c r="O896">
        <v>0</v>
      </c>
      <c r="P896">
        <v>3</v>
      </c>
      <c r="Q896">
        <v>0</v>
      </c>
      <c r="R896">
        <v>1</v>
      </c>
      <c r="S896">
        <v>0</v>
      </c>
      <c r="T896">
        <v>6</v>
      </c>
      <c r="U896">
        <v>0</v>
      </c>
      <c r="V896">
        <v>0</v>
      </c>
      <c r="W896" s="26">
        <v>0</v>
      </c>
      <c r="X896" s="26">
        <v>33.72705011755604</v>
      </c>
      <c r="Y896" s="26">
        <v>0</v>
      </c>
      <c r="Z896" s="26">
        <v>0</v>
      </c>
      <c r="AA896" s="26">
        <v>0</v>
      </c>
      <c r="AB896" s="26">
        <v>92.132816733766717</v>
      </c>
      <c r="AC896" s="26">
        <v>0</v>
      </c>
      <c r="AD896" s="26">
        <v>0</v>
      </c>
      <c r="AE896" s="26">
        <v>125.85986685132275</v>
      </c>
    </row>
    <row r="897" spans="1:31" x14ac:dyDescent="0.3">
      <c r="A897">
        <v>2761045</v>
      </c>
      <c r="B897">
        <v>1</v>
      </c>
      <c r="C897" t="s">
        <v>80</v>
      </c>
      <c r="D897" t="s">
        <v>98</v>
      </c>
      <c r="E897" t="s">
        <v>132</v>
      </c>
      <c r="F897" t="s">
        <v>2757</v>
      </c>
      <c r="G897" t="s">
        <v>197</v>
      </c>
      <c r="H897" t="s">
        <v>135</v>
      </c>
      <c r="I897" t="s">
        <v>136</v>
      </c>
      <c r="J897" t="s">
        <v>137</v>
      </c>
      <c r="K897" t="s">
        <v>138</v>
      </c>
      <c r="L897" t="s">
        <v>2758</v>
      </c>
      <c r="M897" t="s">
        <v>2759</v>
      </c>
      <c r="N897" s="26">
        <v>5.4861111109999996</v>
      </c>
      <c r="O897">
        <v>0</v>
      </c>
      <c r="P897">
        <v>1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 s="26">
        <v>0</v>
      </c>
      <c r="X897" s="26">
        <v>1.7177686749729719</v>
      </c>
      <c r="Y897" s="26">
        <v>0</v>
      </c>
      <c r="Z897" s="26">
        <v>0</v>
      </c>
      <c r="AA897" s="26">
        <v>0</v>
      </c>
      <c r="AB897" s="26">
        <v>0</v>
      </c>
      <c r="AC897" s="26">
        <v>0</v>
      </c>
      <c r="AD897" s="26">
        <v>0</v>
      </c>
      <c r="AE897" s="26">
        <v>1.7177686749729719</v>
      </c>
    </row>
    <row r="898" spans="1:31" x14ac:dyDescent="0.3">
      <c r="A898">
        <v>2761022</v>
      </c>
      <c r="B898">
        <v>1</v>
      </c>
      <c r="C898" t="s">
        <v>81</v>
      </c>
      <c r="D898" t="s">
        <v>121</v>
      </c>
      <c r="E898" t="s">
        <v>152</v>
      </c>
      <c r="F898" t="s">
        <v>2760</v>
      </c>
      <c r="G898" t="s">
        <v>159</v>
      </c>
      <c r="H898" t="s">
        <v>149</v>
      </c>
      <c r="I898" t="s">
        <v>136</v>
      </c>
      <c r="J898" t="s">
        <v>137</v>
      </c>
      <c r="K898" t="s">
        <v>138</v>
      </c>
      <c r="L898" t="s">
        <v>2761</v>
      </c>
      <c r="M898" t="s">
        <v>2762</v>
      </c>
      <c r="N898" s="26">
        <v>0.16611111100000001</v>
      </c>
      <c r="O898">
        <v>4</v>
      </c>
      <c r="P898">
        <v>963</v>
      </c>
      <c r="Q898">
        <v>9</v>
      </c>
      <c r="R898">
        <v>27</v>
      </c>
      <c r="S898">
        <v>5</v>
      </c>
      <c r="T898">
        <v>46</v>
      </c>
      <c r="U898">
        <v>0</v>
      </c>
      <c r="V898">
        <v>0</v>
      </c>
      <c r="W898" s="26">
        <v>0.15246561090222222</v>
      </c>
      <c r="X898" s="26">
        <v>18.382739650315326</v>
      </c>
      <c r="Y898" s="26">
        <v>1.9317303413979459</v>
      </c>
      <c r="Z898" s="26">
        <v>5.3859629685578884E-2</v>
      </c>
      <c r="AA898" s="26">
        <v>3.773551511633646</v>
      </c>
      <c r="AB898" s="26">
        <v>4.4282335492529912</v>
      </c>
      <c r="AC898" s="26">
        <v>0</v>
      </c>
      <c r="AD898" s="26">
        <v>0</v>
      </c>
      <c r="AE898" s="26">
        <v>28.722580293187708</v>
      </c>
    </row>
    <row r="899" spans="1:31" x14ac:dyDescent="0.3">
      <c r="A899">
        <v>2761002</v>
      </c>
      <c r="B899">
        <v>1</v>
      </c>
      <c r="C899" t="s">
        <v>80</v>
      </c>
      <c r="D899" t="s">
        <v>96</v>
      </c>
      <c r="E899" t="s">
        <v>132</v>
      </c>
      <c r="F899" t="s">
        <v>2763</v>
      </c>
      <c r="G899" t="s">
        <v>134</v>
      </c>
      <c r="H899" t="s">
        <v>135</v>
      </c>
      <c r="I899" t="s">
        <v>136</v>
      </c>
      <c r="J899" t="s">
        <v>137</v>
      </c>
      <c r="K899" t="s">
        <v>138</v>
      </c>
      <c r="L899" t="s">
        <v>2764</v>
      </c>
      <c r="M899" t="s">
        <v>2765</v>
      </c>
      <c r="N899" s="26">
        <v>7.7941666659999997</v>
      </c>
      <c r="O899">
        <v>0</v>
      </c>
      <c r="P899">
        <v>1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 s="26">
        <v>0</v>
      </c>
      <c r="X899" s="26">
        <v>0</v>
      </c>
      <c r="Y899" s="26">
        <v>0</v>
      </c>
      <c r="Z899" s="26">
        <v>0</v>
      </c>
      <c r="AA899" s="26">
        <v>0</v>
      </c>
      <c r="AB899" s="26">
        <v>0</v>
      </c>
      <c r="AC899" s="26">
        <v>0</v>
      </c>
      <c r="AD899" s="26">
        <v>0</v>
      </c>
      <c r="AE899" s="26">
        <v>0</v>
      </c>
    </row>
    <row r="900" spans="1:31" x14ac:dyDescent="0.3">
      <c r="A900">
        <v>2760713</v>
      </c>
      <c r="B900">
        <v>2</v>
      </c>
      <c r="C900" t="s">
        <v>80</v>
      </c>
      <c r="D900" t="s">
        <v>88</v>
      </c>
      <c r="E900" t="s">
        <v>170</v>
      </c>
      <c r="F900" t="s">
        <v>2766</v>
      </c>
      <c r="G900" t="s">
        <v>197</v>
      </c>
      <c r="H900" t="s">
        <v>135</v>
      </c>
      <c r="I900" t="s">
        <v>136</v>
      </c>
      <c r="J900" t="s">
        <v>137</v>
      </c>
      <c r="K900" t="s">
        <v>138</v>
      </c>
      <c r="L900" t="s">
        <v>2767</v>
      </c>
      <c r="M900" t="s">
        <v>2768</v>
      </c>
      <c r="N900" s="26">
        <v>0.87583333299999999</v>
      </c>
      <c r="O900">
        <v>0</v>
      </c>
      <c r="P900">
        <v>107</v>
      </c>
      <c r="Q900">
        <v>0</v>
      </c>
      <c r="R900">
        <v>0</v>
      </c>
      <c r="S900">
        <v>0</v>
      </c>
      <c r="T900">
        <v>23</v>
      </c>
      <c r="U900">
        <v>0</v>
      </c>
      <c r="V900">
        <v>0</v>
      </c>
      <c r="W900" s="26">
        <v>0</v>
      </c>
      <c r="X900" s="26">
        <v>22.315948314297778</v>
      </c>
      <c r="Y900" s="26">
        <v>0</v>
      </c>
      <c r="Z900" s="26">
        <v>0</v>
      </c>
      <c r="AA900" s="26">
        <v>0</v>
      </c>
      <c r="AB900" s="26">
        <v>9.2652350030911848</v>
      </c>
      <c r="AC900" s="26">
        <v>0</v>
      </c>
      <c r="AD900" s="26">
        <v>0</v>
      </c>
      <c r="AE900" s="26">
        <v>31.581183317388962</v>
      </c>
    </row>
    <row r="901" spans="1:31" x14ac:dyDescent="0.3">
      <c r="A901">
        <v>2760816</v>
      </c>
      <c r="B901">
        <v>1</v>
      </c>
      <c r="C901" t="s">
        <v>80</v>
      </c>
      <c r="D901" t="s">
        <v>103</v>
      </c>
      <c r="E901" t="s">
        <v>170</v>
      </c>
      <c r="F901" t="s">
        <v>2769</v>
      </c>
      <c r="G901" t="s">
        <v>204</v>
      </c>
      <c r="H901" t="s">
        <v>135</v>
      </c>
      <c r="I901" t="s">
        <v>136</v>
      </c>
      <c r="J901" t="s">
        <v>137</v>
      </c>
      <c r="K901" t="s">
        <v>138</v>
      </c>
      <c r="L901" t="s">
        <v>2770</v>
      </c>
      <c r="M901" t="s">
        <v>2771</v>
      </c>
      <c r="N901" s="26">
        <v>3.6294444440000002</v>
      </c>
      <c r="O901">
        <v>0</v>
      </c>
      <c r="P901">
        <v>22</v>
      </c>
      <c r="Q901">
        <v>0</v>
      </c>
      <c r="R901">
        <v>0</v>
      </c>
      <c r="S901">
        <v>0</v>
      </c>
      <c r="T901">
        <v>2</v>
      </c>
      <c r="U901">
        <v>0</v>
      </c>
      <c r="V901">
        <v>0</v>
      </c>
      <c r="W901" s="26">
        <v>0</v>
      </c>
      <c r="X901" s="26">
        <v>22.643601982397279</v>
      </c>
      <c r="Y901" s="26">
        <v>0</v>
      </c>
      <c r="Z901" s="26">
        <v>0</v>
      </c>
      <c r="AA901" s="26">
        <v>0</v>
      </c>
      <c r="AB901" s="26">
        <v>62.859327891078998</v>
      </c>
      <c r="AC901" s="26">
        <v>0</v>
      </c>
      <c r="AD901" s="26">
        <v>0</v>
      </c>
      <c r="AE901" s="26">
        <v>85.502929873476276</v>
      </c>
    </row>
    <row r="902" spans="1:31" x14ac:dyDescent="0.3">
      <c r="A902">
        <v>2760716</v>
      </c>
      <c r="B902">
        <v>1</v>
      </c>
      <c r="C902" t="s">
        <v>80</v>
      </c>
      <c r="D902" t="s">
        <v>82</v>
      </c>
      <c r="E902" t="s">
        <v>166</v>
      </c>
      <c r="F902" t="s">
        <v>2772</v>
      </c>
      <c r="G902" t="s">
        <v>425</v>
      </c>
      <c r="H902" t="s">
        <v>135</v>
      </c>
      <c r="I902" t="s">
        <v>136</v>
      </c>
      <c r="J902" t="s">
        <v>137</v>
      </c>
      <c r="K902" t="s">
        <v>138</v>
      </c>
      <c r="L902" t="s">
        <v>2773</v>
      </c>
      <c r="M902" t="s">
        <v>2774</v>
      </c>
      <c r="N902" s="26">
        <v>7.6669444440000003</v>
      </c>
      <c r="O902">
        <v>0</v>
      </c>
      <c r="P902">
        <v>67</v>
      </c>
      <c r="Q902">
        <v>0</v>
      </c>
      <c r="R902">
        <v>0</v>
      </c>
      <c r="S902">
        <v>0</v>
      </c>
      <c r="T902">
        <v>21</v>
      </c>
      <c r="U902">
        <v>0</v>
      </c>
      <c r="V902">
        <v>0</v>
      </c>
      <c r="W902" s="26">
        <v>0</v>
      </c>
      <c r="X902" s="26">
        <v>137.48907537641443</v>
      </c>
      <c r="Y902" s="26">
        <v>0</v>
      </c>
      <c r="Z902" s="26">
        <v>0</v>
      </c>
      <c r="AA902" s="26">
        <v>0</v>
      </c>
      <c r="AB902" s="26">
        <v>63.682956086133032</v>
      </c>
      <c r="AC902" s="26">
        <v>0</v>
      </c>
      <c r="AD902" s="26">
        <v>0</v>
      </c>
      <c r="AE902" s="26">
        <v>201.17203146254747</v>
      </c>
    </row>
    <row r="903" spans="1:31" x14ac:dyDescent="0.3">
      <c r="A903">
        <v>2760587</v>
      </c>
      <c r="B903">
        <v>1</v>
      </c>
      <c r="C903" t="s">
        <v>80</v>
      </c>
      <c r="D903" t="s">
        <v>82</v>
      </c>
      <c r="E903" t="s">
        <v>132</v>
      </c>
      <c r="F903" t="s">
        <v>2775</v>
      </c>
      <c r="G903" t="s">
        <v>134</v>
      </c>
      <c r="H903" t="s">
        <v>135</v>
      </c>
      <c r="I903" t="s">
        <v>136</v>
      </c>
      <c r="J903" t="s">
        <v>137</v>
      </c>
      <c r="K903" t="s">
        <v>138</v>
      </c>
      <c r="L903" t="s">
        <v>2776</v>
      </c>
      <c r="M903" t="s">
        <v>2777</v>
      </c>
      <c r="N903" s="26">
        <v>7.4811111109999997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3</v>
      </c>
      <c r="U903">
        <v>0</v>
      </c>
      <c r="V903">
        <v>0</v>
      </c>
      <c r="W903" s="26">
        <v>0</v>
      </c>
      <c r="X903" s="26">
        <v>0</v>
      </c>
      <c r="Y903" s="26">
        <v>0</v>
      </c>
      <c r="Z903" s="26">
        <v>0</v>
      </c>
      <c r="AA903" s="26">
        <v>0</v>
      </c>
      <c r="AB903" s="26">
        <v>13.013463047484723</v>
      </c>
      <c r="AC903" s="26">
        <v>0</v>
      </c>
      <c r="AD903" s="26">
        <v>0</v>
      </c>
      <c r="AE903" s="26">
        <v>13.013463047484723</v>
      </c>
    </row>
    <row r="904" spans="1:31" x14ac:dyDescent="0.3">
      <c r="A904">
        <v>2760836</v>
      </c>
      <c r="B904">
        <v>1</v>
      </c>
      <c r="C904" t="s">
        <v>81</v>
      </c>
      <c r="D904" t="s">
        <v>118</v>
      </c>
      <c r="E904" t="s">
        <v>146</v>
      </c>
      <c r="F904" t="s">
        <v>2041</v>
      </c>
      <c r="G904" t="s">
        <v>159</v>
      </c>
      <c r="H904" t="s">
        <v>149</v>
      </c>
      <c r="I904" t="s">
        <v>566</v>
      </c>
      <c r="J904" t="s">
        <v>137</v>
      </c>
      <c r="K904" t="s">
        <v>138</v>
      </c>
      <c r="L904" t="s">
        <v>2778</v>
      </c>
      <c r="M904" t="s">
        <v>2779</v>
      </c>
      <c r="N904" s="26">
        <v>8.3333330000000001E-3</v>
      </c>
      <c r="O904">
        <v>0</v>
      </c>
      <c r="P904">
        <v>2</v>
      </c>
      <c r="Q904">
        <v>11</v>
      </c>
      <c r="R904">
        <v>67</v>
      </c>
      <c r="S904">
        <v>6</v>
      </c>
      <c r="T904">
        <v>8</v>
      </c>
      <c r="U904">
        <v>0</v>
      </c>
      <c r="V904">
        <v>0</v>
      </c>
      <c r="W904" s="26">
        <v>0</v>
      </c>
      <c r="X904" s="26">
        <v>1.8736821166666668E-3</v>
      </c>
      <c r="Y904" s="26">
        <v>0.49154085303775491</v>
      </c>
      <c r="Z904" s="26">
        <v>0.13781629389511665</v>
      </c>
      <c r="AA904" s="26">
        <v>0.11641775819940335</v>
      </c>
      <c r="AB904" s="26">
        <v>2.4473541726462503E-2</v>
      </c>
      <c r="AC904" s="26">
        <v>0</v>
      </c>
      <c r="AD904" s="26">
        <v>0</v>
      </c>
      <c r="AE904" s="26">
        <v>0.77212212897540411</v>
      </c>
    </row>
    <row r="905" spans="1:31" x14ac:dyDescent="0.3">
      <c r="A905">
        <v>2760882</v>
      </c>
      <c r="B905">
        <v>1</v>
      </c>
      <c r="C905" t="s">
        <v>80</v>
      </c>
      <c r="D905" t="s">
        <v>84</v>
      </c>
      <c r="E905" t="s">
        <v>170</v>
      </c>
      <c r="F905" t="s">
        <v>2780</v>
      </c>
      <c r="G905" t="s">
        <v>204</v>
      </c>
      <c r="H905" t="s">
        <v>135</v>
      </c>
      <c r="I905" t="s">
        <v>136</v>
      </c>
      <c r="J905" t="s">
        <v>137</v>
      </c>
      <c r="K905" t="s">
        <v>138</v>
      </c>
      <c r="L905" t="s">
        <v>2781</v>
      </c>
      <c r="M905" t="s">
        <v>2782</v>
      </c>
      <c r="N905" s="26">
        <v>2.2886111109999998</v>
      </c>
      <c r="O905">
        <v>0</v>
      </c>
      <c r="P905">
        <v>2</v>
      </c>
      <c r="Q905">
        <v>0</v>
      </c>
      <c r="R905">
        <v>0</v>
      </c>
      <c r="S905">
        <v>0</v>
      </c>
      <c r="T905">
        <v>109</v>
      </c>
      <c r="U905">
        <v>0</v>
      </c>
      <c r="V905">
        <v>2</v>
      </c>
      <c r="W905" s="26">
        <v>0</v>
      </c>
      <c r="X905" s="26">
        <v>3.6389565762066658E-2</v>
      </c>
      <c r="Y905" s="26">
        <v>0</v>
      </c>
      <c r="Z905" s="26">
        <v>0</v>
      </c>
      <c r="AA905" s="26">
        <v>0</v>
      </c>
      <c r="AB905" s="26">
        <v>183.97298984315941</v>
      </c>
      <c r="AC905" s="26">
        <v>0</v>
      </c>
      <c r="AD905" s="26">
        <v>66.570287057759643</v>
      </c>
      <c r="AE905" s="26">
        <v>250.57966646668115</v>
      </c>
    </row>
    <row r="906" spans="1:31" x14ac:dyDescent="0.3">
      <c r="A906">
        <v>2760633</v>
      </c>
      <c r="B906">
        <v>1</v>
      </c>
      <c r="C906" t="s">
        <v>80</v>
      </c>
      <c r="D906" t="s">
        <v>106</v>
      </c>
      <c r="E906" t="s">
        <v>152</v>
      </c>
      <c r="F906" t="s">
        <v>2783</v>
      </c>
      <c r="G906" t="s">
        <v>159</v>
      </c>
      <c r="H906" t="s">
        <v>149</v>
      </c>
      <c r="I906" t="s">
        <v>136</v>
      </c>
      <c r="J906" t="s">
        <v>137</v>
      </c>
      <c r="K906" t="s">
        <v>138</v>
      </c>
      <c r="L906" t="s">
        <v>2784</v>
      </c>
      <c r="M906" t="s">
        <v>2785</v>
      </c>
      <c r="N906" s="26">
        <v>0.62083333299999999</v>
      </c>
      <c r="O906">
        <v>0</v>
      </c>
      <c r="P906">
        <v>566</v>
      </c>
      <c r="Q906">
        <v>86</v>
      </c>
      <c r="R906">
        <v>194</v>
      </c>
      <c r="S906">
        <v>12</v>
      </c>
      <c r="T906">
        <v>126</v>
      </c>
      <c r="U906">
        <v>0</v>
      </c>
      <c r="V906">
        <v>0</v>
      </c>
      <c r="W906" s="26">
        <v>0</v>
      </c>
      <c r="X906" s="26">
        <v>101.94034914375847</v>
      </c>
      <c r="Y906" s="26">
        <v>35.810115755195454</v>
      </c>
      <c r="Z906" s="26">
        <v>61.390495238751669</v>
      </c>
      <c r="AA906" s="26">
        <v>49.538183417274716</v>
      </c>
      <c r="AB906" s="26">
        <v>44.260832688990099</v>
      </c>
      <c r="AC906" s="26">
        <v>0</v>
      </c>
      <c r="AD906" s="26">
        <v>0</v>
      </c>
      <c r="AE906" s="26">
        <v>292.93997624397042</v>
      </c>
    </row>
    <row r="907" spans="1:31" x14ac:dyDescent="0.3">
      <c r="A907">
        <v>2761028</v>
      </c>
      <c r="B907">
        <v>1</v>
      </c>
      <c r="C907" t="s">
        <v>81</v>
      </c>
      <c r="D907" t="s">
        <v>117</v>
      </c>
      <c r="E907" t="s">
        <v>170</v>
      </c>
      <c r="F907" t="s">
        <v>2786</v>
      </c>
      <c r="G907" t="s">
        <v>204</v>
      </c>
      <c r="H907" t="s">
        <v>135</v>
      </c>
      <c r="I907" t="s">
        <v>136</v>
      </c>
      <c r="J907" t="s">
        <v>137</v>
      </c>
      <c r="K907" t="s">
        <v>138</v>
      </c>
      <c r="L907" t="s">
        <v>2787</v>
      </c>
      <c r="M907" t="s">
        <v>2788</v>
      </c>
      <c r="N907" s="26">
        <v>1.4275</v>
      </c>
      <c r="O907">
        <v>0</v>
      </c>
      <c r="P907">
        <v>41</v>
      </c>
      <c r="Q907">
        <v>0</v>
      </c>
      <c r="R907">
        <v>1</v>
      </c>
      <c r="S907">
        <v>0</v>
      </c>
      <c r="T907">
        <v>5</v>
      </c>
      <c r="U907">
        <v>0</v>
      </c>
      <c r="V907">
        <v>0</v>
      </c>
      <c r="W907" s="26">
        <v>0</v>
      </c>
      <c r="X907" s="26">
        <v>7.1264924048967018</v>
      </c>
      <c r="Y907" s="26">
        <v>0</v>
      </c>
      <c r="Z907" s="26">
        <v>0.58410447360000006</v>
      </c>
      <c r="AA907" s="26">
        <v>0</v>
      </c>
      <c r="AB907" s="26">
        <v>1.0339397470076221</v>
      </c>
      <c r="AC907" s="26">
        <v>0</v>
      </c>
      <c r="AD907" s="26">
        <v>0</v>
      </c>
      <c r="AE907" s="26">
        <v>8.744536625504324</v>
      </c>
    </row>
    <row r="908" spans="1:31" x14ac:dyDescent="0.3">
      <c r="A908">
        <v>2761237</v>
      </c>
      <c r="B908">
        <v>1</v>
      </c>
      <c r="C908" t="s">
        <v>80</v>
      </c>
      <c r="D908" t="s">
        <v>110</v>
      </c>
      <c r="E908" t="s">
        <v>132</v>
      </c>
      <c r="F908" t="s">
        <v>2789</v>
      </c>
      <c r="G908" t="s">
        <v>197</v>
      </c>
      <c r="H908" t="s">
        <v>135</v>
      </c>
      <c r="I908" t="s">
        <v>136</v>
      </c>
      <c r="J908" t="s">
        <v>137</v>
      </c>
      <c r="K908" t="s">
        <v>138</v>
      </c>
      <c r="L908" t="s">
        <v>2790</v>
      </c>
      <c r="M908" t="s">
        <v>2791</v>
      </c>
      <c r="N908" s="26">
        <v>2.9852777769999999</v>
      </c>
      <c r="O908">
        <v>0</v>
      </c>
      <c r="P908">
        <v>4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 s="26">
        <v>0</v>
      </c>
      <c r="X908" s="26">
        <v>2.977526503508714</v>
      </c>
      <c r="Y908" s="26">
        <v>0</v>
      </c>
      <c r="Z908" s="26">
        <v>0</v>
      </c>
      <c r="AA908" s="26">
        <v>0</v>
      </c>
      <c r="AB908" s="26">
        <v>0</v>
      </c>
      <c r="AC908" s="26">
        <v>0</v>
      </c>
      <c r="AD908" s="26">
        <v>0</v>
      </c>
      <c r="AE908" s="26">
        <v>2.977526503508714</v>
      </c>
    </row>
    <row r="909" spans="1:31" x14ac:dyDescent="0.3">
      <c r="A909">
        <v>2760988</v>
      </c>
      <c r="B909">
        <v>1</v>
      </c>
      <c r="C909" t="s">
        <v>80</v>
      </c>
      <c r="D909" t="s">
        <v>85</v>
      </c>
      <c r="E909" t="s">
        <v>132</v>
      </c>
      <c r="F909" t="s">
        <v>2792</v>
      </c>
      <c r="G909" t="s">
        <v>134</v>
      </c>
      <c r="H909" t="s">
        <v>135</v>
      </c>
      <c r="I909" t="s">
        <v>136</v>
      </c>
      <c r="J909" t="s">
        <v>137</v>
      </c>
      <c r="K909" t="s">
        <v>138</v>
      </c>
      <c r="L909" t="s">
        <v>2793</v>
      </c>
      <c r="M909" t="s">
        <v>2794</v>
      </c>
      <c r="N909" s="26">
        <v>6.9080555549999998</v>
      </c>
      <c r="O909">
        <v>0</v>
      </c>
      <c r="P909">
        <v>7</v>
      </c>
      <c r="Q909">
        <v>0</v>
      </c>
      <c r="R909">
        <v>0</v>
      </c>
      <c r="S909">
        <v>0</v>
      </c>
      <c r="T909">
        <v>3</v>
      </c>
      <c r="U909">
        <v>0</v>
      </c>
      <c r="V909">
        <v>0</v>
      </c>
      <c r="W909" s="26">
        <v>0</v>
      </c>
      <c r="X909" s="26">
        <v>10.574556261468981</v>
      </c>
      <c r="Y909" s="26">
        <v>0</v>
      </c>
      <c r="Z909" s="26">
        <v>0</v>
      </c>
      <c r="AA909" s="26">
        <v>0</v>
      </c>
      <c r="AB909" s="26">
        <v>4.8970076458553722</v>
      </c>
      <c r="AC909" s="26">
        <v>0</v>
      </c>
      <c r="AD909" s="26">
        <v>0</v>
      </c>
      <c r="AE909" s="26">
        <v>15.471563907324352</v>
      </c>
    </row>
    <row r="910" spans="1:31" x14ac:dyDescent="0.3">
      <c r="A910">
        <v>2761068</v>
      </c>
      <c r="B910">
        <v>1</v>
      </c>
      <c r="C910" t="s">
        <v>80</v>
      </c>
      <c r="D910" t="s">
        <v>103</v>
      </c>
      <c r="E910" t="s">
        <v>152</v>
      </c>
      <c r="F910" t="s">
        <v>2795</v>
      </c>
      <c r="G910" t="s">
        <v>159</v>
      </c>
      <c r="H910" t="s">
        <v>149</v>
      </c>
      <c r="I910" t="s">
        <v>136</v>
      </c>
      <c r="J910" t="s">
        <v>137</v>
      </c>
      <c r="K910" t="s">
        <v>138</v>
      </c>
      <c r="L910" t="s">
        <v>2796</v>
      </c>
      <c r="M910" t="s">
        <v>2797</v>
      </c>
      <c r="N910" s="26">
        <v>0.29666666600000002</v>
      </c>
      <c r="O910">
        <v>0</v>
      </c>
      <c r="P910">
        <v>0</v>
      </c>
      <c r="Q910">
        <v>7</v>
      </c>
      <c r="R910">
        <v>21</v>
      </c>
      <c r="S910">
        <v>12</v>
      </c>
      <c r="T910">
        <v>4</v>
      </c>
      <c r="U910">
        <v>5</v>
      </c>
      <c r="V910">
        <v>1</v>
      </c>
      <c r="W910" s="26">
        <v>0</v>
      </c>
      <c r="X910" s="26">
        <v>0</v>
      </c>
      <c r="Y910" s="26">
        <v>2.5193680477534968</v>
      </c>
      <c r="Z910" s="26">
        <v>0</v>
      </c>
      <c r="AA910" s="26">
        <v>21.556307363785475</v>
      </c>
      <c r="AB910" s="26">
        <v>20.36173329829742</v>
      </c>
      <c r="AC910" s="26">
        <v>25.9327394220172</v>
      </c>
      <c r="AD910" s="26">
        <v>1.7049125939422503</v>
      </c>
      <c r="AE910" s="26">
        <v>72.075060725795851</v>
      </c>
    </row>
    <row r="911" spans="1:31" x14ac:dyDescent="0.3">
      <c r="A911">
        <v>2761168</v>
      </c>
      <c r="B911">
        <v>1</v>
      </c>
      <c r="C911" t="s">
        <v>80</v>
      </c>
      <c r="D911" t="s">
        <v>82</v>
      </c>
      <c r="E911" t="s">
        <v>132</v>
      </c>
      <c r="F911" t="s">
        <v>2798</v>
      </c>
      <c r="G911" t="s">
        <v>134</v>
      </c>
      <c r="H911" t="s">
        <v>135</v>
      </c>
      <c r="I911" t="s">
        <v>136</v>
      </c>
      <c r="J911" t="s">
        <v>137</v>
      </c>
      <c r="K911" t="s">
        <v>138</v>
      </c>
      <c r="L911" t="s">
        <v>2799</v>
      </c>
      <c r="M911" t="s">
        <v>2800</v>
      </c>
      <c r="N911" s="26">
        <v>2.2675000000000001</v>
      </c>
      <c r="O911">
        <v>0</v>
      </c>
      <c r="P911">
        <v>15</v>
      </c>
      <c r="Q911">
        <v>0</v>
      </c>
      <c r="R911">
        <v>0</v>
      </c>
      <c r="S911">
        <v>0</v>
      </c>
      <c r="T911">
        <v>4</v>
      </c>
      <c r="U911">
        <v>0</v>
      </c>
      <c r="V911">
        <v>0</v>
      </c>
      <c r="W911" s="26">
        <v>0</v>
      </c>
      <c r="X911" s="26">
        <v>10.578780914102406</v>
      </c>
      <c r="Y911" s="26">
        <v>0</v>
      </c>
      <c r="Z911" s="26">
        <v>0</v>
      </c>
      <c r="AA911" s="26">
        <v>0</v>
      </c>
      <c r="AB911" s="26">
        <v>0.82122144917596729</v>
      </c>
      <c r="AC911" s="26">
        <v>0</v>
      </c>
      <c r="AD911" s="26">
        <v>0</v>
      </c>
      <c r="AE911" s="26">
        <v>11.400002363278373</v>
      </c>
    </row>
    <row r="912" spans="1:31" x14ac:dyDescent="0.3">
      <c r="A912">
        <v>2760919</v>
      </c>
      <c r="B912">
        <v>1</v>
      </c>
      <c r="C912" t="s">
        <v>80</v>
      </c>
      <c r="D912" t="s">
        <v>84</v>
      </c>
      <c r="E912" t="s">
        <v>132</v>
      </c>
      <c r="F912" t="s">
        <v>1629</v>
      </c>
      <c r="G912" t="s">
        <v>197</v>
      </c>
      <c r="H912" t="s">
        <v>135</v>
      </c>
      <c r="I912" t="s">
        <v>136</v>
      </c>
      <c r="J912" t="s">
        <v>137</v>
      </c>
      <c r="K912" t="s">
        <v>138</v>
      </c>
      <c r="L912" t="s">
        <v>2801</v>
      </c>
      <c r="M912" t="s">
        <v>2802</v>
      </c>
      <c r="N912" s="26">
        <v>3.5211111110000002</v>
      </c>
      <c r="O912">
        <v>0</v>
      </c>
      <c r="P912">
        <v>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 s="26">
        <v>0</v>
      </c>
      <c r="X912" s="26">
        <v>2.0804564086609645</v>
      </c>
      <c r="Y912" s="26">
        <v>0</v>
      </c>
      <c r="Z912" s="26">
        <v>0</v>
      </c>
      <c r="AA912" s="26">
        <v>0</v>
      </c>
      <c r="AB912" s="26">
        <v>0</v>
      </c>
      <c r="AC912" s="26">
        <v>0</v>
      </c>
      <c r="AD912" s="26">
        <v>0</v>
      </c>
      <c r="AE912" s="26">
        <v>2.0804564086609645</v>
      </c>
    </row>
    <row r="913" spans="1:31" x14ac:dyDescent="0.3">
      <c r="A913">
        <v>2760713</v>
      </c>
      <c r="B913">
        <v>1</v>
      </c>
      <c r="C913" t="s">
        <v>80</v>
      </c>
      <c r="D913" t="s">
        <v>88</v>
      </c>
      <c r="E913" t="s">
        <v>132</v>
      </c>
      <c r="F913" t="s">
        <v>2803</v>
      </c>
      <c r="G913" t="s">
        <v>197</v>
      </c>
      <c r="H913" t="s">
        <v>135</v>
      </c>
      <c r="I913" t="s">
        <v>136</v>
      </c>
      <c r="J913" t="s">
        <v>137</v>
      </c>
      <c r="K913" t="s">
        <v>138</v>
      </c>
      <c r="L913" t="s">
        <v>2804</v>
      </c>
      <c r="M913" t="s">
        <v>2767</v>
      </c>
      <c r="N913" s="26">
        <v>2.1363888879999999</v>
      </c>
      <c r="O913">
        <v>0</v>
      </c>
      <c r="P913">
        <v>1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 s="26">
        <v>0</v>
      </c>
      <c r="X913" s="26">
        <v>0.92352513547064552</v>
      </c>
      <c r="Y913" s="26">
        <v>0</v>
      </c>
      <c r="Z913" s="26">
        <v>0</v>
      </c>
      <c r="AA913" s="26">
        <v>0</v>
      </c>
      <c r="AB913" s="26">
        <v>0</v>
      </c>
      <c r="AC913" s="26">
        <v>0</v>
      </c>
      <c r="AD913" s="26">
        <v>0</v>
      </c>
      <c r="AE913" s="26">
        <v>0.92352513547064552</v>
      </c>
    </row>
    <row r="914" spans="1:31" x14ac:dyDescent="0.3">
      <c r="A914">
        <v>2760722</v>
      </c>
      <c r="B914">
        <v>1</v>
      </c>
      <c r="C914" t="s">
        <v>80</v>
      </c>
      <c r="D914" t="s">
        <v>103</v>
      </c>
      <c r="E914" t="s">
        <v>152</v>
      </c>
      <c r="F914" t="s">
        <v>2805</v>
      </c>
      <c r="G914" t="s">
        <v>159</v>
      </c>
      <c r="H914" t="s">
        <v>149</v>
      </c>
      <c r="I914" t="s">
        <v>136</v>
      </c>
      <c r="J914" t="s">
        <v>137</v>
      </c>
      <c r="K914" t="s">
        <v>138</v>
      </c>
      <c r="L914" t="s">
        <v>2806</v>
      </c>
      <c r="M914" t="s">
        <v>2807</v>
      </c>
      <c r="N914" s="26">
        <v>1.9055555550000001</v>
      </c>
      <c r="O914">
        <v>0</v>
      </c>
      <c r="P914">
        <v>0</v>
      </c>
      <c r="Q914">
        <v>0</v>
      </c>
      <c r="R914">
        <v>0</v>
      </c>
      <c r="S914">
        <v>7</v>
      </c>
      <c r="T914">
        <v>2</v>
      </c>
      <c r="U914">
        <v>18</v>
      </c>
      <c r="V914">
        <v>2</v>
      </c>
      <c r="W914" s="26">
        <v>0</v>
      </c>
      <c r="X914" s="26">
        <v>0</v>
      </c>
      <c r="Y914" s="26">
        <v>0</v>
      </c>
      <c r="Z914" s="26">
        <v>0</v>
      </c>
      <c r="AA914" s="26">
        <v>355.56773769611681</v>
      </c>
      <c r="AB914" s="26">
        <v>8.9980864705960411</v>
      </c>
      <c r="AC914" s="26">
        <v>4862.602526637982</v>
      </c>
      <c r="AD914" s="26">
        <v>276.01082618652629</v>
      </c>
      <c r="AE914" s="26">
        <v>5503.1791769912206</v>
      </c>
    </row>
    <row r="915" spans="1:31" x14ac:dyDescent="0.3">
      <c r="A915">
        <v>2760745</v>
      </c>
      <c r="B915">
        <v>1</v>
      </c>
      <c r="C915" t="s">
        <v>80</v>
      </c>
      <c r="D915" t="s">
        <v>82</v>
      </c>
      <c r="E915" t="s">
        <v>170</v>
      </c>
      <c r="F915" t="s">
        <v>2808</v>
      </c>
      <c r="G915" t="s">
        <v>1313</v>
      </c>
      <c r="H915" t="s">
        <v>135</v>
      </c>
      <c r="I915" t="s">
        <v>136</v>
      </c>
      <c r="J915" t="s">
        <v>137</v>
      </c>
      <c r="K915" t="s">
        <v>138</v>
      </c>
      <c r="L915" t="s">
        <v>2809</v>
      </c>
      <c r="M915" t="s">
        <v>2810</v>
      </c>
      <c r="N915" s="26">
        <v>2.27</v>
      </c>
      <c r="O915">
        <v>0</v>
      </c>
      <c r="P915">
        <v>200</v>
      </c>
      <c r="Q915">
        <v>0</v>
      </c>
      <c r="R915">
        <v>0</v>
      </c>
      <c r="S915">
        <v>0</v>
      </c>
      <c r="T915">
        <v>12</v>
      </c>
      <c r="U915">
        <v>0</v>
      </c>
      <c r="V915">
        <v>0</v>
      </c>
      <c r="W915" s="26">
        <v>0</v>
      </c>
      <c r="X915" s="26">
        <v>145.41182950077209</v>
      </c>
      <c r="Y915" s="26">
        <v>0</v>
      </c>
      <c r="Z915" s="26">
        <v>0</v>
      </c>
      <c r="AA915" s="26">
        <v>0</v>
      </c>
      <c r="AB915" s="26">
        <v>5.5634441241421362</v>
      </c>
      <c r="AC915" s="26">
        <v>0</v>
      </c>
      <c r="AD915" s="26">
        <v>0</v>
      </c>
      <c r="AE915" s="26">
        <v>150.97527362491422</v>
      </c>
    </row>
    <row r="916" spans="1:31" x14ac:dyDescent="0.3">
      <c r="A916">
        <v>2761077</v>
      </c>
      <c r="B916">
        <v>1</v>
      </c>
      <c r="C916" t="s">
        <v>80</v>
      </c>
      <c r="D916" t="s">
        <v>84</v>
      </c>
      <c r="E916" t="s">
        <v>132</v>
      </c>
      <c r="F916" t="s">
        <v>2811</v>
      </c>
      <c r="G916" t="s">
        <v>197</v>
      </c>
      <c r="H916" t="s">
        <v>135</v>
      </c>
      <c r="I916" t="s">
        <v>136</v>
      </c>
      <c r="J916" t="s">
        <v>137</v>
      </c>
      <c r="K916" t="s">
        <v>138</v>
      </c>
      <c r="L916" t="s">
        <v>2812</v>
      </c>
      <c r="M916" t="s">
        <v>2813</v>
      </c>
      <c r="N916" s="26">
        <v>1.8149999999999999</v>
      </c>
      <c r="O916">
        <v>0</v>
      </c>
      <c r="P916">
        <v>6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 s="26">
        <v>0</v>
      </c>
      <c r="X916" s="26">
        <v>2.7473218252097871</v>
      </c>
      <c r="Y916" s="26">
        <v>0</v>
      </c>
      <c r="Z916" s="26">
        <v>0</v>
      </c>
      <c r="AA916" s="26">
        <v>0</v>
      </c>
      <c r="AB916" s="26">
        <v>0</v>
      </c>
      <c r="AC916" s="26">
        <v>0</v>
      </c>
      <c r="AD916" s="26">
        <v>0</v>
      </c>
      <c r="AE916" s="26">
        <v>2.7473218252097871</v>
      </c>
    </row>
    <row r="917" spans="1:31" x14ac:dyDescent="0.3">
      <c r="A917">
        <v>2760845</v>
      </c>
      <c r="B917">
        <v>1</v>
      </c>
      <c r="C917" t="s">
        <v>80</v>
      </c>
      <c r="D917" t="s">
        <v>92</v>
      </c>
      <c r="E917" t="s">
        <v>132</v>
      </c>
      <c r="F917" t="s">
        <v>2814</v>
      </c>
      <c r="G917" t="s">
        <v>197</v>
      </c>
      <c r="H917" t="s">
        <v>135</v>
      </c>
      <c r="I917" t="s">
        <v>136</v>
      </c>
      <c r="J917" t="s">
        <v>137</v>
      </c>
      <c r="K917" t="s">
        <v>138</v>
      </c>
      <c r="L917" t="s">
        <v>2815</v>
      </c>
      <c r="M917" t="s">
        <v>2816</v>
      </c>
      <c r="N917" s="26">
        <v>1.0375000000000001</v>
      </c>
      <c r="O917">
        <v>0</v>
      </c>
      <c r="P917">
        <v>1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 s="26">
        <v>0</v>
      </c>
      <c r="X917" s="26">
        <v>0</v>
      </c>
      <c r="Y917" s="26">
        <v>0</v>
      </c>
      <c r="Z917" s="26">
        <v>0</v>
      </c>
      <c r="AA917" s="26">
        <v>0</v>
      </c>
      <c r="AB917" s="26">
        <v>0</v>
      </c>
      <c r="AC917" s="26">
        <v>0</v>
      </c>
      <c r="AD917" s="26">
        <v>0</v>
      </c>
      <c r="AE917" s="26">
        <v>0</v>
      </c>
    </row>
    <row r="918" spans="1:31" x14ac:dyDescent="0.3">
      <c r="A918">
        <v>2760553</v>
      </c>
      <c r="B918">
        <v>1</v>
      </c>
      <c r="C918" t="s">
        <v>81</v>
      </c>
      <c r="D918" t="s">
        <v>127</v>
      </c>
      <c r="E918" t="s">
        <v>141</v>
      </c>
      <c r="F918" t="s">
        <v>2817</v>
      </c>
      <c r="G918" t="s">
        <v>344</v>
      </c>
      <c r="H918" t="s">
        <v>135</v>
      </c>
      <c r="I918" t="s">
        <v>136</v>
      </c>
      <c r="J918" t="s">
        <v>137</v>
      </c>
      <c r="K918" t="s">
        <v>138</v>
      </c>
      <c r="L918" t="s">
        <v>2818</v>
      </c>
      <c r="M918" t="s">
        <v>2819</v>
      </c>
      <c r="N918" s="26">
        <v>1.7116666659999999</v>
      </c>
      <c r="O918">
        <v>0</v>
      </c>
      <c r="P918">
        <v>77</v>
      </c>
      <c r="Q918">
        <v>0</v>
      </c>
      <c r="R918">
        <v>17</v>
      </c>
      <c r="S918">
        <v>0</v>
      </c>
      <c r="T918">
        <v>6</v>
      </c>
      <c r="U918">
        <v>0</v>
      </c>
      <c r="V918">
        <v>0</v>
      </c>
      <c r="W918" s="26">
        <v>0</v>
      </c>
      <c r="X918" s="26">
        <v>6.2289387001452594</v>
      </c>
      <c r="Y918" s="26">
        <v>0</v>
      </c>
      <c r="Z918" s="26">
        <v>4.2983769120588597</v>
      </c>
      <c r="AA918" s="26">
        <v>0</v>
      </c>
      <c r="AB918" s="26">
        <v>0</v>
      </c>
      <c r="AC918" s="26">
        <v>0</v>
      </c>
      <c r="AD918" s="26">
        <v>0</v>
      </c>
      <c r="AE918" s="26">
        <v>10.52731561220412</v>
      </c>
    </row>
    <row r="919" spans="1:31" x14ac:dyDescent="0.3">
      <c r="A919">
        <v>2760599</v>
      </c>
      <c r="B919">
        <v>1</v>
      </c>
      <c r="C919" t="s">
        <v>80</v>
      </c>
      <c r="D919" t="s">
        <v>103</v>
      </c>
      <c r="E919" t="s">
        <v>152</v>
      </c>
      <c r="F919" t="s">
        <v>1674</v>
      </c>
      <c r="G919" t="s">
        <v>159</v>
      </c>
      <c r="H919" t="s">
        <v>149</v>
      </c>
      <c r="I919" t="s">
        <v>136</v>
      </c>
      <c r="J919" t="s">
        <v>137</v>
      </c>
      <c r="K919" t="s">
        <v>138</v>
      </c>
      <c r="L919" t="s">
        <v>2820</v>
      </c>
      <c r="M919" t="s">
        <v>2821</v>
      </c>
      <c r="N919" s="26">
        <v>0.65638888799999995</v>
      </c>
      <c r="O919">
        <v>0</v>
      </c>
      <c r="P919">
        <v>271</v>
      </c>
      <c r="Q919">
        <v>0</v>
      </c>
      <c r="R919">
        <v>49</v>
      </c>
      <c r="S919">
        <v>4</v>
      </c>
      <c r="T919">
        <v>74</v>
      </c>
      <c r="U919">
        <v>2</v>
      </c>
      <c r="V919">
        <v>1</v>
      </c>
      <c r="W919" s="26">
        <v>0</v>
      </c>
      <c r="X919" s="26">
        <v>43.69707019097617</v>
      </c>
      <c r="Y919" s="26">
        <v>0</v>
      </c>
      <c r="Z919" s="26">
        <v>10.517949679946774</v>
      </c>
      <c r="AA919" s="26">
        <v>10.251174941592041</v>
      </c>
      <c r="AB919" s="26">
        <v>64.672173119662091</v>
      </c>
      <c r="AC919" s="26">
        <v>177.42551558202268</v>
      </c>
      <c r="AD919" s="26">
        <v>12.256117797343059</v>
      </c>
      <c r="AE919" s="26">
        <v>318.8200013115428</v>
      </c>
    </row>
    <row r="920" spans="1:31" x14ac:dyDescent="0.3">
      <c r="A920">
        <v>2760931</v>
      </c>
      <c r="B920">
        <v>1</v>
      </c>
      <c r="C920" t="s">
        <v>80</v>
      </c>
      <c r="D920" t="s">
        <v>101</v>
      </c>
      <c r="E920" t="s">
        <v>132</v>
      </c>
      <c r="F920" t="s">
        <v>2822</v>
      </c>
      <c r="G920" t="s">
        <v>197</v>
      </c>
      <c r="H920" t="s">
        <v>135</v>
      </c>
      <c r="I920" t="s">
        <v>136</v>
      </c>
      <c r="J920" t="s">
        <v>137</v>
      </c>
      <c r="K920" t="s">
        <v>138</v>
      </c>
      <c r="L920" t="s">
        <v>2823</v>
      </c>
      <c r="M920" t="s">
        <v>2824</v>
      </c>
      <c r="N920" s="26">
        <v>1.561388888</v>
      </c>
      <c r="O920">
        <v>0</v>
      </c>
      <c r="P920">
        <v>1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 s="26">
        <v>0</v>
      </c>
      <c r="X920" s="26">
        <v>0.322532192851616</v>
      </c>
      <c r="Y920" s="26">
        <v>0</v>
      </c>
      <c r="Z920" s="26">
        <v>0</v>
      </c>
      <c r="AA920" s="26">
        <v>0</v>
      </c>
      <c r="AB920" s="26">
        <v>0</v>
      </c>
      <c r="AC920" s="26">
        <v>0</v>
      </c>
      <c r="AD920" s="26">
        <v>0</v>
      </c>
      <c r="AE920" s="26">
        <v>0.322532192851616</v>
      </c>
    </row>
    <row r="921" spans="1:31" x14ac:dyDescent="0.3">
      <c r="A921">
        <v>2760636</v>
      </c>
      <c r="B921">
        <v>1</v>
      </c>
      <c r="C921" t="s">
        <v>81</v>
      </c>
      <c r="D921" t="s">
        <v>123</v>
      </c>
      <c r="E921" t="s">
        <v>157</v>
      </c>
      <c r="F921" t="s">
        <v>2456</v>
      </c>
      <c r="G921" t="s">
        <v>159</v>
      </c>
      <c r="H921" t="s">
        <v>149</v>
      </c>
      <c r="I921" t="s">
        <v>136</v>
      </c>
      <c r="J921" t="s">
        <v>137</v>
      </c>
      <c r="K921" t="s">
        <v>138</v>
      </c>
      <c r="L921" t="s">
        <v>2825</v>
      </c>
      <c r="M921" t="s">
        <v>2826</v>
      </c>
      <c r="N921" s="26">
        <v>0.47777777700000001</v>
      </c>
      <c r="O921">
        <v>9</v>
      </c>
      <c r="P921">
        <v>405</v>
      </c>
      <c r="Q921">
        <v>409</v>
      </c>
      <c r="R921">
        <v>512</v>
      </c>
      <c r="S921">
        <v>37</v>
      </c>
      <c r="T921">
        <v>74</v>
      </c>
      <c r="U921">
        <v>1</v>
      </c>
      <c r="V921">
        <v>0</v>
      </c>
      <c r="W921" s="26">
        <v>0.53184905077777778</v>
      </c>
      <c r="X921" s="26">
        <v>23.822006458750458</v>
      </c>
      <c r="Y921" s="26">
        <v>41.920045320148063</v>
      </c>
      <c r="Z921" s="26">
        <v>13.438967527630323</v>
      </c>
      <c r="AA921" s="26">
        <v>4.0002229829096629</v>
      </c>
      <c r="AB921" s="26">
        <v>8.3793032059722989</v>
      </c>
      <c r="AC921" s="26">
        <v>285.60513091427538</v>
      </c>
      <c r="AD921" s="26">
        <v>0</v>
      </c>
      <c r="AE921" s="26">
        <v>377.69752546046396</v>
      </c>
    </row>
    <row r="922" spans="1:31" x14ac:dyDescent="0.3">
      <c r="A922">
        <v>2761183</v>
      </c>
      <c r="B922">
        <v>1</v>
      </c>
      <c r="C922" t="s">
        <v>80</v>
      </c>
      <c r="D922" t="s">
        <v>93</v>
      </c>
      <c r="E922" t="s">
        <v>170</v>
      </c>
      <c r="F922" t="s">
        <v>2827</v>
      </c>
      <c r="G922" t="s">
        <v>204</v>
      </c>
      <c r="H922" t="s">
        <v>135</v>
      </c>
      <c r="I922" t="s">
        <v>136</v>
      </c>
      <c r="J922" t="s">
        <v>137</v>
      </c>
      <c r="K922" t="s">
        <v>138</v>
      </c>
      <c r="L922" t="s">
        <v>2828</v>
      </c>
      <c r="M922" t="s">
        <v>2829</v>
      </c>
      <c r="N922" s="26">
        <v>1.2666666660000001</v>
      </c>
      <c r="O922">
        <v>0</v>
      </c>
      <c r="P922">
        <v>63</v>
      </c>
      <c r="Q922">
        <v>0</v>
      </c>
      <c r="R922">
        <v>0</v>
      </c>
      <c r="S922">
        <v>0</v>
      </c>
      <c r="T922">
        <v>2</v>
      </c>
      <c r="U922">
        <v>0</v>
      </c>
      <c r="V922">
        <v>0</v>
      </c>
      <c r="W922" s="26">
        <v>0</v>
      </c>
      <c r="X922" s="26">
        <v>19.121840924833656</v>
      </c>
      <c r="Y922" s="26">
        <v>0</v>
      </c>
      <c r="Z922" s="26">
        <v>0</v>
      </c>
      <c r="AA922" s="26">
        <v>0</v>
      </c>
      <c r="AB922" s="26">
        <v>1.0983736148973011</v>
      </c>
      <c r="AC922" s="26">
        <v>0</v>
      </c>
      <c r="AD922" s="26">
        <v>0</v>
      </c>
      <c r="AE922" s="26">
        <v>20.220214539730957</v>
      </c>
    </row>
    <row r="923" spans="1:31" x14ac:dyDescent="0.3">
      <c r="A923">
        <v>2760490</v>
      </c>
      <c r="B923">
        <v>1</v>
      </c>
      <c r="C923" t="s">
        <v>81</v>
      </c>
      <c r="D923" t="s">
        <v>113</v>
      </c>
      <c r="E923" t="s">
        <v>152</v>
      </c>
      <c r="F923" t="s">
        <v>2096</v>
      </c>
      <c r="G923" t="s">
        <v>159</v>
      </c>
      <c r="H923" t="s">
        <v>149</v>
      </c>
      <c r="I923" t="s">
        <v>136</v>
      </c>
      <c r="J923" t="s">
        <v>137</v>
      </c>
      <c r="K923" t="s">
        <v>138</v>
      </c>
      <c r="L923" t="s">
        <v>2830</v>
      </c>
      <c r="M923" t="s">
        <v>2831</v>
      </c>
      <c r="N923" s="26">
        <v>1.614166666</v>
      </c>
      <c r="O923">
        <v>3</v>
      </c>
      <c r="P923">
        <v>373</v>
      </c>
      <c r="Q923">
        <v>13</v>
      </c>
      <c r="R923">
        <v>3</v>
      </c>
      <c r="S923">
        <v>8</v>
      </c>
      <c r="T923">
        <v>10</v>
      </c>
      <c r="U923">
        <v>2</v>
      </c>
      <c r="V923">
        <v>0</v>
      </c>
      <c r="W923" s="26">
        <v>0.85159185613499999</v>
      </c>
      <c r="X923" s="26">
        <v>15.934266759416699</v>
      </c>
      <c r="Y923" s="26">
        <v>21.562977751527651</v>
      </c>
      <c r="Z923" s="26">
        <v>0</v>
      </c>
      <c r="AA923" s="26">
        <v>16.808962528237775</v>
      </c>
      <c r="AB923" s="26">
        <v>1.2639397126183334</v>
      </c>
      <c r="AC923" s="26">
        <v>106.00424121348902</v>
      </c>
      <c r="AD923" s="26">
        <v>0</v>
      </c>
      <c r="AE923" s="26">
        <v>162.42597982142448</v>
      </c>
    </row>
    <row r="924" spans="1:31" x14ac:dyDescent="0.3">
      <c r="A924">
        <v>2760951</v>
      </c>
      <c r="B924">
        <v>1</v>
      </c>
      <c r="C924" t="s">
        <v>81</v>
      </c>
      <c r="D924" t="s">
        <v>113</v>
      </c>
      <c r="E924" t="s">
        <v>157</v>
      </c>
      <c r="F924" t="s">
        <v>2832</v>
      </c>
      <c r="G924" t="s">
        <v>451</v>
      </c>
      <c r="H924" t="s">
        <v>149</v>
      </c>
      <c r="I924" t="s">
        <v>136</v>
      </c>
      <c r="J924" t="s">
        <v>137</v>
      </c>
      <c r="K924" t="s">
        <v>138</v>
      </c>
      <c r="L924" t="s">
        <v>2833</v>
      </c>
      <c r="M924" t="s">
        <v>2834</v>
      </c>
      <c r="N924" s="26">
        <v>1.1888888879999999</v>
      </c>
      <c r="O924">
        <v>1</v>
      </c>
      <c r="P924">
        <v>431</v>
      </c>
      <c r="Q924">
        <v>6</v>
      </c>
      <c r="R924">
        <v>31</v>
      </c>
      <c r="S924">
        <v>8</v>
      </c>
      <c r="T924">
        <v>32</v>
      </c>
      <c r="U924">
        <v>0</v>
      </c>
      <c r="V924">
        <v>0</v>
      </c>
      <c r="W924" s="26">
        <v>0</v>
      </c>
      <c r="X924" s="26">
        <v>93.346836066158176</v>
      </c>
      <c r="Y924" s="26">
        <v>4.4392268161312574</v>
      </c>
      <c r="Z924" s="26">
        <v>2.7982962428472771</v>
      </c>
      <c r="AA924" s="26">
        <v>569.01546118326212</v>
      </c>
      <c r="AB924" s="26">
        <v>126.97940694054684</v>
      </c>
      <c r="AC924" s="26">
        <v>0</v>
      </c>
      <c r="AD924" s="26">
        <v>0</v>
      </c>
      <c r="AE924" s="26">
        <v>796.5792272489457</v>
      </c>
    </row>
    <row r="925" spans="1:31" x14ac:dyDescent="0.3">
      <c r="A925">
        <v>2760516</v>
      </c>
      <c r="B925">
        <v>1</v>
      </c>
      <c r="C925" t="s">
        <v>80</v>
      </c>
      <c r="D925" t="s">
        <v>111</v>
      </c>
      <c r="E925" t="s">
        <v>146</v>
      </c>
      <c r="F925" t="s">
        <v>2835</v>
      </c>
      <c r="G925" t="s">
        <v>326</v>
      </c>
      <c r="H925" t="s">
        <v>149</v>
      </c>
      <c r="I925" t="s">
        <v>136</v>
      </c>
      <c r="J925" t="s">
        <v>137</v>
      </c>
      <c r="K925" t="s">
        <v>138</v>
      </c>
      <c r="L925" t="s">
        <v>2836</v>
      </c>
      <c r="M925" t="s">
        <v>2837</v>
      </c>
      <c r="N925" s="26">
        <v>0.29361111099999998</v>
      </c>
      <c r="O925">
        <v>1</v>
      </c>
      <c r="P925">
        <v>120</v>
      </c>
      <c r="Q925">
        <v>0</v>
      </c>
      <c r="R925">
        <v>98</v>
      </c>
      <c r="S925">
        <v>0</v>
      </c>
      <c r="T925">
        <v>63</v>
      </c>
      <c r="U925">
        <v>0</v>
      </c>
      <c r="V925">
        <v>0</v>
      </c>
      <c r="W925" s="26">
        <v>3.3369500442951243</v>
      </c>
      <c r="X925" s="26">
        <v>14.047399978637646</v>
      </c>
      <c r="Y925" s="26">
        <v>0</v>
      </c>
      <c r="Z925" s="26">
        <v>9.893343336462145</v>
      </c>
      <c r="AA925" s="26">
        <v>0</v>
      </c>
      <c r="AB925" s="26">
        <v>15.047241305957087</v>
      </c>
      <c r="AC925" s="26">
        <v>0</v>
      </c>
      <c r="AD925" s="26">
        <v>0</v>
      </c>
      <c r="AE925" s="26">
        <v>42.324934665352004</v>
      </c>
    </row>
    <row r="926" spans="1:31" x14ac:dyDescent="0.3">
      <c r="A926">
        <v>2760573</v>
      </c>
      <c r="B926">
        <v>1</v>
      </c>
      <c r="C926" t="s">
        <v>80</v>
      </c>
      <c r="D926" t="s">
        <v>86</v>
      </c>
      <c r="E926" t="s">
        <v>132</v>
      </c>
      <c r="F926" t="s">
        <v>2838</v>
      </c>
      <c r="G926" t="s">
        <v>134</v>
      </c>
      <c r="H926" t="s">
        <v>135</v>
      </c>
      <c r="I926" t="s">
        <v>136</v>
      </c>
      <c r="J926" t="s">
        <v>137</v>
      </c>
      <c r="K926" t="s">
        <v>138</v>
      </c>
      <c r="L926" t="s">
        <v>2839</v>
      </c>
      <c r="M926" t="s">
        <v>2840</v>
      </c>
      <c r="N926" s="26">
        <v>3.5352777770000001</v>
      </c>
      <c r="O926">
        <v>0</v>
      </c>
      <c r="P926">
        <v>1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 s="26">
        <v>0</v>
      </c>
      <c r="X926" s="26">
        <v>0.46168509553795439</v>
      </c>
      <c r="Y926" s="26">
        <v>0</v>
      </c>
      <c r="Z926" s="26">
        <v>0</v>
      </c>
      <c r="AA926" s="26">
        <v>0</v>
      </c>
      <c r="AB926" s="26">
        <v>0</v>
      </c>
      <c r="AC926" s="26">
        <v>0</v>
      </c>
      <c r="AD926" s="26">
        <v>0</v>
      </c>
      <c r="AE926" s="26">
        <v>0.46168509553795439</v>
      </c>
    </row>
    <row r="927" spans="1:31" x14ac:dyDescent="0.3">
      <c r="A927">
        <v>2760499</v>
      </c>
      <c r="B927">
        <v>2</v>
      </c>
      <c r="C927" t="s">
        <v>80</v>
      </c>
      <c r="D927" t="s">
        <v>85</v>
      </c>
      <c r="E927" t="s">
        <v>175</v>
      </c>
      <c r="F927" t="s">
        <v>2841</v>
      </c>
      <c r="G927" t="s">
        <v>159</v>
      </c>
      <c r="H927" t="s">
        <v>149</v>
      </c>
      <c r="I927" t="s">
        <v>136</v>
      </c>
      <c r="J927" t="s">
        <v>137</v>
      </c>
      <c r="K927" t="s">
        <v>138</v>
      </c>
      <c r="L927" t="s">
        <v>2842</v>
      </c>
      <c r="M927" t="s">
        <v>2843</v>
      </c>
      <c r="N927" s="26">
        <v>0.17583333300000001</v>
      </c>
      <c r="O927">
        <v>0</v>
      </c>
      <c r="P927">
        <v>1476</v>
      </c>
      <c r="Q927">
        <v>0</v>
      </c>
      <c r="R927">
        <v>0</v>
      </c>
      <c r="S927">
        <v>0</v>
      </c>
      <c r="T927">
        <v>15</v>
      </c>
      <c r="U927">
        <v>0</v>
      </c>
      <c r="V927">
        <v>0</v>
      </c>
      <c r="W927" s="26">
        <v>0</v>
      </c>
      <c r="X927" s="26">
        <v>78.161577340465612</v>
      </c>
      <c r="Y927" s="26">
        <v>0</v>
      </c>
      <c r="Z927" s="26">
        <v>0</v>
      </c>
      <c r="AA927" s="26">
        <v>0</v>
      </c>
      <c r="AB927" s="26">
        <v>3.8246805327597206</v>
      </c>
      <c r="AC927" s="26">
        <v>0</v>
      </c>
      <c r="AD927" s="26">
        <v>0</v>
      </c>
      <c r="AE927" s="26">
        <v>81.986257873225327</v>
      </c>
    </row>
    <row r="928" spans="1:31" x14ac:dyDescent="0.3">
      <c r="A928">
        <v>2760533</v>
      </c>
      <c r="B928">
        <v>1</v>
      </c>
      <c r="C928" t="s">
        <v>80</v>
      </c>
      <c r="D928" t="s">
        <v>103</v>
      </c>
      <c r="E928" t="s">
        <v>152</v>
      </c>
      <c r="F928" t="s">
        <v>1870</v>
      </c>
      <c r="G928" t="s">
        <v>159</v>
      </c>
      <c r="H928" t="s">
        <v>149</v>
      </c>
      <c r="I928" t="s">
        <v>136</v>
      </c>
      <c r="J928" t="s">
        <v>137</v>
      </c>
      <c r="K928" t="s">
        <v>138</v>
      </c>
      <c r="L928" t="s">
        <v>2844</v>
      </c>
      <c r="M928" t="s">
        <v>2845</v>
      </c>
      <c r="N928" s="26">
        <v>4.0225</v>
      </c>
      <c r="O928">
        <v>0</v>
      </c>
      <c r="P928">
        <v>1</v>
      </c>
      <c r="Q928">
        <v>36</v>
      </c>
      <c r="R928">
        <v>77</v>
      </c>
      <c r="S928">
        <v>12</v>
      </c>
      <c r="T928">
        <v>7</v>
      </c>
      <c r="U928">
        <v>3</v>
      </c>
      <c r="V928">
        <v>0</v>
      </c>
      <c r="W928" s="26">
        <v>0</v>
      </c>
      <c r="X928" s="26">
        <v>0</v>
      </c>
      <c r="Y928" s="26">
        <v>119.31366997640788</v>
      </c>
      <c r="Z928" s="26">
        <v>45.918050095858895</v>
      </c>
      <c r="AA928" s="26">
        <v>759.15660726503677</v>
      </c>
      <c r="AB928" s="26">
        <v>0</v>
      </c>
      <c r="AC928" s="26">
        <v>3521.4707011525411</v>
      </c>
      <c r="AD928" s="26">
        <v>0</v>
      </c>
      <c r="AE928" s="26">
        <v>4445.8590284898446</v>
      </c>
    </row>
    <row r="929" spans="1:31" x14ac:dyDescent="0.3">
      <c r="A929">
        <v>2760679</v>
      </c>
      <c r="B929">
        <v>1</v>
      </c>
      <c r="C929" t="s">
        <v>81</v>
      </c>
      <c r="D929" t="s">
        <v>127</v>
      </c>
      <c r="E929" t="s">
        <v>170</v>
      </c>
      <c r="F929" t="s">
        <v>2846</v>
      </c>
      <c r="G929" t="s">
        <v>204</v>
      </c>
      <c r="H929" t="s">
        <v>135</v>
      </c>
      <c r="I929" t="s">
        <v>136</v>
      </c>
      <c r="J929" t="s">
        <v>137</v>
      </c>
      <c r="K929" t="s">
        <v>138</v>
      </c>
      <c r="L929" t="s">
        <v>2847</v>
      </c>
      <c r="M929" t="s">
        <v>2848</v>
      </c>
      <c r="N929" s="26">
        <v>6.8274999999999997</v>
      </c>
      <c r="O929">
        <v>0</v>
      </c>
      <c r="P929">
        <v>0</v>
      </c>
      <c r="Q929">
        <v>0</v>
      </c>
      <c r="R929">
        <v>5</v>
      </c>
      <c r="S929">
        <v>0</v>
      </c>
      <c r="T929">
        <v>0</v>
      </c>
      <c r="U929">
        <v>0</v>
      </c>
      <c r="V929">
        <v>0</v>
      </c>
      <c r="W929" s="26">
        <v>0</v>
      </c>
      <c r="X929" s="26">
        <v>0</v>
      </c>
      <c r="Y929" s="26">
        <v>0</v>
      </c>
      <c r="Z929" s="26">
        <v>0</v>
      </c>
      <c r="AA929" s="26">
        <v>0</v>
      </c>
      <c r="AB929" s="26">
        <v>0</v>
      </c>
      <c r="AC929" s="26">
        <v>0</v>
      </c>
      <c r="AD929" s="26">
        <v>0</v>
      </c>
      <c r="AE929" s="26">
        <v>0</v>
      </c>
    </row>
    <row r="930" spans="1:31" x14ac:dyDescent="0.3">
      <c r="A930">
        <v>2760656</v>
      </c>
      <c r="B930">
        <v>1</v>
      </c>
      <c r="C930" t="s">
        <v>80</v>
      </c>
      <c r="D930" t="s">
        <v>85</v>
      </c>
      <c r="E930" t="s">
        <v>132</v>
      </c>
      <c r="F930" t="s">
        <v>2849</v>
      </c>
      <c r="G930" t="s">
        <v>134</v>
      </c>
      <c r="H930" t="s">
        <v>135</v>
      </c>
      <c r="I930" t="s">
        <v>136</v>
      </c>
      <c r="J930" t="s">
        <v>137</v>
      </c>
      <c r="K930" t="s">
        <v>138</v>
      </c>
      <c r="L930" t="s">
        <v>2850</v>
      </c>
      <c r="M930" t="s">
        <v>2851</v>
      </c>
      <c r="N930" s="26">
        <v>9.0083333329999995</v>
      </c>
      <c r="O930">
        <v>0</v>
      </c>
      <c r="P930">
        <v>6</v>
      </c>
      <c r="Q930">
        <v>0</v>
      </c>
      <c r="R930">
        <v>0</v>
      </c>
      <c r="S930">
        <v>0</v>
      </c>
      <c r="T930">
        <v>1</v>
      </c>
      <c r="U930">
        <v>0</v>
      </c>
      <c r="V930">
        <v>0</v>
      </c>
      <c r="W930" s="26">
        <v>0</v>
      </c>
      <c r="X930" s="26">
        <v>14.794454665838032</v>
      </c>
      <c r="Y930" s="26">
        <v>0</v>
      </c>
      <c r="Z930" s="26">
        <v>0</v>
      </c>
      <c r="AA930" s="26">
        <v>0</v>
      </c>
      <c r="AB930" s="26">
        <v>0.69718665372952449</v>
      </c>
      <c r="AC930" s="26">
        <v>0</v>
      </c>
      <c r="AD930" s="26">
        <v>0</v>
      </c>
      <c r="AE930" s="26">
        <v>15.491641319567556</v>
      </c>
    </row>
    <row r="931" spans="1:31" x14ac:dyDescent="0.3">
      <c r="A931">
        <v>2760725</v>
      </c>
      <c r="B931">
        <v>1</v>
      </c>
      <c r="C931" t="s">
        <v>81</v>
      </c>
      <c r="D931" t="s">
        <v>118</v>
      </c>
      <c r="E931" t="s">
        <v>152</v>
      </c>
      <c r="F931" t="s">
        <v>2151</v>
      </c>
      <c r="G931" t="s">
        <v>628</v>
      </c>
      <c r="H931" t="s">
        <v>149</v>
      </c>
      <c r="I931" t="s">
        <v>136</v>
      </c>
      <c r="J931" t="s">
        <v>137</v>
      </c>
      <c r="K931" t="s">
        <v>187</v>
      </c>
      <c r="L931" t="s">
        <v>2852</v>
      </c>
      <c r="M931" t="s">
        <v>2853</v>
      </c>
      <c r="N931" s="26">
        <v>0.69916666599999999</v>
      </c>
      <c r="O931">
        <v>4</v>
      </c>
      <c r="P931">
        <v>797</v>
      </c>
      <c r="Q931">
        <v>7</v>
      </c>
      <c r="R931">
        <v>26</v>
      </c>
      <c r="S931">
        <v>0</v>
      </c>
      <c r="T931">
        <v>30</v>
      </c>
      <c r="U931">
        <v>0</v>
      </c>
      <c r="V931">
        <v>0</v>
      </c>
      <c r="W931" s="26">
        <v>0.58421775451333335</v>
      </c>
      <c r="X931" s="26">
        <v>27.635185841053715</v>
      </c>
      <c r="Y931" s="26">
        <v>0.31793219088778235</v>
      </c>
      <c r="Z931" s="26">
        <v>0.18938422961084406</v>
      </c>
      <c r="AA931" s="26">
        <v>0</v>
      </c>
      <c r="AB931" s="26">
        <v>11.122505553634729</v>
      </c>
      <c r="AC931" s="26">
        <v>0</v>
      </c>
      <c r="AD931" s="26">
        <v>0</v>
      </c>
      <c r="AE931" s="26">
        <v>39.849225569700401</v>
      </c>
    </row>
    <row r="932" spans="1:31" x14ac:dyDescent="0.3">
      <c r="A932">
        <v>2761243</v>
      </c>
      <c r="B932">
        <v>1</v>
      </c>
      <c r="C932" t="s">
        <v>81</v>
      </c>
      <c r="D932" t="s">
        <v>128</v>
      </c>
      <c r="E932" t="s">
        <v>170</v>
      </c>
      <c r="F932" t="s">
        <v>2854</v>
      </c>
      <c r="G932" t="s">
        <v>303</v>
      </c>
      <c r="H932" t="s">
        <v>135</v>
      </c>
      <c r="I932" t="s">
        <v>136</v>
      </c>
      <c r="J932" t="s">
        <v>137</v>
      </c>
      <c r="K932" t="s">
        <v>138</v>
      </c>
      <c r="L932" t="s">
        <v>2855</v>
      </c>
      <c r="M932" t="s">
        <v>2856</v>
      </c>
      <c r="N932" s="26">
        <v>3.5313888879999999</v>
      </c>
      <c r="O932">
        <v>0</v>
      </c>
      <c r="P932">
        <v>53</v>
      </c>
      <c r="Q932">
        <v>0</v>
      </c>
      <c r="R932">
        <v>0</v>
      </c>
      <c r="S932">
        <v>0</v>
      </c>
      <c r="T932">
        <v>6</v>
      </c>
      <c r="U932">
        <v>0</v>
      </c>
      <c r="V932">
        <v>0</v>
      </c>
      <c r="W932" s="26">
        <v>0</v>
      </c>
      <c r="X932" s="26">
        <v>13.436161096827663</v>
      </c>
      <c r="Y932" s="26">
        <v>0</v>
      </c>
      <c r="Z932" s="26">
        <v>0</v>
      </c>
      <c r="AA932" s="26">
        <v>0</v>
      </c>
      <c r="AB932" s="26">
        <v>3.5500707801266613</v>
      </c>
      <c r="AC932" s="26">
        <v>0</v>
      </c>
      <c r="AD932" s="26">
        <v>0</v>
      </c>
      <c r="AE932" s="26">
        <v>16.986231876954324</v>
      </c>
    </row>
    <row r="933" spans="1:31" x14ac:dyDescent="0.3">
      <c r="A933">
        <v>2760848</v>
      </c>
      <c r="B933">
        <v>1</v>
      </c>
      <c r="C933" t="s">
        <v>81</v>
      </c>
      <c r="D933" t="s">
        <v>122</v>
      </c>
      <c r="E933" t="s">
        <v>152</v>
      </c>
      <c r="F933" t="s">
        <v>2857</v>
      </c>
      <c r="G933" t="s">
        <v>159</v>
      </c>
      <c r="H933" t="s">
        <v>149</v>
      </c>
      <c r="I933" t="s">
        <v>136</v>
      </c>
      <c r="J933" t="s">
        <v>137</v>
      </c>
      <c r="K933" t="s">
        <v>138</v>
      </c>
      <c r="L933" t="s">
        <v>2858</v>
      </c>
      <c r="M933" t="s">
        <v>2859</v>
      </c>
      <c r="N933" s="26">
        <v>0.62583333299999999</v>
      </c>
      <c r="O933">
        <v>0</v>
      </c>
      <c r="P933">
        <v>138</v>
      </c>
      <c r="Q933">
        <v>0</v>
      </c>
      <c r="R933">
        <v>0</v>
      </c>
      <c r="S933">
        <v>14</v>
      </c>
      <c r="T933">
        <v>12</v>
      </c>
      <c r="U933">
        <v>1</v>
      </c>
      <c r="V933">
        <v>0</v>
      </c>
      <c r="W933" s="26">
        <v>0</v>
      </c>
      <c r="X933" s="26">
        <v>9.3967093489106031</v>
      </c>
      <c r="Y933" s="26">
        <v>0</v>
      </c>
      <c r="Z933" s="26">
        <v>0</v>
      </c>
      <c r="AA933" s="26">
        <v>7.7036821677246961</v>
      </c>
      <c r="AB933" s="26">
        <v>3.6692412666837089</v>
      </c>
      <c r="AC933" s="26">
        <v>0</v>
      </c>
      <c r="AD933" s="26">
        <v>0</v>
      </c>
      <c r="AE933" s="26">
        <v>20.769632783319008</v>
      </c>
    </row>
    <row r="934" spans="1:31" x14ac:dyDescent="0.3">
      <c r="A934">
        <v>2761134</v>
      </c>
      <c r="B934">
        <v>1</v>
      </c>
      <c r="C934" t="s">
        <v>80</v>
      </c>
      <c r="D934" t="s">
        <v>88</v>
      </c>
      <c r="E934" t="s">
        <v>175</v>
      </c>
      <c r="F934" t="s">
        <v>2860</v>
      </c>
      <c r="G934" t="s">
        <v>159</v>
      </c>
      <c r="H934" t="s">
        <v>149</v>
      </c>
      <c r="I934" t="s">
        <v>136</v>
      </c>
      <c r="J934" t="s">
        <v>137</v>
      </c>
      <c r="K934" t="s">
        <v>138</v>
      </c>
      <c r="L934" t="s">
        <v>2861</v>
      </c>
      <c r="M934" t="s">
        <v>2862</v>
      </c>
      <c r="N934" s="26">
        <v>0.88777777700000005</v>
      </c>
      <c r="O934">
        <v>1</v>
      </c>
      <c r="P934">
        <v>8313</v>
      </c>
      <c r="Q934">
        <v>0</v>
      </c>
      <c r="R934">
        <v>3</v>
      </c>
      <c r="S934">
        <v>16</v>
      </c>
      <c r="T934">
        <v>1122</v>
      </c>
      <c r="U934">
        <v>4</v>
      </c>
      <c r="V934">
        <v>4</v>
      </c>
      <c r="W934" s="26">
        <v>12.244199360649329</v>
      </c>
      <c r="X934" s="26">
        <v>2217.1006798037706</v>
      </c>
      <c r="Y934" s="26">
        <v>0</v>
      </c>
      <c r="Z934" s="26">
        <v>2.7268850146556183</v>
      </c>
      <c r="AA934" s="26">
        <v>358.8854036605228</v>
      </c>
      <c r="AB934" s="26">
        <v>1686.3688692216219</v>
      </c>
      <c r="AC934" s="26">
        <v>442.32677591345907</v>
      </c>
      <c r="AD934" s="26">
        <v>38.131925156000406</v>
      </c>
      <c r="AE934" s="26">
        <v>4757.7847381306801</v>
      </c>
    </row>
    <row r="935" spans="1:31" x14ac:dyDescent="0.3">
      <c r="A935">
        <v>2760639</v>
      </c>
      <c r="B935">
        <v>1</v>
      </c>
      <c r="C935" t="s">
        <v>80</v>
      </c>
      <c r="D935" t="s">
        <v>107</v>
      </c>
      <c r="E935" t="s">
        <v>170</v>
      </c>
      <c r="F935" t="s">
        <v>2863</v>
      </c>
      <c r="G935" t="s">
        <v>628</v>
      </c>
      <c r="H935" t="s">
        <v>135</v>
      </c>
      <c r="I935" t="s">
        <v>136</v>
      </c>
      <c r="J935" t="s">
        <v>137</v>
      </c>
      <c r="K935" t="s">
        <v>187</v>
      </c>
      <c r="L935" t="s">
        <v>2864</v>
      </c>
      <c r="M935" t="s">
        <v>2865</v>
      </c>
      <c r="N935" s="26">
        <v>6.4797222220000004</v>
      </c>
      <c r="O935">
        <v>0</v>
      </c>
      <c r="P935">
        <v>37</v>
      </c>
      <c r="Q935">
        <v>0</v>
      </c>
      <c r="R935">
        <v>6</v>
      </c>
      <c r="S935">
        <v>0</v>
      </c>
      <c r="T935">
        <v>2</v>
      </c>
      <c r="U935">
        <v>0</v>
      </c>
      <c r="V935">
        <v>0</v>
      </c>
      <c r="W935" s="26">
        <v>0</v>
      </c>
      <c r="X935" s="26">
        <v>57.621779707247804</v>
      </c>
      <c r="Y935" s="26">
        <v>0</v>
      </c>
      <c r="Z935" s="26">
        <v>7.2396752924109302</v>
      </c>
      <c r="AA935" s="26">
        <v>0</v>
      </c>
      <c r="AB935" s="26">
        <v>0.70005722343353793</v>
      </c>
      <c r="AC935" s="26">
        <v>0</v>
      </c>
      <c r="AD935" s="26">
        <v>0</v>
      </c>
      <c r="AE935" s="26">
        <v>65.561512223092265</v>
      </c>
    </row>
    <row r="936" spans="1:31" x14ac:dyDescent="0.3">
      <c r="A936">
        <v>2761140</v>
      </c>
      <c r="B936">
        <v>1</v>
      </c>
      <c r="C936" t="s">
        <v>81</v>
      </c>
      <c r="D936" t="s">
        <v>115</v>
      </c>
      <c r="E936" t="s">
        <v>146</v>
      </c>
      <c r="F936" t="s">
        <v>2866</v>
      </c>
      <c r="G936" t="s">
        <v>148</v>
      </c>
      <c r="H936" t="s">
        <v>149</v>
      </c>
      <c r="I936" t="s">
        <v>136</v>
      </c>
      <c r="J936" t="s">
        <v>137</v>
      </c>
      <c r="K936" t="s">
        <v>138</v>
      </c>
      <c r="L936" t="s">
        <v>2867</v>
      </c>
      <c r="M936" t="s">
        <v>2868</v>
      </c>
      <c r="N936" s="26">
        <v>4.3019444440000001</v>
      </c>
      <c r="O936">
        <v>0</v>
      </c>
      <c r="P936">
        <v>125</v>
      </c>
      <c r="Q936">
        <v>0</v>
      </c>
      <c r="R936">
        <v>7</v>
      </c>
      <c r="S936">
        <v>0</v>
      </c>
      <c r="T936">
        <v>6</v>
      </c>
      <c r="U936">
        <v>0</v>
      </c>
      <c r="V936">
        <v>0</v>
      </c>
      <c r="W936" s="26">
        <v>0</v>
      </c>
      <c r="X936" s="26">
        <v>61.482026015316897</v>
      </c>
      <c r="Y936" s="26">
        <v>0</v>
      </c>
      <c r="Z936" s="26">
        <v>19.977316733168287</v>
      </c>
      <c r="AA936" s="26">
        <v>0</v>
      </c>
      <c r="AB936" s="26">
        <v>5.3882036946448677</v>
      </c>
      <c r="AC936" s="26">
        <v>0</v>
      </c>
      <c r="AD936" s="26">
        <v>0</v>
      </c>
      <c r="AE936" s="26">
        <v>86.847546443130057</v>
      </c>
    </row>
    <row r="937" spans="1:31" x14ac:dyDescent="0.3">
      <c r="A937">
        <v>2760825</v>
      </c>
      <c r="B937">
        <v>1</v>
      </c>
      <c r="C937" t="s">
        <v>80</v>
      </c>
      <c r="D937" t="s">
        <v>82</v>
      </c>
      <c r="E937" t="s">
        <v>132</v>
      </c>
      <c r="F937" t="s">
        <v>2869</v>
      </c>
      <c r="G937" t="s">
        <v>134</v>
      </c>
      <c r="H937" t="s">
        <v>135</v>
      </c>
      <c r="I937" t="s">
        <v>136</v>
      </c>
      <c r="J937" t="s">
        <v>137</v>
      </c>
      <c r="K937" t="s">
        <v>138</v>
      </c>
      <c r="L937" t="s">
        <v>2870</v>
      </c>
      <c r="M937" t="s">
        <v>2871</v>
      </c>
      <c r="N937" s="26">
        <v>2.9227777769999999</v>
      </c>
      <c r="O937">
        <v>0</v>
      </c>
      <c r="P937">
        <v>7</v>
      </c>
      <c r="Q937">
        <v>0</v>
      </c>
      <c r="R937">
        <v>0</v>
      </c>
      <c r="S937">
        <v>0</v>
      </c>
      <c r="T937">
        <v>8</v>
      </c>
      <c r="U937">
        <v>0</v>
      </c>
      <c r="V937">
        <v>0</v>
      </c>
      <c r="W937" s="26">
        <v>0</v>
      </c>
      <c r="X937" s="26">
        <v>3.6474877639268399</v>
      </c>
      <c r="Y937" s="26">
        <v>0</v>
      </c>
      <c r="Z937" s="26">
        <v>0</v>
      </c>
      <c r="AA937" s="26">
        <v>0</v>
      </c>
      <c r="AB937" s="26">
        <v>16.664858672886524</v>
      </c>
      <c r="AC937" s="26">
        <v>0</v>
      </c>
      <c r="AD937" s="26">
        <v>0</v>
      </c>
      <c r="AE937" s="26">
        <v>20.312346436813364</v>
      </c>
    </row>
    <row r="938" spans="1:31" x14ac:dyDescent="0.3">
      <c r="A938">
        <v>2761260</v>
      </c>
      <c r="B938">
        <v>1</v>
      </c>
      <c r="C938" t="s">
        <v>80</v>
      </c>
      <c r="D938" t="s">
        <v>104</v>
      </c>
      <c r="E938" t="s">
        <v>152</v>
      </c>
      <c r="F938" t="s">
        <v>2872</v>
      </c>
      <c r="G938" t="s">
        <v>159</v>
      </c>
      <c r="H938" t="s">
        <v>149</v>
      </c>
      <c r="I938" t="s">
        <v>136</v>
      </c>
      <c r="J938" t="s">
        <v>137</v>
      </c>
      <c r="K938" t="s">
        <v>138</v>
      </c>
      <c r="L938" t="s">
        <v>2873</v>
      </c>
      <c r="M938" t="s">
        <v>2874</v>
      </c>
      <c r="N938" s="26">
        <v>0.75972222199999995</v>
      </c>
      <c r="O938">
        <v>10</v>
      </c>
      <c r="P938">
        <v>417</v>
      </c>
      <c r="Q938">
        <v>12</v>
      </c>
      <c r="R938">
        <v>25</v>
      </c>
      <c r="S938">
        <v>18</v>
      </c>
      <c r="T938">
        <v>51</v>
      </c>
      <c r="U938">
        <v>0</v>
      </c>
      <c r="V938">
        <v>0</v>
      </c>
      <c r="W938" s="26">
        <v>4.4951685355988511</v>
      </c>
      <c r="X938" s="26">
        <v>53.791983258026242</v>
      </c>
      <c r="Y938" s="26">
        <v>2.8992850498907727</v>
      </c>
      <c r="Z938" s="26">
        <v>1.6241213701486665</v>
      </c>
      <c r="AA938" s="26">
        <v>40.050098658146048</v>
      </c>
      <c r="AB938" s="26">
        <v>12.614479628657774</v>
      </c>
      <c r="AC938" s="26">
        <v>0</v>
      </c>
      <c r="AD938" s="26">
        <v>0</v>
      </c>
      <c r="AE938" s="26">
        <v>115.47513650046835</v>
      </c>
    </row>
    <row r="939" spans="1:31" x14ac:dyDescent="0.3">
      <c r="A939">
        <v>2760513</v>
      </c>
      <c r="B939">
        <v>1</v>
      </c>
      <c r="C939" t="s">
        <v>80</v>
      </c>
      <c r="D939" t="s">
        <v>88</v>
      </c>
      <c r="E939" t="s">
        <v>166</v>
      </c>
      <c r="F939" t="s">
        <v>2875</v>
      </c>
      <c r="G939" t="s">
        <v>232</v>
      </c>
      <c r="H939" t="s">
        <v>135</v>
      </c>
      <c r="I939" t="s">
        <v>136</v>
      </c>
      <c r="J939" t="s">
        <v>137</v>
      </c>
      <c r="K939" t="s">
        <v>138</v>
      </c>
      <c r="L939" t="s">
        <v>2876</v>
      </c>
      <c r="M939" t="s">
        <v>2877</v>
      </c>
      <c r="N939" s="26">
        <v>7.4477777769999998</v>
      </c>
      <c r="O939">
        <v>0</v>
      </c>
      <c r="P939">
        <v>171</v>
      </c>
      <c r="Q939">
        <v>0</v>
      </c>
      <c r="R939">
        <v>0</v>
      </c>
      <c r="S939">
        <v>0</v>
      </c>
      <c r="T939">
        <v>5</v>
      </c>
      <c r="U939">
        <v>0</v>
      </c>
      <c r="V939">
        <v>0</v>
      </c>
      <c r="W939" s="26">
        <v>0</v>
      </c>
      <c r="X939" s="26">
        <v>248.44515860160467</v>
      </c>
      <c r="Y939" s="26">
        <v>0</v>
      </c>
      <c r="Z939" s="26">
        <v>0</v>
      </c>
      <c r="AA939" s="26">
        <v>0</v>
      </c>
      <c r="AB939" s="26">
        <v>10.759259108767644</v>
      </c>
      <c r="AC939" s="26">
        <v>0</v>
      </c>
      <c r="AD939" s="26">
        <v>0</v>
      </c>
      <c r="AE939" s="26">
        <v>259.2044177103723</v>
      </c>
    </row>
    <row r="940" spans="1:31" x14ac:dyDescent="0.3">
      <c r="A940">
        <v>2761160</v>
      </c>
      <c r="B940">
        <v>1</v>
      </c>
      <c r="C940" t="s">
        <v>80</v>
      </c>
      <c r="D940" t="s">
        <v>97</v>
      </c>
      <c r="E940" t="s">
        <v>132</v>
      </c>
      <c r="F940" t="s">
        <v>2878</v>
      </c>
      <c r="G940" t="s">
        <v>706</v>
      </c>
      <c r="H940" t="s">
        <v>135</v>
      </c>
      <c r="I940" t="s">
        <v>136</v>
      </c>
      <c r="J940" t="s">
        <v>137</v>
      </c>
      <c r="K940" t="s">
        <v>138</v>
      </c>
      <c r="L940" t="s">
        <v>2879</v>
      </c>
      <c r="M940" t="s">
        <v>2880</v>
      </c>
      <c r="N940" s="26">
        <v>1.135555555</v>
      </c>
      <c r="O940">
        <v>0</v>
      </c>
      <c r="P940">
        <v>1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 s="26">
        <v>0</v>
      </c>
      <c r="X940" s="26">
        <v>0</v>
      </c>
      <c r="Y940" s="26">
        <v>0</v>
      </c>
      <c r="Z940" s="26">
        <v>0</v>
      </c>
      <c r="AA940" s="26">
        <v>0</v>
      </c>
      <c r="AB940" s="26">
        <v>0</v>
      </c>
      <c r="AC940" s="26">
        <v>0</v>
      </c>
      <c r="AD940" s="26">
        <v>0</v>
      </c>
      <c r="AE940" s="26">
        <v>0</v>
      </c>
    </row>
    <row r="941" spans="1:31" x14ac:dyDescent="0.3">
      <c r="A941">
        <v>2761233</v>
      </c>
      <c r="B941">
        <v>2</v>
      </c>
      <c r="C941" t="s">
        <v>80</v>
      </c>
      <c r="D941" t="s">
        <v>94</v>
      </c>
      <c r="E941" t="s">
        <v>170</v>
      </c>
      <c r="F941" t="s">
        <v>2881</v>
      </c>
      <c r="G941" t="s">
        <v>134</v>
      </c>
      <c r="H941" t="s">
        <v>135</v>
      </c>
      <c r="I941" t="s">
        <v>136</v>
      </c>
      <c r="J941" t="s">
        <v>137</v>
      </c>
      <c r="K941" t="s">
        <v>138</v>
      </c>
      <c r="L941" t="s">
        <v>2882</v>
      </c>
      <c r="M941" t="s">
        <v>2883</v>
      </c>
      <c r="N941" s="26">
        <v>1.623611111</v>
      </c>
      <c r="O941">
        <v>0</v>
      </c>
      <c r="P941">
        <v>45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 s="26">
        <v>0</v>
      </c>
      <c r="X941" s="26">
        <v>11.882436648435474</v>
      </c>
      <c r="Y941" s="26">
        <v>0</v>
      </c>
      <c r="Z941" s="26">
        <v>0</v>
      </c>
      <c r="AA941" s="26">
        <v>0</v>
      </c>
      <c r="AB941" s="26">
        <v>0</v>
      </c>
      <c r="AC941" s="26">
        <v>0</v>
      </c>
      <c r="AD941" s="26">
        <v>0</v>
      </c>
      <c r="AE941" s="26">
        <v>11.882436648435474</v>
      </c>
    </row>
    <row r="942" spans="1:31" x14ac:dyDescent="0.3">
      <c r="A942">
        <v>2760628</v>
      </c>
      <c r="B942">
        <v>1</v>
      </c>
      <c r="C942" t="s">
        <v>80</v>
      </c>
      <c r="D942" t="s">
        <v>82</v>
      </c>
      <c r="E942" t="s">
        <v>132</v>
      </c>
      <c r="F942" t="s">
        <v>2884</v>
      </c>
      <c r="G942" t="s">
        <v>134</v>
      </c>
      <c r="H942" t="s">
        <v>135</v>
      </c>
      <c r="I942" t="s">
        <v>136</v>
      </c>
      <c r="J942" t="s">
        <v>137</v>
      </c>
      <c r="K942" t="s">
        <v>138</v>
      </c>
      <c r="L942" t="s">
        <v>2885</v>
      </c>
      <c r="M942" t="s">
        <v>2886</v>
      </c>
      <c r="N942" s="26">
        <v>1.29</v>
      </c>
      <c r="O942">
        <v>0</v>
      </c>
      <c r="P942">
        <v>1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 s="26">
        <v>0</v>
      </c>
      <c r="X942" s="26">
        <v>0.49214023743409896</v>
      </c>
      <c r="Y942" s="26">
        <v>0</v>
      </c>
      <c r="Z942" s="26">
        <v>0</v>
      </c>
      <c r="AA942" s="26">
        <v>0</v>
      </c>
      <c r="AB942" s="26">
        <v>0</v>
      </c>
      <c r="AC942" s="26">
        <v>0</v>
      </c>
      <c r="AD942" s="26">
        <v>0</v>
      </c>
      <c r="AE942" s="26">
        <v>0.49214023743409896</v>
      </c>
    </row>
    <row r="943" spans="1:31" x14ac:dyDescent="0.3">
      <c r="A943">
        <v>2760977</v>
      </c>
      <c r="B943">
        <v>1</v>
      </c>
      <c r="C943" t="s">
        <v>81</v>
      </c>
      <c r="D943" t="s">
        <v>118</v>
      </c>
      <c r="E943" t="s">
        <v>152</v>
      </c>
      <c r="F943" t="s">
        <v>2887</v>
      </c>
      <c r="G943" t="s">
        <v>159</v>
      </c>
      <c r="H943" t="s">
        <v>149</v>
      </c>
      <c r="I943" t="s">
        <v>136</v>
      </c>
      <c r="J943" t="s">
        <v>137</v>
      </c>
      <c r="K943" t="s">
        <v>138</v>
      </c>
      <c r="L943" t="s">
        <v>2888</v>
      </c>
      <c r="M943" t="s">
        <v>2889</v>
      </c>
      <c r="N943" s="26">
        <v>1.582777777</v>
      </c>
      <c r="O943">
        <v>3</v>
      </c>
      <c r="P943">
        <v>329</v>
      </c>
      <c r="Q943">
        <v>18</v>
      </c>
      <c r="R943">
        <v>66</v>
      </c>
      <c r="S943">
        <v>3</v>
      </c>
      <c r="T943">
        <v>32</v>
      </c>
      <c r="U943">
        <v>0</v>
      </c>
      <c r="V943">
        <v>0</v>
      </c>
      <c r="W943" s="26">
        <v>1.0483243974133334</v>
      </c>
      <c r="X943" s="26">
        <v>64.159768413258874</v>
      </c>
      <c r="Y943" s="26">
        <v>3.1536963758258043</v>
      </c>
      <c r="Z943" s="26">
        <v>4.9542101354315635</v>
      </c>
      <c r="AA943" s="26">
        <v>2.3064253259922225</v>
      </c>
      <c r="AB943" s="26">
        <v>23.247639479446583</v>
      </c>
      <c r="AC943" s="26">
        <v>0</v>
      </c>
      <c r="AD943" s="26">
        <v>0</v>
      </c>
      <c r="AE943" s="26">
        <v>98.87006412736838</v>
      </c>
    </row>
    <row r="944" spans="1:31" x14ac:dyDescent="0.3">
      <c r="A944">
        <v>2760837</v>
      </c>
      <c r="B944">
        <v>1</v>
      </c>
      <c r="C944" t="s">
        <v>81</v>
      </c>
      <c r="D944" t="s">
        <v>128</v>
      </c>
      <c r="E944" t="s">
        <v>166</v>
      </c>
      <c r="F944" t="s">
        <v>2890</v>
      </c>
      <c r="G944" t="s">
        <v>425</v>
      </c>
      <c r="H944" t="s">
        <v>135</v>
      </c>
      <c r="I944" t="s">
        <v>136</v>
      </c>
      <c r="J944" t="s">
        <v>137</v>
      </c>
      <c r="K944" t="s">
        <v>138</v>
      </c>
      <c r="L944" t="s">
        <v>2891</v>
      </c>
      <c r="M944" t="s">
        <v>2892</v>
      </c>
      <c r="N944" s="26">
        <v>9.4527777769999997</v>
      </c>
      <c r="O944">
        <v>0</v>
      </c>
      <c r="P944">
        <v>135</v>
      </c>
      <c r="Q944">
        <v>0</v>
      </c>
      <c r="R944">
        <v>0</v>
      </c>
      <c r="S944">
        <v>0</v>
      </c>
      <c r="T944">
        <v>16</v>
      </c>
      <c r="U944">
        <v>0</v>
      </c>
      <c r="V944">
        <v>0</v>
      </c>
      <c r="W944" s="26">
        <v>0</v>
      </c>
      <c r="X944" s="26">
        <v>279.20364244273384</v>
      </c>
      <c r="Y944" s="26">
        <v>0</v>
      </c>
      <c r="Z944" s="26">
        <v>0</v>
      </c>
      <c r="AA944" s="26">
        <v>0</v>
      </c>
      <c r="AB944" s="26">
        <v>363.86959040496788</v>
      </c>
      <c r="AC944" s="26">
        <v>0</v>
      </c>
      <c r="AD944" s="26">
        <v>0</v>
      </c>
      <c r="AE944" s="26">
        <v>643.07323284770177</v>
      </c>
    </row>
    <row r="945" spans="1:31" x14ac:dyDescent="0.3">
      <c r="A945">
        <v>2761134</v>
      </c>
      <c r="B945">
        <v>3</v>
      </c>
      <c r="C945" t="s">
        <v>80</v>
      </c>
      <c r="D945" t="s">
        <v>88</v>
      </c>
      <c r="E945" t="s">
        <v>146</v>
      </c>
      <c r="F945" t="s">
        <v>2893</v>
      </c>
      <c r="G945" t="s">
        <v>159</v>
      </c>
      <c r="H945" t="s">
        <v>149</v>
      </c>
      <c r="I945" t="s">
        <v>136</v>
      </c>
      <c r="J945" t="s">
        <v>137</v>
      </c>
      <c r="K945" t="s">
        <v>138</v>
      </c>
      <c r="L945" t="s">
        <v>2894</v>
      </c>
      <c r="M945" t="s">
        <v>2895</v>
      </c>
      <c r="N945" s="26">
        <v>0.93083333300000004</v>
      </c>
      <c r="O945">
        <v>1</v>
      </c>
      <c r="P945">
        <v>531</v>
      </c>
      <c r="Q945">
        <v>0</v>
      </c>
      <c r="R945">
        <v>1</v>
      </c>
      <c r="S945">
        <v>13</v>
      </c>
      <c r="T945">
        <v>132</v>
      </c>
      <c r="U945">
        <v>2</v>
      </c>
      <c r="V945">
        <v>1</v>
      </c>
      <c r="W945" s="26">
        <v>13.340801390549274</v>
      </c>
      <c r="X945" s="26">
        <v>205.29464667562598</v>
      </c>
      <c r="Y945" s="26">
        <v>0</v>
      </c>
      <c r="Z945" s="26">
        <v>2.2143903860912819</v>
      </c>
      <c r="AA945" s="26">
        <v>141.71923041243252</v>
      </c>
      <c r="AB945" s="26">
        <v>172.77900140399484</v>
      </c>
      <c r="AC945" s="26">
        <v>84.342070848973364</v>
      </c>
      <c r="AD945" s="26">
        <v>8.746356740876891</v>
      </c>
      <c r="AE945" s="26">
        <v>628.43649785854404</v>
      </c>
    </row>
    <row r="946" spans="1:31" x14ac:dyDescent="0.3">
      <c r="A946">
        <v>2761020</v>
      </c>
      <c r="B946">
        <v>1</v>
      </c>
      <c r="C946" t="s">
        <v>80</v>
      </c>
      <c r="D946" t="s">
        <v>103</v>
      </c>
      <c r="E946" t="s">
        <v>152</v>
      </c>
      <c r="F946" t="s">
        <v>2896</v>
      </c>
      <c r="G946" t="s">
        <v>159</v>
      </c>
      <c r="H946" t="s">
        <v>149</v>
      </c>
      <c r="I946" t="s">
        <v>136</v>
      </c>
      <c r="J946" t="s">
        <v>137</v>
      </c>
      <c r="K946" t="s">
        <v>138</v>
      </c>
      <c r="L946" t="s">
        <v>2897</v>
      </c>
      <c r="M946" t="s">
        <v>2898</v>
      </c>
      <c r="N946" s="26">
        <v>1.6386111109999999</v>
      </c>
      <c r="O946">
        <v>2</v>
      </c>
      <c r="P946">
        <v>0</v>
      </c>
      <c r="Q946">
        <v>3</v>
      </c>
      <c r="R946">
        <v>0</v>
      </c>
      <c r="S946">
        <v>7</v>
      </c>
      <c r="T946">
        <v>0</v>
      </c>
      <c r="U946">
        <v>3</v>
      </c>
      <c r="V946">
        <v>0</v>
      </c>
      <c r="W946" s="26">
        <v>15.833762025019187</v>
      </c>
      <c r="X946" s="26">
        <v>0</v>
      </c>
      <c r="Y946" s="26">
        <v>4.0465462216374544</v>
      </c>
      <c r="Z946" s="26">
        <v>0</v>
      </c>
      <c r="AA946" s="26">
        <v>141.32448975404051</v>
      </c>
      <c r="AB946" s="26">
        <v>0</v>
      </c>
      <c r="AC946" s="26">
        <v>289.3806050910855</v>
      </c>
      <c r="AD946" s="26">
        <v>0</v>
      </c>
      <c r="AE946" s="26">
        <v>450.58540309178267</v>
      </c>
    </row>
    <row r="947" spans="1:31" x14ac:dyDescent="0.3">
      <c r="A947">
        <v>2760522</v>
      </c>
      <c r="B947">
        <v>1</v>
      </c>
      <c r="C947" t="s">
        <v>80</v>
      </c>
      <c r="D947" t="s">
        <v>85</v>
      </c>
      <c r="E947" t="s">
        <v>132</v>
      </c>
      <c r="F947" t="s">
        <v>1153</v>
      </c>
      <c r="G947" t="s">
        <v>197</v>
      </c>
      <c r="H947" t="s">
        <v>135</v>
      </c>
      <c r="I947" t="s">
        <v>136</v>
      </c>
      <c r="J947" t="s">
        <v>137</v>
      </c>
      <c r="K947" t="s">
        <v>138</v>
      </c>
      <c r="L947" t="s">
        <v>2899</v>
      </c>
      <c r="M947" t="s">
        <v>2900</v>
      </c>
      <c r="N947" s="26">
        <v>8.415277777</v>
      </c>
      <c r="O947">
        <v>0</v>
      </c>
      <c r="P947">
        <v>11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 s="26">
        <v>0</v>
      </c>
      <c r="X947" s="26">
        <v>19.884364518930155</v>
      </c>
      <c r="Y947" s="26">
        <v>0</v>
      </c>
      <c r="Z947" s="26">
        <v>0</v>
      </c>
      <c r="AA947" s="26">
        <v>0</v>
      </c>
      <c r="AB947" s="26">
        <v>0</v>
      </c>
      <c r="AC947" s="26">
        <v>0</v>
      </c>
      <c r="AD947" s="26">
        <v>0</v>
      </c>
      <c r="AE947" s="26">
        <v>19.884364518930155</v>
      </c>
    </row>
    <row r="948" spans="1:31" x14ac:dyDescent="0.3">
      <c r="A948">
        <v>2760877</v>
      </c>
      <c r="B948">
        <v>1</v>
      </c>
      <c r="C948" t="s">
        <v>81</v>
      </c>
      <c r="D948" t="s">
        <v>121</v>
      </c>
      <c r="E948" t="s">
        <v>141</v>
      </c>
      <c r="F948" t="s">
        <v>2901</v>
      </c>
      <c r="G948" t="s">
        <v>344</v>
      </c>
      <c r="H948" t="s">
        <v>135</v>
      </c>
      <c r="I948" t="s">
        <v>136</v>
      </c>
      <c r="J948" t="s">
        <v>137</v>
      </c>
      <c r="K948" t="s">
        <v>138</v>
      </c>
      <c r="L948" t="s">
        <v>2902</v>
      </c>
      <c r="M948" t="s">
        <v>2903</v>
      </c>
      <c r="N948" s="26">
        <v>2.2561111110000001</v>
      </c>
      <c r="O948">
        <v>0</v>
      </c>
      <c r="P948">
        <v>39</v>
      </c>
      <c r="Q948">
        <v>0</v>
      </c>
      <c r="R948">
        <v>11</v>
      </c>
      <c r="S948">
        <v>0</v>
      </c>
      <c r="T948">
        <v>1</v>
      </c>
      <c r="U948">
        <v>0</v>
      </c>
      <c r="V948">
        <v>0</v>
      </c>
      <c r="W948" s="26">
        <v>0</v>
      </c>
      <c r="X948" s="26">
        <v>11.504399927485439</v>
      </c>
      <c r="Y948" s="26">
        <v>0</v>
      </c>
      <c r="Z948" s="26">
        <v>0</v>
      </c>
      <c r="AA948" s="26">
        <v>0</v>
      </c>
      <c r="AB948" s="26">
        <v>0.22944634632135091</v>
      </c>
      <c r="AC948" s="26">
        <v>0</v>
      </c>
      <c r="AD948" s="26">
        <v>0</v>
      </c>
      <c r="AE948" s="26">
        <v>11.73384627380679</v>
      </c>
    </row>
    <row r="949" spans="1:31" x14ac:dyDescent="0.3">
      <c r="A949">
        <v>2761043</v>
      </c>
      <c r="B949">
        <v>1</v>
      </c>
      <c r="C949" t="s">
        <v>81</v>
      </c>
      <c r="D949" t="s">
        <v>123</v>
      </c>
      <c r="E949" t="s">
        <v>141</v>
      </c>
      <c r="F949" t="s">
        <v>2904</v>
      </c>
      <c r="G949" t="s">
        <v>344</v>
      </c>
      <c r="H949" t="s">
        <v>135</v>
      </c>
      <c r="I949" t="s">
        <v>136</v>
      </c>
      <c r="J949" t="s">
        <v>137</v>
      </c>
      <c r="K949" t="s">
        <v>138</v>
      </c>
      <c r="L949" t="s">
        <v>2905</v>
      </c>
      <c r="M949" t="s">
        <v>2906</v>
      </c>
      <c r="N949" s="26">
        <v>2.8708333330000002</v>
      </c>
      <c r="O949">
        <v>0</v>
      </c>
      <c r="P949">
        <v>0</v>
      </c>
      <c r="Q949">
        <v>0</v>
      </c>
      <c r="R949">
        <v>18</v>
      </c>
      <c r="S949">
        <v>0</v>
      </c>
      <c r="T949">
        <v>1</v>
      </c>
      <c r="U949">
        <v>0</v>
      </c>
      <c r="V949">
        <v>0</v>
      </c>
      <c r="W949" s="26">
        <v>0</v>
      </c>
      <c r="X949" s="26">
        <v>0</v>
      </c>
      <c r="Y949" s="26">
        <v>0</v>
      </c>
      <c r="Z949" s="26">
        <v>0</v>
      </c>
      <c r="AA949" s="26">
        <v>0</v>
      </c>
      <c r="AB949" s="26">
        <v>0</v>
      </c>
      <c r="AC949" s="26">
        <v>0</v>
      </c>
      <c r="AD949" s="26">
        <v>0</v>
      </c>
      <c r="AE949" s="26">
        <v>0</v>
      </c>
    </row>
    <row r="950" spans="1:31" x14ac:dyDescent="0.3">
      <c r="A950">
        <v>2761163</v>
      </c>
      <c r="B950">
        <v>1</v>
      </c>
      <c r="C950" t="s">
        <v>80</v>
      </c>
      <c r="D950" t="s">
        <v>99</v>
      </c>
      <c r="E950" t="s">
        <v>170</v>
      </c>
      <c r="F950" t="s">
        <v>2907</v>
      </c>
      <c r="G950" t="s">
        <v>204</v>
      </c>
      <c r="H950" t="s">
        <v>135</v>
      </c>
      <c r="I950" t="s">
        <v>136</v>
      </c>
      <c r="J950" t="s">
        <v>137</v>
      </c>
      <c r="K950" t="s">
        <v>138</v>
      </c>
      <c r="L950" t="s">
        <v>2908</v>
      </c>
      <c r="M950" t="s">
        <v>2909</v>
      </c>
      <c r="N950" s="26">
        <v>3.134166666</v>
      </c>
      <c r="O950">
        <v>0</v>
      </c>
      <c r="P950">
        <v>25</v>
      </c>
      <c r="Q950">
        <v>0</v>
      </c>
      <c r="R950">
        <v>0</v>
      </c>
      <c r="S950">
        <v>0</v>
      </c>
      <c r="T950">
        <v>5</v>
      </c>
      <c r="U950">
        <v>0</v>
      </c>
      <c r="V950">
        <v>0</v>
      </c>
      <c r="W950" s="26">
        <v>0</v>
      </c>
      <c r="X950" s="26">
        <v>11.55362087136514</v>
      </c>
      <c r="Y950" s="26">
        <v>0</v>
      </c>
      <c r="Z950" s="26">
        <v>0</v>
      </c>
      <c r="AA950" s="26">
        <v>0</v>
      </c>
      <c r="AB950" s="26">
        <v>11.126204012417499</v>
      </c>
      <c r="AC950" s="26">
        <v>0</v>
      </c>
      <c r="AD950" s="26">
        <v>0</v>
      </c>
      <c r="AE950" s="26">
        <v>22.67982488378264</v>
      </c>
    </row>
    <row r="951" spans="1:31" x14ac:dyDescent="0.3">
      <c r="A951">
        <v>2760920</v>
      </c>
      <c r="B951">
        <v>1</v>
      </c>
      <c r="C951" t="s">
        <v>80</v>
      </c>
      <c r="D951" t="s">
        <v>82</v>
      </c>
      <c r="E951" t="s">
        <v>166</v>
      </c>
      <c r="F951" t="s">
        <v>2910</v>
      </c>
      <c r="G951" t="s">
        <v>143</v>
      </c>
      <c r="H951" t="s">
        <v>135</v>
      </c>
      <c r="I951" t="s">
        <v>136</v>
      </c>
      <c r="J951" t="s">
        <v>137</v>
      </c>
      <c r="K951" t="s">
        <v>138</v>
      </c>
      <c r="L951" t="s">
        <v>2911</v>
      </c>
      <c r="M951" t="s">
        <v>2912</v>
      </c>
      <c r="N951" s="26">
        <v>1.470555555</v>
      </c>
      <c r="O951">
        <v>0</v>
      </c>
      <c r="P951">
        <v>18</v>
      </c>
      <c r="Q951">
        <v>0</v>
      </c>
      <c r="R951">
        <v>0</v>
      </c>
      <c r="S951">
        <v>0</v>
      </c>
      <c r="T951">
        <v>13</v>
      </c>
      <c r="U951">
        <v>0</v>
      </c>
      <c r="V951">
        <v>0</v>
      </c>
      <c r="W951" s="26">
        <v>0</v>
      </c>
      <c r="X951" s="26">
        <v>5.0242494849804888</v>
      </c>
      <c r="Y951" s="26">
        <v>0</v>
      </c>
      <c r="Z951" s="26">
        <v>0</v>
      </c>
      <c r="AA951" s="26">
        <v>0</v>
      </c>
      <c r="AB951" s="26">
        <v>16.131927851918245</v>
      </c>
      <c r="AC951" s="26">
        <v>0</v>
      </c>
      <c r="AD951" s="26">
        <v>0</v>
      </c>
      <c r="AE951" s="26">
        <v>21.156177336898736</v>
      </c>
    </row>
    <row r="952" spans="1:31" x14ac:dyDescent="0.3">
      <c r="A952">
        <v>2760622</v>
      </c>
      <c r="B952">
        <v>1</v>
      </c>
      <c r="C952" t="s">
        <v>80</v>
      </c>
      <c r="D952" t="s">
        <v>106</v>
      </c>
      <c r="E952" t="s">
        <v>157</v>
      </c>
      <c r="F952" t="s">
        <v>2913</v>
      </c>
      <c r="G952" t="s">
        <v>159</v>
      </c>
      <c r="H952" t="s">
        <v>149</v>
      </c>
      <c r="I952" t="s">
        <v>136</v>
      </c>
      <c r="J952" t="s">
        <v>137</v>
      </c>
      <c r="K952" t="s">
        <v>138</v>
      </c>
      <c r="L952" t="s">
        <v>2678</v>
      </c>
      <c r="M952" t="s">
        <v>2914</v>
      </c>
      <c r="N952" s="26">
        <v>0.11749999999999999</v>
      </c>
      <c r="O952">
        <v>1</v>
      </c>
      <c r="P952">
        <v>4718</v>
      </c>
      <c r="Q952">
        <v>331</v>
      </c>
      <c r="R952">
        <v>934</v>
      </c>
      <c r="S952">
        <v>71</v>
      </c>
      <c r="T952">
        <v>979</v>
      </c>
      <c r="U952">
        <v>1</v>
      </c>
      <c r="V952">
        <v>0</v>
      </c>
      <c r="W952" s="26">
        <v>3.3965867464813747E-2</v>
      </c>
      <c r="X952" s="26">
        <v>98.831043974528072</v>
      </c>
      <c r="Y952" s="26">
        <v>34.383731993970343</v>
      </c>
      <c r="Z952" s="26">
        <v>39.839406373445264</v>
      </c>
      <c r="AA952" s="26">
        <v>46.817603628552938</v>
      </c>
      <c r="AB952" s="26">
        <v>83.913676952175322</v>
      </c>
      <c r="AC952" s="26">
        <v>2.0710858717148355</v>
      </c>
      <c r="AD952" s="26">
        <v>0</v>
      </c>
      <c r="AE952" s="26">
        <v>305.89051466185163</v>
      </c>
    </row>
    <row r="953" spans="1:31" x14ac:dyDescent="0.3">
      <c r="A953">
        <v>2760708</v>
      </c>
      <c r="B953">
        <v>1</v>
      </c>
      <c r="C953" t="s">
        <v>81</v>
      </c>
      <c r="D953" t="s">
        <v>127</v>
      </c>
      <c r="E953" t="s">
        <v>152</v>
      </c>
      <c r="F953" t="s">
        <v>2915</v>
      </c>
      <c r="G953" t="s">
        <v>159</v>
      </c>
      <c r="H953" t="s">
        <v>149</v>
      </c>
      <c r="I953" t="s">
        <v>136</v>
      </c>
      <c r="J953" t="s">
        <v>137</v>
      </c>
      <c r="K953" t="s">
        <v>138</v>
      </c>
      <c r="L953" t="s">
        <v>2916</v>
      </c>
      <c r="M953" t="s">
        <v>2917</v>
      </c>
      <c r="N953" s="26">
        <v>3.0141666659999999</v>
      </c>
      <c r="O953">
        <v>0</v>
      </c>
      <c r="P953">
        <v>0</v>
      </c>
      <c r="Q953">
        <v>5</v>
      </c>
      <c r="R953">
        <v>9</v>
      </c>
      <c r="S953">
        <v>1</v>
      </c>
      <c r="T953">
        <v>2</v>
      </c>
      <c r="U953">
        <v>0</v>
      </c>
      <c r="V953">
        <v>0</v>
      </c>
      <c r="W953" s="26">
        <v>0</v>
      </c>
      <c r="X953" s="26">
        <v>0</v>
      </c>
      <c r="Y953" s="26">
        <v>1.8033234285082909</v>
      </c>
      <c r="Z953" s="26">
        <v>2.3046010404977775</v>
      </c>
      <c r="AA953" s="26">
        <v>0</v>
      </c>
      <c r="AB953" s="26">
        <v>0</v>
      </c>
      <c r="AC953" s="26">
        <v>0</v>
      </c>
      <c r="AD953" s="26">
        <v>0</v>
      </c>
      <c r="AE953" s="26">
        <v>4.1079244690060683</v>
      </c>
    </row>
    <row r="954" spans="1:31" x14ac:dyDescent="0.3">
      <c r="A954">
        <v>2760814</v>
      </c>
      <c r="B954">
        <v>1</v>
      </c>
      <c r="C954" t="s">
        <v>80</v>
      </c>
      <c r="D954" t="s">
        <v>82</v>
      </c>
      <c r="E954" t="s">
        <v>166</v>
      </c>
      <c r="F954" t="s">
        <v>1571</v>
      </c>
      <c r="G954" t="s">
        <v>204</v>
      </c>
      <c r="H954" t="s">
        <v>135</v>
      </c>
      <c r="I954" t="s">
        <v>136</v>
      </c>
      <c r="J954" t="s">
        <v>137</v>
      </c>
      <c r="K954" t="s">
        <v>138</v>
      </c>
      <c r="L954" t="s">
        <v>2918</v>
      </c>
      <c r="M954" t="s">
        <v>2919</v>
      </c>
      <c r="N954" s="26">
        <v>1.2552777770000001</v>
      </c>
      <c r="O954">
        <v>0</v>
      </c>
      <c r="P954">
        <v>11</v>
      </c>
      <c r="Q954">
        <v>0</v>
      </c>
      <c r="R954">
        <v>0</v>
      </c>
      <c r="S954">
        <v>0</v>
      </c>
      <c r="T954">
        <v>13</v>
      </c>
      <c r="U954">
        <v>0</v>
      </c>
      <c r="V954">
        <v>0</v>
      </c>
      <c r="W954" s="26">
        <v>0</v>
      </c>
      <c r="X954" s="26">
        <v>3.1169587479368475</v>
      </c>
      <c r="Y954" s="26">
        <v>0</v>
      </c>
      <c r="Z954" s="26">
        <v>0</v>
      </c>
      <c r="AA954" s="26">
        <v>0</v>
      </c>
      <c r="AB954" s="26">
        <v>44.83742650591747</v>
      </c>
      <c r="AC954" s="26">
        <v>0</v>
      </c>
      <c r="AD954" s="26">
        <v>0</v>
      </c>
      <c r="AE954" s="26">
        <v>47.954385253854319</v>
      </c>
    </row>
    <row r="955" spans="1:31" x14ac:dyDescent="0.3">
      <c r="A955">
        <v>2761149</v>
      </c>
      <c r="B955">
        <v>1</v>
      </c>
      <c r="C955" t="s">
        <v>80</v>
      </c>
      <c r="D955" t="s">
        <v>90</v>
      </c>
      <c r="E955" t="s">
        <v>132</v>
      </c>
      <c r="F955" t="s">
        <v>2920</v>
      </c>
      <c r="G955" t="s">
        <v>287</v>
      </c>
      <c r="H955" t="s">
        <v>135</v>
      </c>
      <c r="I955" t="s">
        <v>136</v>
      </c>
      <c r="J955" t="s">
        <v>137</v>
      </c>
      <c r="K955" t="s">
        <v>138</v>
      </c>
      <c r="L955" t="s">
        <v>2921</v>
      </c>
      <c r="M955" t="s">
        <v>2922</v>
      </c>
      <c r="N955" s="26">
        <v>2.7608333329999999</v>
      </c>
      <c r="O955">
        <v>0</v>
      </c>
      <c r="P955">
        <v>5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 s="26">
        <v>0</v>
      </c>
      <c r="X955" s="26">
        <v>3.7436680198206336</v>
      </c>
      <c r="Y955" s="26">
        <v>0</v>
      </c>
      <c r="Z955" s="26">
        <v>0</v>
      </c>
      <c r="AA955" s="26">
        <v>0</v>
      </c>
      <c r="AB955" s="26">
        <v>0</v>
      </c>
      <c r="AC955" s="26">
        <v>0</v>
      </c>
      <c r="AD955" s="26">
        <v>0</v>
      </c>
      <c r="AE955" s="26">
        <v>3.7436680198206336</v>
      </c>
    </row>
    <row r="956" spans="1:31" x14ac:dyDescent="0.3">
      <c r="A956">
        <v>2760794</v>
      </c>
      <c r="B956">
        <v>1</v>
      </c>
      <c r="C956" t="s">
        <v>80</v>
      </c>
      <c r="D956" t="s">
        <v>106</v>
      </c>
      <c r="E956" t="s">
        <v>157</v>
      </c>
      <c r="F956" t="s">
        <v>2923</v>
      </c>
      <c r="G956" t="s">
        <v>159</v>
      </c>
      <c r="H956" t="s">
        <v>149</v>
      </c>
      <c r="I956" t="s">
        <v>136</v>
      </c>
      <c r="J956" t="s">
        <v>137</v>
      </c>
      <c r="K956" t="s">
        <v>138</v>
      </c>
      <c r="L956" t="s">
        <v>2924</v>
      </c>
      <c r="M956" t="s">
        <v>2925</v>
      </c>
      <c r="N956" s="26">
        <v>1.054166666</v>
      </c>
      <c r="O956">
        <v>0</v>
      </c>
      <c r="P956">
        <v>131</v>
      </c>
      <c r="Q956">
        <v>33</v>
      </c>
      <c r="R956">
        <v>267</v>
      </c>
      <c r="S956">
        <v>9</v>
      </c>
      <c r="T956">
        <v>65</v>
      </c>
      <c r="U956">
        <v>1</v>
      </c>
      <c r="V956">
        <v>0</v>
      </c>
      <c r="W956" s="26">
        <v>0</v>
      </c>
      <c r="X956" s="26">
        <v>35.843757697900195</v>
      </c>
      <c r="Y956" s="26">
        <v>30.120788445991444</v>
      </c>
      <c r="Z956" s="26">
        <v>32.039549019367499</v>
      </c>
      <c r="AA956" s="26">
        <v>46.967256706743292</v>
      </c>
      <c r="AB956" s="26">
        <v>22.682644688529493</v>
      </c>
      <c r="AC956" s="26">
        <v>25.339095117677942</v>
      </c>
      <c r="AD956" s="26">
        <v>0</v>
      </c>
      <c r="AE956" s="26">
        <v>192.99309167620984</v>
      </c>
    </row>
    <row r="957" spans="1:31" x14ac:dyDescent="0.3">
      <c r="A957">
        <v>2760602</v>
      </c>
      <c r="B957">
        <v>1</v>
      </c>
      <c r="C957" t="s">
        <v>81</v>
      </c>
      <c r="D957" t="s">
        <v>128</v>
      </c>
      <c r="E957" t="s">
        <v>157</v>
      </c>
      <c r="F957" t="s">
        <v>2926</v>
      </c>
      <c r="G957" t="s">
        <v>186</v>
      </c>
      <c r="H957" t="s">
        <v>149</v>
      </c>
      <c r="I957" t="s">
        <v>136</v>
      </c>
      <c r="J957" t="s">
        <v>137</v>
      </c>
      <c r="K957" t="s">
        <v>187</v>
      </c>
      <c r="L957" t="s">
        <v>2927</v>
      </c>
      <c r="M957" t="s">
        <v>2928</v>
      </c>
      <c r="N957" s="26">
        <v>2.5247222219999998</v>
      </c>
      <c r="O957">
        <v>1</v>
      </c>
      <c r="P957">
        <v>4117</v>
      </c>
      <c r="Q957">
        <v>4</v>
      </c>
      <c r="R957">
        <v>62</v>
      </c>
      <c r="S957">
        <v>0</v>
      </c>
      <c r="T957">
        <v>318</v>
      </c>
      <c r="U957">
        <v>1</v>
      </c>
      <c r="V957">
        <v>0</v>
      </c>
      <c r="W957" s="26">
        <v>0</v>
      </c>
      <c r="X957" s="26">
        <v>2316.1002742068904</v>
      </c>
      <c r="Y957" s="26">
        <v>0.82207170292580223</v>
      </c>
      <c r="Z957" s="26">
        <v>32.890810006252366</v>
      </c>
      <c r="AA957" s="26">
        <v>0</v>
      </c>
      <c r="AB957" s="26">
        <v>1092.1044274423953</v>
      </c>
      <c r="AC957" s="26">
        <v>344.58966293569648</v>
      </c>
      <c r="AD957" s="26">
        <v>0</v>
      </c>
      <c r="AE957" s="26">
        <v>3786.5072462941603</v>
      </c>
    </row>
    <row r="958" spans="1:31" x14ac:dyDescent="0.3">
      <c r="A958">
        <v>2760615</v>
      </c>
      <c r="B958">
        <v>2</v>
      </c>
      <c r="C958" t="s">
        <v>80</v>
      </c>
      <c r="D958" t="s">
        <v>83</v>
      </c>
      <c r="E958" t="s">
        <v>146</v>
      </c>
      <c r="F958" t="s">
        <v>2929</v>
      </c>
      <c r="G958" t="s">
        <v>159</v>
      </c>
      <c r="H958" t="s">
        <v>149</v>
      </c>
      <c r="I958" t="s">
        <v>136</v>
      </c>
      <c r="J958" t="s">
        <v>137</v>
      </c>
      <c r="K958" t="s">
        <v>138</v>
      </c>
      <c r="L958" t="s">
        <v>2660</v>
      </c>
      <c r="M958" t="s">
        <v>2930</v>
      </c>
      <c r="N958" s="26">
        <v>2.0066666660000001</v>
      </c>
      <c r="O958">
        <v>0</v>
      </c>
      <c r="P958">
        <v>0</v>
      </c>
      <c r="Q958">
        <v>0</v>
      </c>
      <c r="R958">
        <v>0</v>
      </c>
      <c r="S958">
        <v>6</v>
      </c>
      <c r="T958">
        <v>0</v>
      </c>
      <c r="U958">
        <v>6</v>
      </c>
      <c r="V958">
        <v>0</v>
      </c>
      <c r="W958" s="26">
        <v>0</v>
      </c>
      <c r="X958" s="26">
        <v>0</v>
      </c>
      <c r="Y958" s="26">
        <v>0</v>
      </c>
      <c r="Z958" s="26">
        <v>0</v>
      </c>
      <c r="AA958" s="26">
        <v>1128.0798236893718</v>
      </c>
      <c r="AB958" s="26">
        <v>0</v>
      </c>
      <c r="AC958" s="26">
        <v>3996.4124872947073</v>
      </c>
      <c r="AD958" s="26">
        <v>0</v>
      </c>
      <c r="AE958" s="26">
        <v>5124.4923109840793</v>
      </c>
    </row>
    <row r="959" spans="1:31" x14ac:dyDescent="0.3">
      <c r="A959">
        <v>2760648</v>
      </c>
      <c r="B959">
        <v>1</v>
      </c>
      <c r="C959" t="s">
        <v>80</v>
      </c>
      <c r="D959" t="s">
        <v>95</v>
      </c>
      <c r="E959" t="s">
        <v>146</v>
      </c>
      <c r="F959" t="s">
        <v>2931</v>
      </c>
      <c r="G959" t="s">
        <v>148</v>
      </c>
      <c r="H959" t="s">
        <v>149</v>
      </c>
      <c r="I959" t="s">
        <v>136</v>
      </c>
      <c r="J959" t="s">
        <v>137</v>
      </c>
      <c r="K959" t="s">
        <v>138</v>
      </c>
      <c r="L959" t="s">
        <v>2932</v>
      </c>
      <c r="M959" t="s">
        <v>2933</v>
      </c>
      <c r="N959" s="26">
        <v>1.869444444</v>
      </c>
      <c r="O959">
        <v>1</v>
      </c>
      <c r="P959">
        <v>0</v>
      </c>
      <c r="Q959">
        <v>2</v>
      </c>
      <c r="R959">
        <v>0</v>
      </c>
      <c r="S959">
        <v>4</v>
      </c>
      <c r="T959">
        <v>0</v>
      </c>
      <c r="U959">
        <v>0</v>
      </c>
      <c r="V959">
        <v>0</v>
      </c>
      <c r="W959" s="26">
        <v>0.40074422331888893</v>
      </c>
      <c r="X959" s="26">
        <v>0</v>
      </c>
      <c r="Y959" s="26">
        <v>1.7074711435910772</v>
      </c>
      <c r="Z959" s="26">
        <v>0</v>
      </c>
      <c r="AA959" s="26">
        <v>65.306478508708437</v>
      </c>
      <c r="AB959" s="26">
        <v>0</v>
      </c>
      <c r="AC959" s="26">
        <v>0</v>
      </c>
      <c r="AD959" s="26">
        <v>0</v>
      </c>
      <c r="AE959" s="26">
        <v>67.414693875618397</v>
      </c>
    </row>
    <row r="960" spans="1:31" x14ac:dyDescent="0.3">
      <c r="A960">
        <v>2760894</v>
      </c>
      <c r="B960">
        <v>1</v>
      </c>
      <c r="C960" t="s">
        <v>81</v>
      </c>
      <c r="D960" t="s">
        <v>123</v>
      </c>
      <c r="E960" t="s">
        <v>146</v>
      </c>
      <c r="F960" t="s">
        <v>1141</v>
      </c>
      <c r="G960" t="s">
        <v>148</v>
      </c>
      <c r="H960" t="s">
        <v>149</v>
      </c>
      <c r="I960" t="s">
        <v>136</v>
      </c>
      <c r="J960" t="s">
        <v>137</v>
      </c>
      <c r="K960" t="s">
        <v>138</v>
      </c>
      <c r="L960" t="s">
        <v>2934</v>
      </c>
      <c r="M960" t="s">
        <v>2935</v>
      </c>
      <c r="N960" s="26">
        <v>1.6072222220000001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60</v>
      </c>
      <c r="U960">
        <v>0</v>
      </c>
      <c r="V960">
        <v>1</v>
      </c>
      <c r="W960" s="26">
        <v>0</v>
      </c>
      <c r="X960" s="26">
        <v>0</v>
      </c>
      <c r="Y960" s="26">
        <v>0</v>
      </c>
      <c r="Z960" s="26">
        <v>0</v>
      </c>
      <c r="AA960" s="26">
        <v>0</v>
      </c>
      <c r="AB960" s="26">
        <v>58.578843934618178</v>
      </c>
      <c r="AC960" s="26">
        <v>0</v>
      </c>
      <c r="AD960" s="26">
        <v>270.45168859482669</v>
      </c>
      <c r="AE960" s="26">
        <v>329.03053252944488</v>
      </c>
    </row>
    <row r="961" spans="1:31" x14ac:dyDescent="0.3">
      <c r="A961">
        <v>2760585</v>
      </c>
      <c r="B961">
        <v>1</v>
      </c>
      <c r="C961" t="s">
        <v>80</v>
      </c>
      <c r="D961" t="s">
        <v>84</v>
      </c>
      <c r="E961" t="s">
        <v>141</v>
      </c>
      <c r="F961" t="s">
        <v>2936</v>
      </c>
      <c r="G961" t="s">
        <v>186</v>
      </c>
      <c r="H961" t="s">
        <v>135</v>
      </c>
      <c r="I961" t="s">
        <v>136</v>
      </c>
      <c r="J961" t="s">
        <v>137</v>
      </c>
      <c r="K961" t="s">
        <v>187</v>
      </c>
      <c r="L961" t="s">
        <v>2937</v>
      </c>
      <c r="M961" t="s">
        <v>2938</v>
      </c>
      <c r="N961" s="26">
        <v>7.5975000000000001</v>
      </c>
      <c r="O961">
        <v>0</v>
      </c>
      <c r="P961">
        <v>401</v>
      </c>
      <c r="Q961">
        <v>0</v>
      </c>
      <c r="R961">
        <v>0</v>
      </c>
      <c r="S961">
        <v>0</v>
      </c>
      <c r="T961">
        <v>17</v>
      </c>
      <c r="U961">
        <v>0</v>
      </c>
      <c r="V961">
        <v>0</v>
      </c>
      <c r="W961" s="26">
        <v>0</v>
      </c>
      <c r="X961" s="26">
        <v>705.35489489052964</v>
      </c>
      <c r="Y961" s="26">
        <v>0</v>
      </c>
      <c r="Z961" s="26">
        <v>0</v>
      </c>
      <c r="AA961" s="26">
        <v>0</v>
      </c>
      <c r="AB961" s="26">
        <v>69.401411400718459</v>
      </c>
      <c r="AC961" s="26">
        <v>0</v>
      </c>
      <c r="AD961" s="26">
        <v>0</v>
      </c>
      <c r="AE961" s="26">
        <v>774.75630629124805</v>
      </c>
    </row>
    <row r="962" spans="1:31" x14ac:dyDescent="0.3">
      <c r="A962">
        <v>2760940</v>
      </c>
      <c r="B962">
        <v>1</v>
      </c>
      <c r="C962" t="s">
        <v>81</v>
      </c>
      <c r="D962" t="s">
        <v>127</v>
      </c>
      <c r="E962" t="s">
        <v>152</v>
      </c>
      <c r="F962" t="s">
        <v>2939</v>
      </c>
      <c r="G962" t="s">
        <v>159</v>
      </c>
      <c r="H962" t="s">
        <v>149</v>
      </c>
      <c r="I962" t="s">
        <v>136</v>
      </c>
      <c r="J962" t="s">
        <v>137</v>
      </c>
      <c r="K962" t="s">
        <v>138</v>
      </c>
      <c r="L962" t="s">
        <v>2940</v>
      </c>
      <c r="M962" t="s">
        <v>2941</v>
      </c>
      <c r="N962" s="26">
        <v>0.90694444399999996</v>
      </c>
      <c r="O962">
        <v>1</v>
      </c>
      <c r="P962">
        <v>549</v>
      </c>
      <c r="Q962">
        <v>9</v>
      </c>
      <c r="R962">
        <v>26</v>
      </c>
      <c r="S962">
        <v>3</v>
      </c>
      <c r="T962">
        <v>124</v>
      </c>
      <c r="U962">
        <v>8</v>
      </c>
      <c r="V962">
        <v>1</v>
      </c>
      <c r="W962" s="26">
        <v>0.18585830245722224</v>
      </c>
      <c r="X962" s="26">
        <v>115.72267991095633</v>
      </c>
      <c r="Y962" s="26">
        <v>0.55954365871326672</v>
      </c>
      <c r="Z962" s="26">
        <v>2.0323326102861587</v>
      </c>
      <c r="AA962" s="26">
        <v>10.181647353465262</v>
      </c>
      <c r="AB962" s="26">
        <v>103.9107270862056</v>
      </c>
      <c r="AC962" s="26">
        <v>738.07005191086159</v>
      </c>
      <c r="AD962" s="26">
        <v>2.2009159016401836</v>
      </c>
      <c r="AE962" s="26">
        <v>972.86375673458565</v>
      </c>
    </row>
    <row r="963" spans="1:31" x14ac:dyDescent="0.3">
      <c r="A963">
        <v>2760934</v>
      </c>
      <c r="B963">
        <v>1</v>
      </c>
      <c r="C963" t="s">
        <v>81</v>
      </c>
      <c r="D963" t="s">
        <v>127</v>
      </c>
      <c r="E963" t="s">
        <v>152</v>
      </c>
      <c r="F963" t="s">
        <v>963</v>
      </c>
      <c r="G963" t="s">
        <v>159</v>
      </c>
      <c r="H963" t="s">
        <v>149</v>
      </c>
      <c r="I963" t="s">
        <v>136</v>
      </c>
      <c r="J963" t="s">
        <v>137</v>
      </c>
      <c r="K963" t="s">
        <v>138</v>
      </c>
      <c r="L963" t="s">
        <v>2942</v>
      </c>
      <c r="M963" t="s">
        <v>2943</v>
      </c>
      <c r="N963" s="26">
        <v>0.72388888799999995</v>
      </c>
      <c r="O963">
        <v>10</v>
      </c>
      <c r="P963">
        <v>3</v>
      </c>
      <c r="Q963">
        <v>289</v>
      </c>
      <c r="R963">
        <v>46</v>
      </c>
      <c r="S963">
        <v>17</v>
      </c>
      <c r="T963">
        <v>2</v>
      </c>
      <c r="U963">
        <v>0</v>
      </c>
      <c r="V963">
        <v>0</v>
      </c>
      <c r="W963" s="26">
        <v>2.0372861852782105</v>
      </c>
      <c r="X963" s="26">
        <v>0</v>
      </c>
      <c r="Y963" s="26">
        <v>58.279093077258779</v>
      </c>
      <c r="Z963" s="26">
        <v>5.7582480311858548</v>
      </c>
      <c r="AA963" s="26">
        <v>28.007519553898394</v>
      </c>
      <c r="AB963" s="26">
        <v>0</v>
      </c>
      <c r="AC963" s="26">
        <v>0</v>
      </c>
      <c r="AD963" s="26">
        <v>0</v>
      </c>
      <c r="AE963" s="26">
        <v>94.082146847621232</v>
      </c>
    </row>
    <row r="964" spans="1:31" x14ac:dyDescent="0.3">
      <c r="A964">
        <v>2760685</v>
      </c>
      <c r="B964">
        <v>1</v>
      </c>
      <c r="C964" t="s">
        <v>80</v>
      </c>
      <c r="D964" t="s">
        <v>82</v>
      </c>
      <c r="E964" t="s">
        <v>132</v>
      </c>
      <c r="F964" t="s">
        <v>2944</v>
      </c>
      <c r="G964" t="s">
        <v>134</v>
      </c>
      <c r="H964" t="s">
        <v>135</v>
      </c>
      <c r="I964" t="s">
        <v>136</v>
      </c>
      <c r="J964" t="s">
        <v>137</v>
      </c>
      <c r="K964" t="s">
        <v>138</v>
      </c>
      <c r="L964" t="s">
        <v>2945</v>
      </c>
      <c r="M964" t="s">
        <v>2946</v>
      </c>
      <c r="N964" s="26">
        <v>0.92472222199999998</v>
      </c>
      <c r="O964">
        <v>0</v>
      </c>
      <c r="P964">
        <v>10</v>
      </c>
      <c r="Q964">
        <v>0</v>
      </c>
      <c r="R964">
        <v>0</v>
      </c>
      <c r="S964">
        <v>0</v>
      </c>
      <c r="T964">
        <v>2</v>
      </c>
      <c r="U964">
        <v>0</v>
      </c>
      <c r="V964">
        <v>0</v>
      </c>
      <c r="W964" s="26">
        <v>0</v>
      </c>
      <c r="X964" s="26">
        <v>0.76835303080653949</v>
      </c>
      <c r="Y964" s="26">
        <v>0</v>
      </c>
      <c r="Z964" s="26">
        <v>0</v>
      </c>
      <c r="AA964" s="26">
        <v>0</v>
      </c>
      <c r="AB964" s="26">
        <v>1.6809960514516629</v>
      </c>
      <c r="AC964" s="26">
        <v>0</v>
      </c>
      <c r="AD964" s="26">
        <v>0</v>
      </c>
      <c r="AE964" s="26">
        <v>2.4493490822582022</v>
      </c>
    </row>
    <row r="965" spans="1:31" x14ac:dyDescent="0.3">
      <c r="A965">
        <v>2761232</v>
      </c>
      <c r="B965">
        <v>1</v>
      </c>
      <c r="C965" t="s">
        <v>81</v>
      </c>
      <c r="D965" t="s">
        <v>113</v>
      </c>
      <c r="E965" t="s">
        <v>146</v>
      </c>
      <c r="F965" t="s">
        <v>2947</v>
      </c>
      <c r="G965" t="s">
        <v>148</v>
      </c>
      <c r="H965" t="s">
        <v>149</v>
      </c>
      <c r="I965" t="s">
        <v>136</v>
      </c>
      <c r="J965" t="s">
        <v>137</v>
      </c>
      <c r="K965" t="s">
        <v>138</v>
      </c>
      <c r="L965" t="s">
        <v>2948</v>
      </c>
      <c r="M965" t="s">
        <v>2949</v>
      </c>
      <c r="N965" s="26">
        <v>0.58138888799999999</v>
      </c>
      <c r="O965">
        <v>0</v>
      </c>
      <c r="P965">
        <v>0</v>
      </c>
      <c r="Q965">
        <v>5</v>
      </c>
      <c r="R965">
        <v>26</v>
      </c>
      <c r="S965">
        <v>0</v>
      </c>
      <c r="T965">
        <v>1</v>
      </c>
      <c r="U965">
        <v>0</v>
      </c>
      <c r="V965">
        <v>0</v>
      </c>
      <c r="W965" s="26">
        <v>0</v>
      </c>
      <c r="X965" s="26">
        <v>0</v>
      </c>
      <c r="Y965" s="26">
        <v>0.2867168381375379</v>
      </c>
      <c r="Z965" s="26">
        <v>0.60860624536993324</v>
      </c>
      <c r="AA965" s="26">
        <v>0</v>
      </c>
      <c r="AB965" s="26">
        <v>4.4862178130466659E-4</v>
      </c>
      <c r="AC965" s="26">
        <v>0</v>
      </c>
      <c r="AD965" s="26">
        <v>0</v>
      </c>
      <c r="AE965" s="26">
        <v>0.89577170528877581</v>
      </c>
    </row>
    <row r="966" spans="1:31" x14ac:dyDescent="0.3">
      <c r="A966">
        <v>2760688</v>
      </c>
      <c r="B966">
        <v>1</v>
      </c>
      <c r="C966" t="s">
        <v>81</v>
      </c>
      <c r="D966" t="s">
        <v>117</v>
      </c>
      <c r="E966" t="s">
        <v>152</v>
      </c>
      <c r="F966" t="s">
        <v>2950</v>
      </c>
      <c r="G966" t="s">
        <v>628</v>
      </c>
      <c r="H966" t="s">
        <v>149</v>
      </c>
      <c r="I966" t="s">
        <v>136</v>
      </c>
      <c r="J966" t="s">
        <v>137</v>
      </c>
      <c r="K966" t="s">
        <v>187</v>
      </c>
      <c r="L966" t="s">
        <v>2951</v>
      </c>
      <c r="M966" t="s">
        <v>2952</v>
      </c>
      <c r="N966" s="26">
        <v>6.5475000000000003</v>
      </c>
      <c r="O966">
        <v>1</v>
      </c>
      <c r="P966">
        <v>1068</v>
      </c>
      <c r="Q966">
        <v>9</v>
      </c>
      <c r="R966">
        <v>54</v>
      </c>
      <c r="S966">
        <v>7</v>
      </c>
      <c r="T966">
        <v>128</v>
      </c>
      <c r="U966">
        <v>0</v>
      </c>
      <c r="V966">
        <v>0</v>
      </c>
      <c r="W966" s="26">
        <v>1.3779093387588888</v>
      </c>
      <c r="X966" s="26">
        <v>835.18855755617574</v>
      </c>
      <c r="Y966" s="26">
        <v>377.25388718694131</v>
      </c>
      <c r="Z966" s="26">
        <v>57.853979919468642</v>
      </c>
      <c r="AA966" s="26">
        <v>1364.7617552916336</v>
      </c>
      <c r="AB966" s="26">
        <v>463.04149230548239</v>
      </c>
      <c r="AC966" s="26">
        <v>0</v>
      </c>
      <c r="AD966" s="26">
        <v>0</v>
      </c>
      <c r="AE966" s="26">
        <v>3099.4775815984603</v>
      </c>
    </row>
    <row r="967" spans="1:31" x14ac:dyDescent="0.3">
      <c r="A967">
        <v>2760854</v>
      </c>
      <c r="B967">
        <v>1</v>
      </c>
      <c r="C967" t="s">
        <v>80</v>
      </c>
      <c r="D967" t="s">
        <v>105</v>
      </c>
      <c r="E967" t="s">
        <v>132</v>
      </c>
      <c r="F967" t="s">
        <v>2953</v>
      </c>
      <c r="G967" t="s">
        <v>197</v>
      </c>
      <c r="H967" t="s">
        <v>135</v>
      </c>
      <c r="I967" t="s">
        <v>136</v>
      </c>
      <c r="J967" t="s">
        <v>137</v>
      </c>
      <c r="K967" t="s">
        <v>138</v>
      </c>
      <c r="L967" t="s">
        <v>2954</v>
      </c>
      <c r="M967" t="s">
        <v>2647</v>
      </c>
      <c r="N967" s="26">
        <v>1.2055555549999999</v>
      </c>
      <c r="O967">
        <v>0</v>
      </c>
      <c r="P967">
        <v>3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 s="26">
        <v>0</v>
      </c>
      <c r="X967" s="26">
        <v>0.82574627501367936</v>
      </c>
      <c r="Y967" s="26">
        <v>0</v>
      </c>
      <c r="Z967" s="26">
        <v>0</v>
      </c>
      <c r="AA967" s="26">
        <v>0</v>
      </c>
      <c r="AB967" s="26">
        <v>0</v>
      </c>
      <c r="AC967" s="26">
        <v>0</v>
      </c>
      <c r="AD967" s="26">
        <v>0</v>
      </c>
      <c r="AE967" s="26">
        <v>0.82574627501367936</v>
      </c>
    </row>
    <row r="968" spans="1:31" x14ac:dyDescent="0.3">
      <c r="A968">
        <v>2760711</v>
      </c>
      <c r="B968">
        <v>1</v>
      </c>
      <c r="C968" t="s">
        <v>80</v>
      </c>
      <c r="D968" t="s">
        <v>94</v>
      </c>
      <c r="E968" t="s">
        <v>157</v>
      </c>
      <c r="F968" t="s">
        <v>2955</v>
      </c>
      <c r="G968" t="s">
        <v>628</v>
      </c>
      <c r="H968" t="s">
        <v>149</v>
      </c>
      <c r="I968" t="s">
        <v>136</v>
      </c>
      <c r="J968" t="s">
        <v>137</v>
      </c>
      <c r="K968" t="s">
        <v>187</v>
      </c>
      <c r="L968" t="s">
        <v>2956</v>
      </c>
      <c r="M968" t="s">
        <v>2957</v>
      </c>
      <c r="N968" s="26">
        <v>4.5055555549999999</v>
      </c>
      <c r="O968">
        <v>1</v>
      </c>
      <c r="P968">
        <v>1788</v>
      </c>
      <c r="Q968">
        <v>24</v>
      </c>
      <c r="R968">
        <v>77</v>
      </c>
      <c r="S968">
        <v>34</v>
      </c>
      <c r="T968">
        <v>439</v>
      </c>
      <c r="U968">
        <v>16</v>
      </c>
      <c r="V968">
        <v>0</v>
      </c>
      <c r="W968" s="26">
        <v>2.4137704592677971</v>
      </c>
      <c r="X968" s="26">
        <v>1224.3009672544126</v>
      </c>
      <c r="Y968" s="26">
        <v>12.694117551378923</v>
      </c>
      <c r="Z968" s="26">
        <v>37.330939206087344</v>
      </c>
      <c r="AA968" s="26">
        <v>1669.4183739416769</v>
      </c>
      <c r="AB968" s="26">
        <v>1000.5916731299427</v>
      </c>
      <c r="AC968" s="26">
        <v>7269.7977694768369</v>
      </c>
      <c r="AD968" s="26">
        <v>0</v>
      </c>
      <c r="AE968" s="26">
        <v>11216.547611019603</v>
      </c>
    </row>
    <row r="969" spans="1:31" x14ac:dyDescent="0.3">
      <c r="A969">
        <v>2761066</v>
      </c>
      <c r="B969">
        <v>1</v>
      </c>
      <c r="C969" t="s">
        <v>81</v>
      </c>
      <c r="D969" t="s">
        <v>113</v>
      </c>
      <c r="E969" t="s">
        <v>146</v>
      </c>
      <c r="F969" t="s">
        <v>2958</v>
      </c>
      <c r="G969" t="s">
        <v>143</v>
      </c>
      <c r="H969" t="s">
        <v>149</v>
      </c>
      <c r="I969" t="s">
        <v>136</v>
      </c>
      <c r="J969" t="s">
        <v>137</v>
      </c>
      <c r="K969" t="s">
        <v>138</v>
      </c>
      <c r="L969" t="s">
        <v>2959</v>
      </c>
      <c r="M969" t="s">
        <v>2960</v>
      </c>
      <c r="N969" s="26">
        <v>0.23527777699999999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13</v>
      </c>
      <c r="U969">
        <v>0</v>
      </c>
      <c r="V969">
        <v>0</v>
      </c>
      <c r="W969" s="26">
        <v>0</v>
      </c>
      <c r="X969" s="26">
        <v>0</v>
      </c>
      <c r="Y969" s="26">
        <v>0</v>
      </c>
      <c r="Z969" s="26">
        <v>0</v>
      </c>
      <c r="AA969" s="26">
        <v>0</v>
      </c>
      <c r="AB969" s="26">
        <v>5.4655737482725986</v>
      </c>
      <c r="AC969" s="26">
        <v>0</v>
      </c>
      <c r="AD969" s="26">
        <v>0</v>
      </c>
      <c r="AE969" s="26">
        <v>5.4655737482725986</v>
      </c>
    </row>
    <row r="970" spans="1:31" x14ac:dyDescent="0.3">
      <c r="A970">
        <v>2760499</v>
      </c>
      <c r="B970">
        <v>1</v>
      </c>
      <c r="C970" t="s">
        <v>80</v>
      </c>
      <c r="D970" t="s">
        <v>85</v>
      </c>
      <c r="E970" t="s">
        <v>175</v>
      </c>
      <c r="F970" t="s">
        <v>2841</v>
      </c>
      <c r="G970" t="s">
        <v>159</v>
      </c>
      <c r="H970" t="s">
        <v>149</v>
      </c>
      <c r="I970" t="s">
        <v>136</v>
      </c>
      <c r="J970" t="s">
        <v>137</v>
      </c>
      <c r="K970" t="s">
        <v>138</v>
      </c>
      <c r="L970" t="s">
        <v>2961</v>
      </c>
      <c r="M970" t="s">
        <v>2842</v>
      </c>
      <c r="N970" s="26">
        <v>1.339444444</v>
      </c>
      <c r="O970">
        <v>0</v>
      </c>
      <c r="P970">
        <v>1476</v>
      </c>
      <c r="Q970">
        <v>0</v>
      </c>
      <c r="R970">
        <v>0</v>
      </c>
      <c r="S970">
        <v>0</v>
      </c>
      <c r="T970">
        <v>15</v>
      </c>
      <c r="U970">
        <v>0</v>
      </c>
      <c r="V970">
        <v>0</v>
      </c>
      <c r="W970" s="26">
        <v>0</v>
      </c>
      <c r="X970" s="26">
        <v>602.40047954231181</v>
      </c>
      <c r="Y970" s="26">
        <v>0</v>
      </c>
      <c r="Z970" s="26">
        <v>0</v>
      </c>
      <c r="AA970" s="26">
        <v>0</v>
      </c>
      <c r="AB970" s="26">
        <v>29.064203523390674</v>
      </c>
      <c r="AC970" s="26">
        <v>0</v>
      </c>
      <c r="AD970" s="26">
        <v>0</v>
      </c>
      <c r="AE970" s="26">
        <v>631.4646830657025</v>
      </c>
    </row>
    <row r="971" spans="1:31" x14ac:dyDescent="0.3">
      <c r="A971">
        <v>2760831</v>
      </c>
      <c r="B971">
        <v>1</v>
      </c>
      <c r="C971" t="s">
        <v>80</v>
      </c>
      <c r="D971" t="s">
        <v>106</v>
      </c>
      <c r="E971" t="s">
        <v>152</v>
      </c>
      <c r="F971" t="s">
        <v>2747</v>
      </c>
      <c r="G971" t="s">
        <v>159</v>
      </c>
      <c r="H971" t="s">
        <v>149</v>
      </c>
      <c r="I971" t="s">
        <v>136</v>
      </c>
      <c r="J971" t="s">
        <v>137</v>
      </c>
      <c r="K971" t="s">
        <v>138</v>
      </c>
      <c r="L971" t="s">
        <v>2962</v>
      </c>
      <c r="M971" t="s">
        <v>2963</v>
      </c>
      <c r="N971" s="26">
        <v>8.1944444000000005E-2</v>
      </c>
      <c r="O971">
        <v>0</v>
      </c>
      <c r="P971">
        <v>238</v>
      </c>
      <c r="Q971">
        <v>15</v>
      </c>
      <c r="R971">
        <v>52</v>
      </c>
      <c r="S971">
        <v>3</v>
      </c>
      <c r="T971">
        <v>40</v>
      </c>
      <c r="U971">
        <v>0</v>
      </c>
      <c r="V971">
        <v>0</v>
      </c>
      <c r="W971" s="26">
        <v>0</v>
      </c>
      <c r="X971" s="26">
        <v>3.2089702192936582</v>
      </c>
      <c r="Y971" s="26">
        <v>0.84400018533712984</v>
      </c>
      <c r="Z971" s="26">
        <v>1.3323589806714327</v>
      </c>
      <c r="AA971" s="26">
        <v>2.2198440505207778E-2</v>
      </c>
      <c r="AB971" s="26">
        <v>3.992294181991483</v>
      </c>
      <c r="AC971" s="26">
        <v>0</v>
      </c>
      <c r="AD971" s="26">
        <v>0</v>
      </c>
      <c r="AE971" s="26">
        <v>9.3998220077989121</v>
      </c>
    </row>
    <row r="972" spans="1:31" x14ac:dyDescent="0.3">
      <c r="A972">
        <v>2760525</v>
      </c>
      <c r="B972">
        <v>1</v>
      </c>
      <c r="C972" t="s">
        <v>80</v>
      </c>
      <c r="D972" t="s">
        <v>82</v>
      </c>
      <c r="E972" t="s">
        <v>166</v>
      </c>
      <c r="F972" t="s">
        <v>2964</v>
      </c>
      <c r="G972" t="s">
        <v>425</v>
      </c>
      <c r="H972" t="s">
        <v>135</v>
      </c>
      <c r="I972" t="s">
        <v>136</v>
      </c>
      <c r="J972" t="s">
        <v>137</v>
      </c>
      <c r="K972" t="s">
        <v>138</v>
      </c>
      <c r="L972" t="s">
        <v>2965</v>
      </c>
      <c r="M972" t="s">
        <v>2966</v>
      </c>
      <c r="N972" s="26">
        <v>3.2202777770000002</v>
      </c>
      <c r="O972">
        <v>0</v>
      </c>
      <c r="P972">
        <v>11</v>
      </c>
      <c r="Q972">
        <v>0</v>
      </c>
      <c r="R972">
        <v>0</v>
      </c>
      <c r="S972">
        <v>0</v>
      </c>
      <c r="T972">
        <v>17</v>
      </c>
      <c r="U972">
        <v>0</v>
      </c>
      <c r="V972">
        <v>0</v>
      </c>
      <c r="W972" s="26">
        <v>0</v>
      </c>
      <c r="X972" s="26">
        <v>7.6676700481278441</v>
      </c>
      <c r="Y972" s="26">
        <v>0</v>
      </c>
      <c r="Z972" s="26">
        <v>0</v>
      </c>
      <c r="AA972" s="26">
        <v>0</v>
      </c>
      <c r="AB972" s="26">
        <v>89.641973287284372</v>
      </c>
      <c r="AC972" s="26">
        <v>0</v>
      </c>
      <c r="AD972" s="26">
        <v>0</v>
      </c>
      <c r="AE972" s="26">
        <v>97.309643335412218</v>
      </c>
    </row>
    <row r="973" spans="1:31" x14ac:dyDescent="0.3">
      <c r="A973">
        <v>2761166</v>
      </c>
      <c r="B973">
        <v>1</v>
      </c>
      <c r="C973" t="s">
        <v>80</v>
      </c>
      <c r="D973" t="s">
        <v>82</v>
      </c>
      <c r="E973" t="s">
        <v>132</v>
      </c>
      <c r="F973" t="s">
        <v>2967</v>
      </c>
      <c r="G973" t="s">
        <v>134</v>
      </c>
      <c r="H973" t="s">
        <v>135</v>
      </c>
      <c r="I973" t="s">
        <v>136</v>
      </c>
      <c r="J973" t="s">
        <v>137</v>
      </c>
      <c r="K973" t="s">
        <v>138</v>
      </c>
      <c r="L973" t="s">
        <v>2968</v>
      </c>
      <c r="M973" t="s">
        <v>2969</v>
      </c>
      <c r="N973" s="26">
        <v>2.2822222220000001</v>
      </c>
      <c r="O973">
        <v>0</v>
      </c>
      <c r="P973">
        <v>11</v>
      </c>
      <c r="Q973">
        <v>0</v>
      </c>
      <c r="R973">
        <v>0</v>
      </c>
      <c r="S973">
        <v>0</v>
      </c>
      <c r="T973">
        <v>4</v>
      </c>
      <c r="U973">
        <v>0</v>
      </c>
      <c r="V973">
        <v>0</v>
      </c>
      <c r="W973" s="26">
        <v>0</v>
      </c>
      <c r="X973" s="26">
        <v>4.3322538478882846</v>
      </c>
      <c r="Y973" s="26">
        <v>0</v>
      </c>
      <c r="Z973" s="26">
        <v>0</v>
      </c>
      <c r="AA973" s="26">
        <v>0</v>
      </c>
      <c r="AB973" s="26">
        <v>4.0438750658065281</v>
      </c>
      <c r="AC973" s="26">
        <v>0</v>
      </c>
      <c r="AD973" s="26">
        <v>0</v>
      </c>
      <c r="AE973" s="26">
        <v>8.3761289136948136</v>
      </c>
    </row>
    <row r="974" spans="1:31" x14ac:dyDescent="0.3">
      <c r="A974">
        <v>2760705</v>
      </c>
      <c r="B974">
        <v>1</v>
      </c>
      <c r="C974" t="s">
        <v>80</v>
      </c>
      <c r="D974" t="s">
        <v>95</v>
      </c>
      <c r="E974" t="s">
        <v>170</v>
      </c>
      <c r="F974" t="s">
        <v>2970</v>
      </c>
      <c r="G974" t="s">
        <v>143</v>
      </c>
      <c r="H974" t="s">
        <v>135</v>
      </c>
      <c r="I974" t="s">
        <v>136</v>
      </c>
      <c r="J974" t="s">
        <v>137</v>
      </c>
      <c r="K974" t="s">
        <v>138</v>
      </c>
      <c r="L974" t="s">
        <v>2971</v>
      </c>
      <c r="M974" t="s">
        <v>2972</v>
      </c>
      <c r="N974" s="26">
        <v>0.78222222200000002</v>
      </c>
      <c r="O974">
        <v>0</v>
      </c>
      <c r="P974">
        <v>146</v>
      </c>
      <c r="Q974">
        <v>0</v>
      </c>
      <c r="R974">
        <v>0</v>
      </c>
      <c r="S974">
        <v>0</v>
      </c>
      <c r="T974">
        <v>21</v>
      </c>
      <c r="U974">
        <v>0</v>
      </c>
      <c r="V974">
        <v>0</v>
      </c>
      <c r="W974" s="26">
        <v>0</v>
      </c>
      <c r="X974" s="26">
        <v>28.259202951965246</v>
      </c>
      <c r="Y974" s="26">
        <v>0</v>
      </c>
      <c r="Z974" s="26">
        <v>0</v>
      </c>
      <c r="AA974" s="26">
        <v>0</v>
      </c>
      <c r="AB974" s="26">
        <v>12.865017932067831</v>
      </c>
      <c r="AC974" s="26">
        <v>0</v>
      </c>
      <c r="AD974" s="26">
        <v>0</v>
      </c>
      <c r="AE974" s="26">
        <v>41.124220884033079</v>
      </c>
    </row>
    <row r="975" spans="1:31" x14ac:dyDescent="0.3">
      <c r="A975">
        <v>2761252</v>
      </c>
      <c r="B975">
        <v>1</v>
      </c>
      <c r="C975" t="s">
        <v>80</v>
      </c>
      <c r="D975" t="s">
        <v>110</v>
      </c>
      <c r="E975" t="s">
        <v>132</v>
      </c>
      <c r="F975" t="s">
        <v>2973</v>
      </c>
      <c r="G975" t="s">
        <v>307</v>
      </c>
      <c r="H975" t="s">
        <v>135</v>
      </c>
      <c r="I975" t="s">
        <v>136</v>
      </c>
      <c r="J975" t="s">
        <v>137</v>
      </c>
      <c r="K975" t="s">
        <v>138</v>
      </c>
      <c r="L975" t="s">
        <v>2974</v>
      </c>
      <c r="M975" t="s">
        <v>2975</v>
      </c>
      <c r="N975" s="26">
        <v>3.0794444439999999</v>
      </c>
      <c r="O975">
        <v>0</v>
      </c>
      <c r="P975">
        <v>6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 s="26">
        <v>0</v>
      </c>
      <c r="X975" s="26">
        <v>3.2499536075946911</v>
      </c>
      <c r="Y975" s="26">
        <v>0</v>
      </c>
      <c r="Z975" s="26">
        <v>0</v>
      </c>
      <c r="AA975" s="26">
        <v>0</v>
      </c>
      <c r="AB975" s="26">
        <v>0</v>
      </c>
      <c r="AC975" s="26">
        <v>0</v>
      </c>
      <c r="AD975" s="26">
        <v>0</v>
      </c>
      <c r="AE975" s="26">
        <v>3.2499536075946911</v>
      </c>
    </row>
    <row r="976" spans="1:31" x14ac:dyDescent="0.3">
      <c r="A976">
        <v>2761003</v>
      </c>
      <c r="B976">
        <v>1</v>
      </c>
      <c r="C976" t="s">
        <v>81</v>
      </c>
      <c r="D976" t="s">
        <v>113</v>
      </c>
      <c r="E976" t="s">
        <v>157</v>
      </c>
      <c r="F976" t="s">
        <v>2976</v>
      </c>
      <c r="G976" t="s">
        <v>159</v>
      </c>
      <c r="H976" t="s">
        <v>149</v>
      </c>
      <c r="I976" t="s">
        <v>136</v>
      </c>
      <c r="J976" t="s">
        <v>137</v>
      </c>
      <c r="K976" t="s">
        <v>138</v>
      </c>
      <c r="L976" t="s">
        <v>2977</v>
      </c>
      <c r="M976" t="s">
        <v>2978</v>
      </c>
      <c r="N976" s="26">
        <v>1.974444444</v>
      </c>
      <c r="O976">
        <v>3</v>
      </c>
      <c r="P976">
        <v>692</v>
      </c>
      <c r="Q976">
        <v>51</v>
      </c>
      <c r="R976">
        <v>263</v>
      </c>
      <c r="S976">
        <v>8</v>
      </c>
      <c r="T976">
        <v>43</v>
      </c>
      <c r="U976">
        <v>0</v>
      </c>
      <c r="V976">
        <v>0</v>
      </c>
      <c r="W976" s="26">
        <v>1.309404175913333</v>
      </c>
      <c r="X976" s="26">
        <v>236.21812262831418</v>
      </c>
      <c r="Y976" s="26">
        <v>21.108675689482524</v>
      </c>
      <c r="Z976" s="26">
        <v>58.33801116035054</v>
      </c>
      <c r="AA976" s="26">
        <v>81.34647780069983</v>
      </c>
      <c r="AB976" s="26">
        <v>31.605995423367354</v>
      </c>
      <c r="AC976" s="26">
        <v>0</v>
      </c>
      <c r="AD976" s="26">
        <v>0</v>
      </c>
      <c r="AE976" s="26">
        <v>429.92668687812778</v>
      </c>
    </row>
    <row r="977" spans="1:31" x14ac:dyDescent="0.3">
      <c r="A977">
        <v>2761060</v>
      </c>
      <c r="B977">
        <v>1</v>
      </c>
      <c r="C977" t="s">
        <v>80</v>
      </c>
      <c r="D977" t="s">
        <v>82</v>
      </c>
      <c r="E977" t="s">
        <v>166</v>
      </c>
      <c r="F977" t="s">
        <v>167</v>
      </c>
      <c r="G977" t="s">
        <v>425</v>
      </c>
      <c r="H977" t="s">
        <v>135</v>
      </c>
      <c r="I977" t="s">
        <v>136</v>
      </c>
      <c r="J977" t="s">
        <v>137</v>
      </c>
      <c r="K977" t="s">
        <v>138</v>
      </c>
      <c r="L977" t="s">
        <v>2979</v>
      </c>
      <c r="M977" t="s">
        <v>2980</v>
      </c>
      <c r="N977" s="26">
        <v>1.5816666660000001</v>
      </c>
      <c r="O977">
        <v>0</v>
      </c>
      <c r="P977">
        <v>114</v>
      </c>
      <c r="Q977">
        <v>0</v>
      </c>
      <c r="R977">
        <v>0</v>
      </c>
      <c r="S977">
        <v>0</v>
      </c>
      <c r="T977">
        <v>67</v>
      </c>
      <c r="U977">
        <v>0</v>
      </c>
      <c r="V977">
        <v>0</v>
      </c>
      <c r="W977" s="26">
        <v>0</v>
      </c>
      <c r="X977" s="26">
        <v>46.743606643367357</v>
      </c>
      <c r="Y977" s="26">
        <v>0</v>
      </c>
      <c r="Z977" s="26">
        <v>0</v>
      </c>
      <c r="AA977" s="26">
        <v>0</v>
      </c>
      <c r="AB977" s="26">
        <v>131.41088995799001</v>
      </c>
      <c r="AC977" s="26">
        <v>0</v>
      </c>
      <c r="AD977" s="26">
        <v>0</v>
      </c>
      <c r="AE977" s="26">
        <v>178.15449660135738</v>
      </c>
    </row>
    <row r="978" spans="1:31" x14ac:dyDescent="0.3">
      <c r="A978">
        <v>2761198</v>
      </c>
      <c r="B978">
        <v>1</v>
      </c>
      <c r="C978" t="s">
        <v>81</v>
      </c>
      <c r="D978" t="s">
        <v>116</v>
      </c>
      <c r="E978" t="s">
        <v>146</v>
      </c>
      <c r="F978" t="s">
        <v>2981</v>
      </c>
      <c r="G978" t="s">
        <v>159</v>
      </c>
      <c r="H978" t="s">
        <v>149</v>
      </c>
      <c r="I978" t="s">
        <v>136</v>
      </c>
      <c r="J978" t="s">
        <v>137</v>
      </c>
      <c r="K978" t="s">
        <v>138</v>
      </c>
      <c r="L978" t="s">
        <v>2779</v>
      </c>
      <c r="M978" t="s">
        <v>2982</v>
      </c>
      <c r="N978" s="26">
        <v>0.42722222199999998</v>
      </c>
      <c r="O978">
        <v>0</v>
      </c>
      <c r="P978">
        <v>49</v>
      </c>
      <c r="Q978">
        <v>0</v>
      </c>
      <c r="R978">
        <v>41</v>
      </c>
      <c r="S978">
        <v>1</v>
      </c>
      <c r="T978">
        <v>16</v>
      </c>
      <c r="U978">
        <v>0</v>
      </c>
      <c r="V978">
        <v>0</v>
      </c>
      <c r="W978" s="26">
        <v>0</v>
      </c>
      <c r="X978" s="26">
        <v>5.3516046990255832</v>
      </c>
      <c r="Y978" s="26">
        <v>0</v>
      </c>
      <c r="Z978" s="26">
        <v>3.3086975201792828</v>
      </c>
      <c r="AA978" s="26">
        <v>1.7434202560807939</v>
      </c>
      <c r="AB978" s="26">
        <v>4.0186122616672568</v>
      </c>
      <c r="AC978" s="26">
        <v>0</v>
      </c>
      <c r="AD978" s="26">
        <v>0</v>
      </c>
      <c r="AE978" s="26">
        <v>14.422334736952916</v>
      </c>
    </row>
    <row r="979" spans="1:31" x14ac:dyDescent="0.3">
      <c r="A979">
        <v>2761134</v>
      </c>
      <c r="B979">
        <v>2</v>
      </c>
      <c r="C979" t="s">
        <v>80</v>
      </c>
      <c r="D979" t="s">
        <v>88</v>
      </c>
      <c r="E979" t="s">
        <v>146</v>
      </c>
      <c r="F979" t="s">
        <v>2983</v>
      </c>
      <c r="G979" t="s">
        <v>159</v>
      </c>
      <c r="H979" t="s">
        <v>149</v>
      </c>
      <c r="I979" t="s">
        <v>136</v>
      </c>
      <c r="J979" t="s">
        <v>137</v>
      </c>
      <c r="K979" t="s">
        <v>138</v>
      </c>
      <c r="L979" t="s">
        <v>2862</v>
      </c>
      <c r="M979" t="s">
        <v>2894</v>
      </c>
      <c r="N979" s="26">
        <v>0.94638888799999998</v>
      </c>
      <c r="O979">
        <v>1</v>
      </c>
      <c r="P979">
        <v>815</v>
      </c>
      <c r="Q979">
        <v>0</v>
      </c>
      <c r="R979">
        <v>1</v>
      </c>
      <c r="S979">
        <v>15</v>
      </c>
      <c r="T979">
        <v>163</v>
      </c>
      <c r="U979">
        <v>4</v>
      </c>
      <c r="V979">
        <v>1</v>
      </c>
      <c r="W979" s="26">
        <v>13.69835879205295</v>
      </c>
      <c r="X979" s="26">
        <v>339.25125002172001</v>
      </c>
      <c r="Y979" s="26">
        <v>0</v>
      </c>
      <c r="Z979" s="26">
        <v>2.4364232549725688</v>
      </c>
      <c r="AA979" s="26">
        <v>345.88580722657537</v>
      </c>
      <c r="AB979" s="26">
        <v>242.07298864915742</v>
      </c>
      <c r="AC979" s="26">
        <v>421.38099085728675</v>
      </c>
      <c r="AD979" s="26">
        <v>9.8167122516792844</v>
      </c>
      <c r="AE979" s="26">
        <v>1374.5425310534442</v>
      </c>
    </row>
    <row r="980" spans="1:31" x14ac:dyDescent="0.3">
      <c r="A980">
        <v>2760499</v>
      </c>
      <c r="B980">
        <v>3</v>
      </c>
      <c r="C980" t="s">
        <v>80</v>
      </c>
      <c r="D980" t="s">
        <v>85</v>
      </c>
      <c r="E980" t="s">
        <v>146</v>
      </c>
      <c r="F980" t="s">
        <v>2984</v>
      </c>
      <c r="G980" t="s">
        <v>159</v>
      </c>
      <c r="H980" t="s">
        <v>149</v>
      </c>
      <c r="I980" t="s">
        <v>136</v>
      </c>
      <c r="J980" t="s">
        <v>137</v>
      </c>
      <c r="K980" t="s">
        <v>138</v>
      </c>
      <c r="L980" t="s">
        <v>2843</v>
      </c>
      <c r="M980" t="s">
        <v>2985</v>
      </c>
      <c r="N980" s="26">
        <v>0.54277777699999996</v>
      </c>
      <c r="O980">
        <v>0</v>
      </c>
      <c r="P980">
        <v>452</v>
      </c>
      <c r="Q980">
        <v>0</v>
      </c>
      <c r="R980">
        <v>0</v>
      </c>
      <c r="S980">
        <v>0</v>
      </c>
      <c r="T980">
        <v>1</v>
      </c>
      <c r="U980">
        <v>0</v>
      </c>
      <c r="V980">
        <v>0</v>
      </c>
      <c r="W980" s="26">
        <v>0</v>
      </c>
      <c r="X980" s="26">
        <v>70.626780603496542</v>
      </c>
      <c r="Y980" s="26">
        <v>0</v>
      </c>
      <c r="Z980" s="26">
        <v>0</v>
      </c>
      <c r="AA980" s="26">
        <v>0</v>
      </c>
      <c r="AB980" s="26">
        <v>8.7186794574670906E-2</v>
      </c>
      <c r="AC980" s="26">
        <v>0</v>
      </c>
      <c r="AD980" s="26">
        <v>0</v>
      </c>
      <c r="AE980" s="26">
        <v>70.713967398071219</v>
      </c>
    </row>
    <row r="981" spans="1:31" x14ac:dyDescent="0.3">
      <c r="A981">
        <v>2760797</v>
      </c>
      <c r="B981">
        <v>1</v>
      </c>
      <c r="C981" t="s">
        <v>80</v>
      </c>
      <c r="D981" t="s">
        <v>82</v>
      </c>
      <c r="E981" t="s">
        <v>132</v>
      </c>
      <c r="F981" t="s">
        <v>2986</v>
      </c>
      <c r="G981" t="s">
        <v>307</v>
      </c>
      <c r="H981" t="s">
        <v>135</v>
      </c>
      <c r="I981" t="s">
        <v>136</v>
      </c>
      <c r="J981" t="s">
        <v>137</v>
      </c>
      <c r="K981" t="s">
        <v>138</v>
      </c>
      <c r="L981" t="s">
        <v>2987</v>
      </c>
      <c r="M981" t="s">
        <v>2988</v>
      </c>
      <c r="N981" s="26">
        <v>5.6688888879999997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1</v>
      </c>
      <c r="U981">
        <v>0</v>
      </c>
      <c r="V981">
        <v>0</v>
      </c>
      <c r="W981" s="26">
        <v>0</v>
      </c>
      <c r="X981" s="26">
        <v>0</v>
      </c>
      <c r="Y981" s="26">
        <v>0</v>
      </c>
      <c r="Z981" s="26">
        <v>0</v>
      </c>
      <c r="AA981" s="26">
        <v>0</v>
      </c>
      <c r="AB981" s="26">
        <v>14.824912430916903</v>
      </c>
      <c r="AC981" s="26">
        <v>0</v>
      </c>
      <c r="AD981" s="26">
        <v>0</v>
      </c>
      <c r="AE981" s="26">
        <v>14.824912430916903</v>
      </c>
    </row>
    <row r="982" spans="1:31" x14ac:dyDescent="0.3">
      <c r="A982">
        <v>2760651</v>
      </c>
      <c r="B982">
        <v>1</v>
      </c>
      <c r="C982" t="s">
        <v>80</v>
      </c>
      <c r="D982" t="s">
        <v>83</v>
      </c>
      <c r="E982" t="s">
        <v>132</v>
      </c>
      <c r="F982" t="s">
        <v>2989</v>
      </c>
      <c r="G982" t="s">
        <v>134</v>
      </c>
      <c r="H982" t="s">
        <v>135</v>
      </c>
      <c r="I982" t="s">
        <v>136</v>
      </c>
      <c r="J982" t="s">
        <v>137</v>
      </c>
      <c r="K982" t="s">
        <v>138</v>
      </c>
      <c r="L982" t="s">
        <v>2743</v>
      </c>
      <c r="M982" t="s">
        <v>2990</v>
      </c>
      <c r="N982" s="26">
        <v>1.3758333330000001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1</v>
      </c>
      <c r="U982">
        <v>0</v>
      </c>
      <c r="V982">
        <v>0</v>
      </c>
      <c r="W982" s="26">
        <v>0</v>
      </c>
      <c r="X982" s="26">
        <v>0</v>
      </c>
      <c r="Y982" s="26">
        <v>0</v>
      </c>
      <c r="Z982" s="26">
        <v>0</v>
      </c>
      <c r="AA982" s="26">
        <v>0</v>
      </c>
      <c r="AB982" s="26">
        <v>1.6523031211364838</v>
      </c>
      <c r="AC982" s="26">
        <v>0</v>
      </c>
      <c r="AD982" s="26">
        <v>0</v>
      </c>
      <c r="AE982" s="26">
        <v>1.6523031211364838</v>
      </c>
    </row>
    <row r="983" spans="1:31" x14ac:dyDescent="0.3">
      <c r="A983">
        <v>2760989</v>
      </c>
      <c r="B983">
        <v>1</v>
      </c>
      <c r="C983" t="s">
        <v>80</v>
      </c>
      <c r="D983" t="s">
        <v>100</v>
      </c>
      <c r="E983" t="s">
        <v>132</v>
      </c>
      <c r="F983" t="s">
        <v>2991</v>
      </c>
      <c r="G983" t="s">
        <v>307</v>
      </c>
      <c r="H983" t="s">
        <v>135</v>
      </c>
      <c r="I983" t="s">
        <v>136</v>
      </c>
      <c r="J983" t="s">
        <v>137</v>
      </c>
      <c r="K983" t="s">
        <v>138</v>
      </c>
      <c r="L983" t="s">
        <v>2992</v>
      </c>
      <c r="M983" t="s">
        <v>2993</v>
      </c>
      <c r="N983" s="26">
        <v>6.648055555</v>
      </c>
      <c r="O983">
        <v>0</v>
      </c>
      <c r="P983">
        <v>13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 s="26">
        <v>0</v>
      </c>
      <c r="X983" s="26">
        <v>18.926599757822853</v>
      </c>
      <c r="Y983" s="26">
        <v>0</v>
      </c>
      <c r="Z983" s="26">
        <v>0</v>
      </c>
      <c r="AA983" s="26">
        <v>0</v>
      </c>
      <c r="AB983" s="26">
        <v>0</v>
      </c>
      <c r="AC983" s="26">
        <v>0</v>
      </c>
      <c r="AD983" s="26">
        <v>0</v>
      </c>
      <c r="AE983" s="26">
        <v>18.926599757822853</v>
      </c>
    </row>
    <row r="984" spans="1:31" x14ac:dyDescent="0.3">
      <c r="A984">
        <v>2760983</v>
      </c>
      <c r="B984">
        <v>1</v>
      </c>
      <c r="C984" t="s">
        <v>81</v>
      </c>
      <c r="D984" t="s">
        <v>112</v>
      </c>
      <c r="E984" t="s">
        <v>132</v>
      </c>
      <c r="F984" t="s">
        <v>2994</v>
      </c>
      <c r="G984" t="s">
        <v>134</v>
      </c>
      <c r="H984" t="s">
        <v>135</v>
      </c>
      <c r="I984" t="s">
        <v>136</v>
      </c>
      <c r="J984" t="s">
        <v>137</v>
      </c>
      <c r="K984" t="s">
        <v>138</v>
      </c>
      <c r="L984" t="s">
        <v>2995</v>
      </c>
      <c r="M984" t="s">
        <v>2996</v>
      </c>
      <c r="N984" s="26">
        <v>1.562777777</v>
      </c>
      <c r="O984">
        <v>0</v>
      </c>
      <c r="P984">
        <v>1</v>
      </c>
      <c r="Q984">
        <v>0</v>
      </c>
      <c r="R984">
        <v>1</v>
      </c>
      <c r="S984">
        <v>0</v>
      </c>
      <c r="T984">
        <v>0</v>
      </c>
      <c r="U984">
        <v>0</v>
      </c>
      <c r="V984">
        <v>0</v>
      </c>
      <c r="W984" s="26">
        <v>0</v>
      </c>
      <c r="X984" s="26">
        <v>0</v>
      </c>
      <c r="Y984" s="26">
        <v>0</v>
      </c>
      <c r="Z984" s="26">
        <v>0</v>
      </c>
      <c r="AA984" s="26">
        <v>0</v>
      </c>
      <c r="AB984" s="26">
        <v>0</v>
      </c>
      <c r="AC984" s="26">
        <v>0</v>
      </c>
      <c r="AD984" s="26">
        <v>0</v>
      </c>
      <c r="AE984" s="26">
        <v>0</v>
      </c>
    </row>
    <row r="985" spans="1:31" x14ac:dyDescent="0.3">
      <c r="A985">
        <v>2760571</v>
      </c>
      <c r="B985">
        <v>1</v>
      </c>
      <c r="C985" t="s">
        <v>80</v>
      </c>
      <c r="D985" t="s">
        <v>94</v>
      </c>
      <c r="E985" t="s">
        <v>146</v>
      </c>
      <c r="F985" t="s">
        <v>2997</v>
      </c>
      <c r="G985" t="s">
        <v>148</v>
      </c>
      <c r="H985" t="s">
        <v>149</v>
      </c>
      <c r="I985" t="s">
        <v>136</v>
      </c>
      <c r="J985" t="s">
        <v>137</v>
      </c>
      <c r="K985" t="s">
        <v>138</v>
      </c>
      <c r="L985" t="s">
        <v>2998</v>
      </c>
      <c r="M985" t="s">
        <v>2999</v>
      </c>
      <c r="N985" s="26">
        <v>3.395</v>
      </c>
      <c r="O985">
        <v>0</v>
      </c>
      <c r="P985">
        <v>0</v>
      </c>
      <c r="Q985">
        <v>0</v>
      </c>
      <c r="R985">
        <v>31</v>
      </c>
      <c r="S985">
        <v>0</v>
      </c>
      <c r="T985">
        <v>6</v>
      </c>
      <c r="U985">
        <v>0</v>
      </c>
      <c r="V985">
        <v>0</v>
      </c>
      <c r="W985" s="26">
        <v>0</v>
      </c>
      <c r="X985" s="26">
        <v>0</v>
      </c>
      <c r="Y985" s="26">
        <v>0</v>
      </c>
      <c r="Z985" s="26">
        <v>25.607360161260988</v>
      </c>
      <c r="AA985" s="26">
        <v>0</v>
      </c>
      <c r="AB985" s="26">
        <v>0</v>
      </c>
      <c r="AC985" s="26">
        <v>0</v>
      </c>
      <c r="AD985" s="26">
        <v>0</v>
      </c>
      <c r="AE985" s="26">
        <v>25.607360161260988</v>
      </c>
    </row>
    <row r="986" spans="1:31" x14ac:dyDescent="0.3">
      <c r="A986">
        <v>2760734</v>
      </c>
      <c r="B986">
        <v>1</v>
      </c>
      <c r="C986" t="s">
        <v>80</v>
      </c>
      <c r="D986" t="s">
        <v>105</v>
      </c>
      <c r="E986" t="s">
        <v>132</v>
      </c>
      <c r="F986" t="s">
        <v>3000</v>
      </c>
      <c r="G986" t="s">
        <v>287</v>
      </c>
      <c r="H986" t="s">
        <v>135</v>
      </c>
      <c r="I986" t="s">
        <v>136</v>
      </c>
      <c r="J986" t="s">
        <v>3</v>
      </c>
      <c r="K986" t="s">
        <v>138</v>
      </c>
      <c r="L986" t="s">
        <v>3001</v>
      </c>
      <c r="M986" t="s">
        <v>3002</v>
      </c>
      <c r="N986" s="26">
        <v>6.2547222219999998</v>
      </c>
      <c r="O986">
        <v>0</v>
      </c>
      <c r="P986">
        <v>6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 s="26">
        <v>0</v>
      </c>
      <c r="X986" s="26">
        <v>6.1035183720234176</v>
      </c>
      <c r="Y986" s="26">
        <v>0</v>
      </c>
      <c r="Z986" s="26">
        <v>0</v>
      </c>
      <c r="AA986" s="26">
        <v>0</v>
      </c>
      <c r="AB986" s="26">
        <v>0</v>
      </c>
      <c r="AC986" s="26">
        <v>0</v>
      </c>
      <c r="AD986" s="26">
        <v>0</v>
      </c>
      <c r="AE986" s="26">
        <v>6.1035183720234176</v>
      </c>
    </row>
    <row r="987" spans="1:31" x14ac:dyDescent="0.3">
      <c r="A987">
        <v>2760757</v>
      </c>
      <c r="B987">
        <v>1</v>
      </c>
      <c r="C987" t="s">
        <v>81</v>
      </c>
      <c r="D987" t="s">
        <v>113</v>
      </c>
      <c r="E987" t="s">
        <v>152</v>
      </c>
      <c r="F987" t="s">
        <v>3003</v>
      </c>
      <c r="G987" t="s">
        <v>143</v>
      </c>
      <c r="H987" t="s">
        <v>149</v>
      </c>
      <c r="I987" t="s">
        <v>136</v>
      </c>
      <c r="J987" t="s">
        <v>137</v>
      </c>
      <c r="K987" t="s">
        <v>138</v>
      </c>
      <c r="L987" t="s">
        <v>3004</v>
      </c>
      <c r="M987" t="s">
        <v>3005</v>
      </c>
      <c r="N987" s="26">
        <v>0.439722222</v>
      </c>
      <c r="O987">
        <v>3</v>
      </c>
      <c r="P987">
        <v>245</v>
      </c>
      <c r="Q987">
        <v>93</v>
      </c>
      <c r="R987">
        <v>193</v>
      </c>
      <c r="S987">
        <v>7</v>
      </c>
      <c r="T987">
        <v>13</v>
      </c>
      <c r="U987">
        <v>0</v>
      </c>
      <c r="V987">
        <v>0</v>
      </c>
      <c r="W987" s="26">
        <v>2.5127055521957016</v>
      </c>
      <c r="X987" s="26">
        <v>15.103947407805466</v>
      </c>
      <c r="Y987" s="26">
        <v>7.3164354356326289</v>
      </c>
      <c r="Z987" s="26">
        <v>7.5107838711725829</v>
      </c>
      <c r="AA987" s="26">
        <v>17.468330711910525</v>
      </c>
      <c r="AB987" s="26">
        <v>3.9735518517473283</v>
      </c>
      <c r="AC987" s="26">
        <v>0</v>
      </c>
      <c r="AD987" s="26">
        <v>0</v>
      </c>
      <c r="AE987" s="26">
        <v>53.885754830464236</v>
      </c>
    </row>
    <row r="988" spans="1:31" x14ac:dyDescent="0.3">
      <c r="A988">
        <v>2760969</v>
      </c>
      <c r="B988">
        <v>1</v>
      </c>
      <c r="C988" t="s">
        <v>80</v>
      </c>
      <c r="D988" t="s">
        <v>85</v>
      </c>
      <c r="E988" t="s">
        <v>132</v>
      </c>
      <c r="F988" t="s">
        <v>1153</v>
      </c>
      <c r="G988" t="s">
        <v>134</v>
      </c>
      <c r="H988" t="s">
        <v>135</v>
      </c>
      <c r="I988" t="s">
        <v>136</v>
      </c>
      <c r="J988" t="s">
        <v>137</v>
      </c>
      <c r="K988" t="s">
        <v>138</v>
      </c>
      <c r="L988" t="s">
        <v>3006</v>
      </c>
      <c r="M988" t="s">
        <v>3007</v>
      </c>
      <c r="N988" s="26">
        <v>5.0191666660000003</v>
      </c>
      <c r="O988">
        <v>0</v>
      </c>
      <c r="P988">
        <v>11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 s="26">
        <v>0</v>
      </c>
      <c r="X988" s="26">
        <v>13.32680431453459</v>
      </c>
      <c r="Y988" s="26">
        <v>0</v>
      </c>
      <c r="Z988" s="26">
        <v>0</v>
      </c>
      <c r="AA988" s="26">
        <v>0</v>
      </c>
      <c r="AB988" s="26">
        <v>0</v>
      </c>
      <c r="AC988" s="26">
        <v>0</v>
      </c>
      <c r="AD988" s="26">
        <v>0</v>
      </c>
      <c r="AE988" s="26">
        <v>13.32680431453459</v>
      </c>
    </row>
    <row r="989" spans="1:31" x14ac:dyDescent="0.3">
      <c r="A989">
        <v>2760853</v>
      </c>
      <c r="B989">
        <v>2</v>
      </c>
      <c r="C989" t="s">
        <v>80</v>
      </c>
      <c r="D989" t="s">
        <v>103</v>
      </c>
      <c r="E989" t="s">
        <v>141</v>
      </c>
      <c r="F989" t="s">
        <v>3008</v>
      </c>
      <c r="G989" t="s">
        <v>204</v>
      </c>
      <c r="H989" t="s">
        <v>135</v>
      </c>
      <c r="I989" t="s">
        <v>136</v>
      </c>
      <c r="J989" t="s">
        <v>137</v>
      </c>
      <c r="K989" t="s">
        <v>138</v>
      </c>
      <c r="L989" t="s">
        <v>2674</v>
      </c>
      <c r="M989" t="s">
        <v>3009</v>
      </c>
      <c r="N989" s="26">
        <v>0.131111111</v>
      </c>
      <c r="O989">
        <v>0</v>
      </c>
      <c r="P989">
        <v>98</v>
      </c>
      <c r="Q989">
        <v>0</v>
      </c>
      <c r="R989">
        <v>3</v>
      </c>
      <c r="S989">
        <v>0</v>
      </c>
      <c r="T989">
        <v>10</v>
      </c>
      <c r="U989">
        <v>0</v>
      </c>
      <c r="V989">
        <v>0</v>
      </c>
      <c r="W989" s="26">
        <v>0</v>
      </c>
      <c r="X989" s="26">
        <v>2.3659870631748356</v>
      </c>
      <c r="Y989" s="26">
        <v>0</v>
      </c>
      <c r="Z989" s="26">
        <v>0</v>
      </c>
      <c r="AA989" s="26">
        <v>0</v>
      </c>
      <c r="AB989" s="26">
        <v>2.2047302865296987</v>
      </c>
      <c r="AC989" s="26">
        <v>0</v>
      </c>
      <c r="AD989" s="26">
        <v>0</v>
      </c>
      <c r="AE989" s="26">
        <v>4.5707173497045339</v>
      </c>
    </row>
    <row r="990" spans="1:31" x14ac:dyDescent="0.3">
      <c r="A990">
        <v>2760657</v>
      </c>
      <c r="B990">
        <v>1</v>
      </c>
      <c r="C990" t="s">
        <v>80</v>
      </c>
      <c r="D990" t="s">
        <v>82</v>
      </c>
      <c r="E990" t="s">
        <v>132</v>
      </c>
      <c r="F990" t="s">
        <v>3010</v>
      </c>
      <c r="G990" t="s">
        <v>307</v>
      </c>
      <c r="H990" t="s">
        <v>135</v>
      </c>
      <c r="I990" t="s">
        <v>136</v>
      </c>
      <c r="J990" t="s">
        <v>137</v>
      </c>
      <c r="K990" t="s">
        <v>138</v>
      </c>
      <c r="L990" t="s">
        <v>3011</v>
      </c>
      <c r="M990" t="s">
        <v>3012</v>
      </c>
      <c r="N990" s="26">
        <v>0.89500000000000002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26</v>
      </c>
      <c r="U990">
        <v>0</v>
      </c>
      <c r="V990">
        <v>0</v>
      </c>
      <c r="W990" s="26">
        <v>0</v>
      </c>
      <c r="X990" s="26">
        <v>0</v>
      </c>
      <c r="Y990" s="26">
        <v>0</v>
      </c>
      <c r="Z990" s="26">
        <v>0</v>
      </c>
      <c r="AA990" s="26">
        <v>0</v>
      </c>
      <c r="AB990" s="26">
        <v>83.21478450371734</v>
      </c>
      <c r="AC990" s="26">
        <v>0</v>
      </c>
      <c r="AD990" s="26">
        <v>0</v>
      </c>
      <c r="AE990" s="26">
        <v>83.21478450371734</v>
      </c>
    </row>
    <row r="991" spans="1:31" x14ac:dyDescent="0.3">
      <c r="A991">
        <v>2761255</v>
      </c>
      <c r="B991">
        <v>1</v>
      </c>
      <c r="C991" t="s">
        <v>81</v>
      </c>
      <c r="D991" t="s">
        <v>117</v>
      </c>
      <c r="E991" t="s">
        <v>170</v>
      </c>
      <c r="F991" t="s">
        <v>2786</v>
      </c>
      <c r="G991" t="s">
        <v>204</v>
      </c>
      <c r="H991" t="s">
        <v>135</v>
      </c>
      <c r="I991" t="s">
        <v>136</v>
      </c>
      <c r="J991" t="s">
        <v>137</v>
      </c>
      <c r="K991" t="s">
        <v>138</v>
      </c>
      <c r="L991" t="s">
        <v>3013</v>
      </c>
      <c r="M991" t="s">
        <v>3014</v>
      </c>
      <c r="N991" s="26">
        <v>0.70750000000000002</v>
      </c>
      <c r="O991">
        <v>0</v>
      </c>
      <c r="P991">
        <v>41</v>
      </c>
      <c r="Q991">
        <v>0</v>
      </c>
      <c r="R991">
        <v>1</v>
      </c>
      <c r="S991">
        <v>0</v>
      </c>
      <c r="T991">
        <v>5</v>
      </c>
      <c r="U991">
        <v>0</v>
      </c>
      <c r="V991">
        <v>0</v>
      </c>
      <c r="W991" s="26">
        <v>0</v>
      </c>
      <c r="X991" s="26">
        <v>3.069620365210695</v>
      </c>
      <c r="Y991" s="26">
        <v>0</v>
      </c>
      <c r="Z991" s="26">
        <v>0.20689183530666666</v>
      </c>
      <c r="AA991" s="26">
        <v>0</v>
      </c>
      <c r="AB991" s="26">
        <v>0.30111602276209998</v>
      </c>
      <c r="AC991" s="26">
        <v>0</v>
      </c>
      <c r="AD991" s="26">
        <v>0</v>
      </c>
      <c r="AE991" s="26">
        <v>3.5776282232794618</v>
      </c>
    </row>
    <row r="992" spans="1:31" x14ac:dyDescent="0.3">
      <c r="A992">
        <v>2761195</v>
      </c>
      <c r="B992">
        <v>1</v>
      </c>
      <c r="C992" t="s">
        <v>80</v>
      </c>
      <c r="D992" t="s">
        <v>86</v>
      </c>
      <c r="E992" t="s">
        <v>132</v>
      </c>
      <c r="F992" t="s">
        <v>3015</v>
      </c>
      <c r="G992" t="s">
        <v>197</v>
      </c>
      <c r="H992" t="s">
        <v>135</v>
      </c>
      <c r="I992" t="s">
        <v>136</v>
      </c>
      <c r="J992" t="s">
        <v>137</v>
      </c>
      <c r="K992" t="s">
        <v>138</v>
      </c>
      <c r="L992" t="s">
        <v>3016</v>
      </c>
      <c r="M992" t="s">
        <v>3017</v>
      </c>
      <c r="N992" s="26">
        <v>1.0525</v>
      </c>
      <c r="O992">
        <v>0</v>
      </c>
      <c r="P992">
        <v>2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 s="26">
        <v>0</v>
      </c>
      <c r="X992" s="26">
        <v>0.53080174461222496</v>
      </c>
      <c r="Y992" s="26">
        <v>0</v>
      </c>
      <c r="Z992" s="26">
        <v>0</v>
      </c>
      <c r="AA992" s="26">
        <v>0</v>
      </c>
      <c r="AB992" s="26">
        <v>0</v>
      </c>
      <c r="AC992" s="26">
        <v>0</v>
      </c>
      <c r="AD992" s="26">
        <v>0</v>
      </c>
      <c r="AE992" s="26">
        <v>0.53080174461222496</v>
      </c>
    </row>
    <row r="993" spans="1:31" x14ac:dyDescent="0.3">
      <c r="A993">
        <v>2760631</v>
      </c>
      <c r="B993">
        <v>1</v>
      </c>
      <c r="C993" t="s">
        <v>80</v>
      </c>
      <c r="D993" t="s">
        <v>101</v>
      </c>
      <c r="E993" t="s">
        <v>170</v>
      </c>
      <c r="F993" t="s">
        <v>3018</v>
      </c>
      <c r="G993" t="s">
        <v>143</v>
      </c>
      <c r="H993" t="s">
        <v>135</v>
      </c>
      <c r="I993" t="s">
        <v>136</v>
      </c>
      <c r="J993" t="s">
        <v>137</v>
      </c>
      <c r="K993" t="s">
        <v>138</v>
      </c>
      <c r="L993" t="s">
        <v>3019</v>
      </c>
      <c r="M993" t="s">
        <v>3020</v>
      </c>
      <c r="N993" s="26">
        <v>0.90555555499999996</v>
      </c>
      <c r="O993">
        <v>0</v>
      </c>
      <c r="P993">
        <v>166</v>
      </c>
      <c r="Q993">
        <v>0</v>
      </c>
      <c r="R993">
        <v>1</v>
      </c>
      <c r="S993">
        <v>0</v>
      </c>
      <c r="T993">
        <v>5</v>
      </c>
      <c r="U993">
        <v>0</v>
      </c>
      <c r="V993">
        <v>0</v>
      </c>
      <c r="W993" s="26">
        <v>0</v>
      </c>
      <c r="X993" s="26">
        <v>36.081024045346808</v>
      </c>
      <c r="Y993" s="26">
        <v>0</v>
      </c>
      <c r="Z993" s="26">
        <v>3.2125388386457725E-2</v>
      </c>
      <c r="AA993" s="26">
        <v>0</v>
      </c>
      <c r="AB993" s="26">
        <v>2.0909739860971142</v>
      </c>
      <c r="AC993" s="26">
        <v>0</v>
      </c>
      <c r="AD993" s="26">
        <v>0</v>
      </c>
      <c r="AE993" s="26">
        <v>38.204123419830374</v>
      </c>
    </row>
    <row r="994" spans="1:31" x14ac:dyDescent="0.3">
      <c r="A994">
        <v>2761172</v>
      </c>
      <c r="B994">
        <v>1</v>
      </c>
      <c r="C994" t="s">
        <v>80</v>
      </c>
      <c r="D994" t="s">
        <v>82</v>
      </c>
      <c r="E994" t="s">
        <v>132</v>
      </c>
      <c r="F994" t="s">
        <v>3021</v>
      </c>
      <c r="G994" t="s">
        <v>134</v>
      </c>
      <c r="H994" t="s">
        <v>135</v>
      </c>
      <c r="I994" t="s">
        <v>136</v>
      </c>
      <c r="J994" t="s">
        <v>137</v>
      </c>
      <c r="K994" t="s">
        <v>138</v>
      </c>
      <c r="L994" t="s">
        <v>3022</v>
      </c>
      <c r="M994" t="s">
        <v>3023</v>
      </c>
      <c r="N994" s="26">
        <v>5.2022222219999996</v>
      </c>
      <c r="O994">
        <v>0</v>
      </c>
      <c r="P994">
        <v>14</v>
      </c>
      <c r="Q994">
        <v>0</v>
      </c>
      <c r="R994">
        <v>0</v>
      </c>
      <c r="S994">
        <v>0</v>
      </c>
      <c r="T994">
        <v>6</v>
      </c>
      <c r="U994">
        <v>0</v>
      </c>
      <c r="V994">
        <v>0</v>
      </c>
      <c r="W994" s="26">
        <v>0</v>
      </c>
      <c r="X994" s="26">
        <v>18.905798524461151</v>
      </c>
      <c r="Y994" s="26">
        <v>0</v>
      </c>
      <c r="Z994" s="26">
        <v>0</v>
      </c>
      <c r="AA994" s="26">
        <v>0</v>
      </c>
      <c r="AB994" s="26">
        <v>7.4784657207213199</v>
      </c>
      <c r="AC994" s="26">
        <v>0</v>
      </c>
      <c r="AD994" s="26">
        <v>0</v>
      </c>
      <c r="AE994" s="26">
        <v>26.384264245182472</v>
      </c>
    </row>
    <row r="995" spans="1:31" x14ac:dyDescent="0.3">
      <c r="A995">
        <v>2761218</v>
      </c>
      <c r="B995">
        <v>1</v>
      </c>
      <c r="C995" t="s">
        <v>80</v>
      </c>
      <c r="D995" t="s">
        <v>93</v>
      </c>
      <c r="E995" t="s">
        <v>157</v>
      </c>
      <c r="F995" t="s">
        <v>3024</v>
      </c>
      <c r="G995" t="s">
        <v>159</v>
      </c>
      <c r="H995" t="s">
        <v>149</v>
      </c>
      <c r="I995" t="s">
        <v>136</v>
      </c>
      <c r="J995" t="s">
        <v>137</v>
      </c>
      <c r="K995" t="s">
        <v>138</v>
      </c>
      <c r="L995" t="s">
        <v>3025</v>
      </c>
      <c r="M995" t="s">
        <v>3026</v>
      </c>
      <c r="N995" s="26">
        <v>0.23722222200000001</v>
      </c>
      <c r="O995">
        <v>0</v>
      </c>
      <c r="P995">
        <v>965</v>
      </c>
      <c r="Q995">
        <v>1</v>
      </c>
      <c r="R995">
        <v>214</v>
      </c>
      <c r="S995">
        <v>1</v>
      </c>
      <c r="T995">
        <v>267</v>
      </c>
      <c r="U995">
        <v>0</v>
      </c>
      <c r="V995">
        <v>0</v>
      </c>
      <c r="W995" s="26">
        <v>0</v>
      </c>
      <c r="X995" s="26">
        <v>3.9525388277787115</v>
      </c>
      <c r="Y995" s="26">
        <v>7.4828498297762627E-2</v>
      </c>
      <c r="Z995" s="26">
        <v>0.83379563536424073</v>
      </c>
      <c r="AA995" s="26">
        <v>1.7901782416441046</v>
      </c>
      <c r="AB995" s="26">
        <v>16.971763202334373</v>
      </c>
      <c r="AC995" s="26">
        <v>0</v>
      </c>
      <c r="AD995" s="26">
        <v>0</v>
      </c>
      <c r="AE995" s="26">
        <v>23.623104405419191</v>
      </c>
    </row>
    <row r="996" spans="1:31" x14ac:dyDescent="0.3">
      <c r="A996">
        <v>2760800</v>
      </c>
      <c r="B996">
        <v>1</v>
      </c>
      <c r="C996" t="s">
        <v>80</v>
      </c>
      <c r="D996" t="s">
        <v>83</v>
      </c>
      <c r="E996" t="s">
        <v>132</v>
      </c>
      <c r="F996" t="s">
        <v>3027</v>
      </c>
      <c r="G996" t="s">
        <v>197</v>
      </c>
      <c r="H996" t="s">
        <v>135</v>
      </c>
      <c r="I996" t="s">
        <v>136</v>
      </c>
      <c r="J996" t="s">
        <v>137</v>
      </c>
      <c r="K996" t="s">
        <v>138</v>
      </c>
      <c r="L996" t="s">
        <v>3028</v>
      </c>
      <c r="M996" t="s">
        <v>3029</v>
      </c>
      <c r="N996" s="26">
        <v>3.3288888879999998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1</v>
      </c>
      <c r="U996">
        <v>0</v>
      </c>
      <c r="V996">
        <v>0</v>
      </c>
      <c r="W996" s="26">
        <v>0</v>
      </c>
      <c r="X996" s="26">
        <v>0</v>
      </c>
      <c r="Y996" s="26">
        <v>0</v>
      </c>
      <c r="Z996" s="26">
        <v>0</v>
      </c>
      <c r="AA996" s="26">
        <v>0</v>
      </c>
      <c r="AB996" s="26">
        <v>5.7477793551888894</v>
      </c>
      <c r="AC996" s="26">
        <v>0</v>
      </c>
      <c r="AD996" s="26">
        <v>0</v>
      </c>
      <c r="AE996" s="26">
        <v>5.7477793551888894</v>
      </c>
    </row>
    <row r="997" spans="1:31" x14ac:dyDescent="0.3">
      <c r="A997">
        <v>2760777</v>
      </c>
      <c r="B997">
        <v>1</v>
      </c>
      <c r="C997" t="s">
        <v>80</v>
      </c>
      <c r="D997" t="s">
        <v>105</v>
      </c>
      <c r="E997" t="s">
        <v>132</v>
      </c>
      <c r="F997" t="s">
        <v>3030</v>
      </c>
      <c r="G997" t="s">
        <v>134</v>
      </c>
      <c r="H997" t="s">
        <v>135</v>
      </c>
      <c r="I997" t="s">
        <v>136</v>
      </c>
      <c r="J997" t="s">
        <v>137</v>
      </c>
      <c r="K997" t="s">
        <v>138</v>
      </c>
      <c r="L997" t="s">
        <v>3031</v>
      </c>
      <c r="M997" t="s">
        <v>3032</v>
      </c>
      <c r="N997" s="26">
        <v>0.93277777699999997</v>
      </c>
      <c r="O997">
        <v>0</v>
      </c>
      <c r="P997">
        <v>7</v>
      </c>
      <c r="Q997">
        <v>0</v>
      </c>
      <c r="R997">
        <v>0</v>
      </c>
      <c r="S997">
        <v>0</v>
      </c>
      <c r="T997">
        <v>1</v>
      </c>
      <c r="U997">
        <v>0</v>
      </c>
      <c r="V997">
        <v>0</v>
      </c>
      <c r="W997" s="26">
        <v>0</v>
      </c>
      <c r="X997" s="26">
        <v>1.1804662563572417</v>
      </c>
      <c r="Y997" s="26">
        <v>0</v>
      </c>
      <c r="Z997" s="26">
        <v>0</v>
      </c>
      <c r="AA997" s="26">
        <v>0</v>
      </c>
      <c r="AB997" s="26">
        <v>5.0335332380364051</v>
      </c>
      <c r="AC997" s="26">
        <v>0</v>
      </c>
      <c r="AD997" s="26">
        <v>0</v>
      </c>
      <c r="AE997" s="26">
        <v>6.2139994943936472</v>
      </c>
    </row>
    <row r="998" spans="1:31" x14ac:dyDescent="0.3">
      <c r="A998">
        <v>2760840</v>
      </c>
      <c r="B998">
        <v>1</v>
      </c>
      <c r="C998" t="s">
        <v>80</v>
      </c>
      <c r="D998" t="s">
        <v>104</v>
      </c>
      <c r="E998" t="s">
        <v>157</v>
      </c>
      <c r="F998" t="s">
        <v>3033</v>
      </c>
      <c r="G998" t="s">
        <v>159</v>
      </c>
      <c r="H998" t="s">
        <v>149</v>
      </c>
      <c r="I998" t="s">
        <v>136</v>
      </c>
      <c r="J998" t="s">
        <v>137</v>
      </c>
      <c r="K998" t="s">
        <v>138</v>
      </c>
      <c r="L998" t="s">
        <v>3034</v>
      </c>
      <c r="M998" t="s">
        <v>3035</v>
      </c>
      <c r="N998" s="26">
        <v>0.67833333299999998</v>
      </c>
      <c r="O998">
        <v>1</v>
      </c>
      <c r="P998">
        <v>436</v>
      </c>
      <c r="Q998">
        <v>22</v>
      </c>
      <c r="R998">
        <v>19</v>
      </c>
      <c r="S998">
        <v>29</v>
      </c>
      <c r="T998">
        <v>69</v>
      </c>
      <c r="U998">
        <v>5</v>
      </c>
      <c r="V998">
        <v>0</v>
      </c>
      <c r="W998" s="26">
        <v>1.3607018864173777</v>
      </c>
      <c r="X998" s="26">
        <v>71.2737777041893</v>
      </c>
      <c r="Y998" s="26">
        <v>15.819213448962319</v>
      </c>
      <c r="Z998" s="26">
        <v>0.4943570877948365</v>
      </c>
      <c r="AA998" s="26">
        <v>352.80556359184072</v>
      </c>
      <c r="AB998" s="26">
        <v>42.700893372840063</v>
      </c>
      <c r="AC998" s="26">
        <v>169.86382962514105</v>
      </c>
      <c r="AD998" s="26">
        <v>0</v>
      </c>
      <c r="AE998" s="26">
        <v>654.31833671718573</v>
      </c>
    </row>
    <row r="999" spans="1:31" x14ac:dyDescent="0.3">
      <c r="A999">
        <v>2760740</v>
      </c>
      <c r="B999">
        <v>1</v>
      </c>
      <c r="C999" t="s">
        <v>80</v>
      </c>
      <c r="D999" t="s">
        <v>90</v>
      </c>
      <c r="E999" t="s">
        <v>141</v>
      </c>
      <c r="F999" t="s">
        <v>3036</v>
      </c>
      <c r="G999" t="s">
        <v>628</v>
      </c>
      <c r="H999" t="s">
        <v>135</v>
      </c>
      <c r="I999" t="s">
        <v>136</v>
      </c>
      <c r="J999" t="s">
        <v>137</v>
      </c>
      <c r="K999" t="s">
        <v>187</v>
      </c>
      <c r="L999" t="s">
        <v>3037</v>
      </c>
      <c r="M999" t="s">
        <v>3038</v>
      </c>
      <c r="N999" s="26">
        <v>0.76527777699999999</v>
      </c>
      <c r="O999">
        <v>0</v>
      </c>
      <c r="P999">
        <v>390</v>
      </c>
      <c r="Q999">
        <v>0</v>
      </c>
      <c r="R999">
        <v>0</v>
      </c>
      <c r="S999">
        <v>0</v>
      </c>
      <c r="T999">
        <v>90</v>
      </c>
      <c r="U999">
        <v>0</v>
      </c>
      <c r="V999">
        <v>0</v>
      </c>
      <c r="W999" s="26">
        <v>0</v>
      </c>
      <c r="X999" s="26">
        <v>79.304663829743205</v>
      </c>
      <c r="Y999" s="26">
        <v>0</v>
      </c>
      <c r="Z999" s="26">
        <v>0</v>
      </c>
      <c r="AA999" s="26">
        <v>0</v>
      </c>
      <c r="AB999" s="26">
        <v>106.24665765120353</v>
      </c>
      <c r="AC999" s="26">
        <v>0</v>
      </c>
      <c r="AD999" s="26">
        <v>0</v>
      </c>
      <c r="AE999" s="26">
        <v>185.55132148094674</v>
      </c>
    </row>
    <row r="1000" spans="1:31" x14ac:dyDescent="0.3">
      <c r="A1000">
        <v>2760491</v>
      </c>
      <c r="B1000">
        <v>1</v>
      </c>
      <c r="C1000" t="s">
        <v>80</v>
      </c>
      <c r="D1000" t="s">
        <v>82</v>
      </c>
      <c r="E1000" t="s">
        <v>166</v>
      </c>
      <c r="F1000" t="s">
        <v>3039</v>
      </c>
      <c r="G1000" t="s">
        <v>143</v>
      </c>
      <c r="H1000" t="s">
        <v>135</v>
      </c>
      <c r="I1000" t="s">
        <v>136</v>
      </c>
      <c r="J1000" t="s">
        <v>137</v>
      </c>
      <c r="K1000" t="s">
        <v>138</v>
      </c>
      <c r="L1000" t="s">
        <v>3040</v>
      </c>
      <c r="M1000" t="s">
        <v>3041</v>
      </c>
      <c r="N1000" s="26">
        <v>0.34277777700000001</v>
      </c>
      <c r="O1000">
        <v>0</v>
      </c>
      <c r="P1000">
        <v>68</v>
      </c>
      <c r="Q1000">
        <v>0</v>
      </c>
      <c r="R1000">
        <v>0</v>
      </c>
      <c r="S1000">
        <v>0</v>
      </c>
      <c r="T1000">
        <v>33</v>
      </c>
      <c r="U1000">
        <v>0</v>
      </c>
      <c r="V1000">
        <v>0</v>
      </c>
      <c r="W1000" s="26">
        <v>0</v>
      </c>
      <c r="X1000" s="26">
        <v>4.9118151616967207</v>
      </c>
      <c r="Y1000" s="26">
        <v>0</v>
      </c>
      <c r="Z1000" s="26">
        <v>0</v>
      </c>
      <c r="AA1000" s="26">
        <v>0</v>
      </c>
      <c r="AB1000" s="26">
        <v>4.506904630287309</v>
      </c>
      <c r="AC1000" s="26">
        <v>0</v>
      </c>
      <c r="AD1000" s="26">
        <v>0</v>
      </c>
      <c r="AE1000" s="26">
        <v>9.4187197919840298</v>
      </c>
    </row>
    <row r="1001" spans="1:31" x14ac:dyDescent="0.3">
      <c r="A1001">
        <v>2761132</v>
      </c>
      <c r="B1001">
        <v>1</v>
      </c>
      <c r="C1001" t="s">
        <v>81</v>
      </c>
      <c r="D1001" t="s">
        <v>113</v>
      </c>
      <c r="E1001" t="s">
        <v>146</v>
      </c>
      <c r="F1001" t="s">
        <v>3042</v>
      </c>
      <c r="G1001" t="s">
        <v>148</v>
      </c>
      <c r="H1001" t="s">
        <v>149</v>
      </c>
      <c r="I1001" t="s">
        <v>136</v>
      </c>
      <c r="J1001" t="s">
        <v>137</v>
      </c>
      <c r="K1001" t="s">
        <v>138</v>
      </c>
      <c r="L1001" t="s">
        <v>3043</v>
      </c>
      <c r="M1001" t="s">
        <v>3044</v>
      </c>
      <c r="N1001" s="26">
        <v>0.85361111099999998</v>
      </c>
      <c r="O1001">
        <v>0</v>
      </c>
      <c r="P1001">
        <v>2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 s="26">
        <v>0</v>
      </c>
      <c r="X1001" s="26">
        <v>0</v>
      </c>
      <c r="Y1001" s="26">
        <v>0</v>
      </c>
      <c r="Z1001" s="26">
        <v>0</v>
      </c>
      <c r="AA1001" s="26">
        <v>0</v>
      </c>
      <c r="AB1001" s="26">
        <v>0</v>
      </c>
      <c r="AC1001" s="26">
        <v>0</v>
      </c>
      <c r="AD1001" s="26">
        <v>0</v>
      </c>
      <c r="AE1001" s="26">
        <v>0</v>
      </c>
    </row>
    <row r="1002" spans="1:31" x14ac:dyDescent="0.3">
      <c r="A1002">
        <v>2761089</v>
      </c>
      <c r="B1002">
        <v>1</v>
      </c>
      <c r="C1002" t="s">
        <v>80</v>
      </c>
      <c r="D1002" t="s">
        <v>93</v>
      </c>
      <c r="E1002" t="s">
        <v>157</v>
      </c>
      <c r="F1002" t="s">
        <v>3045</v>
      </c>
      <c r="G1002" t="s">
        <v>148</v>
      </c>
      <c r="H1002" t="s">
        <v>149</v>
      </c>
      <c r="I1002" t="s">
        <v>136</v>
      </c>
      <c r="J1002" t="s">
        <v>137</v>
      </c>
      <c r="K1002" t="s">
        <v>138</v>
      </c>
      <c r="L1002" t="s">
        <v>3046</v>
      </c>
      <c r="M1002" t="s">
        <v>3047</v>
      </c>
      <c r="N1002" s="26">
        <v>10.483888887999999</v>
      </c>
      <c r="O1002">
        <v>0</v>
      </c>
      <c r="P1002">
        <v>204</v>
      </c>
      <c r="Q1002">
        <v>0</v>
      </c>
      <c r="R1002">
        <v>45</v>
      </c>
      <c r="S1002">
        <v>0</v>
      </c>
      <c r="T1002">
        <v>31</v>
      </c>
      <c r="U1002">
        <v>0</v>
      </c>
      <c r="V1002">
        <v>0</v>
      </c>
      <c r="W1002" s="26">
        <v>0</v>
      </c>
      <c r="X1002" s="26">
        <v>37.356458247983255</v>
      </c>
      <c r="Y1002" s="26">
        <v>0</v>
      </c>
      <c r="Z1002" s="26">
        <v>8.0719706120533345</v>
      </c>
      <c r="AA1002" s="26">
        <v>0</v>
      </c>
      <c r="AB1002" s="26">
        <v>95.005793845845631</v>
      </c>
      <c r="AC1002" s="26">
        <v>0</v>
      </c>
      <c r="AD1002" s="26">
        <v>0</v>
      </c>
      <c r="AE1002" s="26">
        <v>140.43422270588223</v>
      </c>
    </row>
    <row r="1003" spans="1:31" x14ac:dyDescent="0.3">
      <c r="A1003">
        <v>2760548</v>
      </c>
      <c r="B1003">
        <v>1</v>
      </c>
      <c r="C1003" t="s">
        <v>81</v>
      </c>
      <c r="D1003" t="s">
        <v>128</v>
      </c>
      <c r="E1003" t="s">
        <v>166</v>
      </c>
      <c r="F1003" t="s">
        <v>3048</v>
      </c>
      <c r="G1003" t="s">
        <v>425</v>
      </c>
      <c r="H1003" t="s">
        <v>135</v>
      </c>
      <c r="I1003" t="s">
        <v>136</v>
      </c>
      <c r="J1003" t="s">
        <v>137</v>
      </c>
      <c r="K1003" t="s">
        <v>138</v>
      </c>
      <c r="L1003" t="s">
        <v>3049</v>
      </c>
      <c r="M1003" t="s">
        <v>3050</v>
      </c>
      <c r="N1003" s="26">
        <v>4.5852777769999999</v>
      </c>
      <c r="O1003">
        <v>0</v>
      </c>
      <c r="P1003">
        <v>351</v>
      </c>
      <c r="Q1003">
        <v>0</v>
      </c>
      <c r="R1003">
        <v>0</v>
      </c>
      <c r="S1003">
        <v>0</v>
      </c>
      <c r="T1003">
        <v>21</v>
      </c>
      <c r="U1003">
        <v>0</v>
      </c>
      <c r="V1003">
        <v>0</v>
      </c>
      <c r="W1003" s="26">
        <v>0</v>
      </c>
      <c r="X1003" s="26">
        <v>341.53851606171037</v>
      </c>
      <c r="Y1003" s="26">
        <v>0</v>
      </c>
      <c r="Z1003" s="26">
        <v>0</v>
      </c>
      <c r="AA1003" s="26">
        <v>0</v>
      </c>
      <c r="AB1003" s="26">
        <v>163.57467113316159</v>
      </c>
      <c r="AC1003" s="26">
        <v>0</v>
      </c>
      <c r="AD1003" s="26">
        <v>0</v>
      </c>
      <c r="AE1003" s="26">
        <v>505.11318719487195</v>
      </c>
    </row>
    <row r="1004" spans="1:31" x14ac:dyDescent="0.3">
      <c r="A1004">
        <v>2760780</v>
      </c>
      <c r="B1004">
        <v>1</v>
      </c>
      <c r="C1004" t="s">
        <v>81</v>
      </c>
      <c r="D1004" t="s">
        <v>113</v>
      </c>
      <c r="E1004" t="s">
        <v>175</v>
      </c>
      <c r="F1004" t="s">
        <v>3051</v>
      </c>
      <c r="G1004" t="s">
        <v>159</v>
      </c>
      <c r="H1004" t="s">
        <v>149</v>
      </c>
      <c r="I1004" t="s">
        <v>136</v>
      </c>
      <c r="J1004" t="s">
        <v>137</v>
      </c>
      <c r="K1004" t="s">
        <v>138</v>
      </c>
      <c r="L1004" t="s">
        <v>3052</v>
      </c>
      <c r="M1004" t="s">
        <v>3053</v>
      </c>
      <c r="N1004" s="26">
        <v>0.26944444400000001</v>
      </c>
      <c r="O1004">
        <v>13</v>
      </c>
      <c r="P1004">
        <v>2949</v>
      </c>
      <c r="Q1004">
        <v>90</v>
      </c>
      <c r="R1004">
        <v>712</v>
      </c>
      <c r="S1004">
        <v>50</v>
      </c>
      <c r="T1004">
        <v>568</v>
      </c>
      <c r="U1004">
        <v>22</v>
      </c>
      <c r="V1004">
        <v>3</v>
      </c>
      <c r="W1004" s="26">
        <v>3.8446215771397725</v>
      </c>
      <c r="X1004" s="26">
        <v>94.706826855440966</v>
      </c>
      <c r="Y1004" s="26">
        <v>10.980323155458212</v>
      </c>
      <c r="Z1004" s="26">
        <v>14.01193833930631</v>
      </c>
      <c r="AA1004" s="26">
        <v>421.6312212872628</v>
      </c>
      <c r="AB1004" s="26">
        <v>174.0158439643192</v>
      </c>
      <c r="AC1004" s="26">
        <v>1124.9403177763481</v>
      </c>
      <c r="AD1004" s="26">
        <v>1.4435717765842924</v>
      </c>
      <c r="AE1004" s="26">
        <v>1845.5746647318597</v>
      </c>
    </row>
    <row r="1005" spans="1:31" x14ac:dyDescent="0.3">
      <c r="A1005">
        <v>2760923</v>
      </c>
      <c r="B1005">
        <v>1</v>
      </c>
      <c r="C1005" t="s">
        <v>80</v>
      </c>
      <c r="D1005" t="s">
        <v>90</v>
      </c>
      <c r="E1005" t="s">
        <v>132</v>
      </c>
      <c r="F1005" t="s">
        <v>3054</v>
      </c>
      <c r="G1005" t="s">
        <v>197</v>
      </c>
      <c r="H1005" t="s">
        <v>135</v>
      </c>
      <c r="I1005" t="s">
        <v>136</v>
      </c>
      <c r="J1005" t="s">
        <v>137</v>
      </c>
      <c r="K1005" t="s">
        <v>138</v>
      </c>
      <c r="L1005" t="s">
        <v>3055</v>
      </c>
      <c r="M1005" t="s">
        <v>3056</v>
      </c>
      <c r="N1005" s="26">
        <v>5.3308333330000002</v>
      </c>
      <c r="O1005">
        <v>0</v>
      </c>
      <c r="P1005">
        <v>1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 s="26">
        <v>0</v>
      </c>
      <c r="X1005" s="26">
        <v>0.95267649957447331</v>
      </c>
      <c r="Y1005" s="26">
        <v>0</v>
      </c>
      <c r="Z1005" s="26">
        <v>0</v>
      </c>
      <c r="AA1005" s="26">
        <v>0</v>
      </c>
      <c r="AB1005" s="26">
        <v>0</v>
      </c>
      <c r="AC1005" s="26">
        <v>0</v>
      </c>
      <c r="AD1005" s="26">
        <v>0</v>
      </c>
      <c r="AE1005" s="26">
        <v>0.95267649957447331</v>
      </c>
    </row>
    <row r="1006" spans="1:31" x14ac:dyDescent="0.3">
      <c r="A1006">
        <v>2761109</v>
      </c>
      <c r="B1006">
        <v>1</v>
      </c>
      <c r="C1006" t="s">
        <v>80</v>
      </c>
      <c r="D1006" t="s">
        <v>92</v>
      </c>
      <c r="E1006" t="s">
        <v>132</v>
      </c>
      <c r="F1006" t="s">
        <v>3057</v>
      </c>
      <c r="G1006" t="s">
        <v>134</v>
      </c>
      <c r="H1006" t="s">
        <v>135</v>
      </c>
      <c r="I1006" t="s">
        <v>136</v>
      </c>
      <c r="J1006" t="s">
        <v>137</v>
      </c>
      <c r="K1006" t="s">
        <v>138</v>
      </c>
      <c r="L1006" t="s">
        <v>3058</v>
      </c>
      <c r="M1006" t="s">
        <v>3059</v>
      </c>
      <c r="N1006" s="26">
        <v>1.823611111</v>
      </c>
      <c r="O1006">
        <v>0</v>
      </c>
      <c r="P1006">
        <v>1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 s="26">
        <v>0</v>
      </c>
      <c r="X1006" s="26">
        <v>8.8951816549293365</v>
      </c>
      <c r="Y1006" s="26">
        <v>0</v>
      </c>
      <c r="Z1006" s="26">
        <v>0</v>
      </c>
      <c r="AA1006" s="26">
        <v>0</v>
      </c>
      <c r="AB1006" s="26">
        <v>0</v>
      </c>
      <c r="AC1006" s="26">
        <v>0</v>
      </c>
      <c r="AD1006" s="26">
        <v>0</v>
      </c>
      <c r="AE1006" s="26">
        <v>8.8951816549293365</v>
      </c>
    </row>
    <row r="1007" spans="1:31" x14ac:dyDescent="0.3">
      <c r="A1007">
        <v>2760568</v>
      </c>
      <c r="B1007">
        <v>1</v>
      </c>
      <c r="C1007" t="s">
        <v>81</v>
      </c>
      <c r="D1007" t="s">
        <v>118</v>
      </c>
      <c r="E1007" t="s">
        <v>146</v>
      </c>
      <c r="F1007" t="s">
        <v>3060</v>
      </c>
      <c r="G1007" t="s">
        <v>159</v>
      </c>
      <c r="H1007" t="s">
        <v>149</v>
      </c>
      <c r="I1007" t="s">
        <v>566</v>
      </c>
      <c r="J1007" t="s">
        <v>137</v>
      </c>
      <c r="K1007" t="s">
        <v>138</v>
      </c>
      <c r="L1007" t="s">
        <v>3061</v>
      </c>
      <c r="M1007" t="s">
        <v>3062</v>
      </c>
      <c r="N1007" s="26">
        <v>9.7222220000000008E-3</v>
      </c>
      <c r="O1007">
        <v>4</v>
      </c>
      <c r="P1007">
        <v>269</v>
      </c>
      <c r="Q1007">
        <v>88</v>
      </c>
      <c r="R1007">
        <v>112</v>
      </c>
      <c r="S1007">
        <v>5</v>
      </c>
      <c r="T1007">
        <v>17</v>
      </c>
      <c r="U1007">
        <v>2</v>
      </c>
      <c r="V1007">
        <v>0</v>
      </c>
      <c r="W1007" s="26">
        <v>5.5421750266458339E-3</v>
      </c>
      <c r="X1007" s="26">
        <v>0.42454395914897292</v>
      </c>
      <c r="Y1007" s="26">
        <v>0.59212236006328511</v>
      </c>
      <c r="Z1007" s="26">
        <v>0.331399497582198</v>
      </c>
      <c r="AA1007" s="26">
        <v>0.16202150900031059</v>
      </c>
      <c r="AB1007" s="26">
        <v>5.3392379603562225E-2</v>
      </c>
      <c r="AC1007" s="26">
        <v>1.9223225175621366</v>
      </c>
      <c r="AD1007" s="26">
        <v>0</v>
      </c>
      <c r="AE1007" s="26">
        <v>3.4913443979871115</v>
      </c>
    </row>
    <row r="1008" spans="1:31" x14ac:dyDescent="0.3">
      <c r="A1008">
        <v>2760534</v>
      </c>
      <c r="B1008">
        <v>1</v>
      </c>
      <c r="C1008" t="s">
        <v>80</v>
      </c>
      <c r="D1008" t="s">
        <v>82</v>
      </c>
      <c r="E1008" t="s">
        <v>166</v>
      </c>
      <c r="F1008" t="s">
        <v>3063</v>
      </c>
      <c r="G1008" t="s">
        <v>204</v>
      </c>
      <c r="H1008" t="s">
        <v>135</v>
      </c>
      <c r="I1008" t="s">
        <v>136</v>
      </c>
      <c r="J1008" t="s">
        <v>137</v>
      </c>
      <c r="K1008" t="s">
        <v>138</v>
      </c>
      <c r="L1008" t="s">
        <v>3064</v>
      </c>
      <c r="M1008" t="s">
        <v>2707</v>
      </c>
      <c r="N1008" s="26">
        <v>2.0747222220000001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40</v>
      </c>
      <c r="U1008">
        <v>0</v>
      </c>
      <c r="V1008">
        <v>0</v>
      </c>
      <c r="W1008" s="26">
        <v>0</v>
      </c>
      <c r="X1008" s="26">
        <v>0</v>
      </c>
      <c r="Y1008" s="26">
        <v>0</v>
      </c>
      <c r="Z1008" s="26">
        <v>0</v>
      </c>
      <c r="AA1008" s="26">
        <v>0</v>
      </c>
      <c r="AB1008" s="26">
        <v>22.334644053422867</v>
      </c>
      <c r="AC1008" s="26">
        <v>0</v>
      </c>
      <c r="AD1008" s="26">
        <v>0</v>
      </c>
      <c r="AE1008" s="26">
        <v>22.334644053422867</v>
      </c>
    </row>
    <row r="1009" spans="1:31" x14ac:dyDescent="0.3">
      <c r="A1009">
        <v>2760580</v>
      </c>
      <c r="B1009">
        <v>1</v>
      </c>
      <c r="C1009" t="s">
        <v>80</v>
      </c>
      <c r="D1009" t="s">
        <v>108</v>
      </c>
      <c r="E1009" t="s">
        <v>146</v>
      </c>
      <c r="F1009" t="s">
        <v>3065</v>
      </c>
      <c r="G1009" t="s">
        <v>186</v>
      </c>
      <c r="H1009" t="s">
        <v>149</v>
      </c>
      <c r="I1009" t="s">
        <v>136</v>
      </c>
      <c r="J1009" t="s">
        <v>137</v>
      </c>
      <c r="K1009" t="s">
        <v>187</v>
      </c>
      <c r="L1009" t="s">
        <v>3066</v>
      </c>
      <c r="M1009" t="s">
        <v>3067</v>
      </c>
      <c r="N1009" s="26">
        <v>6.0266666659999997</v>
      </c>
      <c r="O1009">
        <v>0</v>
      </c>
      <c r="P1009">
        <v>90</v>
      </c>
      <c r="Q1009">
        <v>0</v>
      </c>
      <c r="R1009">
        <v>104</v>
      </c>
      <c r="S1009">
        <v>0</v>
      </c>
      <c r="T1009">
        <v>61</v>
      </c>
      <c r="U1009">
        <v>0</v>
      </c>
      <c r="V1009">
        <v>0</v>
      </c>
      <c r="W1009" s="26">
        <v>0</v>
      </c>
      <c r="X1009" s="26">
        <v>159.50439891110574</v>
      </c>
      <c r="Y1009" s="26">
        <v>0</v>
      </c>
      <c r="Z1009" s="26">
        <v>127.95592985513046</v>
      </c>
      <c r="AA1009" s="26">
        <v>0</v>
      </c>
      <c r="AB1009" s="26">
        <v>250.13033421259678</v>
      </c>
      <c r="AC1009" s="26">
        <v>0</v>
      </c>
      <c r="AD1009" s="26">
        <v>0</v>
      </c>
      <c r="AE1009" s="26">
        <v>537.59066297883305</v>
      </c>
    </row>
    <row r="1010" spans="1:31" x14ac:dyDescent="0.3">
      <c r="A1010">
        <v>2760603</v>
      </c>
      <c r="B1010">
        <v>1</v>
      </c>
      <c r="C1010" t="s">
        <v>81</v>
      </c>
      <c r="D1010" t="s">
        <v>117</v>
      </c>
      <c r="E1010" t="s">
        <v>132</v>
      </c>
      <c r="F1010" t="s">
        <v>3068</v>
      </c>
      <c r="G1010" t="s">
        <v>197</v>
      </c>
      <c r="H1010" t="s">
        <v>135</v>
      </c>
      <c r="I1010" t="s">
        <v>136</v>
      </c>
      <c r="J1010" t="s">
        <v>137</v>
      </c>
      <c r="K1010" t="s">
        <v>138</v>
      </c>
      <c r="L1010" t="s">
        <v>3069</v>
      </c>
      <c r="M1010" t="s">
        <v>3070</v>
      </c>
      <c r="N1010" s="26">
        <v>2.0649999999999999</v>
      </c>
      <c r="O1010">
        <v>0</v>
      </c>
      <c r="P1010">
        <v>1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 s="26">
        <v>0</v>
      </c>
      <c r="X1010" s="26">
        <v>9.3966344219741899E-2</v>
      </c>
      <c r="Y1010" s="26">
        <v>0</v>
      </c>
      <c r="Z1010" s="26">
        <v>0</v>
      </c>
      <c r="AA1010" s="26">
        <v>0</v>
      </c>
      <c r="AB1010" s="26">
        <v>0</v>
      </c>
      <c r="AC1010" s="26">
        <v>0</v>
      </c>
      <c r="AD1010" s="26">
        <v>0</v>
      </c>
      <c r="AE1010" s="26">
        <v>9.3966344219741899E-2</v>
      </c>
    </row>
    <row r="1011" spans="1:31" x14ac:dyDescent="0.3">
      <c r="A1011">
        <v>2761267</v>
      </c>
      <c r="B1011">
        <v>1</v>
      </c>
      <c r="C1011" t="s">
        <v>80</v>
      </c>
      <c r="D1011" t="s">
        <v>103</v>
      </c>
      <c r="E1011" t="s">
        <v>146</v>
      </c>
      <c r="F1011" t="s">
        <v>3071</v>
      </c>
      <c r="G1011" t="s">
        <v>154</v>
      </c>
      <c r="H1011" t="s">
        <v>149</v>
      </c>
      <c r="I1011" t="s">
        <v>136</v>
      </c>
      <c r="J1011" t="s">
        <v>137</v>
      </c>
      <c r="K1011" t="s">
        <v>138</v>
      </c>
      <c r="L1011" t="s">
        <v>3072</v>
      </c>
      <c r="M1011" t="s">
        <v>3073</v>
      </c>
      <c r="N1011" s="26">
        <v>3.1749999999999998</v>
      </c>
      <c r="O1011">
        <v>0</v>
      </c>
      <c r="P1011">
        <v>1</v>
      </c>
      <c r="Q1011">
        <v>0</v>
      </c>
      <c r="R1011">
        <v>4</v>
      </c>
      <c r="S1011">
        <v>0</v>
      </c>
      <c r="T1011">
        <v>1</v>
      </c>
      <c r="U1011">
        <v>0</v>
      </c>
      <c r="V1011">
        <v>0</v>
      </c>
      <c r="W1011" s="26">
        <v>0</v>
      </c>
      <c r="X1011" s="26">
        <v>0</v>
      </c>
      <c r="Y1011" s="26">
        <v>0</v>
      </c>
      <c r="Z1011" s="26">
        <v>19.765567652994061</v>
      </c>
      <c r="AA1011" s="26">
        <v>0</v>
      </c>
      <c r="AB1011" s="26">
        <v>0</v>
      </c>
      <c r="AC1011" s="26">
        <v>0</v>
      </c>
      <c r="AD1011" s="26">
        <v>0</v>
      </c>
      <c r="AE1011" s="26">
        <v>19.765567652994061</v>
      </c>
    </row>
    <row r="1012" spans="1:31" x14ac:dyDescent="0.3">
      <c r="A1012">
        <v>2760789</v>
      </c>
      <c r="B1012">
        <v>1</v>
      </c>
      <c r="C1012" t="s">
        <v>80</v>
      </c>
      <c r="D1012" t="s">
        <v>106</v>
      </c>
      <c r="E1012" t="s">
        <v>157</v>
      </c>
      <c r="F1012" t="s">
        <v>3074</v>
      </c>
      <c r="G1012" t="s">
        <v>159</v>
      </c>
      <c r="H1012" t="s">
        <v>149</v>
      </c>
      <c r="I1012" t="s">
        <v>136</v>
      </c>
      <c r="J1012" t="s">
        <v>137</v>
      </c>
      <c r="K1012" t="s">
        <v>138</v>
      </c>
      <c r="L1012" t="s">
        <v>3075</v>
      </c>
      <c r="M1012" t="s">
        <v>3076</v>
      </c>
      <c r="N1012" s="26">
        <v>0.68388888800000003</v>
      </c>
      <c r="O1012">
        <v>0</v>
      </c>
      <c r="P1012">
        <v>131</v>
      </c>
      <c r="Q1012">
        <v>33</v>
      </c>
      <c r="R1012">
        <v>267</v>
      </c>
      <c r="S1012">
        <v>9</v>
      </c>
      <c r="T1012">
        <v>65</v>
      </c>
      <c r="U1012">
        <v>1</v>
      </c>
      <c r="V1012">
        <v>0</v>
      </c>
      <c r="W1012" s="26">
        <v>0</v>
      </c>
      <c r="X1012" s="26">
        <v>23.29431312803106</v>
      </c>
      <c r="Y1012" s="26">
        <v>19.508763983790718</v>
      </c>
      <c r="Z1012" s="26">
        <v>20.778719275710447</v>
      </c>
      <c r="AA1012" s="26">
        <v>30.466082954450922</v>
      </c>
      <c r="AB1012" s="26">
        <v>14.751283595501883</v>
      </c>
      <c r="AC1012" s="26">
        <v>16.21520851449284</v>
      </c>
      <c r="AD1012" s="26">
        <v>0</v>
      </c>
      <c r="AE1012" s="26">
        <v>125.01437145197788</v>
      </c>
    </row>
    <row r="1013" spans="1:31" x14ac:dyDescent="0.3">
      <c r="A1013">
        <v>2761227</v>
      </c>
      <c r="B1013">
        <v>1</v>
      </c>
      <c r="C1013" t="s">
        <v>80</v>
      </c>
      <c r="D1013" t="s">
        <v>90</v>
      </c>
      <c r="E1013" t="s">
        <v>132</v>
      </c>
      <c r="F1013" t="s">
        <v>1355</v>
      </c>
      <c r="G1013" t="s">
        <v>197</v>
      </c>
      <c r="H1013" t="s">
        <v>135</v>
      </c>
      <c r="I1013" t="s">
        <v>136</v>
      </c>
      <c r="J1013" t="s">
        <v>137</v>
      </c>
      <c r="K1013" t="s">
        <v>138</v>
      </c>
      <c r="L1013" t="s">
        <v>3077</v>
      </c>
      <c r="M1013" t="s">
        <v>3078</v>
      </c>
      <c r="N1013" s="26">
        <v>5.6736111109999996</v>
      </c>
      <c r="O1013">
        <v>0</v>
      </c>
      <c r="P1013">
        <v>27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 s="26">
        <v>0</v>
      </c>
      <c r="X1013" s="26">
        <v>45.172897311359606</v>
      </c>
      <c r="Y1013" s="26">
        <v>0</v>
      </c>
      <c r="Z1013" s="26">
        <v>0</v>
      </c>
      <c r="AA1013" s="26">
        <v>0</v>
      </c>
      <c r="AB1013" s="26">
        <v>0</v>
      </c>
      <c r="AC1013" s="26">
        <v>0</v>
      </c>
      <c r="AD1013" s="26">
        <v>0</v>
      </c>
      <c r="AE1013" s="26">
        <v>45.172897311359606</v>
      </c>
    </row>
    <row r="1014" spans="1:31" x14ac:dyDescent="0.3">
      <c r="A1014">
        <v>2760929</v>
      </c>
      <c r="B1014">
        <v>1</v>
      </c>
      <c r="C1014" t="s">
        <v>81</v>
      </c>
      <c r="D1014" t="s">
        <v>120</v>
      </c>
      <c r="E1014" t="s">
        <v>152</v>
      </c>
      <c r="F1014" t="s">
        <v>3079</v>
      </c>
      <c r="G1014" t="s">
        <v>159</v>
      </c>
      <c r="H1014" t="s">
        <v>149</v>
      </c>
      <c r="I1014" t="s">
        <v>136</v>
      </c>
      <c r="J1014" t="s">
        <v>137</v>
      </c>
      <c r="K1014" t="s">
        <v>138</v>
      </c>
      <c r="L1014" t="s">
        <v>3080</v>
      </c>
      <c r="M1014" t="s">
        <v>3081</v>
      </c>
      <c r="N1014" s="26">
        <v>1.048611111</v>
      </c>
      <c r="O1014">
        <v>0</v>
      </c>
      <c r="P1014">
        <v>532</v>
      </c>
      <c r="Q1014">
        <v>31</v>
      </c>
      <c r="R1014">
        <v>54</v>
      </c>
      <c r="S1014">
        <v>4</v>
      </c>
      <c r="T1014">
        <v>35</v>
      </c>
      <c r="U1014">
        <v>0</v>
      </c>
      <c r="V1014">
        <v>1</v>
      </c>
      <c r="W1014" s="26">
        <v>0</v>
      </c>
      <c r="X1014" s="26">
        <v>129.35449658390007</v>
      </c>
      <c r="Y1014" s="26">
        <v>39.33184735395168</v>
      </c>
      <c r="Z1014" s="26">
        <v>1.6722060591887229</v>
      </c>
      <c r="AA1014" s="26">
        <v>22.986518982416612</v>
      </c>
      <c r="AB1014" s="26">
        <v>26.188599504590986</v>
      </c>
      <c r="AC1014" s="26">
        <v>0</v>
      </c>
      <c r="AD1014" s="26">
        <v>30.223318583391411</v>
      </c>
      <c r="AE1014" s="26">
        <v>249.75698706743947</v>
      </c>
    </row>
    <row r="1015" spans="1:31" x14ac:dyDescent="0.3">
      <c r="A1015">
        <v>2760597</v>
      </c>
      <c r="B1015">
        <v>1</v>
      </c>
      <c r="C1015" t="s">
        <v>80</v>
      </c>
      <c r="D1015" t="s">
        <v>93</v>
      </c>
      <c r="E1015" t="s">
        <v>175</v>
      </c>
      <c r="F1015" t="s">
        <v>3082</v>
      </c>
      <c r="G1015" t="s">
        <v>186</v>
      </c>
      <c r="H1015" t="s">
        <v>149</v>
      </c>
      <c r="I1015" t="s">
        <v>136</v>
      </c>
      <c r="J1015" t="s">
        <v>137</v>
      </c>
      <c r="K1015" t="s">
        <v>187</v>
      </c>
      <c r="L1015" t="s">
        <v>3083</v>
      </c>
      <c r="M1015" t="s">
        <v>3084</v>
      </c>
      <c r="N1015" s="26">
        <v>3.261111111</v>
      </c>
      <c r="O1015">
        <v>2</v>
      </c>
      <c r="P1015">
        <v>15964</v>
      </c>
      <c r="Q1015">
        <v>36</v>
      </c>
      <c r="R1015">
        <v>206</v>
      </c>
      <c r="S1015">
        <v>13</v>
      </c>
      <c r="T1015">
        <v>3200</v>
      </c>
      <c r="U1015">
        <v>0</v>
      </c>
      <c r="V1015">
        <v>4</v>
      </c>
      <c r="W1015" s="26">
        <v>9.9257898827006787</v>
      </c>
      <c r="X1015" s="26">
        <v>11148.754267843897</v>
      </c>
      <c r="Y1015" s="26">
        <v>197.85951077145941</v>
      </c>
      <c r="Z1015" s="26">
        <v>353.41684048237283</v>
      </c>
      <c r="AA1015" s="26">
        <v>360.04485001219604</v>
      </c>
      <c r="AB1015" s="26">
        <v>9329.2833561422904</v>
      </c>
      <c r="AC1015" s="26">
        <v>0</v>
      </c>
      <c r="AD1015" s="26">
        <v>187.22221720061901</v>
      </c>
      <c r="AE1015" s="26">
        <v>21586.506832335534</v>
      </c>
    </row>
    <row r="1016" spans="1:31" x14ac:dyDescent="0.3">
      <c r="A1016">
        <v>2760640</v>
      </c>
      <c r="B1016">
        <v>1</v>
      </c>
      <c r="C1016" t="s">
        <v>80</v>
      </c>
      <c r="D1016" t="s">
        <v>106</v>
      </c>
      <c r="E1016" t="s">
        <v>157</v>
      </c>
      <c r="F1016" t="s">
        <v>3085</v>
      </c>
      <c r="G1016" t="s">
        <v>159</v>
      </c>
      <c r="H1016" t="s">
        <v>149</v>
      </c>
      <c r="I1016" t="s">
        <v>136</v>
      </c>
      <c r="J1016" t="s">
        <v>137</v>
      </c>
      <c r="K1016" t="s">
        <v>138</v>
      </c>
      <c r="L1016" t="s">
        <v>3086</v>
      </c>
      <c r="M1016" t="s">
        <v>3087</v>
      </c>
      <c r="N1016" s="26">
        <v>0.705555555</v>
      </c>
      <c r="O1016">
        <v>0</v>
      </c>
      <c r="P1016">
        <v>3</v>
      </c>
      <c r="Q1016">
        <v>29</v>
      </c>
      <c r="R1016">
        <v>152</v>
      </c>
      <c r="S1016">
        <v>6</v>
      </c>
      <c r="T1016">
        <v>37</v>
      </c>
      <c r="U1016">
        <v>0</v>
      </c>
      <c r="V1016">
        <v>0</v>
      </c>
      <c r="W1016" s="26">
        <v>0</v>
      </c>
      <c r="X1016" s="26">
        <v>0.39515388003104002</v>
      </c>
      <c r="Y1016" s="26">
        <v>4.0354966688847149</v>
      </c>
      <c r="Z1016" s="26">
        <v>21.477413938837923</v>
      </c>
      <c r="AA1016" s="26">
        <v>46.666656677379748</v>
      </c>
      <c r="AB1016" s="26">
        <v>55.894567486817252</v>
      </c>
      <c r="AC1016" s="26">
        <v>0</v>
      </c>
      <c r="AD1016" s="26">
        <v>0</v>
      </c>
      <c r="AE1016" s="26">
        <v>128.46928865195068</v>
      </c>
    </row>
    <row r="1017" spans="1:31" x14ac:dyDescent="0.3">
      <c r="A1017">
        <v>2761181</v>
      </c>
      <c r="B1017">
        <v>1</v>
      </c>
      <c r="C1017" t="s">
        <v>80</v>
      </c>
      <c r="D1017" t="s">
        <v>107</v>
      </c>
      <c r="E1017" t="s">
        <v>132</v>
      </c>
      <c r="F1017" t="s">
        <v>3088</v>
      </c>
      <c r="G1017" t="s">
        <v>134</v>
      </c>
      <c r="H1017" t="s">
        <v>135</v>
      </c>
      <c r="I1017" t="s">
        <v>136</v>
      </c>
      <c r="J1017" t="s">
        <v>137</v>
      </c>
      <c r="K1017" t="s">
        <v>138</v>
      </c>
      <c r="L1017" t="s">
        <v>3089</v>
      </c>
      <c r="M1017" t="s">
        <v>3090</v>
      </c>
      <c r="N1017" s="26">
        <v>2.7925</v>
      </c>
      <c r="O1017">
        <v>0</v>
      </c>
      <c r="P1017">
        <v>1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 s="26">
        <v>0</v>
      </c>
      <c r="X1017" s="26">
        <v>3.217422930125533</v>
      </c>
      <c r="Y1017" s="26">
        <v>0</v>
      </c>
      <c r="Z1017" s="26">
        <v>0</v>
      </c>
      <c r="AA1017" s="26">
        <v>0</v>
      </c>
      <c r="AB1017" s="26">
        <v>0</v>
      </c>
      <c r="AC1017" s="26">
        <v>0</v>
      </c>
      <c r="AD1017" s="26">
        <v>0</v>
      </c>
      <c r="AE1017" s="26">
        <v>3.217422930125533</v>
      </c>
    </row>
    <row r="1018" spans="1:31" x14ac:dyDescent="0.3">
      <c r="A1018">
        <v>2761161</v>
      </c>
      <c r="B1018">
        <v>1</v>
      </c>
      <c r="C1018" t="s">
        <v>81</v>
      </c>
      <c r="D1018" t="s">
        <v>116</v>
      </c>
      <c r="E1018" t="s">
        <v>152</v>
      </c>
      <c r="F1018" t="s">
        <v>3091</v>
      </c>
      <c r="G1018" t="s">
        <v>159</v>
      </c>
      <c r="H1018" t="s">
        <v>149</v>
      </c>
      <c r="I1018" t="s">
        <v>136</v>
      </c>
      <c r="J1018" t="s">
        <v>137</v>
      </c>
      <c r="K1018" t="s">
        <v>138</v>
      </c>
      <c r="L1018" t="s">
        <v>3092</v>
      </c>
      <c r="M1018" t="s">
        <v>3093</v>
      </c>
      <c r="N1018" s="26">
        <v>0.22555555499999999</v>
      </c>
      <c r="O1018">
        <v>4</v>
      </c>
      <c r="P1018">
        <v>794</v>
      </c>
      <c r="Q1018">
        <v>7</v>
      </c>
      <c r="R1018">
        <v>117</v>
      </c>
      <c r="S1018">
        <v>3</v>
      </c>
      <c r="T1018">
        <v>48</v>
      </c>
      <c r="U1018">
        <v>1</v>
      </c>
      <c r="V1018">
        <v>0</v>
      </c>
      <c r="W1018" s="26">
        <v>0.26736442506666663</v>
      </c>
      <c r="X1018" s="26">
        <v>16.977602631073196</v>
      </c>
      <c r="Y1018" s="26">
        <v>0.61848148995056362</v>
      </c>
      <c r="Z1018" s="26">
        <v>4.5798607062693346</v>
      </c>
      <c r="AA1018" s="26">
        <v>1.4870263194584874</v>
      </c>
      <c r="AB1018" s="26">
        <v>4.3237434942625725</v>
      </c>
      <c r="AC1018" s="26">
        <v>2.5348098498610159</v>
      </c>
      <c r="AD1018" s="26">
        <v>0</v>
      </c>
      <c r="AE1018" s="26">
        <v>30.788888915941836</v>
      </c>
    </row>
    <row r="1019" spans="1:31" x14ac:dyDescent="0.3">
      <c r="A1019">
        <v>2761141</v>
      </c>
      <c r="B1019">
        <v>1</v>
      </c>
      <c r="C1019" t="s">
        <v>80</v>
      </c>
      <c r="D1019" t="s">
        <v>101</v>
      </c>
      <c r="E1019" t="s">
        <v>152</v>
      </c>
      <c r="F1019" t="s">
        <v>3094</v>
      </c>
      <c r="G1019" t="s">
        <v>143</v>
      </c>
      <c r="H1019" t="s">
        <v>149</v>
      </c>
      <c r="I1019" t="s">
        <v>136</v>
      </c>
      <c r="J1019" t="s">
        <v>137</v>
      </c>
      <c r="K1019" t="s">
        <v>138</v>
      </c>
      <c r="L1019" t="s">
        <v>3095</v>
      </c>
      <c r="M1019" t="s">
        <v>3096</v>
      </c>
      <c r="N1019" s="26">
        <v>1.248888888</v>
      </c>
      <c r="O1019">
        <v>16</v>
      </c>
      <c r="P1019">
        <v>40</v>
      </c>
      <c r="Q1019">
        <v>35</v>
      </c>
      <c r="R1019">
        <v>2</v>
      </c>
      <c r="S1019">
        <v>25</v>
      </c>
      <c r="T1019">
        <v>1</v>
      </c>
      <c r="U1019">
        <v>2</v>
      </c>
      <c r="V1019">
        <v>0</v>
      </c>
      <c r="W1019" s="26">
        <v>34.610352546243767</v>
      </c>
      <c r="X1019" s="26">
        <v>12.985499115494665</v>
      </c>
      <c r="Y1019" s="26">
        <v>228.89801855141314</v>
      </c>
      <c r="Z1019" s="26">
        <v>0</v>
      </c>
      <c r="AA1019" s="26">
        <v>207.21285628582791</v>
      </c>
      <c r="AB1019" s="26">
        <v>1.6868528612636111</v>
      </c>
      <c r="AC1019" s="26">
        <v>34.206981681854337</v>
      </c>
      <c r="AD1019" s="26">
        <v>0</v>
      </c>
      <c r="AE1019" s="26">
        <v>519.60056104209741</v>
      </c>
    </row>
    <row r="1020" spans="1:31" x14ac:dyDescent="0.3">
      <c r="A1020">
        <v>2760998</v>
      </c>
      <c r="B1020">
        <v>1</v>
      </c>
      <c r="C1020" t="s">
        <v>80</v>
      </c>
      <c r="D1020" t="s">
        <v>83</v>
      </c>
      <c r="E1020" t="s">
        <v>132</v>
      </c>
      <c r="F1020" t="s">
        <v>2328</v>
      </c>
      <c r="G1020" t="s">
        <v>307</v>
      </c>
      <c r="H1020" t="s">
        <v>135</v>
      </c>
      <c r="I1020" t="s">
        <v>136</v>
      </c>
      <c r="J1020" t="s">
        <v>137</v>
      </c>
      <c r="K1020" t="s">
        <v>138</v>
      </c>
      <c r="L1020" t="s">
        <v>3097</v>
      </c>
      <c r="M1020" t="s">
        <v>3098</v>
      </c>
      <c r="N1020" s="26">
        <v>2.079722222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1</v>
      </c>
      <c r="U1020">
        <v>0</v>
      </c>
      <c r="V1020">
        <v>0</v>
      </c>
      <c r="W1020" s="26">
        <v>0</v>
      </c>
      <c r="X1020" s="26">
        <v>0</v>
      </c>
      <c r="Y1020" s="26">
        <v>0</v>
      </c>
      <c r="Z1020" s="26">
        <v>0</v>
      </c>
      <c r="AA1020" s="26">
        <v>0</v>
      </c>
      <c r="AB1020" s="26">
        <v>31.559120456762386</v>
      </c>
      <c r="AC1020" s="26">
        <v>0</v>
      </c>
      <c r="AD1020" s="26">
        <v>0</v>
      </c>
      <c r="AE1020" s="26">
        <v>31.559120456762386</v>
      </c>
    </row>
    <row r="1021" spans="1:31" x14ac:dyDescent="0.3">
      <c r="A1021">
        <v>2760849</v>
      </c>
      <c r="B1021">
        <v>1</v>
      </c>
      <c r="C1021" t="s">
        <v>80</v>
      </c>
      <c r="D1021" t="s">
        <v>100</v>
      </c>
      <c r="E1021" t="s">
        <v>157</v>
      </c>
      <c r="F1021" t="s">
        <v>3099</v>
      </c>
      <c r="G1021" t="s">
        <v>159</v>
      </c>
      <c r="H1021" t="s">
        <v>149</v>
      </c>
      <c r="I1021" t="s">
        <v>136</v>
      </c>
      <c r="J1021" t="s">
        <v>137</v>
      </c>
      <c r="K1021" t="s">
        <v>138</v>
      </c>
      <c r="L1021" t="s">
        <v>2728</v>
      </c>
      <c r="M1021" t="s">
        <v>3100</v>
      </c>
      <c r="N1021" s="26">
        <v>0.37805555499999999</v>
      </c>
      <c r="O1021">
        <v>1</v>
      </c>
      <c r="P1021">
        <v>26</v>
      </c>
      <c r="Q1021">
        <v>54</v>
      </c>
      <c r="R1021">
        <v>34</v>
      </c>
      <c r="S1021">
        <v>6</v>
      </c>
      <c r="T1021">
        <v>13</v>
      </c>
      <c r="U1021">
        <v>0</v>
      </c>
      <c r="V1021">
        <v>0</v>
      </c>
      <c r="W1021" s="26">
        <v>7.532918827833332E-2</v>
      </c>
      <c r="X1021" s="26">
        <v>0.92269891081730826</v>
      </c>
      <c r="Y1021" s="26">
        <v>6.2066626948987773</v>
      </c>
      <c r="Z1021" s="26">
        <v>3.3250333137828778</v>
      </c>
      <c r="AA1021" s="26">
        <v>1.8358993894377937</v>
      </c>
      <c r="AB1021" s="26">
        <v>2.0115093868001148</v>
      </c>
      <c r="AC1021" s="26">
        <v>0</v>
      </c>
      <c r="AD1021" s="26">
        <v>0</v>
      </c>
      <c r="AE1021" s="26">
        <v>14.377132884015204</v>
      </c>
    </row>
    <row r="1022" spans="1:31" x14ac:dyDescent="0.3">
      <c r="A1022">
        <v>2761204</v>
      </c>
      <c r="B1022">
        <v>1</v>
      </c>
      <c r="C1022" t="s">
        <v>80</v>
      </c>
      <c r="D1022" t="s">
        <v>85</v>
      </c>
      <c r="E1022" t="s">
        <v>132</v>
      </c>
      <c r="F1022" t="s">
        <v>3101</v>
      </c>
      <c r="G1022" t="s">
        <v>134</v>
      </c>
      <c r="H1022" t="s">
        <v>135</v>
      </c>
      <c r="I1022" t="s">
        <v>136</v>
      </c>
      <c r="J1022" t="s">
        <v>137</v>
      </c>
      <c r="K1022" t="s">
        <v>138</v>
      </c>
      <c r="L1022" t="s">
        <v>3102</v>
      </c>
      <c r="M1022" t="s">
        <v>3103</v>
      </c>
      <c r="N1022" s="26">
        <v>4.6886111110000002</v>
      </c>
      <c r="O1022">
        <v>0</v>
      </c>
      <c r="P1022">
        <v>7</v>
      </c>
      <c r="Q1022">
        <v>0</v>
      </c>
      <c r="R1022">
        <v>0</v>
      </c>
      <c r="S1022">
        <v>0</v>
      </c>
      <c r="T1022">
        <v>2</v>
      </c>
      <c r="U1022">
        <v>0</v>
      </c>
      <c r="V1022">
        <v>0</v>
      </c>
      <c r="W1022" s="26">
        <v>0</v>
      </c>
      <c r="X1022" s="26">
        <v>9.9338314435904369</v>
      </c>
      <c r="Y1022" s="26">
        <v>0</v>
      </c>
      <c r="Z1022" s="26">
        <v>0</v>
      </c>
      <c r="AA1022" s="26">
        <v>0</v>
      </c>
      <c r="AB1022" s="26">
        <v>6.6707722020847875</v>
      </c>
      <c r="AC1022" s="26">
        <v>0</v>
      </c>
      <c r="AD1022" s="26">
        <v>0</v>
      </c>
      <c r="AE1022" s="26">
        <v>16.604603645675226</v>
      </c>
    </row>
    <row r="1023" spans="1:31" x14ac:dyDescent="0.3">
      <c r="A1023">
        <v>2761098</v>
      </c>
      <c r="B1023">
        <v>1</v>
      </c>
      <c r="C1023" t="s">
        <v>80</v>
      </c>
      <c r="D1023" t="s">
        <v>107</v>
      </c>
      <c r="E1023" t="s">
        <v>132</v>
      </c>
      <c r="F1023" t="s">
        <v>3104</v>
      </c>
      <c r="G1023" t="s">
        <v>307</v>
      </c>
      <c r="H1023" t="s">
        <v>135</v>
      </c>
      <c r="I1023" t="s">
        <v>136</v>
      </c>
      <c r="J1023" t="s">
        <v>137</v>
      </c>
      <c r="K1023" t="s">
        <v>138</v>
      </c>
      <c r="L1023" t="s">
        <v>3105</v>
      </c>
      <c r="M1023" t="s">
        <v>3106</v>
      </c>
      <c r="N1023" s="26">
        <v>1.0866666659999999</v>
      </c>
      <c r="O1023">
        <v>0</v>
      </c>
      <c r="P1023">
        <v>1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 s="26">
        <v>0</v>
      </c>
      <c r="X1023" s="26">
        <v>0</v>
      </c>
      <c r="Y1023" s="26">
        <v>0</v>
      </c>
      <c r="Z1023" s="26">
        <v>0</v>
      </c>
      <c r="AA1023" s="26">
        <v>0</v>
      </c>
      <c r="AB1023" s="26">
        <v>0</v>
      </c>
      <c r="AC1023" s="26">
        <v>0</v>
      </c>
      <c r="AD1023" s="26">
        <v>0</v>
      </c>
      <c r="AE1023" s="26">
        <v>0</v>
      </c>
    </row>
    <row r="1024" spans="1:31" x14ac:dyDescent="0.3">
      <c r="A1024">
        <v>2760620</v>
      </c>
      <c r="B1024">
        <v>1</v>
      </c>
      <c r="C1024" t="s">
        <v>80</v>
      </c>
      <c r="D1024" t="s">
        <v>93</v>
      </c>
      <c r="E1024" t="s">
        <v>141</v>
      </c>
      <c r="F1024" t="s">
        <v>3107</v>
      </c>
      <c r="G1024" t="s">
        <v>186</v>
      </c>
      <c r="H1024" t="s">
        <v>135</v>
      </c>
      <c r="I1024" t="s">
        <v>136</v>
      </c>
      <c r="J1024" t="s">
        <v>137</v>
      </c>
      <c r="K1024" t="s">
        <v>187</v>
      </c>
      <c r="L1024" t="s">
        <v>3108</v>
      </c>
      <c r="M1024" t="s">
        <v>3109</v>
      </c>
      <c r="N1024" s="26">
        <v>6.028333333</v>
      </c>
      <c r="O1024">
        <v>0</v>
      </c>
      <c r="P1024">
        <v>168</v>
      </c>
      <c r="Q1024">
        <v>0</v>
      </c>
      <c r="R1024">
        <v>2</v>
      </c>
      <c r="S1024">
        <v>0</v>
      </c>
      <c r="T1024">
        <v>17</v>
      </c>
      <c r="U1024">
        <v>0</v>
      </c>
      <c r="V1024">
        <v>0</v>
      </c>
      <c r="W1024" s="26">
        <v>0</v>
      </c>
      <c r="X1024" s="26">
        <v>149.59755500372731</v>
      </c>
      <c r="Y1024" s="26">
        <v>0</v>
      </c>
      <c r="Z1024" s="26">
        <v>16.476518243843831</v>
      </c>
      <c r="AA1024" s="26">
        <v>0</v>
      </c>
      <c r="AB1024" s="26">
        <v>127.87309595688295</v>
      </c>
      <c r="AC1024" s="26">
        <v>0</v>
      </c>
      <c r="AD1024" s="26">
        <v>0</v>
      </c>
      <c r="AE1024" s="26">
        <v>293.9471692044541</v>
      </c>
    </row>
    <row r="1025" spans="1:31" x14ac:dyDescent="0.3">
      <c r="A1025">
        <v>2760514</v>
      </c>
      <c r="B1025">
        <v>1</v>
      </c>
      <c r="C1025" t="s">
        <v>80</v>
      </c>
      <c r="D1025" t="s">
        <v>82</v>
      </c>
      <c r="E1025" t="s">
        <v>166</v>
      </c>
      <c r="F1025" t="s">
        <v>3110</v>
      </c>
      <c r="G1025" t="s">
        <v>143</v>
      </c>
      <c r="H1025" t="s">
        <v>135</v>
      </c>
      <c r="I1025" t="s">
        <v>136</v>
      </c>
      <c r="J1025" t="s">
        <v>137</v>
      </c>
      <c r="K1025" t="s">
        <v>138</v>
      </c>
      <c r="L1025" t="s">
        <v>3111</v>
      </c>
      <c r="M1025" t="s">
        <v>3112</v>
      </c>
      <c r="N1025" s="26">
        <v>0.48083333299999997</v>
      </c>
      <c r="O1025">
        <v>0</v>
      </c>
      <c r="P1025">
        <v>18</v>
      </c>
      <c r="Q1025">
        <v>0</v>
      </c>
      <c r="R1025">
        <v>0</v>
      </c>
      <c r="S1025">
        <v>0</v>
      </c>
      <c r="T1025">
        <v>40</v>
      </c>
      <c r="U1025">
        <v>0</v>
      </c>
      <c r="V1025">
        <v>0</v>
      </c>
      <c r="W1025" s="26">
        <v>0</v>
      </c>
      <c r="X1025" s="26">
        <v>1.6649164091337334</v>
      </c>
      <c r="Y1025" s="26">
        <v>0</v>
      </c>
      <c r="Z1025" s="26">
        <v>0</v>
      </c>
      <c r="AA1025" s="26">
        <v>0</v>
      </c>
      <c r="AB1025" s="26">
        <v>15.821480339959502</v>
      </c>
      <c r="AC1025" s="26">
        <v>0</v>
      </c>
      <c r="AD1025" s="26">
        <v>0</v>
      </c>
      <c r="AE1025" s="26">
        <v>17.486396749093235</v>
      </c>
    </row>
    <row r="1026" spans="1:31" x14ac:dyDescent="0.3">
      <c r="A1026">
        <v>2761012</v>
      </c>
      <c r="B1026">
        <v>1</v>
      </c>
      <c r="C1026" t="s">
        <v>80</v>
      </c>
      <c r="D1026" t="s">
        <v>86</v>
      </c>
      <c r="E1026" t="s">
        <v>132</v>
      </c>
      <c r="F1026" t="s">
        <v>3113</v>
      </c>
      <c r="G1026" t="s">
        <v>197</v>
      </c>
      <c r="H1026" t="s">
        <v>135</v>
      </c>
      <c r="I1026" t="s">
        <v>136</v>
      </c>
      <c r="J1026" t="s">
        <v>137</v>
      </c>
      <c r="K1026" t="s">
        <v>138</v>
      </c>
      <c r="L1026" t="s">
        <v>3114</v>
      </c>
      <c r="M1026" t="s">
        <v>3115</v>
      </c>
      <c r="N1026" s="26">
        <v>0.96777777700000001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1</v>
      </c>
      <c r="U1026">
        <v>0</v>
      </c>
      <c r="V1026">
        <v>0</v>
      </c>
      <c r="W1026" s="26">
        <v>0</v>
      </c>
      <c r="X1026" s="26">
        <v>0</v>
      </c>
      <c r="Y1026" s="26">
        <v>0</v>
      </c>
      <c r="Z1026" s="26">
        <v>0</v>
      </c>
      <c r="AA1026" s="26">
        <v>0</v>
      </c>
      <c r="AB1026" s="26">
        <v>0</v>
      </c>
      <c r="AC1026" s="26">
        <v>0</v>
      </c>
      <c r="AD1026" s="26">
        <v>0</v>
      </c>
      <c r="AE1026" s="26">
        <v>0</v>
      </c>
    </row>
    <row r="1027" spans="1:31" x14ac:dyDescent="0.3">
      <c r="A1027">
        <v>2760912</v>
      </c>
      <c r="B1027">
        <v>1</v>
      </c>
      <c r="C1027" t="s">
        <v>80</v>
      </c>
      <c r="D1027" t="s">
        <v>96</v>
      </c>
      <c r="E1027" t="s">
        <v>132</v>
      </c>
      <c r="F1027" t="s">
        <v>3116</v>
      </c>
      <c r="G1027" t="s">
        <v>134</v>
      </c>
      <c r="H1027" t="s">
        <v>135</v>
      </c>
      <c r="I1027" t="s">
        <v>136</v>
      </c>
      <c r="J1027" t="s">
        <v>137</v>
      </c>
      <c r="K1027" t="s">
        <v>138</v>
      </c>
      <c r="L1027" t="s">
        <v>3117</v>
      </c>
      <c r="M1027" t="s">
        <v>3118</v>
      </c>
      <c r="N1027" s="26">
        <v>4.1277777770000004</v>
      </c>
      <c r="O1027">
        <v>0</v>
      </c>
      <c r="P1027">
        <v>9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 s="26">
        <v>0</v>
      </c>
      <c r="X1027" s="26">
        <v>17.638913184755364</v>
      </c>
      <c r="Y1027" s="26">
        <v>0</v>
      </c>
      <c r="Z1027" s="26">
        <v>0</v>
      </c>
      <c r="AA1027" s="26">
        <v>0</v>
      </c>
      <c r="AB1027" s="26">
        <v>0</v>
      </c>
      <c r="AC1027" s="26">
        <v>0</v>
      </c>
      <c r="AD1027" s="26">
        <v>0</v>
      </c>
      <c r="AE1027" s="26">
        <v>17.638913184755364</v>
      </c>
    </row>
    <row r="1028" spans="1:31" x14ac:dyDescent="0.3">
      <c r="A1028">
        <v>2760615</v>
      </c>
      <c r="B1028">
        <v>3</v>
      </c>
      <c r="C1028" t="s">
        <v>80</v>
      </c>
      <c r="D1028" t="s">
        <v>83</v>
      </c>
      <c r="E1028" t="s">
        <v>146</v>
      </c>
      <c r="F1028" t="s">
        <v>3119</v>
      </c>
      <c r="G1028" t="s">
        <v>159</v>
      </c>
      <c r="H1028" t="s">
        <v>149</v>
      </c>
      <c r="I1028" t="s">
        <v>136</v>
      </c>
      <c r="J1028" t="s">
        <v>137</v>
      </c>
      <c r="K1028" t="s">
        <v>138</v>
      </c>
      <c r="L1028" t="s">
        <v>2930</v>
      </c>
      <c r="M1028" t="s">
        <v>3120</v>
      </c>
      <c r="N1028" s="26">
        <v>0.18083333300000001</v>
      </c>
      <c r="O1028">
        <v>0</v>
      </c>
      <c r="P1028">
        <v>0</v>
      </c>
      <c r="Q1028">
        <v>0</v>
      </c>
      <c r="R1028">
        <v>0</v>
      </c>
      <c r="S1028">
        <v>4</v>
      </c>
      <c r="T1028">
        <v>0</v>
      </c>
      <c r="U1028">
        <v>2</v>
      </c>
      <c r="V1028">
        <v>0</v>
      </c>
      <c r="W1028" s="26">
        <v>0</v>
      </c>
      <c r="X1028" s="26">
        <v>0</v>
      </c>
      <c r="Y1028" s="26">
        <v>0</v>
      </c>
      <c r="Z1028" s="26">
        <v>0</v>
      </c>
      <c r="AA1028" s="26">
        <v>0.59821053394179247</v>
      </c>
      <c r="AB1028" s="26">
        <v>0</v>
      </c>
      <c r="AC1028" s="26">
        <v>135.9591994805574</v>
      </c>
      <c r="AD1028" s="26">
        <v>0</v>
      </c>
      <c r="AE1028" s="26">
        <v>136.5574100144992</v>
      </c>
    </row>
    <row r="1029" spans="1:31" x14ac:dyDescent="0.3">
      <c r="A1029">
        <v>2760723</v>
      </c>
      <c r="B1029">
        <v>1</v>
      </c>
      <c r="C1029" t="s">
        <v>80</v>
      </c>
      <c r="D1029" t="s">
        <v>82</v>
      </c>
      <c r="E1029" t="s">
        <v>166</v>
      </c>
      <c r="F1029" t="s">
        <v>3121</v>
      </c>
      <c r="G1029" t="s">
        <v>204</v>
      </c>
      <c r="H1029" t="s">
        <v>135</v>
      </c>
      <c r="I1029" t="s">
        <v>136</v>
      </c>
      <c r="J1029" t="s">
        <v>137</v>
      </c>
      <c r="K1029" t="s">
        <v>138</v>
      </c>
      <c r="L1029" t="s">
        <v>3122</v>
      </c>
      <c r="M1029" t="s">
        <v>3123</v>
      </c>
      <c r="N1029" s="26">
        <v>1.0605555550000001</v>
      </c>
      <c r="O1029">
        <v>0</v>
      </c>
      <c r="P1029">
        <v>56</v>
      </c>
      <c r="Q1029">
        <v>0</v>
      </c>
      <c r="R1029">
        <v>0</v>
      </c>
      <c r="S1029">
        <v>0</v>
      </c>
      <c r="T1029">
        <v>16</v>
      </c>
      <c r="U1029">
        <v>0</v>
      </c>
      <c r="V1029">
        <v>0</v>
      </c>
      <c r="W1029" s="26">
        <v>0</v>
      </c>
      <c r="X1029" s="26">
        <v>19.648609926827184</v>
      </c>
      <c r="Y1029" s="26">
        <v>0</v>
      </c>
      <c r="Z1029" s="26">
        <v>0</v>
      </c>
      <c r="AA1029" s="26">
        <v>0</v>
      </c>
      <c r="AB1029" s="26">
        <v>67.63493505806349</v>
      </c>
      <c r="AC1029" s="26">
        <v>0</v>
      </c>
      <c r="AD1029" s="26">
        <v>0</v>
      </c>
      <c r="AE1029" s="26">
        <v>87.283544984890682</v>
      </c>
    </row>
    <row r="1030" spans="1:31" x14ac:dyDescent="0.3">
      <c r="A1030">
        <v>2760746</v>
      </c>
      <c r="B1030">
        <v>1</v>
      </c>
      <c r="C1030" t="s">
        <v>81</v>
      </c>
      <c r="D1030" t="s">
        <v>123</v>
      </c>
      <c r="E1030" t="s">
        <v>152</v>
      </c>
      <c r="F1030" t="s">
        <v>3124</v>
      </c>
      <c r="G1030" t="s">
        <v>159</v>
      </c>
      <c r="H1030" t="s">
        <v>149</v>
      </c>
      <c r="I1030" t="s">
        <v>136</v>
      </c>
      <c r="J1030" t="s">
        <v>137</v>
      </c>
      <c r="K1030" t="s">
        <v>138</v>
      </c>
      <c r="L1030" t="s">
        <v>3125</v>
      </c>
      <c r="M1030" t="s">
        <v>3126</v>
      </c>
      <c r="N1030" s="26">
        <v>0.80638888799999997</v>
      </c>
      <c r="O1030">
        <v>4</v>
      </c>
      <c r="P1030">
        <v>64</v>
      </c>
      <c r="Q1030">
        <v>131</v>
      </c>
      <c r="R1030">
        <v>336</v>
      </c>
      <c r="S1030">
        <v>16</v>
      </c>
      <c r="T1030">
        <v>77</v>
      </c>
      <c r="U1030">
        <v>0</v>
      </c>
      <c r="V1030">
        <v>0</v>
      </c>
      <c r="W1030" s="26">
        <v>0.16618478386833332</v>
      </c>
      <c r="X1030" s="26">
        <v>2.3951795673577787</v>
      </c>
      <c r="Y1030" s="26">
        <v>11.696792856915103</v>
      </c>
      <c r="Z1030" s="26">
        <v>22.508104974857144</v>
      </c>
      <c r="AA1030" s="26">
        <v>1.1927867458513601</v>
      </c>
      <c r="AB1030" s="26">
        <v>12.805672756729178</v>
      </c>
      <c r="AC1030" s="26">
        <v>0</v>
      </c>
      <c r="AD1030" s="26">
        <v>0</v>
      </c>
      <c r="AE1030" s="26">
        <v>50.764721685578898</v>
      </c>
    </row>
    <row r="1031" spans="1:31" x14ac:dyDescent="0.3">
      <c r="A1031">
        <v>2760892</v>
      </c>
      <c r="B1031">
        <v>1</v>
      </c>
      <c r="C1031" t="s">
        <v>80</v>
      </c>
      <c r="D1031" t="s">
        <v>103</v>
      </c>
      <c r="E1031" t="s">
        <v>152</v>
      </c>
      <c r="F1031" t="s">
        <v>2896</v>
      </c>
      <c r="G1031" t="s">
        <v>159</v>
      </c>
      <c r="H1031" t="s">
        <v>149</v>
      </c>
      <c r="I1031" t="s">
        <v>136</v>
      </c>
      <c r="J1031" t="s">
        <v>137</v>
      </c>
      <c r="K1031" t="s">
        <v>138</v>
      </c>
      <c r="L1031" t="s">
        <v>3127</v>
      </c>
      <c r="M1031" t="s">
        <v>3128</v>
      </c>
      <c r="N1031" s="26">
        <v>1.447777777</v>
      </c>
      <c r="O1031">
        <v>2</v>
      </c>
      <c r="P1031">
        <v>0</v>
      </c>
      <c r="Q1031">
        <v>3</v>
      </c>
      <c r="R1031">
        <v>0</v>
      </c>
      <c r="S1031">
        <v>7</v>
      </c>
      <c r="T1031">
        <v>0</v>
      </c>
      <c r="U1031">
        <v>3</v>
      </c>
      <c r="V1031">
        <v>0</v>
      </c>
      <c r="W1031" s="26">
        <v>10.896869156116747</v>
      </c>
      <c r="X1031" s="26">
        <v>0</v>
      </c>
      <c r="Y1031" s="26">
        <v>3.4597580582392542</v>
      </c>
      <c r="Z1031" s="26">
        <v>0</v>
      </c>
      <c r="AA1031" s="26">
        <v>144.30115910739167</v>
      </c>
      <c r="AB1031" s="26">
        <v>0</v>
      </c>
      <c r="AC1031" s="26">
        <v>364.93650790820499</v>
      </c>
      <c r="AD1031" s="26">
        <v>0</v>
      </c>
      <c r="AE1031" s="26">
        <v>523.59429422995265</v>
      </c>
    </row>
    <row r="1032" spans="1:31" x14ac:dyDescent="0.3">
      <c r="A1032">
        <v>2761241</v>
      </c>
      <c r="B1032">
        <v>1</v>
      </c>
      <c r="C1032" t="s">
        <v>80</v>
      </c>
      <c r="D1032" t="s">
        <v>103</v>
      </c>
      <c r="E1032" t="s">
        <v>146</v>
      </c>
      <c r="F1032" t="s">
        <v>3129</v>
      </c>
      <c r="G1032" t="s">
        <v>148</v>
      </c>
      <c r="H1032" t="s">
        <v>149</v>
      </c>
      <c r="I1032" t="s">
        <v>136</v>
      </c>
      <c r="J1032" t="s">
        <v>137</v>
      </c>
      <c r="K1032" t="s">
        <v>138</v>
      </c>
      <c r="L1032" t="s">
        <v>3130</v>
      </c>
      <c r="M1032" t="s">
        <v>3131</v>
      </c>
      <c r="N1032" s="26">
        <v>2.1116666660000001</v>
      </c>
      <c r="O1032">
        <v>0</v>
      </c>
      <c r="P1032">
        <v>428</v>
      </c>
      <c r="Q1032">
        <v>1</v>
      </c>
      <c r="R1032">
        <v>31</v>
      </c>
      <c r="S1032">
        <v>3</v>
      </c>
      <c r="T1032">
        <v>167</v>
      </c>
      <c r="U1032">
        <v>1</v>
      </c>
      <c r="V1032">
        <v>0</v>
      </c>
      <c r="W1032" s="26">
        <v>0</v>
      </c>
      <c r="X1032" s="26">
        <v>160.45401968264832</v>
      </c>
      <c r="Y1032" s="26">
        <v>0.49017178824991203</v>
      </c>
      <c r="Z1032" s="26">
        <v>21.703655817755934</v>
      </c>
      <c r="AA1032" s="26">
        <v>29.602421703544021</v>
      </c>
      <c r="AB1032" s="26">
        <v>88.987724940512834</v>
      </c>
      <c r="AC1032" s="26">
        <v>37.061181346304899</v>
      </c>
      <c r="AD1032" s="26">
        <v>0</v>
      </c>
      <c r="AE1032" s="26">
        <v>338.29917527901591</v>
      </c>
    </row>
    <row r="1033" spans="1:31" x14ac:dyDescent="0.3">
      <c r="A1033">
        <v>2761038</v>
      </c>
      <c r="B1033">
        <v>1</v>
      </c>
      <c r="C1033" t="s">
        <v>80</v>
      </c>
      <c r="D1033" t="s">
        <v>100</v>
      </c>
      <c r="E1033" t="s">
        <v>132</v>
      </c>
      <c r="F1033" t="s">
        <v>3132</v>
      </c>
      <c r="G1033" t="s">
        <v>134</v>
      </c>
      <c r="H1033" t="s">
        <v>135</v>
      </c>
      <c r="I1033" t="s">
        <v>136</v>
      </c>
      <c r="J1033" t="s">
        <v>137</v>
      </c>
      <c r="K1033" t="s">
        <v>138</v>
      </c>
      <c r="L1033" t="s">
        <v>3133</v>
      </c>
      <c r="M1033" t="s">
        <v>3134</v>
      </c>
      <c r="N1033" s="26">
        <v>2.9750000000000001</v>
      </c>
      <c r="O1033">
        <v>0</v>
      </c>
      <c r="P1033">
        <v>10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 s="26">
        <v>0</v>
      </c>
      <c r="X1033" s="26">
        <v>6.033311002403785</v>
      </c>
      <c r="Y1033" s="26">
        <v>0</v>
      </c>
      <c r="Z1033" s="26">
        <v>0</v>
      </c>
      <c r="AA1033" s="26">
        <v>0</v>
      </c>
      <c r="AB1033" s="26">
        <v>0</v>
      </c>
      <c r="AC1033" s="26">
        <v>0</v>
      </c>
      <c r="AD1033" s="26">
        <v>0</v>
      </c>
      <c r="AE1033" s="26">
        <v>6.033311002403785</v>
      </c>
    </row>
    <row r="1034" spans="1:31" x14ac:dyDescent="0.3">
      <c r="A1034">
        <v>2761184</v>
      </c>
      <c r="B1034">
        <v>1</v>
      </c>
      <c r="C1034" t="s">
        <v>81</v>
      </c>
      <c r="D1034" t="s">
        <v>112</v>
      </c>
      <c r="E1034" t="s">
        <v>132</v>
      </c>
      <c r="F1034" t="s">
        <v>3135</v>
      </c>
      <c r="G1034" t="s">
        <v>197</v>
      </c>
      <c r="H1034" t="s">
        <v>135</v>
      </c>
      <c r="I1034" t="s">
        <v>136</v>
      </c>
      <c r="J1034" t="s">
        <v>137</v>
      </c>
      <c r="K1034" t="s">
        <v>138</v>
      </c>
      <c r="L1034" t="s">
        <v>3136</v>
      </c>
      <c r="M1034" t="s">
        <v>3137</v>
      </c>
      <c r="N1034" s="26">
        <v>2.1244444439999999</v>
      </c>
      <c r="O1034">
        <v>0</v>
      </c>
      <c r="P1034">
        <v>1</v>
      </c>
      <c r="Q1034">
        <v>0</v>
      </c>
      <c r="R1034">
        <v>0</v>
      </c>
      <c r="S1034">
        <v>0</v>
      </c>
      <c r="T1034">
        <v>1</v>
      </c>
      <c r="U1034">
        <v>0</v>
      </c>
      <c r="V1034">
        <v>0</v>
      </c>
      <c r="W1034" s="26">
        <v>0</v>
      </c>
      <c r="X1034" s="26">
        <v>0.53561416815777785</v>
      </c>
      <c r="Y1034" s="26">
        <v>0</v>
      </c>
      <c r="Z1034" s="26">
        <v>0</v>
      </c>
      <c r="AA1034" s="26">
        <v>0</v>
      </c>
      <c r="AB1034" s="26">
        <v>2.5318041174955557</v>
      </c>
      <c r="AC1034" s="26">
        <v>0</v>
      </c>
      <c r="AD1034" s="26">
        <v>0</v>
      </c>
      <c r="AE1034" s="26">
        <v>3.0674182856533334</v>
      </c>
    </row>
    <row r="1035" spans="1:31" x14ac:dyDescent="0.3">
      <c r="A1035">
        <v>2760617</v>
      </c>
      <c r="B1035">
        <v>1</v>
      </c>
      <c r="C1035" t="s">
        <v>80</v>
      </c>
      <c r="D1035" t="s">
        <v>92</v>
      </c>
      <c r="E1035" t="s">
        <v>132</v>
      </c>
      <c r="F1035" t="s">
        <v>3138</v>
      </c>
      <c r="G1035" t="s">
        <v>197</v>
      </c>
      <c r="H1035" t="s">
        <v>135</v>
      </c>
      <c r="I1035" t="s">
        <v>136</v>
      </c>
      <c r="J1035" t="s">
        <v>137</v>
      </c>
      <c r="K1035" t="s">
        <v>138</v>
      </c>
      <c r="L1035" t="s">
        <v>3139</v>
      </c>
      <c r="M1035" t="s">
        <v>3140</v>
      </c>
      <c r="N1035" s="26">
        <v>2.4752777770000001</v>
      </c>
      <c r="O1035">
        <v>0</v>
      </c>
      <c r="P1035">
        <v>1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 s="26">
        <v>0</v>
      </c>
      <c r="X1035" s="26">
        <v>0.57521804284111111</v>
      </c>
      <c r="Y1035" s="26">
        <v>0</v>
      </c>
      <c r="Z1035" s="26">
        <v>0</v>
      </c>
      <c r="AA1035" s="26">
        <v>0</v>
      </c>
      <c r="AB1035" s="26">
        <v>0</v>
      </c>
      <c r="AC1035" s="26">
        <v>0</v>
      </c>
      <c r="AD1035" s="26">
        <v>0</v>
      </c>
      <c r="AE1035" s="26">
        <v>0.57521804284111111</v>
      </c>
    </row>
    <row r="1036" spans="1:31" x14ac:dyDescent="0.3">
      <c r="A1036">
        <v>2760497</v>
      </c>
      <c r="B1036">
        <v>1</v>
      </c>
      <c r="C1036" t="s">
        <v>81</v>
      </c>
      <c r="D1036" t="s">
        <v>113</v>
      </c>
      <c r="E1036" t="s">
        <v>152</v>
      </c>
      <c r="F1036" t="s">
        <v>3141</v>
      </c>
      <c r="G1036" t="s">
        <v>159</v>
      </c>
      <c r="H1036" t="s">
        <v>149</v>
      </c>
      <c r="I1036" t="s">
        <v>136</v>
      </c>
      <c r="J1036" t="s">
        <v>137</v>
      </c>
      <c r="K1036" t="s">
        <v>138</v>
      </c>
      <c r="L1036" t="s">
        <v>3142</v>
      </c>
      <c r="M1036" t="s">
        <v>3143</v>
      </c>
      <c r="N1036" s="26">
        <v>0.268055555</v>
      </c>
      <c r="O1036">
        <v>0</v>
      </c>
      <c r="P1036">
        <v>206</v>
      </c>
      <c r="Q1036">
        <v>4</v>
      </c>
      <c r="R1036">
        <v>94</v>
      </c>
      <c r="S1036">
        <v>1</v>
      </c>
      <c r="T1036">
        <v>6</v>
      </c>
      <c r="U1036">
        <v>0</v>
      </c>
      <c r="V1036">
        <v>0</v>
      </c>
      <c r="W1036" s="26">
        <v>0</v>
      </c>
      <c r="X1036" s="26">
        <v>8.5943734273345438</v>
      </c>
      <c r="Y1036" s="26">
        <v>0.42927532688195519</v>
      </c>
      <c r="Z1036" s="26">
        <v>1.1173690330210546</v>
      </c>
      <c r="AA1036" s="26">
        <v>0.6288927124739927</v>
      </c>
      <c r="AB1036" s="26">
        <v>5.9700537606119104E-2</v>
      </c>
      <c r="AC1036" s="26">
        <v>0</v>
      </c>
      <c r="AD1036" s="26">
        <v>0</v>
      </c>
      <c r="AE1036" s="26">
        <v>10.829611037317665</v>
      </c>
    </row>
    <row r="1037" spans="1:31" x14ac:dyDescent="0.3">
      <c r="A1037">
        <v>2760972</v>
      </c>
      <c r="B1037">
        <v>1</v>
      </c>
      <c r="C1037" t="s">
        <v>80</v>
      </c>
      <c r="D1037" t="s">
        <v>96</v>
      </c>
      <c r="E1037" t="s">
        <v>166</v>
      </c>
      <c r="F1037" t="s">
        <v>3144</v>
      </c>
      <c r="G1037" t="s">
        <v>425</v>
      </c>
      <c r="H1037" t="s">
        <v>135</v>
      </c>
      <c r="I1037" t="s">
        <v>136</v>
      </c>
      <c r="J1037" t="s">
        <v>137</v>
      </c>
      <c r="K1037" t="s">
        <v>138</v>
      </c>
      <c r="L1037" t="s">
        <v>3145</v>
      </c>
      <c r="M1037" t="s">
        <v>3146</v>
      </c>
      <c r="N1037" s="26">
        <v>6.3463888879999999</v>
      </c>
      <c r="O1037">
        <v>0</v>
      </c>
      <c r="P1037">
        <v>35</v>
      </c>
      <c r="Q1037">
        <v>0</v>
      </c>
      <c r="R1037">
        <v>0</v>
      </c>
      <c r="S1037">
        <v>0</v>
      </c>
      <c r="T1037">
        <v>1</v>
      </c>
      <c r="U1037">
        <v>0</v>
      </c>
      <c r="V1037">
        <v>0</v>
      </c>
      <c r="W1037" s="26">
        <v>0</v>
      </c>
      <c r="X1037" s="26">
        <v>85.80504512642193</v>
      </c>
      <c r="Y1037" s="26">
        <v>0</v>
      </c>
      <c r="Z1037" s="26">
        <v>0</v>
      </c>
      <c r="AA1037" s="26">
        <v>0</v>
      </c>
      <c r="AB1037" s="26">
        <v>3.6930852276685724</v>
      </c>
      <c r="AC1037" s="26">
        <v>0</v>
      </c>
      <c r="AD1037" s="26">
        <v>0</v>
      </c>
      <c r="AE1037" s="26">
        <v>89.498130354090506</v>
      </c>
    </row>
    <row r="1038" spans="1:31" x14ac:dyDescent="0.3">
      <c r="A1038">
        <v>2760872</v>
      </c>
      <c r="B1038">
        <v>1</v>
      </c>
      <c r="C1038" t="s">
        <v>81</v>
      </c>
      <c r="D1038" t="s">
        <v>116</v>
      </c>
      <c r="E1038" t="s">
        <v>157</v>
      </c>
      <c r="F1038" t="s">
        <v>3147</v>
      </c>
      <c r="G1038" t="s">
        <v>1365</v>
      </c>
      <c r="H1038" t="s">
        <v>149</v>
      </c>
      <c r="I1038" t="s">
        <v>136</v>
      </c>
      <c r="J1038" t="s">
        <v>137</v>
      </c>
      <c r="K1038" t="s">
        <v>138</v>
      </c>
      <c r="L1038" t="s">
        <v>3148</v>
      </c>
      <c r="M1038" t="s">
        <v>3149</v>
      </c>
      <c r="N1038" s="26">
        <v>5.5897222219999998</v>
      </c>
      <c r="O1038">
        <v>8</v>
      </c>
      <c r="P1038">
        <v>1410</v>
      </c>
      <c r="Q1038">
        <v>17</v>
      </c>
      <c r="R1038">
        <v>122</v>
      </c>
      <c r="S1038">
        <v>15</v>
      </c>
      <c r="T1038">
        <v>80</v>
      </c>
      <c r="U1038">
        <v>1</v>
      </c>
      <c r="V1038">
        <v>0</v>
      </c>
      <c r="W1038" s="26">
        <v>17.407065674413513</v>
      </c>
      <c r="X1038" s="26">
        <v>740.03227752107489</v>
      </c>
      <c r="Y1038" s="26">
        <v>493.45285012577904</v>
      </c>
      <c r="Z1038" s="26">
        <v>122.67988788102781</v>
      </c>
      <c r="AA1038" s="26">
        <v>92.140485741910013</v>
      </c>
      <c r="AB1038" s="26">
        <v>194.78110487298719</v>
      </c>
      <c r="AC1038" s="26">
        <v>116.8238970085593</v>
      </c>
      <c r="AD1038" s="26">
        <v>0</v>
      </c>
      <c r="AE1038" s="26">
        <v>1777.3175688257516</v>
      </c>
    </row>
    <row r="1039" spans="1:31" x14ac:dyDescent="0.3">
      <c r="A1039">
        <v>2760766</v>
      </c>
      <c r="B1039">
        <v>1</v>
      </c>
      <c r="C1039" t="s">
        <v>80</v>
      </c>
      <c r="D1039" t="s">
        <v>103</v>
      </c>
      <c r="E1039" t="s">
        <v>152</v>
      </c>
      <c r="F1039" t="s">
        <v>1674</v>
      </c>
      <c r="G1039" t="s">
        <v>159</v>
      </c>
      <c r="H1039" t="s">
        <v>149</v>
      </c>
      <c r="I1039" t="s">
        <v>136</v>
      </c>
      <c r="J1039" t="s">
        <v>137</v>
      </c>
      <c r="K1039" t="s">
        <v>138</v>
      </c>
      <c r="L1039" t="s">
        <v>3150</v>
      </c>
      <c r="M1039" t="s">
        <v>3151</v>
      </c>
      <c r="N1039" s="26">
        <v>0.890833333</v>
      </c>
      <c r="O1039">
        <v>0</v>
      </c>
      <c r="P1039">
        <v>271</v>
      </c>
      <c r="Q1039">
        <v>0</v>
      </c>
      <c r="R1039">
        <v>49</v>
      </c>
      <c r="S1039">
        <v>4</v>
      </c>
      <c r="T1039">
        <v>74</v>
      </c>
      <c r="U1039">
        <v>2</v>
      </c>
      <c r="V1039">
        <v>1</v>
      </c>
      <c r="W1039" s="26">
        <v>0</v>
      </c>
      <c r="X1039" s="26">
        <v>57.899902098739616</v>
      </c>
      <c r="Y1039" s="26">
        <v>0</v>
      </c>
      <c r="Z1039" s="26">
        <v>13.595446957563688</v>
      </c>
      <c r="AA1039" s="26">
        <v>12.846435783637979</v>
      </c>
      <c r="AB1039" s="26">
        <v>85.288367592859331</v>
      </c>
      <c r="AC1039" s="26">
        <v>211.52279397972757</v>
      </c>
      <c r="AD1039" s="26">
        <v>15.085930513062895</v>
      </c>
      <c r="AE1039" s="26">
        <v>396.23887692559111</v>
      </c>
    </row>
    <row r="1040" spans="1:31" x14ac:dyDescent="0.3">
      <c r="A1040">
        <v>2761015</v>
      </c>
      <c r="B1040">
        <v>1</v>
      </c>
      <c r="C1040" t="s">
        <v>80</v>
      </c>
      <c r="D1040" t="s">
        <v>95</v>
      </c>
      <c r="E1040" t="s">
        <v>152</v>
      </c>
      <c r="F1040" t="s">
        <v>3152</v>
      </c>
      <c r="G1040" t="s">
        <v>143</v>
      </c>
      <c r="H1040" t="s">
        <v>149</v>
      </c>
      <c r="I1040" t="s">
        <v>136</v>
      </c>
      <c r="J1040" t="s">
        <v>137</v>
      </c>
      <c r="K1040" t="s">
        <v>138</v>
      </c>
      <c r="L1040" t="s">
        <v>3153</v>
      </c>
      <c r="M1040" t="s">
        <v>3154</v>
      </c>
      <c r="N1040" s="26">
        <v>4.1305555549999999</v>
      </c>
      <c r="O1040">
        <v>0</v>
      </c>
      <c r="P1040">
        <v>0</v>
      </c>
      <c r="Q1040">
        <v>0</v>
      </c>
      <c r="R1040">
        <v>0</v>
      </c>
      <c r="S1040">
        <v>16</v>
      </c>
      <c r="T1040">
        <v>0</v>
      </c>
      <c r="U1040">
        <v>0</v>
      </c>
      <c r="V1040">
        <v>0</v>
      </c>
      <c r="W1040" s="26">
        <v>0</v>
      </c>
      <c r="X1040" s="26">
        <v>0</v>
      </c>
      <c r="Y1040" s="26">
        <v>0</v>
      </c>
      <c r="Z1040" s="26">
        <v>0</v>
      </c>
      <c r="AA1040" s="26">
        <v>546.85690892074729</v>
      </c>
      <c r="AB1040" s="26">
        <v>0</v>
      </c>
      <c r="AC1040" s="26">
        <v>0</v>
      </c>
      <c r="AD1040" s="26">
        <v>0</v>
      </c>
      <c r="AE1040" s="26">
        <v>546.85690892074729</v>
      </c>
    </row>
    <row r="1041" spans="1:31" x14ac:dyDescent="0.3">
      <c r="A1041">
        <v>2761201</v>
      </c>
      <c r="B1041">
        <v>1</v>
      </c>
      <c r="C1041" t="s">
        <v>81</v>
      </c>
      <c r="D1041" t="s">
        <v>121</v>
      </c>
      <c r="E1041" t="s">
        <v>170</v>
      </c>
      <c r="F1041" t="s">
        <v>3155</v>
      </c>
      <c r="G1041" t="s">
        <v>143</v>
      </c>
      <c r="H1041" t="s">
        <v>135</v>
      </c>
      <c r="I1041" t="s">
        <v>136</v>
      </c>
      <c r="J1041" t="s">
        <v>137</v>
      </c>
      <c r="K1041" t="s">
        <v>138</v>
      </c>
      <c r="L1041" t="s">
        <v>3156</v>
      </c>
      <c r="M1041" t="s">
        <v>3157</v>
      </c>
      <c r="N1041" s="26">
        <v>0.27472222200000002</v>
      </c>
      <c r="O1041">
        <v>0</v>
      </c>
      <c r="P1041">
        <v>24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 s="26">
        <v>0</v>
      </c>
      <c r="X1041" s="26">
        <v>0.82297496712302975</v>
      </c>
      <c r="Y1041" s="26">
        <v>0</v>
      </c>
      <c r="Z1041" s="26">
        <v>0</v>
      </c>
      <c r="AA1041" s="26">
        <v>0</v>
      </c>
      <c r="AB1041" s="26">
        <v>0</v>
      </c>
      <c r="AC1041" s="26">
        <v>0</v>
      </c>
      <c r="AD1041" s="26">
        <v>0</v>
      </c>
      <c r="AE1041" s="26">
        <v>0.82297496712302975</v>
      </c>
    </row>
    <row r="1042" spans="1:31" x14ac:dyDescent="0.3">
      <c r="A1042">
        <v>2760909</v>
      </c>
      <c r="B1042">
        <v>1</v>
      </c>
      <c r="C1042" t="s">
        <v>81</v>
      </c>
      <c r="D1042" t="s">
        <v>128</v>
      </c>
      <c r="E1042" t="s">
        <v>132</v>
      </c>
      <c r="F1042" t="s">
        <v>3158</v>
      </c>
      <c r="G1042" t="s">
        <v>134</v>
      </c>
      <c r="H1042" t="s">
        <v>135</v>
      </c>
      <c r="I1042" t="s">
        <v>136</v>
      </c>
      <c r="J1042" t="s">
        <v>137</v>
      </c>
      <c r="K1042" t="s">
        <v>138</v>
      </c>
      <c r="L1042" t="s">
        <v>3159</v>
      </c>
      <c r="M1042" t="s">
        <v>3160</v>
      </c>
      <c r="N1042" s="26">
        <v>4.1780555550000003</v>
      </c>
      <c r="O1042">
        <v>0</v>
      </c>
      <c r="P1042">
        <v>13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 s="26">
        <v>0</v>
      </c>
      <c r="X1042" s="26">
        <v>13.394121991564724</v>
      </c>
      <c r="Y1042" s="26">
        <v>0</v>
      </c>
      <c r="Z1042" s="26">
        <v>0</v>
      </c>
      <c r="AA1042" s="26">
        <v>0</v>
      </c>
      <c r="AB1042" s="26">
        <v>0</v>
      </c>
      <c r="AC1042" s="26">
        <v>0</v>
      </c>
      <c r="AD1042" s="26">
        <v>0</v>
      </c>
      <c r="AE1042" s="26">
        <v>13.394121991564724</v>
      </c>
    </row>
    <row r="1043" spans="1:31" x14ac:dyDescent="0.3">
      <c r="A1043">
        <v>2761150</v>
      </c>
      <c r="B1043">
        <v>1</v>
      </c>
      <c r="C1043" t="s">
        <v>81</v>
      </c>
      <c r="D1043" t="s">
        <v>118</v>
      </c>
      <c r="E1043" t="s">
        <v>170</v>
      </c>
      <c r="F1043" t="s">
        <v>3161</v>
      </c>
      <c r="G1043" t="s">
        <v>143</v>
      </c>
      <c r="H1043" t="s">
        <v>135</v>
      </c>
      <c r="I1043" t="s">
        <v>136</v>
      </c>
      <c r="J1043" t="s">
        <v>137</v>
      </c>
      <c r="K1043" t="s">
        <v>138</v>
      </c>
      <c r="L1043" t="s">
        <v>3162</v>
      </c>
      <c r="M1043" t="s">
        <v>3163</v>
      </c>
      <c r="N1043" s="26">
        <v>0.47722222199999997</v>
      </c>
      <c r="O1043">
        <v>0</v>
      </c>
      <c r="P1043">
        <v>145</v>
      </c>
      <c r="Q1043">
        <v>0</v>
      </c>
      <c r="R1043">
        <v>0</v>
      </c>
      <c r="S1043">
        <v>0</v>
      </c>
      <c r="T1043">
        <v>25</v>
      </c>
      <c r="U1043">
        <v>0</v>
      </c>
      <c r="V1043">
        <v>0</v>
      </c>
      <c r="W1043" s="26">
        <v>0</v>
      </c>
      <c r="X1043" s="26">
        <v>18.853338640775135</v>
      </c>
      <c r="Y1043" s="26">
        <v>0</v>
      </c>
      <c r="Z1043" s="26">
        <v>0</v>
      </c>
      <c r="AA1043" s="26">
        <v>0</v>
      </c>
      <c r="AB1043" s="26">
        <v>7.7901015953841108</v>
      </c>
      <c r="AC1043" s="26">
        <v>0</v>
      </c>
      <c r="AD1043" s="26">
        <v>0</v>
      </c>
      <c r="AE1043" s="26">
        <v>26.643440236159247</v>
      </c>
    </row>
    <row r="1044" spans="1:31" x14ac:dyDescent="0.3">
      <c r="A1044">
        <v>2760626</v>
      </c>
      <c r="B1044">
        <v>1</v>
      </c>
      <c r="C1044" t="s">
        <v>80</v>
      </c>
      <c r="D1044" t="s">
        <v>95</v>
      </c>
      <c r="E1044" t="s">
        <v>141</v>
      </c>
      <c r="F1044" t="s">
        <v>3164</v>
      </c>
      <c r="G1044" t="s">
        <v>143</v>
      </c>
      <c r="H1044" t="s">
        <v>135</v>
      </c>
      <c r="I1044" t="s">
        <v>136</v>
      </c>
      <c r="J1044" t="s">
        <v>137</v>
      </c>
      <c r="K1044" t="s">
        <v>138</v>
      </c>
      <c r="L1044" t="s">
        <v>3165</v>
      </c>
      <c r="M1044" t="s">
        <v>3166</v>
      </c>
      <c r="N1044" s="26">
        <v>0.62694444400000005</v>
      </c>
      <c r="O1044">
        <v>0</v>
      </c>
      <c r="P1044">
        <v>170</v>
      </c>
      <c r="Q1044">
        <v>0</v>
      </c>
      <c r="R1044">
        <v>0</v>
      </c>
      <c r="S1044">
        <v>0</v>
      </c>
      <c r="T1044">
        <v>13</v>
      </c>
      <c r="U1044">
        <v>0</v>
      </c>
      <c r="V1044">
        <v>0</v>
      </c>
      <c r="W1044" s="26">
        <v>0</v>
      </c>
      <c r="X1044" s="26">
        <v>22.099476817158571</v>
      </c>
      <c r="Y1044" s="26">
        <v>0</v>
      </c>
      <c r="Z1044" s="26">
        <v>0</v>
      </c>
      <c r="AA1044" s="26">
        <v>0</v>
      </c>
      <c r="AB1044" s="26">
        <v>20.228214869323242</v>
      </c>
      <c r="AC1044" s="26">
        <v>0</v>
      </c>
      <c r="AD1044" s="26">
        <v>0</v>
      </c>
      <c r="AE1044" s="26">
        <v>42.327691686481813</v>
      </c>
    </row>
    <row r="1045" spans="1:31" x14ac:dyDescent="0.3">
      <c r="A1045">
        <v>2760895</v>
      </c>
      <c r="B1045">
        <v>1</v>
      </c>
      <c r="C1045" t="s">
        <v>80</v>
      </c>
      <c r="D1045" t="s">
        <v>82</v>
      </c>
      <c r="E1045" t="s">
        <v>132</v>
      </c>
      <c r="F1045" t="s">
        <v>2488</v>
      </c>
      <c r="G1045" t="s">
        <v>307</v>
      </c>
      <c r="H1045" t="s">
        <v>135</v>
      </c>
      <c r="I1045" t="s">
        <v>136</v>
      </c>
      <c r="J1045" t="s">
        <v>137</v>
      </c>
      <c r="K1045" t="s">
        <v>138</v>
      </c>
      <c r="L1045" t="s">
        <v>3167</v>
      </c>
      <c r="M1045" t="s">
        <v>3168</v>
      </c>
      <c r="N1045" s="26">
        <v>2.196666666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1</v>
      </c>
      <c r="U1045">
        <v>0</v>
      </c>
      <c r="V1045">
        <v>0</v>
      </c>
      <c r="W1045" s="26">
        <v>0</v>
      </c>
      <c r="X1045" s="26">
        <v>0</v>
      </c>
      <c r="Y1045" s="26">
        <v>0</v>
      </c>
      <c r="Z1045" s="26">
        <v>0</v>
      </c>
      <c r="AA1045" s="26">
        <v>0</v>
      </c>
      <c r="AB1045" s="26">
        <v>1.8231573626374133</v>
      </c>
      <c r="AC1045" s="26">
        <v>0</v>
      </c>
      <c r="AD1045" s="26">
        <v>0</v>
      </c>
      <c r="AE1045" s="26">
        <v>1.8231573626374133</v>
      </c>
    </row>
    <row r="1046" spans="1:31" x14ac:dyDescent="0.3">
      <c r="A1046">
        <v>2760732</v>
      </c>
      <c r="B1046">
        <v>1</v>
      </c>
      <c r="C1046" t="s">
        <v>81</v>
      </c>
      <c r="D1046" t="s">
        <v>118</v>
      </c>
      <c r="E1046" t="s">
        <v>146</v>
      </c>
      <c r="F1046" t="s">
        <v>3169</v>
      </c>
      <c r="G1046" t="s">
        <v>148</v>
      </c>
      <c r="H1046" t="s">
        <v>149</v>
      </c>
      <c r="I1046" t="s">
        <v>136</v>
      </c>
      <c r="J1046" t="s">
        <v>137</v>
      </c>
      <c r="K1046" t="s">
        <v>138</v>
      </c>
      <c r="L1046" t="s">
        <v>3170</v>
      </c>
      <c r="M1046" t="s">
        <v>3171</v>
      </c>
      <c r="N1046" s="26">
        <v>2.5594444439999999</v>
      </c>
      <c r="O1046">
        <v>0</v>
      </c>
      <c r="P1046">
        <v>2</v>
      </c>
      <c r="Q1046">
        <v>0</v>
      </c>
      <c r="R1046">
        <v>11</v>
      </c>
      <c r="S1046">
        <v>0</v>
      </c>
      <c r="T1046">
        <v>0</v>
      </c>
      <c r="U1046">
        <v>0</v>
      </c>
      <c r="V1046">
        <v>0</v>
      </c>
      <c r="W1046" s="26">
        <v>0</v>
      </c>
      <c r="X1046" s="26">
        <v>0</v>
      </c>
      <c r="Y1046" s="26">
        <v>0</v>
      </c>
      <c r="Z1046" s="26">
        <v>2.0465947548007093</v>
      </c>
      <c r="AA1046" s="26">
        <v>0</v>
      </c>
      <c r="AB1046" s="26">
        <v>0</v>
      </c>
      <c r="AC1046" s="26">
        <v>0</v>
      </c>
      <c r="AD1046" s="26">
        <v>0</v>
      </c>
      <c r="AE1046" s="26">
        <v>2.0465947548007093</v>
      </c>
    </row>
    <row r="1047" spans="1:31" x14ac:dyDescent="0.3">
      <c r="A1047">
        <v>2760835</v>
      </c>
      <c r="B1047">
        <v>1</v>
      </c>
      <c r="C1047" t="s">
        <v>81</v>
      </c>
      <c r="D1047" t="s">
        <v>126</v>
      </c>
      <c r="E1047" t="s">
        <v>152</v>
      </c>
      <c r="F1047" t="s">
        <v>3172</v>
      </c>
      <c r="G1047" t="s">
        <v>159</v>
      </c>
      <c r="H1047" t="s">
        <v>149</v>
      </c>
      <c r="I1047" t="s">
        <v>136</v>
      </c>
      <c r="J1047" t="s">
        <v>137</v>
      </c>
      <c r="K1047" t="s">
        <v>138</v>
      </c>
      <c r="L1047" t="s">
        <v>3173</v>
      </c>
      <c r="M1047" t="s">
        <v>3174</v>
      </c>
      <c r="N1047" s="26">
        <v>0.10972222199999999</v>
      </c>
      <c r="O1047">
        <v>3</v>
      </c>
      <c r="P1047">
        <v>654</v>
      </c>
      <c r="Q1047">
        <v>24</v>
      </c>
      <c r="R1047">
        <v>202</v>
      </c>
      <c r="S1047">
        <v>7</v>
      </c>
      <c r="T1047">
        <v>48</v>
      </c>
      <c r="U1047">
        <v>0</v>
      </c>
      <c r="V1047">
        <v>0</v>
      </c>
      <c r="W1047" s="26">
        <v>6.6278155999999991E-2</v>
      </c>
      <c r="X1047" s="26">
        <v>5.1278186655434519</v>
      </c>
      <c r="Y1047" s="26">
        <v>8.8245787728446476</v>
      </c>
      <c r="Z1047" s="26">
        <v>0.71943760165417014</v>
      </c>
      <c r="AA1047" s="26">
        <v>1.9171508358050244</v>
      </c>
      <c r="AB1047" s="26">
        <v>3.9554753435713601</v>
      </c>
      <c r="AC1047" s="26">
        <v>0</v>
      </c>
      <c r="AD1047" s="26">
        <v>0</v>
      </c>
      <c r="AE1047" s="26">
        <v>20.610739375418657</v>
      </c>
    </row>
    <row r="1048" spans="1:31" x14ac:dyDescent="0.3">
      <c r="A1048">
        <v>2761233</v>
      </c>
      <c r="B1048">
        <v>1</v>
      </c>
      <c r="C1048" t="s">
        <v>80</v>
      </c>
      <c r="D1048" t="s">
        <v>94</v>
      </c>
      <c r="E1048" t="s">
        <v>132</v>
      </c>
      <c r="F1048" t="s">
        <v>3175</v>
      </c>
      <c r="G1048" t="s">
        <v>134</v>
      </c>
      <c r="H1048" t="s">
        <v>135</v>
      </c>
      <c r="I1048" t="s">
        <v>136</v>
      </c>
      <c r="J1048" t="s">
        <v>137</v>
      </c>
      <c r="K1048" t="s">
        <v>138</v>
      </c>
      <c r="L1048" t="s">
        <v>3176</v>
      </c>
      <c r="M1048" t="s">
        <v>2882</v>
      </c>
      <c r="N1048" s="26">
        <v>0.998611111</v>
      </c>
      <c r="O1048">
        <v>0</v>
      </c>
      <c r="P1048">
        <v>1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 s="26">
        <v>0</v>
      </c>
      <c r="X1048" s="26">
        <v>0.28393594718083681</v>
      </c>
      <c r="Y1048" s="26">
        <v>0</v>
      </c>
      <c r="Z1048" s="26">
        <v>0</v>
      </c>
      <c r="AA1048" s="26">
        <v>0</v>
      </c>
      <c r="AB1048" s="26">
        <v>0</v>
      </c>
      <c r="AC1048" s="26">
        <v>0</v>
      </c>
      <c r="AD1048" s="26">
        <v>0</v>
      </c>
      <c r="AE1048" s="26">
        <v>0.28393594718083681</v>
      </c>
    </row>
    <row r="1049" spans="1:31" x14ac:dyDescent="0.3">
      <c r="A1049">
        <v>2761041</v>
      </c>
      <c r="B1049">
        <v>1</v>
      </c>
      <c r="C1049" t="s">
        <v>80</v>
      </c>
      <c r="D1049" t="s">
        <v>103</v>
      </c>
      <c r="E1049" t="s">
        <v>152</v>
      </c>
      <c r="F1049" t="s">
        <v>3177</v>
      </c>
      <c r="G1049" t="s">
        <v>143</v>
      </c>
      <c r="H1049" t="s">
        <v>149</v>
      </c>
      <c r="I1049" t="s">
        <v>136</v>
      </c>
      <c r="J1049" t="s">
        <v>137</v>
      </c>
      <c r="K1049" t="s">
        <v>138</v>
      </c>
      <c r="L1049" t="s">
        <v>3178</v>
      </c>
      <c r="M1049" t="s">
        <v>3179</v>
      </c>
      <c r="N1049" s="26">
        <v>0.49777777699999998</v>
      </c>
      <c r="O1049">
        <v>0</v>
      </c>
      <c r="P1049">
        <v>10</v>
      </c>
      <c r="Q1049">
        <v>0</v>
      </c>
      <c r="R1049">
        <v>27</v>
      </c>
      <c r="S1049">
        <v>15</v>
      </c>
      <c r="T1049">
        <v>57</v>
      </c>
      <c r="U1049">
        <v>19</v>
      </c>
      <c r="V1049">
        <v>3</v>
      </c>
      <c r="W1049" s="26">
        <v>0</v>
      </c>
      <c r="X1049" s="26">
        <v>0.8348406279361229</v>
      </c>
      <c r="Y1049" s="26">
        <v>0</v>
      </c>
      <c r="Z1049" s="26">
        <v>0</v>
      </c>
      <c r="AA1049" s="26">
        <v>155.76925824641643</v>
      </c>
      <c r="AB1049" s="26">
        <v>52.756839333584743</v>
      </c>
      <c r="AC1049" s="26">
        <v>843.11487446300453</v>
      </c>
      <c r="AD1049" s="26">
        <v>59.27446703699934</v>
      </c>
      <c r="AE1049" s="26">
        <v>1111.7502797079412</v>
      </c>
    </row>
    <row r="1050" spans="1:31" x14ac:dyDescent="0.3">
      <c r="A1050">
        <v>2760526</v>
      </c>
      <c r="B1050">
        <v>1</v>
      </c>
      <c r="C1050" t="s">
        <v>80</v>
      </c>
      <c r="D1050" t="s">
        <v>101</v>
      </c>
      <c r="E1050" t="s">
        <v>141</v>
      </c>
      <c r="F1050" t="s">
        <v>3180</v>
      </c>
      <c r="G1050" t="s">
        <v>143</v>
      </c>
      <c r="H1050" t="s">
        <v>135</v>
      </c>
      <c r="I1050" t="s">
        <v>136</v>
      </c>
      <c r="J1050" t="s">
        <v>137</v>
      </c>
      <c r="K1050" t="s">
        <v>138</v>
      </c>
      <c r="L1050" t="s">
        <v>3181</v>
      </c>
      <c r="M1050" t="s">
        <v>3182</v>
      </c>
      <c r="N1050" s="26">
        <v>0.85611111100000004</v>
      </c>
      <c r="O1050">
        <v>0</v>
      </c>
      <c r="P1050">
        <v>77</v>
      </c>
      <c r="Q1050">
        <v>0</v>
      </c>
      <c r="R1050">
        <v>1</v>
      </c>
      <c r="S1050">
        <v>0</v>
      </c>
      <c r="T1050">
        <v>26</v>
      </c>
      <c r="U1050">
        <v>0</v>
      </c>
      <c r="V1050">
        <v>0</v>
      </c>
      <c r="W1050" s="26">
        <v>0</v>
      </c>
      <c r="X1050" s="26">
        <v>18.057786119075331</v>
      </c>
      <c r="Y1050" s="26">
        <v>0</v>
      </c>
      <c r="Z1050" s="26">
        <v>0.12882613419506456</v>
      </c>
      <c r="AA1050" s="26">
        <v>0</v>
      </c>
      <c r="AB1050" s="26">
        <v>9.5303650250765362</v>
      </c>
      <c r="AC1050" s="26">
        <v>0</v>
      </c>
      <c r="AD1050" s="26">
        <v>0</v>
      </c>
      <c r="AE1050" s="26">
        <v>27.716977278346931</v>
      </c>
    </row>
    <row r="1051" spans="1:31" x14ac:dyDescent="0.3">
      <c r="A1051">
        <v>2761024</v>
      </c>
      <c r="B1051">
        <v>1</v>
      </c>
      <c r="C1051" t="s">
        <v>80</v>
      </c>
      <c r="D1051" t="s">
        <v>85</v>
      </c>
      <c r="E1051" t="s">
        <v>132</v>
      </c>
      <c r="F1051" t="s">
        <v>3183</v>
      </c>
      <c r="G1051" t="s">
        <v>134</v>
      </c>
      <c r="H1051" t="s">
        <v>135</v>
      </c>
      <c r="I1051" t="s">
        <v>136</v>
      </c>
      <c r="J1051" t="s">
        <v>137</v>
      </c>
      <c r="K1051" t="s">
        <v>138</v>
      </c>
      <c r="L1051" t="s">
        <v>3184</v>
      </c>
      <c r="M1051" t="s">
        <v>3185</v>
      </c>
      <c r="N1051" s="26">
        <v>5.6663888880000002</v>
      </c>
      <c r="O1051">
        <v>0</v>
      </c>
      <c r="P1051">
        <v>7</v>
      </c>
      <c r="Q1051">
        <v>0</v>
      </c>
      <c r="R1051">
        <v>0</v>
      </c>
      <c r="S1051">
        <v>0</v>
      </c>
      <c r="T1051">
        <v>2</v>
      </c>
      <c r="U1051">
        <v>0</v>
      </c>
      <c r="V1051">
        <v>0</v>
      </c>
      <c r="W1051" s="26">
        <v>0</v>
      </c>
      <c r="X1051" s="26">
        <v>4.0878819871597196</v>
      </c>
      <c r="Y1051" s="26">
        <v>0</v>
      </c>
      <c r="Z1051" s="26">
        <v>0</v>
      </c>
      <c r="AA1051" s="26">
        <v>0</v>
      </c>
      <c r="AB1051" s="26">
        <v>2.4214581858792132</v>
      </c>
      <c r="AC1051" s="26">
        <v>0</v>
      </c>
      <c r="AD1051" s="26">
        <v>0</v>
      </c>
      <c r="AE1051" s="26">
        <v>6.5093401730389324</v>
      </c>
    </row>
    <row r="1052" spans="1:31" x14ac:dyDescent="0.3">
      <c r="A1052">
        <v>2761167</v>
      </c>
      <c r="B1052">
        <v>1</v>
      </c>
      <c r="C1052" t="s">
        <v>81</v>
      </c>
      <c r="D1052" t="s">
        <v>116</v>
      </c>
      <c r="E1052" t="s">
        <v>146</v>
      </c>
      <c r="F1052" t="s">
        <v>3186</v>
      </c>
      <c r="G1052" t="s">
        <v>154</v>
      </c>
      <c r="H1052" t="s">
        <v>149</v>
      </c>
      <c r="I1052" t="s">
        <v>136</v>
      </c>
      <c r="J1052" t="s">
        <v>137</v>
      </c>
      <c r="K1052" t="s">
        <v>138</v>
      </c>
      <c r="L1052" t="s">
        <v>3187</v>
      </c>
      <c r="M1052" t="s">
        <v>3188</v>
      </c>
      <c r="N1052" s="26">
        <v>2.4669444440000001</v>
      </c>
      <c r="O1052">
        <v>0</v>
      </c>
      <c r="P1052">
        <v>114</v>
      </c>
      <c r="Q1052">
        <v>0</v>
      </c>
      <c r="R1052">
        <v>1</v>
      </c>
      <c r="S1052">
        <v>1</v>
      </c>
      <c r="T1052">
        <v>2</v>
      </c>
      <c r="U1052">
        <v>0</v>
      </c>
      <c r="V1052">
        <v>0</v>
      </c>
      <c r="W1052" s="26">
        <v>0</v>
      </c>
      <c r="X1052" s="26">
        <v>32.396707876455814</v>
      </c>
      <c r="Y1052" s="26">
        <v>0</v>
      </c>
      <c r="Z1052" s="26">
        <v>0</v>
      </c>
      <c r="AA1052" s="26">
        <v>2.9421807754886111</v>
      </c>
      <c r="AB1052" s="26">
        <v>3.0042217227941665</v>
      </c>
      <c r="AC1052" s="26">
        <v>0</v>
      </c>
      <c r="AD1052" s="26">
        <v>0</v>
      </c>
      <c r="AE1052" s="26">
        <v>38.343110374738586</v>
      </c>
    </row>
    <row r="1053" spans="1:31" x14ac:dyDescent="0.3">
      <c r="A1053">
        <v>2761061</v>
      </c>
      <c r="B1053">
        <v>1</v>
      </c>
      <c r="C1053" t="s">
        <v>81</v>
      </c>
      <c r="D1053" t="s">
        <v>119</v>
      </c>
      <c r="E1053" t="s">
        <v>170</v>
      </c>
      <c r="F1053" t="s">
        <v>3189</v>
      </c>
      <c r="G1053" t="s">
        <v>143</v>
      </c>
      <c r="H1053" t="s">
        <v>135</v>
      </c>
      <c r="I1053" t="s">
        <v>136</v>
      </c>
      <c r="J1053" t="s">
        <v>137</v>
      </c>
      <c r="K1053" t="s">
        <v>138</v>
      </c>
      <c r="L1053" t="s">
        <v>3190</v>
      </c>
      <c r="M1053" t="s">
        <v>3191</v>
      </c>
      <c r="N1053" s="26">
        <v>0.71805555499999996</v>
      </c>
      <c r="O1053">
        <v>0</v>
      </c>
      <c r="P1053">
        <v>49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 s="26">
        <v>0</v>
      </c>
      <c r="X1053" s="26">
        <v>0.37435075479555557</v>
      </c>
      <c r="Y1053" s="26">
        <v>0</v>
      </c>
      <c r="Z1053" s="26">
        <v>0</v>
      </c>
      <c r="AA1053" s="26">
        <v>0</v>
      </c>
      <c r="AB1053" s="26">
        <v>0</v>
      </c>
      <c r="AC1053" s="26">
        <v>0</v>
      </c>
      <c r="AD1053" s="26">
        <v>0</v>
      </c>
      <c r="AE1053" s="26">
        <v>0.37435075479555557</v>
      </c>
    </row>
    <row r="1054" spans="1:31" x14ac:dyDescent="0.3">
      <c r="A1054">
        <v>2761004</v>
      </c>
      <c r="B1054">
        <v>1</v>
      </c>
      <c r="C1054" t="s">
        <v>81</v>
      </c>
      <c r="D1054" t="s">
        <v>113</v>
      </c>
      <c r="E1054" t="s">
        <v>152</v>
      </c>
      <c r="F1054" t="s">
        <v>3192</v>
      </c>
      <c r="G1054" t="s">
        <v>159</v>
      </c>
      <c r="H1054" t="s">
        <v>149</v>
      </c>
      <c r="I1054" t="s">
        <v>136</v>
      </c>
      <c r="J1054" t="s">
        <v>137</v>
      </c>
      <c r="K1054" t="s">
        <v>138</v>
      </c>
      <c r="L1054" t="s">
        <v>3193</v>
      </c>
      <c r="M1054" t="s">
        <v>3194</v>
      </c>
      <c r="N1054" s="26">
        <v>1.644722222</v>
      </c>
      <c r="O1054">
        <v>1</v>
      </c>
      <c r="P1054">
        <v>283</v>
      </c>
      <c r="Q1054">
        <v>10</v>
      </c>
      <c r="R1054">
        <v>23</v>
      </c>
      <c r="S1054">
        <v>0</v>
      </c>
      <c r="T1054">
        <v>17</v>
      </c>
      <c r="U1054">
        <v>0</v>
      </c>
      <c r="V1054">
        <v>0</v>
      </c>
      <c r="W1054" s="26">
        <v>0.40390556964888891</v>
      </c>
      <c r="X1054" s="26">
        <v>94.836155694202205</v>
      </c>
      <c r="Y1054" s="26">
        <v>1.4800901531015282</v>
      </c>
      <c r="Z1054" s="26">
        <v>1.7114959173590734</v>
      </c>
      <c r="AA1054" s="26">
        <v>0</v>
      </c>
      <c r="AB1054" s="26">
        <v>13.206427015734079</v>
      </c>
      <c r="AC1054" s="26">
        <v>0</v>
      </c>
      <c r="AD1054" s="26">
        <v>0</v>
      </c>
      <c r="AE1054" s="26">
        <v>111.63807435004577</v>
      </c>
    </row>
    <row r="1055" spans="1:31" x14ac:dyDescent="0.3">
      <c r="A1055">
        <v>2760918</v>
      </c>
      <c r="B1055">
        <v>1</v>
      </c>
      <c r="C1055" t="s">
        <v>81</v>
      </c>
      <c r="D1055" t="s">
        <v>113</v>
      </c>
      <c r="E1055" t="s">
        <v>152</v>
      </c>
      <c r="F1055" t="s">
        <v>2694</v>
      </c>
      <c r="G1055" t="s">
        <v>1269</v>
      </c>
      <c r="H1055" t="s">
        <v>149</v>
      </c>
      <c r="I1055" t="s">
        <v>136</v>
      </c>
      <c r="J1055" t="s">
        <v>137</v>
      </c>
      <c r="K1055" t="s">
        <v>138</v>
      </c>
      <c r="L1055" t="s">
        <v>3195</v>
      </c>
      <c r="M1055" t="s">
        <v>3196</v>
      </c>
      <c r="N1055" s="26">
        <v>0.91138888799999995</v>
      </c>
      <c r="O1055">
        <v>9</v>
      </c>
      <c r="P1055">
        <v>1469</v>
      </c>
      <c r="Q1055">
        <v>60</v>
      </c>
      <c r="R1055">
        <v>424</v>
      </c>
      <c r="S1055">
        <v>31</v>
      </c>
      <c r="T1055">
        <v>319</v>
      </c>
      <c r="U1055">
        <v>10</v>
      </c>
      <c r="V1055">
        <v>3</v>
      </c>
      <c r="W1055" s="26">
        <v>1.041919536897272</v>
      </c>
      <c r="X1055" s="26">
        <v>211.31145360370547</v>
      </c>
      <c r="Y1055" s="26">
        <v>27.826033574717368</v>
      </c>
      <c r="Z1055" s="26">
        <v>28.305104255960106</v>
      </c>
      <c r="AA1055" s="26">
        <v>954.00363081793944</v>
      </c>
      <c r="AB1055" s="26">
        <v>333.7202621875432</v>
      </c>
      <c r="AC1055" s="26">
        <v>2250.2202532175284</v>
      </c>
      <c r="AD1055" s="26">
        <v>5.223433734391044</v>
      </c>
      <c r="AE1055" s="26">
        <v>3811.6520909286824</v>
      </c>
    </row>
    <row r="1056" spans="1:31" x14ac:dyDescent="0.3">
      <c r="A1056">
        <v>2760543</v>
      </c>
      <c r="B1056">
        <v>1</v>
      </c>
      <c r="C1056" t="s">
        <v>81</v>
      </c>
      <c r="D1056" t="s">
        <v>126</v>
      </c>
      <c r="E1056" t="s">
        <v>170</v>
      </c>
      <c r="F1056" t="s">
        <v>207</v>
      </c>
      <c r="G1056" t="s">
        <v>204</v>
      </c>
      <c r="H1056" t="s">
        <v>135</v>
      </c>
      <c r="I1056" t="s">
        <v>136</v>
      </c>
      <c r="J1056" t="s">
        <v>137</v>
      </c>
      <c r="K1056" t="s">
        <v>138</v>
      </c>
      <c r="L1056" t="s">
        <v>3197</v>
      </c>
      <c r="M1056" t="s">
        <v>3198</v>
      </c>
      <c r="N1056" s="26">
        <v>1.9111111110000001</v>
      </c>
      <c r="O1056">
        <v>0</v>
      </c>
      <c r="P1056">
        <v>48</v>
      </c>
      <c r="Q1056">
        <v>0</v>
      </c>
      <c r="R1056">
        <v>1</v>
      </c>
      <c r="S1056">
        <v>0</v>
      </c>
      <c r="T1056">
        <v>4</v>
      </c>
      <c r="U1056">
        <v>0</v>
      </c>
      <c r="V1056">
        <v>0</v>
      </c>
      <c r="W1056" s="26">
        <v>0</v>
      </c>
      <c r="X1056" s="26">
        <v>6.2301954720241257</v>
      </c>
      <c r="Y1056" s="26">
        <v>0</v>
      </c>
      <c r="Z1056" s="26">
        <v>0.72455936109999997</v>
      </c>
      <c r="AA1056" s="26">
        <v>0</v>
      </c>
      <c r="AB1056" s="26">
        <v>0</v>
      </c>
      <c r="AC1056" s="26">
        <v>0</v>
      </c>
      <c r="AD1056" s="26">
        <v>0</v>
      </c>
      <c r="AE1056" s="26">
        <v>6.9547548331241256</v>
      </c>
    </row>
    <row r="1057" spans="1:31" x14ac:dyDescent="0.3">
      <c r="A1057">
        <v>2761084</v>
      </c>
      <c r="B1057">
        <v>1</v>
      </c>
      <c r="C1057" t="s">
        <v>81</v>
      </c>
      <c r="D1057" t="s">
        <v>117</v>
      </c>
      <c r="E1057" t="s">
        <v>170</v>
      </c>
      <c r="F1057" t="s">
        <v>1668</v>
      </c>
      <c r="G1057" t="s">
        <v>204</v>
      </c>
      <c r="H1057" t="s">
        <v>135</v>
      </c>
      <c r="I1057" t="s">
        <v>136</v>
      </c>
      <c r="J1057" t="s">
        <v>137</v>
      </c>
      <c r="K1057" t="s">
        <v>138</v>
      </c>
      <c r="L1057" t="s">
        <v>3199</v>
      </c>
      <c r="M1057" t="s">
        <v>3200</v>
      </c>
      <c r="N1057" s="26">
        <v>1.4202777769999999</v>
      </c>
      <c r="O1057">
        <v>0</v>
      </c>
      <c r="P1057">
        <v>117</v>
      </c>
      <c r="Q1057">
        <v>0</v>
      </c>
      <c r="R1057">
        <v>0</v>
      </c>
      <c r="S1057">
        <v>0</v>
      </c>
      <c r="T1057">
        <v>20</v>
      </c>
      <c r="U1057">
        <v>0</v>
      </c>
      <c r="V1057">
        <v>0</v>
      </c>
      <c r="W1057" s="26">
        <v>0</v>
      </c>
      <c r="X1057" s="26">
        <v>38.871439470117863</v>
      </c>
      <c r="Y1057" s="26">
        <v>0</v>
      </c>
      <c r="Z1057" s="26">
        <v>0</v>
      </c>
      <c r="AA1057" s="26">
        <v>0</v>
      </c>
      <c r="AB1057" s="26">
        <v>9.1755818463905836</v>
      </c>
      <c r="AC1057" s="26">
        <v>0</v>
      </c>
      <c r="AD1057" s="26">
        <v>0</v>
      </c>
      <c r="AE1057" s="26">
        <v>48.047021316508449</v>
      </c>
    </row>
    <row r="1058" spans="1:31" x14ac:dyDescent="0.3">
      <c r="A1058">
        <v>2761250</v>
      </c>
      <c r="B1058">
        <v>1</v>
      </c>
      <c r="C1058" t="s">
        <v>80</v>
      </c>
      <c r="D1058" t="s">
        <v>103</v>
      </c>
      <c r="E1058" t="s">
        <v>152</v>
      </c>
      <c r="F1058" t="s">
        <v>1870</v>
      </c>
      <c r="G1058" t="s">
        <v>159</v>
      </c>
      <c r="H1058" t="s">
        <v>149</v>
      </c>
      <c r="I1058" t="s">
        <v>136</v>
      </c>
      <c r="J1058" t="s">
        <v>137</v>
      </c>
      <c r="K1058" t="s">
        <v>138</v>
      </c>
      <c r="L1058" t="s">
        <v>3201</v>
      </c>
      <c r="M1058" t="s">
        <v>3202</v>
      </c>
      <c r="N1058" s="26">
        <v>4.2116666660000002</v>
      </c>
      <c r="O1058">
        <v>0</v>
      </c>
      <c r="P1058">
        <v>1</v>
      </c>
      <c r="Q1058">
        <v>36</v>
      </c>
      <c r="R1058">
        <v>77</v>
      </c>
      <c r="S1058">
        <v>12</v>
      </c>
      <c r="T1058">
        <v>7</v>
      </c>
      <c r="U1058">
        <v>3</v>
      </c>
      <c r="V1058">
        <v>0</v>
      </c>
      <c r="W1058" s="26">
        <v>0</v>
      </c>
      <c r="X1058" s="26">
        <v>0</v>
      </c>
      <c r="Y1058" s="26">
        <v>94.560607404344651</v>
      </c>
      <c r="Z1058" s="26">
        <v>35.179191168166284</v>
      </c>
      <c r="AA1058" s="26">
        <v>499.197564262924</v>
      </c>
      <c r="AB1058" s="26">
        <v>0</v>
      </c>
      <c r="AC1058" s="26">
        <v>1493.5399464584734</v>
      </c>
      <c r="AD1058" s="26">
        <v>0</v>
      </c>
      <c r="AE1058" s="26">
        <v>2122.4773092939085</v>
      </c>
    </row>
    <row r="1059" spans="1:31" x14ac:dyDescent="0.3">
      <c r="A1059">
        <v>2761064</v>
      </c>
      <c r="B1059">
        <v>1</v>
      </c>
      <c r="C1059" t="s">
        <v>81</v>
      </c>
      <c r="D1059" t="s">
        <v>120</v>
      </c>
      <c r="E1059" t="s">
        <v>152</v>
      </c>
      <c r="F1059" t="s">
        <v>3203</v>
      </c>
      <c r="G1059" t="s">
        <v>159</v>
      </c>
      <c r="H1059" t="s">
        <v>149</v>
      </c>
      <c r="I1059" t="s">
        <v>136</v>
      </c>
      <c r="J1059" t="s">
        <v>137</v>
      </c>
      <c r="K1059" t="s">
        <v>138</v>
      </c>
      <c r="L1059" t="s">
        <v>3204</v>
      </c>
      <c r="M1059" t="s">
        <v>3205</v>
      </c>
      <c r="N1059" s="26">
        <v>1.801666666</v>
      </c>
      <c r="O1059">
        <v>2</v>
      </c>
      <c r="P1059">
        <v>1</v>
      </c>
      <c r="Q1059">
        <v>66</v>
      </c>
      <c r="R1059">
        <v>29</v>
      </c>
      <c r="S1059">
        <v>6</v>
      </c>
      <c r="T1059">
        <v>2</v>
      </c>
      <c r="U1059">
        <v>1</v>
      </c>
      <c r="V1059">
        <v>0</v>
      </c>
      <c r="W1059" s="26">
        <v>1.0006285376066666</v>
      </c>
      <c r="X1059" s="26">
        <v>0</v>
      </c>
      <c r="Y1059" s="26">
        <v>5.5207364949333346</v>
      </c>
      <c r="Z1059" s="26">
        <v>1.4739105578666667</v>
      </c>
      <c r="AA1059" s="26">
        <v>41.883307724783485</v>
      </c>
      <c r="AB1059" s="26">
        <v>0</v>
      </c>
      <c r="AC1059" s="26">
        <v>123.50322808699316</v>
      </c>
      <c r="AD1059" s="26">
        <v>0</v>
      </c>
      <c r="AE1059" s="26">
        <v>173.3818114021833</v>
      </c>
    </row>
    <row r="1060" spans="1:31" x14ac:dyDescent="0.3">
      <c r="A1060">
        <v>2760964</v>
      </c>
      <c r="B1060">
        <v>1</v>
      </c>
      <c r="C1060" t="s">
        <v>81</v>
      </c>
      <c r="D1060" t="s">
        <v>123</v>
      </c>
      <c r="E1060" t="s">
        <v>157</v>
      </c>
      <c r="F1060" t="s">
        <v>786</v>
      </c>
      <c r="G1060" t="s">
        <v>159</v>
      </c>
      <c r="H1060" t="s">
        <v>149</v>
      </c>
      <c r="I1060" t="s">
        <v>136</v>
      </c>
      <c r="J1060" t="s">
        <v>137</v>
      </c>
      <c r="K1060" t="s">
        <v>138</v>
      </c>
      <c r="L1060" t="s">
        <v>3206</v>
      </c>
      <c r="M1060" t="s">
        <v>3207</v>
      </c>
      <c r="N1060" s="26">
        <v>4.9247222219999998</v>
      </c>
      <c r="O1060">
        <v>0</v>
      </c>
      <c r="P1060">
        <v>2811</v>
      </c>
      <c r="Q1060">
        <v>0</v>
      </c>
      <c r="R1060">
        <v>2</v>
      </c>
      <c r="S1060">
        <v>1</v>
      </c>
      <c r="T1060">
        <v>458</v>
      </c>
      <c r="U1060">
        <v>0</v>
      </c>
      <c r="V1060">
        <v>18</v>
      </c>
      <c r="W1060" s="26">
        <v>0</v>
      </c>
      <c r="X1060" s="26">
        <v>3490.3365056927742</v>
      </c>
      <c r="Y1060" s="26">
        <v>0</v>
      </c>
      <c r="Z1060" s="26">
        <v>0.3494124679632733</v>
      </c>
      <c r="AA1060" s="26">
        <v>104.43258702475799</v>
      </c>
      <c r="AB1060" s="26">
        <v>2474.3639041007432</v>
      </c>
      <c r="AC1060" s="26">
        <v>0</v>
      </c>
      <c r="AD1060" s="26">
        <v>1760.3632153756537</v>
      </c>
      <c r="AE1060" s="26">
        <v>7829.8456246618916</v>
      </c>
    </row>
    <row r="1061" spans="1:31" x14ac:dyDescent="0.3">
      <c r="A1061">
        <v>2760958</v>
      </c>
      <c r="B1061">
        <v>1</v>
      </c>
      <c r="C1061" t="s">
        <v>80</v>
      </c>
      <c r="D1061" t="s">
        <v>96</v>
      </c>
      <c r="E1061" t="s">
        <v>132</v>
      </c>
      <c r="F1061" t="s">
        <v>3208</v>
      </c>
      <c r="G1061" t="s">
        <v>197</v>
      </c>
      <c r="H1061" t="s">
        <v>135</v>
      </c>
      <c r="I1061" t="s">
        <v>136</v>
      </c>
      <c r="J1061" t="s">
        <v>137</v>
      </c>
      <c r="K1061" t="s">
        <v>138</v>
      </c>
      <c r="L1061" t="s">
        <v>3209</v>
      </c>
      <c r="M1061" t="s">
        <v>3210</v>
      </c>
      <c r="N1061" s="26">
        <v>1.9069444440000001</v>
      </c>
      <c r="O1061">
        <v>0</v>
      </c>
      <c r="P1061">
        <v>1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 s="26">
        <v>0</v>
      </c>
      <c r="X1061" s="26">
        <v>0.37093820454899185</v>
      </c>
      <c r="Y1061" s="26">
        <v>0</v>
      </c>
      <c r="Z1061" s="26">
        <v>0</v>
      </c>
      <c r="AA1061" s="26">
        <v>0</v>
      </c>
      <c r="AB1061" s="26">
        <v>0</v>
      </c>
      <c r="AC1061" s="26">
        <v>0</v>
      </c>
      <c r="AD1061" s="26">
        <v>0</v>
      </c>
      <c r="AE1061" s="26">
        <v>0.37093820454899185</v>
      </c>
    </row>
    <row r="1062" spans="1:31" x14ac:dyDescent="0.3">
      <c r="A1062">
        <v>2761207</v>
      </c>
      <c r="B1062">
        <v>1</v>
      </c>
      <c r="C1062" t="s">
        <v>81</v>
      </c>
      <c r="D1062" t="s">
        <v>118</v>
      </c>
      <c r="E1062" t="s">
        <v>141</v>
      </c>
      <c r="F1062" t="s">
        <v>3211</v>
      </c>
      <c r="G1062" t="s">
        <v>143</v>
      </c>
      <c r="H1062" t="s">
        <v>135</v>
      </c>
      <c r="I1062" t="s">
        <v>136</v>
      </c>
      <c r="J1062" t="s">
        <v>137</v>
      </c>
      <c r="K1062" t="s">
        <v>138</v>
      </c>
      <c r="L1062" t="s">
        <v>3212</v>
      </c>
      <c r="M1062" t="s">
        <v>3213</v>
      </c>
      <c r="N1062" s="26">
        <v>0.34472222200000002</v>
      </c>
      <c r="O1062">
        <v>0</v>
      </c>
      <c r="P1062">
        <v>135</v>
      </c>
      <c r="Q1062">
        <v>0</v>
      </c>
      <c r="R1062">
        <v>5</v>
      </c>
      <c r="S1062">
        <v>0</v>
      </c>
      <c r="T1062">
        <v>15</v>
      </c>
      <c r="U1062">
        <v>0</v>
      </c>
      <c r="V1062">
        <v>0</v>
      </c>
      <c r="W1062" s="26">
        <v>0</v>
      </c>
      <c r="X1062" s="26">
        <v>8.8561327136651187</v>
      </c>
      <c r="Y1062" s="26">
        <v>0</v>
      </c>
      <c r="Z1062" s="26">
        <v>0.11526566848</v>
      </c>
      <c r="AA1062" s="26">
        <v>0</v>
      </c>
      <c r="AB1062" s="26">
        <v>1.0186147669207437</v>
      </c>
      <c r="AC1062" s="26">
        <v>0</v>
      </c>
      <c r="AD1062" s="26">
        <v>0</v>
      </c>
      <c r="AE1062" s="26">
        <v>9.9900131490658612</v>
      </c>
    </row>
    <row r="1063" spans="1:31" x14ac:dyDescent="0.3">
      <c r="A1063">
        <v>2760815</v>
      </c>
      <c r="B1063">
        <v>1</v>
      </c>
      <c r="C1063" t="s">
        <v>81</v>
      </c>
      <c r="D1063" t="s">
        <v>123</v>
      </c>
      <c r="E1063" t="s">
        <v>141</v>
      </c>
      <c r="F1063" t="s">
        <v>3214</v>
      </c>
      <c r="G1063" t="s">
        <v>344</v>
      </c>
      <c r="H1063" t="s">
        <v>135</v>
      </c>
      <c r="I1063" t="s">
        <v>136</v>
      </c>
      <c r="J1063" t="s">
        <v>137</v>
      </c>
      <c r="K1063" t="s">
        <v>138</v>
      </c>
      <c r="L1063" t="s">
        <v>3215</v>
      </c>
      <c r="M1063" t="s">
        <v>3216</v>
      </c>
      <c r="N1063" s="26">
        <v>3.5983333329999998</v>
      </c>
      <c r="O1063">
        <v>0</v>
      </c>
      <c r="P1063">
        <v>464</v>
      </c>
      <c r="Q1063">
        <v>0</v>
      </c>
      <c r="R1063">
        <v>0</v>
      </c>
      <c r="S1063">
        <v>0</v>
      </c>
      <c r="T1063">
        <v>37</v>
      </c>
      <c r="U1063">
        <v>0</v>
      </c>
      <c r="V1063">
        <v>0</v>
      </c>
      <c r="W1063" s="26">
        <v>0</v>
      </c>
      <c r="X1063" s="26">
        <v>310.58305931786293</v>
      </c>
      <c r="Y1063" s="26">
        <v>0</v>
      </c>
      <c r="Z1063" s="26">
        <v>0</v>
      </c>
      <c r="AA1063" s="26">
        <v>0</v>
      </c>
      <c r="AB1063" s="26">
        <v>70.881872258700355</v>
      </c>
      <c r="AC1063" s="26">
        <v>0</v>
      </c>
      <c r="AD1063" s="26">
        <v>0</v>
      </c>
      <c r="AE1063" s="26">
        <v>381.46493157656329</v>
      </c>
    </row>
    <row r="1064" spans="1:31" x14ac:dyDescent="0.3">
      <c r="A1064">
        <v>2760566</v>
      </c>
      <c r="B1064">
        <v>1</v>
      </c>
      <c r="C1064" t="s">
        <v>81</v>
      </c>
      <c r="D1064" t="s">
        <v>124</v>
      </c>
      <c r="E1064" t="s">
        <v>170</v>
      </c>
      <c r="F1064" t="s">
        <v>3217</v>
      </c>
      <c r="G1064" t="s">
        <v>204</v>
      </c>
      <c r="H1064" t="s">
        <v>135</v>
      </c>
      <c r="I1064" t="s">
        <v>136</v>
      </c>
      <c r="J1064" t="s">
        <v>137</v>
      </c>
      <c r="K1064" t="s">
        <v>138</v>
      </c>
      <c r="L1064" t="s">
        <v>3218</v>
      </c>
      <c r="M1064" t="s">
        <v>3219</v>
      </c>
      <c r="N1064" s="26">
        <v>1.540277777</v>
      </c>
      <c r="O1064">
        <v>0</v>
      </c>
      <c r="P1064">
        <v>1</v>
      </c>
      <c r="Q1064">
        <v>0</v>
      </c>
      <c r="R1064">
        <v>14</v>
      </c>
      <c r="S1064">
        <v>0</v>
      </c>
      <c r="T1064">
        <v>2</v>
      </c>
      <c r="U1064">
        <v>0</v>
      </c>
      <c r="V1064">
        <v>0</v>
      </c>
      <c r="W1064" s="26">
        <v>0</v>
      </c>
      <c r="X1064" s="26">
        <v>0</v>
      </c>
      <c r="Y1064" s="26">
        <v>0</v>
      </c>
      <c r="Z1064" s="26">
        <v>6.702886767215306E-3</v>
      </c>
      <c r="AA1064" s="26">
        <v>0</v>
      </c>
      <c r="AB1064" s="26">
        <v>0</v>
      </c>
      <c r="AC1064" s="26">
        <v>0</v>
      </c>
      <c r="AD1064" s="26">
        <v>0</v>
      </c>
      <c r="AE1064" s="26">
        <v>6.702886767215306E-3</v>
      </c>
    </row>
    <row r="1065" spans="1:31" x14ac:dyDescent="0.3">
      <c r="A1065">
        <v>2761388</v>
      </c>
      <c r="B1065">
        <v>1</v>
      </c>
      <c r="C1065" t="s">
        <v>80</v>
      </c>
      <c r="D1065" t="s">
        <v>91</v>
      </c>
      <c r="E1065" t="s">
        <v>170</v>
      </c>
      <c r="F1065" t="s">
        <v>3220</v>
      </c>
      <c r="G1065" t="s">
        <v>186</v>
      </c>
      <c r="H1065" t="s">
        <v>135</v>
      </c>
      <c r="I1065" t="s">
        <v>136</v>
      </c>
      <c r="J1065" t="s">
        <v>137</v>
      </c>
      <c r="K1065" t="s">
        <v>187</v>
      </c>
      <c r="L1065" t="s">
        <v>3221</v>
      </c>
      <c r="M1065" t="s">
        <v>3222</v>
      </c>
      <c r="N1065" s="26">
        <v>7.8738888879999998</v>
      </c>
      <c r="O1065">
        <v>0</v>
      </c>
      <c r="P1065">
        <v>3</v>
      </c>
      <c r="Q1065">
        <v>0</v>
      </c>
      <c r="R1065">
        <v>4</v>
      </c>
      <c r="S1065">
        <v>0</v>
      </c>
      <c r="T1065">
        <v>2</v>
      </c>
      <c r="U1065">
        <v>0</v>
      </c>
      <c r="V1065">
        <v>0</v>
      </c>
      <c r="W1065" s="26">
        <v>0</v>
      </c>
      <c r="X1065" s="26">
        <v>2.9771288133164697</v>
      </c>
      <c r="Y1065" s="26">
        <v>0</v>
      </c>
      <c r="Z1065" s="26">
        <v>3.1786467086152097</v>
      </c>
      <c r="AA1065" s="26">
        <v>0</v>
      </c>
      <c r="AB1065" s="26">
        <v>0.87760098053198887</v>
      </c>
      <c r="AC1065" s="26">
        <v>0</v>
      </c>
      <c r="AD1065" s="26">
        <v>0</v>
      </c>
      <c r="AE1065" s="26">
        <v>7.0333765024636685</v>
      </c>
    </row>
    <row r="1066" spans="1:31" x14ac:dyDescent="0.3">
      <c r="A1066">
        <v>2761319</v>
      </c>
      <c r="B1066">
        <v>1</v>
      </c>
      <c r="C1066" t="s">
        <v>80</v>
      </c>
      <c r="D1066" t="s">
        <v>95</v>
      </c>
      <c r="E1066" t="s">
        <v>132</v>
      </c>
      <c r="F1066" t="s">
        <v>3223</v>
      </c>
      <c r="G1066" t="s">
        <v>307</v>
      </c>
      <c r="H1066" t="s">
        <v>135</v>
      </c>
      <c r="I1066" t="s">
        <v>136</v>
      </c>
      <c r="J1066" t="s">
        <v>137</v>
      </c>
      <c r="K1066" t="s">
        <v>138</v>
      </c>
      <c r="L1066" t="s">
        <v>3224</v>
      </c>
      <c r="M1066" t="s">
        <v>3225</v>
      </c>
      <c r="N1066" s="26">
        <v>2.131388888</v>
      </c>
      <c r="O1066">
        <v>0</v>
      </c>
      <c r="P1066">
        <v>10</v>
      </c>
      <c r="Q1066">
        <v>0</v>
      </c>
      <c r="R1066">
        <v>0</v>
      </c>
      <c r="S1066">
        <v>0</v>
      </c>
      <c r="T1066">
        <v>12</v>
      </c>
      <c r="U1066">
        <v>0</v>
      </c>
      <c r="V1066">
        <v>0</v>
      </c>
      <c r="W1066" s="26">
        <v>0</v>
      </c>
      <c r="X1066" s="26">
        <v>5.7422883910037399</v>
      </c>
      <c r="Y1066" s="26">
        <v>0</v>
      </c>
      <c r="Z1066" s="26">
        <v>0</v>
      </c>
      <c r="AA1066" s="26">
        <v>0</v>
      </c>
      <c r="AB1066" s="26">
        <v>30.487900832498653</v>
      </c>
      <c r="AC1066" s="26">
        <v>0</v>
      </c>
      <c r="AD1066" s="26">
        <v>0</v>
      </c>
      <c r="AE1066" s="26">
        <v>36.230189223502393</v>
      </c>
    </row>
    <row r="1067" spans="1:31" x14ac:dyDescent="0.3">
      <c r="A1067">
        <v>2761860</v>
      </c>
      <c r="B1067">
        <v>1</v>
      </c>
      <c r="C1067" t="s">
        <v>81</v>
      </c>
      <c r="D1067" t="s">
        <v>115</v>
      </c>
      <c r="E1067" t="s">
        <v>146</v>
      </c>
      <c r="F1067" t="s">
        <v>3226</v>
      </c>
      <c r="G1067" t="s">
        <v>148</v>
      </c>
      <c r="H1067" t="s">
        <v>149</v>
      </c>
      <c r="I1067" t="s">
        <v>136</v>
      </c>
      <c r="J1067" t="s">
        <v>137</v>
      </c>
      <c r="K1067" t="s">
        <v>138</v>
      </c>
      <c r="L1067" t="s">
        <v>3227</v>
      </c>
      <c r="M1067" t="s">
        <v>3228</v>
      </c>
      <c r="N1067" s="26">
        <v>1.859444444</v>
      </c>
      <c r="O1067">
        <v>0</v>
      </c>
      <c r="P1067">
        <v>75</v>
      </c>
      <c r="Q1067">
        <v>0</v>
      </c>
      <c r="R1067">
        <v>5</v>
      </c>
      <c r="S1067">
        <v>1</v>
      </c>
      <c r="T1067">
        <v>4</v>
      </c>
      <c r="U1067">
        <v>0</v>
      </c>
      <c r="V1067">
        <v>0</v>
      </c>
      <c r="W1067" s="26">
        <v>0</v>
      </c>
      <c r="X1067" s="26">
        <v>5.1247940611728131</v>
      </c>
      <c r="Y1067" s="26">
        <v>0</v>
      </c>
      <c r="Z1067" s="26">
        <v>2.0299304306087285</v>
      </c>
      <c r="AA1067" s="26">
        <v>0</v>
      </c>
      <c r="AB1067" s="26">
        <v>2.899538082007743</v>
      </c>
      <c r="AC1067" s="26">
        <v>0</v>
      </c>
      <c r="AD1067" s="26">
        <v>0</v>
      </c>
      <c r="AE1067" s="26">
        <v>10.054262573789284</v>
      </c>
    </row>
    <row r="1068" spans="1:31" x14ac:dyDescent="0.3">
      <c r="A1068">
        <v>2762029</v>
      </c>
      <c r="B1068">
        <v>1</v>
      </c>
      <c r="C1068" t="s">
        <v>81</v>
      </c>
      <c r="D1068" t="s">
        <v>112</v>
      </c>
      <c r="E1068" t="s">
        <v>152</v>
      </c>
      <c r="F1068" t="s">
        <v>3229</v>
      </c>
      <c r="G1068" t="s">
        <v>159</v>
      </c>
      <c r="H1068" t="s">
        <v>149</v>
      </c>
      <c r="I1068" t="s">
        <v>136</v>
      </c>
      <c r="J1068" t="s">
        <v>137</v>
      </c>
      <c r="K1068" t="s">
        <v>138</v>
      </c>
      <c r="L1068" t="s">
        <v>3230</v>
      </c>
      <c r="M1068" t="s">
        <v>3231</v>
      </c>
      <c r="N1068" s="26">
        <v>2.1163888879999999</v>
      </c>
      <c r="O1068">
        <v>1</v>
      </c>
      <c r="P1068">
        <v>79</v>
      </c>
      <c r="Q1068">
        <v>192</v>
      </c>
      <c r="R1068">
        <v>26</v>
      </c>
      <c r="S1068">
        <v>11</v>
      </c>
      <c r="T1068">
        <v>4</v>
      </c>
      <c r="U1068">
        <v>1</v>
      </c>
      <c r="V1068">
        <v>0</v>
      </c>
      <c r="W1068" s="26">
        <v>0.61761699836499995</v>
      </c>
      <c r="X1068" s="26">
        <v>30.690198491309928</v>
      </c>
      <c r="Y1068" s="26">
        <v>34.526724665069992</v>
      </c>
      <c r="Z1068" s="26">
        <v>6.4762316158904687</v>
      </c>
      <c r="AA1068" s="26">
        <v>64.899917918782734</v>
      </c>
      <c r="AB1068" s="26">
        <v>3.8349985140110876</v>
      </c>
      <c r="AC1068" s="26">
        <v>190.3344949787778</v>
      </c>
      <c r="AD1068" s="26">
        <v>0</v>
      </c>
      <c r="AE1068" s="26">
        <v>331.38018318220702</v>
      </c>
    </row>
    <row r="1069" spans="1:31" x14ac:dyDescent="0.3">
      <c r="A1069">
        <v>2761883</v>
      </c>
      <c r="B1069">
        <v>1</v>
      </c>
      <c r="C1069" t="s">
        <v>81</v>
      </c>
      <c r="D1069" t="s">
        <v>114</v>
      </c>
      <c r="E1069" t="s">
        <v>157</v>
      </c>
      <c r="F1069" t="s">
        <v>3232</v>
      </c>
      <c r="G1069" t="s">
        <v>159</v>
      </c>
      <c r="H1069" t="s">
        <v>149</v>
      </c>
      <c r="I1069" t="s">
        <v>136</v>
      </c>
      <c r="J1069" t="s">
        <v>137</v>
      </c>
      <c r="K1069" t="s">
        <v>138</v>
      </c>
      <c r="L1069" t="s">
        <v>3233</v>
      </c>
      <c r="M1069" t="s">
        <v>3234</v>
      </c>
      <c r="N1069" s="26">
        <v>0.42111111099999998</v>
      </c>
      <c r="O1069">
        <v>11</v>
      </c>
      <c r="P1069">
        <v>3070</v>
      </c>
      <c r="Q1069">
        <v>2</v>
      </c>
      <c r="R1069">
        <v>77</v>
      </c>
      <c r="S1069">
        <v>10</v>
      </c>
      <c r="T1069">
        <v>269</v>
      </c>
      <c r="U1069">
        <v>0</v>
      </c>
      <c r="V1069">
        <v>0</v>
      </c>
      <c r="W1069" s="26">
        <v>1.0681859515800001</v>
      </c>
      <c r="X1069" s="26">
        <v>67.458793991676998</v>
      </c>
      <c r="Y1069" s="26">
        <v>0.15407532629333331</v>
      </c>
      <c r="Z1069" s="26">
        <v>8.5033151111893925</v>
      </c>
      <c r="AA1069" s="26">
        <v>8.7260219617277741</v>
      </c>
      <c r="AB1069" s="26">
        <v>23.814559733953761</v>
      </c>
      <c r="AC1069" s="26">
        <v>0</v>
      </c>
      <c r="AD1069" s="26">
        <v>0</v>
      </c>
      <c r="AE1069" s="26">
        <v>109.72495207642126</v>
      </c>
    </row>
    <row r="1070" spans="1:31" x14ac:dyDescent="0.3">
      <c r="A1070">
        <v>2762006</v>
      </c>
      <c r="B1070">
        <v>1</v>
      </c>
      <c r="C1070" t="s">
        <v>80</v>
      </c>
      <c r="D1070" t="s">
        <v>107</v>
      </c>
      <c r="E1070" t="s">
        <v>170</v>
      </c>
      <c r="F1070" t="s">
        <v>3235</v>
      </c>
      <c r="G1070" t="s">
        <v>204</v>
      </c>
      <c r="H1070" t="s">
        <v>135</v>
      </c>
      <c r="I1070" t="s">
        <v>136</v>
      </c>
      <c r="J1070" t="s">
        <v>137</v>
      </c>
      <c r="K1070" t="s">
        <v>138</v>
      </c>
      <c r="L1070" t="s">
        <v>3236</v>
      </c>
      <c r="M1070" t="s">
        <v>3237</v>
      </c>
      <c r="N1070" s="26">
        <v>1.4483333329999999</v>
      </c>
      <c r="O1070">
        <v>0</v>
      </c>
      <c r="P1070">
        <v>3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 s="26">
        <v>0</v>
      </c>
      <c r="X1070" s="26">
        <v>0.85568820073615226</v>
      </c>
      <c r="Y1070" s="26">
        <v>0</v>
      </c>
      <c r="Z1070" s="26">
        <v>0</v>
      </c>
      <c r="AA1070" s="26">
        <v>0</v>
      </c>
      <c r="AB1070" s="26">
        <v>0</v>
      </c>
      <c r="AC1070" s="26">
        <v>0</v>
      </c>
      <c r="AD1070" s="26">
        <v>0</v>
      </c>
      <c r="AE1070" s="26">
        <v>0.85568820073615226</v>
      </c>
    </row>
    <row r="1071" spans="1:31" x14ac:dyDescent="0.3">
      <c r="A1071">
        <v>2761820</v>
      </c>
      <c r="B1071">
        <v>1</v>
      </c>
      <c r="C1071" t="s">
        <v>80</v>
      </c>
      <c r="D1071" t="s">
        <v>93</v>
      </c>
      <c r="E1071" t="s">
        <v>157</v>
      </c>
      <c r="F1071" t="s">
        <v>3238</v>
      </c>
      <c r="G1071" t="s">
        <v>628</v>
      </c>
      <c r="H1071" t="s">
        <v>149</v>
      </c>
      <c r="I1071" t="s">
        <v>136</v>
      </c>
      <c r="J1071" t="s">
        <v>137</v>
      </c>
      <c r="K1071" t="s">
        <v>187</v>
      </c>
      <c r="L1071" t="s">
        <v>3239</v>
      </c>
      <c r="M1071" t="s">
        <v>3240</v>
      </c>
      <c r="N1071" s="26">
        <v>0.48916666600000003</v>
      </c>
      <c r="O1071">
        <v>3</v>
      </c>
      <c r="P1071">
        <v>14</v>
      </c>
      <c r="Q1071">
        <v>41</v>
      </c>
      <c r="R1071">
        <v>198</v>
      </c>
      <c r="S1071">
        <v>11</v>
      </c>
      <c r="T1071">
        <v>49</v>
      </c>
      <c r="U1071">
        <v>0</v>
      </c>
      <c r="V1071">
        <v>0</v>
      </c>
      <c r="W1071" s="26">
        <v>3.9078291613885066</v>
      </c>
      <c r="X1071" s="26">
        <v>3.7995994157991011</v>
      </c>
      <c r="Y1071" s="26">
        <v>18.193115151999038</v>
      </c>
      <c r="Z1071" s="26">
        <v>12.0581719200849</v>
      </c>
      <c r="AA1071" s="26">
        <v>10.907985375676979</v>
      </c>
      <c r="AB1071" s="26">
        <v>14.610528432967531</v>
      </c>
      <c r="AC1071" s="26">
        <v>0</v>
      </c>
      <c r="AD1071" s="26">
        <v>0</v>
      </c>
      <c r="AE1071" s="26">
        <v>63.477229457916053</v>
      </c>
    </row>
    <row r="1072" spans="1:31" x14ac:dyDescent="0.3">
      <c r="A1072">
        <v>2761488</v>
      </c>
      <c r="B1072">
        <v>1</v>
      </c>
      <c r="C1072" t="s">
        <v>81</v>
      </c>
      <c r="D1072" t="s">
        <v>119</v>
      </c>
      <c r="E1072" t="s">
        <v>152</v>
      </c>
      <c r="F1072" t="s">
        <v>3241</v>
      </c>
      <c r="G1072" t="s">
        <v>159</v>
      </c>
      <c r="H1072" t="s">
        <v>149</v>
      </c>
      <c r="I1072" t="s">
        <v>136</v>
      </c>
      <c r="J1072" t="s">
        <v>137</v>
      </c>
      <c r="K1072" t="s">
        <v>138</v>
      </c>
      <c r="L1072" t="s">
        <v>3242</v>
      </c>
      <c r="M1072" t="s">
        <v>3243</v>
      </c>
      <c r="N1072" s="26">
        <v>0.69583333300000005</v>
      </c>
      <c r="O1072">
        <v>2</v>
      </c>
      <c r="P1072">
        <v>1010</v>
      </c>
      <c r="Q1072">
        <v>58</v>
      </c>
      <c r="R1072">
        <v>67</v>
      </c>
      <c r="S1072">
        <v>3</v>
      </c>
      <c r="T1072">
        <v>67</v>
      </c>
      <c r="U1072">
        <v>0</v>
      </c>
      <c r="V1072">
        <v>0</v>
      </c>
      <c r="W1072" s="26">
        <v>0.31501880359444445</v>
      </c>
      <c r="X1072" s="26">
        <v>21.494916306487756</v>
      </c>
      <c r="Y1072" s="26">
        <v>13.374555892982823</v>
      </c>
      <c r="Z1072" s="26">
        <v>0.94462143906646112</v>
      </c>
      <c r="AA1072" s="26">
        <v>6.6538942534219823</v>
      </c>
      <c r="AB1072" s="26">
        <v>10.080974766968325</v>
      </c>
      <c r="AC1072" s="26">
        <v>0</v>
      </c>
      <c r="AD1072" s="26">
        <v>0</v>
      </c>
      <c r="AE1072" s="26">
        <v>52.863981462521785</v>
      </c>
    </row>
    <row r="1073" spans="1:31" x14ac:dyDescent="0.3">
      <c r="A1073">
        <v>2762031</v>
      </c>
      <c r="B1073">
        <v>2</v>
      </c>
      <c r="C1073" t="s">
        <v>80</v>
      </c>
      <c r="D1073" t="s">
        <v>90</v>
      </c>
      <c r="E1073" t="s">
        <v>170</v>
      </c>
      <c r="F1073" t="s">
        <v>3244</v>
      </c>
      <c r="G1073" t="s">
        <v>134</v>
      </c>
      <c r="H1073" t="s">
        <v>135</v>
      </c>
      <c r="I1073" t="s">
        <v>136</v>
      </c>
      <c r="J1073" t="s">
        <v>137</v>
      </c>
      <c r="K1073" t="s">
        <v>138</v>
      </c>
      <c r="L1073" t="s">
        <v>3245</v>
      </c>
      <c r="M1073" t="s">
        <v>3246</v>
      </c>
      <c r="N1073" s="26">
        <v>0.66444444400000002</v>
      </c>
      <c r="O1073">
        <v>0</v>
      </c>
      <c r="P1073">
        <v>126</v>
      </c>
      <c r="Q1073">
        <v>0</v>
      </c>
      <c r="R1073">
        <v>0</v>
      </c>
      <c r="S1073">
        <v>0</v>
      </c>
      <c r="T1073">
        <v>3</v>
      </c>
      <c r="U1073">
        <v>0</v>
      </c>
      <c r="V1073">
        <v>0</v>
      </c>
      <c r="W1073" s="26">
        <v>0</v>
      </c>
      <c r="X1073" s="26">
        <v>22.272699046243485</v>
      </c>
      <c r="Y1073" s="26">
        <v>0</v>
      </c>
      <c r="Z1073" s="26">
        <v>0</v>
      </c>
      <c r="AA1073" s="26">
        <v>0</v>
      </c>
      <c r="AB1073" s="26">
        <v>0.23835605897048001</v>
      </c>
      <c r="AC1073" s="26">
        <v>0</v>
      </c>
      <c r="AD1073" s="26">
        <v>0</v>
      </c>
      <c r="AE1073" s="26">
        <v>22.511055105213966</v>
      </c>
    </row>
    <row r="1074" spans="1:31" x14ac:dyDescent="0.3">
      <c r="A1074">
        <v>2762175</v>
      </c>
      <c r="B1074">
        <v>1</v>
      </c>
      <c r="C1074" t="s">
        <v>80</v>
      </c>
      <c r="D1074" t="s">
        <v>105</v>
      </c>
      <c r="E1074" t="s">
        <v>132</v>
      </c>
      <c r="F1074" t="s">
        <v>3247</v>
      </c>
      <c r="G1074" t="s">
        <v>197</v>
      </c>
      <c r="H1074" t="s">
        <v>135</v>
      </c>
      <c r="I1074" t="s">
        <v>136</v>
      </c>
      <c r="J1074" t="s">
        <v>137</v>
      </c>
      <c r="K1074" t="s">
        <v>138</v>
      </c>
      <c r="L1074" t="s">
        <v>3248</v>
      </c>
      <c r="M1074" t="s">
        <v>3249</v>
      </c>
      <c r="N1074" s="26">
        <v>2.2497222219999999</v>
      </c>
      <c r="O1074">
        <v>0</v>
      </c>
      <c r="P1074">
        <v>7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 s="26">
        <v>0</v>
      </c>
      <c r="X1074" s="26">
        <v>5.1172581801203743</v>
      </c>
      <c r="Y1074" s="26">
        <v>0</v>
      </c>
      <c r="Z1074" s="26">
        <v>0</v>
      </c>
      <c r="AA1074" s="26">
        <v>0</v>
      </c>
      <c r="AB1074" s="26">
        <v>0</v>
      </c>
      <c r="AC1074" s="26">
        <v>0</v>
      </c>
      <c r="AD1074" s="26">
        <v>0</v>
      </c>
      <c r="AE1074" s="26">
        <v>5.1172581801203743</v>
      </c>
    </row>
    <row r="1075" spans="1:31" x14ac:dyDescent="0.3">
      <c r="A1075">
        <v>2761866</v>
      </c>
      <c r="B1075">
        <v>1</v>
      </c>
      <c r="C1075" t="s">
        <v>80</v>
      </c>
      <c r="D1075" t="s">
        <v>92</v>
      </c>
      <c r="E1075" t="s">
        <v>170</v>
      </c>
      <c r="F1075" t="s">
        <v>3250</v>
      </c>
      <c r="G1075" t="s">
        <v>303</v>
      </c>
      <c r="H1075" t="s">
        <v>135</v>
      </c>
      <c r="I1075" t="s">
        <v>136</v>
      </c>
      <c r="J1075" t="s">
        <v>137</v>
      </c>
      <c r="K1075" t="s">
        <v>138</v>
      </c>
      <c r="L1075" t="s">
        <v>3251</v>
      </c>
      <c r="M1075" t="s">
        <v>3252</v>
      </c>
      <c r="N1075" s="26">
        <v>1.9183333330000001</v>
      </c>
      <c r="O1075">
        <v>0</v>
      </c>
      <c r="P1075">
        <v>27</v>
      </c>
      <c r="Q1075">
        <v>0</v>
      </c>
      <c r="R1075">
        <v>5</v>
      </c>
      <c r="S1075">
        <v>0</v>
      </c>
      <c r="T1075">
        <v>5</v>
      </c>
      <c r="U1075">
        <v>0</v>
      </c>
      <c r="V1075">
        <v>0</v>
      </c>
      <c r="W1075" s="26">
        <v>0</v>
      </c>
      <c r="X1075" s="26">
        <v>14.395776227180423</v>
      </c>
      <c r="Y1075" s="26">
        <v>0</v>
      </c>
      <c r="Z1075" s="26">
        <v>2.4888551040988864</v>
      </c>
      <c r="AA1075" s="26">
        <v>0</v>
      </c>
      <c r="AB1075" s="26">
        <v>10.034555228955078</v>
      </c>
      <c r="AC1075" s="26">
        <v>0</v>
      </c>
      <c r="AD1075" s="26">
        <v>0</v>
      </c>
      <c r="AE1075" s="26">
        <v>26.919186560234387</v>
      </c>
    </row>
    <row r="1076" spans="1:31" x14ac:dyDescent="0.3">
      <c r="A1076">
        <v>2761520</v>
      </c>
      <c r="B1076">
        <v>2</v>
      </c>
      <c r="C1076" t="s">
        <v>80</v>
      </c>
      <c r="D1076" t="s">
        <v>97</v>
      </c>
      <c r="E1076" t="s">
        <v>141</v>
      </c>
      <c r="F1076" t="s">
        <v>3253</v>
      </c>
      <c r="G1076" t="s">
        <v>204</v>
      </c>
      <c r="H1076" t="s">
        <v>135</v>
      </c>
      <c r="I1076" t="s">
        <v>136</v>
      </c>
      <c r="J1076" t="s">
        <v>137</v>
      </c>
      <c r="K1076" t="s">
        <v>138</v>
      </c>
      <c r="L1076" t="s">
        <v>3254</v>
      </c>
      <c r="M1076" t="s">
        <v>3255</v>
      </c>
      <c r="N1076" s="26">
        <v>0.31</v>
      </c>
      <c r="O1076">
        <v>0</v>
      </c>
      <c r="P1076">
        <v>25</v>
      </c>
      <c r="Q1076">
        <v>0</v>
      </c>
      <c r="R1076">
        <v>16</v>
      </c>
      <c r="S1076">
        <v>0</v>
      </c>
      <c r="T1076">
        <v>10</v>
      </c>
      <c r="U1076">
        <v>0</v>
      </c>
      <c r="V1076">
        <v>0</v>
      </c>
      <c r="W1076" s="26">
        <v>0</v>
      </c>
      <c r="X1076" s="26">
        <v>10.038219639320431</v>
      </c>
      <c r="Y1076" s="26">
        <v>0</v>
      </c>
      <c r="Z1076" s="26">
        <v>2.4717554627798259</v>
      </c>
      <c r="AA1076" s="26">
        <v>0</v>
      </c>
      <c r="AB1076" s="26">
        <v>3.5705002630673732</v>
      </c>
      <c r="AC1076" s="26">
        <v>0</v>
      </c>
      <c r="AD1076" s="26">
        <v>0</v>
      </c>
      <c r="AE1076" s="26">
        <v>16.080475365167629</v>
      </c>
    </row>
    <row r="1077" spans="1:31" x14ac:dyDescent="0.3">
      <c r="A1077">
        <v>2761325</v>
      </c>
      <c r="B1077">
        <v>1</v>
      </c>
      <c r="C1077" t="s">
        <v>80</v>
      </c>
      <c r="D1077" t="s">
        <v>92</v>
      </c>
      <c r="E1077" t="s">
        <v>132</v>
      </c>
      <c r="F1077" t="s">
        <v>3256</v>
      </c>
      <c r="G1077" t="s">
        <v>134</v>
      </c>
      <c r="H1077" t="s">
        <v>135</v>
      </c>
      <c r="I1077" t="s">
        <v>136</v>
      </c>
      <c r="J1077" t="s">
        <v>137</v>
      </c>
      <c r="K1077" t="s">
        <v>138</v>
      </c>
      <c r="L1077" t="s">
        <v>3257</v>
      </c>
      <c r="M1077" t="s">
        <v>3258</v>
      </c>
      <c r="N1077" s="26">
        <v>9.1158333329999994</v>
      </c>
      <c r="O1077">
        <v>0</v>
      </c>
      <c r="P1077">
        <v>1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 s="26">
        <v>0</v>
      </c>
      <c r="X1077" s="26">
        <v>0.60682772788406014</v>
      </c>
      <c r="Y1077" s="26">
        <v>0</v>
      </c>
      <c r="Z1077" s="26">
        <v>0</v>
      </c>
      <c r="AA1077" s="26">
        <v>0</v>
      </c>
      <c r="AB1077" s="26">
        <v>0</v>
      </c>
      <c r="AC1077" s="26">
        <v>0</v>
      </c>
      <c r="AD1077" s="26">
        <v>0</v>
      </c>
      <c r="AE1077" s="26">
        <v>0.60682772788406014</v>
      </c>
    </row>
    <row r="1078" spans="1:31" x14ac:dyDescent="0.3">
      <c r="A1078">
        <v>2761279</v>
      </c>
      <c r="B1078">
        <v>1</v>
      </c>
      <c r="C1078" t="s">
        <v>80</v>
      </c>
      <c r="D1078" t="s">
        <v>107</v>
      </c>
      <c r="E1078" t="s">
        <v>157</v>
      </c>
      <c r="F1078" t="s">
        <v>3259</v>
      </c>
      <c r="G1078" t="s">
        <v>143</v>
      </c>
      <c r="H1078" t="s">
        <v>149</v>
      </c>
      <c r="I1078" t="s">
        <v>136</v>
      </c>
      <c r="J1078" t="s">
        <v>137</v>
      </c>
      <c r="K1078" t="s">
        <v>138</v>
      </c>
      <c r="L1078" t="s">
        <v>3260</v>
      </c>
      <c r="M1078" t="s">
        <v>3261</v>
      </c>
      <c r="N1078" s="26">
        <v>0.463888888</v>
      </c>
      <c r="O1078">
        <v>19</v>
      </c>
      <c r="P1078">
        <v>2436</v>
      </c>
      <c r="Q1078">
        <v>82</v>
      </c>
      <c r="R1078">
        <v>158</v>
      </c>
      <c r="S1078">
        <v>31</v>
      </c>
      <c r="T1078">
        <v>208</v>
      </c>
      <c r="U1078">
        <v>3</v>
      </c>
      <c r="V1078">
        <v>2</v>
      </c>
      <c r="W1078" s="26">
        <v>7.1295638929761544</v>
      </c>
      <c r="X1078" s="26">
        <v>176.80809387718395</v>
      </c>
      <c r="Y1078" s="26">
        <v>22.54723099077405</v>
      </c>
      <c r="Z1078" s="26">
        <v>5.4347369640229939</v>
      </c>
      <c r="AA1078" s="26">
        <v>63.710445731687443</v>
      </c>
      <c r="AB1078" s="26">
        <v>46.596790823495667</v>
      </c>
      <c r="AC1078" s="26">
        <v>41.787828003390629</v>
      </c>
      <c r="AD1078" s="26">
        <v>0.47841773817141753</v>
      </c>
      <c r="AE1078" s="26">
        <v>364.49310802170231</v>
      </c>
    </row>
    <row r="1079" spans="1:31" x14ac:dyDescent="0.3">
      <c r="A1079">
        <v>2762115</v>
      </c>
      <c r="B1079">
        <v>1</v>
      </c>
      <c r="C1079" t="s">
        <v>80</v>
      </c>
      <c r="D1079" t="s">
        <v>98</v>
      </c>
      <c r="E1079" t="s">
        <v>132</v>
      </c>
      <c r="F1079" t="s">
        <v>3262</v>
      </c>
      <c r="G1079" t="s">
        <v>307</v>
      </c>
      <c r="H1079" t="s">
        <v>135</v>
      </c>
      <c r="I1079" t="s">
        <v>136</v>
      </c>
      <c r="J1079" t="s">
        <v>137</v>
      </c>
      <c r="K1079" t="s">
        <v>138</v>
      </c>
      <c r="L1079" t="s">
        <v>3263</v>
      </c>
      <c r="M1079" t="s">
        <v>3264</v>
      </c>
      <c r="N1079" s="26">
        <v>1.6263888879999999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1</v>
      </c>
      <c r="U1079">
        <v>0</v>
      </c>
      <c r="V1079">
        <v>0</v>
      </c>
      <c r="W1079" s="26">
        <v>0</v>
      </c>
      <c r="X1079" s="26">
        <v>0</v>
      </c>
      <c r="Y1079" s="26">
        <v>0</v>
      </c>
      <c r="Z1079" s="26">
        <v>0</v>
      </c>
      <c r="AA1079" s="26">
        <v>0</v>
      </c>
      <c r="AB1079" s="26">
        <v>0</v>
      </c>
      <c r="AC1079" s="26">
        <v>0</v>
      </c>
      <c r="AD1079" s="26">
        <v>0</v>
      </c>
      <c r="AE1079" s="26">
        <v>0</v>
      </c>
    </row>
    <row r="1080" spans="1:31" x14ac:dyDescent="0.3">
      <c r="A1080">
        <v>2762215</v>
      </c>
      <c r="B1080">
        <v>1</v>
      </c>
      <c r="C1080" t="s">
        <v>80</v>
      </c>
      <c r="D1080" t="s">
        <v>94</v>
      </c>
      <c r="E1080" t="s">
        <v>170</v>
      </c>
      <c r="F1080" t="s">
        <v>3265</v>
      </c>
      <c r="G1080" t="s">
        <v>143</v>
      </c>
      <c r="H1080" t="s">
        <v>135</v>
      </c>
      <c r="I1080" t="s">
        <v>136</v>
      </c>
      <c r="J1080" t="s">
        <v>137</v>
      </c>
      <c r="K1080" t="s">
        <v>138</v>
      </c>
      <c r="L1080" t="s">
        <v>3266</v>
      </c>
      <c r="M1080" t="s">
        <v>3267</v>
      </c>
      <c r="N1080" s="26">
        <v>0.52500000000000002</v>
      </c>
      <c r="O1080">
        <v>0</v>
      </c>
      <c r="P1080">
        <v>82</v>
      </c>
      <c r="Q1080">
        <v>0</v>
      </c>
      <c r="R1080">
        <v>0</v>
      </c>
      <c r="S1080">
        <v>0</v>
      </c>
      <c r="T1080">
        <v>8</v>
      </c>
      <c r="U1080">
        <v>0</v>
      </c>
      <c r="V1080">
        <v>0</v>
      </c>
      <c r="W1080" s="26">
        <v>0</v>
      </c>
      <c r="X1080" s="26">
        <v>9.284738138879721</v>
      </c>
      <c r="Y1080" s="26">
        <v>0</v>
      </c>
      <c r="Z1080" s="26">
        <v>0</v>
      </c>
      <c r="AA1080" s="26">
        <v>0</v>
      </c>
      <c r="AB1080" s="26">
        <v>2.0285849091517201</v>
      </c>
      <c r="AC1080" s="26">
        <v>0</v>
      </c>
      <c r="AD1080" s="26">
        <v>0</v>
      </c>
      <c r="AE1080" s="26">
        <v>11.313323048031441</v>
      </c>
    </row>
    <row r="1081" spans="1:31" x14ac:dyDescent="0.3">
      <c r="A1081">
        <v>2761992</v>
      </c>
      <c r="B1081">
        <v>1</v>
      </c>
      <c r="C1081" t="s">
        <v>80</v>
      </c>
      <c r="D1081" t="s">
        <v>100</v>
      </c>
      <c r="E1081" t="s">
        <v>132</v>
      </c>
      <c r="F1081" t="s">
        <v>3268</v>
      </c>
      <c r="G1081" t="s">
        <v>197</v>
      </c>
      <c r="H1081" t="s">
        <v>135</v>
      </c>
      <c r="I1081" t="s">
        <v>136</v>
      </c>
      <c r="J1081" t="s">
        <v>137</v>
      </c>
      <c r="K1081" t="s">
        <v>138</v>
      </c>
      <c r="L1081" t="s">
        <v>3269</v>
      </c>
      <c r="M1081" t="s">
        <v>3270</v>
      </c>
      <c r="N1081" s="26">
        <v>1.3983333330000001</v>
      </c>
      <c r="O1081">
        <v>0</v>
      </c>
      <c r="P1081">
        <v>3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 s="26">
        <v>0</v>
      </c>
      <c r="X1081" s="26">
        <v>0.87571789412397494</v>
      </c>
      <c r="Y1081" s="26">
        <v>0</v>
      </c>
      <c r="Z1081" s="26">
        <v>0</v>
      </c>
      <c r="AA1081" s="26">
        <v>0</v>
      </c>
      <c r="AB1081" s="26">
        <v>0</v>
      </c>
      <c r="AC1081" s="26">
        <v>0</v>
      </c>
      <c r="AD1081" s="26">
        <v>0</v>
      </c>
      <c r="AE1081" s="26">
        <v>0.87571789412397494</v>
      </c>
    </row>
    <row r="1082" spans="1:31" x14ac:dyDescent="0.3">
      <c r="A1082">
        <v>2762155</v>
      </c>
      <c r="B1082">
        <v>1</v>
      </c>
      <c r="C1082" t="s">
        <v>81</v>
      </c>
      <c r="D1082" t="s">
        <v>128</v>
      </c>
      <c r="E1082" t="s">
        <v>132</v>
      </c>
      <c r="F1082" t="s">
        <v>3271</v>
      </c>
      <c r="G1082" t="s">
        <v>143</v>
      </c>
      <c r="H1082" t="s">
        <v>135</v>
      </c>
      <c r="I1082" t="s">
        <v>136</v>
      </c>
      <c r="J1082" t="s">
        <v>137</v>
      </c>
      <c r="K1082" t="s">
        <v>138</v>
      </c>
      <c r="L1082" t="s">
        <v>3272</v>
      </c>
      <c r="M1082" t="s">
        <v>3273</v>
      </c>
      <c r="N1082" s="26">
        <v>0.13305555499999999</v>
      </c>
      <c r="O1082">
        <v>0</v>
      </c>
      <c r="P1082">
        <v>1</v>
      </c>
      <c r="Q1082">
        <v>0</v>
      </c>
      <c r="R1082">
        <v>0</v>
      </c>
      <c r="S1082">
        <v>0</v>
      </c>
      <c r="T1082">
        <v>1</v>
      </c>
      <c r="U1082">
        <v>0</v>
      </c>
      <c r="V1082">
        <v>0</v>
      </c>
      <c r="W1082" s="26">
        <v>0</v>
      </c>
      <c r="X1082" s="26">
        <v>0</v>
      </c>
      <c r="Y1082" s="26">
        <v>0</v>
      </c>
      <c r="Z1082" s="26">
        <v>0</v>
      </c>
      <c r="AA1082" s="26">
        <v>0</v>
      </c>
      <c r="AB1082" s="26">
        <v>1.9770073976730005E-2</v>
      </c>
      <c r="AC1082" s="26">
        <v>0</v>
      </c>
      <c r="AD1082" s="26">
        <v>0</v>
      </c>
      <c r="AE1082" s="26">
        <v>1.9770073976730005E-2</v>
      </c>
    </row>
    <row r="1083" spans="1:31" x14ac:dyDescent="0.3">
      <c r="A1083">
        <v>2761757</v>
      </c>
      <c r="B1083">
        <v>1</v>
      </c>
      <c r="C1083" t="s">
        <v>80</v>
      </c>
      <c r="D1083" t="s">
        <v>104</v>
      </c>
      <c r="E1083" t="s">
        <v>175</v>
      </c>
      <c r="F1083" t="s">
        <v>517</v>
      </c>
      <c r="G1083" t="s">
        <v>159</v>
      </c>
      <c r="H1083" t="s">
        <v>149</v>
      </c>
      <c r="I1083" t="s">
        <v>136</v>
      </c>
      <c r="J1083" t="s">
        <v>137</v>
      </c>
      <c r="K1083" t="s">
        <v>138</v>
      </c>
      <c r="L1083" t="s">
        <v>3274</v>
      </c>
      <c r="M1083" t="s">
        <v>3275</v>
      </c>
      <c r="N1083" s="26">
        <v>1.7825</v>
      </c>
      <c r="O1083">
        <v>0</v>
      </c>
      <c r="P1083">
        <v>25</v>
      </c>
      <c r="Q1083">
        <v>3</v>
      </c>
      <c r="R1083">
        <v>15</v>
      </c>
      <c r="S1083">
        <v>14</v>
      </c>
      <c r="T1083">
        <v>23</v>
      </c>
      <c r="U1083">
        <v>12</v>
      </c>
      <c r="V1083">
        <v>0</v>
      </c>
      <c r="W1083" s="26">
        <v>0</v>
      </c>
      <c r="X1083" s="26">
        <v>8.2612213250271225</v>
      </c>
      <c r="Y1083" s="26">
        <v>0.65389977621333339</v>
      </c>
      <c r="Z1083" s="26">
        <v>0.63916583260444437</v>
      </c>
      <c r="AA1083" s="26">
        <v>429.73438405494682</v>
      </c>
      <c r="AB1083" s="26">
        <v>74.794864616058192</v>
      </c>
      <c r="AC1083" s="26">
        <v>18666.963649951551</v>
      </c>
      <c r="AD1083" s="26">
        <v>0</v>
      </c>
      <c r="AE1083" s="26">
        <v>19181.047185556399</v>
      </c>
    </row>
    <row r="1084" spans="1:31" x14ac:dyDescent="0.3">
      <c r="A1084">
        <v>2761469</v>
      </c>
      <c r="B1084">
        <v>2</v>
      </c>
      <c r="C1084" t="s">
        <v>81</v>
      </c>
      <c r="D1084" t="s">
        <v>115</v>
      </c>
      <c r="E1084" t="s">
        <v>141</v>
      </c>
      <c r="F1084" t="s">
        <v>3276</v>
      </c>
      <c r="G1084" t="s">
        <v>197</v>
      </c>
      <c r="H1084" t="s">
        <v>135</v>
      </c>
      <c r="I1084" t="s">
        <v>136</v>
      </c>
      <c r="J1084" t="s">
        <v>137</v>
      </c>
      <c r="K1084" t="s">
        <v>138</v>
      </c>
      <c r="L1084" t="s">
        <v>3277</v>
      </c>
      <c r="M1084" t="s">
        <v>3278</v>
      </c>
      <c r="N1084" s="26">
        <v>0.400277777</v>
      </c>
      <c r="O1084">
        <v>0</v>
      </c>
      <c r="P1084">
        <v>144</v>
      </c>
      <c r="Q1084">
        <v>0</v>
      </c>
      <c r="R1084">
        <v>2</v>
      </c>
      <c r="S1084">
        <v>0</v>
      </c>
      <c r="T1084">
        <v>12</v>
      </c>
      <c r="U1084">
        <v>0</v>
      </c>
      <c r="V1084">
        <v>0</v>
      </c>
      <c r="W1084" s="26">
        <v>0</v>
      </c>
      <c r="X1084" s="26">
        <v>3.2917419631021323</v>
      </c>
      <c r="Y1084" s="26">
        <v>0</v>
      </c>
      <c r="Z1084" s="26">
        <v>0</v>
      </c>
      <c r="AA1084" s="26">
        <v>0</v>
      </c>
      <c r="AB1084" s="26">
        <v>0.1874954703970147</v>
      </c>
      <c r="AC1084" s="26">
        <v>0</v>
      </c>
      <c r="AD1084" s="26">
        <v>0</v>
      </c>
      <c r="AE1084" s="26">
        <v>3.4792374334991472</v>
      </c>
    </row>
    <row r="1085" spans="1:31" x14ac:dyDescent="0.3">
      <c r="A1085">
        <v>2761345</v>
      </c>
      <c r="B1085">
        <v>1</v>
      </c>
      <c r="C1085" t="s">
        <v>80</v>
      </c>
      <c r="D1085" t="s">
        <v>82</v>
      </c>
      <c r="E1085" t="s">
        <v>132</v>
      </c>
      <c r="F1085" t="s">
        <v>2986</v>
      </c>
      <c r="G1085" t="s">
        <v>197</v>
      </c>
      <c r="H1085" t="s">
        <v>135</v>
      </c>
      <c r="I1085" t="s">
        <v>136</v>
      </c>
      <c r="J1085" t="s">
        <v>137</v>
      </c>
      <c r="K1085" t="s">
        <v>138</v>
      </c>
      <c r="L1085" t="s">
        <v>3279</v>
      </c>
      <c r="M1085" t="s">
        <v>3280</v>
      </c>
      <c r="N1085" s="26">
        <v>7.4686111110000004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1</v>
      </c>
      <c r="U1085">
        <v>0</v>
      </c>
      <c r="V1085">
        <v>0</v>
      </c>
      <c r="W1085" s="26">
        <v>0</v>
      </c>
      <c r="X1085" s="26">
        <v>0</v>
      </c>
      <c r="Y1085" s="26">
        <v>0</v>
      </c>
      <c r="Z1085" s="26">
        <v>0</v>
      </c>
      <c r="AA1085" s="26">
        <v>0</v>
      </c>
      <c r="AB1085" s="26">
        <v>21.053528021162325</v>
      </c>
      <c r="AC1085" s="26">
        <v>0</v>
      </c>
      <c r="AD1085" s="26">
        <v>0</v>
      </c>
      <c r="AE1085" s="26">
        <v>21.053528021162325</v>
      </c>
    </row>
    <row r="1086" spans="1:31" x14ac:dyDescent="0.3">
      <c r="A1086">
        <v>2761949</v>
      </c>
      <c r="B1086">
        <v>1</v>
      </c>
      <c r="C1086" t="s">
        <v>81</v>
      </c>
      <c r="D1086" t="s">
        <v>115</v>
      </c>
      <c r="E1086" t="s">
        <v>157</v>
      </c>
      <c r="F1086" t="s">
        <v>2017</v>
      </c>
      <c r="G1086" t="s">
        <v>159</v>
      </c>
      <c r="H1086" t="s">
        <v>149</v>
      </c>
      <c r="I1086" t="s">
        <v>136</v>
      </c>
      <c r="J1086" t="s">
        <v>137</v>
      </c>
      <c r="K1086" t="s">
        <v>138</v>
      </c>
      <c r="L1086" t="s">
        <v>3281</v>
      </c>
      <c r="M1086" t="s">
        <v>3282</v>
      </c>
      <c r="N1086" s="26">
        <v>0.45250000000000001</v>
      </c>
      <c r="O1086">
        <v>11</v>
      </c>
      <c r="P1086">
        <v>3393</v>
      </c>
      <c r="Q1086">
        <v>9</v>
      </c>
      <c r="R1086">
        <v>244</v>
      </c>
      <c r="S1086">
        <v>6</v>
      </c>
      <c r="T1086">
        <v>230</v>
      </c>
      <c r="U1086">
        <v>0</v>
      </c>
      <c r="V1086">
        <v>0</v>
      </c>
      <c r="W1086" s="26">
        <v>14.090839807708637</v>
      </c>
      <c r="X1086" s="26">
        <v>106.95688909309145</v>
      </c>
      <c r="Y1086" s="26">
        <v>4.3438087244674621</v>
      </c>
      <c r="Z1086" s="26">
        <v>4.5857808899438997</v>
      </c>
      <c r="AA1086" s="26">
        <v>11.061149033221247</v>
      </c>
      <c r="AB1086" s="26">
        <v>22.715166939266094</v>
      </c>
      <c r="AC1086" s="26">
        <v>0</v>
      </c>
      <c r="AD1086" s="26">
        <v>0</v>
      </c>
      <c r="AE1086" s="26">
        <v>163.75363448769878</v>
      </c>
    </row>
    <row r="1087" spans="1:31" x14ac:dyDescent="0.3">
      <c r="A1087">
        <v>2762198</v>
      </c>
      <c r="B1087">
        <v>1</v>
      </c>
      <c r="C1087" t="s">
        <v>81</v>
      </c>
      <c r="D1087" t="s">
        <v>127</v>
      </c>
      <c r="E1087" t="s">
        <v>141</v>
      </c>
      <c r="F1087" t="s">
        <v>3283</v>
      </c>
      <c r="G1087" t="s">
        <v>344</v>
      </c>
      <c r="H1087" t="s">
        <v>135</v>
      </c>
      <c r="I1087" t="s">
        <v>136</v>
      </c>
      <c r="J1087" t="s">
        <v>137</v>
      </c>
      <c r="K1087" t="s">
        <v>138</v>
      </c>
      <c r="L1087" t="s">
        <v>3284</v>
      </c>
      <c r="M1087" t="s">
        <v>3285</v>
      </c>
      <c r="N1087" s="26">
        <v>0.93277777699999997</v>
      </c>
      <c r="O1087">
        <v>0</v>
      </c>
      <c r="P1087">
        <v>134</v>
      </c>
      <c r="Q1087">
        <v>0</v>
      </c>
      <c r="R1087">
        <v>0</v>
      </c>
      <c r="S1087">
        <v>0</v>
      </c>
      <c r="T1087">
        <v>4</v>
      </c>
      <c r="U1087">
        <v>0</v>
      </c>
      <c r="V1087">
        <v>0</v>
      </c>
      <c r="W1087" s="26">
        <v>0</v>
      </c>
      <c r="X1087" s="26">
        <v>22.988663502498834</v>
      </c>
      <c r="Y1087" s="26">
        <v>0</v>
      </c>
      <c r="Z1087" s="26">
        <v>0</v>
      </c>
      <c r="AA1087" s="26">
        <v>0</v>
      </c>
      <c r="AB1087" s="26">
        <v>0.15436708055879197</v>
      </c>
      <c r="AC1087" s="26">
        <v>0</v>
      </c>
      <c r="AD1087" s="26">
        <v>0</v>
      </c>
      <c r="AE1087" s="26">
        <v>23.143030583057627</v>
      </c>
    </row>
    <row r="1088" spans="1:31" x14ac:dyDescent="0.3">
      <c r="A1088">
        <v>2761594</v>
      </c>
      <c r="B1088">
        <v>1</v>
      </c>
      <c r="C1088" t="s">
        <v>81</v>
      </c>
      <c r="D1088" t="s">
        <v>127</v>
      </c>
      <c r="E1088" t="s">
        <v>146</v>
      </c>
      <c r="F1088" t="s">
        <v>3286</v>
      </c>
      <c r="G1088" t="s">
        <v>148</v>
      </c>
      <c r="H1088" t="s">
        <v>149</v>
      </c>
      <c r="I1088" t="s">
        <v>136</v>
      </c>
      <c r="J1088" t="s">
        <v>137</v>
      </c>
      <c r="K1088" t="s">
        <v>138</v>
      </c>
      <c r="L1088" t="s">
        <v>3287</v>
      </c>
      <c r="M1088" t="s">
        <v>3288</v>
      </c>
      <c r="N1088" s="26">
        <v>2.9561111109999998</v>
      </c>
      <c r="O1088">
        <v>1</v>
      </c>
      <c r="P1088">
        <v>0</v>
      </c>
      <c r="Q1088">
        <v>7</v>
      </c>
      <c r="R1088">
        <v>0</v>
      </c>
      <c r="S1088">
        <v>0</v>
      </c>
      <c r="T1088">
        <v>0</v>
      </c>
      <c r="U1088">
        <v>0</v>
      </c>
      <c r="V1088">
        <v>0</v>
      </c>
      <c r="W1088" s="26">
        <v>4.0972231154768544</v>
      </c>
      <c r="X1088" s="26">
        <v>0</v>
      </c>
      <c r="Y1088" s="26">
        <v>0</v>
      </c>
      <c r="Z1088" s="26">
        <v>0</v>
      </c>
      <c r="AA1088" s="26">
        <v>0</v>
      </c>
      <c r="AB1088" s="26">
        <v>0</v>
      </c>
      <c r="AC1088" s="26">
        <v>0</v>
      </c>
      <c r="AD1088" s="26">
        <v>0</v>
      </c>
      <c r="AE1088" s="26">
        <v>4.0972231154768544</v>
      </c>
    </row>
    <row r="1089" spans="1:31" x14ac:dyDescent="0.3">
      <c r="A1089">
        <v>2761302</v>
      </c>
      <c r="B1089">
        <v>1</v>
      </c>
      <c r="C1089" t="s">
        <v>80</v>
      </c>
      <c r="D1089" t="s">
        <v>94</v>
      </c>
      <c r="E1089" t="s">
        <v>157</v>
      </c>
      <c r="F1089" t="s">
        <v>3289</v>
      </c>
      <c r="G1089" t="s">
        <v>159</v>
      </c>
      <c r="H1089" t="s">
        <v>149</v>
      </c>
      <c r="I1089" t="s">
        <v>136</v>
      </c>
      <c r="J1089" t="s">
        <v>137</v>
      </c>
      <c r="K1089" t="s">
        <v>138</v>
      </c>
      <c r="L1089" t="s">
        <v>3290</v>
      </c>
      <c r="M1089" t="s">
        <v>3291</v>
      </c>
      <c r="N1089" s="26">
        <v>0.84499999999999997</v>
      </c>
      <c r="O1089">
        <v>0</v>
      </c>
      <c r="P1089">
        <v>2709</v>
      </c>
      <c r="Q1089">
        <v>29</v>
      </c>
      <c r="R1089">
        <v>422</v>
      </c>
      <c r="S1089">
        <v>14</v>
      </c>
      <c r="T1089">
        <v>372</v>
      </c>
      <c r="U1089">
        <v>5</v>
      </c>
      <c r="V1089">
        <v>1</v>
      </c>
      <c r="W1089" s="26">
        <v>0</v>
      </c>
      <c r="X1089" s="26">
        <v>321.82082421407239</v>
      </c>
      <c r="Y1089" s="26">
        <v>2.7170291848348809</v>
      </c>
      <c r="Z1089" s="26">
        <v>17.171043437696145</v>
      </c>
      <c r="AA1089" s="26">
        <v>73.458949867644904</v>
      </c>
      <c r="AB1089" s="26">
        <v>116.46083588435552</v>
      </c>
      <c r="AC1089" s="26">
        <v>106.71104913796202</v>
      </c>
      <c r="AD1089" s="26">
        <v>23.7108316745318</v>
      </c>
      <c r="AE1089" s="26">
        <v>662.05056340109775</v>
      </c>
    </row>
    <row r="1090" spans="1:31" x14ac:dyDescent="0.3">
      <c r="A1090">
        <v>2761451</v>
      </c>
      <c r="B1090">
        <v>1</v>
      </c>
      <c r="C1090" t="s">
        <v>81</v>
      </c>
      <c r="D1090" t="s">
        <v>128</v>
      </c>
      <c r="E1090" t="s">
        <v>152</v>
      </c>
      <c r="F1090" t="s">
        <v>3292</v>
      </c>
      <c r="G1090" t="s">
        <v>159</v>
      </c>
      <c r="H1090" t="s">
        <v>149</v>
      </c>
      <c r="I1090" t="s">
        <v>136</v>
      </c>
      <c r="J1090" t="s">
        <v>137</v>
      </c>
      <c r="K1090" t="s">
        <v>138</v>
      </c>
      <c r="L1090" t="s">
        <v>3293</v>
      </c>
      <c r="M1090" t="s">
        <v>3294</v>
      </c>
      <c r="N1090" s="26">
        <v>0.173055555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3</v>
      </c>
      <c r="V1090">
        <v>0</v>
      </c>
      <c r="W1090" s="26">
        <v>0</v>
      </c>
      <c r="X1090" s="26">
        <v>0</v>
      </c>
      <c r="Y1090" s="26">
        <v>0</v>
      </c>
      <c r="Z1090" s="26">
        <v>0</v>
      </c>
      <c r="AA1090" s="26">
        <v>0</v>
      </c>
      <c r="AB1090" s="26">
        <v>0</v>
      </c>
      <c r="AC1090" s="26">
        <v>225.46538755703543</v>
      </c>
      <c r="AD1090" s="26">
        <v>0</v>
      </c>
      <c r="AE1090" s="26">
        <v>225.46538755703543</v>
      </c>
    </row>
    <row r="1091" spans="1:31" x14ac:dyDescent="0.3">
      <c r="A1091">
        <v>2761886</v>
      </c>
      <c r="B1091">
        <v>1</v>
      </c>
      <c r="C1091" t="s">
        <v>80</v>
      </c>
      <c r="D1091" t="s">
        <v>94</v>
      </c>
      <c r="E1091" t="s">
        <v>157</v>
      </c>
      <c r="F1091" t="s">
        <v>977</v>
      </c>
      <c r="G1091" t="s">
        <v>159</v>
      </c>
      <c r="H1091" t="s">
        <v>149</v>
      </c>
      <c r="I1091" t="s">
        <v>136</v>
      </c>
      <c r="J1091" t="s">
        <v>137</v>
      </c>
      <c r="K1091" t="s">
        <v>138</v>
      </c>
      <c r="L1091" t="s">
        <v>3295</v>
      </c>
      <c r="M1091" t="s">
        <v>3296</v>
      </c>
      <c r="N1091" s="26">
        <v>0.21305555500000001</v>
      </c>
      <c r="O1091">
        <v>1</v>
      </c>
      <c r="P1091">
        <v>0</v>
      </c>
      <c r="Q1091">
        <v>0</v>
      </c>
      <c r="R1091">
        <v>0</v>
      </c>
      <c r="S1091">
        <v>3</v>
      </c>
      <c r="T1091">
        <v>0</v>
      </c>
      <c r="U1091">
        <v>0</v>
      </c>
      <c r="V1091">
        <v>0</v>
      </c>
      <c r="W1091" s="26">
        <v>5.7039780770634999E-2</v>
      </c>
      <c r="X1091" s="26">
        <v>0</v>
      </c>
      <c r="Y1091" s="26">
        <v>0</v>
      </c>
      <c r="Z1091" s="26">
        <v>0</v>
      </c>
      <c r="AA1091" s="26">
        <v>18.177031149657356</v>
      </c>
      <c r="AB1091" s="26">
        <v>0</v>
      </c>
      <c r="AC1091" s="26">
        <v>0</v>
      </c>
      <c r="AD1091" s="26">
        <v>0</v>
      </c>
      <c r="AE1091" s="26">
        <v>18.23407093042799</v>
      </c>
    </row>
    <row r="1092" spans="1:31" x14ac:dyDescent="0.3">
      <c r="A1092">
        <v>2761385</v>
      </c>
      <c r="B1092">
        <v>1</v>
      </c>
      <c r="C1092" t="s">
        <v>80</v>
      </c>
      <c r="D1092" t="s">
        <v>82</v>
      </c>
      <c r="E1092" t="s">
        <v>166</v>
      </c>
      <c r="F1092" t="s">
        <v>3297</v>
      </c>
      <c r="G1092" t="s">
        <v>425</v>
      </c>
      <c r="H1092" t="s">
        <v>135</v>
      </c>
      <c r="I1092" t="s">
        <v>136</v>
      </c>
      <c r="J1092" t="s">
        <v>137</v>
      </c>
      <c r="K1092" t="s">
        <v>138</v>
      </c>
      <c r="L1092" t="s">
        <v>3298</v>
      </c>
      <c r="M1092" t="s">
        <v>3299</v>
      </c>
      <c r="N1092" s="26">
        <v>6.5213888879999997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29</v>
      </c>
      <c r="U1092">
        <v>0</v>
      </c>
      <c r="V1092">
        <v>0</v>
      </c>
      <c r="W1092" s="26">
        <v>0</v>
      </c>
      <c r="X1092" s="26">
        <v>0</v>
      </c>
      <c r="Y1092" s="26">
        <v>0</v>
      </c>
      <c r="Z1092" s="26">
        <v>0</v>
      </c>
      <c r="AA1092" s="26">
        <v>0</v>
      </c>
      <c r="AB1092" s="26">
        <v>754.36950960594584</v>
      </c>
      <c r="AC1092" s="26">
        <v>0</v>
      </c>
      <c r="AD1092" s="26">
        <v>0</v>
      </c>
      <c r="AE1092" s="26">
        <v>754.36950960594584</v>
      </c>
    </row>
    <row r="1093" spans="1:31" x14ac:dyDescent="0.3">
      <c r="A1093">
        <v>2761717</v>
      </c>
      <c r="B1093">
        <v>1</v>
      </c>
      <c r="C1093" t="s">
        <v>81</v>
      </c>
      <c r="D1093" t="s">
        <v>118</v>
      </c>
      <c r="E1093" t="s">
        <v>132</v>
      </c>
      <c r="F1093" t="s">
        <v>3300</v>
      </c>
      <c r="G1093" t="s">
        <v>307</v>
      </c>
      <c r="H1093" t="s">
        <v>135</v>
      </c>
      <c r="I1093" t="s">
        <v>136</v>
      </c>
      <c r="J1093" t="s">
        <v>137</v>
      </c>
      <c r="K1093" t="s">
        <v>138</v>
      </c>
      <c r="L1093" t="s">
        <v>3301</v>
      </c>
      <c r="M1093" t="s">
        <v>3302</v>
      </c>
      <c r="N1093" s="26">
        <v>1.632222222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1</v>
      </c>
      <c r="U1093">
        <v>0</v>
      </c>
      <c r="V1093">
        <v>0</v>
      </c>
      <c r="W1093" s="26">
        <v>0</v>
      </c>
      <c r="X1093" s="26">
        <v>0</v>
      </c>
      <c r="Y1093" s="26">
        <v>0</v>
      </c>
      <c r="Z1093" s="26">
        <v>0</v>
      </c>
      <c r="AA1093" s="26">
        <v>0</v>
      </c>
      <c r="AB1093" s="26">
        <v>0.72073375128794492</v>
      </c>
      <c r="AC1093" s="26">
        <v>0</v>
      </c>
      <c r="AD1093" s="26">
        <v>0</v>
      </c>
      <c r="AE1093" s="26">
        <v>0.72073375128794492</v>
      </c>
    </row>
    <row r="1094" spans="1:31" x14ac:dyDescent="0.3">
      <c r="A1094">
        <v>2761763</v>
      </c>
      <c r="B1094">
        <v>1</v>
      </c>
      <c r="C1094" t="s">
        <v>81</v>
      </c>
      <c r="D1094" t="s">
        <v>125</v>
      </c>
      <c r="E1094" t="s">
        <v>152</v>
      </c>
      <c r="F1094" t="s">
        <v>3303</v>
      </c>
      <c r="G1094" t="s">
        <v>159</v>
      </c>
      <c r="H1094" t="s">
        <v>149</v>
      </c>
      <c r="I1094" t="s">
        <v>136</v>
      </c>
      <c r="J1094" t="s">
        <v>137</v>
      </c>
      <c r="K1094" t="s">
        <v>138</v>
      </c>
      <c r="L1094" t="s">
        <v>3304</v>
      </c>
      <c r="M1094" t="s">
        <v>3305</v>
      </c>
      <c r="N1094" s="26">
        <v>3.0469444440000002</v>
      </c>
      <c r="O1094">
        <v>1</v>
      </c>
      <c r="P1094">
        <v>334</v>
      </c>
      <c r="Q1094">
        <v>2</v>
      </c>
      <c r="R1094">
        <v>3</v>
      </c>
      <c r="S1094">
        <v>2</v>
      </c>
      <c r="T1094">
        <v>15</v>
      </c>
      <c r="U1094">
        <v>0</v>
      </c>
      <c r="V1094">
        <v>0</v>
      </c>
      <c r="W1094" s="26">
        <v>0.70690848094999992</v>
      </c>
      <c r="X1094" s="26">
        <v>89.203837113171218</v>
      </c>
      <c r="Y1094" s="26">
        <v>3.7113716891083213</v>
      </c>
      <c r="Z1094" s="26">
        <v>1.1542642862222223</v>
      </c>
      <c r="AA1094" s="26">
        <v>3.4171416321238</v>
      </c>
      <c r="AB1094" s="26">
        <v>6.800335563051239</v>
      </c>
      <c r="AC1094" s="26">
        <v>0</v>
      </c>
      <c r="AD1094" s="26">
        <v>0</v>
      </c>
      <c r="AE1094" s="26">
        <v>104.99385876462679</v>
      </c>
    </row>
    <row r="1095" spans="1:31" x14ac:dyDescent="0.3">
      <c r="A1095">
        <v>2761571</v>
      </c>
      <c r="B1095">
        <v>1</v>
      </c>
      <c r="C1095" t="s">
        <v>81</v>
      </c>
      <c r="D1095" t="s">
        <v>120</v>
      </c>
      <c r="E1095" t="s">
        <v>166</v>
      </c>
      <c r="F1095" t="s">
        <v>3306</v>
      </c>
      <c r="G1095" t="s">
        <v>425</v>
      </c>
      <c r="H1095" t="s">
        <v>135</v>
      </c>
      <c r="I1095" t="s">
        <v>136</v>
      </c>
      <c r="J1095" t="s">
        <v>137</v>
      </c>
      <c r="K1095" t="s">
        <v>138</v>
      </c>
      <c r="L1095" t="s">
        <v>3307</v>
      </c>
      <c r="M1095" t="s">
        <v>3308</v>
      </c>
      <c r="N1095" s="26">
        <v>2.2652777770000001</v>
      </c>
      <c r="O1095">
        <v>0</v>
      </c>
      <c r="P1095">
        <v>59</v>
      </c>
      <c r="Q1095">
        <v>0</v>
      </c>
      <c r="R1095">
        <v>0</v>
      </c>
      <c r="S1095">
        <v>0</v>
      </c>
      <c r="T1095">
        <v>2</v>
      </c>
      <c r="U1095">
        <v>0</v>
      </c>
      <c r="V1095">
        <v>0</v>
      </c>
      <c r="W1095" s="26">
        <v>0</v>
      </c>
      <c r="X1095" s="26">
        <v>24.088542748422221</v>
      </c>
      <c r="Y1095" s="26">
        <v>0</v>
      </c>
      <c r="Z1095" s="26">
        <v>0</v>
      </c>
      <c r="AA1095" s="26">
        <v>0</v>
      </c>
      <c r="AB1095" s="26">
        <v>4.0390206719397224</v>
      </c>
      <c r="AC1095" s="26">
        <v>0</v>
      </c>
      <c r="AD1095" s="26">
        <v>0</v>
      </c>
      <c r="AE1095" s="26">
        <v>28.127563420361945</v>
      </c>
    </row>
    <row r="1096" spans="1:31" x14ac:dyDescent="0.3">
      <c r="A1096">
        <v>2761677</v>
      </c>
      <c r="B1096">
        <v>1</v>
      </c>
      <c r="C1096" t="s">
        <v>80</v>
      </c>
      <c r="D1096" t="s">
        <v>92</v>
      </c>
      <c r="E1096" t="s">
        <v>146</v>
      </c>
      <c r="F1096" t="s">
        <v>3309</v>
      </c>
      <c r="G1096" t="s">
        <v>143</v>
      </c>
      <c r="H1096" t="s">
        <v>149</v>
      </c>
      <c r="I1096" t="s">
        <v>136</v>
      </c>
      <c r="J1096" t="s">
        <v>137</v>
      </c>
      <c r="K1096" t="s">
        <v>138</v>
      </c>
      <c r="L1096" t="s">
        <v>3310</v>
      </c>
      <c r="M1096" t="s">
        <v>3311</v>
      </c>
      <c r="N1096" s="26">
        <v>0.192222222</v>
      </c>
      <c r="O1096">
        <v>2</v>
      </c>
      <c r="P1096">
        <v>565</v>
      </c>
      <c r="Q1096">
        <v>0</v>
      </c>
      <c r="R1096">
        <v>0</v>
      </c>
      <c r="S1096">
        <v>4</v>
      </c>
      <c r="T1096">
        <v>4</v>
      </c>
      <c r="U1096">
        <v>0</v>
      </c>
      <c r="V1096">
        <v>0</v>
      </c>
      <c r="W1096" s="26">
        <v>0.62564748906735546</v>
      </c>
      <c r="X1096" s="26">
        <v>8.9657007981950052</v>
      </c>
      <c r="Y1096" s="26">
        <v>0</v>
      </c>
      <c r="Z1096" s="26">
        <v>0</v>
      </c>
      <c r="AA1096" s="26">
        <v>5.9759563422724344</v>
      </c>
      <c r="AB1096" s="26">
        <v>1.3024965796539369</v>
      </c>
      <c r="AC1096" s="26">
        <v>0</v>
      </c>
      <c r="AD1096" s="26">
        <v>0</v>
      </c>
      <c r="AE1096" s="26">
        <v>16.869801209188733</v>
      </c>
    </row>
    <row r="1097" spans="1:31" x14ac:dyDescent="0.3">
      <c r="A1097">
        <v>2761631</v>
      </c>
      <c r="B1097">
        <v>1</v>
      </c>
      <c r="C1097" t="s">
        <v>81</v>
      </c>
      <c r="D1097" t="s">
        <v>122</v>
      </c>
      <c r="E1097" t="s">
        <v>152</v>
      </c>
      <c r="F1097" t="s">
        <v>3312</v>
      </c>
      <c r="G1097" t="s">
        <v>159</v>
      </c>
      <c r="H1097" t="s">
        <v>149</v>
      </c>
      <c r="I1097" t="s">
        <v>136</v>
      </c>
      <c r="J1097" t="s">
        <v>137</v>
      </c>
      <c r="K1097" t="s">
        <v>138</v>
      </c>
      <c r="L1097" t="s">
        <v>3313</v>
      </c>
      <c r="M1097" t="s">
        <v>3314</v>
      </c>
      <c r="N1097" s="26">
        <v>0.72944444399999997</v>
      </c>
      <c r="O1097">
        <v>2</v>
      </c>
      <c r="P1097">
        <v>384</v>
      </c>
      <c r="Q1097">
        <v>46</v>
      </c>
      <c r="R1097">
        <v>25</v>
      </c>
      <c r="S1097">
        <v>2</v>
      </c>
      <c r="T1097">
        <v>50</v>
      </c>
      <c r="U1097">
        <v>0</v>
      </c>
      <c r="V1097">
        <v>0</v>
      </c>
      <c r="W1097" s="26">
        <v>0.22130033524075995</v>
      </c>
      <c r="X1097" s="26">
        <v>39.786309178541288</v>
      </c>
      <c r="Y1097" s="26">
        <v>61.386196943852937</v>
      </c>
      <c r="Z1097" s="26">
        <v>3.1695726643560063</v>
      </c>
      <c r="AA1097" s="26">
        <v>1.5590149327751237</v>
      </c>
      <c r="AB1097" s="26">
        <v>31.782595214417242</v>
      </c>
      <c r="AC1097" s="26">
        <v>0</v>
      </c>
      <c r="AD1097" s="26">
        <v>0</v>
      </c>
      <c r="AE1097" s="26">
        <v>137.90498926918337</v>
      </c>
    </row>
    <row r="1098" spans="1:31" x14ac:dyDescent="0.3">
      <c r="A1098">
        <v>2761823</v>
      </c>
      <c r="B1098">
        <v>1</v>
      </c>
      <c r="C1098" t="s">
        <v>80</v>
      </c>
      <c r="D1098" t="s">
        <v>100</v>
      </c>
      <c r="E1098" t="s">
        <v>152</v>
      </c>
      <c r="F1098" t="s">
        <v>3315</v>
      </c>
      <c r="G1098" t="s">
        <v>159</v>
      </c>
      <c r="H1098" t="s">
        <v>149</v>
      </c>
      <c r="I1098" t="s">
        <v>566</v>
      </c>
      <c r="J1098" t="s">
        <v>137</v>
      </c>
      <c r="K1098" t="s">
        <v>138</v>
      </c>
      <c r="L1098" t="s">
        <v>3316</v>
      </c>
      <c r="M1098" t="s">
        <v>3317</v>
      </c>
      <c r="N1098" s="26">
        <v>2.7777777E-2</v>
      </c>
      <c r="O1098">
        <v>4</v>
      </c>
      <c r="P1098">
        <v>519</v>
      </c>
      <c r="Q1098">
        <v>8</v>
      </c>
      <c r="R1098">
        <v>98</v>
      </c>
      <c r="S1098">
        <v>3</v>
      </c>
      <c r="T1098">
        <v>77</v>
      </c>
      <c r="U1098">
        <v>1</v>
      </c>
      <c r="V1098">
        <v>0</v>
      </c>
      <c r="W1098" s="26">
        <v>2.2445074438816666E-2</v>
      </c>
      <c r="X1098" s="26">
        <v>2.7902399209708761</v>
      </c>
      <c r="Y1098" s="26">
        <v>4.9288523942491669E-2</v>
      </c>
      <c r="Z1098" s="26">
        <v>0.48965431362201661</v>
      </c>
      <c r="AA1098" s="26">
        <v>0.14408518482817223</v>
      </c>
      <c r="AB1098" s="26">
        <v>1.199796719589961</v>
      </c>
      <c r="AC1098" s="26">
        <v>7.8258183137821549</v>
      </c>
      <c r="AD1098" s="26">
        <v>0</v>
      </c>
      <c r="AE1098" s="26">
        <v>12.521328051174489</v>
      </c>
    </row>
    <row r="1099" spans="1:31" x14ac:dyDescent="0.3">
      <c r="A1099">
        <v>2761777</v>
      </c>
      <c r="B1099">
        <v>1</v>
      </c>
      <c r="C1099" t="s">
        <v>80</v>
      </c>
      <c r="D1099" t="s">
        <v>82</v>
      </c>
      <c r="E1099" t="s">
        <v>132</v>
      </c>
      <c r="F1099" t="s">
        <v>3318</v>
      </c>
      <c r="G1099" t="s">
        <v>134</v>
      </c>
      <c r="H1099" t="s">
        <v>135</v>
      </c>
      <c r="I1099" t="s">
        <v>136</v>
      </c>
      <c r="J1099" t="s">
        <v>137</v>
      </c>
      <c r="K1099" t="s">
        <v>138</v>
      </c>
      <c r="L1099" t="s">
        <v>3319</v>
      </c>
      <c r="M1099" t="s">
        <v>3320</v>
      </c>
      <c r="N1099" s="26">
        <v>1.5205555550000001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16</v>
      </c>
      <c r="U1099">
        <v>0</v>
      </c>
      <c r="V1099">
        <v>0</v>
      </c>
      <c r="W1099" s="26">
        <v>0</v>
      </c>
      <c r="X1099" s="26">
        <v>0</v>
      </c>
      <c r="Y1099" s="26">
        <v>0</v>
      </c>
      <c r="Z1099" s="26">
        <v>0</v>
      </c>
      <c r="AA1099" s="26">
        <v>0</v>
      </c>
      <c r="AB1099" s="26">
        <v>28.787418820952876</v>
      </c>
      <c r="AC1099" s="26">
        <v>0</v>
      </c>
      <c r="AD1099" s="26">
        <v>0</v>
      </c>
      <c r="AE1099" s="26">
        <v>28.787418820952876</v>
      </c>
    </row>
    <row r="1100" spans="1:31" x14ac:dyDescent="0.3">
      <c r="A1100">
        <v>2761591</v>
      </c>
      <c r="B1100">
        <v>1</v>
      </c>
      <c r="C1100" t="s">
        <v>81</v>
      </c>
      <c r="D1100" t="s">
        <v>127</v>
      </c>
      <c r="E1100" t="s">
        <v>132</v>
      </c>
      <c r="F1100" t="s">
        <v>3321</v>
      </c>
      <c r="G1100" t="s">
        <v>197</v>
      </c>
      <c r="H1100" t="s">
        <v>135</v>
      </c>
      <c r="I1100" t="s">
        <v>136</v>
      </c>
      <c r="J1100" t="s">
        <v>137</v>
      </c>
      <c r="K1100" t="s">
        <v>138</v>
      </c>
      <c r="L1100" t="s">
        <v>3322</v>
      </c>
      <c r="M1100" t="s">
        <v>3323</v>
      </c>
      <c r="N1100" s="26">
        <v>2.4925000000000002</v>
      </c>
      <c r="O1100">
        <v>0</v>
      </c>
      <c r="P1100">
        <v>1</v>
      </c>
      <c r="Q1100">
        <v>0</v>
      </c>
      <c r="R1100">
        <v>0</v>
      </c>
      <c r="S1100">
        <v>0</v>
      </c>
      <c r="T1100">
        <v>3</v>
      </c>
      <c r="U1100">
        <v>0</v>
      </c>
      <c r="V1100">
        <v>0</v>
      </c>
      <c r="W1100" s="26">
        <v>0</v>
      </c>
      <c r="X1100" s="26">
        <v>0.61897163652302623</v>
      </c>
      <c r="Y1100" s="26">
        <v>0</v>
      </c>
      <c r="Z1100" s="26">
        <v>0</v>
      </c>
      <c r="AA1100" s="26">
        <v>0</v>
      </c>
      <c r="AB1100" s="26">
        <v>6.6658638650701052</v>
      </c>
      <c r="AC1100" s="26">
        <v>0</v>
      </c>
      <c r="AD1100" s="26">
        <v>0</v>
      </c>
      <c r="AE1100" s="26">
        <v>7.2848355015931316</v>
      </c>
    </row>
    <row r="1101" spans="1:31" x14ac:dyDescent="0.3">
      <c r="A1101">
        <v>2761468</v>
      </c>
      <c r="B1101">
        <v>1</v>
      </c>
      <c r="C1101" t="s">
        <v>80</v>
      </c>
      <c r="D1101" t="s">
        <v>99</v>
      </c>
      <c r="E1101" t="s">
        <v>132</v>
      </c>
      <c r="F1101" t="s">
        <v>3324</v>
      </c>
      <c r="G1101" t="s">
        <v>134</v>
      </c>
      <c r="H1101" t="s">
        <v>135</v>
      </c>
      <c r="I1101" t="s">
        <v>136</v>
      </c>
      <c r="J1101" t="s">
        <v>137</v>
      </c>
      <c r="K1101" t="s">
        <v>138</v>
      </c>
      <c r="L1101" t="s">
        <v>3325</v>
      </c>
      <c r="M1101" t="s">
        <v>3326</v>
      </c>
      <c r="N1101" s="26">
        <v>3.1924999999999999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</v>
      </c>
      <c r="U1101">
        <v>0</v>
      </c>
      <c r="V1101">
        <v>0</v>
      </c>
      <c r="W1101" s="26">
        <v>0</v>
      </c>
      <c r="X1101" s="26">
        <v>0</v>
      </c>
      <c r="Y1101" s="26">
        <v>0</v>
      </c>
      <c r="Z1101" s="26">
        <v>0</v>
      </c>
      <c r="AA1101" s="26">
        <v>0</v>
      </c>
      <c r="AB1101" s="26">
        <v>5.6102185739827357</v>
      </c>
      <c r="AC1101" s="26">
        <v>0</v>
      </c>
      <c r="AD1101" s="26">
        <v>0</v>
      </c>
      <c r="AE1101" s="26">
        <v>5.6102185739827357</v>
      </c>
    </row>
    <row r="1102" spans="1:31" x14ac:dyDescent="0.3">
      <c r="A1102">
        <v>2761611</v>
      </c>
      <c r="B1102">
        <v>1</v>
      </c>
      <c r="C1102" t="s">
        <v>81</v>
      </c>
      <c r="D1102" t="s">
        <v>118</v>
      </c>
      <c r="E1102" t="s">
        <v>152</v>
      </c>
      <c r="F1102" t="s">
        <v>3327</v>
      </c>
      <c r="G1102" t="s">
        <v>159</v>
      </c>
      <c r="H1102" t="s">
        <v>149</v>
      </c>
      <c r="I1102" t="s">
        <v>136</v>
      </c>
      <c r="J1102" t="s">
        <v>137</v>
      </c>
      <c r="K1102" t="s">
        <v>138</v>
      </c>
      <c r="L1102" t="s">
        <v>3328</v>
      </c>
      <c r="M1102" t="s">
        <v>3329</v>
      </c>
      <c r="N1102" s="26">
        <v>0.45972222200000001</v>
      </c>
      <c r="O1102">
        <v>0</v>
      </c>
      <c r="P1102">
        <v>408</v>
      </c>
      <c r="Q1102">
        <v>0</v>
      </c>
      <c r="R1102">
        <v>16</v>
      </c>
      <c r="S1102">
        <v>0</v>
      </c>
      <c r="T1102">
        <v>43</v>
      </c>
      <c r="U1102">
        <v>0</v>
      </c>
      <c r="V1102">
        <v>0</v>
      </c>
      <c r="W1102" s="26">
        <v>0</v>
      </c>
      <c r="X1102" s="26">
        <v>18.188748140624586</v>
      </c>
      <c r="Y1102" s="26">
        <v>0</v>
      </c>
      <c r="Z1102" s="26">
        <v>1.2790390917731354</v>
      </c>
      <c r="AA1102" s="26">
        <v>0</v>
      </c>
      <c r="AB1102" s="26">
        <v>6.1119120452637716</v>
      </c>
      <c r="AC1102" s="26">
        <v>0</v>
      </c>
      <c r="AD1102" s="26">
        <v>0</v>
      </c>
      <c r="AE1102" s="26">
        <v>25.579699277661494</v>
      </c>
    </row>
    <row r="1103" spans="1:31" x14ac:dyDescent="0.3">
      <c r="A1103">
        <v>2761405</v>
      </c>
      <c r="B1103">
        <v>1</v>
      </c>
      <c r="C1103" t="s">
        <v>80</v>
      </c>
      <c r="D1103" t="s">
        <v>96</v>
      </c>
      <c r="E1103" t="s">
        <v>132</v>
      </c>
      <c r="F1103" t="s">
        <v>3330</v>
      </c>
      <c r="G1103" t="s">
        <v>134</v>
      </c>
      <c r="H1103" t="s">
        <v>135</v>
      </c>
      <c r="I1103" t="s">
        <v>136</v>
      </c>
      <c r="J1103" t="s">
        <v>137</v>
      </c>
      <c r="K1103" t="s">
        <v>138</v>
      </c>
      <c r="L1103" t="s">
        <v>3331</v>
      </c>
      <c r="M1103" t="s">
        <v>3332</v>
      </c>
      <c r="N1103" s="26">
        <v>1.5152777770000001</v>
      </c>
      <c r="O1103">
        <v>0</v>
      </c>
      <c r="P1103">
        <v>3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 s="26">
        <v>0</v>
      </c>
      <c r="X1103" s="26">
        <v>3.0180992004645701</v>
      </c>
      <c r="Y1103" s="26">
        <v>0</v>
      </c>
      <c r="Z1103" s="26">
        <v>0</v>
      </c>
      <c r="AA1103" s="26">
        <v>0</v>
      </c>
      <c r="AB1103" s="26">
        <v>0</v>
      </c>
      <c r="AC1103" s="26">
        <v>0</v>
      </c>
      <c r="AD1103" s="26">
        <v>0</v>
      </c>
      <c r="AE1103" s="26">
        <v>3.0180992004645701</v>
      </c>
    </row>
    <row r="1104" spans="1:31" x14ac:dyDescent="0.3">
      <c r="A1104">
        <v>2762089</v>
      </c>
      <c r="B1104">
        <v>1</v>
      </c>
      <c r="C1104" t="s">
        <v>81</v>
      </c>
      <c r="D1104" t="s">
        <v>118</v>
      </c>
      <c r="E1104" t="s">
        <v>170</v>
      </c>
      <c r="F1104" t="s">
        <v>3333</v>
      </c>
      <c r="G1104" t="s">
        <v>204</v>
      </c>
      <c r="H1104" t="s">
        <v>135</v>
      </c>
      <c r="I1104" t="s">
        <v>136</v>
      </c>
      <c r="J1104" t="s">
        <v>137</v>
      </c>
      <c r="K1104" t="s">
        <v>138</v>
      </c>
      <c r="L1104" t="s">
        <v>3334</v>
      </c>
      <c r="M1104" t="s">
        <v>3335</v>
      </c>
      <c r="N1104" s="26">
        <v>0.77972222199999996</v>
      </c>
      <c r="O1104">
        <v>0</v>
      </c>
      <c r="P1104">
        <v>230</v>
      </c>
      <c r="Q1104">
        <v>0</v>
      </c>
      <c r="R1104">
        <v>16</v>
      </c>
      <c r="S1104">
        <v>0</v>
      </c>
      <c r="T1104">
        <v>13</v>
      </c>
      <c r="U1104">
        <v>0</v>
      </c>
      <c r="V1104">
        <v>0</v>
      </c>
      <c r="W1104" s="26">
        <v>0</v>
      </c>
      <c r="X1104" s="26">
        <v>43.828054761862276</v>
      </c>
      <c r="Y1104" s="26">
        <v>0</v>
      </c>
      <c r="Z1104" s="26">
        <v>0</v>
      </c>
      <c r="AA1104" s="26">
        <v>0</v>
      </c>
      <c r="AB1104" s="26">
        <v>4.5768626242668891</v>
      </c>
      <c r="AC1104" s="26">
        <v>0</v>
      </c>
      <c r="AD1104" s="26">
        <v>0</v>
      </c>
      <c r="AE1104" s="26">
        <v>48.404917386129164</v>
      </c>
    </row>
    <row r="1105" spans="1:31" x14ac:dyDescent="0.3">
      <c r="A1105">
        <v>2761789</v>
      </c>
      <c r="B1105">
        <v>1</v>
      </c>
      <c r="C1105" t="s">
        <v>80</v>
      </c>
      <c r="D1105" t="s">
        <v>84</v>
      </c>
      <c r="E1105" t="s">
        <v>132</v>
      </c>
      <c r="F1105" t="s">
        <v>3336</v>
      </c>
      <c r="G1105" t="s">
        <v>134</v>
      </c>
      <c r="H1105" t="s">
        <v>135</v>
      </c>
      <c r="I1105" t="s">
        <v>136</v>
      </c>
      <c r="J1105" t="s">
        <v>137</v>
      </c>
      <c r="K1105" t="s">
        <v>138</v>
      </c>
      <c r="L1105" t="s">
        <v>3337</v>
      </c>
      <c r="M1105" t="s">
        <v>3338</v>
      </c>
      <c r="N1105" s="26">
        <v>4.8430555550000003</v>
      </c>
      <c r="O1105">
        <v>0</v>
      </c>
      <c r="P1105">
        <v>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 s="26">
        <v>0</v>
      </c>
      <c r="X1105" s="26">
        <v>1.6556213731757443</v>
      </c>
      <c r="Y1105" s="26">
        <v>0</v>
      </c>
      <c r="Z1105" s="26">
        <v>0</v>
      </c>
      <c r="AA1105" s="26">
        <v>0</v>
      </c>
      <c r="AB1105" s="26">
        <v>0</v>
      </c>
      <c r="AC1105" s="26">
        <v>0</v>
      </c>
      <c r="AD1105" s="26">
        <v>0</v>
      </c>
      <c r="AE1105" s="26">
        <v>1.6556213731757443</v>
      </c>
    </row>
    <row r="1106" spans="1:31" x14ac:dyDescent="0.3">
      <c r="A1106">
        <v>2761434</v>
      </c>
      <c r="B1106">
        <v>1</v>
      </c>
      <c r="C1106" t="s">
        <v>81</v>
      </c>
      <c r="D1106" t="s">
        <v>123</v>
      </c>
      <c r="E1106" t="s">
        <v>170</v>
      </c>
      <c r="F1106" t="s">
        <v>3339</v>
      </c>
      <c r="G1106" t="s">
        <v>303</v>
      </c>
      <c r="H1106" t="s">
        <v>135</v>
      </c>
      <c r="I1106" t="s">
        <v>136</v>
      </c>
      <c r="J1106" t="s">
        <v>137</v>
      </c>
      <c r="K1106" t="s">
        <v>138</v>
      </c>
      <c r="L1106" t="s">
        <v>3340</v>
      </c>
      <c r="M1106" t="s">
        <v>3341</v>
      </c>
      <c r="N1106" s="26">
        <v>3.9422222219999998</v>
      </c>
      <c r="O1106">
        <v>0</v>
      </c>
      <c r="P1106">
        <v>0</v>
      </c>
      <c r="Q1106">
        <v>0</v>
      </c>
      <c r="R1106">
        <v>6</v>
      </c>
      <c r="S1106">
        <v>0</v>
      </c>
      <c r="T1106">
        <v>1</v>
      </c>
      <c r="U1106">
        <v>0</v>
      </c>
      <c r="V1106">
        <v>0</v>
      </c>
      <c r="W1106" s="26">
        <v>0</v>
      </c>
      <c r="X1106" s="26">
        <v>0</v>
      </c>
      <c r="Y1106" s="26">
        <v>0</v>
      </c>
      <c r="Z1106" s="26">
        <v>0</v>
      </c>
      <c r="AA1106" s="26">
        <v>0</v>
      </c>
      <c r="AB1106" s="26">
        <v>0</v>
      </c>
      <c r="AC1106" s="26">
        <v>0</v>
      </c>
      <c r="AD1106" s="26">
        <v>0</v>
      </c>
      <c r="AE1106" s="26">
        <v>0</v>
      </c>
    </row>
    <row r="1107" spans="1:31" x14ac:dyDescent="0.3">
      <c r="A1107">
        <v>2762098</v>
      </c>
      <c r="B1107">
        <v>1</v>
      </c>
      <c r="C1107" t="s">
        <v>81</v>
      </c>
      <c r="D1107" t="s">
        <v>122</v>
      </c>
      <c r="E1107" t="s">
        <v>157</v>
      </c>
      <c r="F1107" t="s">
        <v>3342</v>
      </c>
      <c r="G1107" t="s">
        <v>159</v>
      </c>
      <c r="H1107" t="s">
        <v>149</v>
      </c>
      <c r="I1107" t="s">
        <v>136</v>
      </c>
      <c r="J1107" t="s">
        <v>137</v>
      </c>
      <c r="K1107" t="s">
        <v>138</v>
      </c>
      <c r="L1107" t="s">
        <v>3343</v>
      </c>
      <c r="M1107" t="s">
        <v>3344</v>
      </c>
      <c r="N1107" s="26">
        <v>0.19277777700000001</v>
      </c>
      <c r="O1107">
        <v>0</v>
      </c>
      <c r="P1107">
        <v>138</v>
      </c>
      <c r="Q1107">
        <v>0</v>
      </c>
      <c r="R1107">
        <v>0</v>
      </c>
      <c r="S1107">
        <v>14</v>
      </c>
      <c r="T1107">
        <v>12</v>
      </c>
      <c r="U1107">
        <v>1</v>
      </c>
      <c r="V1107">
        <v>0</v>
      </c>
      <c r="W1107" s="26">
        <v>0</v>
      </c>
      <c r="X1107" s="26">
        <v>3.4232440740687231</v>
      </c>
      <c r="Y1107" s="26">
        <v>0</v>
      </c>
      <c r="Z1107" s="26">
        <v>0</v>
      </c>
      <c r="AA1107" s="26">
        <v>1.7874999563021114</v>
      </c>
      <c r="AB1107" s="26">
        <v>0.82837132228294952</v>
      </c>
      <c r="AC1107" s="26">
        <v>0</v>
      </c>
      <c r="AD1107" s="26">
        <v>0</v>
      </c>
      <c r="AE1107" s="26">
        <v>6.0391153526537842</v>
      </c>
    </row>
    <row r="1108" spans="1:31" x14ac:dyDescent="0.3">
      <c r="A1108">
        <v>2761912</v>
      </c>
      <c r="B1108">
        <v>1</v>
      </c>
      <c r="C1108" t="s">
        <v>81</v>
      </c>
      <c r="D1108" t="s">
        <v>123</v>
      </c>
      <c r="E1108" t="s">
        <v>152</v>
      </c>
      <c r="F1108" t="s">
        <v>1988</v>
      </c>
      <c r="G1108" t="s">
        <v>159</v>
      </c>
      <c r="H1108" t="s">
        <v>149</v>
      </c>
      <c r="I1108" t="s">
        <v>136</v>
      </c>
      <c r="J1108" t="s">
        <v>137</v>
      </c>
      <c r="K1108" t="s">
        <v>138</v>
      </c>
      <c r="L1108" t="s">
        <v>3345</v>
      </c>
      <c r="M1108" t="s">
        <v>3346</v>
      </c>
      <c r="N1108" s="26">
        <v>0.87749999999999995</v>
      </c>
      <c r="O1108">
        <v>3</v>
      </c>
      <c r="P1108">
        <v>216</v>
      </c>
      <c r="Q1108">
        <v>24</v>
      </c>
      <c r="R1108">
        <v>53</v>
      </c>
      <c r="S1108">
        <v>0</v>
      </c>
      <c r="T1108">
        <v>17</v>
      </c>
      <c r="U1108">
        <v>1</v>
      </c>
      <c r="V1108">
        <v>0</v>
      </c>
      <c r="W1108" s="26">
        <v>3.2161657505061916</v>
      </c>
      <c r="X1108" s="26">
        <v>46.091488644427372</v>
      </c>
      <c r="Y1108" s="26">
        <v>6.960324161966323</v>
      </c>
      <c r="Z1108" s="26">
        <v>4.0628598241509293</v>
      </c>
      <c r="AA1108" s="26">
        <v>0</v>
      </c>
      <c r="AB1108" s="26">
        <v>5.3366307232412487</v>
      </c>
      <c r="AC1108" s="26">
        <v>52.114373719817237</v>
      </c>
      <c r="AD1108" s="26">
        <v>0</v>
      </c>
      <c r="AE1108" s="26">
        <v>117.7818428241093</v>
      </c>
    </row>
    <row r="1109" spans="1:31" x14ac:dyDescent="0.3">
      <c r="A1109">
        <v>2761417</v>
      </c>
      <c r="B1109">
        <v>1</v>
      </c>
      <c r="C1109" t="s">
        <v>80</v>
      </c>
      <c r="D1109" t="s">
        <v>90</v>
      </c>
      <c r="E1109" t="s">
        <v>170</v>
      </c>
      <c r="F1109" t="s">
        <v>3347</v>
      </c>
      <c r="G1109" t="s">
        <v>204</v>
      </c>
      <c r="H1109" t="s">
        <v>135</v>
      </c>
      <c r="I1109" t="s">
        <v>136</v>
      </c>
      <c r="J1109" t="s">
        <v>137</v>
      </c>
      <c r="K1109" t="s">
        <v>138</v>
      </c>
      <c r="L1109" t="s">
        <v>3348</v>
      </c>
      <c r="M1109" t="s">
        <v>3349</v>
      </c>
      <c r="N1109" s="26">
        <v>1.8863888879999999</v>
      </c>
      <c r="O1109">
        <v>0</v>
      </c>
      <c r="P1109">
        <v>89</v>
      </c>
      <c r="Q1109">
        <v>0</v>
      </c>
      <c r="R1109">
        <v>0</v>
      </c>
      <c r="S1109">
        <v>0</v>
      </c>
      <c r="T1109">
        <v>13</v>
      </c>
      <c r="U1109">
        <v>0</v>
      </c>
      <c r="V1109">
        <v>0</v>
      </c>
      <c r="W1109" s="26">
        <v>0</v>
      </c>
      <c r="X1109" s="26">
        <v>35.681830051445374</v>
      </c>
      <c r="Y1109" s="26">
        <v>0</v>
      </c>
      <c r="Z1109" s="26">
        <v>0</v>
      </c>
      <c r="AA1109" s="26">
        <v>0</v>
      </c>
      <c r="AB1109" s="26">
        <v>31.877039564309754</v>
      </c>
      <c r="AC1109" s="26">
        <v>0</v>
      </c>
      <c r="AD1109" s="26">
        <v>0</v>
      </c>
      <c r="AE1109" s="26">
        <v>67.558869615755128</v>
      </c>
    </row>
    <row r="1110" spans="1:31" x14ac:dyDescent="0.3">
      <c r="A1110">
        <v>2761371</v>
      </c>
      <c r="B1110">
        <v>1</v>
      </c>
      <c r="C1110" t="s">
        <v>80</v>
      </c>
      <c r="D1110" t="s">
        <v>101</v>
      </c>
      <c r="E1110" t="s">
        <v>170</v>
      </c>
      <c r="F1110" t="s">
        <v>2035</v>
      </c>
      <c r="G1110" t="s">
        <v>628</v>
      </c>
      <c r="H1110" t="s">
        <v>135</v>
      </c>
      <c r="I1110" t="s">
        <v>136</v>
      </c>
      <c r="J1110" t="s">
        <v>137</v>
      </c>
      <c r="K1110" t="s">
        <v>187</v>
      </c>
      <c r="L1110" t="s">
        <v>3350</v>
      </c>
      <c r="M1110" t="s">
        <v>3351</v>
      </c>
      <c r="N1110" s="26">
        <v>8.7866666660000003</v>
      </c>
      <c r="O1110">
        <v>0</v>
      </c>
      <c r="P1110">
        <v>38</v>
      </c>
      <c r="Q1110">
        <v>0</v>
      </c>
      <c r="R1110">
        <v>11</v>
      </c>
      <c r="S1110">
        <v>0</v>
      </c>
      <c r="T1110">
        <v>2</v>
      </c>
      <c r="U1110">
        <v>0</v>
      </c>
      <c r="V1110">
        <v>0</v>
      </c>
      <c r="W1110" s="26">
        <v>0</v>
      </c>
      <c r="X1110" s="26">
        <v>111.42332657191041</v>
      </c>
      <c r="Y1110" s="26">
        <v>0</v>
      </c>
      <c r="Z1110" s="26">
        <v>10.565724083626829</v>
      </c>
      <c r="AA1110" s="26">
        <v>0</v>
      </c>
      <c r="AB1110" s="26">
        <v>0.13490618135599636</v>
      </c>
      <c r="AC1110" s="26">
        <v>0</v>
      </c>
      <c r="AD1110" s="26">
        <v>0</v>
      </c>
      <c r="AE1110" s="26">
        <v>122.12395683689324</v>
      </c>
    </row>
    <row r="1111" spans="1:31" x14ac:dyDescent="0.3">
      <c r="A1111">
        <v>2761975</v>
      </c>
      <c r="B1111">
        <v>1</v>
      </c>
      <c r="C1111" t="s">
        <v>80</v>
      </c>
      <c r="D1111" t="s">
        <v>98</v>
      </c>
      <c r="E1111" t="s">
        <v>141</v>
      </c>
      <c r="F1111" t="s">
        <v>3352</v>
      </c>
      <c r="G1111" t="s">
        <v>344</v>
      </c>
      <c r="H1111" t="s">
        <v>135</v>
      </c>
      <c r="I1111" t="s">
        <v>136</v>
      </c>
      <c r="J1111" t="s">
        <v>137</v>
      </c>
      <c r="K1111" t="s">
        <v>138</v>
      </c>
      <c r="L1111" t="s">
        <v>3353</v>
      </c>
      <c r="M1111" t="s">
        <v>3354</v>
      </c>
      <c r="N1111" s="26">
        <v>2.7463888879999998</v>
      </c>
      <c r="O1111">
        <v>0</v>
      </c>
      <c r="P1111">
        <v>2</v>
      </c>
      <c r="Q1111">
        <v>0</v>
      </c>
      <c r="R1111">
        <v>0</v>
      </c>
      <c r="S1111">
        <v>0</v>
      </c>
      <c r="T1111">
        <v>3</v>
      </c>
      <c r="U1111">
        <v>0</v>
      </c>
      <c r="V1111">
        <v>0</v>
      </c>
      <c r="W1111" s="26">
        <v>0</v>
      </c>
      <c r="X1111" s="26">
        <v>0</v>
      </c>
      <c r="Y1111" s="26">
        <v>0</v>
      </c>
      <c r="Z1111" s="26">
        <v>0</v>
      </c>
      <c r="AA1111" s="26">
        <v>0</v>
      </c>
      <c r="AB1111" s="26">
        <v>0</v>
      </c>
      <c r="AC1111" s="26">
        <v>0</v>
      </c>
      <c r="AD1111" s="26">
        <v>0</v>
      </c>
      <c r="AE1111" s="26">
        <v>0</v>
      </c>
    </row>
    <row r="1112" spans="1:31" x14ac:dyDescent="0.3">
      <c r="A1112">
        <v>2761474</v>
      </c>
      <c r="B1112">
        <v>1</v>
      </c>
      <c r="C1112" t="s">
        <v>80</v>
      </c>
      <c r="D1112" t="s">
        <v>82</v>
      </c>
      <c r="E1112" t="s">
        <v>166</v>
      </c>
      <c r="F1112" t="s">
        <v>1587</v>
      </c>
      <c r="G1112" t="s">
        <v>425</v>
      </c>
      <c r="H1112" t="s">
        <v>135</v>
      </c>
      <c r="I1112" t="s">
        <v>136</v>
      </c>
      <c r="J1112" t="s">
        <v>137</v>
      </c>
      <c r="K1112" t="s">
        <v>138</v>
      </c>
      <c r="L1112" t="s">
        <v>3355</v>
      </c>
      <c r="M1112" t="s">
        <v>3356</v>
      </c>
      <c r="N1112" s="26">
        <v>0.51027777699999999</v>
      </c>
      <c r="O1112">
        <v>0</v>
      </c>
      <c r="P1112">
        <v>24</v>
      </c>
      <c r="Q1112">
        <v>0</v>
      </c>
      <c r="R1112">
        <v>0</v>
      </c>
      <c r="S1112">
        <v>0</v>
      </c>
      <c r="T1112">
        <v>47</v>
      </c>
      <c r="U1112">
        <v>0</v>
      </c>
      <c r="V1112">
        <v>0</v>
      </c>
      <c r="W1112" s="26">
        <v>0</v>
      </c>
      <c r="X1112" s="26">
        <v>2.2787053209121302</v>
      </c>
      <c r="Y1112" s="26">
        <v>0</v>
      </c>
      <c r="Z1112" s="26">
        <v>0</v>
      </c>
      <c r="AA1112" s="26">
        <v>0</v>
      </c>
      <c r="AB1112" s="26">
        <v>29.860125142111471</v>
      </c>
      <c r="AC1112" s="26">
        <v>0</v>
      </c>
      <c r="AD1112" s="26">
        <v>0</v>
      </c>
      <c r="AE1112" s="26">
        <v>32.138830463023602</v>
      </c>
    </row>
    <row r="1113" spans="1:31" x14ac:dyDescent="0.3">
      <c r="A1113">
        <v>2761520</v>
      </c>
      <c r="B1113">
        <v>1</v>
      </c>
      <c r="C1113" t="s">
        <v>80</v>
      </c>
      <c r="D1113" t="s">
        <v>97</v>
      </c>
      <c r="E1113" t="s">
        <v>170</v>
      </c>
      <c r="F1113" t="s">
        <v>3357</v>
      </c>
      <c r="G1113" t="s">
        <v>204</v>
      </c>
      <c r="H1113" t="s">
        <v>135</v>
      </c>
      <c r="I1113" t="s">
        <v>136</v>
      </c>
      <c r="J1113" t="s">
        <v>137</v>
      </c>
      <c r="K1113" t="s">
        <v>138</v>
      </c>
      <c r="L1113" t="s">
        <v>3358</v>
      </c>
      <c r="M1113" t="s">
        <v>3254</v>
      </c>
      <c r="N1113" s="26">
        <v>0.72388888799999995</v>
      </c>
      <c r="O1113">
        <v>0</v>
      </c>
      <c r="P1113">
        <v>25</v>
      </c>
      <c r="Q1113">
        <v>0</v>
      </c>
      <c r="R1113">
        <v>16</v>
      </c>
      <c r="S1113">
        <v>0</v>
      </c>
      <c r="T1113">
        <v>10</v>
      </c>
      <c r="U1113">
        <v>0</v>
      </c>
      <c r="V1113">
        <v>0</v>
      </c>
      <c r="W1113" s="26">
        <v>0</v>
      </c>
      <c r="X1113" s="26">
        <v>23.65470586368599</v>
      </c>
      <c r="Y1113" s="26">
        <v>0</v>
      </c>
      <c r="Z1113" s="26">
        <v>5.7447082509307279</v>
      </c>
      <c r="AA1113" s="26">
        <v>0</v>
      </c>
      <c r="AB1113" s="26">
        <v>8.4620830733504793</v>
      </c>
      <c r="AC1113" s="26">
        <v>0</v>
      </c>
      <c r="AD1113" s="26">
        <v>0</v>
      </c>
      <c r="AE1113" s="26">
        <v>37.861497187967196</v>
      </c>
    </row>
    <row r="1114" spans="1:31" x14ac:dyDescent="0.3">
      <c r="A1114">
        <v>2761729</v>
      </c>
      <c r="B1114">
        <v>1</v>
      </c>
      <c r="C1114" t="s">
        <v>80</v>
      </c>
      <c r="D1114" t="s">
        <v>96</v>
      </c>
      <c r="E1114" t="s">
        <v>132</v>
      </c>
      <c r="F1114" t="s">
        <v>3359</v>
      </c>
      <c r="G1114" t="s">
        <v>134</v>
      </c>
      <c r="H1114" t="s">
        <v>135</v>
      </c>
      <c r="I1114" t="s">
        <v>136</v>
      </c>
      <c r="J1114" t="s">
        <v>137</v>
      </c>
      <c r="K1114" t="s">
        <v>138</v>
      </c>
      <c r="L1114" t="s">
        <v>3360</v>
      </c>
      <c r="M1114" t="s">
        <v>3361</v>
      </c>
      <c r="N1114" s="26">
        <v>2.855555555</v>
      </c>
      <c r="O1114">
        <v>0</v>
      </c>
      <c r="P1114">
        <v>2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 s="26">
        <v>0</v>
      </c>
      <c r="X1114" s="26">
        <v>2.7799260346548977</v>
      </c>
      <c r="Y1114" s="26">
        <v>0</v>
      </c>
      <c r="Z1114" s="26">
        <v>0</v>
      </c>
      <c r="AA1114" s="26">
        <v>0</v>
      </c>
      <c r="AB1114" s="26">
        <v>0</v>
      </c>
      <c r="AC1114" s="26">
        <v>0</v>
      </c>
      <c r="AD1114" s="26">
        <v>0</v>
      </c>
      <c r="AE1114" s="26">
        <v>2.7799260346548977</v>
      </c>
    </row>
    <row r="1115" spans="1:31" x14ac:dyDescent="0.3">
      <c r="A1115">
        <v>2761663</v>
      </c>
      <c r="B1115">
        <v>1</v>
      </c>
      <c r="C1115" t="s">
        <v>80</v>
      </c>
      <c r="D1115" t="s">
        <v>93</v>
      </c>
      <c r="E1115" t="s">
        <v>141</v>
      </c>
      <c r="F1115" t="s">
        <v>3362</v>
      </c>
      <c r="G1115" t="s">
        <v>1885</v>
      </c>
      <c r="H1115" t="s">
        <v>135</v>
      </c>
      <c r="I1115" t="s">
        <v>136</v>
      </c>
      <c r="J1115" t="s">
        <v>137</v>
      </c>
      <c r="K1115" t="s">
        <v>138</v>
      </c>
      <c r="L1115" t="s">
        <v>3363</v>
      </c>
      <c r="M1115" t="s">
        <v>3364</v>
      </c>
      <c r="N1115" s="26">
        <v>0.50027777699999998</v>
      </c>
      <c r="O1115">
        <v>0</v>
      </c>
      <c r="P1115">
        <v>3</v>
      </c>
      <c r="Q1115">
        <v>0</v>
      </c>
      <c r="R1115">
        <v>13</v>
      </c>
      <c r="S1115">
        <v>0</v>
      </c>
      <c r="T1115">
        <v>7</v>
      </c>
      <c r="U1115">
        <v>0</v>
      </c>
      <c r="V1115">
        <v>0</v>
      </c>
      <c r="W1115" s="26">
        <v>0</v>
      </c>
      <c r="X1115" s="26">
        <v>0.15237839758586935</v>
      </c>
      <c r="Y1115" s="26">
        <v>0</v>
      </c>
      <c r="Z1115" s="26">
        <v>0.29815628400670507</v>
      </c>
      <c r="AA1115" s="26">
        <v>0</v>
      </c>
      <c r="AB1115" s="26">
        <v>2.9488159069641546</v>
      </c>
      <c r="AC1115" s="26">
        <v>0</v>
      </c>
      <c r="AD1115" s="26">
        <v>0</v>
      </c>
      <c r="AE1115" s="26">
        <v>3.3993505885567292</v>
      </c>
    </row>
    <row r="1116" spans="1:31" x14ac:dyDescent="0.3">
      <c r="A1116">
        <v>2761829</v>
      </c>
      <c r="B1116">
        <v>1</v>
      </c>
      <c r="C1116" t="s">
        <v>80</v>
      </c>
      <c r="D1116" t="s">
        <v>85</v>
      </c>
      <c r="E1116" t="s">
        <v>132</v>
      </c>
      <c r="F1116" t="s">
        <v>3365</v>
      </c>
      <c r="G1116" t="s">
        <v>197</v>
      </c>
      <c r="H1116" t="s">
        <v>135</v>
      </c>
      <c r="I1116" t="s">
        <v>136</v>
      </c>
      <c r="J1116" t="s">
        <v>137</v>
      </c>
      <c r="K1116" t="s">
        <v>138</v>
      </c>
      <c r="L1116" t="s">
        <v>3366</v>
      </c>
      <c r="M1116" t="s">
        <v>3367</v>
      </c>
      <c r="N1116" s="26">
        <v>0.86083333299999998</v>
      </c>
      <c r="O1116">
        <v>0</v>
      </c>
      <c r="P1116">
        <v>5</v>
      </c>
      <c r="Q1116">
        <v>0</v>
      </c>
      <c r="R1116">
        <v>0</v>
      </c>
      <c r="S1116">
        <v>0</v>
      </c>
      <c r="T1116">
        <v>1</v>
      </c>
      <c r="U1116">
        <v>0</v>
      </c>
      <c r="V1116">
        <v>0</v>
      </c>
      <c r="W1116" s="26">
        <v>0</v>
      </c>
      <c r="X1116" s="26">
        <v>0.15334428736450401</v>
      </c>
      <c r="Y1116" s="26">
        <v>0</v>
      </c>
      <c r="Z1116" s="26">
        <v>0</v>
      </c>
      <c r="AA1116" s="26">
        <v>0</v>
      </c>
      <c r="AB1116" s="26">
        <v>0.40352281986047456</v>
      </c>
      <c r="AC1116" s="26">
        <v>0</v>
      </c>
      <c r="AD1116" s="26">
        <v>0</v>
      </c>
      <c r="AE1116" s="26">
        <v>0.55686710722497856</v>
      </c>
    </row>
    <row r="1117" spans="1:31" x14ac:dyDescent="0.3">
      <c r="A1117">
        <v>2761806</v>
      </c>
      <c r="B1117">
        <v>1</v>
      </c>
      <c r="C1117" t="s">
        <v>80</v>
      </c>
      <c r="D1117" t="s">
        <v>95</v>
      </c>
      <c r="E1117" t="s">
        <v>146</v>
      </c>
      <c r="F1117" t="s">
        <v>3368</v>
      </c>
      <c r="G1117" t="s">
        <v>960</v>
      </c>
      <c r="H1117" t="s">
        <v>149</v>
      </c>
      <c r="I1117" t="s">
        <v>136</v>
      </c>
      <c r="J1117" t="s">
        <v>137</v>
      </c>
      <c r="K1117" t="s">
        <v>138</v>
      </c>
      <c r="L1117" t="s">
        <v>3369</v>
      </c>
      <c r="M1117" t="s">
        <v>3370</v>
      </c>
      <c r="N1117" s="26">
        <v>0.35888888800000002</v>
      </c>
      <c r="O1117">
        <v>4</v>
      </c>
      <c r="P1117">
        <v>250</v>
      </c>
      <c r="Q1117">
        <v>4</v>
      </c>
      <c r="R1117">
        <v>29</v>
      </c>
      <c r="S1117">
        <v>9</v>
      </c>
      <c r="T1117">
        <v>28</v>
      </c>
      <c r="U1117">
        <v>0</v>
      </c>
      <c r="V1117">
        <v>0</v>
      </c>
      <c r="W1117" s="26">
        <v>5.1832006083879172</v>
      </c>
      <c r="X1117" s="26">
        <v>19.291541985929619</v>
      </c>
      <c r="Y1117" s="26">
        <v>6.8521799446708815</v>
      </c>
      <c r="Z1117" s="26">
        <v>1.1634004543705645</v>
      </c>
      <c r="AA1117" s="26">
        <v>29.706890195205904</v>
      </c>
      <c r="AB1117" s="26">
        <v>6.74670556707275</v>
      </c>
      <c r="AC1117" s="26">
        <v>0</v>
      </c>
      <c r="AD1117" s="26">
        <v>0</v>
      </c>
      <c r="AE1117" s="26">
        <v>68.94391875563764</v>
      </c>
    </row>
    <row r="1118" spans="1:31" x14ac:dyDescent="0.3">
      <c r="A1118">
        <v>2761998</v>
      </c>
      <c r="B1118">
        <v>1</v>
      </c>
      <c r="C1118" t="s">
        <v>81</v>
      </c>
      <c r="D1118" t="s">
        <v>112</v>
      </c>
      <c r="E1118" t="s">
        <v>157</v>
      </c>
      <c r="F1118" t="s">
        <v>3371</v>
      </c>
      <c r="G1118" t="s">
        <v>159</v>
      </c>
      <c r="H1118" t="s">
        <v>149</v>
      </c>
      <c r="I1118" t="s">
        <v>136</v>
      </c>
      <c r="J1118" t="s">
        <v>137</v>
      </c>
      <c r="K1118" t="s">
        <v>138</v>
      </c>
      <c r="L1118" t="s">
        <v>3372</v>
      </c>
      <c r="M1118" t="s">
        <v>3373</v>
      </c>
      <c r="N1118" s="26">
        <v>0.25277777699999998</v>
      </c>
      <c r="O1118">
        <v>0</v>
      </c>
      <c r="P1118">
        <v>93</v>
      </c>
      <c r="Q1118">
        <v>0</v>
      </c>
      <c r="R1118">
        <v>49</v>
      </c>
      <c r="S1118">
        <v>1</v>
      </c>
      <c r="T1118">
        <v>49</v>
      </c>
      <c r="U1118">
        <v>1</v>
      </c>
      <c r="V1118">
        <v>0</v>
      </c>
      <c r="W1118" s="26">
        <v>0</v>
      </c>
      <c r="X1118" s="26">
        <v>4.9207675679862204</v>
      </c>
      <c r="Y1118" s="26">
        <v>0</v>
      </c>
      <c r="Z1118" s="26">
        <v>0.42578971849234526</v>
      </c>
      <c r="AA1118" s="26">
        <v>0.33795813136944441</v>
      </c>
      <c r="AB1118" s="26">
        <v>22.183638394306477</v>
      </c>
      <c r="AC1118" s="26">
        <v>17.000649073164396</v>
      </c>
      <c r="AD1118" s="26">
        <v>0</v>
      </c>
      <c r="AE1118" s="26">
        <v>44.868802885318885</v>
      </c>
    </row>
    <row r="1119" spans="1:31" x14ac:dyDescent="0.3">
      <c r="A1119">
        <v>2761892</v>
      </c>
      <c r="B1119">
        <v>1</v>
      </c>
      <c r="C1119" t="s">
        <v>80</v>
      </c>
      <c r="D1119" t="s">
        <v>87</v>
      </c>
      <c r="E1119" t="s">
        <v>141</v>
      </c>
      <c r="F1119" t="s">
        <v>3374</v>
      </c>
      <c r="G1119" t="s">
        <v>425</v>
      </c>
      <c r="H1119" t="s">
        <v>135</v>
      </c>
      <c r="I1119" t="s">
        <v>136</v>
      </c>
      <c r="J1119" t="s">
        <v>137</v>
      </c>
      <c r="K1119" t="s">
        <v>138</v>
      </c>
      <c r="L1119" t="s">
        <v>3375</v>
      </c>
      <c r="M1119" t="s">
        <v>3376</v>
      </c>
      <c r="N1119" s="26">
        <v>0.97805555499999997</v>
      </c>
      <c r="O1119">
        <v>0</v>
      </c>
      <c r="P1119">
        <v>380</v>
      </c>
      <c r="Q1119">
        <v>0</v>
      </c>
      <c r="R1119">
        <v>0</v>
      </c>
      <c r="S1119">
        <v>0</v>
      </c>
      <c r="T1119">
        <v>17</v>
      </c>
      <c r="U1119">
        <v>0</v>
      </c>
      <c r="V1119">
        <v>0</v>
      </c>
      <c r="W1119" s="26">
        <v>0</v>
      </c>
      <c r="X1119" s="26">
        <v>95.02313785593131</v>
      </c>
      <c r="Y1119" s="26">
        <v>0</v>
      </c>
      <c r="Z1119" s="26">
        <v>0</v>
      </c>
      <c r="AA1119" s="26">
        <v>0</v>
      </c>
      <c r="AB1119" s="26">
        <v>22.728665388292963</v>
      </c>
      <c r="AC1119" s="26">
        <v>0</v>
      </c>
      <c r="AD1119" s="26">
        <v>0</v>
      </c>
      <c r="AE1119" s="26">
        <v>117.75180324422428</v>
      </c>
    </row>
    <row r="1120" spans="1:31" x14ac:dyDescent="0.3">
      <c r="A1120">
        <v>2761394</v>
      </c>
      <c r="B1120">
        <v>1</v>
      </c>
      <c r="C1120" t="s">
        <v>81</v>
      </c>
      <c r="D1120" t="s">
        <v>123</v>
      </c>
      <c r="E1120" t="s">
        <v>141</v>
      </c>
      <c r="F1120" t="s">
        <v>3377</v>
      </c>
      <c r="G1120" t="s">
        <v>186</v>
      </c>
      <c r="H1120" t="s">
        <v>135</v>
      </c>
      <c r="I1120" t="s">
        <v>136</v>
      </c>
      <c r="J1120" t="s">
        <v>137</v>
      </c>
      <c r="K1120" t="s">
        <v>187</v>
      </c>
      <c r="L1120" t="s">
        <v>3378</v>
      </c>
      <c r="M1120" t="s">
        <v>3379</v>
      </c>
      <c r="N1120" s="26">
        <v>6.3791666659999997</v>
      </c>
      <c r="O1120">
        <v>0</v>
      </c>
      <c r="P1120">
        <v>192</v>
      </c>
      <c r="Q1120">
        <v>0</v>
      </c>
      <c r="R1120">
        <v>11</v>
      </c>
      <c r="S1120">
        <v>0</v>
      </c>
      <c r="T1120">
        <v>13</v>
      </c>
      <c r="U1120">
        <v>0</v>
      </c>
      <c r="V1120">
        <v>0</v>
      </c>
      <c r="W1120" s="26">
        <v>0</v>
      </c>
      <c r="X1120" s="26">
        <v>180.49041233857764</v>
      </c>
      <c r="Y1120" s="26">
        <v>0</v>
      </c>
      <c r="Z1120" s="26">
        <v>7.2059319795179135</v>
      </c>
      <c r="AA1120" s="26">
        <v>0</v>
      </c>
      <c r="AB1120" s="26">
        <v>21.057148493495685</v>
      </c>
      <c r="AC1120" s="26">
        <v>0</v>
      </c>
      <c r="AD1120" s="26">
        <v>0</v>
      </c>
      <c r="AE1120" s="26">
        <v>208.75349281159123</v>
      </c>
    </row>
    <row r="1121" spans="1:31" x14ac:dyDescent="0.3">
      <c r="A1121">
        <v>2761308</v>
      </c>
      <c r="B1121">
        <v>1</v>
      </c>
      <c r="C1121" t="s">
        <v>80</v>
      </c>
      <c r="D1121" t="s">
        <v>82</v>
      </c>
      <c r="E1121" t="s">
        <v>132</v>
      </c>
      <c r="F1121" t="s">
        <v>3380</v>
      </c>
      <c r="G1121" t="s">
        <v>197</v>
      </c>
      <c r="H1121" t="s">
        <v>135</v>
      </c>
      <c r="I1121" t="s">
        <v>136</v>
      </c>
      <c r="J1121" t="s">
        <v>137</v>
      </c>
      <c r="K1121" t="s">
        <v>138</v>
      </c>
      <c r="L1121" t="s">
        <v>3381</v>
      </c>
      <c r="M1121" t="s">
        <v>3382</v>
      </c>
      <c r="N1121" s="26">
        <v>6.3105555549999997</v>
      </c>
      <c r="O1121">
        <v>0</v>
      </c>
      <c r="P1121">
        <v>2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 s="26">
        <v>0</v>
      </c>
      <c r="X1121" s="26">
        <v>2.7061390493417745</v>
      </c>
      <c r="Y1121" s="26">
        <v>0</v>
      </c>
      <c r="Z1121" s="26">
        <v>0</v>
      </c>
      <c r="AA1121" s="26">
        <v>0</v>
      </c>
      <c r="AB1121" s="26">
        <v>0</v>
      </c>
      <c r="AC1121" s="26">
        <v>0</v>
      </c>
      <c r="AD1121" s="26">
        <v>0</v>
      </c>
      <c r="AE1121" s="26">
        <v>2.7061390493417745</v>
      </c>
    </row>
    <row r="1122" spans="1:31" x14ac:dyDescent="0.3">
      <c r="A1122">
        <v>2762094</v>
      </c>
      <c r="B1122">
        <v>2</v>
      </c>
      <c r="C1122" t="s">
        <v>80</v>
      </c>
      <c r="D1122" t="s">
        <v>101</v>
      </c>
      <c r="E1122" t="s">
        <v>170</v>
      </c>
      <c r="F1122" t="s">
        <v>2035</v>
      </c>
      <c r="G1122" t="s">
        <v>197</v>
      </c>
      <c r="H1122" t="s">
        <v>135</v>
      </c>
      <c r="I1122" t="s">
        <v>136</v>
      </c>
      <c r="J1122" t="s">
        <v>137</v>
      </c>
      <c r="K1122" t="s">
        <v>138</v>
      </c>
      <c r="L1122" t="s">
        <v>3383</v>
      </c>
      <c r="M1122" t="s">
        <v>3384</v>
      </c>
      <c r="N1122" s="26">
        <v>1.2241666659999999</v>
      </c>
      <c r="O1122">
        <v>0</v>
      </c>
      <c r="P1122">
        <v>38</v>
      </c>
      <c r="Q1122">
        <v>0</v>
      </c>
      <c r="R1122">
        <v>11</v>
      </c>
      <c r="S1122">
        <v>0</v>
      </c>
      <c r="T1122">
        <v>2</v>
      </c>
      <c r="U1122">
        <v>0</v>
      </c>
      <c r="V1122">
        <v>0</v>
      </c>
      <c r="W1122" s="26">
        <v>0</v>
      </c>
      <c r="X1122" s="26">
        <v>16.169990222931627</v>
      </c>
      <c r="Y1122" s="26">
        <v>0</v>
      </c>
      <c r="Z1122" s="26">
        <v>1.214839824075268</v>
      </c>
      <c r="AA1122" s="26">
        <v>0</v>
      </c>
      <c r="AB1122" s="26">
        <v>1.1459873208851112E-2</v>
      </c>
      <c r="AC1122" s="26">
        <v>0</v>
      </c>
      <c r="AD1122" s="26">
        <v>0</v>
      </c>
      <c r="AE1122" s="26">
        <v>17.396289920215743</v>
      </c>
    </row>
    <row r="1123" spans="1:31" x14ac:dyDescent="0.3">
      <c r="A1123">
        <v>2761600</v>
      </c>
      <c r="B1123">
        <v>1</v>
      </c>
      <c r="C1123" t="s">
        <v>80</v>
      </c>
      <c r="D1123" t="s">
        <v>88</v>
      </c>
      <c r="E1123" t="s">
        <v>132</v>
      </c>
      <c r="F1123" t="s">
        <v>3385</v>
      </c>
      <c r="G1123" t="s">
        <v>307</v>
      </c>
      <c r="H1123" t="s">
        <v>135</v>
      </c>
      <c r="I1123" t="s">
        <v>136</v>
      </c>
      <c r="J1123" t="s">
        <v>137</v>
      </c>
      <c r="K1123" t="s">
        <v>138</v>
      </c>
      <c r="L1123" t="s">
        <v>3386</v>
      </c>
      <c r="M1123" t="s">
        <v>3387</v>
      </c>
      <c r="N1123" s="26">
        <v>0.54472222199999998</v>
      </c>
      <c r="O1123">
        <v>0</v>
      </c>
      <c r="P1123">
        <v>24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 s="26">
        <v>0</v>
      </c>
      <c r="X1123" s="26">
        <v>6.7188315388492095</v>
      </c>
      <c r="Y1123" s="26">
        <v>0</v>
      </c>
      <c r="Z1123" s="26">
        <v>0</v>
      </c>
      <c r="AA1123" s="26">
        <v>0</v>
      </c>
      <c r="AB1123" s="26">
        <v>0</v>
      </c>
      <c r="AC1123" s="26">
        <v>0</v>
      </c>
      <c r="AD1123" s="26">
        <v>0</v>
      </c>
      <c r="AE1123" s="26">
        <v>6.7188315388492095</v>
      </c>
    </row>
    <row r="1124" spans="1:31" x14ac:dyDescent="0.3">
      <c r="A1124">
        <v>2762078</v>
      </c>
      <c r="B1124">
        <v>1</v>
      </c>
      <c r="C1124" t="s">
        <v>81</v>
      </c>
      <c r="D1124" t="s">
        <v>128</v>
      </c>
      <c r="E1124" t="s">
        <v>146</v>
      </c>
      <c r="F1124" t="s">
        <v>3388</v>
      </c>
      <c r="G1124" t="s">
        <v>159</v>
      </c>
      <c r="H1124" t="s">
        <v>149</v>
      </c>
      <c r="I1124" t="s">
        <v>136</v>
      </c>
      <c r="J1124" t="s">
        <v>137</v>
      </c>
      <c r="K1124" t="s">
        <v>138</v>
      </c>
      <c r="L1124" t="s">
        <v>3389</v>
      </c>
      <c r="M1124" t="s">
        <v>3390</v>
      </c>
      <c r="N1124" s="26">
        <v>2.3705555550000001</v>
      </c>
      <c r="O1124">
        <v>1</v>
      </c>
      <c r="P1124">
        <v>570</v>
      </c>
      <c r="Q1124">
        <v>1</v>
      </c>
      <c r="R1124">
        <v>16</v>
      </c>
      <c r="S1124">
        <v>0</v>
      </c>
      <c r="T1124">
        <v>46</v>
      </c>
      <c r="U1124">
        <v>0</v>
      </c>
      <c r="V1124">
        <v>0</v>
      </c>
      <c r="W1124" s="26">
        <v>0.67498411191555552</v>
      </c>
      <c r="X1124" s="26">
        <v>42.028428541249006</v>
      </c>
      <c r="Y1124" s="26">
        <v>0.88774675883654375</v>
      </c>
      <c r="Z1124" s="26">
        <v>2.4436068113066671</v>
      </c>
      <c r="AA1124" s="26">
        <v>0</v>
      </c>
      <c r="AB1124" s="26">
        <v>14.06113228198949</v>
      </c>
      <c r="AC1124" s="26">
        <v>0</v>
      </c>
      <c r="AD1124" s="26">
        <v>0</v>
      </c>
      <c r="AE1124" s="26">
        <v>60.095898505297257</v>
      </c>
    </row>
    <row r="1125" spans="1:31" x14ac:dyDescent="0.3">
      <c r="A1125">
        <v>2761368</v>
      </c>
      <c r="B1125">
        <v>1</v>
      </c>
      <c r="C1125" t="s">
        <v>81</v>
      </c>
      <c r="D1125" t="s">
        <v>120</v>
      </c>
      <c r="E1125" t="s">
        <v>157</v>
      </c>
      <c r="F1125" t="s">
        <v>3391</v>
      </c>
      <c r="G1125" t="s">
        <v>159</v>
      </c>
      <c r="H1125" t="s">
        <v>149</v>
      </c>
      <c r="I1125" t="s">
        <v>136</v>
      </c>
      <c r="J1125" t="s">
        <v>137</v>
      </c>
      <c r="K1125" t="s">
        <v>138</v>
      </c>
      <c r="L1125" t="s">
        <v>3392</v>
      </c>
      <c r="M1125" t="s">
        <v>3393</v>
      </c>
      <c r="N1125" s="26">
        <v>0.94166666600000004</v>
      </c>
      <c r="O1125">
        <v>2</v>
      </c>
      <c r="P1125">
        <v>325</v>
      </c>
      <c r="Q1125">
        <v>100</v>
      </c>
      <c r="R1125">
        <v>9</v>
      </c>
      <c r="S1125">
        <v>9</v>
      </c>
      <c r="T1125">
        <v>23</v>
      </c>
      <c r="U1125">
        <v>1</v>
      </c>
      <c r="V1125">
        <v>0</v>
      </c>
      <c r="W1125" s="26">
        <v>0</v>
      </c>
      <c r="X1125" s="26">
        <v>59.582219657063476</v>
      </c>
      <c r="Y1125" s="26">
        <v>3.2978038180343754</v>
      </c>
      <c r="Z1125" s="26">
        <v>1.1038806410272899</v>
      </c>
      <c r="AA1125" s="26">
        <v>47.139058317206313</v>
      </c>
      <c r="AB1125" s="26">
        <v>8.7554227699600737</v>
      </c>
      <c r="AC1125" s="26">
        <v>21.686919155105883</v>
      </c>
      <c r="AD1125" s="26">
        <v>0</v>
      </c>
      <c r="AE1125" s="26">
        <v>141.56530435839741</v>
      </c>
    </row>
    <row r="1126" spans="1:31" x14ac:dyDescent="0.3">
      <c r="A1126">
        <v>2761291</v>
      </c>
      <c r="B1126">
        <v>1</v>
      </c>
      <c r="C1126" t="s">
        <v>80</v>
      </c>
      <c r="D1126" t="s">
        <v>90</v>
      </c>
      <c r="E1126" t="s">
        <v>175</v>
      </c>
      <c r="F1126" t="s">
        <v>3394</v>
      </c>
      <c r="G1126" t="s">
        <v>159</v>
      </c>
      <c r="H1126" t="s">
        <v>149</v>
      </c>
      <c r="I1126" t="s">
        <v>136</v>
      </c>
      <c r="J1126" t="s">
        <v>137</v>
      </c>
      <c r="K1126" t="s">
        <v>138</v>
      </c>
      <c r="L1126" t="s">
        <v>3395</v>
      </c>
      <c r="M1126" t="s">
        <v>3396</v>
      </c>
      <c r="N1126" s="26">
        <v>1.621111111</v>
      </c>
      <c r="O1126">
        <v>0</v>
      </c>
      <c r="P1126">
        <v>2836</v>
      </c>
      <c r="Q1126">
        <v>0</v>
      </c>
      <c r="R1126">
        <v>0</v>
      </c>
      <c r="S1126">
        <v>1</v>
      </c>
      <c r="T1126">
        <v>214</v>
      </c>
      <c r="U1126">
        <v>0</v>
      </c>
      <c r="V1126">
        <v>0</v>
      </c>
      <c r="W1126" s="26">
        <v>0</v>
      </c>
      <c r="X1126" s="26">
        <v>859.9157389144242</v>
      </c>
      <c r="Y1126" s="26">
        <v>0</v>
      </c>
      <c r="Z1126" s="26">
        <v>0</v>
      </c>
      <c r="AA1126" s="26">
        <v>101.03434989851539</v>
      </c>
      <c r="AB1126" s="26">
        <v>188.89163177819148</v>
      </c>
      <c r="AC1126" s="26">
        <v>0</v>
      </c>
      <c r="AD1126" s="26">
        <v>0</v>
      </c>
      <c r="AE1126" s="26">
        <v>1149.841720591131</v>
      </c>
    </row>
    <row r="1127" spans="1:31" x14ac:dyDescent="0.3">
      <c r="A1127">
        <v>2761809</v>
      </c>
      <c r="B1127">
        <v>1</v>
      </c>
      <c r="C1127" t="s">
        <v>81</v>
      </c>
      <c r="D1127" t="s">
        <v>128</v>
      </c>
      <c r="E1127" t="s">
        <v>132</v>
      </c>
      <c r="F1127" t="s">
        <v>3397</v>
      </c>
      <c r="G1127" t="s">
        <v>197</v>
      </c>
      <c r="H1127" t="s">
        <v>135</v>
      </c>
      <c r="I1127" t="s">
        <v>136</v>
      </c>
      <c r="J1127" t="s">
        <v>137</v>
      </c>
      <c r="K1127" t="s">
        <v>138</v>
      </c>
      <c r="L1127" t="s">
        <v>3398</v>
      </c>
      <c r="M1127" t="s">
        <v>3399</v>
      </c>
      <c r="N1127" s="26">
        <v>3.4613888880000001</v>
      </c>
      <c r="O1127">
        <v>0</v>
      </c>
      <c r="P1127">
        <v>1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 s="26">
        <v>0</v>
      </c>
      <c r="X1127" s="26">
        <v>0</v>
      </c>
      <c r="Y1127" s="26">
        <v>0</v>
      </c>
      <c r="Z1127" s="26">
        <v>0</v>
      </c>
      <c r="AA1127" s="26">
        <v>0</v>
      </c>
      <c r="AB1127" s="26">
        <v>0</v>
      </c>
      <c r="AC1127" s="26">
        <v>0</v>
      </c>
      <c r="AD1127" s="26">
        <v>0</v>
      </c>
      <c r="AE1127" s="26">
        <v>0</v>
      </c>
    </row>
    <row r="1128" spans="1:31" x14ac:dyDescent="0.3">
      <c r="A1128">
        <v>2762164</v>
      </c>
      <c r="B1128">
        <v>1</v>
      </c>
      <c r="C1128" t="s">
        <v>81</v>
      </c>
      <c r="D1128" t="s">
        <v>117</v>
      </c>
      <c r="E1128" t="s">
        <v>170</v>
      </c>
      <c r="F1128" t="s">
        <v>1668</v>
      </c>
      <c r="G1128" t="s">
        <v>204</v>
      </c>
      <c r="H1128" t="s">
        <v>135</v>
      </c>
      <c r="I1128" t="s">
        <v>136</v>
      </c>
      <c r="J1128" t="s">
        <v>137</v>
      </c>
      <c r="K1128" t="s">
        <v>138</v>
      </c>
      <c r="L1128" t="s">
        <v>3400</v>
      </c>
      <c r="M1128" t="s">
        <v>3401</v>
      </c>
      <c r="N1128" s="26">
        <v>1.9608333330000001</v>
      </c>
      <c r="O1128">
        <v>0</v>
      </c>
      <c r="P1128">
        <v>117</v>
      </c>
      <c r="Q1128">
        <v>0</v>
      </c>
      <c r="R1128">
        <v>0</v>
      </c>
      <c r="S1128">
        <v>0</v>
      </c>
      <c r="T1128">
        <v>20</v>
      </c>
      <c r="U1128">
        <v>0</v>
      </c>
      <c r="V1128">
        <v>0</v>
      </c>
      <c r="W1128" s="26">
        <v>0</v>
      </c>
      <c r="X1128" s="26">
        <v>47.779210838552849</v>
      </c>
      <c r="Y1128" s="26">
        <v>0</v>
      </c>
      <c r="Z1128" s="26">
        <v>0</v>
      </c>
      <c r="AA1128" s="26">
        <v>0</v>
      </c>
      <c r="AB1128" s="26">
        <v>8.3300639682679538</v>
      </c>
      <c r="AC1128" s="26">
        <v>0</v>
      </c>
      <c r="AD1128" s="26">
        <v>0</v>
      </c>
      <c r="AE1128" s="26">
        <v>56.109274806820807</v>
      </c>
    </row>
    <row r="1129" spans="1:31" x14ac:dyDescent="0.3">
      <c r="A1129">
        <v>2761431</v>
      </c>
      <c r="B1129">
        <v>1</v>
      </c>
      <c r="C1129" t="s">
        <v>80</v>
      </c>
      <c r="D1129" t="s">
        <v>108</v>
      </c>
      <c r="E1129" t="s">
        <v>170</v>
      </c>
      <c r="F1129" t="s">
        <v>3402</v>
      </c>
      <c r="G1129" t="s">
        <v>204</v>
      </c>
      <c r="H1129" t="s">
        <v>135</v>
      </c>
      <c r="I1129" t="s">
        <v>136</v>
      </c>
      <c r="J1129" t="s">
        <v>137</v>
      </c>
      <c r="K1129" t="s">
        <v>138</v>
      </c>
      <c r="L1129" t="s">
        <v>3403</v>
      </c>
      <c r="M1129" t="s">
        <v>3404</v>
      </c>
      <c r="N1129" s="26">
        <v>1.9272222219999999</v>
      </c>
      <c r="O1129">
        <v>0</v>
      </c>
      <c r="P1129">
        <v>6</v>
      </c>
      <c r="Q1129">
        <v>0</v>
      </c>
      <c r="R1129">
        <v>3</v>
      </c>
      <c r="S1129">
        <v>0</v>
      </c>
      <c r="T1129">
        <v>6</v>
      </c>
      <c r="U1129">
        <v>0</v>
      </c>
      <c r="V1129">
        <v>0</v>
      </c>
      <c r="W1129" s="26">
        <v>0</v>
      </c>
      <c r="X1129" s="26">
        <v>6.9782599343141722</v>
      </c>
      <c r="Y1129" s="26">
        <v>0</v>
      </c>
      <c r="Z1129" s="26">
        <v>0</v>
      </c>
      <c r="AA1129" s="26">
        <v>0</v>
      </c>
      <c r="AB1129" s="26">
        <v>9.1113236245056815</v>
      </c>
      <c r="AC1129" s="26">
        <v>0</v>
      </c>
      <c r="AD1129" s="26">
        <v>0</v>
      </c>
      <c r="AE1129" s="26">
        <v>16.089583558819854</v>
      </c>
    </row>
    <row r="1130" spans="1:31" x14ac:dyDescent="0.3">
      <c r="A1130">
        <v>2761623</v>
      </c>
      <c r="B1130">
        <v>1</v>
      </c>
      <c r="C1130" t="s">
        <v>80</v>
      </c>
      <c r="D1130" t="s">
        <v>85</v>
      </c>
      <c r="E1130" t="s">
        <v>132</v>
      </c>
      <c r="F1130" t="s">
        <v>3405</v>
      </c>
      <c r="G1130" t="s">
        <v>134</v>
      </c>
      <c r="H1130" t="s">
        <v>135</v>
      </c>
      <c r="I1130" t="s">
        <v>136</v>
      </c>
      <c r="J1130" t="s">
        <v>137</v>
      </c>
      <c r="K1130" t="s">
        <v>138</v>
      </c>
      <c r="L1130" t="s">
        <v>3406</v>
      </c>
      <c r="M1130" t="s">
        <v>3407</v>
      </c>
      <c r="N1130" s="26">
        <v>5.6311111110000001</v>
      </c>
      <c r="O1130">
        <v>0</v>
      </c>
      <c r="P1130">
        <v>10</v>
      </c>
      <c r="Q1130">
        <v>0</v>
      </c>
      <c r="R1130">
        <v>0</v>
      </c>
      <c r="S1130">
        <v>0</v>
      </c>
      <c r="T1130">
        <v>1</v>
      </c>
      <c r="U1130">
        <v>0</v>
      </c>
      <c r="V1130">
        <v>0</v>
      </c>
      <c r="W1130" s="26">
        <v>0</v>
      </c>
      <c r="X1130" s="26">
        <v>14.932315854701764</v>
      </c>
      <c r="Y1130" s="26">
        <v>0</v>
      </c>
      <c r="Z1130" s="26">
        <v>0</v>
      </c>
      <c r="AA1130" s="26">
        <v>0</v>
      </c>
      <c r="AB1130" s="26">
        <v>1.4971019056953097</v>
      </c>
      <c r="AC1130" s="26">
        <v>0</v>
      </c>
      <c r="AD1130" s="26">
        <v>0</v>
      </c>
      <c r="AE1130" s="26">
        <v>16.429417760397072</v>
      </c>
    </row>
    <row r="1131" spans="1:31" x14ac:dyDescent="0.3">
      <c r="A1131">
        <v>2762018</v>
      </c>
      <c r="B1131">
        <v>1</v>
      </c>
      <c r="C1131" t="s">
        <v>81</v>
      </c>
      <c r="D1131" t="s">
        <v>112</v>
      </c>
      <c r="E1131" t="s">
        <v>175</v>
      </c>
      <c r="F1131" t="s">
        <v>3408</v>
      </c>
      <c r="G1131" t="s">
        <v>159</v>
      </c>
      <c r="H1131" t="s">
        <v>149</v>
      </c>
      <c r="I1131" t="s">
        <v>136</v>
      </c>
      <c r="J1131" t="s">
        <v>137</v>
      </c>
      <c r="K1131" t="s">
        <v>138</v>
      </c>
      <c r="L1131" t="s">
        <v>3230</v>
      </c>
      <c r="M1131" t="s">
        <v>3409</v>
      </c>
      <c r="N1131" s="26">
        <v>0.515833333</v>
      </c>
      <c r="O1131">
        <v>0</v>
      </c>
      <c r="P1131">
        <v>26403</v>
      </c>
      <c r="Q1131">
        <v>13</v>
      </c>
      <c r="R1131">
        <v>781</v>
      </c>
      <c r="S1131">
        <v>8</v>
      </c>
      <c r="T1131">
        <v>4207</v>
      </c>
      <c r="U1131">
        <v>3</v>
      </c>
      <c r="V1131">
        <v>8</v>
      </c>
      <c r="W1131" s="26">
        <v>0</v>
      </c>
      <c r="X1131" s="26">
        <v>2808.8555811518017</v>
      </c>
      <c r="Y1131" s="26">
        <v>28.756617861121534</v>
      </c>
      <c r="Z1131" s="26">
        <v>16.485163252300229</v>
      </c>
      <c r="AA1131" s="26">
        <v>132.79541568657729</v>
      </c>
      <c r="AB1131" s="26">
        <v>1698.5084180581837</v>
      </c>
      <c r="AC1131" s="26">
        <v>80.481771276605045</v>
      </c>
      <c r="AD1131" s="26">
        <v>109.60153476921772</v>
      </c>
      <c r="AE1131" s="26">
        <v>4875.4845020558068</v>
      </c>
    </row>
    <row r="1132" spans="1:31" x14ac:dyDescent="0.3">
      <c r="A1132">
        <v>2761806</v>
      </c>
      <c r="B1132">
        <v>2</v>
      </c>
      <c r="C1132" t="s">
        <v>80</v>
      </c>
      <c r="D1132" t="s">
        <v>95</v>
      </c>
      <c r="E1132" t="s">
        <v>175</v>
      </c>
      <c r="F1132" t="s">
        <v>3410</v>
      </c>
      <c r="G1132" t="s">
        <v>960</v>
      </c>
      <c r="H1132" t="s">
        <v>149</v>
      </c>
      <c r="I1132" t="s">
        <v>136</v>
      </c>
      <c r="J1132" t="s">
        <v>137</v>
      </c>
      <c r="K1132" t="s">
        <v>138</v>
      </c>
      <c r="L1132" t="s">
        <v>3370</v>
      </c>
      <c r="M1132" t="s">
        <v>3411</v>
      </c>
      <c r="N1132" s="26">
        <v>1.613888888</v>
      </c>
      <c r="O1132">
        <v>47</v>
      </c>
      <c r="P1132">
        <v>5822</v>
      </c>
      <c r="Q1132">
        <v>79</v>
      </c>
      <c r="R1132">
        <v>200</v>
      </c>
      <c r="S1132">
        <v>81</v>
      </c>
      <c r="T1132">
        <v>656</v>
      </c>
      <c r="U1132">
        <v>9</v>
      </c>
      <c r="V1132">
        <v>2</v>
      </c>
      <c r="W1132" s="26">
        <v>75.793620261045888</v>
      </c>
      <c r="X1132" s="26">
        <v>2841.5675709321677</v>
      </c>
      <c r="Y1132" s="26">
        <v>1011.6120675639769</v>
      </c>
      <c r="Z1132" s="26">
        <v>58.690862941148822</v>
      </c>
      <c r="AA1132" s="26">
        <v>1254.3834929716493</v>
      </c>
      <c r="AB1132" s="26">
        <v>1140.1472038404017</v>
      </c>
      <c r="AC1132" s="26">
        <v>852.86140756722943</v>
      </c>
      <c r="AD1132" s="26">
        <v>35.285191992813786</v>
      </c>
      <c r="AE1132" s="26">
        <v>7270.3414180704331</v>
      </c>
    </row>
    <row r="1133" spans="1:31" x14ac:dyDescent="0.3">
      <c r="A1133">
        <v>2762181</v>
      </c>
      <c r="B1133">
        <v>1</v>
      </c>
      <c r="C1133" t="s">
        <v>80</v>
      </c>
      <c r="D1133" t="s">
        <v>85</v>
      </c>
      <c r="E1133" t="s">
        <v>132</v>
      </c>
      <c r="F1133" t="s">
        <v>3412</v>
      </c>
      <c r="G1133" t="s">
        <v>134</v>
      </c>
      <c r="H1133" t="s">
        <v>135</v>
      </c>
      <c r="I1133" t="s">
        <v>136</v>
      </c>
      <c r="J1133" t="s">
        <v>137</v>
      </c>
      <c r="K1133" t="s">
        <v>138</v>
      </c>
      <c r="L1133" t="s">
        <v>3413</v>
      </c>
      <c r="M1133" t="s">
        <v>3414</v>
      </c>
      <c r="N1133" s="26">
        <v>1.9383333330000001</v>
      </c>
      <c r="O1133">
        <v>0</v>
      </c>
      <c r="P1133">
        <v>8</v>
      </c>
      <c r="Q1133">
        <v>0</v>
      </c>
      <c r="R1133">
        <v>0</v>
      </c>
      <c r="S1133">
        <v>0</v>
      </c>
      <c r="T1133">
        <v>3</v>
      </c>
      <c r="U1133">
        <v>0</v>
      </c>
      <c r="V1133">
        <v>0</v>
      </c>
      <c r="W1133" s="26">
        <v>0</v>
      </c>
      <c r="X1133" s="26">
        <v>2.8233180340993682</v>
      </c>
      <c r="Y1133" s="26">
        <v>0</v>
      </c>
      <c r="Z1133" s="26">
        <v>0</v>
      </c>
      <c r="AA1133" s="26">
        <v>0</v>
      </c>
      <c r="AB1133" s="26">
        <v>4.0697821341024838</v>
      </c>
      <c r="AC1133" s="26">
        <v>0</v>
      </c>
      <c r="AD1133" s="26">
        <v>0</v>
      </c>
      <c r="AE1133" s="26">
        <v>6.893100168201852</v>
      </c>
    </row>
    <row r="1134" spans="1:31" x14ac:dyDescent="0.3">
      <c r="A1134">
        <v>2761875</v>
      </c>
      <c r="B1134">
        <v>1</v>
      </c>
      <c r="C1134" t="s">
        <v>81</v>
      </c>
      <c r="D1134" t="s">
        <v>122</v>
      </c>
      <c r="E1134" t="s">
        <v>141</v>
      </c>
      <c r="F1134" t="s">
        <v>3415</v>
      </c>
      <c r="G1134" t="s">
        <v>143</v>
      </c>
      <c r="H1134" t="s">
        <v>135</v>
      </c>
      <c r="I1134" t="s">
        <v>136</v>
      </c>
      <c r="J1134" t="s">
        <v>137</v>
      </c>
      <c r="K1134" t="s">
        <v>138</v>
      </c>
      <c r="L1134" t="s">
        <v>3416</v>
      </c>
      <c r="M1134" t="s">
        <v>3417</v>
      </c>
      <c r="N1134" s="26">
        <v>0.54444444400000003</v>
      </c>
      <c r="O1134">
        <v>0</v>
      </c>
      <c r="P1134">
        <v>179</v>
      </c>
      <c r="Q1134">
        <v>0</v>
      </c>
      <c r="R1134">
        <v>8</v>
      </c>
      <c r="S1134">
        <v>0</v>
      </c>
      <c r="T1134">
        <v>21</v>
      </c>
      <c r="U1134">
        <v>0</v>
      </c>
      <c r="V1134">
        <v>0</v>
      </c>
      <c r="W1134" s="26">
        <v>0</v>
      </c>
      <c r="X1134" s="26">
        <v>13.074502968779969</v>
      </c>
      <c r="Y1134" s="26">
        <v>0</v>
      </c>
      <c r="Z1134" s="26">
        <v>1.1922400811296423</v>
      </c>
      <c r="AA1134" s="26">
        <v>0</v>
      </c>
      <c r="AB1134" s="26">
        <v>3.3268350823653394</v>
      </c>
      <c r="AC1134" s="26">
        <v>0</v>
      </c>
      <c r="AD1134" s="26">
        <v>0</v>
      </c>
      <c r="AE1134" s="26">
        <v>17.593578132274949</v>
      </c>
    </row>
    <row r="1135" spans="1:31" x14ac:dyDescent="0.3">
      <c r="A1135">
        <v>2761374</v>
      </c>
      <c r="B1135">
        <v>1</v>
      </c>
      <c r="C1135" t="s">
        <v>81</v>
      </c>
      <c r="D1135" t="s">
        <v>112</v>
      </c>
      <c r="E1135" t="s">
        <v>146</v>
      </c>
      <c r="F1135" t="s">
        <v>3418</v>
      </c>
      <c r="G1135" t="s">
        <v>154</v>
      </c>
      <c r="H1135" t="s">
        <v>149</v>
      </c>
      <c r="I1135" t="s">
        <v>136</v>
      </c>
      <c r="J1135" t="s">
        <v>137</v>
      </c>
      <c r="K1135" t="s">
        <v>138</v>
      </c>
      <c r="L1135" t="s">
        <v>3419</v>
      </c>
      <c r="M1135" t="s">
        <v>3420</v>
      </c>
      <c r="N1135" s="26">
        <v>2.236111111</v>
      </c>
      <c r="O1135">
        <v>0</v>
      </c>
      <c r="P1135">
        <v>0</v>
      </c>
      <c r="Q1135">
        <v>7</v>
      </c>
      <c r="R1135">
        <v>0</v>
      </c>
      <c r="S1135">
        <v>0</v>
      </c>
      <c r="T1135">
        <v>0</v>
      </c>
      <c r="U1135">
        <v>0</v>
      </c>
      <c r="V1135">
        <v>0</v>
      </c>
      <c r="W1135" s="26">
        <v>0</v>
      </c>
      <c r="X1135" s="26">
        <v>0</v>
      </c>
      <c r="Y1135" s="26">
        <v>0</v>
      </c>
      <c r="Z1135" s="26">
        <v>0</v>
      </c>
      <c r="AA1135" s="26">
        <v>0</v>
      </c>
      <c r="AB1135" s="26">
        <v>0</v>
      </c>
      <c r="AC1135" s="26">
        <v>0</v>
      </c>
      <c r="AD1135" s="26">
        <v>0</v>
      </c>
      <c r="AE1135" s="26">
        <v>0</v>
      </c>
    </row>
    <row r="1136" spans="1:31" x14ac:dyDescent="0.3">
      <c r="A1136">
        <v>2762201</v>
      </c>
      <c r="B1136">
        <v>1</v>
      </c>
      <c r="C1136" t="s">
        <v>81</v>
      </c>
      <c r="D1136" t="s">
        <v>121</v>
      </c>
      <c r="E1136" t="s">
        <v>157</v>
      </c>
      <c r="F1136" t="s">
        <v>992</v>
      </c>
      <c r="G1136" t="s">
        <v>159</v>
      </c>
      <c r="H1136" t="s">
        <v>149</v>
      </c>
      <c r="I1136" t="s">
        <v>136</v>
      </c>
      <c r="J1136" t="s">
        <v>137</v>
      </c>
      <c r="K1136" t="s">
        <v>138</v>
      </c>
      <c r="L1136" t="s">
        <v>3421</v>
      </c>
      <c r="M1136" t="s">
        <v>3422</v>
      </c>
      <c r="N1136" s="26">
        <v>0.86722222199999999</v>
      </c>
      <c r="O1136">
        <v>8</v>
      </c>
      <c r="P1136">
        <v>1330</v>
      </c>
      <c r="Q1136">
        <v>4</v>
      </c>
      <c r="R1136">
        <v>122</v>
      </c>
      <c r="S1136">
        <v>5</v>
      </c>
      <c r="T1136">
        <v>96</v>
      </c>
      <c r="U1136">
        <v>0</v>
      </c>
      <c r="V1136">
        <v>0</v>
      </c>
      <c r="W1136" s="26">
        <v>1.6049631692266662</v>
      </c>
      <c r="X1136" s="26">
        <v>68.496100616385917</v>
      </c>
      <c r="Y1136" s="26">
        <v>5.4250323753796668</v>
      </c>
      <c r="Z1136" s="26">
        <v>3.7406957948981887</v>
      </c>
      <c r="AA1136" s="26">
        <v>8.4608577909589382</v>
      </c>
      <c r="AB1136" s="26">
        <v>11.668465220470617</v>
      </c>
      <c r="AC1136" s="26">
        <v>0</v>
      </c>
      <c r="AD1136" s="26">
        <v>0</v>
      </c>
      <c r="AE1136" s="26">
        <v>99.396114967320003</v>
      </c>
    </row>
    <row r="1137" spans="1:31" x14ac:dyDescent="0.3">
      <c r="A1137">
        <v>2761560</v>
      </c>
      <c r="B1137">
        <v>1</v>
      </c>
      <c r="C1137" t="s">
        <v>80</v>
      </c>
      <c r="D1137" t="s">
        <v>95</v>
      </c>
      <c r="E1137" t="s">
        <v>175</v>
      </c>
      <c r="F1137" t="s">
        <v>3423</v>
      </c>
      <c r="G1137" t="s">
        <v>159</v>
      </c>
      <c r="H1137" t="s">
        <v>149</v>
      </c>
      <c r="I1137" t="s">
        <v>136</v>
      </c>
      <c r="J1137" t="s">
        <v>137</v>
      </c>
      <c r="K1137" t="s">
        <v>138</v>
      </c>
      <c r="L1137" t="s">
        <v>3424</v>
      </c>
      <c r="M1137" t="s">
        <v>3425</v>
      </c>
      <c r="N1137" s="26">
        <v>0.238055555</v>
      </c>
      <c r="O1137">
        <v>3</v>
      </c>
      <c r="P1137">
        <v>1320</v>
      </c>
      <c r="Q1137">
        <v>3</v>
      </c>
      <c r="R1137">
        <v>22</v>
      </c>
      <c r="S1137">
        <v>25</v>
      </c>
      <c r="T1137">
        <v>190</v>
      </c>
      <c r="U1137">
        <v>2</v>
      </c>
      <c r="V1137">
        <v>0</v>
      </c>
      <c r="W1137" s="26">
        <v>0.67095758588451138</v>
      </c>
      <c r="X1137" s="26">
        <v>91.153913929527292</v>
      </c>
      <c r="Y1137" s="26">
        <v>1.0297193320284599</v>
      </c>
      <c r="Z1137" s="26">
        <v>0.95083453778465776</v>
      </c>
      <c r="AA1137" s="26">
        <v>31.209488003650147</v>
      </c>
      <c r="AB1137" s="26">
        <v>65.68276789091415</v>
      </c>
      <c r="AC1137" s="26">
        <v>20.344581826018356</v>
      </c>
      <c r="AD1137" s="26">
        <v>0</v>
      </c>
      <c r="AE1137" s="26">
        <v>211.04226310580756</v>
      </c>
    </row>
    <row r="1138" spans="1:31" x14ac:dyDescent="0.3">
      <c r="A1138">
        <v>2762187</v>
      </c>
      <c r="B1138">
        <v>1</v>
      </c>
      <c r="C1138" t="s">
        <v>80</v>
      </c>
      <c r="D1138" t="s">
        <v>87</v>
      </c>
      <c r="E1138" t="s">
        <v>132</v>
      </c>
      <c r="F1138" t="s">
        <v>3426</v>
      </c>
      <c r="G1138" t="s">
        <v>197</v>
      </c>
      <c r="H1138" t="s">
        <v>135</v>
      </c>
      <c r="I1138" t="s">
        <v>136</v>
      </c>
      <c r="J1138" t="s">
        <v>137</v>
      </c>
      <c r="K1138" t="s">
        <v>138</v>
      </c>
      <c r="L1138" t="s">
        <v>3427</v>
      </c>
      <c r="M1138" t="s">
        <v>3428</v>
      </c>
      <c r="N1138" s="26">
        <v>3.3177777769999999</v>
      </c>
      <c r="O1138">
        <v>0</v>
      </c>
      <c r="P1138">
        <v>2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 s="26">
        <v>0</v>
      </c>
      <c r="X1138" s="26">
        <v>1.4173004723091902</v>
      </c>
      <c r="Y1138" s="26">
        <v>0</v>
      </c>
      <c r="Z1138" s="26">
        <v>0</v>
      </c>
      <c r="AA1138" s="26">
        <v>0</v>
      </c>
      <c r="AB1138" s="26">
        <v>0</v>
      </c>
      <c r="AC1138" s="26">
        <v>0</v>
      </c>
      <c r="AD1138" s="26">
        <v>0</v>
      </c>
      <c r="AE1138" s="26">
        <v>1.4173004723091902</v>
      </c>
    </row>
    <row r="1139" spans="1:31" x14ac:dyDescent="0.3">
      <c r="A1139">
        <v>2761889</v>
      </c>
      <c r="B1139">
        <v>1</v>
      </c>
      <c r="C1139" t="s">
        <v>81</v>
      </c>
      <c r="D1139" t="s">
        <v>123</v>
      </c>
      <c r="E1139" t="s">
        <v>170</v>
      </c>
      <c r="F1139" t="s">
        <v>3429</v>
      </c>
      <c r="G1139" t="s">
        <v>204</v>
      </c>
      <c r="H1139" t="s">
        <v>135</v>
      </c>
      <c r="I1139" t="s">
        <v>136</v>
      </c>
      <c r="J1139" t="s">
        <v>137</v>
      </c>
      <c r="K1139" t="s">
        <v>138</v>
      </c>
      <c r="L1139" t="s">
        <v>3430</v>
      </c>
      <c r="M1139" t="s">
        <v>3431</v>
      </c>
      <c r="N1139" s="26">
        <v>1.690555555</v>
      </c>
      <c r="O1139">
        <v>0</v>
      </c>
      <c r="P1139">
        <v>182</v>
      </c>
      <c r="Q1139">
        <v>0</v>
      </c>
      <c r="R1139">
        <v>0</v>
      </c>
      <c r="S1139">
        <v>0</v>
      </c>
      <c r="T1139">
        <v>4</v>
      </c>
      <c r="U1139">
        <v>0</v>
      </c>
      <c r="V1139">
        <v>0</v>
      </c>
      <c r="W1139" s="26">
        <v>0</v>
      </c>
      <c r="X1139" s="26">
        <v>60.500739408461996</v>
      </c>
      <c r="Y1139" s="26">
        <v>0</v>
      </c>
      <c r="Z1139" s="26">
        <v>0</v>
      </c>
      <c r="AA1139" s="26">
        <v>0</v>
      </c>
      <c r="AB1139" s="26">
        <v>2.56596690193</v>
      </c>
      <c r="AC1139" s="26">
        <v>0</v>
      </c>
      <c r="AD1139" s="26">
        <v>0</v>
      </c>
      <c r="AE1139" s="26">
        <v>63.066706310391993</v>
      </c>
    </row>
    <row r="1140" spans="1:31" x14ac:dyDescent="0.3">
      <c r="A1140">
        <v>2761311</v>
      </c>
      <c r="B1140">
        <v>1</v>
      </c>
      <c r="C1140" t="s">
        <v>80</v>
      </c>
      <c r="D1140" t="s">
        <v>83</v>
      </c>
      <c r="E1140" t="s">
        <v>132</v>
      </c>
      <c r="F1140" t="s">
        <v>3432</v>
      </c>
      <c r="G1140" t="s">
        <v>134</v>
      </c>
      <c r="H1140" t="s">
        <v>135</v>
      </c>
      <c r="I1140" t="s">
        <v>136</v>
      </c>
      <c r="J1140" t="s">
        <v>137</v>
      </c>
      <c r="K1140" t="s">
        <v>138</v>
      </c>
      <c r="L1140" t="s">
        <v>3433</v>
      </c>
      <c r="M1140" t="s">
        <v>3434</v>
      </c>
      <c r="N1140" s="26">
        <v>4.8155555550000004</v>
      </c>
      <c r="O1140">
        <v>0</v>
      </c>
      <c r="P1140">
        <v>3</v>
      </c>
      <c r="Q1140">
        <v>0</v>
      </c>
      <c r="R1140">
        <v>0</v>
      </c>
      <c r="S1140">
        <v>0</v>
      </c>
      <c r="T1140">
        <v>1</v>
      </c>
      <c r="U1140">
        <v>0</v>
      </c>
      <c r="V1140">
        <v>0</v>
      </c>
      <c r="W1140" s="26">
        <v>0</v>
      </c>
      <c r="X1140" s="26">
        <v>5.3138209836000474</v>
      </c>
      <c r="Y1140" s="26">
        <v>0</v>
      </c>
      <c r="Z1140" s="26">
        <v>0</v>
      </c>
      <c r="AA1140" s="26">
        <v>0</v>
      </c>
      <c r="AB1140" s="26">
        <v>4.5135849610309338</v>
      </c>
      <c r="AC1140" s="26">
        <v>0</v>
      </c>
      <c r="AD1140" s="26">
        <v>0</v>
      </c>
      <c r="AE1140" s="26">
        <v>9.827405944630982</v>
      </c>
    </row>
    <row r="1141" spans="1:31" x14ac:dyDescent="0.3">
      <c r="A1141">
        <v>2762138</v>
      </c>
      <c r="B1141">
        <v>1</v>
      </c>
      <c r="C1141" t="s">
        <v>81</v>
      </c>
      <c r="D1141" t="s">
        <v>127</v>
      </c>
      <c r="E1141" t="s">
        <v>132</v>
      </c>
      <c r="F1141" t="s">
        <v>3435</v>
      </c>
      <c r="G1141" t="s">
        <v>134</v>
      </c>
      <c r="H1141" t="s">
        <v>135</v>
      </c>
      <c r="I1141" t="s">
        <v>136</v>
      </c>
      <c r="J1141" t="s">
        <v>137</v>
      </c>
      <c r="K1141" t="s">
        <v>138</v>
      </c>
      <c r="L1141" t="s">
        <v>3436</v>
      </c>
      <c r="M1141" t="s">
        <v>3437</v>
      </c>
      <c r="N1141" s="26">
        <v>1.465833333</v>
      </c>
      <c r="O1141">
        <v>0</v>
      </c>
      <c r="P1141">
        <v>12</v>
      </c>
      <c r="Q1141">
        <v>0</v>
      </c>
      <c r="R1141">
        <v>0</v>
      </c>
      <c r="S1141">
        <v>0</v>
      </c>
      <c r="T1141">
        <v>6</v>
      </c>
      <c r="U1141">
        <v>0</v>
      </c>
      <c r="V1141">
        <v>0</v>
      </c>
      <c r="W1141" s="26">
        <v>0</v>
      </c>
      <c r="X1141" s="26">
        <v>4.0709319234608641</v>
      </c>
      <c r="Y1141" s="26">
        <v>0</v>
      </c>
      <c r="Z1141" s="26">
        <v>0</v>
      </c>
      <c r="AA1141" s="26">
        <v>0</v>
      </c>
      <c r="AB1141" s="26">
        <v>3.4069114183527982</v>
      </c>
      <c r="AC1141" s="26">
        <v>0</v>
      </c>
      <c r="AD1141" s="26">
        <v>0</v>
      </c>
      <c r="AE1141" s="26">
        <v>7.4778433418136618</v>
      </c>
    </row>
    <row r="1142" spans="1:31" x14ac:dyDescent="0.3">
      <c r="A1142">
        <v>2761597</v>
      </c>
      <c r="B1142">
        <v>1</v>
      </c>
      <c r="C1142" t="s">
        <v>80</v>
      </c>
      <c r="D1142" t="s">
        <v>104</v>
      </c>
      <c r="E1142" t="s">
        <v>132</v>
      </c>
      <c r="F1142" t="s">
        <v>3438</v>
      </c>
      <c r="G1142" t="s">
        <v>134</v>
      </c>
      <c r="H1142" t="s">
        <v>135</v>
      </c>
      <c r="I1142" t="s">
        <v>136</v>
      </c>
      <c r="J1142" t="s">
        <v>137</v>
      </c>
      <c r="K1142" t="s">
        <v>138</v>
      </c>
      <c r="L1142" t="s">
        <v>3439</v>
      </c>
      <c r="M1142" t="s">
        <v>3440</v>
      </c>
      <c r="N1142" s="26">
        <v>0.47861111099999998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2</v>
      </c>
      <c r="U1142">
        <v>0</v>
      </c>
      <c r="V1142">
        <v>0</v>
      </c>
      <c r="W1142" s="26">
        <v>0</v>
      </c>
      <c r="X1142" s="26">
        <v>0</v>
      </c>
      <c r="Y1142" s="26">
        <v>0</v>
      </c>
      <c r="Z1142" s="26">
        <v>0</v>
      </c>
      <c r="AA1142" s="26">
        <v>0</v>
      </c>
      <c r="AB1142" s="26">
        <v>0</v>
      </c>
      <c r="AC1142" s="26">
        <v>0</v>
      </c>
      <c r="AD1142" s="26">
        <v>0</v>
      </c>
      <c r="AE1142" s="26">
        <v>0</v>
      </c>
    </row>
    <row r="1143" spans="1:31" x14ac:dyDescent="0.3">
      <c r="A1143">
        <v>2762144</v>
      </c>
      <c r="B1143">
        <v>1</v>
      </c>
      <c r="C1143" t="s">
        <v>81</v>
      </c>
      <c r="D1143" t="s">
        <v>117</v>
      </c>
      <c r="E1143" t="s">
        <v>132</v>
      </c>
      <c r="F1143" t="s">
        <v>3441</v>
      </c>
      <c r="G1143" t="s">
        <v>197</v>
      </c>
      <c r="H1143" t="s">
        <v>135</v>
      </c>
      <c r="I1143" t="s">
        <v>136</v>
      </c>
      <c r="J1143" t="s">
        <v>137</v>
      </c>
      <c r="K1143" t="s">
        <v>138</v>
      </c>
      <c r="L1143" t="s">
        <v>3442</v>
      </c>
      <c r="M1143" t="s">
        <v>3443</v>
      </c>
      <c r="N1143" s="26">
        <v>4.3899999999999997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 s="26">
        <v>0</v>
      </c>
      <c r="X1143" s="26">
        <v>0.6430265358015701</v>
      </c>
      <c r="Y1143" s="26">
        <v>0</v>
      </c>
      <c r="Z1143" s="26">
        <v>0</v>
      </c>
      <c r="AA1143" s="26">
        <v>0</v>
      </c>
      <c r="AB1143" s="26">
        <v>0</v>
      </c>
      <c r="AC1143" s="26">
        <v>0</v>
      </c>
      <c r="AD1143" s="26">
        <v>0</v>
      </c>
      <c r="AE1143" s="26">
        <v>0.6430265358015701</v>
      </c>
    </row>
    <row r="1144" spans="1:31" x14ac:dyDescent="0.3">
      <c r="A1144">
        <v>2761454</v>
      </c>
      <c r="B1144">
        <v>1</v>
      </c>
      <c r="C1144" t="s">
        <v>80</v>
      </c>
      <c r="D1144" t="s">
        <v>107</v>
      </c>
      <c r="E1144" t="s">
        <v>157</v>
      </c>
      <c r="F1144" t="s">
        <v>902</v>
      </c>
      <c r="G1144" t="s">
        <v>628</v>
      </c>
      <c r="H1144" t="s">
        <v>149</v>
      </c>
      <c r="I1144" t="s">
        <v>136</v>
      </c>
      <c r="J1144" t="s">
        <v>137</v>
      </c>
      <c r="K1144" t="s">
        <v>187</v>
      </c>
      <c r="L1144" t="s">
        <v>3444</v>
      </c>
      <c r="M1144" t="s">
        <v>3445</v>
      </c>
      <c r="N1144" s="26">
        <v>5.0972222220000001</v>
      </c>
      <c r="O1144">
        <v>1</v>
      </c>
      <c r="P1144">
        <v>833</v>
      </c>
      <c r="Q1144">
        <v>35</v>
      </c>
      <c r="R1144">
        <v>71</v>
      </c>
      <c r="S1144">
        <v>12</v>
      </c>
      <c r="T1144">
        <v>127</v>
      </c>
      <c r="U1144">
        <v>2</v>
      </c>
      <c r="V1144">
        <v>0</v>
      </c>
      <c r="W1144" s="26">
        <v>1.2752589396307739</v>
      </c>
      <c r="X1144" s="26">
        <v>856.28572937958359</v>
      </c>
      <c r="Y1144" s="26">
        <v>491.18502332900664</v>
      </c>
      <c r="Z1144" s="26">
        <v>41.483335544741941</v>
      </c>
      <c r="AA1144" s="26">
        <v>545.51927794547544</v>
      </c>
      <c r="AB1144" s="26">
        <v>691.31675137068055</v>
      </c>
      <c r="AC1144" s="26">
        <v>965.45524127963006</v>
      </c>
      <c r="AD1144" s="26">
        <v>0</v>
      </c>
      <c r="AE1144" s="26">
        <v>3592.5206177887494</v>
      </c>
    </row>
    <row r="1145" spans="1:31" x14ac:dyDescent="0.3">
      <c r="A1145">
        <v>2761895</v>
      </c>
      <c r="B1145">
        <v>1</v>
      </c>
      <c r="C1145" t="s">
        <v>81</v>
      </c>
      <c r="D1145" t="s">
        <v>117</v>
      </c>
      <c r="E1145" t="s">
        <v>157</v>
      </c>
      <c r="F1145" t="s">
        <v>3446</v>
      </c>
      <c r="G1145" t="s">
        <v>159</v>
      </c>
      <c r="H1145" t="s">
        <v>149</v>
      </c>
      <c r="I1145" t="s">
        <v>136</v>
      </c>
      <c r="J1145" t="s">
        <v>137</v>
      </c>
      <c r="K1145" t="s">
        <v>138</v>
      </c>
      <c r="L1145" t="s">
        <v>3447</v>
      </c>
      <c r="M1145" t="s">
        <v>3448</v>
      </c>
      <c r="N1145" s="26">
        <v>0.115555555</v>
      </c>
      <c r="O1145">
        <v>6</v>
      </c>
      <c r="P1145">
        <v>451</v>
      </c>
      <c r="Q1145">
        <v>39</v>
      </c>
      <c r="R1145">
        <v>49</v>
      </c>
      <c r="S1145">
        <v>14</v>
      </c>
      <c r="T1145">
        <v>29</v>
      </c>
      <c r="U1145">
        <v>3</v>
      </c>
      <c r="V1145">
        <v>0</v>
      </c>
      <c r="W1145" s="26">
        <v>10.433300073482002</v>
      </c>
      <c r="X1145" s="26">
        <v>0.6027560964409111</v>
      </c>
      <c r="Y1145" s="26">
        <v>2.5475524294471681</v>
      </c>
      <c r="Z1145" s="26">
        <v>0.13491490133333334</v>
      </c>
      <c r="AA1145" s="26">
        <v>2.5039910158109828</v>
      </c>
      <c r="AB1145" s="26">
        <v>1.0399012445556801</v>
      </c>
      <c r="AC1145" s="26">
        <v>36.558952847056794</v>
      </c>
      <c r="AD1145" s="26">
        <v>0</v>
      </c>
      <c r="AE1145" s="26">
        <v>53.821368608126875</v>
      </c>
    </row>
    <row r="1146" spans="1:31" x14ac:dyDescent="0.3">
      <c r="A1146">
        <v>2762004</v>
      </c>
      <c r="B1146">
        <v>1</v>
      </c>
      <c r="C1146" t="s">
        <v>80</v>
      </c>
      <c r="D1146" t="s">
        <v>82</v>
      </c>
      <c r="E1146" t="s">
        <v>166</v>
      </c>
      <c r="F1146" t="s">
        <v>3449</v>
      </c>
      <c r="G1146" t="s">
        <v>143</v>
      </c>
      <c r="H1146" t="s">
        <v>135</v>
      </c>
      <c r="I1146" t="s">
        <v>136</v>
      </c>
      <c r="J1146" t="s">
        <v>137</v>
      </c>
      <c r="K1146" t="s">
        <v>138</v>
      </c>
      <c r="L1146" t="s">
        <v>3450</v>
      </c>
      <c r="M1146" t="s">
        <v>3451</v>
      </c>
      <c r="N1146" s="26">
        <v>2.4752777770000001</v>
      </c>
      <c r="O1146">
        <v>0</v>
      </c>
      <c r="P1146">
        <v>65</v>
      </c>
      <c r="Q1146">
        <v>0</v>
      </c>
      <c r="R1146">
        <v>0</v>
      </c>
      <c r="S1146">
        <v>0</v>
      </c>
      <c r="T1146">
        <v>4</v>
      </c>
      <c r="U1146">
        <v>0</v>
      </c>
      <c r="V1146">
        <v>0</v>
      </c>
      <c r="W1146" s="26">
        <v>0</v>
      </c>
      <c r="X1146" s="26">
        <v>42.614414857925418</v>
      </c>
      <c r="Y1146" s="26">
        <v>0</v>
      </c>
      <c r="Z1146" s="26">
        <v>0</v>
      </c>
      <c r="AA1146" s="26">
        <v>0</v>
      </c>
      <c r="AB1146" s="26">
        <v>3.5046656046771325</v>
      </c>
      <c r="AC1146" s="26">
        <v>0</v>
      </c>
      <c r="AD1146" s="26">
        <v>0</v>
      </c>
      <c r="AE1146" s="26">
        <v>46.119080462602554</v>
      </c>
    </row>
    <row r="1147" spans="1:31" x14ac:dyDescent="0.3">
      <c r="A1147">
        <v>2761695</v>
      </c>
      <c r="B1147">
        <v>1</v>
      </c>
      <c r="C1147" t="s">
        <v>81</v>
      </c>
      <c r="D1147" t="s">
        <v>117</v>
      </c>
      <c r="E1147" t="s">
        <v>170</v>
      </c>
      <c r="F1147" t="s">
        <v>3452</v>
      </c>
      <c r="G1147" t="s">
        <v>204</v>
      </c>
      <c r="H1147" t="s">
        <v>135</v>
      </c>
      <c r="I1147" t="s">
        <v>136</v>
      </c>
      <c r="J1147" t="s">
        <v>137</v>
      </c>
      <c r="K1147" t="s">
        <v>138</v>
      </c>
      <c r="L1147" t="s">
        <v>3453</v>
      </c>
      <c r="M1147" t="s">
        <v>3454</v>
      </c>
      <c r="N1147" s="26">
        <v>1.883888888</v>
      </c>
      <c r="O1147">
        <v>0</v>
      </c>
      <c r="P1147">
        <v>21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 s="26">
        <v>0</v>
      </c>
      <c r="X1147" s="26">
        <v>3.9473039927805282</v>
      </c>
      <c r="Y1147" s="26">
        <v>0</v>
      </c>
      <c r="Z1147" s="26">
        <v>0</v>
      </c>
      <c r="AA1147" s="26">
        <v>0</v>
      </c>
      <c r="AB1147" s="26">
        <v>0</v>
      </c>
      <c r="AC1147" s="26">
        <v>0</v>
      </c>
      <c r="AD1147" s="26">
        <v>0</v>
      </c>
      <c r="AE1147" s="26">
        <v>3.9473039927805282</v>
      </c>
    </row>
    <row r="1148" spans="1:31" x14ac:dyDescent="0.3">
      <c r="A1148">
        <v>2762173</v>
      </c>
      <c r="B1148">
        <v>1</v>
      </c>
      <c r="C1148" t="s">
        <v>80</v>
      </c>
      <c r="D1148" t="s">
        <v>87</v>
      </c>
      <c r="E1148" t="s">
        <v>132</v>
      </c>
      <c r="F1148" t="s">
        <v>3455</v>
      </c>
      <c r="G1148" t="s">
        <v>197</v>
      </c>
      <c r="H1148" t="s">
        <v>135</v>
      </c>
      <c r="I1148" t="s">
        <v>136</v>
      </c>
      <c r="J1148" t="s">
        <v>137</v>
      </c>
      <c r="K1148" t="s">
        <v>138</v>
      </c>
      <c r="L1148" t="s">
        <v>3456</v>
      </c>
      <c r="M1148" t="s">
        <v>3457</v>
      </c>
      <c r="N1148" s="26">
        <v>1.021666666</v>
      </c>
      <c r="O1148">
        <v>0</v>
      </c>
      <c r="P1148">
        <v>1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 s="26">
        <v>0</v>
      </c>
      <c r="X1148" s="26">
        <v>0.55752285908199628</v>
      </c>
      <c r="Y1148" s="26">
        <v>0</v>
      </c>
      <c r="Z1148" s="26">
        <v>0</v>
      </c>
      <c r="AA1148" s="26">
        <v>0</v>
      </c>
      <c r="AB1148" s="26">
        <v>0</v>
      </c>
      <c r="AC1148" s="26">
        <v>0</v>
      </c>
      <c r="AD1148" s="26">
        <v>0</v>
      </c>
      <c r="AE1148" s="26">
        <v>0.55752285908199628</v>
      </c>
    </row>
    <row r="1149" spans="1:31" x14ac:dyDescent="0.3">
      <c r="A1149">
        <v>2761881</v>
      </c>
      <c r="B1149">
        <v>1</v>
      </c>
      <c r="C1149" t="s">
        <v>80</v>
      </c>
      <c r="D1149" t="s">
        <v>94</v>
      </c>
      <c r="E1149" t="s">
        <v>157</v>
      </c>
      <c r="F1149" t="s">
        <v>3458</v>
      </c>
      <c r="G1149" t="s">
        <v>159</v>
      </c>
      <c r="H1149" t="s">
        <v>149</v>
      </c>
      <c r="I1149" t="s">
        <v>136</v>
      </c>
      <c r="J1149" t="s">
        <v>137</v>
      </c>
      <c r="K1149" t="s">
        <v>138</v>
      </c>
      <c r="L1149" t="s">
        <v>3459</v>
      </c>
      <c r="M1149" t="s">
        <v>3460</v>
      </c>
      <c r="N1149" s="26">
        <v>0.204166666</v>
      </c>
      <c r="O1149">
        <v>0</v>
      </c>
      <c r="P1149">
        <v>237</v>
      </c>
      <c r="Q1149">
        <v>25</v>
      </c>
      <c r="R1149">
        <v>20</v>
      </c>
      <c r="S1149">
        <v>33</v>
      </c>
      <c r="T1149">
        <v>23</v>
      </c>
      <c r="U1149">
        <v>6</v>
      </c>
      <c r="V1149">
        <v>0</v>
      </c>
      <c r="W1149" s="26">
        <v>0</v>
      </c>
      <c r="X1149" s="26">
        <v>5.4091771575407979</v>
      </c>
      <c r="Y1149" s="26">
        <v>81.721202323390429</v>
      </c>
      <c r="Z1149" s="26">
        <v>0.65369257571552075</v>
      </c>
      <c r="AA1149" s="26">
        <v>60.976249401527518</v>
      </c>
      <c r="AB1149" s="26">
        <v>2.124409189305585</v>
      </c>
      <c r="AC1149" s="26">
        <v>235.34235514732001</v>
      </c>
      <c r="AD1149" s="26">
        <v>0</v>
      </c>
      <c r="AE1149" s="26">
        <v>386.2270857947999</v>
      </c>
    </row>
    <row r="1150" spans="1:31" x14ac:dyDescent="0.3">
      <c r="A1150">
        <v>2761317</v>
      </c>
      <c r="B1150">
        <v>1</v>
      </c>
      <c r="C1150" t="s">
        <v>80</v>
      </c>
      <c r="D1150" t="s">
        <v>110</v>
      </c>
      <c r="E1150" t="s">
        <v>132</v>
      </c>
      <c r="F1150" t="s">
        <v>2090</v>
      </c>
      <c r="G1150" t="s">
        <v>134</v>
      </c>
      <c r="H1150" t="s">
        <v>135</v>
      </c>
      <c r="I1150" t="s">
        <v>136</v>
      </c>
      <c r="J1150" t="s">
        <v>137</v>
      </c>
      <c r="K1150" t="s">
        <v>138</v>
      </c>
      <c r="L1150" t="s">
        <v>3461</v>
      </c>
      <c r="M1150" t="s">
        <v>3462</v>
      </c>
      <c r="N1150" s="26">
        <v>3.9641666660000001</v>
      </c>
      <c r="O1150">
        <v>0</v>
      </c>
      <c r="P1150">
        <v>10</v>
      </c>
      <c r="Q1150">
        <v>0</v>
      </c>
      <c r="R1150">
        <v>0</v>
      </c>
      <c r="S1150">
        <v>0</v>
      </c>
      <c r="T1150">
        <v>2</v>
      </c>
      <c r="U1150">
        <v>0</v>
      </c>
      <c r="V1150">
        <v>0</v>
      </c>
      <c r="W1150" s="26">
        <v>0</v>
      </c>
      <c r="X1150" s="26">
        <v>6.7339019663134279</v>
      </c>
      <c r="Y1150" s="26">
        <v>0</v>
      </c>
      <c r="Z1150" s="26">
        <v>0</v>
      </c>
      <c r="AA1150" s="26">
        <v>0</v>
      </c>
      <c r="AB1150" s="26">
        <v>40.050735011515791</v>
      </c>
      <c r="AC1150" s="26">
        <v>0</v>
      </c>
      <c r="AD1150" s="26">
        <v>0</v>
      </c>
      <c r="AE1150" s="26">
        <v>46.784636977829216</v>
      </c>
    </row>
    <row r="1151" spans="1:31" x14ac:dyDescent="0.3">
      <c r="A1151">
        <v>2761964</v>
      </c>
      <c r="B1151">
        <v>1</v>
      </c>
      <c r="C1151" t="s">
        <v>81</v>
      </c>
      <c r="D1151" t="s">
        <v>127</v>
      </c>
      <c r="E1151" t="s">
        <v>146</v>
      </c>
      <c r="F1151" t="s">
        <v>1693</v>
      </c>
      <c r="G1151" t="s">
        <v>148</v>
      </c>
      <c r="H1151" t="s">
        <v>149</v>
      </c>
      <c r="I1151" t="s">
        <v>136</v>
      </c>
      <c r="J1151" t="s">
        <v>137</v>
      </c>
      <c r="K1151" t="s">
        <v>138</v>
      </c>
      <c r="L1151" t="s">
        <v>3463</v>
      </c>
      <c r="M1151" t="s">
        <v>3464</v>
      </c>
      <c r="N1151" s="26">
        <v>4.8083333330000002</v>
      </c>
      <c r="O1151">
        <v>0</v>
      </c>
      <c r="P1151">
        <v>126</v>
      </c>
      <c r="Q1151">
        <v>0</v>
      </c>
      <c r="R1151">
        <v>12</v>
      </c>
      <c r="S1151">
        <v>0</v>
      </c>
      <c r="T1151">
        <v>7</v>
      </c>
      <c r="U1151">
        <v>0</v>
      </c>
      <c r="V1151">
        <v>0</v>
      </c>
      <c r="W1151" s="26">
        <v>0</v>
      </c>
      <c r="X1151" s="26">
        <v>107.18770835079292</v>
      </c>
      <c r="Y1151" s="26">
        <v>0</v>
      </c>
      <c r="Z1151" s="26">
        <v>1.863993508186041</v>
      </c>
      <c r="AA1151" s="26">
        <v>0</v>
      </c>
      <c r="AB1151" s="26">
        <v>3.7737572330096332</v>
      </c>
      <c r="AC1151" s="26">
        <v>0</v>
      </c>
      <c r="AD1151" s="26">
        <v>0</v>
      </c>
      <c r="AE1151" s="26">
        <v>112.82545909198859</v>
      </c>
    </row>
    <row r="1152" spans="1:31" x14ac:dyDescent="0.3">
      <c r="A1152">
        <v>2761277</v>
      </c>
      <c r="B1152">
        <v>1</v>
      </c>
      <c r="C1152" t="s">
        <v>80</v>
      </c>
      <c r="D1152" t="s">
        <v>82</v>
      </c>
      <c r="E1152" t="s">
        <v>146</v>
      </c>
      <c r="F1152" t="s">
        <v>3465</v>
      </c>
      <c r="G1152" t="s">
        <v>326</v>
      </c>
      <c r="H1152" t="s">
        <v>149</v>
      </c>
      <c r="I1152" t="s">
        <v>136</v>
      </c>
      <c r="J1152" t="s">
        <v>137</v>
      </c>
      <c r="K1152" t="s">
        <v>187</v>
      </c>
      <c r="L1152" t="s">
        <v>3466</v>
      </c>
      <c r="M1152" t="s">
        <v>3467</v>
      </c>
      <c r="N1152" s="26">
        <v>0.126111111</v>
      </c>
      <c r="O1152">
        <v>0</v>
      </c>
      <c r="P1152">
        <v>3430</v>
      </c>
      <c r="Q1152">
        <v>0</v>
      </c>
      <c r="R1152">
        <v>0</v>
      </c>
      <c r="S1152">
        <v>4</v>
      </c>
      <c r="T1152">
        <v>205</v>
      </c>
      <c r="U1152">
        <v>0</v>
      </c>
      <c r="V1152">
        <v>0</v>
      </c>
      <c r="W1152" s="26">
        <v>0</v>
      </c>
      <c r="X1152" s="26">
        <v>126.19554198131415</v>
      </c>
      <c r="Y1152" s="26">
        <v>0</v>
      </c>
      <c r="Z1152" s="26">
        <v>0</v>
      </c>
      <c r="AA1152" s="26">
        <v>16.886022816299139</v>
      </c>
      <c r="AB1152" s="26">
        <v>11.511814642826961</v>
      </c>
      <c r="AC1152" s="26">
        <v>0</v>
      </c>
      <c r="AD1152" s="26">
        <v>0</v>
      </c>
      <c r="AE1152" s="26">
        <v>154.59337944044023</v>
      </c>
    </row>
    <row r="1153" spans="1:31" x14ac:dyDescent="0.3">
      <c r="A1153">
        <v>2761480</v>
      </c>
      <c r="B1153">
        <v>1</v>
      </c>
      <c r="C1153" t="s">
        <v>80</v>
      </c>
      <c r="D1153" t="s">
        <v>82</v>
      </c>
      <c r="E1153" t="s">
        <v>166</v>
      </c>
      <c r="F1153" t="s">
        <v>2376</v>
      </c>
      <c r="G1153" t="s">
        <v>425</v>
      </c>
      <c r="H1153" t="s">
        <v>135</v>
      </c>
      <c r="I1153" t="s">
        <v>136</v>
      </c>
      <c r="J1153" t="s">
        <v>137</v>
      </c>
      <c r="K1153" t="s">
        <v>138</v>
      </c>
      <c r="L1153" t="s">
        <v>3468</v>
      </c>
      <c r="M1153" t="s">
        <v>3469</v>
      </c>
      <c r="N1153" s="26">
        <v>4.7972222220000003</v>
      </c>
      <c r="O1153">
        <v>0</v>
      </c>
      <c r="P1153">
        <v>280</v>
      </c>
      <c r="Q1153">
        <v>0</v>
      </c>
      <c r="R1153">
        <v>0</v>
      </c>
      <c r="S1153">
        <v>0</v>
      </c>
      <c r="T1153">
        <v>37</v>
      </c>
      <c r="U1153">
        <v>0</v>
      </c>
      <c r="V1153">
        <v>0</v>
      </c>
      <c r="W1153" s="26">
        <v>0</v>
      </c>
      <c r="X1153" s="26">
        <v>416.52126968240157</v>
      </c>
      <c r="Y1153" s="26">
        <v>0</v>
      </c>
      <c r="Z1153" s="26">
        <v>0</v>
      </c>
      <c r="AA1153" s="26">
        <v>0</v>
      </c>
      <c r="AB1153" s="26">
        <v>110.40882917069078</v>
      </c>
      <c r="AC1153" s="26">
        <v>0</v>
      </c>
      <c r="AD1153" s="26">
        <v>0</v>
      </c>
      <c r="AE1153" s="26">
        <v>526.93009885309232</v>
      </c>
    </row>
    <row r="1154" spans="1:31" x14ac:dyDescent="0.3">
      <c r="A1154">
        <v>2762208</v>
      </c>
      <c r="B1154">
        <v>1</v>
      </c>
      <c r="C1154" t="s">
        <v>81</v>
      </c>
      <c r="D1154" t="s">
        <v>125</v>
      </c>
      <c r="E1154" t="s">
        <v>157</v>
      </c>
      <c r="F1154" t="s">
        <v>3470</v>
      </c>
      <c r="G1154" t="s">
        <v>159</v>
      </c>
      <c r="H1154" t="s">
        <v>149</v>
      </c>
      <c r="I1154" t="s">
        <v>136</v>
      </c>
      <c r="J1154" t="s">
        <v>137</v>
      </c>
      <c r="K1154" t="s">
        <v>138</v>
      </c>
      <c r="L1154" t="s">
        <v>3471</v>
      </c>
      <c r="M1154" t="s">
        <v>3472</v>
      </c>
      <c r="N1154" s="26">
        <v>1.876944444</v>
      </c>
      <c r="O1154">
        <v>5</v>
      </c>
      <c r="P1154">
        <v>92</v>
      </c>
      <c r="Q1154">
        <v>157</v>
      </c>
      <c r="R1154">
        <v>216</v>
      </c>
      <c r="S1154">
        <v>18</v>
      </c>
      <c r="T1154">
        <v>16</v>
      </c>
      <c r="U1154">
        <v>1</v>
      </c>
      <c r="V1154">
        <v>0</v>
      </c>
      <c r="W1154" s="26">
        <v>1.167424010525111</v>
      </c>
      <c r="X1154" s="26">
        <v>23.883339538913866</v>
      </c>
      <c r="Y1154" s="26">
        <v>14.63558607713175</v>
      </c>
      <c r="Z1154" s="26">
        <v>35.230802584513796</v>
      </c>
      <c r="AA1154" s="26">
        <v>322.34224355626401</v>
      </c>
      <c r="AB1154" s="26">
        <v>12.833224744640647</v>
      </c>
      <c r="AC1154" s="26">
        <v>75.371033887751722</v>
      </c>
      <c r="AD1154" s="26">
        <v>0</v>
      </c>
      <c r="AE1154" s="26">
        <v>485.4636543997409</v>
      </c>
    </row>
    <row r="1155" spans="1:31" x14ac:dyDescent="0.3">
      <c r="A1155">
        <v>2761690</v>
      </c>
      <c r="B1155">
        <v>1</v>
      </c>
      <c r="C1155" t="s">
        <v>81</v>
      </c>
      <c r="D1155" t="s">
        <v>113</v>
      </c>
      <c r="E1155" t="s">
        <v>132</v>
      </c>
      <c r="F1155" t="s">
        <v>3473</v>
      </c>
      <c r="G1155" t="s">
        <v>197</v>
      </c>
      <c r="H1155" t="s">
        <v>135</v>
      </c>
      <c r="I1155" t="s">
        <v>136</v>
      </c>
      <c r="J1155" t="s">
        <v>137</v>
      </c>
      <c r="K1155" t="s">
        <v>138</v>
      </c>
      <c r="L1155" t="s">
        <v>3474</v>
      </c>
      <c r="M1155" t="s">
        <v>3475</v>
      </c>
      <c r="N1155" s="26">
        <v>1.6158333330000001</v>
      </c>
      <c r="O1155">
        <v>0</v>
      </c>
      <c r="P1155"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 s="26">
        <v>0</v>
      </c>
      <c r="X1155" s="26">
        <v>0.35227039648079994</v>
      </c>
      <c r="Y1155" s="26">
        <v>0</v>
      </c>
      <c r="Z1155" s="26">
        <v>0</v>
      </c>
      <c r="AA1155" s="26">
        <v>0</v>
      </c>
      <c r="AB1155" s="26">
        <v>0</v>
      </c>
      <c r="AC1155" s="26">
        <v>0</v>
      </c>
      <c r="AD1155" s="26">
        <v>0</v>
      </c>
      <c r="AE1155" s="26">
        <v>0.35227039648079994</v>
      </c>
    </row>
    <row r="1156" spans="1:31" x14ac:dyDescent="0.3">
      <c r="A1156">
        <v>2762188</v>
      </c>
      <c r="B1156">
        <v>1</v>
      </c>
      <c r="C1156" t="s">
        <v>80</v>
      </c>
      <c r="D1156" t="s">
        <v>97</v>
      </c>
      <c r="E1156" t="s">
        <v>132</v>
      </c>
      <c r="F1156" t="s">
        <v>3476</v>
      </c>
      <c r="G1156" t="s">
        <v>134</v>
      </c>
      <c r="H1156" t="s">
        <v>135</v>
      </c>
      <c r="I1156" t="s">
        <v>136</v>
      </c>
      <c r="J1156" t="s">
        <v>137</v>
      </c>
      <c r="K1156" t="s">
        <v>138</v>
      </c>
      <c r="L1156" t="s">
        <v>3477</v>
      </c>
      <c r="M1156" t="s">
        <v>3478</v>
      </c>
      <c r="N1156" s="26">
        <v>3.341388888</v>
      </c>
      <c r="O1156">
        <v>0</v>
      </c>
      <c r="P1156">
        <v>1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 s="26">
        <v>0</v>
      </c>
      <c r="X1156" s="26">
        <v>0.43647857888449093</v>
      </c>
      <c r="Y1156" s="26">
        <v>0</v>
      </c>
      <c r="Z1156" s="26">
        <v>0</v>
      </c>
      <c r="AA1156" s="26">
        <v>0</v>
      </c>
      <c r="AB1156" s="26">
        <v>0</v>
      </c>
      <c r="AC1156" s="26">
        <v>0</v>
      </c>
      <c r="AD1156" s="26">
        <v>0</v>
      </c>
      <c r="AE1156" s="26">
        <v>0.43647857888449093</v>
      </c>
    </row>
    <row r="1157" spans="1:31" x14ac:dyDescent="0.3">
      <c r="A1157">
        <v>2761604</v>
      </c>
      <c r="B1157">
        <v>1</v>
      </c>
      <c r="C1157" t="s">
        <v>81</v>
      </c>
      <c r="D1157" t="s">
        <v>112</v>
      </c>
      <c r="E1157" t="s">
        <v>132</v>
      </c>
      <c r="F1157" t="s">
        <v>3479</v>
      </c>
      <c r="G1157" t="s">
        <v>197</v>
      </c>
      <c r="H1157" t="s">
        <v>135</v>
      </c>
      <c r="I1157" t="s">
        <v>136</v>
      </c>
      <c r="J1157" t="s">
        <v>137</v>
      </c>
      <c r="K1157" t="s">
        <v>138</v>
      </c>
      <c r="L1157" t="s">
        <v>3480</v>
      </c>
      <c r="M1157" t="s">
        <v>3481</v>
      </c>
      <c r="N1157" s="26">
        <v>2.0758333329999998</v>
      </c>
      <c r="O1157">
        <v>0</v>
      </c>
      <c r="P1157">
        <v>3</v>
      </c>
      <c r="Q1157">
        <v>0</v>
      </c>
      <c r="R1157">
        <v>0</v>
      </c>
      <c r="S1157">
        <v>0</v>
      </c>
      <c r="T1157">
        <v>1</v>
      </c>
      <c r="U1157">
        <v>0</v>
      </c>
      <c r="V1157">
        <v>0</v>
      </c>
      <c r="W1157" s="26">
        <v>0</v>
      </c>
      <c r="X1157" s="26">
        <v>3.5286198894182115</v>
      </c>
      <c r="Y1157" s="26">
        <v>0</v>
      </c>
      <c r="Z1157" s="26">
        <v>0</v>
      </c>
      <c r="AA1157" s="26">
        <v>0</v>
      </c>
      <c r="AB1157" s="26">
        <v>0</v>
      </c>
      <c r="AC1157" s="26">
        <v>0</v>
      </c>
      <c r="AD1157" s="26">
        <v>0</v>
      </c>
      <c r="AE1157" s="26">
        <v>3.5286198894182115</v>
      </c>
    </row>
    <row r="1158" spans="1:31" x14ac:dyDescent="0.3">
      <c r="A1158">
        <v>2761498</v>
      </c>
      <c r="B1158">
        <v>1</v>
      </c>
      <c r="C1158" t="s">
        <v>80</v>
      </c>
      <c r="D1158" t="s">
        <v>91</v>
      </c>
      <c r="E1158" t="s">
        <v>170</v>
      </c>
      <c r="F1158" t="s">
        <v>3482</v>
      </c>
      <c r="G1158" t="s">
        <v>186</v>
      </c>
      <c r="H1158" t="s">
        <v>135</v>
      </c>
      <c r="I1158" t="s">
        <v>136</v>
      </c>
      <c r="J1158" t="s">
        <v>137</v>
      </c>
      <c r="K1158" t="s">
        <v>187</v>
      </c>
      <c r="L1158" t="s">
        <v>3483</v>
      </c>
      <c r="M1158" t="s">
        <v>3484</v>
      </c>
      <c r="N1158" s="26">
        <v>6.7824999999999998</v>
      </c>
      <c r="O1158">
        <v>0</v>
      </c>
      <c r="P1158">
        <v>3</v>
      </c>
      <c r="Q1158">
        <v>0</v>
      </c>
      <c r="R1158">
        <v>7</v>
      </c>
      <c r="S1158">
        <v>0</v>
      </c>
      <c r="T1158">
        <v>4</v>
      </c>
      <c r="U1158">
        <v>0</v>
      </c>
      <c r="V1158">
        <v>0</v>
      </c>
      <c r="W1158" s="26">
        <v>0</v>
      </c>
      <c r="X1158" s="26">
        <v>2.6018436000760765</v>
      </c>
      <c r="Y1158" s="26">
        <v>0</v>
      </c>
      <c r="Z1158" s="26">
        <v>4.2447929770690136</v>
      </c>
      <c r="AA1158" s="26">
        <v>0</v>
      </c>
      <c r="AB1158" s="26">
        <v>0</v>
      </c>
      <c r="AC1158" s="26">
        <v>0</v>
      </c>
      <c r="AD1158" s="26">
        <v>0</v>
      </c>
      <c r="AE1158" s="26">
        <v>6.8466365771450901</v>
      </c>
    </row>
    <row r="1159" spans="1:31" x14ac:dyDescent="0.3">
      <c r="A1159">
        <v>2761455</v>
      </c>
      <c r="B1159">
        <v>1</v>
      </c>
      <c r="C1159" t="s">
        <v>80</v>
      </c>
      <c r="D1159" t="s">
        <v>107</v>
      </c>
      <c r="E1159" t="s">
        <v>141</v>
      </c>
      <c r="F1159" t="s">
        <v>3485</v>
      </c>
      <c r="G1159" t="s">
        <v>143</v>
      </c>
      <c r="H1159" t="s">
        <v>135</v>
      </c>
      <c r="I1159" t="s">
        <v>136</v>
      </c>
      <c r="J1159" t="s">
        <v>137</v>
      </c>
      <c r="K1159" t="s">
        <v>138</v>
      </c>
      <c r="L1159" t="s">
        <v>3486</v>
      </c>
      <c r="M1159" t="s">
        <v>3487</v>
      </c>
      <c r="N1159" s="26">
        <v>0.71777777700000001</v>
      </c>
      <c r="O1159">
        <v>0</v>
      </c>
      <c r="P1159">
        <v>111</v>
      </c>
      <c r="Q1159">
        <v>0</v>
      </c>
      <c r="R1159">
        <v>0</v>
      </c>
      <c r="S1159">
        <v>0</v>
      </c>
      <c r="T1159">
        <v>1</v>
      </c>
      <c r="U1159">
        <v>0</v>
      </c>
      <c r="V1159">
        <v>0</v>
      </c>
      <c r="W1159" s="26">
        <v>0</v>
      </c>
      <c r="X1159" s="26">
        <v>4.6810527004691327</v>
      </c>
      <c r="Y1159" s="26">
        <v>0</v>
      </c>
      <c r="Z1159" s="26">
        <v>0</v>
      </c>
      <c r="AA1159" s="26">
        <v>0</v>
      </c>
      <c r="AB1159" s="26">
        <v>1.3945397564154223</v>
      </c>
      <c r="AC1159" s="26">
        <v>0</v>
      </c>
      <c r="AD1159" s="26">
        <v>0</v>
      </c>
      <c r="AE1159" s="26">
        <v>6.0755924568845554</v>
      </c>
    </row>
    <row r="1160" spans="1:31" x14ac:dyDescent="0.3">
      <c r="A1160">
        <v>2761896</v>
      </c>
      <c r="B1160">
        <v>1</v>
      </c>
      <c r="C1160" t="s">
        <v>80</v>
      </c>
      <c r="D1160" t="s">
        <v>95</v>
      </c>
      <c r="E1160" t="s">
        <v>141</v>
      </c>
      <c r="F1160" t="s">
        <v>3488</v>
      </c>
      <c r="G1160" t="s">
        <v>344</v>
      </c>
      <c r="H1160" t="s">
        <v>135</v>
      </c>
      <c r="I1160" t="s">
        <v>136</v>
      </c>
      <c r="J1160" t="s">
        <v>137</v>
      </c>
      <c r="K1160" t="s">
        <v>138</v>
      </c>
      <c r="L1160" t="s">
        <v>3489</v>
      </c>
      <c r="M1160" t="s">
        <v>3490</v>
      </c>
      <c r="N1160" s="26">
        <v>1.56</v>
      </c>
      <c r="O1160">
        <v>0</v>
      </c>
      <c r="P1160">
        <v>120</v>
      </c>
      <c r="Q1160">
        <v>0</v>
      </c>
      <c r="R1160">
        <v>3</v>
      </c>
      <c r="S1160">
        <v>0</v>
      </c>
      <c r="T1160">
        <v>7</v>
      </c>
      <c r="U1160">
        <v>0</v>
      </c>
      <c r="V1160">
        <v>0</v>
      </c>
      <c r="W1160" s="26">
        <v>0</v>
      </c>
      <c r="X1160" s="26">
        <v>9.3391414530865973</v>
      </c>
      <c r="Y1160" s="26">
        <v>0</v>
      </c>
      <c r="Z1160" s="26">
        <v>0</v>
      </c>
      <c r="AA1160" s="26">
        <v>0</v>
      </c>
      <c r="AB1160" s="26">
        <v>1.0476416979440462</v>
      </c>
      <c r="AC1160" s="26">
        <v>0</v>
      </c>
      <c r="AD1160" s="26">
        <v>0</v>
      </c>
      <c r="AE1160" s="26">
        <v>10.386783151030643</v>
      </c>
    </row>
    <row r="1161" spans="1:31" x14ac:dyDescent="0.3">
      <c r="A1161">
        <v>2761647</v>
      </c>
      <c r="B1161">
        <v>1</v>
      </c>
      <c r="C1161" t="s">
        <v>81</v>
      </c>
      <c r="D1161" t="s">
        <v>121</v>
      </c>
      <c r="E1161" t="s">
        <v>170</v>
      </c>
      <c r="F1161" t="s">
        <v>3491</v>
      </c>
      <c r="G1161" t="s">
        <v>204</v>
      </c>
      <c r="H1161" t="s">
        <v>135</v>
      </c>
      <c r="I1161" t="s">
        <v>136</v>
      </c>
      <c r="J1161" t="s">
        <v>137</v>
      </c>
      <c r="K1161" t="s">
        <v>138</v>
      </c>
      <c r="L1161" t="s">
        <v>3492</v>
      </c>
      <c r="M1161" t="s">
        <v>3493</v>
      </c>
      <c r="N1161" s="26">
        <v>2.1411111109999998</v>
      </c>
      <c r="O1161">
        <v>0</v>
      </c>
      <c r="P1161">
        <v>38</v>
      </c>
      <c r="Q1161">
        <v>0</v>
      </c>
      <c r="R1161">
        <v>0</v>
      </c>
      <c r="S1161">
        <v>0</v>
      </c>
      <c r="T1161">
        <v>2</v>
      </c>
      <c r="U1161">
        <v>0</v>
      </c>
      <c r="V1161">
        <v>0</v>
      </c>
      <c r="W1161" s="26">
        <v>0</v>
      </c>
      <c r="X1161" s="26">
        <v>10.549465546731074</v>
      </c>
      <c r="Y1161" s="26">
        <v>0</v>
      </c>
      <c r="Z1161" s="26">
        <v>0</v>
      </c>
      <c r="AA1161" s="26">
        <v>0</v>
      </c>
      <c r="AB1161" s="26">
        <v>0.85381413191855826</v>
      </c>
      <c r="AC1161" s="26">
        <v>0</v>
      </c>
      <c r="AD1161" s="26">
        <v>0</v>
      </c>
      <c r="AE1161" s="26">
        <v>11.403279678649632</v>
      </c>
    </row>
    <row r="1162" spans="1:31" x14ac:dyDescent="0.3">
      <c r="A1162">
        <v>2761813</v>
      </c>
      <c r="B1162">
        <v>1</v>
      </c>
      <c r="C1162" t="s">
        <v>80</v>
      </c>
      <c r="D1162" t="s">
        <v>105</v>
      </c>
      <c r="E1162" t="s">
        <v>157</v>
      </c>
      <c r="F1162" t="s">
        <v>3494</v>
      </c>
      <c r="G1162" t="s">
        <v>159</v>
      </c>
      <c r="H1162" t="s">
        <v>149</v>
      </c>
      <c r="I1162" t="s">
        <v>136</v>
      </c>
      <c r="J1162" t="s">
        <v>137</v>
      </c>
      <c r="K1162" t="s">
        <v>138</v>
      </c>
      <c r="L1162" t="s">
        <v>3495</v>
      </c>
      <c r="M1162" t="s">
        <v>3496</v>
      </c>
      <c r="N1162" s="26">
        <v>1.132777777</v>
      </c>
      <c r="O1162">
        <v>0</v>
      </c>
      <c r="P1162">
        <v>1148</v>
      </c>
      <c r="Q1162">
        <v>0</v>
      </c>
      <c r="R1162">
        <v>19</v>
      </c>
      <c r="S1162">
        <v>3</v>
      </c>
      <c r="T1162">
        <v>97</v>
      </c>
      <c r="U1162">
        <v>1</v>
      </c>
      <c r="V1162">
        <v>0</v>
      </c>
      <c r="W1162" s="26">
        <v>0</v>
      </c>
      <c r="X1162" s="26">
        <v>358.20304487928053</v>
      </c>
      <c r="Y1162" s="26">
        <v>0</v>
      </c>
      <c r="Z1162" s="26">
        <v>4.3440055573000071</v>
      </c>
      <c r="AA1162" s="26">
        <v>72.971672388412287</v>
      </c>
      <c r="AB1162" s="26">
        <v>134.87457435494258</v>
      </c>
      <c r="AC1162" s="26">
        <v>186.75873259659005</v>
      </c>
      <c r="AD1162" s="26">
        <v>0</v>
      </c>
      <c r="AE1162" s="26">
        <v>757.15202977652552</v>
      </c>
    </row>
    <row r="1163" spans="1:31" x14ac:dyDescent="0.3">
      <c r="A1163">
        <v>2762102</v>
      </c>
      <c r="B1163">
        <v>2</v>
      </c>
      <c r="C1163" t="s">
        <v>80</v>
      </c>
      <c r="D1163" t="s">
        <v>93</v>
      </c>
      <c r="E1163" t="s">
        <v>141</v>
      </c>
      <c r="F1163" t="s">
        <v>3497</v>
      </c>
      <c r="G1163" t="s">
        <v>204</v>
      </c>
      <c r="H1163" t="s">
        <v>135</v>
      </c>
      <c r="I1163" t="s">
        <v>136</v>
      </c>
      <c r="J1163" t="s">
        <v>137</v>
      </c>
      <c r="K1163" t="s">
        <v>138</v>
      </c>
      <c r="L1163" t="s">
        <v>3498</v>
      </c>
      <c r="M1163" t="s">
        <v>3499</v>
      </c>
      <c r="N1163" s="26">
        <v>0.36305555499999997</v>
      </c>
      <c r="O1163">
        <v>0</v>
      </c>
      <c r="P1163">
        <v>13</v>
      </c>
      <c r="Q1163">
        <v>0</v>
      </c>
      <c r="R1163">
        <v>14</v>
      </c>
      <c r="S1163">
        <v>0</v>
      </c>
      <c r="T1163">
        <v>8</v>
      </c>
      <c r="U1163">
        <v>0</v>
      </c>
      <c r="V1163">
        <v>0</v>
      </c>
      <c r="W1163" s="26">
        <v>0</v>
      </c>
      <c r="X1163" s="26">
        <v>2.0372444030075667</v>
      </c>
      <c r="Y1163" s="26">
        <v>0</v>
      </c>
      <c r="Z1163" s="26">
        <v>0.66142106160978664</v>
      </c>
      <c r="AA1163" s="26">
        <v>0</v>
      </c>
      <c r="AB1163" s="26">
        <v>1.5343269596054618</v>
      </c>
      <c r="AC1163" s="26">
        <v>0</v>
      </c>
      <c r="AD1163" s="26">
        <v>0</v>
      </c>
      <c r="AE1163" s="26">
        <v>4.2329924242228154</v>
      </c>
    </row>
    <row r="1164" spans="1:31" x14ac:dyDescent="0.3">
      <c r="A1164">
        <v>2761481</v>
      </c>
      <c r="B1164">
        <v>1</v>
      </c>
      <c r="C1164" t="s">
        <v>81</v>
      </c>
      <c r="D1164" t="s">
        <v>115</v>
      </c>
      <c r="E1164" t="s">
        <v>146</v>
      </c>
      <c r="F1164" t="s">
        <v>1906</v>
      </c>
      <c r="G1164" t="s">
        <v>148</v>
      </c>
      <c r="H1164" t="s">
        <v>149</v>
      </c>
      <c r="I1164" t="s">
        <v>136</v>
      </c>
      <c r="J1164" t="s">
        <v>137</v>
      </c>
      <c r="K1164" t="s">
        <v>138</v>
      </c>
      <c r="L1164" t="s">
        <v>3500</v>
      </c>
      <c r="M1164" t="s">
        <v>3501</v>
      </c>
      <c r="N1164" s="26">
        <v>0.52972222199999996</v>
      </c>
      <c r="O1164">
        <v>0</v>
      </c>
      <c r="P1164">
        <v>67</v>
      </c>
      <c r="Q1164">
        <v>0</v>
      </c>
      <c r="R1164">
        <v>15</v>
      </c>
      <c r="S1164">
        <v>0</v>
      </c>
      <c r="T1164">
        <v>6</v>
      </c>
      <c r="U1164">
        <v>0</v>
      </c>
      <c r="V1164">
        <v>0</v>
      </c>
      <c r="W1164" s="26">
        <v>0</v>
      </c>
      <c r="X1164" s="26">
        <v>6.0121148228173174E-2</v>
      </c>
      <c r="Y1164" s="26">
        <v>0</v>
      </c>
      <c r="Z1164" s="26">
        <v>0.84618726671918698</v>
      </c>
      <c r="AA1164" s="26">
        <v>0</v>
      </c>
      <c r="AB1164" s="26">
        <v>6.0714938215929415</v>
      </c>
      <c r="AC1164" s="26">
        <v>0</v>
      </c>
      <c r="AD1164" s="26">
        <v>0</v>
      </c>
      <c r="AE1164" s="26">
        <v>6.9778022365403016</v>
      </c>
    </row>
    <row r="1165" spans="1:31" x14ac:dyDescent="0.3">
      <c r="A1165">
        <v>2761458</v>
      </c>
      <c r="B1165">
        <v>1</v>
      </c>
      <c r="C1165" t="s">
        <v>81</v>
      </c>
      <c r="D1165" t="s">
        <v>117</v>
      </c>
      <c r="E1165" t="s">
        <v>146</v>
      </c>
      <c r="F1165" t="s">
        <v>3502</v>
      </c>
      <c r="G1165" t="s">
        <v>628</v>
      </c>
      <c r="H1165" t="s">
        <v>149</v>
      </c>
      <c r="I1165" t="s">
        <v>136</v>
      </c>
      <c r="J1165" t="s">
        <v>137</v>
      </c>
      <c r="K1165" t="s">
        <v>187</v>
      </c>
      <c r="L1165" t="s">
        <v>3503</v>
      </c>
      <c r="M1165" t="s">
        <v>3504</v>
      </c>
      <c r="N1165" s="26">
        <v>6.608055555</v>
      </c>
      <c r="O1165">
        <v>0</v>
      </c>
      <c r="P1165">
        <v>291</v>
      </c>
      <c r="Q1165">
        <v>0</v>
      </c>
      <c r="R1165">
        <v>0</v>
      </c>
      <c r="S1165">
        <v>0</v>
      </c>
      <c r="T1165">
        <v>56</v>
      </c>
      <c r="U1165">
        <v>0</v>
      </c>
      <c r="V1165">
        <v>0</v>
      </c>
      <c r="W1165" s="26">
        <v>0</v>
      </c>
      <c r="X1165" s="26">
        <v>360.45884135913371</v>
      </c>
      <c r="Y1165" s="26">
        <v>0</v>
      </c>
      <c r="Z1165" s="26">
        <v>0</v>
      </c>
      <c r="AA1165" s="26">
        <v>0</v>
      </c>
      <c r="AB1165" s="26">
        <v>137.96362829724674</v>
      </c>
      <c r="AC1165" s="26">
        <v>0</v>
      </c>
      <c r="AD1165" s="26">
        <v>0</v>
      </c>
      <c r="AE1165" s="26">
        <v>498.42246965638049</v>
      </c>
    </row>
    <row r="1166" spans="1:31" x14ac:dyDescent="0.3">
      <c r="A1166">
        <v>2761936</v>
      </c>
      <c r="B1166">
        <v>1</v>
      </c>
      <c r="C1166" t="s">
        <v>80</v>
      </c>
      <c r="D1166" t="s">
        <v>85</v>
      </c>
      <c r="E1166" t="s">
        <v>132</v>
      </c>
      <c r="F1166" t="s">
        <v>3505</v>
      </c>
      <c r="G1166" t="s">
        <v>307</v>
      </c>
      <c r="H1166" t="s">
        <v>135</v>
      </c>
      <c r="I1166" t="s">
        <v>136</v>
      </c>
      <c r="J1166" t="s">
        <v>137</v>
      </c>
      <c r="K1166" t="s">
        <v>138</v>
      </c>
      <c r="L1166" t="s">
        <v>3506</v>
      </c>
      <c r="M1166" t="s">
        <v>3507</v>
      </c>
      <c r="N1166" s="26">
        <v>2.0358333329999998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1</v>
      </c>
      <c r="U1166">
        <v>0</v>
      </c>
      <c r="V1166">
        <v>0</v>
      </c>
      <c r="W1166" s="26">
        <v>0</v>
      </c>
      <c r="X1166" s="26">
        <v>0</v>
      </c>
      <c r="Y1166" s="26">
        <v>0</v>
      </c>
      <c r="Z1166" s="26">
        <v>0</v>
      </c>
      <c r="AA1166" s="26">
        <v>0</v>
      </c>
      <c r="AB1166" s="26">
        <v>2.9275008468372219</v>
      </c>
      <c r="AC1166" s="26">
        <v>0</v>
      </c>
      <c r="AD1166" s="26">
        <v>0</v>
      </c>
      <c r="AE1166" s="26">
        <v>2.9275008468372219</v>
      </c>
    </row>
    <row r="1167" spans="1:31" x14ac:dyDescent="0.3">
      <c r="A1167">
        <v>2761272</v>
      </c>
      <c r="B1167">
        <v>1</v>
      </c>
      <c r="C1167" t="s">
        <v>80</v>
      </c>
      <c r="D1167" t="s">
        <v>85</v>
      </c>
      <c r="E1167" t="s">
        <v>132</v>
      </c>
      <c r="F1167" t="s">
        <v>3508</v>
      </c>
      <c r="G1167" t="s">
        <v>307</v>
      </c>
      <c r="H1167" t="s">
        <v>135</v>
      </c>
      <c r="I1167" t="s">
        <v>136</v>
      </c>
      <c r="J1167" t="s">
        <v>137</v>
      </c>
      <c r="K1167" t="s">
        <v>138</v>
      </c>
      <c r="L1167" t="s">
        <v>3509</v>
      </c>
      <c r="M1167" t="s">
        <v>3510</v>
      </c>
      <c r="N1167" s="26">
        <v>0.877222222</v>
      </c>
      <c r="O1167">
        <v>0</v>
      </c>
      <c r="P1167">
        <v>11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 s="26">
        <v>0</v>
      </c>
      <c r="X1167" s="26">
        <v>2.5617802533906278</v>
      </c>
      <c r="Y1167" s="26">
        <v>0</v>
      </c>
      <c r="Z1167" s="26">
        <v>0</v>
      </c>
      <c r="AA1167" s="26">
        <v>0</v>
      </c>
      <c r="AB1167" s="26">
        <v>0</v>
      </c>
      <c r="AC1167" s="26">
        <v>0</v>
      </c>
      <c r="AD1167" s="26">
        <v>0</v>
      </c>
      <c r="AE1167" s="26">
        <v>2.5617802533906278</v>
      </c>
    </row>
    <row r="1168" spans="1:31" x14ac:dyDescent="0.3">
      <c r="A1168">
        <v>2761289</v>
      </c>
      <c r="B1168">
        <v>1</v>
      </c>
      <c r="C1168" t="s">
        <v>80</v>
      </c>
      <c r="D1168" t="s">
        <v>87</v>
      </c>
      <c r="E1168" t="s">
        <v>166</v>
      </c>
      <c r="F1168" t="s">
        <v>3511</v>
      </c>
      <c r="G1168" t="s">
        <v>204</v>
      </c>
      <c r="H1168" t="s">
        <v>135</v>
      </c>
      <c r="I1168" t="s">
        <v>136</v>
      </c>
      <c r="J1168" t="s">
        <v>137</v>
      </c>
      <c r="K1168" t="s">
        <v>138</v>
      </c>
      <c r="L1168" t="s">
        <v>3512</v>
      </c>
      <c r="M1168" t="s">
        <v>3513</v>
      </c>
      <c r="N1168" s="26">
        <v>1.560277777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3</v>
      </c>
      <c r="U1168">
        <v>0</v>
      </c>
      <c r="V1168">
        <v>0</v>
      </c>
      <c r="W1168" s="26">
        <v>0</v>
      </c>
      <c r="X1168" s="26">
        <v>0</v>
      </c>
      <c r="Y1168" s="26">
        <v>0</v>
      </c>
      <c r="Z1168" s="26">
        <v>0</v>
      </c>
      <c r="AA1168" s="26">
        <v>0</v>
      </c>
      <c r="AB1168" s="26">
        <v>8.2792239919130584</v>
      </c>
      <c r="AC1168" s="26">
        <v>0</v>
      </c>
      <c r="AD1168" s="26">
        <v>0</v>
      </c>
      <c r="AE1168" s="26">
        <v>8.2792239919130584</v>
      </c>
    </row>
    <row r="1169" spans="1:31" x14ac:dyDescent="0.3">
      <c r="A1169">
        <v>2761295</v>
      </c>
      <c r="B1169">
        <v>1</v>
      </c>
      <c r="C1169" t="s">
        <v>80</v>
      </c>
      <c r="D1169" t="s">
        <v>103</v>
      </c>
      <c r="E1169" t="s">
        <v>146</v>
      </c>
      <c r="F1169" t="s">
        <v>3514</v>
      </c>
      <c r="G1169" t="s">
        <v>159</v>
      </c>
      <c r="H1169" t="s">
        <v>149</v>
      </c>
      <c r="I1169" t="s">
        <v>136</v>
      </c>
      <c r="J1169" t="s">
        <v>137</v>
      </c>
      <c r="K1169" t="s">
        <v>138</v>
      </c>
      <c r="L1169" t="s">
        <v>3515</v>
      </c>
      <c r="M1169" t="s">
        <v>3516</v>
      </c>
      <c r="N1169" s="26">
        <v>0.92083333300000003</v>
      </c>
      <c r="O1169">
        <v>0</v>
      </c>
      <c r="P1169">
        <v>304</v>
      </c>
      <c r="Q1169">
        <v>0</v>
      </c>
      <c r="R1169">
        <v>3</v>
      </c>
      <c r="S1169">
        <v>0</v>
      </c>
      <c r="T1169">
        <v>4</v>
      </c>
      <c r="U1169">
        <v>0</v>
      </c>
      <c r="V1169">
        <v>0</v>
      </c>
      <c r="W1169" s="26">
        <v>0</v>
      </c>
      <c r="X1169" s="26">
        <v>60.359419596863376</v>
      </c>
      <c r="Y1169" s="26">
        <v>0</v>
      </c>
      <c r="Z1169" s="26">
        <v>7.6487915332694394</v>
      </c>
      <c r="AA1169" s="26">
        <v>0</v>
      </c>
      <c r="AB1169" s="26">
        <v>1.6163946309307153</v>
      </c>
      <c r="AC1169" s="26">
        <v>0</v>
      </c>
      <c r="AD1169" s="26">
        <v>0</v>
      </c>
      <c r="AE1169" s="26">
        <v>69.624605761063535</v>
      </c>
    </row>
    <row r="1170" spans="1:31" x14ac:dyDescent="0.3">
      <c r="A1170">
        <v>2761773</v>
      </c>
      <c r="B1170">
        <v>1</v>
      </c>
      <c r="C1170" t="s">
        <v>80</v>
      </c>
      <c r="D1170" t="s">
        <v>83</v>
      </c>
      <c r="E1170" t="s">
        <v>146</v>
      </c>
      <c r="F1170" t="s">
        <v>3517</v>
      </c>
      <c r="G1170" t="s">
        <v>148</v>
      </c>
      <c r="H1170" t="s">
        <v>149</v>
      </c>
      <c r="I1170" t="s">
        <v>136</v>
      </c>
      <c r="J1170" t="s">
        <v>137</v>
      </c>
      <c r="K1170" t="s">
        <v>138</v>
      </c>
      <c r="L1170" t="s">
        <v>3518</v>
      </c>
      <c r="M1170" t="s">
        <v>3519</v>
      </c>
      <c r="N1170" s="26">
        <v>1.4883333329999999</v>
      </c>
      <c r="O1170">
        <v>2</v>
      </c>
      <c r="P1170">
        <v>0</v>
      </c>
      <c r="Q1170">
        <v>0</v>
      </c>
      <c r="R1170">
        <v>0</v>
      </c>
      <c r="S1170">
        <v>1</v>
      </c>
      <c r="T1170">
        <v>0</v>
      </c>
      <c r="U1170">
        <v>0</v>
      </c>
      <c r="V1170">
        <v>0</v>
      </c>
      <c r="W1170" s="26">
        <v>1.1202466391432946</v>
      </c>
      <c r="X1170" s="26">
        <v>0</v>
      </c>
      <c r="Y1170" s="26">
        <v>0</v>
      </c>
      <c r="Z1170" s="26">
        <v>0</v>
      </c>
      <c r="AA1170" s="26">
        <v>14.319728511885055</v>
      </c>
      <c r="AB1170" s="26">
        <v>0</v>
      </c>
      <c r="AC1170" s="26">
        <v>0</v>
      </c>
      <c r="AD1170" s="26">
        <v>0</v>
      </c>
      <c r="AE1170" s="26">
        <v>15.439975151028349</v>
      </c>
    </row>
    <row r="1171" spans="1:31" x14ac:dyDescent="0.3">
      <c r="A1171">
        <v>2762105</v>
      </c>
      <c r="B1171">
        <v>1</v>
      </c>
      <c r="C1171" t="s">
        <v>80</v>
      </c>
      <c r="D1171" t="s">
        <v>108</v>
      </c>
      <c r="E1171" t="s">
        <v>132</v>
      </c>
      <c r="F1171" t="s">
        <v>3520</v>
      </c>
      <c r="G1171" t="s">
        <v>197</v>
      </c>
      <c r="H1171" t="s">
        <v>135</v>
      </c>
      <c r="I1171" t="s">
        <v>136</v>
      </c>
      <c r="J1171" t="s">
        <v>137</v>
      </c>
      <c r="K1171" t="s">
        <v>138</v>
      </c>
      <c r="L1171" t="s">
        <v>3521</v>
      </c>
      <c r="M1171" t="s">
        <v>3522</v>
      </c>
      <c r="N1171" s="26">
        <v>2.1605555550000002</v>
      </c>
      <c r="O1171">
        <v>0</v>
      </c>
      <c r="P1171">
        <v>1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 s="26">
        <v>0</v>
      </c>
      <c r="X1171" s="26">
        <v>0.37919112048584397</v>
      </c>
      <c r="Y1171" s="26">
        <v>0</v>
      </c>
      <c r="Z1171" s="26">
        <v>0</v>
      </c>
      <c r="AA1171" s="26">
        <v>0</v>
      </c>
      <c r="AB1171" s="26">
        <v>0</v>
      </c>
      <c r="AC1171" s="26">
        <v>0</v>
      </c>
      <c r="AD1171" s="26">
        <v>0</v>
      </c>
      <c r="AE1171" s="26">
        <v>0.37919112048584397</v>
      </c>
    </row>
    <row r="1172" spans="1:31" x14ac:dyDescent="0.3">
      <c r="A1172">
        <v>2761976</v>
      </c>
      <c r="B1172">
        <v>1</v>
      </c>
      <c r="C1172" t="s">
        <v>80</v>
      </c>
      <c r="D1172" t="s">
        <v>82</v>
      </c>
      <c r="E1172" t="s">
        <v>146</v>
      </c>
      <c r="F1172" t="s">
        <v>3523</v>
      </c>
      <c r="G1172" t="s">
        <v>326</v>
      </c>
      <c r="H1172" t="s">
        <v>149</v>
      </c>
      <c r="I1172" t="s">
        <v>566</v>
      </c>
      <c r="J1172" t="s">
        <v>137</v>
      </c>
      <c r="K1172" t="s">
        <v>138</v>
      </c>
      <c r="L1172" t="s">
        <v>3524</v>
      </c>
      <c r="M1172" t="s">
        <v>3525</v>
      </c>
      <c r="N1172" s="26">
        <v>3.5277777000000003E-2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1</v>
      </c>
      <c r="U1172">
        <v>0</v>
      </c>
      <c r="V1172">
        <v>0</v>
      </c>
      <c r="W1172" s="26">
        <v>0</v>
      </c>
      <c r="X1172" s="26">
        <v>0</v>
      </c>
      <c r="Y1172" s="26">
        <v>0</v>
      </c>
      <c r="Z1172" s="26">
        <v>0</v>
      </c>
      <c r="AA1172" s="26">
        <v>0</v>
      </c>
      <c r="AB1172" s="26">
        <v>0.31205724369528803</v>
      </c>
      <c r="AC1172" s="26">
        <v>0</v>
      </c>
      <c r="AD1172" s="26">
        <v>0</v>
      </c>
      <c r="AE1172" s="26">
        <v>0.31205724369528803</v>
      </c>
    </row>
    <row r="1173" spans="1:31" x14ac:dyDescent="0.3">
      <c r="A1173">
        <v>2761372</v>
      </c>
      <c r="B1173">
        <v>1</v>
      </c>
      <c r="C1173" t="s">
        <v>80</v>
      </c>
      <c r="D1173" t="s">
        <v>105</v>
      </c>
      <c r="E1173" t="s">
        <v>141</v>
      </c>
      <c r="F1173" t="s">
        <v>3526</v>
      </c>
      <c r="G1173" t="s">
        <v>186</v>
      </c>
      <c r="H1173" t="s">
        <v>135</v>
      </c>
      <c r="I1173" t="s">
        <v>136</v>
      </c>
      <c r="J1173" t="s">
        <v>137</v>
      </c>
      <c r="K1173" t="s">
        <v>187</v>
      </c>
      <c r="L1173" t="s">
        <v>3527</v>
      </c>
      <c r="M1173" t="s">
        <v>3528</v>
      </c>
      <c r="N1173" s="26">
        <v>7.8208333330000004</v>
      </c>
      <c r="O1173">
        <v>0</v>
      </c>
      <c r="P1173">
        <v>156</v>
      </c>
      <c r="Q1173">
        <v>0</v>
      </c>
      <c r="R1173">
        <v>0</v>
      </c>
      <c r="S1173">
        <v>0</v>
      </c>
      <c r="T1173">
        <v>14</v>
      </c>
      <c r="U1173">
        <v>0</v>
      </c>
      <c r="V1173">
        <v>0</v>
      </c>
      <c r="W1173" s="26">
        <v>0</v>
      </c>
      <c r="X1173" s="26">
        <v>314.08482263068004</v>
      </c>
      <c r="Y1173" s="26">
        <v>0</v>
      </c>
      <c r="Z1173" s="26">
        <v>0</v>
      </c>
      <c r="AA1173" s="26">
        <v>0</v>
      </c>
      <c r="AB1173" s="26">
        <v>145.10921864187355</v>
      </c>
      <c r="AC1173" s="26">
        <v>0</v>
      </c>
      <c r="AD1173" s="26">
        <v>0</v>
      </c>
      <c r="AE1173" s="26">
        <v>459.19404127255359</v>
      </c>
    </row>
    <row r="1174" spans="1:31" x14ac:dyDescent="0.3">
      <c r="A1174">
        <v>2761581</v>
      </c>
      <c r="B1174">
        <v>1</v>
      </c>
      <c r="C1174" t="s">
        <v>80</v>
      </c>
      <c r="D1174" t="s">
        <v>85</v>
      </c>
      <c r="E1174" t="s">
        <v>166</v>
      </c>
      <c r="F1174" t="s">
        <v>3529</v>
      </c>
      <c r="G1174" t="s">
        <v>204</v>
      </c>
      <c r="H1174" t="s">
        <v>135</v>
      </c>
      <c r="I1174" t="s">
        <v>136</v>
      </c>
      <c r="J1174" t="s">
        <v>137</v>
      </c>
      <c r="K1174" t="s">
        <v>138</v>
      </c>
      <c r="L1174" t="s">
        <v>3530</v>
      </c>
      <c r="M1174" t="s">
        <v>3531</v>
      </c>
      <c r="N1174" s="26">
        <v>2.5361111109999999</v>
      </c>
      <c r="O1174">
        <v>0</v>
      </c>
      <c r="P1174">
        <v>56</v>
      </c>
      <c r="Q1174">
        <v>0</v>
      </c>
      <c r="R1174">
        <v>0</v>
      </c>
      <c r="S1174">
        <v>0</v>
      </c>
      <c r="T1174">
        <v>19</v>
      </c>
      <c r="U1174">
        <v>0</v>
      </c>
      <c r="V1174">
        <v>0</v>
      </c>
      <c r="W1174" s="26">
        <v>0</v>
      </c>
      <c r="X1174" s="26">
        <v>29.601803733712412</v>
      </c>
      <c r="Y1174" s="26">
        <v>0</v>
      </c>
      <c r="Z1174" s="26">
        <v>0</v>
      </c>
      <c r="AA1174" s="26">
        <v>0</v>
      </c>
      <c r="AB1174" s="26">
        <v>109.75343239971932</v>
      </c>
      <c r="AC1174" s="26">
        <v>0</v>
      </c>
      <c r="AD1174" s="26">
        <v>0</v>
      </c>
      <c r="AE1174" s="26">
        <v>139.35523613343173</v>
      </c>
    </row>
    <row r="1175" spans="1:31" x14ac:dyDescent="0.3">
      <c r="A1175">
        <v>2761621</v>
      </c>
      <c r="B1175">
        <v>1</v>
      </c>
      <c r="C1175" t="s">
        <v>80</v>
      </c>
      <c r="D1175" t="s">
        <v>107</v>
      </c>
      <c r="E1175" t="s">
        <v>170</v>
      </c>
      <c r="F1175" t="s">
        <v>3532</v>
      </c>
      <c r="G1175" t="s">
        <v>143</v>
      </c>
      <c r="H1175" t="s">
        <v>135</v>
      </c>
      <c r="I1175" t="s">
        <v>136</v>
      </c>
      <c r="J1175" t="s">
        <v>137</v>
      </c>
      <c r="K1175" t="s">
        <v>138</v>
      </c>
      <c r="L1175" t="s">
        <v>3533</v>
      </c>
      <c r="M1175" t="s">
        <v>3534</v>
      </c>
      <c r="N1175" s="26">
        <v>0.33027777699999999</v>
      </c>
      <c r="O1175">
        <v>0</v>
      </c>
      <c r="P1175">
        <v>156</v>
      </c>
      <c r="Q1175">
        <v>0</v>
      </c>
      <c r="R1175">
        <v>15</v>
      </c>
      <c r="S1175">
        <v>0</v>
      </c>
      <c r="T1175">
        <v>16</v>
      </c>
      <c r="U1175">
        <v>0</v>
      </c>
      <c r="V1175">
        <v>1</v>
      </c>
      <c r="W1175" s="26">
        <v>0</v>
      </c>
      <c r="X1175" s="26">
        <v>6.2337481853490386</v>
      </c>
      <c r="Y1175" s="26">
        <v>0</v>
      </c>
      <c r="Z1175" s="26">
        <v>0.64138986266216658</v>
      </c>
      <c r="AA1175" s="26">
        <v>0</v>
      </c>
      <c r="AB1175" s="26">
        <v>2.1804821592769965</v>
      </c>
      <c r="AC1175" s="26">
        <v>0</v>
      </c>
      <c r="AD1175" s="26">
        <v>1.285339102837778E-2</v>
      </c>
      <c r="AE1175" s="26">
        <v>9.0684735983165794</v>
      </c>
    </row>
    <row r="1176" spans="1:31" x14ac:dyDescent="0.3">
      <c r="A1176">
        <v>2761329</v>
      </c>
      <c r="B1176">
        <v>1</v>
      </c>
      <c r="C1176" t="s">
        <v>81</v>
      </c>
      <c r="D1176" t="s">
        <v>114</v>
      </c>
      <c r="E1176" t="s">
        <v>152</v>
      </c>
      <c r="F1176" t="s">
        <v>3535</v>
      </c>
      <c r="G1176" t="s">
        <v>159</v>
      </c>
      <c r="H1176" t="s">
        <v>149</v>
      </c>
      <c r="I1176" t="s">
        <v>136</v>
      </c>
      <c r="J1176" t="s">
        <v>137</v>
      </c>
      <c r="K1176" t="s">
        <v>138</v>
      </c>
      <c r="L1176" t="s">
        <v>3536</v>
      </c>
      <c r="M1176" t="s">
        <v>3537</v>
      </c>
      <c r="N1176" s="26">
        <v>1.1444444439999999</v>
      </c>
      <c r="O1176">
        <v>0</v>
      </c>
      <c r="P1176">
        <v>932</v>
      </c>
      <c r="Q1176">
        <v>0</v>
      </c>
      <c r="R1176">
        <v>65</v>
      </c>
      <c r="S1176">
        <v>4</v>
      </c>
      <c r="T1176">
        <v>113</v>
      </c>
      <c r="U1176">
        <v>0</v>
      </c>
      <c r="V1176">
        <v>0</v>
      </c>
      <c r="W1176" s="26">
        <v>0</v>
      </c>
      <c r="X1176" s="26">
        <v>85.813397000347578</v>
      </c>
      <c r="Y1176" s="26">
        <v>0</v>
      </c>
      <c r="Z1176" s="26">
        <v>0</v>
      </c>
      <c r="AA1176" s="26">
        <v>12.306558873675963</v>
      </c>
      <c r="AB1176" s="26">
        <v>43.169833093745453</v>
      </c>
      <c r="AC1176" s="26">
        <v>0</v>
      </c>
      <c r="AD1176" s="26">
        <v>0</v>
      </c>
      <c r="AE1176" s="26">
        <v>141.289788967769</v>
      </c>
    </row>
    <row r="1177" spans="1:31" x14ac:dyDescent="0.3">
      <c r="A1177">
        <v>2761352</v>
      </c>
      <c r="B1177">
        <v>1</v>
      </c>
      <c r="C1177" t="s">
        <v>81</v>
      </c>
      <c r="D1177" t="s">
        <v>127</v>
      </c>
      <c r="E1177" t="s">
        <v>152</v>
      </c>
      <c r="F1177" t="s">
        <v>3538</v>
      </c>
      <c r="G1177" t="s">
        <v>159</v>
      </c>
      <c r="H1177" t="s">
        <v>149</v>
      </c>
      <c r="I1177" t="s">
        <v>136</v>
      </c>
      <c r="J1177" t="s">
        <v>137</v>
      </c>
      <c r="K1177" t="s">
        <v>138</v>
      </c>
      <c r="L1177" t="s">
        <v>3539</v>
      </c>
      <c r="M1177" t="s">
        <v>3540</v>
      </c>
      <c r="N1177" s="26">
        <v>0.76861111100000001</v>
      </c>
      <c r="O1177">
        <v>9</v>
      </c>
      <c r="P1177">
        <v>1526</v>
      </c>
      <c r="Q1177">
        <v>39</v>
      </c>
      <c r="R1177">
        <v>88</v>
      </c>
      <c r="S1177">
        <v>6</v>
      </c>
      <c r="T1177">
        <v>134</v>
      </c>
      <c r="U1177">
        <v>1</v>
      </c>
      <c r="V1177">
        <v>0</v>
      </c>
      <c r="W1177" s="26">
        <v>1.5965154108425865</v>
      </c>
      <c r="X1177" s="26">
        <v>157.34595691110806</v>
      </c>
      <c r="Y1177" s="26">
        <v>19.91431909409339</v>
      </c>
      <c r="Z1177" s="26">
        <v>11.299241090002733</v>
      </c>
      <c r="AA1177" s="26">
        <v>32.472146278373785</v>
      </c>
      <c r="AB1177" s="26">
        <v>58.348067103249107</v>
      </c>
      <c r="AC1177" s="26">
        <v>42.052242894188424</v>
      </c>
      <c r="AD1177" s="26">
        <v>0</v>
      </c>
      <c r="AE1177" s="26">
        <v>323.02848878185807</v>
      </c>
    </row>
    <row r="1178" spans="1:31" x14ac:dyDescent="0.3">
      <c r="A1178">
        <v>2762205</v>
      </c>
      <c r="B1178">
        <v>1</v>
      </c>
      <c r="C1178" t="s">
        <v>80</v>
      </c>
      <c r="D1178" t="s">
        <v>100</v>
      </c>
      <c r="E1178" t="s">
        <v>157</v>
      </c>
      <c r="F1178" t="s">
        <v>3541</v>
      </c>
      <c r="G1178" t="s">
        <v>159</v>
      </c>
      <c r="H1178" t="s">
        <v>149</v>
      </c>
      <c r="I1178" t="s">
        <v>136</v>
      </c>
      <c r="J1178" t="s">
        <v>137</v>
      </c>
      <c r="K1178" t="s">
        <v>138</v>
      </c>
      <c r="L1178" t="s">
        <v>3542</v>
      </c>
      <c r="M1178" t="s">
        <v>3543</v>
      </c>
      <c r="N1178" s="26">
        <v>0.46111111100000002</v>
      </c>
      <c r="O1178">
        <v>0</v>
      </c>
      <c r="P1178">
        <v>288</v>
      </c>
      <c r="Q1178">
        <v>0</v>
      </c>
      <c r="R1178">
        <v>23</v>
      </c>
      <c r="S1178">
        <v>11</v>
      </c>
      <c r="T1178">
        <v>246</v>
      </c>
      <c r="U1178">
        <v>3</v>
      </c>
      <c r="V1178">
        <v>23</v>
      </c>
      <c r="W1178" s="26">
        <v>0</v>
      </c>
      <c r="X1178" s="26">
        <v>34.095142393357278</v>
      </c>
      <c r="Y1178" s="26">
        <v>0</v>
      </c>
      <c r="Z1178" s="26">
        <v>2.5623178104893416</v>
      </c>
      <c r="AA1178" s="26">
        <v>47.835189722276724</v>
      </c>
      <c r="AB1178" s="26">
        <v>104.26257083069055</v>
      </c>
      <c r="AC1178" s="26">
        <v>71.880496768702741</v>
      </c>
      <c r="AD1178" s="26">
        <v>154.31539700210629</v>
      </c>
      <c r="AE1178" s="26">
        <v>414.95111452762291</v>
      </c>
    </row>
    <row r="1179" spans="1:31" x14ac:dyDescent="0.3">
      <c r="A1179">
        <v>2761750</v>
      </c>
      <c r="B1179">
        <v>1</v>
      </c>
      <c r="C1179" t="s">
        <v>80</v>
      </c>
      <c r="D1179" t="s">
        <v>105</v>
      </c>
      <c r="E1179" t="s">
        <v>157</v>
      </c>
      <c r="F1179" t="s">
        <v>3544</v>
      </c>
      <c r="G1179" t="s">
        <v>159</v>
      </c>
      <c r="H1179" t="s">
        <v>149</v>
      </c>
      <c r="I1179" t="s">
        <v>136</v>
      </c>
      <c r="J1179" t="s">
        <v>137</v>
      </c>
      <c r="K1179" t="s">
        <v>138</v>
      </c>
      <c r="L1179" t="s">
        <v>3545</v>
      </c>
      <c r="M1179" t="s">
        <v>3546</v>
      </c>
      <c r="N1179" s="26">
        <v>0.54638888799999996</v>
      </c>
      <c r="O1179">
        <v>0</v>
      </c>
      <c r="P1179">
        <v>1148</v>
      </c>
      <c r="Q1179">
        <v>0</v>
      </c>
      <c r="R1179">
        <v>19</v>
      </c>
      <c r="S1179">
        <v>3</v>
      </c>
      <c r="T1179">
        <v>97</v>
      </c>
      <c r="U1179">
        <v>1</v>
      </c>
      <c r="V1179">
        <v>0</v>
      </c>
      <c r="W1179" s="26">
        <v>0</v>
      </c>
      <c r="X1179" s="26">
        <v>167.08601283287487</v>
      </c>
      <c r="Y1179" s="26">
        <v>0</v>
      </c>
      <c r="Z1179" s="26">
        <v>2.0085922027957488</v>
      </c>
      <c r="AA1179" s="26">
        <v>37.402110635417628</v>
      </c>
      <c r="AB1179" s="26">
        <v>68.360003747200594</v>
      </c>
      <c r="AC1179" s="26">
        <v>95.741700003162265</v>
      </c>
      <c r="AD1179" s="26">
        <v>0</v>
      </c>
      <c r="AE1179" s="26">
        <v>370.59841942145113</v>
      </c>
    </row>
    <row r="1180" spans="1:31" x14ac:dyDescent="0.3">
      <c r="A1180">
        <v>2761309</v>
      </c>
      <c r="B1180">
        <v>1</v>
      </c>
      <c r="C1180" t="s">
        <v>80</v>
      </c>
      <c r="D1180" t="s">
        <v>103</v>
      </c>
      <c r="E1180" t="s">
        <v>132</v>
      </c>
      <c r="F1180" t="s">
        <v>3547</v>
      </c>
      <c r="G1180" t="s">
        <v>134</v>
      </c>
      <c r="H1180" t="s">
        <v>135</v>
      </c>
      <c r="I1180" t="s">
        <v>136</v>
      </c>
      <c r="J1180" t="s">
        <v>137</v>
      </c>
      <c r="K1180" t="s">
        <v>138</v>
      </c>
      <c r="L1180" t="s">
        <v>3548</v>
      </c>
      <c r="M1180" t="s">
        <v>3549</v>
      </c>
      <c r="N1180" s="26">
        <v>8.8216666660000005</v>
      </c>
      <c r="O1180">
        <v>0</v>
      </c>
      <c r="P1180">
        <v>5</v>
      </c>
      <c r="Q1180">
        <v>0</v>
      </c>
      <c r="R1180">
        <v>0</v>
      </c>
      <c r="S1180">
        <v>0</v>
      </c>
      <c r="T1180">
        <v>1</v>
      </c>
      <c r="U1180">
        <v>0</v>
      </c>
      <c r="V1180">
        <v>0</v>
      </c>
      <c r="W1180" s="26">
        <v>0</v>
      </c>
      <c r="X1180" s="26">
        <v>8.0104323131037969</v>
      </c>
      <c r="Y1180" s="26">
        <v>0</v>
      </c>
      <c r="Z1180" s="26">
        <v>0</v>
      </c>
      <c r="AA1180" s="26">
        <v>0</v>
      </c>
      <c r="AB1180" s="26">
        <v>16.750741233014672</v>
      </c>
      <c r="AC1180" s="26">
        <v>0</v>
      </c>
      <c r="AD1180" s="26">
        <v>0</v>
      </c>
      <c r="AE1180" s="26">
        <v>24.761173546118471</v>
      </c>
    </row>
    <row r="1181" spans="1:31" x14ac:dyDescent="0.3">
      <c r="A1181">
        <v>2761999</v>
      </c>
      <c r="B1181">
        <v>1</v>
      </c>
      <c r="C1181" t="s">
        <v>81</v>
      </c>
      <c r="D1181" t="s">
        <v>112</v>
      </c>
      <c r="E1181" t="s">
        <v>157</v>
      </c>
      <c r="F1181" t="s">
        <v>3550</v>
      </c>
      <c r="G1181" t="s">
        <v>159</v>
      </c>
      <c r="H1181" t="s">
        <v>149</v>
      </c>
      <c r="I1181" t="s">
        <v>136</v>
      </c>
      <c r="J1181" t="s">
        <v>137</v>
      </c>
      <c r="K1181" t="s">
        <v>138</v>
      </c>
      <c r="L1181" t="s">
        <v>3551</v>
      </c>
      <c r="M1181" t="s">
        <v>3552</v>
      </c>
      <c r="N1181" s="26">
        <v>0.24694444400000001</v>
      </c>
      <c r="O1181">
        <v>0</v>
      </c>
      <c r="P1181">
        <v>64</v>
      </c>
      <c r="Q1181">
        <v>2</v>
      </c>
      <c r="R1181">
        <v>50</v>
      </c>
      <c r="S1181">
        <v>2</v>
      </c>
      <c r="T1181">
        <v>106</v>
      </c>
      <c r="U1181">
        <v>2</v>
      </c>
      <c r="V1181">
        <v>7</v>
      </c>
      <c r="W1181" s="26">
        <v>0</v>
      </c>
      <c r="X1181" s="26">
        <v>3.6275424901550379</v>
      </c>
      <c r="Y1181" s="26">
        <v>0.17847142258400001</v>
      </c>
      <c r="Z1181" s="26">
        <v>0.28551356262965044</v>
      </c>
      <c r="AA1181" s="26">
        <v>0.41169701487040306</v>
      </c>
      <c r="AB1181" s="26">
        <v>36.433975696106081</v>
      </c>
      <c r="AC1181" s="26">
        <v>21.920642184131665</v>
      </c>
      <c r="AD1181" s="26">
        <v>49.775879155162869</v>
      </c>
      <c r="AE1181" s="26">
        <v>112.63372152563971</v>
      </c>
    </row>
    <row r="1182" spans="1:31" x14ac:dyDescent="0.3">
      <c r="A1182">
        <v>2761964</v>
      </c>
      <c r="B1182">
        <v>2</v>
      </c>
      <c r="C1182" t="s">
        <v>81</v>
      </c>
      <c r="D1182" t="s">
        <v>127</v>
      </c>
      <c r="E1182" t="s">
        <v>146</v>
      </c>
      <c r="F1182" t="s">
        <v>2379</v>
      </c>
      <c r="G1182" t="s">
        <v>148</v>
      </c>
      <c r="H1182" t="s">
        <v>149</v>
      </c>
      <c r="I1182" t="s">
        <v>136</v>
      </c>
      <c r="J1182" t="s">
        <v>137</v>
      </c>
      <c r="K1182" t="s">
        <v>138</v>
      </c>
      <c r="L1182" t="s">
        <v>3464</v>
      </c>
      <c r="M1182" t="s">
        <v>3553</v>
      </c>
      <c r="N1182" s="26">
        <v>1.245833333</v>
      </c>
      <c r="O1182">
        <v>1</v>
      </c>
      <c r="P1182">
        <v>500</v>
      </c>
      <c r="Q1182">
        <v>107</v>
      </c>
      <c r="R1182">
        <v>142</v>
      </c>
      <c r="S1182">
        <v>8</v>
      </c>
      <c r="T1182">
        <v>71</v>
      </c>
      <c r="U1182">
        <v>0</v>
      </c>
      <c r="V1182">
        <v>0</v>
      </c>
      <c r="W1182" s="26">
        <v>1.48417031614213</v>
      </c>
      <c r="X1182" s="26">
        <v>124.46810430138316</v>
      </c>
      <c r="Y1182" s="26">
        <v>121.90057491965439</v>
      </c>
      <c r="Z1182" s="26">
        <v>9.6226194888262864</v>
      </c>
      <c r="AA1182" s="26">
        <v>39.852430833335482</v>
      </c>
      <c r="AB1182" s="26">
        <v>16.95266647735804</v>
      </c>
      <c r="AC1182" s="26">
        <v>0</v>
      </c>
      <c r="AD1182" s="26">
        <v>0</v>
      </c>
      <c r="AE1182" s="26">
        <v>314.28056633669945</v>
      </c>
    </row>
    <row r="1183" spans="1:31" x14ac:dyDescent="0.3">
      <c r="A1183">
        <v>2761893</v>
      </c>
      <c r="B1183">
        <v>1</v>
      </c>
      <c r="C1183" t="s">
        <v>81</v>
      </c>
      <c r="D1183" t="s">
        <v>117</v>
      </c>
      <c r="E1183" t="s">
        <v>157</v>
      </c>
      <c r="F1183" t="s">
        <v>989</v>
      </c>
      <c r="G1183" t="s">
        <v>159</v>
      </c>
      <c r="H1183" t="s">
        <v>149</v>
      </c>
      <c r="I1183" t="s">
        <v>136</v>
      </c>
      <c r="J1183" t="s">
        <v>137</v>
      </c>
      <c r="K1183" t="s">
        <v>138</v>
      </c>
      <c r="L1183" t="s">
        <v>3554</v>
      </c>
      <c r="M1183" t="s">
        <v>3555</v>
      </c>
      <c r="N1183" s="26">
        <v>0.21972222199999999</v>
      </c>
      <c r="O1183">
        <v>3</v>
      </c>
      <c r="P1183">
        <v>1406</v>
      </c>
      <c r="Q1183">
        <v>32</v>
      </c>
      <c r="R1183">
        <v>33</v>
      </c>
      <c r="S1183">
        <v>19</v>
      </c>
      <c r="T1183">
        <v>113</v>
      </c>
      <c r="U1183">
        <v>4</v>
      </c>
      <c r="V1183">
        <v>0</v>
      </c>
      <c r="W1183" s="26">
        <v>0.17346538538845252</v>
      </c>
      <c r="X1183" s="26">
        <v>39.991367924577112</v>
      </c>
      <c r="Y1183" s="26">
        <v>5.725979830164321</v>
      </c>
      <c r="Z1183" s="26">
        <v>1.2882584604409235</v>
      </c>
      <c r="AA1183" s="26">
        <v>32.767303390425333</v>
      </c>
      <c r="AB1183" s="26">
        <v>8.1791844189351401</v>
      </c>
      <c r="AC1183" s="26">
        <v>160.6671869252049</v>
      </c>
      <c r="AD1183" s="26">
        <v>0</v>
      </c>
      <c r="AE1183" s="26">
        <v>248.79274633513617</v>
      </c>
    </row>
    <row r="1184" spans="1:31" x14ac:dyDescent="0.3">
      <c r="A1184">
        <v>2762142</v>
      </c>
      <c r="B1184">
        <v>1</v>
      </c>
      <c r="C1184" t="s">
        <v>81</v>
      </c>
      <c r="D1184" t="s">
        <v>112</v>
      </c>
      <c r="E1184" t="s">
        <v>132</v>
      </c>
      <c r="F1184" t="s">
        <v>3556</v>
      </c>
      <c r="G1184" t="s">
        <v>134</v>
      </c>
      <c r="H1184" t="s">
        <v>135</v>
      </c>
      <c r="I1184" t="s">
        <v>136</v>
      </c>
      <c r="J1184" t="s">
        <v>137</v>
      </c>
      <c r="K1184" t="s">
        <v>138</v>
      </c>
      <c r="L1184" t="s">
        <v>3557</v>
      </c>
      <c r="M1184" t="s">
        <v>3558</v>
      </c>
      <c r="N1184" s="26">
        <v>3.3605555549999999</v>
      </c>
      <c r="O1184">
        <v>0</v>
      </c>
      <c r="P1184">
        <v>4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 s="26">
        <v>0</v>
      </c>
      <c r="X1184" s="26">
        <v>2.6508341259773234</v>
      </c>
      <c r="Y1184" s="26">
        <v>0</v>
      </c>
      <c r="Z1184" s="26">
        <v>0</v>
      </c>
      <c r="AA1184" s="26">
        <v>0</v>
      </c>
      <c r="AB1184" s="26">
        <v>0</v>
      </c>
      <c r="AC1184" s="26">
        <v>0</v>
      </c>
      <c r="AD1184" s="26">
        <v>0</v>
      </c>
      <c r="AE1184" s="26">
        <v>2.6508341259773234</v>
      </c>
    </row>
    <row r="1185" spans="1:31" x14ac:dyDescent="0.3">
      <c r="A1185">
        <v>2761501</v>
      </c>
      <c r="B1185">
        <v>1</v>
      </c>
      <c r="C1185" t="s">
        <v>80</v>
      </c>
      <c r="D1185" t="s">
        <v>90</v>
      </c>
      <c r="E1185" t="s">
        <v>170</v>
      </c>
      <c r="F1185" t="s">
        <v>3559</v>
      </c>
      <c r="G1185" t="s">
        <v>425</v>
      </c>
      <c r="H1185" t="s">
        <v>135</v>
      </c>
      <c r="I1185" t="s">
        <v>136</v>
      </c>
      <c r="J1185" t="s">
        <v>137</v>
      </c>
      <c r="K1185" t="s">
        <v>138</v>
      </c>
      <c r="L1185" t="s">
        <v>3560</v>
      </c>
      <c r="M1185" t="s">
        <v>3561</v>
      </c>
      <c r="N1185" s="26">
        <v>3.68</v>
      </c>
      <c r="O1185">
        <v>0</v>
      </c>
      <c r="P1185">
        <v>229</v>
      </c>
      <c r="Q1185">
        <v>0</v>
      </c>
      <c r="R1185">
        <v>0</v>
      </c>
      <c r="S1185">
        <v>0</v>
      </c>
      <c r="T1185">
        <v>13</v>
      </c>
      <c r="U1185">
        <v>0</v>
      </c>
      <c r="V1185">
        <v>0</v>
      </c>
      <c r="W1185" s="26">
        <v>0</v>
      </c>
      <c r="X1185" s="26">
        <v>207.95375112753572</v>
      </c>
      <c r="Y1185" s="26">
        <v>0</v>
      </c>
      <c r="Z1185" s="26">
        <v>0</v>
      </c>
      <c r="AA1185" s="26">
        <v>0</v>
      </c>
      <c r="AB1185" s="26">
        <v>20.501307694799383</v>
      </c>
      <c r="AC1185" s="26">
        <v>0</v>
      </c>
      <c r="AD1185" s="26">
        <v>0</v>
      </c>
      <c r="AE1185" s="26">
        <v>228.4550588223351</v>
      </c>
    </row>
    <row r="1186" spans="1:31" x14ac:dyDescent="0.3">
      <c r="A1186">
        <v>2762031</v>
      </c>
      <c r="B1186">
        <v>1</v>
      </c>
      <c r="C1186" t="s">
        <v>80</v>
      </c>
      <c r="D1186" t="s">
        <v>90</v>
      </c>
      <c r="E1186" t="s">
        <v>132</v>
      </c>
      <c r="F1186" t="s">
        <v>3562</v>
      </c>
      <c r="G1186" t="s">
        <v>134</v>
      </c>
      <c r="H1186" t="s">
        <v>135</v>
      </c>
      <c r="I1186" t="s">
        <v>136</v>
      </c>
      <c r="J1186" t="s">
        <v>137</v>
      </c>
      <c r="K1186" t="s">
        <v>138</v>
      </c>
      <c r="L1186" t="s">
        <v>3563</v>
      </c>
      <c r="M1186" t="s">
        <v>3245</v>
      </c>
      <c r="N1186" s="26">
        <v>0.58750000000000002</v>
      </c>
      <c r="O1186">
        <v>0</v>
      </c>
      <c r="P1186">
        <v>5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 s="26">
        <v>0</v>
      </c>
      <c r="X1186" s="26">
        <v>0.75966663961471748</v>
      </c>
      <c r="Y1186" s="26">
        <v>0</v>
      </c>
      <c r="Z1186" s="26">
        <v>0</v>
      </c>
      <c r="AA1186" s="26">
        <v>0</v>
      </c>
      <c r="AB1186" s="26">
        <v>0</v>
      </c>
      <c r="AC1186" s="26">
        <v>0</v>
      </c>
      <c r="AD1186" s="26">
        <v>0</v>
      </c>
      <c r="AE1186" s="26">
        <v>0.75966663961471748</v>
      </c>
    </row>
    <row r="1187" spans="1:31" x14ac:dyDescent="0.3">
      <c r="A1187">
        <v>2761338</v>
      </c>
      <c r="B1187">
        <v>1</v>
      </c>
      <c r="C1187" t="s">
        <v>80</v>
      </c>
      <c r="D1187" t="s">
        <v>107</v>
      </c>
      <c r="E1187" t="s">
        <v>170</v>
      </c>
      <c r="F1187" t="s">
        <v>2527</v>
      </c>
      <c r="G1187" t="s">
        <v>204</v>
      </c>
      <c r="H1187" t="s">
        <v>135</v>
      </c>
      <c r="I1187" t="s">
        <v>136</v>
      </c>
      <c r="J1187" t="s">
        <v>137</v>
      </c>
      <c r="K1187" t="s">
        <v>138</v>
      </c>
      <c r="L1187" t="s">
        <v>3564</v>
      </c>
      <c r="M1187" t="s">
        <v>3565</v>
      </c>
      <c r="N1187" s="26">
        <v>0.99472222200000004</v>
      </c>
      <c r="O1187">
        <v>0</v>
      </c>
      <c r="P1187">
        <v>177</v>
      </c>
      <c r="Q1187">
        <v>0</v>
      </c>
      <c r="R1187">
        <v>1</v>
      </c>
      <c r="S1187">
        <v>0</v>
      </c>
      <c r="T1187">
        <v>7</v>
      </c>
      <c r="U1187">
        <v>0</v>
      </c>
      <c r="V1187">
        <v>0</v>
      </c>
      <c r="W1187" s="26">
        <v>0</v>
      </c>
      <c r="X1187" s="26">
        <v>24.4357966692994</v>
      </c>
      <c r="Y1187" s="26">
        <v>0</v>
      </c>
      <c r="Z1187" s="26">
        <v>0</v>
      </c>
      <c r="AA1187" s="26">
        <v>0</v>
      </c>
      <c r="AB1187" s="26">
        <v>8.1202226697635229</v>
      </c>
      <c r="AC1187" s="26">
        <v>0</v>
      </c>
      <c r="AD1187" s="26">
        <v>0</v>
      </c>
      <c r="AE1187" s="26">
        <v>32.556019339062921</v>
      </c>
    </row>
    <row r="1188" spans="1:31" x14ac:dyDescent="0.3">
      <c r="A1188">
        <v>2762008</v>
      </c>
      <c r="B1188">
        <v>1</v>
      </c>
      <c r="C1188" t="s">
        <v>80</v>
      </c>
      <c r="D1188" t="s">
        <v>82</v>
      </c>
      <c r="E1188" t="s">
        <v>166</v>
      </c>
      <c r="F1188" t="s">
        <v>3063</v>
      </c>
      <c r="G1188" t="s">
        <v>204</v>
      </c>
      <c r="H1188" t="s">
        <v>135</v>
      </c>
      <c r="I1188" t="s">
        <v>136</v>
      </c>
      <c r="J1188" t="s">
        <v>137</v>
      </c>
      <c r="K1188" t="s">
        <v>138</v>
      </c>
      <c r="L1188" t="s">
        <v>3566</v>
      </c>
      <c r="M1188" t="s">
        <v>3567</v>
      </c>
      <c r="N1188" s="26">
        <v>1.665277777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40</v>
      </c>
      <c r="U1188">
        <v>0</v>
      </c>
      <c r="V1188">
        <v>0</v>
      </c>
      <c r="W1188" s="26">
        <v>0</v>
      </c>
      <c r="X1188" s="26">
        <v>0</v>
      </c>
      <c r="Y1188" s="26">
        <v>0</v>
      </c>
      <c r="Z1188" s="26">
        <v>0</v>
      </c>
      <c r="AA1188" s="26">
        <v>0</v>
      </c>
      <c r="AB1188" s="26">
        <v>17.315708289651436</v>
      </c>
      <c r="AC1188" s="26">
        <v>0</v>
      </c>
      <c r="AD1188" s="26">
        <v>0</v>
      </c>
      <c r="AE1188" s="26">
        <v>17.315708289651436</v>
      </c>
    </row>
    <row r="1189" spans="1:31" x14ac:dyDescent="0.3">
      <c r="A1189">
        <v>2761275</v>
      </c>
      <c r="B1189">
        <v>1</v>
      </c>
      <c r="C1189" t="s">
        <v>80</v>
      </c>
      <c r="D1189" t="s">
        <v>82</v>
      </c>
      <c r="E1189" t="s">
        <v>166</v>
      </c>
      <c r="F1189" t="s">
        <v>3568</v>
      </c>
      <c r="G1189" t="s">
        <v>232</v>
      </c>
      <c r="H1189" t="s">
        <v>135</v>
      </c>
      <c r="I1189" t="s">
        <v>136</v>
      </c>
      <c r="J1189" t="s">
        <v>137</v>
      </c>
      <c r="K1189" t="s">
        <v>138</v>
      </c>
      <c r="L1189" t="s">
        <v>3569</v>
      </c>
      <c r="M1189" t="s">
        <v>3570</v>
      </c>
      <c r="N1189" s="26">
        <v>1.7547222220000001</v>
      </c>
      <c r="O1189">
        <v>0</v>
      </c>
      <c r="P1189">
        <v>35</v>
      </c>
      <c r="Q1189">
        <v>0</v>
      </c>
      <c r="R1189">
        <v>0</v>
      </c>
      <c r="S1189">
        <v>0</v>
      </c>
      <c r="T1189">
        <v>19</v>
      </c>
      <c r="U1189">
        <v>0</v>
      </c>
      <c r="V1189">
        <v>0</v>
      </c>
      <c r="W1189" s="26">
        <v>0</v>
      </c>
      <c r="X1189" s="26">
        <v>13.83544342660611</v>
      </c>
      <c r="Y1189" s="26">
        <v>0</v>
      </c>
      <c r="Z1189" s="26">
        <v>0</v>
      </c>
      <c r="AA1189" s="26">
        <v>0</v>
      </c>
      <c r="AB1189" s="26">
        <v>42.003045789901094</v>
      </c>
      <c r="AC1189" s="26">
        <v>0</v>
      </c>
      <c r="AD1189" s="26">
        <v>0</v>
      </c>
      <c r="AE1189" s="26">
        <v>55.838489216507206</v>
      </c>
    </row>
    <row r="1190" spans="1:31" x14ac:dyDescent="0.3">
      <c r="A1190">
        <v>2761321</v>
      </c>
      <c r="B1190">
        <v>1</v>
      </c>
      <c r="C1190" t="s">
        <v>80</v>
      </c>
      <c r="D1190" t="s">
        <v>84</v>
      </c>
      <c r="E1190" t="s">
        <v>132</v>
      </c>
      <c r="F1190" t="s">
        <v>3571</v>
      </c>
      <c r="G1190" t="s">
        <v>197</v>
      </c>
      <c r="H1190" t="s">
        <v>135</v>
      </c>
      <c r="I1190" t="s">
        <v>136</v>
      </c>
      <c r="J1190" t="s">
        <v>137</v>
      </c>
      <c r="K1190" t="s">
        <v>138</v>
      </c>
      <c r="L1190" t="s">
        <v>3572</v>
      </c>
      <c r="M1190" t="s">
        <v>3573</v>
      </c>
      <c r="N1190" s="26">
        <v>4.9997222219999999</v>
      </c>
      <c r="O1190">
        <v>0</v>
      </c>
      <c r="P1190">
        <v>4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 s="26">
        <v>0</v>
      </c>
      <c r="X1190" s="26">
        <v>6.402224495608464</v>
      </c>
      <c r="Y1190" s="26">
        <v>0</v>
      </c>
      <c r="Z1190" s="26">
        <v>0</v>
      </c>
      <c r="AA1190" s="26">
        <v>0</v>
      </c>
      <c r="AB1190" s="26">
        <v>0</v>
      </c>
      <c r="AC1190" s="26">
        <v>0</v>
      </c>
      <c r="AD1190" s="26">
        <v>0</v>
      </c>
      <c r="AE1190" s="26">
        <v>6.402224495608464</v>
      </c>
    </row>
    <row r="1191" spans="1:31" x14ac:dyDescent="0.3">
      <c r="A1191">
        <v>2762071</v>
      </c>
      <c r="B1191">
        <v>1</v>
      </c>
      <c r="C1191" t="s">
        <v>81</v>
      </c>
      <c r="D1191" t="s">
        <v>128</v>
      </c>
      <c r="E1191" t="s">
        <v>146</v>
      </c>
      <c r="F1191" t="s">
        <v>3574</v>
      </c>
      <c r="G1191" t="s">
        <v>154</v>
      </c>
      <c r="H1191" t="s">
        <v>149</v>
      </c>
      <c r="I1191" t="s">
        <v>136</v>
      </c>
      <c r="J1191" t="s">
        <v>137</v>
      </c>
      <c r="K1191" t="s">
        <v>138</v>
      </c>
      <c r="L1191" t="s">
        <v>3575</v>
      </c>
      <c r="M1191" t="s">
        <v>3576</v>
      </c>
      <c r="N1191" s="26">
        <v>3.1983333329999999</v>
      </c>
      <c r="O1191">
        <v>7</v>
      </c>
      <c r="P1191">
        <v>187</v>
      </c>
      <c r="Q1191">
        <v>2</v>
      </c>
      <c r="R1191">
        <v>15</v>
      </c>
      <c r="S1191">
        <v>13</v>
      </c>
      <c r="T1191">
        <v>9</v>
      </c>
      <c r="U1191">
        <v>0</v>
      </c>
      <c r="V1191">
        <v>0</v>
      </c>
      <c r="W1191" s="26">
        <v>4.1733243954726991</v>
      </c>
      <c r="X1191" s="26">
        <v>78.509460887098072</v>
      </c>
      <c r="Y1191" s="26">
        <v>0.68837677118145613</v>
      </c>
      <c r="Z1191" s="26">
        <v>2.1464515685193262</v>
      </c>
      <c r="AA1191" s="26">
        <v>237.96915999417357</v>
      </c>
      <c r="AB1191" s="26">
        <v>12.756810229008005</v>
      </c>
      <c r="AC1191" s="26">
        <v>0</v>
      </c>
      <c r="AD1191" s="26">
        <v>0</v>
      </c>
      <c r="AE1191" s="26">
        <v>336.24358384545314</v>
      </c>
    </row>
    <row r="1192" spans="1:31" x14ac:dyDescent="0.3">
      <c r="A1192">
        <v>2761570</v>
      </c>
      <c r="B1192">
        <v>1</v>
      </c>
      <c r="C1192" t="s">
        <v>80</v>
      </c>
      <c r="D1192" t="s">
        <v>92</v>
      </c>
      <c r="E1192" t="s">
        <v>170</v>
      </c>
      <c r="F1192" t="s">
        <v>3577</v>
      </c>
      <c r="G1192" t="s">
        <v>204</v>
      </c>
      <c r="H1192" t="s">
        <v>135</v>
      </c>
      <c r="I1192" t="s">
        <v>136</v>
      </c>
      <c r="J1192" t="s">
        <v>137</v>
      </c>
      <c r="K1192" t="s">
        <v>138</v>
      </c>
      <c r="L1192" t="s">
        <v>3578</v>
      </c>
      <c r="M1192" t="s">
        <v>3579</v>
      </c>
      <c r="N1192" s="26">
        <v>3.32</v>
      </c>
      <c r="O1192">
        <v>0</v>
      </c>
      <c r="P1192">
        <v>98</v>
      </c>
      <c r="Q1192">
        <v>0</v>
      </c>
      <c r="R1192">
        <v>0</v>
      </c>
      <c r="S1192">
        <v>0</v>
      </c>
      <c r="T1192">
        <v>2</v>
      </c>
      <c r="U1192">
        <v>0</v>
      </c>
      <c r="V1192">
        <v>0</v>
      </c>
      <c r="W1192" s="26">
        <v>0</v>
      </c>
      <c r="X1192" s="26">
        <v>36.476155613706034</v>
      </c>
      <c r="Y1192" s="26">
        <v>0</v>
      </c>
      <c r="Z1192" s="26">
        <v>0</v>
      </c>
      <c r="AA1192" s="26">
        <v>0</v>
      </c>
      <c r="AB1192" s="26">
        <v>0.73248082693716676</v>
      </c>
      <c r="AC1192" s="26">
        <v>0</v>
      </c>
      <c r="AD1192" s="26">
        <v>0</v>
      </c>
      <c r="AE1192" s="26">
        <v>37.208636440643204</v>
      </c>
    </row>
    <row r="1193" spans="1:31" x14ac:dyDescent="0.3">
      <c r="A1193">
        <v>2761716</v>
      </c>
      <c r="B1193">
        <v>1</v>
      </c>
      <c r="C1193" t="s">
        <v>81</v>
      </c>
      <c r="D1193" t="s">
        <v>127</v>
      </c>
      <c r="E1193" t="s">
        <v>152</v>
      </c>
      <c r="F1193" t="s">
        <v>3580</v>
      </c>
      <c r="G1193" t="s">
        <v>143</v>
      </c>
      <c r="H1193" t="s">
        <v>149</v>
      </c>
      <c r="I1193" t="s">
        <v>136</v>
      </c>
      <c r="J1193" t="s">
        <v>137</v>
      </c>
      <c r="K1193" t="s">
        <v>138</v>
      </c>
      <c r="L1193" t="s">
        <v>3581</v>
      </c>
      <c r="M1193" t="s">
        <v>3582</v>
      </c>
      <c r="N1193" s="26">
        <v>0.87583333299999999</v>
      </c>
      <c r="O1193">
        <v>0</v>
      </c>
      <c r="P1193">
        <v>149</v>
      </c>
      <c r="Q1193">
        <v>12</v>
      </c>
      <c r="R1193">
        <v>40</v>
      </c>
      <c r="S1193">
        <v>12</v>
      </c>
      <c r="T1193">
        <v>15</v>
      </c>
      <c r="U1193">
        <v>0</v>
      </c>
      <c r="V1193">
        <v>0</v>
      </c>
      <c r="W1193" s="26">
        <v>0</v>
      </c>
      <c r="X1193" s="26">
        <v>22.792200965312286</v>
      </c>
      <c r="Y1193" s="26">
        <v>0.63977901312000007</v>
      </c>
      <c r="Z1193" s="26">
        <v>2.8667651453819674</v>
      </c>
      <c r="AA1193" s="26">
        <v>109.46342563407286</v>
      </c>
      <c r="AB1193" s="26">
        <v>4.4410274803267429</v>
      </c>
      <c r="AC1193" s="26">
        <v>0</v>
      </c>
      <c r="AD1193" s="26">
        <v>0</v>
      </c>
      <c r="AE1193" s="26">
        <v>140.20319823821387</v>
      </c>
    </row>
    <row r="1194" spans="1:31" x14ac:dyDescent="0.3">
      <c r="A1194">
        <v>2761822</v>
      </c>
      <c r="B1194">
        <v>1</v>
      </c>
      <c r="C1194" t="s">
        <v>80</v>
      </c>
      <c r="D1194" t="s">
        <v>92</v>
      </c>
      <c r="E1194" t="s">
        <v>157</v>
      </c>
      <c r="F1194" t="s">
        <v>3583</v>
      </c>
      <c r="G1194" t="s">
        <v>159</v>
      </c>
      <c r="H1194" t="s">
        <v>149</v>
      </c>
      <c r="I1194" t="s">
        <v>566</v>
      </c>
      <c r="J1194" t="s">
        <v>137</v>
      </c>
      <c r="K1194" t="s">
        <v>138</v>
      </c>
      <c r="L1194" t="s">
        <v>3316</v>
      </c>
      <c r="M1194" t="s">
        <v>3584</v>
      </c>
      <c r="N1194" s="26">
        <v>2.0833332999999999E-2</v>
      </c>
      <c r="O1194">
        <v>13</v>
      </c>
      <c r="P1194">
        <v>14080</v>
      </c>
      <c r="Q1194">
        <v>28</v>
      </c>
      <c r="R1194">
        <v>787</v>
      </c>
      <c r="S1194">
        <v>81</v>
      </c>
      <c r="T1194">
        <v>1432</v>
      </c>
      <c r="U1194">
        <v>3</v>
      </c>
      <c r="V1194">
        <v>1</v>
      </c>
      <c r="W1194" s="26">
        <v>2.7814745095665536</v>
      </c>
      <c r="X1194" s="26">
        <v>73.378035628122603</v>
      </c>
      <c r="Y1194" s="26">
        <v>1.1466810824870395</v>
      </c>
      <c r="Z1194" s="26">
        <v>3.125342049429666</v>
      </c>
      <c r="AA1194" s="26">
        <v>27.263577123082332</v>
      </c>
      <c r="AB1194" s="26">
        <v>36.085427673990694</v>
      </c>
      <c r="AC1194" s="26">
        <v>3.4779049936155162</v>
      </c>
      <c r="AD1194" s="26">
        <v>0.36278436532471248</v>
      </c>
      <c r="AE1194" s="26">
        <v>147.62122742561908</v>
      </c>
    </row>
    <row r="1195" spans="1:31" x14ac:dyDescent="0.3">
      <c r="A1195">
        <v>2761945</v>
      </c>
      <c r="B1195">
        <v>1</v>
      </c>
      <c r="C1195" t="s">
        <v>81</v>
      </c>
      <c r="D1195" t="s">
        <v>117</v>
      </c>
      <c r="E1195" t="s">
        <v>146</v>
      </c>
      <c r="F1195" t="s">
        <v>3585</v>
      </c>
      <c r="G1195" t="s">
        <v>148</v>
      </c>
      <c r="H1195" t="s">
        <v>149</v>
      </c>
      <c r="I1195" t="s">
        <v>136</v>
      </c>
      <c r="J1195" t="s">
        <v>137</v>
      </c>
      <c r="K1195" t="s">
        <v>138</v>
      </c>
      <c r="L1195" t="s">
        <v>3586</v>
      </c>
      <c r="M1195" t="s">
        <v>3587</v>
      </c>
      <c r="N1195" s="26">
        <v>3.0975000000000001</v>
      </c>
      <c r="O1195">
        <v>0</v>
      </c>
      <c r="P1195">
        <v>0</v>
      </c>
      <c r="Q1195">
        <v>0</v>
      </c>
      <c r="R1195">
        <v>0</v>
      </c>
      <c r="S1195">
        <v>3</v>
      </c>
      <c r="T1195">
        <v>0</v>
      </c>
      <c r="U1195">
        <v>0</v>
      </c>
      <c r="V1195">
        <v>0</v>
      </c>
      <c r="W1195" s="26">
        <v>0</v>
      </c>
      <c r="X1195" s="26">
        <v>0</v>
      </c>
      <c r="Y1195" s="26">
        <v>0</v>
      </c>
      <c r="Z1195" s="26">
        <v>0</v>
      </c>
      <c r="AA1195" s="26">
        <v>0</v>
      </c>
      <c r="AB1195" s="26">
        <v>0</v>
      </c>
      <c r="AC1195" s="26">
        <v>0</v>
      </c>
      <c r="AD1195" s="26">
        <v>0</v>
      </c>
      <c r="AE1195" s="26">
        <v>0</v>
      </c>
    </row>
    <row r="1196" spans="1:31" x14ac:dyDescent="0.3">
      <c r="A1196">
        <v>2761424</v>
      </c>
      <c r="B1196">
        <v>1</v>
      </c>
      <c r="C1196" t="s">
        <v>81</v>
      </c>
      <c r="D1196" t="s">
        <v>118</v>
      </c>
      <c r="E1196" t="s">
        <v>175</v>
      </c>
      <c r="F1196" t="s">
        <v>3588</v>
      </c>
      <c r="G1196" t="s">
        <v>3589</v>
      </c>
      <c r="H1196" t="s">
        <v>149</v>
      </c>
      <c r="I1196" t="s">
        <v>136</v>
      </c>
      <c r="J1196" t="s">
        <v>137</v>
      </c>
      <c r="K1196" t="s">
        <v>138</v>
      </c>
      <c r="L1196" t="s">
        <v>3590</v>
      </c>
      <c r="M1196" t="s">
        <v>3591</v>
      </c>
      <c r="N1196" s="26">
        <v>3.2208333329999999</v>
      </c>
      <c r="O1196">
        <v>32</v>
      </c>
      <c r="P1196">
        <v>8611</v>
      </c>
      <c r="Q1196">
        <v>195</v>
      </c>
      <c r="R1196">
        <v>1424</v>
      </c>
      <c r="S1196">
        <v>42</v>
      </c>
      <c r="T1196">
        <v>1038</v>
      </c>
      <c r="U1196">
        <v>3</v>
      </c>
      <c r="V1196">
        <v>1</v>
      </c>
      <c r="W1196" s="26">
        <v>27.436819991157311</v>
      </c>
      <c r="X1196" s="26">
        <v>3697.0683609226512</v>
      </c>
      <c r="Y1196" s="26">
        <v>1109.2272427164814</v>
      </c>
      <c r="Z1196" s="26">
        <v>745.19316341758088</v>
      </c>
      <c r="AA1196" s="26">
        <v>845.47617316467529</v>
      </c>
      <c r="AB1196" s="26">
        <v>2352.2696714033364</v>
      </c>
      <c r="AC1196" s="26">
        <v>1103.7577404632443</v>
      </c>
      <c r="AD1196" s="26">
        <v>3.0571702370539975</v>
      </c>
      <c r="AE1196" s="26">
        <v>9883.4863423161823</v>
      </c>
    </row>
    <row r="1197" spans="1:31" x14ac:dyDescent="0.3">
      <c r="A1197">
        <v>2761610</v>
      </c>
      <c r="B1197">
        <v>1</v>
      </c>
      <c r="C1197" t="s">
        <v>80</v>
      </c>
      <c r="D1197" t="s">
        <v>92</v>
      </c>
      <c r="E1197" t="s">
        <v>146</v>
      </c>
      <c r="F1197" t="s">
        <v>3592</v>
      </c>
      <c r="G1197" t="s">
        <v>148</v>
      </c>
      <c r="H1197" t="s">
        <v>149</v>
      </c>
      <c r="I1197" t="s">
        <v>136</v>
      </c>
      <c r="J1197" t="s">
        <v>137</v>
      </c>
      <c r="K1197" t="s">
        <v>138</v>
      </c>
      <c r="L1197" t="s">
        <v>3593</v>
      </c>
      <c r="M1197" t="s">
        <v>3594</v>
      </c>
      <c r="N1197" s="26">
        <v>1.626944444</v>
      </c>
      <c r="O1197">
        <v>0</v>
      </c>
      <c r="P1197">
        <v>108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 s="26">
        <v>0</v>
      </c>
      <c r="X1197" s="26">
        <v>3.9504576193231049</v>
      </c>
      <c r="Y1197" s="26">
        <v>0</v>
      </c>
      <c r="Z1197" s="26">
        <v>0</v>
      </c>
      <c r="AA1197" s="26">
        <v>0</v>
      </c>
      <c r="AB1197" s="26">
        <v>0</v>
      </c>
      <c r="AC1197" s="26">
        <v>0</v>
      </c>
      <c r="AD1197" s="26">
        <v>0</v>
      </c>
      <c r="AE1197" s="26">
        <v>3.9504576193231049</v>
      </c>
    </row>
    <row r="1198" spans="1:31" x14ac:dyDescent="0.3">
      <c r="A1198">
        <v>2761759</v>
      </c>
      <c r="B1198">
        <v>1</v>
      </c>
      <c r="C1198" t="s">
        <v>80</v>
      </c>
      <c r="D1198" t="s">
        <v>96</v>
      </c>
      <c r="E1198" t="s">
        <v>132</v>
      </c>
      <c r="F1198" t="s">
        <v>3595</v>
      </c>
      <c r="G1198" t="s">
        <v>307</v>
      </c>
      <c r="H1198" t="s">
        <v>135</v>
      </c>
      <c r="I1198" t="s">
        <v>136</v>
      </c>
      <c r="J1198" t="s">
        <v>137</v>
      </c>
      <c r="K1198" t="s">
        <v>138</v>
      </c>
      <c r="L1198" t="s">
        <v>3596</v>
      </c>
      <c r="M1198" t="s">
        <v>3597</v>
      </c>
      <c r="N1198" s="26">
        <v>2.9183333330000001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1</v>
      </c>
      <c r="U1198">
        <v>0</v>
      </c>
      <c r="V1198">
        <v>0</v>
      </c>
      <c r="W1198" s="26">
        <v>0</v>
      </c>
      <c r="X1198" s="26">
        <v>0</v>
      </c>
      <c r="Y1198" s="26">
        <v>0</v>
      </c>
      <c r="Z1198" s="26">
        <v>0</v>
      </c>
      <c r="AA1198" s="26">
        <v>0</v>
      </c>
      <c r="AB1198" s="26">
        <v>4.7741172215297212</v>
      </c>
      <c r="AC1198" s="26">
        <v>0</v>
      </c>
      <c r="AD1198" s="26">
        <v>0</v>
      </c>
      <c r="AE1198" s="26">
        <v>4.7741172215297212</v>
      </c>
    </row>
    <row r="1199" spans="1:31" x14ac:dyDescent="0.3">
      <c r="A1199">
        <v>2762045</v>
      </c>
      <c r="B1199">
        <v>1</v>
      </c>
      <c r="C1199" t="s">
        <v>80</v>
      </c>
      <c r="D1199" t="s">
        <v>98</v>
      </c>
      <c r="E1199" t="s">
        <v>157</v>
      </c>
      <c r="F1199" t="s">
        <v>3598</v>
      </c>
      <c r="G1199" t="s">
        <v>159</v>
      </c>
      <c r="H1199" t="s">
        <v>149</v>
      </c>
      <c r="I1199" t="s">
        <v>136</v>
      </c>
      <c r="J1199" t="s">
        <v>137</v>
      </c>
      <c r="K1199" t="s">
        <v>138</v>
      </c>
      <c r="L1199" t="s">
        <v>3599</v>
      </c>
      <c r="M1199" t="s">
        <v>3600</v>
      </c>
      <c r="N1199" s="26">
        <v>0.64472222199999996</v>
      </c>
      <c r="O1199">
        <v>0</v>
      </c>
      <c r="P1199">
        <v>0</v>
      </c>
      <c r="Q1199">
        <v>9</v>
      </c>
      <c r="R1199">
        <v>102</v>
      </c>
      <c r="S1199">
        <v>3</v>
      </c>
      <c r="T1199">
        <v>19</v>
      </c>
      <c r="U1199">
        <v>1</v>
      </c>
      <c r="V1199">
        <v>0</v>
      </c>
      <c r="W1199" s="26">
        <v>0</v>
      </c>
      <c r="X1199" s="26">
        <v>0</v>
      </c>
      <c r="Y1199" s="26">
        <v>28.783128880548499</v>
      </c>
      <c r="Z1199" s="26">
        <v>3.3067028467200013</v>
      </c>
      <c r="AA1199" s="26">
        <v>9.0645768398917337</v>
      </c>
      <c r="AB1199" s="26">
        <v>2.6918283420866533</v>
      </c>
      <c r="AC1199" s="26">
        <v>19.056805039973252</v>
      </c>
      <c r="AD1199" s="26">
        <v>0</v>
      </c>
      <c r="AE1199" s="26">
        <v>62.903041949220139</v>
      </c>
    </row>
    <row r="1200" spans="1:31" x14ac:dyDescent="0.3">
      <c r="A1200">
        <v>2761653</v>
      </c>
      <c r="B1200">
        <v>1</v>
      </c>
      <c r="C1200" t="s">
        <v>81</v>
      </c>
      <c r="D1200" t="s">
        <v>120</v>
      </c>
      <c r="E1200" t="s">
        <v>152</v>
      </c>
      <c r="F1200" t="s">
        <v>3601</v>
      </c>
      <c r="G1200" t="s">
        <v>159</v>
      </c>
      <c r="H1200" t="s">
        <v>149</v>
      </c>
      <c r="I1200" t="s">
        <v>136</v>
      </c>
      <c r="J1200" t="s">
        <v>137</v>
      </c>
      <c r="K1200" t="s">
        <v>138</v>
      </c>
      <c r="L1200" t="s">
        <v>3602</v>
      </c>
      <c r="M1200" t="s">
        <v>3603</v>
      </c>
      <c r="N1200" s="26">
        <v>4.2555555549999999</v>
      </c>
      <c r="O1200">
        <v>2</v>
      </c>
      <c r="P1200">
        <v>94</v>
      </c>
      <c r="Q1200">
        <v>80</v>
      </c>
      <c r="R1200">
        <v>3</v>
      </c>
      <c r="S1200">
        <v>11</v>
      </c>
      <c r="T1200">
        <v>7</v>
      </c>
      <c r="U1200">
        <v>0</v>
      </c>
      <c r="V1200">
        <v>0</v>
      </c>
      <c r="W1200" s="26">
        <v>1.854510213742222</v>
      </c>
      <c r="X1200" s="26">
        <v>120.47757286375622</v>
      </c>
      <c r="Y1200" s="26">
        <v>91.896643028262631</v>
      </c>
      <c r="Z1200" s="26">
        <v>1.5830889302044442</v>
      </c>
      <c r="AA1200" s="26">
        <v>606.12609549765375</v>
      </c>
      <c r="AB1200" s="26">
        <v>24.727083298193953</v>
      </c>
      <c r="AC1200" s="26">
        <v>0</v>
      </c>
      <c r="AD1200" s="26">
        <v>0</v>
      </c>
      <c r="AE1200" s="26">
        <v>846.66499383181326</v>
      </c>
    </row>
    <row r="1201" spans="1:31" x14ac:dyDescent="0.3">
      <c r="A1201">
        <v>2761298</v>
      </c>
      <c r="B1201">
        <v>1</v>
      </c>
      <c r="C1201" t="s">
        <v>80</v>
      </c>
      <c r="D1201" t="s">
        <v>106</v>
      </c>
      <c r="E1201" t="s">
        <v>152</v>
      </c>
      <c r="F1201" t="s">
        <v>3604</v>
      </c>
      <c r="G1201" t="s">
        <v>159</v>
      </c>
      <c r="H1201" t="s">
        <v>149</v>
      </c>
      <c r="I1201" t="s">
        <v>136</v>
      </c>
      <c r="J1201" t="s">
        <v>137</v>
      </c>
      <c r="K1201" t="s">
        <v>138</v>
      </c>
      <c r="L1201" t="s">
        <v>3605</v>
      </c>
      <c r="M1201" t="s">
        <v>3606</v>
      </c>
      <c r="N1201" s="26">
        <v>0.50888888799999998</v>
      </c>
      <c r="O1201">
        <v>0</v>
      </c>
      <c r="P1201">
        <v>685</v>
      </c>
      <c r="Q1201">
        <v>0</v>
      </c>
      <c r="R1201">
        <v>65</v>
      </c>
      <c r="S1201">
        <v>1</v>
      </c>
      <c r="T1201">
        <v>110</v>
      </c>
      <c r="U1201">
        <v>0</v>
      </c>
      <c r="V1201">
        <v>0</v>
      </c>
      <c r="W1201" s="26">
        <v>0</v>
      </c>
      <c r="X1201" s="26">
        <v>36.820639156052593</v>
      </c>
      <c r="Y1201" s="26">
        <v>0</v>
      </c>
      <c r="Z1201" s="26">
        <v>3.9574404173231374</v>
      </c>
      <c r="AA1201" s="26">
        <v>0.45644999448791113</v>
      </c>
      <c r="AB1201" s="26">
        <v>14.183561563671402</v>
      </c>
      <c r="AC1201" s="26">
        <v>0</v>
      </c>
      <c r="AD1201" s="26">
        <v>0</v>
      </c>
      <c r="AE1201" s="26">
        <v>55.418091131535043</v>
      </c>
    </row>
    <row r="1202" spans="1:31" x14ac:dyDescent="0.3">
      <c r="A1202">
        <v>2761696</v>
      </c>
      <c r="B1202">
        <v>1</v>
      </c>
      <c r="C1202" t="s">
        <v>80</v>
      </c>
      <c r="D1202" t="s">
        <v>82</v>
      </c>
      <c r="E1202" t="s">
        <v>141</v>
      </c>
      <c r="F1202" t="s">
        <v>1135</v>
      </c>
      <c r="G1202" t="s">
        <v>143</v>
      </c>
      <c r="H1202" t="s">
        <v>135</v>
      </c>
      <c r="I1202" t="s">
        <v>136</v>
      </c>
      <c r="J1202" t="s">
        <v>137</v>
      </c>
      <c r="K1202" t="s">
        <v>138</v>
      </c>
      <c r="L1202" t="s">
        <v>3607</v>
      </c>
      <c r="M1202" t="s">
        <v>3608</v>
      </c>
      <c r="N1202" s="26">
        <v>0.79833333299999998</v>
      </c>
      <c r="O1202">
        <v>0</v>
      </c>
      <c r="P1202">
        <v>208</v>
      </c>
      <c r="Q1202">
        <v>0</v>
      </c>
      <c r="R1202">
        <v>0</v>
      </c>
      <c r="S1202">
        <v>0</v>
      </c>
      <c r="T1202">
        <v>98</v>
      </c>
      <c r="U1202">
        <v>0</v>
      </c>
      <c r="V1202">
        <v>0</v>
      </c>
      <c r="W1202" s="26">
        <v>0</v>
      </c>
      <c r="X1202" s="26">
        <v>53.275708388676357</v>
      </c>
      <c r="Y1202" s="26">
        <v>0</v>
      </c>
      <c r="Z1202" s="26">
        <v>0</v>
      </c>
      <c r="AA1202" s="26">
        <v>0</v>
      </c>
      <c r="AB1202" s="26">
        <v>199.71468562899949</v>
      </c>
      <c r="AC1202" s="26">
        <v>0</v>
      </c>
      <c r="AD1202" s="26">
        <v>0</v>
      </c>
      <c r="AE1202" s="26">
        <v>252.99039401767584</v>
      </c>
    </row>
    <row r="1203" spans="1:31" x14ac:dyDescent="0.3">
      <c r="A1203">
        <v>2762051</v>
      </c>
      <c r="B1203">
        <v>1</v>
      </c>
      <c r="C1203" t="s">
        <v>81</v>
      </c>
      <c r="D1203" t="s">
        <v>115</v>
      </c>
      <c r="E1203" t="s">
        <v>146</v>
      </c>
      <c r="F1203" t="s">
        <v>3609</v>
      </c>
      <c r="G1203" t="s">
        <v>148</v>
      </c>
      <c r="H1203" t="s">
        <v>149</v>
      </c>
      <c r="I1203" t="s">
        <v>136</v>
      </c>
      <c r="J1203" t="s">
        <v>137</v>
      </c>
      <c r="K1203" t="s">
        <v>138</v>
      </c>
      <c r="L1203" t="s">
        <v>3610</v>
      </c>
      <c r="M1203" t="s">
        <v>3611</v>
      </c>
      <c r="N1203" s="26">
        <v>1.893611111</v>
      </c>
      <c r="O1203">
        <v>0</v>
      </c>
      <c r="P1203">
        <v>177</v>
      </c>
      <c r="Q1203">
        <v>0</v>
      </c>
      <c r="R1203">
        <v>0</v>
      </c>
      <c r="S1203">
        <v>0</v>
      </c>
      <c r="T1203">
        <v>6</v>
      </c>
      <c r="U1203">
        <v>0</v>
      </c>
      <c r="V1203">
        <v>0</v>
      </c>
      <c r="W1203" s="26">
        <v>0</v>
      </c>
      <c r="X1203" s="26">
        <v>25.322951325388527</v>
      </c>
      <c r="Y1203" s="26">
        <v>0</v>
      </c>
      <c r="Z1203" s="26">
        <v>0</v>
      </c>
      <c r="AA1203" s="26">
        <v>0</v>
      </c>
      <c r="AB1203" s="26">
        <v>3.014455830492722</v>
      </c>
      <c r="AC1203" s="26">
        <v>0</v>
      </c>
      <c r="AD1203" s="26">
        <v>0</v>
      </c>
      <c r="AE1203" s="26">
        <v>28.337407155881248</v>
      </c>
    </row>
    <row r="1204" spans="1:31" x14ac:dyDescent="0.3">
      <c r="A1204">
        <v>2762197</v>
      </c>
      <c r="B1204">
        <v>1</v>
      </c>
      <c r="C1204" t="s">
        <v>81</v>
      </c>
      <c r="D1204" t="s">
        <v>128</v>
      </c>
      <c r="E1204" t="s">
        <v>146</v>
      </c>
      <c r="F1204" t="s">
        <v>3612</v>
      </c>
      <c r="G1204" t="s">
        <v>154</v>
      </c>
      <c r="H1204" t="s">
        <v>149</v>
      </c>
      <c r="I1204" t="s">
        <v>136</v>
      </c>
      <c r="J1204" t="s">
        <v>137</v>
      </c>
      <c r="K1204" t="s">
        <v>138</v>
      </c>
      <c r="L1204" t="s">
        <v>3613</v>
      </c>
      <c r="M1204" t="s">
        <v>3614</v>
      </c>
      <c r="N1204" s="26">
        <v>6.7733333330000001</v>
      </c>
      <c r="O1204">
        <v>0</v>
      </c>
      <c r="P1204">
        <v>58</v>
      </c>
      <c r="Q1204">
        <v>0</v>
      </c>
      <c r="R1204">
        <v>4</v>
      </c>
      <c r="S1204">
        <v>0</v>
      </c>
      <c r="T1204">
        <v>9</v>
      </c>
      <c r="U1204">
        <v>0</v>
      </c>
      <c r="V1204">
        <v>0</v>
      </c>
      <c r="W1204" s="26">
        <v>0</v>
      </c>
      <c r="X1204" s="26">
        <v>62.506905837943442</v>
      </c>
      <c r="Y1204" s="26">
        <v>0</v>
      </c>
      <c r="Z1204" s="26">
        <v>2.2396083849949715</v>
      </c>
      <c r="AA1204" s="26">
        <v>0</v>
      </c>
      <c r="AB1204" s="26">
        <v>22.492149621233914</v>
      </c>
      <c r="AC1204" s="26">
        <v>0</v>
      </c>
      <c r="AD1204" s="26">
        <v>0</v>
      </c>
      <c r="AE1204" s="26">
        <v>87.238663844172322</v>
      </c>
    </row>
    <row r="1205" spans="1:31" x14ac:dyDescent="0.3">
      <c r="A1205">
        <v>2762174</v>
      </c>
      <c r="B1205">
        <v>1</v>
      </c>
      <c r="C1205" t="s">
        <v>81</v>
      </c>
      <c r="D1205" t="s">
        <v>128</v>
      </c>
      <c r="E1205" t="s">
        <v>141</v>
      </c>
      <c r="F1205" t="s">
        <v>1189</v>
      </c>
      <c r="G1205" t="s">
        <v>143</v>
      </c>
      <c r="H1205" t="s">
        <v>135</v>
      </c>
      <c r="I1205" t="s">
        <v>136</v>
      </c>
      <c r="J1205" t="s">
        <v>137</v>
      </c>
      <c r="K1205" t="s">
        <v>138</v>
      </c>
      <c r="L1205" t="s">
        <v>3615</v>
      </c>
      <c r="M1205" t="s">
        <v>3399</v>
      </c>
      <c r="N1205" s="26">
        <v>0.74750000000000005</v>
      </c>
      <c r="O1205">
        <v>0</v>
      </c>
      <c r="P1205">
        <v>122</v>
      </c>
      <c r="Q1205">
        <v>0</v>
      </c>
      <c r="R1205">
        <v>6</v>
      </c>
      <c r="S1205">
        <v>0</v>
      </c>
      <c r="T1205">
        <v>5</v>
      </c>
      <c r="U1205">
        <v>0</v>
      </c>
      <c r="V1205">
        <v>0</v>
      </c>
      <c r="W1205" s="26">
        <v>0</v>
      </c>
      <c r="X1205" s="26">
        <v>11.358284949955941</v>
      </c>
      <c r="Y1205" s="26">
        <v>0</v>
      </c>
      <c r="Z1205" s="26">
        <v>3.2149641108782497E-2</v>
      </c>
      <c r="AA1205" s="26">
        <v>0</v>
      </c>
      <c r="AB1205" s="26">
        <v>2.4885118430597539</v>
      </c>
      <c r="AC1205" s="26">
        <v>0</v>
      </c>
      <c r="AD1205" s="26">
        <v>0</v>
      </c>
      <c r="AE1205" s="26">
        <v>13.878946434124478</v>
      </c>
    </row>
    <row r="1206" spans="1:31" x14ac:dyDescent="0.3">
      <c r="A1206">
        <v>2761905</v>
      </c>
      <c r="B1206">
        <v>1</v>
      </c>
      <c r="C1206" t="s">
        <v>81</v>
      </c>
      <c r="D1206" t="s">
        <v>124</v>
      </c>
      <c r="E1206" t="s">
        <v>170</v>
      </c>
      <c r="F1206" t="s">
        <v>3616</v>
      </c>
      <c r="G1206" t="s">
        <v>186</v>
      </c>
      <c r="H1206" t="s">
        <v>135</v>
      </c>
      <c r="I1206" t="s">
        <v>136</v>
      </c>
      <c r="J1206" t="s">
        <v>137</v>
      </c>
      <c r="K1206" t="s">
        <v>187</v>
      </c>
      <c r="L1206" t="s">
        <v>3617</v>
      </c>
      <c r="M1206" t="s">
        <v>3618</v>
      </c>
      <c r="N1206" s="26">
        <v>1.3774999999999999</v>
      </c>
      <c r="O1206">
        <v>0</v>
      </c>
      <c r="P1206">
        <v>74</v>
      </c>
      <c r="Q1206">
        <v>0</v>
      </c>
      <c r="R1206">
        <v>1</v>
      </c>
      <c r="S1206">
        <v>0</v>
      </c>
      <c r="T1206">
        <v>11</v>
      </c>
      <c r="U1206">
        <v>0</v>
      </c>
      <c r="V1206">
        <v>0</v>
      </c>
      <c r="W1206" s="26">
        <v>0</v>
      </c>
      <c r="X1206" s="26">
        <v>21.997422135030408</v>
      </c>
      <c r="Y1206" s="26">
        <v>0</v>
      </c>
      <c r="Z1206" s="26">
        <v>0</v>
      </c>
      <c r="AA1206" s="26">
        <v>0</v>
      </c>
      <c r="AB1206" s="26">
        <v>7.4640808903086109</v>
      </c>
      <c r="AC1206" s="26">
        <v>0</v>
      </c>
      <c r="AD1206" s="26">
        <v>0</v>
      </c>
      <c r="AE1206" s="26">
        <v>29.46150302533902</v>
      </c>
    </row>
    <row r="1207" spans="1:31" x14ac:dyDescent="0.3">
      <c r="A1207">
        <v>2761882</v>
      </c>
      <c r="B1207">
        <v>1</v>
      </c>
      <c r="C1207" t="s">
        <v>80</v>
      </c>
      <c r="D1207" t="s">
        <v>84</v>
      </c>
      <c r="E1207" t="s">
        <v>141</v>
      </c>
      <c r="F1207" t="s">
        <v>3619</v>
      </c>
      <c r="G1207" t="s">
        <v>303</v>
      </c>
      <c r="H1207" t="s">
        <v>135</v>
      </c>
      <c r="I1207" t="s">
        <v>136</v>
      </c>
      <c r="J1207" t="s">
        <v>137</v>
      </c>
      <c r="K1207" t="s">
        <v>138</v>
      </c>
      <c r="L1207" t="s">
        <v>3620</v>
      </c>
      <c r="M1207" t="s">
        <v>3621</v>
      </c>
      <c r="N1207" s="26">
        <v>0.67944444400000004</v>
      </c>
      <c r="O1207">
        <v>0</v>
      </c>
      <c r="P1207">
        <v>301</v>
      </c>
      <c r="Q1207">
        <v>0</v>
      </c>
      <c r="R1207">
        <v>0</v>
      </c>
      <c r="S1207">
        <v>0</v>
      </c>
      <c r="T1207">
        <v>34</v>
      </c>
      <c r="U1207">
        <v>0</v>
      </c>
      <c r="V1207">
        <v>0</v>
      </c>
      <c r="W1207" s="26">
        <v>0</v>
      </c>
      <c r="X1207" s="26">
        <v>52.569375324169322</v>
      </c>
      <c r="Y1207" s="26">
        <v>0</v>
      </c>
      <c r="Z1207" s="26">
        <v>0</v>
      </c>
      <c r="AA1207" s="26">
        <v>0</v>
      </c>
      <c r="AB1207" s="26">
        <v>23.351802426708488</v>
      </c>
      <c r="AC1207" s="26">
        <v>0</v>
      </c>
      <c r="AD1207" s="26">
        <v>0</v>
      </c>
      <c r="AE1207" s="26">
        <v>75.921177750877803</v>
      </c>
    </row>
    <row r="1208" spans="1:31" x14ac:dyDescent="0.3">
      <c r="A1208">
        <v>2761464</v>
      </c>
      <c r="B1208">
        <v>1</v>
      </c>
      <c r="C1208" t="s">
        <v>80</v>
      </c>
      <c r="D1208" t="s">
        <v>92</v>
      </c>
      <c r="E1208" t="s">
        <v>157</v>
      </c>
      <c r="F1208" t="s">
        <v>2444</v>
      </c>
      <c r="G1208" t="s">
        <v>159</v>
      </c>
      <c r="H1208" t="s">
        <v>149</v>
      </c>
      <c r="I1208" t="s">
        <v>136</v>
      </c>
      <c r="J1208" t="s">
        <v>137</v>
      </c>
      <c r="K1208" t="s">
        <v>138</v>
      </c>
      <c r="L1208" t="s">
        <v>3622</v>
      </c>
      <c r="M1208" t="s">
        <v>3623</v>
      </c>
      <c r="N1208" s="26">
        <v>0.31638888799999998</v>
      </c>
      <c r="O1208">
        <v>0</v>
      </c>
      <c r="P1208">
        <v>2926</v>
      </c>
      <c r="Q1208">
        <v>0</v>
      </c>
      <c r="R1208">
        <v>18</v>
      </c>
      <c r="S1208">
        <v>5</v>
      </c>
      <c r="T1208">
        <v>370</v>
      </c>
      <c r="U1208">
        <v>0</v>
      </c>
      <c r="V1208">
        <v>0</v>
      </c>
      <c r="W1208" s="26">
        <v>0</v>
      </c>
      <c r="X1208" s="26">
        <v>140.79776656531905</v>
      </c>
      <c r="Y1208" s="26">
        <v>0</v>
      </c>
      <c r="Z1208" s="26">
        <v>0.37395003308706176</v>
      </c>
      <c r="AA1208" s="26">
        <v>12.136238341247301</v>
      </c>
      <c r="AB1208" s="26">
        <v>124.99733465267418</v>
      </c>
      <c r="AC1208" s="26">
        <v>0</v>
      </c>
      <c r="AD1208" s="26">
        <v>0</v>
      </c>
      <c r="AE1208" s="26">
        <v>278.3052895923276</v>
      </c>
    </row>
    <row r="1209" spans="1:31" x14ac:dyDescent="0.3">
      <c r="A1209">
        <v>2762128</v>
      </c>
      <c r="B1209">
        <v>1</v>
      </c>
      <c r="C1209" t="s">
        <v>80</v>
      </c>
      <c r="D1209" t="s">
        <v>90</v>
      </c>
      <c r="E1209" t="s">
        <v>170</v>
      </c>
      <c r="F1209" t="s">
        <v>3624</v>
      </c>
      <c r="G1209" t="s">
        <v>204</v>
      </c>
      <c r="H1209" t="s">
        <v>135</v>
      </c>
      <c r="I1209" t="s">
        <v>136</v>
      </c>
      <c r="J1209" t="s">
        <v>137</v>
      </c>
      <c r="K1209" t="s">
        <v>138</v>
      </c>
      <c r="L1209" t="s">
        <v>3625</v>
      </c>
      <c r="M1209" t="s">
        <v>3626</v>
      </c>
      <c r="N1209" s="26">
        <v>2.4019444440000002</v>
      </c>
      <c r="O1209">
        <v>0</v>
      </c>
      <c r="P1209">
        <v>172</v>
      </c>
      <c r="Q1209">
        <v>0</v>
      </c>
      <c r="R1209">
        <v>0</v>
      </c>
      <c r="S1209">
        <v>0</v>
      </c>
      <c r="T1209">
        <v>38</v>
      </c>
      <c r="U1209">
        <v>0</v>
      </c>
      <c r="V1209">
        <v>0</v>
      </c>
      <c r="W1209" s="26">
        <v>0</v>
      </c>
      <c r="X1209" s="26">
        <v>94.080872814126053</v>
      </c>
      <c r="Y1209" s="26">
        <v>0</v>
      </c>
      <c r="Z1209" s="26">
        <v>0</v>
      </c>
      <c r="AA1209" s="26">
        <v>0</v>
      </c>
      <c r="AB1209" s="26">
        <v>72.883534599878075</v>
      </c>
      <c r="AC1209" s="26">
        <v>0</v>
      </c>
      <c r="AD1209" s="26">
        <v>0</v>
      </c>
      <c r="AE1209" s="26">
        <v>166.96440741400414</v>
      </c>
    </row>
    <row r="1210" spans="1:31" x14ac:dyDescent="0.3">
      <c r="A1210">
        <v>2762005</v>
      </c>
      <c r="B1210">
        <v>1</v>
      </c>
      <c r="C1210" t="s">
        <v>80</v>
      </c>
      <c r="D1210" t="s">
        <v>93</v>
      </c>
      <c r="E1210" t="s">
        <v>170</v>
      </c>
      <c r="F1210" t="s">
        <v>3627</v>
      </c>
      <c r="G1210" t="s">
        <v>204</v>
      </c>
      <c r="H1210" t="s">
        <v>135</v>
      </c>
      <c r="I1210" t="s">
        <v>136</v>
      </c>
      <c r="J1210" t="s">
        <v>137</v>
      </c>
      <c r="K1210" t="s">
        <v>138</v>
      </c>
      <c r="L1210" t="s">
        <v>3628</v>
      </c>
      <c r="M1210" t="s">
        <v>3629</v>
      </c>
      <c r="N1210" s="26">
        <v>1.591111111</v>
      </c>
      <c r="O1210">
        <v>0</v>
      </c>
      <c r="P1210">
        <v>3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 s="26">
        <v>0</v>
      </c>
      <c r="X1210" s="26">
        <v>0</v>
      </c>
      <c r="Y1210" s="26">
        <v>0</v>
      </c>
      <c r="Z1210" s="26">
        <v>0</v>
      </c>
      <c r="AA1210" s="26">
        <v>0</v>
      </c>
      <c r="AB1210" s="26">
        <v>0</v>
      </c>
      <c r="AC1210" s="26">
        <v>0</v>
      </c>
      <c r="AD1210" s="26">
        <v>0</v>
      </c>
      <c r="AE1210" s="26">
        <v>0</v>
      </c>
    </row>
    <row r="1211" spans="1:31" x14ac:dyDescent="0.3">
      <c r="A1211">
        <v>2761713</v>
      </c>
      <c r="B1211">
        <v>1</v>
      </c>
      <c r="C1211" t="s">
        <v>80</v>
      </c>
      <c r="D1211" t="s">
        <v>82</v>
      </c>
      <c r="E1211" t="s">
        <v>132</v>
      </c>
      <c r="F1211" t="s">
        <v>3630</v>
      </c>
      <c r="G1211" t="s">
        <v>197</v>
      </c>
      <c r="H1211" t="s">
        <v>135</v>
      </c>
      <c r="I1211" t="s">
        <v>136</v>
      </c>
      <c r="J1211" t="s">
        <v>137</v>
      </c>
      <c r="K1211" t="s">
        <v>138</v>
      </c>
      <c r="L1211" t="s">
        <v>3631</v>
      </c>
      <c r="M1211" t="s">
        <v>3632</v>
      </c>
      <c r="N1211" s="26">
        <v>3.971666666</v>
      </c>
      <c r="O1211">
        <v>0</v>
      </c>
      <c r="P1211">
        <v>1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 s="26">
        <v>0</v>
      </c>
      <c r="X1211" s="26">
        <v>0.60062685772466018</v>
      </c>
      <c r="Y1211" s="26">
        <v>0</v>
      </c>
      <c r="Z1211" s="26">
        <v>0</v>
      </c>
      <c r="AA1211" s="26">
        <v>0</v>
      </c>
      <c r="AB1211" s="26">
        <v>0</v>
      </c>
      <c r="AC1211" s="26">
        <v>0</v>
      </c>
      <c r="AD1211" s="26">
        <v>0</v>
      </c>
      <c r="AE1211" s="26">
        <v>0.60062685772466018</v>
      </c>
    </row>
    <row r="1212" spans="1:31" x14ac:dyDescent="0.3">
      <c r="A1212">
        <v>2761573</v>
      </c>
      <c r="B1212">
        <v>1</v>
      </c>
      <c r="C1212" t="s">
        <v>81</v>
      </c>
      <c r="D1212" t="s">
        <v>118</v>
      </c>
      <c r="E1212" t="s">
        <v>157</v>
      </c>
      <c r="F1212" t="s">
        <v>3633</v>
      </c>
      <c r="G1212" t="s">
        <v>159</v>
      </c>
      <c r="H1212" t="s">
        <v>149</v>
      </c>
      <c r="I1212" t="s">
        <v>136</v>
      </c>
      <c r="J1212" t="s">
        <v>137</v>
      </c>
      <c r="K1212" t="s">
        <v>138</v>
      </c>
      <c r="L1212" t="s">
        <v>3634</v>
      </c>
      <c r="M1212" t="s">
        <v>3635</v>
      </c>
      <c r="N1212" s="26">
        <v>0.225833333</v>
      </c>
      <c r="O1212">
        <v>5</v>
      </c>
      <c r="P1212">
        <v>1636</v>
      </c>
      <c r="Q1212">
        <v>230</v>
      </c>
      <c r="R1212">
        <v>165</v>
      </c>
      <c r="S1212">
        <v>33</v>
      </c>
      <c r="T1212">
        <v>169</v>
      </c>
      <c r="U1212">
        <v>1</v>
      </c>
      <c r="V1212">
        <v>0</v>
      </c>
      <c r="W1212" s="26">
        <v>0.50161182844040664</v>
      </c>
      <c r="X1212" s="26">
        <v>80.963450509267886</v>
      </c>
      <c r="Y1212" s="26">
        <v>65.784227975508841</v>
      </c>
      <c r="Z1212" s="26">
        <v>1.9434046497115998</v>
      </c>
      <c r="AA1212" s="26">
        <v>149.85719724270342</v>
      </c>
      <c r="AB1212" s="26">
        <v>23.085225214661556</v>
      </c>
      <c r="AC1212" s="26">
        <v>14.680311805594794</v>
      </c>
      <c r="AD1212" s="26">
        <v>0</v>
      </c>
      <c r="AE1212" s="26">
        <v>336.81542922588847</v>
      </c>
    </row>
    <row r="1213" spans="1:31" x14ac:dyDescent="0.3">
      <c r="A1213">
        <v>2761673</v>
      </c>
      <c r="B1213">
        <v>1</v>
      </c>
      <c r="C1213" t="s">
        <v>80</v>
      </c>
      <c r="D1213" t="s">
        <v>106</v>
      </c>
      <c r="E1213" t="s">
        <v>152</v>
      </c>
      <c r="F1213" t="s">
        <v>2747</v>
      </c>
      <c r="G1213" t="s">
        <v>159</v>
      </c>
      <c r="H1213" t="s">
        <v>149</v>
      </c>
      <c r="I1213" t="s">
        <v>136</v>
      </c>
      <c r="J1213" t="s">
        <v>137</v>
      </c>
      <c r="K1213" t="s">
        <v>138</v>
      </c>
      <c r="L1213" t="s">
        <v>3636</v>
      </c>
      <c r="M1213" t="s">
        <v>3637</v>
      </c>
      <c r="N1213" s="26">
        <v>1.329722222</v>
      </c>
      <c r="O1213">
        <v>0</v>
      </c>
      <c r="P1213">
        <v>238</v>
      </c>
      <c r="Q1213">
        <v>15</v>
      </c>
      <c r="R1213">
        <v>52</v>
      </c>
      <c r="S1213">
        <v>3</v>
      </c>
      <c r="T1213">
        <v>40</v>
      </c>
      <c r="U1213">
        <v>0</v>
      </c>
      <c r="V1213">
        <v>0</v>
      </c>
      <c r="W1213" s="26">
        <v>0</v>
      </c>
      <c r="X1213" s="26">
        <v>52.770009306268634</v>
      </c>
      <c r="Y1213" s="26">
        <v>13.782708117423891</v>
      </c>
      <c r="Z1213" s="26">
        <v>21.570522056569345</v>
      </c>
      <c r="AA1213" s="26">
        <v>0.36202137639334264</v>
      </c>
      <c r="AB1213" s="26">
        <v>64.352559264076675</v>
      </c>
      <c r="AC1213" s="26">
        <v>0</v>
      </c>
      <c r="AD1213" s="26">
        <v>0</v>
      </c>
      <c r="AE1213" s="26">
        <v>152.83782012073189</v>
      </c>
    </row>
    <row r="1214" spans="1:31" x14ac:dyDescent="0.3">
      <c r="A1214">
        <v>2762111</v>
      </c>
      <c r="B1214">
        <v>1</v>
      </c>
      <c r="C1214" t="s">
        <v>81</v>
      </c>
      <c r="D1214" t="s">
        <v>116</v>
      </c>
      <c r="E1214" t="s">
        <v>157</v>
      </c>
      <c r="F1214" t="s">
        <v>3638</v>
      </c>
      <c r="G1214" t="s">
        <v>159</v>
      </c>
      <c r="H1214" t="s">
        <v>149</v>
      </c>
      <c r="I1214" t="s">
        <v>136</v>
      </c>
      <c r="J1214" t="s">
        <v>137</v>
      </c>
      <c r="K1214" t="s">
        <v>138</v>
      </c>
      <c r="L1214" t="s">
        <v>3639</v>
      </c>
      <c r="M1214" t="s">
        <v>3640</v>
      </c>
      <c r="N1214" s="26">
        <v>4.3988888880000001</v>
      </c>
      <c r="O1214">
        <v>12</v>
      </c>
      <c r="P1214">
        <v>3045</v>
      </c>
      <c r="Q1214">
        <v>273</v>
      </c>
      <c r="R1214">
        <v>245</v>
      </c>
      <c r="S1214">
        <v>12</v>
      </c>
      <c r="T1214">
        <v>435</v>
      </c>
      <c r="U1214">
        <v>1</v>
      </c>
      <c r="V1214">
        <v>0</v>
      </c>
      <c r="W1214" s="26">
        <v>5.0016885049164692</v>
      </c>
      <c r="X1214" s="26">
        <v>2547.7720885853396</v>
      </c>
      <c r="Y1214" s="26">
        <v>213.28634847076583</v>
      </c>
      <c r="Z1214" s="26">
        <v>43.66039763798689</v>
      </c>
      <c r="AA1214" s="26">
        <v>276.22560435260499</v>
      </c>
      <c r="AB1214" s="26">
        <v>654.14250395475131</v>
      </c>
      <c r="AC1214" s="26">
        <v>27.822234890574293</v>
      </c>
      <c r="AD1214" s="26">
        <v>0</v>
      </c>
      <c r="AE1214" s="26">
        <v>3767.9108663969391</v>
      </c>
    </row>
    <row r="1215" spans="1:31" x14ac:dyDescent="0.3">
      <c r="A1215">
        <v>2761779</v>
      </c>
      <c r="B1215">
        <v>1</v>
      </c>
      <c r="C1215" t="s">
        <v>80</v>
      </c>
      <c r="D1215" t="s">
        <v>82</v>
      </c>
      <c r="E1215" t="s">
        <v>132</v>
      </c>
      <c r="F1215" t="s">
        <v>3641</v>
      </c>
      <c r="G1215" t="s">
        <v>197</v>
      </c>
      <c r="H1215" t="s">
        <v>135</v>
      </c>
      <c r="I1215" t="s">
        <v>136</v>
      </c>
      <c r="J1215" t="s">
        <v>137</v>
      </c>
      <c r="K1215" t="s">
        <v>138</v>
      </c>
      <c r="L1215" t="s">
        <v>3642</v>
      </c>
      <c r="M1215" t="s">
        <v>3643</v>
      </c>
      <c r="N1215" s="26">
        <v>5.6130555549999999</v>
      </c>
      <c r="O1215">
        <v>0</v>
      </c>
      <c r="P1215">
        <v>1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 s="26">
        <v>0</v>
      </c>
      <c r="X1215" s="26">
        <v>1.3041131105331687</v>
      </c>
      <c r="Y1215" s="26">
        <v>0</v>
      </c>
      <c r="Z1215" s="26">
        <v>0</v>
      </c>
      <c r="AA1215" s="26">
        <v>0</v>
      </c>
      <c r="AB1215" s="26">
        <v>0</v>
      </c>
      <c r="AC1215" s="26">
        <v>0</v>
      </c>
      <c r="AD1215" s="26">
        <v>0</v>
      </c>
      <c r="AE1215" s="26">
        <v>1.3041131105331687</v>
      </c>
    </row>
    <row r="1216" spans="1:31" x14ac:dyDescent="0.3">
      <c r="A1216">
        <v>2761899</v>
      </c>
      <c r="B1216">
        <v>1</v>
      </c>
      <c r="C1216" t="s">
        <v>80</v>
      </c>
      <c r="D1216" t="s">
        <v>88</v>
      </c>
      <c r="E1216" t="s">
        <v>166</v>
      </c>
      <c r="F1216" t="s">
        <v>3644</v>
      </c>
      <c r="G1216" t="s">
        <v>232</v>
      </c>
      <c r="H1216" t="s">
        <v>135</v>
      </c>
      <c r="I1216" t="s">
        <v>136</v>
      </c>
      <c r="J1216" t="s">
        <v>137</v>
      </c>
      <c r="K1216" t="s">
        <v>138</v>
      </c>
      <c r="L1216" t="s">
        <v>3645</v>
      </c>
      <c r="M1216" t="s">
        <v>3646</v>
      </c>
      <c r="N1216" s="26">
        <v>2.0391666659999999</v>
      </c>
      <c r="O1216">
        <v>0</v>
      </c>
      <c r="P1216">
        <v>13</v>
      </c>
      <c r="Q1216">
        <v>0</v>
      </c>
      <c r="R1216">
        <v>0</v>
      </c>
      <c r="S1216">
        <v>0</v>
      </c>
      <c r="T1216">
        <v>14</v>
      </c>
      <c r="U1216">
        <v>0</v>
      </c>
      <c r="V1216">
        <v>0</v>
      </c>
      <c r="W1216" s="26">
        <v>0</v>
      </c>
      <c r="X1216" s="26">
        <v>18.490887348617878</v>
      </c>
      <c r="Y1216" s="26">
        <v>0</v>
      </c>
      <c r="Z1216" s="26">
        <v>0</v>
      </c>
      <c r="AA1216" s="26">
        <v>0</v>
      </c>
      <c r="AB1216" s="26">
        <v>39.858314055139033</v>
      </c>
      <c r="AC1216" s="26">
        <v>0</v>
      </c>
      <c r="AD1216" s="26">
        <v>0</v>
      </c>
      <c r="AE1216" s="26">
        <v>58.349201403756908</v>
      </c>
    </row>
    <row r="1217" spans="1:31" x14ac:dyDescent="0.3">
      <c r="A1217">
        <v>2761421</v>
      </c>
      <c r="B1217">
        <v>1</v>
      </c>
      <c r="C1217" t="s">
        <v>80</v>
      </c>
      <c r="D1217" t="s">
        <v>82</v>
      </c>
      <c r="E1217" t="s">
        <v>166</v>
      </c>
      <c r="F1217" t="s">
        <v>3647</v>
      </c>
      <c r="G1217" t="s">
        <v>204</v>
      </c>
      <c r="H1217" t="s">
        <v>135</v>
      </c>
      <c r="I1217" t="s">
        <v>136</v>
      </c>
      <c r="J1217" t="s">
        <v>137</v>
      </c>
      <c r="K1217" t="s">
        <v>138</v>
      </c>
      <c r="L1217" t="s">
        <v>3648</v>
      </c>
      <c r="M1217" t="s">
        <v>3649</v>
      </c>
      <c r="N1217" s="26">
        <v>3.903333333</v>
      </c>
      <c r="O1217">
        <v>0</v>
      </c>
      <c r="P1217">
        <v>55</v>
      </c>
      <c r="Q1217">
        <v>0</v>
      </c>
      <c r="R1217">
        <v>0</v>
      </c>
      <c r="S1217">
        <v>0</v>
      </c>
      <c r="T1217">
        <v>30</v>
      </c>
      <c r="U1217">
        <v>0</v>
      </c>
      <c r="V1217">
        <v>1</v>
      </c>
      <c r="W1217" s="26">
        <v>0</v>
      </c>
      <c r="X1217" s="26">
        <v>55.027671574037875</v>
      </c>
      <c r="Y1217" s="26">
        <v>0</v>
      </c>
      <c r="Z1217" s="26">
        <v>0</v>
      </c>
      <c r="AA1217" s="26">
        <v>0</v>
      </c>
      <c r="AB1217" s="26">
        <v>293.7967883304072</v>
      </c>
      <c r="AC1217" s="26">
        <v>0</v>
      </c>
      <c r="AD1217" s="26">
        <v>36.049012773831315</v>
      </c>
      <c r="AE1217" s="26">
        <v>384.87347267827636</v>
      </c>
    </row>
    <row r="1218" spans="1:31" x14ac:dyDescent="0.3">
      <c r="A1218">
        <v>2762134</v>
      </c>
      <c r="B1218">
        <v>1</v>
      </c>
      <c r="C1218" t="s">
        <v>80</v>
      </c>
      <c r="D1218" t="s">
        <v>97</v>
      </c>
      <c r="E1218" t="s">
        <v>132</v>
      </c>
      <c r="F1218" t="s">
        <v>3650</v>
      </c>
      <c r="G1218" t="s">
        <v>134</v>
      </c>
      <c r="H1218" t="s">
        <v>135</v>
      </c>
      <c r="I1218" t="s">
        <v>136</v>
      </c>
      <c r="J1218" t="s">
        <v>137</v>
      </c>
      <c r="K1218" t="s">
        <v>138</v>
      </c>
      <c r="L1218" t="s">
        <v>3651</v>
      </c>
      <c r="M1218" t="s">
        <v>3652</v>
      </c>
      <c r="N1218" s="26">
        <v>2.3538888880000002</v>
      </c>
      <c r="O1218">
        <v>0</v>
      </c>
      <c r="P1218">
        <v>5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 s="26">
        <v>0</v>
      </c>
      <c r="X1218" s="26">
        <v>3.8759175333764877</v>
      </c>
      <c r="Y1218" s="26">
        <v>0</v>
      </c>
      <c r="Z1218" s="26">
        <v>0</v>
      </c>
      <c r="AA1218" s="26">
        <v>0</v>
      </c>
      <c r="AB1218" s="26">
        <v>0</v>
      </c>
      <c r="AC1218" s="26">
        <v>0</v>
      </c>
      <c r="AD1218" s="26">
        <v>0</v>
      </c>
      <c r="AE1218" s="26">
        <v>3.8759175333764877</v>
      </c>
    </row>
    <row r="1219" spans="1:31" x14ac:dyDescent="0.3">
      <c r="A1219">
        <v>2761985</v>
      </c>
      <c r="B1219">
        <v>1</v>
      </c>
      <c r="C1219" t="s">
        <v>80</v>
      </c>
      <c r="D1219" t="s">
        <v>83</v>
      </c>
      <c r="E1219" t="s">
        <v>146</v>
      </c>
      <c r="F1219" t="s">
        <v>3653</v>
      </c>
      <c r="G1219" t="s">
        <v>326</v>
      </c>
      <c r="H1219" t="s">
        <v>149</v>
      </c>
      <c r="I1219" t="s">
        <v>566</v>
      </c>
      <c r="J1219" t="s">
        <v>137</v>
      </c>
      <c r="K1219" t="s">
        <v>138</v>
      </c>
      <c r="L1219" t="s">
        <v>3654</v>
      </c>
      <c r="M1219" t="s">
        <v>3655</v>
      </c>
      <c r="N1219" s="26">
        <v>4.6388888000000003E-2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85</v>
      </c>
      <c r="U1219">
        <v>0</v>
      </c>
      <c r="V1219">
        <v>0</v>
      </c>
      <c r="W1219" s="26">
        <v>0</v>
      </c>
      <c r="X1219" s="26">
        <v>0</v>
      </c>
      <c r="Y1219" s="26">
        <v>0</v>
      </c>
      <c r="Z1219" s="26">
        <v>0</v>
      </c>
      <c r="AA1219" s="26">
        <v>0</v>
      </c>
      <c r="AB1219" s="26">
        <v>3.4192892074270729</v>
      </c>
      <c r="AC1219" s="26">
        <v>0</v>
      </c>
      <c r="AD1219" s="26">
        <v>0</v>
      </c>
      <c r="AE1219" s="26">
        <v>3.4192892074270729</v>
      </c>
    </row>
    <row r="1220" spans="1:31" x14ac:dyDescent="0.3">
      <c r="A1220">
        <v>2762048</v>
      </c>
      <c r="B1220">
        <v>1</v>
      </c>
      <c r="C1220" t="s">
        <v>81</v>
      </c>
      <c r="D1220" t="s">
        <v>121</v>
      </c>
      <c r="E1220" t="s">
        <v>132</v>
      </c>
      <c r="F1220" t="s">
        <v>3656</v>
      </c>
      <c r="G1220" t="s">
        <v>134</v>
      </c>
      <c r="H1220" t="s">
        <v>135</v>
      </c>
      <c r="I1220" t="s">
        <v>136</v>
      </c>
      <c r="J1220" t="s">
        <v>137</v>
      </c>
      <c r="K1220" t="s">
        <v>138</v>
      </c>
      <c r="L1220" t="s">
        <v>3431</v>
      </c>
      <c r="M1220" t="s">
        <v>3657</v>
      </c>
      <c r="N1220" s="26">
        <v>3.3149999999999999</v>
      </c>
      <c r="O1220">
        <v>0</v>
      </c>
      <c r="P1220">
        <v>2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 s="26">
        <v>0</v>
      </c>
      <c r="X1220" s="26">
        <v>2.4940076133957629</v>
      </c>
      <c r="Y1220" s="26">
        <v>0</v>
      </c>
      <c r="Z1220" s="26">
        <v>0</v>
      </c>
      <c r="AA1220" s="26">
        <v>0</v>
      </c>
      <c r="AB1220" s="26">
        <v>0</v>
      </c>
      <c r="AC1220" s="26">
        <v>0</v>
      </c>
      <c r="AD1220" s="26">
        <v>0</v>
      </c>
      <c r="AE1220" s="26">
        <v>2.4940076133957629</v>
      </c>
    </row>
    <row r="1221" spans="1:31" x14ac:dyDescent="0.3">
      <c r="A1221">
        <v>2761948</v>
      </c>
      <c r="B1221">
        <v>1</v>
      </c>
      <c r="C1221" t="s">
        <v>81</v>
      </c>
      <c r="D1221" t="s">
        <v>117</v>
      </c>
      <c r="E1221" t="s">
        <v>170</v>
      </c>
      <c r="F1221" t="s">
        <v>1668</v>
      </c>
      <c r="G1221" t="s">
        <v>204</v>
      </c>
      <c r="H1221" t="s">
        <v>135</v>
      </c>
      <c r="I1221" t="s">
        <v>136</v>
      </c>
      <c r="J1221" t="s">
        <v>137</v>
      </c>
      <c r="K1221" t="s">
        <v>138</v>
      </c>
      <c r="L1221" t="s">
        <v>3658</v>
      </c>
      <c r="M1221" t="s">
        <v>3659</v>
      </c>
      <c r="N1221" s="26">
        <v>2.2308333330000001</v>
      </c>
      <c r="O1221">
        <v>0</v>
      </c>
      <c r="P1221">
        <v>117</v>
      </c>
      <c r="Q1221">
        <v>0</v>
      </c>
      <c r="R1221">
        <v>0</v>
      </c>
      <c r="S1221">
        <v>0</v>
      </c>
      <c r="T1221">
        <v>20</v>
      </c>
      <c r="U1221">
        <v>0</v>
      </c>
      <c r="V1221">
        <v>0</v>
      </c>
      <c r="W1221" s="26">
        <v>0</v>
      </c>
      <c r="X1221" s="26">
        <v>62.470211277790249</v>
      </c>
      <c r="Y1221" s="26">
        <v>0</v>
      </c>
      <c r="Z1221" s="26">
        <v>0</v>
      </c>
      <c r="AA1221" s="26">
        <v>0</v>
      </c>
      <c r="AB1221" s="26">
        <v>14.324127022745831</v>
      </c>
      <c r="AC1221" s="26">
        <v>0</v>
      </c>
      <c r="AD1221" s="26">
        <v>0</v>
      </c>
      <c r="AE1221" s="26">
        <v>76.794338300536083</v>
      </c>
    </row>
    <row r="1222" spans="1:31" x14ac:dyDescent="0.3">
      <c r="A1222">
        <v>2761301</v>
      </c>
      <c r="B1222">
        <v>1</v>
      </c>
      <c r="C1222" t="s">
        <v>80</v>
      </c>
      <c r="D1222" t="s">
        <v>90</v>
      </c>
      <c r="E1222" t="s">
        <v>146</v>
      </c>
      <c r="F1222" t="s">
        <v>3660</v>
      </c>
      <c r="G1222" t="s">
        <v>2474</v>
      </c>
      <c r="H1222" t="s">
        <v>149</v>
      </c>
      <c r="I1222" t="s">
        <v>136</v>
      </c>
      <c r="J1222" t="s">
        <v>137</v>
      </c>
      <c r="K1222" t="s">
        <v>138</v>
      </c>
      <c r="L1222" t="s">
        <v>3661</v>
      </c>
      <c r="M1222" t="s">
        <v>3662</v>
      </c>
      <c r="N1222" s="26">
        <v>4.4383333330000001</v>
      </c>
      <c r="O1222">
        <v>0</v>
      </c>
      <c r="P1222">
        <v>689</v>
      </c>
      <c r="Q1222">
        <v>0</v>
      </c>
      <c r="R1222">
        <v>0</v>
      </c>
      <c r="S1222">
        <v>0</v>
      </c>
      <c r="T1222">
        <v>20</v>
      </c>
      <c r="U1222">
        <v>0</v>
      </c>
      <c r="V1222">
        <v>0</v>
      </c>
      <c r="W1222" s="26">
        <v>0</v>
      </c>
      <c r="X1222" s="26">
        <v>664.01027138421944</v>
      </c>
      <c r="Y1222" s="26">
        <v>0</v>
      </c>
      <c r="Z1222" s="26">
        <v>0</v>
      </c>
      <c r="AA1222" s="26">
        <v>0</v>
      </c>
      <c r="AB1222" s="26">
        <v>54.111976538474394</v>
      </c>
      <c r="AC1222" s="26">
        <v>0</v>
      </c>
      <c r="AD1222" s="26">
        <v>0</v>
      </c>
      <c r="AE1222" s="26">
        <v>718.12224792269387</v>
      </c>
    </row>
    <row r="1223" spans="1:31" x14ac:dyDescent="0.3">
      <c r="A1223">
        <v>2761550</v>
      </c>
      <c r="B1223">
        <v>1</v>
      </c>
      <c r="C1223" t="s">
        <v>80</v>
      </c>
      <c r="D1223" t="s">
        <v>90</v>
      </c>
      <c r="E1223" t="s">
        <v>132</v>
      </c>
      <c r="F1223" t="s">
        <v>1355</v>
      </c>
      <c r="G1223" t="s">
        <v>134</v>
      </c>
      <c r="H1223" t="s">
        <v>135</v>
      </c>
      <c r="I1223" t="s">
        <v>136</v>
      </c>
      <c r="J1223" t="s">
        <v>137</v>
      </c>
      <c r="K1223" t="s">
        <v>138</v>
      </c>
      <c r="L1223" t="s">
        <v>3663</v>
      </c>
      <c r="M1223" t="s">
        <v>3664</v>
      </c>
      <c r="N1223" s="26">
        <v>1.5963888879999999</v>
      </c>
      <c r="O1223">
        <v>0</v>
      </c>
      <c r="P1223">
        <v>27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 s="26">
        <v>0</v>
      </c>
      <c r="X1223" s="26">
        <v>13.38322470946134</v>
      </c>
      <c r="Y1223" s="26">
        <v>0</v>
      </c>
      <c r="Z1223" s="26">
        <v>0</v>
      </c>
      <c r="AA1223" s="26">
        <v>0</v>
      </c>
      <c r="AB1223" s="26">
        <v>0</v>
      </c>
      <c r="AC1223" s="26">
        <v>0</v>
      </c>
      <c r="AD1223" s="26">
        <v>0</v>
      </c>
      <c r="AE1223" s="26">
        <v>13.38322470946134</v>
      </c>
    </row>
    <row r="1224" spans="1:31" x14ac:dyDescent="0.3">
      <c r="A1224">
        <v>2761553</v>
      </c>
      <c r="B1224">
        <v>1</v>
      </c>
      <c r="C1224" t="s">
        <v>80</v>
      </c>
      <c r="D1224" t="s">
        <v>86</v>
      </c>
      <c r="E1224" t="s">
        <v>141</v>
      </c>
      <c r="F1224" t="s">
        <v>3665</v>
      </c>
      <c r="G1224" t="s">
        <v>344</v>
      </c>
      <c r="H1224" t="s">
        <v>135</v>
      </c>
      <c r="I1224" t="s">
        <v>136</v>
      </c>
      <c r="J1224" t="s">
        <v>137</v>
      </c>
      <c r="K1224" t="s">
        <v>138</v>
      </c>
      <c r="L1224" t="s">
        <v>3666</v>
      </c>
      <c r="M1224" t="s">
        <v>3667</v>
      </c>
      <c r="N1224" s="26">
        <v>2.199166666</v>
      </c>
      <c r="O1224">
        <v>0</v>
      </c>
      <c r="P1224">
        <v>96</v>
      </c>
      <c r="Q1224">
        <v>0</v>
      </c>
      <c r="R1224">
        <v>0</v>
      </c>
      <c r="S1224">
        <v>0</v>
      </c>
      <c r="T1224">
        <v>25</v>
      </c>
      <c r="U1224">
        <v>0</v>
      </c>
      <c r="V1224">
        <v>0</v>
      </c>
      <c r="W1224" s="26">
        <v>0</v>
      </c>
      <c r="X1224" s="26">
        <v>78.545730181234546</v>
      </c>
      <c r="Y1224" s="26">
        <v>0</v>
      </c>
      <c r="Z1224" s="26">
        <v>0</v>
      </c>
      <c r="AA1224" s="26">
        <v>0</v>
      </c>
      <c r="AB1224" s="26">
        <v>222.35425630664389</v>
      </c>
      <c r="AC1224" s="26">
        <v>0</v>
      </c>
      <c r="AD1224" s="26">
        <v>0</v>
      </c>
      <c r="AE1224" s="26">
        <v>300.89998648787844</v>
      </c>
    </row>
    <row r="1225" spans="1:31" x14ac:dyDescent="0.3">
      <c r="A1225">
        <v>2762100</v>
      </c>
      <c r="B1225">
        <v>1</v>
      </c>
      <c r="C1225" t="s">
        <v>80</v>
      </c>
      <c r="D1225" t="s">
        <v>98</v>
      </c>
      <c r="E1225" t="s">
        <v>146</v>
      </c>
      <c r="F1225" t="s">
        <v>3668</v>
      </c>
      <c r="G1225" t="s">
        <v>159</v>
      </c>
      <c r="H1225" t="s">
        <v>149</v>
      </c>
      <c r="I1225" t="s">
        <v>136</v>
      </c>
      <c r="J1225" t="s">
        <v>137</v>
      </c>
      <c r="K1225" t="s">
        <v>138</v>
      </c>
      <c r="L1225" t="s">
        <v>3669</v>
      </c>
      <c r="M1225" t="s">
        <v>3670</v>
      </c>
      <c r="N1225" s="26">
        <v>0.14444444400000001</v>
      </c>
      <c r="O1225">
        <v>0</v>
      </c>
      <c r="P1225">
        <v>18</v>
      </c>
      <c r="Q1225">
        <v>0</v>
      </c>
      <c r="R1225">
        <v>8</v>
      </c>
      <c r="S1225">
        <v>0</v>
      </c>
      <c r="T1225">
        <v>24</v>
      </c>
      <c r="U1225">
        <v>0</v>
      </c>
      <c r="V1225">
        <v>0</v>
      </c>
      <c r="W1225" s="26">
        <v>0</v>
      </c>
      <c r="X1225" s="26">
        <v>9.0354103819979992E-2</v>
      </c>
      <c r="Y1225" s="26">
        <v>0</v>
      </c>
      <c r="Z1225" s="26">
        <v>5.5147770311111108E-2</v>
      </c>
      <c r="AA1225" s="26">
        <v>0</v>
      </c>
      <c r="AB1225" s="26">
        <v>0.27793314878900999</v>
      </c>
      <c r="AC1225" s="26">
        <v>0</v>
      </c>
      <c r="AD1225" s="26">
        <v>0</v>
      </c>
      <c r="AE1225" s="26">
        <v>0.4234350229201011</v>
      </c>
    </row>
    <row r="1226" spans="1:31" x14ac:dyDescent="0.3">
      <c r="A1226">
        <v>2761868</v>
      </c>
      <c r="B1226">
        <v>1</v>
      </c>
      <c r="C1226" t="s">
        <v>81</v>
      </c>
      <c r="D1226" t="s">
        <v>125</v>
      </c>
      <c r="E1226" t="s">
        <v>146</v>
      </c>
      <c r="F1226" t="s">
        <v>3671</v>
      </c>
      <c r="G1226" t="s">
        <v>159</v>
      </c>
      <c r="H1226" t="s">
        <v>149</v>
      </c>
      <c r="I1226" t="s">
        <v>136</v>
      </c>
      <c r="J1226" t="s">
        <v>137</v>
      </c>
      <c r="K1226" t="s">
        <v>138</v>
      </c>
      <c r="L1226" t="s">
        <v>3672</v>
      </c>
      <c r="M1226" t="s">
        <v>3673</v>
      </c>
      <c r="N1226" s="26">
        <v>0.94777777699999999</v>
      </c>
      <c r="O1226">
        <v>0</v>
      </c>
      <c r="P1226">
        <v>836</v>
      </c>
      <c r="Q1226">
        <v>2</v>
      </c>
      <c r="R1226">
        <v>49</v>
      </c>
      <c r="S1226">
        <v>3</v>
      </c>
      <c r="T1226">
        <v>147</v>
      </c>
      <c r="U1226">
        <v>2</v>
      </c>
      <c r="V1226">
        <v>0</v>
      </c>
      <c r="W1226" s="26">
        <v>0</v>
      </c>
      <c r="X1226" s="26">
        <v>188.14510251093029</v>
      </c>
      <c r="Y1226" s="26">
        <v>0</v>
      </c>
      <c r="Z1226" s="26">
        <v>0.6285190884395695</v>
      </c>
      <c r="AA1226" s="26">
        <v>72.423497807274842</v>
      </c>
      <c r="AB1226" s="26">
        <v>95.874083534569905</v>
      </c>
      <c r="AC1226" s="26">
        <v>98.859811062626051</v>
      </c>
      <c r="AD1226" s="26">
        <v>0</v>
      </c>
      <c r="AE1226" s="26">
        <v>455.93101400384057</v>
      </c>
    </row>
    <row r="1227" spans="1:31" x14ac:dyDescent="0.3">
      <c r="A1227">
        <v>2761762</v>
      </c>
      <c r="B1227">
        <v>1</v>
      </c>
      <c r="C1227" t="s">
        <v>80</v>
      </c>
      <c r="D1227" t="s">
        <v>100</v>
      </c>
      <c r="E1227" t="s">
        <v>157</v>
      </c>
      <c r="F1227" t="s">
        <v>3674</v>
      </c>
      <c r="G1227" t="s">
        <v>159</v>
      </c>
      <c r="H1227" t="s">
        <v>149</v>
      </c>
      <c r="I1227" t="s">
        <v>136</v>
      </c>
      <c r="J1227" t="s">
        <v>137</v>
      </c>
      <c r="K1227" t="s">
        <v>138</v>
      </c>
      <c r="L1227" t="s">
        <v>3675</v>
      </c>
      <c r="M1227" t="s">
        <v>3676</v>
      </c>
      <c r="N1227" s="26">
        <v>1.439444444</v>
      </c>
      <c r="O1227">
        <v>0</v>
      </c>
      <c r="P1227">
        <v>0</v>
      </c>
      <c r="Q1227">
        <v>15</v>
      </c>
      <c r="R1227">
        <v>16</v>
      </c>
      <c r="S1227">
        <v>2</v>
      </c>
      <c r="T1227">
        <v>1</v>
      </c>
      <c r="U1227">
        <v>0</v>
      </c>
      <c r="V1227">
        <v>0</v>
      </c>
      <c r="W1227" s="26">
        <v>0</v>
      </c>
      <c r="X1227" s="26">
        <v>0</v>
      </c>
      <c r="Y1227" s="26">
        <v>1.4233140178010997</v>
      </c>
      <c r="Z1227" s="26">
        <v>0.53788000649625667</v>
      </c>
      <c r="AA1227" s="26">
        <v>1.1490290453408996</v>
      </c>
      <c r="AB1227" s="26">
        <v>0</v>
      </c>
      <c r="AC1227" s="26">
        <v>0</v>
      </c>
      <c r="AD1227" s="26">
        <v>0</v>
      </c>
      <c r="AE1227" s="26">
        <v>3.110223069638256</v>
      </c>
    </row>
    <row r="1228" spans="1:31" x14ac:dyDescent="0.3">
      <c r="A1228">
        <v>2761576</v>
      </c>
      <c r="B1228">
        <v>1</v>
      </c>
      <c r="C1228" t="s">
        <v>80</v>
      </c>
      <c r="D1228" t="s">
        <v>82</v>
      </c>
      <c r="E1228" t="s">
        <v>166</v>
      </c>
      <c r="F1228" t="s">
        <v>3677</v>
      </c>
      <c r="G1228" t="s">
        <v>458</v>
      </c>
      <c r="H1228" t="s">
        <v>135</v>
      </c>
      <c r="I1228" t="s">
        <v>136</v>
      </c>
      <c r="J1228" t="s">
        <v>137</v>
      </c>
      <c r="K1228" t="s">
        <v>138</v>
      </c>
      <c r="L1228" t="s">
        <v>3678</v>
      </c>
      <c r="M1228" t="s">
        <v>3679</v>
      </c>
      <c r="N1228" s="26">
        <v>0.96111111100000002</v>
      </c>
      <c r="O1228">
        <v>0</v>
      </c>
      <c r="P1228">
        <v>20</v>
      </c>
      <c r="Q1228">
        <v>0</v>
      </c>
      <c r="R1228">
        <v>0</v>
      </c>
      <c r="S1228">
        <v>0</v>
      </c>
      <c r="T1228">
        <v>4</v>
      </c>
      <c r="U1228">
        <v>0</v>
      </c>
      <c r="V1228">
        <v>0</v>
      </c>
      <c r="W1228" s="26">
        <v>0</v>
      </c>
      <c r="X1228" s="26">
        <v>5.5255148844937647</v>
      </c>
      <c r="Y1228" s="26">
        <v>0</v>
      </c>
      <c r="Z1228" s="26">
        <v>0</v>
      </c>
      <c r="AA1228" s="26">
        <v>0</v>
      </c>
      <c r="AB1228" s="26">
        <v>2.5022588358375693</v>
      </c>
      <c r="AC1228" s="26">
        <v>0</v>
      </c>
      <c r="AD1228" s="26">
        <v>0</v>
      </c>
      <c r="AE1228" s="26">
        <v>8.027773720331334</v>
      </c>
    </row>
    <row r="1229" spans="1:31" x14ac:dyDescent="0.3">
      <c r="A1229">
        <v>2761476</v>
      </c>
      <c r="B1229">
        <v>1</v>
      </c>
      <c r="C1229" t="s">
        <v>80</v>
      </c>
      <c r="D1229" t="s">
        <v>100</v>
      </c>
      <c r="E1229" t="s">
        <v>141</v>
      </c>
      <c r="F1229" t="s">
        <v>3680</v>
      </c>
      <c r="G1229" t="s">
        <v>186</v>
      </c>
      <c r="H1229" t="s">
        <v>135</v>
      </c>
      <c r="I1229" t="s">
        <v>136</v>
      </c>
      <c r="J1229" t="s">
        <v>137</v>
      </c>
      <c r="K1229" t="s">
        <v>187</v>
      </c>
      <c r="L1229" t="s">
        <v>3681</v>
      </c>
      <c r="M1229" t="s">
        <v>3682</v>
      </c>
      <c r="N1229" s="26">
        <v>6.7527777770000004</v>
      </c>
      <c r="O1229">
        <v>0</v>
      </c>
      <c r="P1229">
        <v>328</v>
      </c>
      <c r="Q1229">
        <v>0</v>
      </c>
      <c r="R1229">
        <v>5</v>
      </c>
      <c r="S1229">
        <v>0</v>
      </c>
      <c r="T1229">
        <v>25</v>
      </c>
      <c r="U1229">
        <v>0</v>
      </c>
      <c r="V1229">
        <v>0</v>
      </c>
      <c r="W1229" s="26">
        <v>0</v>
      </c>
      <c r="X1229" s="26">
        <v>572.29939607540189</v>
      </c>
      <c r="Y1229" s="26">
        <v>0</v>
      </c>
      <c r="Z1229" s="26">
        <v>15.858381070590632</v>
      </c>
      <c r="AA1229" s="26">
        <v>0</v>
      </c>
      <c r="AB1229" s="26">
        <v>96.96450730688359</v>
      </c>
      <c r="AC1229" s="26">
        <v>0</v>
      </c>
      <c r="AD1229" s="26">
        <v>0</v>
      </c>
      <c r="AE1229" s="26">
        <v>685.1222844528761</v>
      </c>
    </row>
    <row r="1230" spans="1:31" x14ac:dyDescent="0.3">
      <c r="A1230">
        <v>2762017</v>
      </c>
      <c r="B1230">
        <v>1</v>
      </c>
      <c r="C1230" t="s">
        <v>80</v>
      </c>
      <c r="D1230" t="s">
        <v>83</v>
      </c>
      <c r="E1230" t="s">
        <v>132</v>
      </c>
      <c r="F1230" t="s">
        <v>3683</v>
      </c>
      <c r="G1230" t="s">
        <v>307</v>
      </c>
      <c r="H1230" t="s">
        <v>135</v>
      </c>
      <c r="I1230" t="s">
        <v>136</v>
      </c>
      <c r="J1230" t="s">
        <v>137</v>
      </c>
      <c r="K1230" t="s">
        <v>138</v>
      </c>
      <c r="L1230" t="s">
        <v>3684</v>
      </c>
      <c r="M1230" t="s">
        <v>3685</v>
      </c>
      <c r="N1230" s="26">
        <v>1.226111111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31</v>
      </c>
      <c r="U1230">
        <v>0</v>
      </c>
      <c r="V1230">
        <v>0</v>
      </c>
      <c r="W1230" s="26">
        <v>0</v>
      </c>
      <c r="X1230" s="26">
        <v>0</v>
      </c>
      <c r="Y1230" s="26">
        <v>0</v>
      </c>
      <c r="Z1230" s="26">
        <v>0</v>
      </c>
      <c r="AA1230" s="26">
        <v>0</v>
      </c>
      <c r="AB1230" s="26">
        <v>9.3998819801318803</v>
      </c>
      <c r="AC1230" s="26">
        <v>0</v>
      </c>
      <c r="AD1230" s="26">
        <v>0</v>
      </c>
      <c r="AE1230" s="26">
        <v>9.3998819801318803</v>
      </c>
    </row>
    <row r="1231" spans="1:31" x14ac:dyDescent="0.3">
      <c r="A1231">
        <v>2761496</v>
      </c>
      <c r="B1231">
        <v>1</v>
      </c>
      <c r="C1231" t="s">
        <v>80</v>
      </c>
      <c r="D1231" t="s">
        <v>92</v>
      </c>
      <c r="E1231" t="s">
        <v>146</v>
      </c>
      <c r="F1231" t="s">
        <v>1961</v>
      </c>
      <c r="G1231" t="s">
        <v>148</v>
      </c>
      <c r="H1231" t="s">
        <v>149</v>
      </c>
      <c r="I1231" t="s">
        <v>136</v>
      </c>
      <c r="J1231" t="s">
        <v>137</v>
      </c>
      <c r="K1231" t="s">
        <v>138</v>
      </c>
      <c r="L1231" t="s">
        <v>3686</v>
      </c>
      <c r="M1231" t="s">
        <v>3687</v>
      </c>
      <c r="N1231" s="26">
        <v>2.335</v>
      </c>
      <c r="O1231">
        <v>0</v>
      </c>
      <c r="P1231">
        <v>23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 s="26">
        <v>0</v>
      </c>
      <c r="X1231" s="26">
        <v>0.6370091124799917</v>
      </c>
      <c r="Y1231" s="26">
        <v>0</v>
      </c>
      <c r="Z1231" s="26">
        <v>0</v>
      </c>
      <c r="AA1231" s="26">
        <v>0</v>
      </c>
      <c r="AB1231" s="26">
        <v>0</v>
      </c>
      <c r="AC1231" s="26">
        <v>0</v>
      </c>
      <c r="AD1231" s="26">
        <v>0</v>
      </c>
      <c r="AE1231" s="26">
        <v>0.6370091124799917</v>
      </c>
    </row>
    <row r="1232" spans="1:31" x14ac:dyDescent="0.3">
      <c r="A1232">
        <v>2761851</v>
      </c>
      <c r="B1232">
        <v>1</v>
      </c>
      <c r="C1232" t="s">
        <v>80</v>
      </c>
      <c r="D1232" t="s">
        <v>93</v>
      </c>
      <c r="E1232" t="s">
        <v>170</v>
      </c>
      <c r="F1232" t="s">
        <v>3688</v>
      </c>
      <c r="G1232" t="s">
        <v>344</v>
      </c>
      <c r="H1232" t="s">
        <v>135</v>
      </c>
      <c r="I1232" t="s">
        <v>136</v>
      </c>
      <c r="J1232" t="s">
        <v>137</v>
      </c>
      <c r="K1232" t="s">
        <v>138</v>
      </c>
      <c r="L1232" t="s">
        <v>3689</v>
      </c>
      <c r="M1232" t="s">
        <v>3690</v>
      </c>
      <c r="N1232" s="26">
        <v>2.400833333</v>
      </c>
      <c r="O1232">
        <v>0</v>
      </c>
      <c r="P1232">
        <v>0</v>
      </c>
      <c r="Q1232">
        <v>0</v>
      </c>
      <c r="R1232">
        <v>4</v>
      </c>
      <c r="S1232">
        <v>0</v>
      </c>
      <c r="T1232">
        <v>1</v>
      </c>
      <c r="U1232">
        <v>0</v>
      </c>
      <c r="V1232">
        <v>0</v>
      </c>
      <c r="W1232" s="26">
        <v>0</v>
      </c>
      <c r="X1232" s="26">
        <v>0</v>
      </c>
      <c r="Y1232" s="26">
        <v>0</v>
      </c>
      <c r="Z1232" s="26">
        <v>0</v>
      </c>
      <c r="AA1232" s="26">
        <v>0</v>
      </c>
      <c r="AB1232" s="26">
        <v>0</v>
      </c>
      <c r="AC1232" s="26">
        <v>0</v>
      </c>
      <c r="AD1232" s="26">
        <v>0</v>
      </c>
      <c r="AE1232" s="26">
        <v>0</v>
      </c>
    </row>
    <row r="1233" spans="1:31" x14ac:dyDescent="0.3">
      <c r="A1233">
        <v>2762180</v>
      </c>
      <c r="B1233">
        <v>1</v>
      </c>
      <c r="C1233" t="s">
        <v>81</v>
      </c>
      <c r="D1233" t="s">
        <v>128</v>
      </c>
      <c r="E1233" t="s">
        <v>141</v>
      </c>
      <c r="F1233" t="s">
        <v>3691</v>
      </c>
      <c r="G1233" t="s">
        <v>344</v>
      </c>
      <c r="H1233" t="s">
        <v>135</v>
      </c>
      <c r="I1233" t="s">
        <v>136</v>
      </c>
      <c r="J1233" t="s">
        <v>137</v>
      </c>
      <c r="K1233" t="s">
        <v>138</v>
      </c>
      <c r="L1233" t="s">
        <v>3692</v>
      </c>
      <c r="M1233" t="s">
        <v>3693</v>
      </c>
      <c r="N1233" s="26">
        <v>6.1633333329999997</v>
      </c>
      <c r="O1233">
        <v>0</v>
      </c>
      <c r="P1233">
        <v>73</v>
      </c>
      <c r="Q1233">
        <v>0</v>
      </c>
      <c r="R1233">
        <v>3</v>
      </c>
      <c r="S1233">
        <v>0</v>
      </c>
      <c r="T1233">
        <v>5</v>
      </c>
      <c r="U1233">
        <v>0</v>
      </c>
      <c r="V1233">
        <v>0</v>
      </c>
      <c r="W1233" s="26">
        <v>0</v>
      </c>
      <c r="X1233" s="26">
        <v>23.783240102781093</v>
      </c>
      <c r="Y1233" s="26">
        <v>0</v>
      </c>
      <c r="Z1233" s="26">
        <v>1.7532995251200001</v>
      </c>
      <c r="AA1233" s="26">
        <v>0</v>
      </c>
      <c r="AB1233" s="26">
        <v>0</v>
      </c>
      <c r="AC1233" s="26">
        <v>0</v>
      </c>
      <c r="AD1233" s="26">
        <v>0</v>
      </c>
      <c r="AE1233" s="26">
        <v>25.536539627901092</v>
      </c>
    </row>
    <row r="1234" spans="1:31" x14ac:dyDescent="0.3">
      <c r="A1234">
        <v>2761659</v>
      </c>
      <c r="B1234">
        <v>1</v>
      </c>
      <c r="C1234" t="s">
        <v>80</v>
      </c>
      <c r="D1234" t="s">
        <v>97</v>
      </c>
      <c r="E1234" t="s">
        <v>132</v>
      </c>
      <c r="F1234" t="s">
        <v>3694</v>
      </c>
      <c r="G1234" t="s">
        <v>197</v>
      </c>
      <c r="H1234" t="s">
        <v>135</v>
      </c>
      <c r="I1234" t="s">
        <v>136</v>
      </c>
      <c r="J1234" t="s">
        <v>137</v>
      </c>
      <c r="K1234" t="s">
        <v>138</v>
      </c>
      <c r="L1234" t="s">
        <v>3695</v>
      </c>
      <c r="M1234" t="s">
        <v>3696</v>
      </c>
      <c r="N1234" s="26">
        <v>0.52194444399999995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1</v>
      </c>
      <c r="U1234">
        <v>0</v>
      </c>
      <c r="V1234">
        <v>0</v>
      </c>
      <c r="W1234" s="26">
        <v>0</v>
      </c>
      <c r="X1234" s="26">
        <v>0</v>
      </c>
      <c r="Y1234" s="26">
        <v>0</v>
      </c>
      <c r="Z1234" s="26">
        <v>0</v>
      </c>
      <c r="AA1234" s="26">
        <v>0</v>
      </c>
      <c r="AB1234" s="26">
        <v>6.9689350989666846E-2</v>
      </c>
      <c r="AC1234" s="26">
        <v>0</v>
      </c>
      <c r="AD1234" s="26">
        <v>0</v>
      </c>
      <c r="AE1234" s="26">
        <v>6.9689350989666846E-2</v>
      </c>
    </row>
    <row r="1235" spans="1:31" x14ac:dyDescent="0.3">
      <c r="A1235">
        <v>2762200</v>
      </c>
      <c r="B1235">
        <v>1</v>
      </c>
      <c r="C1235" t="s">
        <v>81</v>
      </c>
      <c r="D1235" t="s">
        <v>117</v>
      </c>
      <c r="E1235" t="s">
        <v>157</v>
      </c>
      <c r="F1235" t="s">
        <v>989</v>
      </c>
      <c r="G1235" t="s">
        <v>159</v>
      </c>
      <c r="H1235" t="s">
        <v>149</v>
      </c>
      <c r="I1235" t="s">
        <v>136</v>
      </c>
      <c r="J1235" t="s">
        <v>137</v>
      </c>
      <c r="K1235" t="s">
        <v>138</v>
      </c>
      <c r="L1235" t="s">
        <v>3697</v>
      </c>
      <c r="M1235" t="s">
        <v>3698</v>
      </c>
      <c r="N1235" s="26">
        <v>0.25416666599999999</v>
      </c>
      <c r="O1235">
        <v>3</v>
      </c>
      <c r="P1235">
        <v>1406</v>
      </c>
      <c r="Q1235">
        <v>32</v>
      </c>
      <c r="R1235">
        <v>33</v>
      </c>
      <c r="S1235">
        <v>19</v>
      </c>
      <c r="T1235">
        <v>113</v>
      </c>
      <c r="U1235">
        <v>4</v>
      </c>
      <c r="V1235">
        <v>0</v>
      </c>
      <c r="W1235" s="26">
        <v>0.21207790554728501</v>
      </c>
      <c r="X1235" s="26">
        <v>44.543282048603579</v>
      </c>
      <c r="Y1235" s="26">
        <v>5.5517709351542166</v>
      </c>
      <c r="Z1235" s="26">
        <v>1.1524483910800833</v>
      </c>
      <c r="AA1235" s="26">
        <v>28.257808813197673</v>
      </c>
      <c r="AB1235" s="26">
        <v>5.4773044611291004</v>
      </c>
      <c r="AC1235" s="26">
        <v>85.744481172786763</v>
      </c>
      <c r="AD1235" s="26">
        <v>0</v>
      </c>
      <c r="AE1235" s="26">
        <v>170.93917372749871</v>
      </c>
    </row>
    <row r="1236" spans="1:31" x14ac:dyDescent="0.3">
      <c r="A1236">
        <v>2761453</v>
      </c>
      <c r="B1236">
        <v>1</v>
      </c>
      <c r="C1236" t="s">
        <v>80</v>
      </c>
      <c r="D1236" t="s">
        <v>103</v>
      </c>
      <c r="E1236" t="s">
        <v>152</v>
      </c>
      <c r="F1236" t="s">
        <v>1674</v>
      </c>
      <c r="G1236" t="s">
        <v>159</v>
      </c>
      <c r="H1236" t="s">
        <v>149</v>
      </c>
      <c r="I1236" t="s">
        <v>136</v>
      </c>
      <c r="J1236" t="s">
        <v>137</v>
      </c>
      <c r="K1236" t="s">
        <v>138</v>
      </c>
      <c r="L1236" t="s">
        <v>3699</v>
      </c>
      <c r="M1236" t="s">
        <v>3700</v>
      </c>
      <c r="N1236" s="26">
        <v>3.0277777769999998</v>
      </c>
      <c r="O1236">
        <v>0</v>
      </c>
      <c r="P1236">
        <v>271</v>
      </c>
      <c r="Q1236">
        <v>0</v>
      </c>
      <c r="R1236">
        <v>49</v>
      </c>
      <c r="S1236">
        <v>4</v>
      </c>
      <c r="T1236">
        <v>75</v>
      </c>
      <c r="U1236">
        <v>2</v>
      </c>
      <c r="V1236">
        <v>1</v>
      </c>
      <c r="W1236" s="26">
        <v>0</v>
      </c>
      <c r="X1236" s="26">
        <v>203.36946881773889</v>
      </c>
      <c r="Y1236" s="26">
        <v>0</v>
      </c>
      <c r="Z1236" s="26">
        <v>47.376358549436191</v>
      </c>
      <c r="AA1236" s="26">
        <v>45.042828127578701</v>
      </c>
      <c r="AB1236" s="26">
        <v>302.43971882784422</v>
      </c>
      <c r="AC1236" s="26">
        <v>766.34939277349486</v>
      </c>
      <c r="AD1236" s="26">
        <v>54.556468556118496</v>
      </c>
      <c r="AE1236" s="26">
        <v>1419.1342356522114</v>
      </c>
    </row>
    <row r="1237" spans="1:31" x14ac:dyDescent="0.3">
      <c r="A1237">
        <v>2761702</v>
      </c>
      <c r="B1237">
        <v>1</v>
      </c>
      <c r="C1237" t="s">
        <v>80</v>
      </c>
      <c r="D1237" t="s">
        <v>87</v>
      </c>
      <c r="E1237" t="s">
        <v>157</v>
      </c>
      <c r="F1237" t="s">
        <v>3701</v>
      </c>
      <c r="G1237" t="s">
        <v>326</v>
      </c>
      <c r="H1237" t="s">
        <v>149</v>
      </c>
      <c r="I1237" t="s">
        <v>566</v>
      </c>
      <c r="J1237" t="s">
        <v>137</v>
      </c>
      <c r="K1237" t="s">
        <v>138</v>
      </c>
      <c r="L1237" t="s">
        <v>3702</v>
      </c>
      <c r="M1237" t="s">
        <v>3703</v>
      </c>
      <c r="N1237" s="26">
        <v>1.2777777000000001E-2</v>
      </c>
      <c r="O1237">
        <v>0</v>
      </c>
      <c r="P1237">
        <v>185</v>
      </c>
      <c r="Q1237">
        <v>0</v>
      </c>
      <c r="R1237">
        <v>0</v>
      </c>
      <c r="S1237">
        <v>4</v>
      </c>
      <c r="T1237">
        <v>14</v>
      </c>
      <c r="U1237">
        <v>1</v>
      </c>
      <c r="V1237">
        <v>2</v>
      </c>
      <c r="W1237" s="26">
        <v>0</v>
      </c>
      <c r="X1237" s="26">
        <v>0.48817613205371857</v>
      </c>
      <c r="Y1237" s="26">
        <v>0</v>
      </c>
      <c r="Z1237" s="26">
        <v>0</v>
      </c>
      <c r="AA1237" s="26">
        <v>0.96875542707452034</v>
      </c>
      <c r="AB1237" s="26">
        <v>0.84271907757652087</v>
      </c>
      <c r="AC1237" s="26">
        <v>0.15699473047525131</v>
      </c>
      <c r="AD1237" s="26">
        <v>0.7256013152792633</v>
      </c>
      <c r="AE1237" s="26">
        <v>3.1822466824592746</v>
      </c>
    </row>
    <row r="1238" spans="1:31" x14ac:dyDescent="0.3">
      <c r="A1238">
        <v>2762094</v>
      </c>
      <c r="B1238">
        <v>1</v>
      </c>
      <c r="C1238" t="s">
        <v>80</v>
      </c>
      <c r="D1238" t="s">
        <v>101</v>
      </c>
      <c r="E1238" t="s">
        <v>132</v>
      </c>
      <c r="F1238" t="s">
        <v>3704</v>
      </c>
      <c r="G1238" t="s">
        <v>197</v>
      </c>
      <c r="H1238" t="s">
        <v>135</v>
      </c>
      <c r="I1238" t="s">
        <v>136</v>
      </c>
      <c r="J1238" t="s">
        <v>137</v>
      </c>
      <c r="K1238" t="s">
        <v>138</v>
      </c>
      <c r="L1238" t="s">
        <v>3705</v>
      </c>
      <c r="M1238" t="s">
        <v>3383</v>
      </c>
      <c r="N1238" s="26">
        <v>1.3458333330000001</v>
      </c>
      <c r="O1238">
        <v>0</v>
      </c>
      <c r="P1238">
        <v>1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 s="26">
        <v>0</v>
      </c>
      <c r="X1238" s="26">
        <v>0.55865660163665676</v>
      </c>
      <c r="Y1238" s="26">
        <v>0</v>
      </c>
      <c r="Z1238" s="26">
        <v>0</v>
      </c>
      <c r="AA1238" s="26">
        <v>0</v>
      </c>
      <c r="AB1238" s="26">
        <v>0</v>
      </c>
      <c r="AC1238" s="26">
        <v>0</v>
      </c>
      <c r="AD1238" s="26">
        <v>0</v>
      </c>
      <c r="AE1238" s="26">
        <v>0.55865660163665676</v>
      </c>
    </row>
    <row r="1239" spans="1:31" x14ac:dyDescent="0.3">
      <c r="A1239">
        <v>2761310</v>
      </c>
      <c r="B1239">
        <v>1</v>
      </c>
      <c r="C1239" t="s">
        <v>80</v>
      </c>
      <c r="D1239" t="s">
        <v>103</v>
      </c>
      <c r="E1239" t="s">
        <v>170</v>
      </c>
      <c r="F1239" t="s">
        <v>3706</v>
      </c>
      <c r="G1239" t="s">
        <v>204</v>
      </c>
      <c r="H1239" t="s">
        <v>135</v>
      </c>
      <c r="I1239" t="s">
        <v>136</v>
      </c>
      <c r="J1239" t="s">
        <v>137</v>
      </c>
      <c r="K1239" t="s">
        <v>138</v>
      </c>
      <c r="L1239" t="s">
        <v>3707</v>
      </c>
      <c r="M1239" t="s">
        <v>3708</v>
      </c>
      <c r="N1239" s="26">
        <v>4.3277777769999997</v>
      </c>
      <c r="O1239">
        <v>0</v>
      </c>
      <c r="P1239">
        <v>0</v>
      </c>
      <c r="Q1239">
        <v>0</v>
      </c>
      <c r="R1239">
        <v>14</v>
      </c>
      <c r="S1239">
        <v>0</v>
      </c>
      <c r="T1239">
        <v>0</v>
      </c>
      <c r="U1239">
        <v>0</v>
      </c>
      <c r="V1239">
        <v>0</v>
      </c>
      <c r="W1239" s="26">
        <v>0</v>
      </c>
      <c r="X1239" s="26">
        <v>0</v>
      </c>
      <c r="Y1239" s="26">
        <v>0</v>
      </c>
      <c r="Z1239" s="26">
        <v>1.6788119908266665</v>
      </c>
      <c r="AA1239" s="26">
        <v>0</v>
      </c>
      <c r="AB1239" s="26">
        <v>0</v>
      </c>
      <c r="AC1239" s="26">
        <v>0</v>
      </c>
      <c r="AD1239" s="26">
        <v>0</v>
      </c>
      <c r="AE1239" s="26">
        <v>1.6788119908266665</v>
      </c>
    </row>
    <row r="1240" spans="1:31" x14ac:dyDescent="0.3">
      <c r="A1240">
        <v>2777185</v>
      </c>
      <c r="B1240">
        <v>1</v>
      </c>
      <c r="C1240" t="s">
        <v>80</v>
      </c>
      <c r="D1240" t="s">
        <v>82</v>
      </c>
      <c r="E1240" t="s">
        <v>166</v>
      </c>
      <c r="F1240" t="s">
        <v>1197</v>
      </c>
      <c r="G1240" t="s">
        <v>425</v>
      </c>
      <c r="H1240" t="s">
        <v>135</v>
      </c>
      <c r="I1240" t="s">
        <v>136</v>
      </c>
      <c r="J1240" t="s">
        <v>137</v>
      </c>
      <c r="K1240" t="s">
        <v>138</v>
      </c>
      <c r="L1240" t="s">
        <v>3709</v>
      </c>
      <c r="M1240" t="s">
        <v>3710</v>
      </c>
      <c r="N1240" s="26">
        <v>5.0886111109999996</v>
      </c>
      <c r="O1240">
        <v>0</v>
      </c>
      <c r="P1240">
        <v>21</v>
      </c>
      <c r="Q1240">
        <v>0</v>
      </c>
      <c r="R1240">
        <v>0</v>
      </c>
      <c r="S1240">
        <v>0</v>
      </c>
      <c r="T1240">
        <v>10</v>
      </c>
      <c r="U1240">
        <v>0</v>
      </c>
      <c r="V1240">
        <v>0</v>
      </c>
      <c r="W1240" s="26">
        <v>0</v>
      </c>
      <c r="X1240" s="26">
        <v>30.42964614555196</v>
      </c>
      <c r="Y1240" s="26">
        <v>0</v>
      </c>
      <c r="Z1240" s="26">
        <v>0</v>
      </c>
      <c r="AA1240" s="26">
        <v>0</v>
      </c>
      <c r="AB1240" s="26">
        <v>264.23077925825623</v>
      </c>
      <c r="AC1240" s="26">
        <v>0</v>
      </c>
      <c r="AD1240" s="26">
        <v>0</v>
      </c>
      <c r="AE1240" s="26">
        <v>294.66042540380818</v>
      </c>
    </row>
    <row r="1241" spans="1:31" x14ac:dyDescent="0.3">
      <c r="A1241">
        <v>2762137</v>
      </c>
      <c r="B1241">
        <v>1</v>
      </c>
      <c r="C1241" t="s">
        <v>81</v>
      </c>
      <c r="D1241" t="s">
        <v>127</v>
      </c>
      <c r="E1241" t="s">
        <v>132</v>
      </c>
      <c r="F1241" t="s">
        <v>3711</v>
      </c>
      <c r="G1241" t="s">
        <v>134</v>
      </c>
      <c r="H1241" t="s">
        <v>135</v>
      </c>
      <c r="I1241" t="s">
        <v>136</v>
      </c>
      <c r="J1241" t="s">
        <v>137</v>
      </c>
      <c r="K1241" t="s">
        <v>138</v>
      </c>
      <c r="L1241" t="s">
        <v>3712</v>
      </c>
      <c r="M1241" t="s">
        <v>3713</v>
      </c>
      <c r="N1241" s="26">
        <v>5.8186111110000001</v>
      </c>
      <c r="O1241">
        <v>0</v>
      </c>
      <c r="P1241">
        <v>1</v>
      </c>
      <c r="Q1241">
        <v>0</v>
      </c>
      <c r="R1241">
        <v>0</v>
      </c>
      <c r="S1241">
        <v>0</v>
      </c>
      <c r="T1241">
        <v>1</v>
      </c>
      <c r="U1241">
        <v>0</v>
      </c>
      <c r="V1241">
        <v>0</v>
      </c>
      <c r="W1241" s="26">
        <v>0</v>
      </c>
      <c r="X1241" s="26">
        <v>0</v>
      </c>
      <c r="Y1241" s="26">
        <v>0</v>
      </c>
      <c r="Z1241" s="26">
        <v>0</v>
      </c>
      <c r="AA1241" s="26">
        <v>0</v>
      </c>
      <c r="AB1241" s="26">
        <v>2.0763431256408609</v>
      </c>
      <c r="AC1241" s="26">
        <v>0</v>
      </c>
      <c r="AD1241" s="26">
        <v>0</v>
      </c>
      <c r="AE1241" s="26">
        <v>2.0763431256408609</v>
      </c>
    </row>
    <row r="1242" spans="1:31" x14ac:dyDescent="0.3">
      <c r="A1242">
        <v>2762143</v>
      </c>
      <c r="B1242">
        <v>1</v>
      </c>
      <c r="C1242" t="s">
        <v>80</v>
      </c>
      <c r="D1242" t="s">
        <v>94</v>
      </c>
      <c r="E1242" t="s">
        <v>141</v>
      </c>
      <c r="F1242" t="s">
        <v>3714</v>
      </c>
      <c r="G1242" t="s">
        <v>344</v>
      </c>
      <c r="H1242" t="s">
        <v>135</v>
      </c>
      <c r="I1242" t="s">
        <v>136</v>
      </c>
      <c r="J1242" t="s">
        <v>137</v>
      </c>
      <c r="K1242" t="s">
        <v>138</v>
      </c>
      <c r="L1242" t="s">
        <v>3715</v>
      </c>
      <c r="M1242" t="s">
        <v>3716</v>
      </c>
      <c r="N1242" s="26">
        <v>1.670833333</v>
      </c>
      <c r="O1242">
        <v>0</v>
      </c>
      <c r="P1242">
        <v>54</v>
      </c>
      <c r="Q1242">
        <v>0</v>
      </c>
      <c r="R1242">
        <v>0</v>
      </c>
      <c r="S1242">
        <v>0</v>
      </c>
      <c r="T1242">
        <v>3</v>
      </c>
      <c r="U1242">
        <v>0</v>
      </c>
      <c r="V1242">
        <v>0</v>
      </c>
      <c r="W1242" s="26">
        <v>0</v>
      </c>
      <c r="X1242" s="26">
        <v>11.497536341841975</v>
      </c>
      <c r="Y1242" s="26">
        <v>0</v>
      </c>
      <c r="Z1242" s="26">
        <v>0</v>
      </c>
      <c r="AA1242" s="26">
        <v>0</v>
      </c>
      <c r="AB1242" s="26">
        <v>3.3945871174211111</v>
      </c>
      <c r="AC1242" s="26">
        <v>0</v>
      </c>
      <c r="AD1242" s="26">
        <v>0</v>
      </c>
      <c r="AE1242" s="26">
        <v>14.892123459263086</v>
      </c>
    </row>
    <row r="1243" spans="1:31" x14ac:dyDescent="0.3">
      <c r="A1243">
        <v>2761745</v>
      </c>
      <c r="B1243">
        <v>1</v>
      </c>
      <c r="C1243" t="s">
        <v>80</v>
      </c>
      <c r="D1243" t="s">
        <v>82</v>
      </c>
      <c r="E1243" t="s">
        <v>170</v>
      </c>
      <c r="F1243" t="s">
        <v>3717</v>
      </c>
      <c r="G1243" t="s">
        <v>287</v>
      </c>
      <c r="H1243" t="s">
        <v>135</v>
      </c>
      <c r="I1243" t="s">
        <v>136</v>
      </c>
      <c r="J1243" t="s">
        <v>3</v>
      </c>
      <c r="K1243" t="s">
        <v>138</v>
      </c>
      <c r="L1243" t="s">
        <v>3718</v>
      </c>
      <c r="M1243" t="s">
        <v>3719</v>
      </c>
      <c r="N1243" s="26">
        <v>2.559722222</v>
      </c>
      <c r="O1243">
        <v>0</v>
      </c>
      <c r="P1243">
        <v>12</v>
      </c>
      <c r="Q1243">
        <v>0</v>
      </c>
      <c r="R1243">
        <v>0</v>
      </c>
      <c r="S1243">
        <v>0</v>
      </c>
      <c r="T1243">
        <v>1</v>
      </c>
      <c r="U1243">
        <v>0</v>
      </c>
      <c r="V1243">
        <v>0</v>
      </c>
      <c r="W1243" s="26">
        <v>0</v>
      </c>
      <c r="X1243" s="26">
        <v>6.1403137201335856</v>
      </c>
      <c r="Y1243" s="26">
        <v>0</v>
      </c>
      <c r="Z1243" s="26">
        <v>0</v>
      </c>
      <c r="AA1243" s="26">
        <v>0</v>
      </c>
      <c r="AB1243" s="26">
        <v>0</v>
      </c>
      <c r="AC1243" s="26">
        <v>0</v>
      </c>
      <c r="AD1243" s="26">
        <v>0</v>
      </c>
      <c r="AE1243" s="26">
        <v>6.1403137201335856</v>
      </c>
    </row>
    <row r="1244" spans="1:31" x14ac:dyDescent="0.3">
      <c r="A1244">
        <v>2761845</v>
      </c>
      <c r="B1244">
        <v>1</v>
      </c>
      <c r="C1244" t="s">
        <v>80</v>
      </c>
      <c r="D1244" t="s">
        <v>83</v>
      </c>
      <c r="E1244" t="s">
        <v>157</v>
      </c>
      <c r="F1244" t="s">
        <v>3720</v>
      </c>
      <c r="G1244" t="s">
        <v>159</v>
      </c>
      <c r="H1244" t="s">
        <v>149</v>
      </c>
      <c r="I1244" t="s">
        <v>136</v>
      </c>
      <c r="J1244" t="s">
        <v>137</v>
      </c>
      <c r="K1244" t="s">
        <v>138</v>
      </c>
      <c r="L1244" t="s">
        <v>3721</v>
      </c>
      <c r="M1244" t="s">
        <v>3722</v>
      </c>
      <c r="N1244" s="26">
        <v>0.20138888799999999</v>
      </c>
      <c r="O1244">
        <v>4</v>
      </c>
      <c r="P1244">
        <v>289</v>
      </c>
      <c r="Q1244">
        <v>7</v>
      </c>
      <c r="R1244">
        <v>32</v>
      </c>
      <c r="S1244">
        <v>10</v>
      </c>
      <c r="T1244">
        <v>25</v>
      </c>
      <c r="U1244">
        <v>0</v>
      </c>
      <c r="V1244">
        <v>0</v>
      </c>
      <c r="W1244" s="26">
        <v>0.26151389467460417</v>
      </c>
      <c r="X1244" s="26">
        <v>11.904330923960089</v>
      </c>
      <c r="Y1244" s="26">
        <v>1.5411803380414475</v>
      </c>
      <c r="Z1244" s="26">
        <v>2.3307320214445171</v>
      </c>
      <c r="AA1244" s="26">
        <v>6.0460933077158661</v>
      </c>
      <c r="AB1244" s="26">
        <v>4.1288426083456811</v>
      </c>
      <c r="AC1244" s="26">
        <v>0</v>
      </c>
      <c r="AD1244" s="26">
        <v>0</v>
      </c>
      <c r="AE1244" s="26">
        <v>26.212693094182203</v>
      </c>
    </row>
    <row r="1245" spans="1:31" x14ac:dyDescent="0.3">
      <c r="A1245">
        <v>2761387</v>
      </c>
      <c r="B1245">
        <v>1</v>
      </c>
      <c r="C1245" t="s">
        <v>81</v>
      </c>
      <c r="D1245" t="s">
        <v>118</v>
      </c>
      <c r="E1245" t="s">
        <v>152</v>
      </c>
      <c r="F1245" t="s">
        <v>3723</v>
      </c>
      <c r="G1245" t="s">
        <v>186</v>
      </c>
      <c r="H1245" t="s">
        <v>149</v>
      </c>
      <c r="I1245" t="s">
        <v>136</v>
      </c>
      <c r="J1245" t="s">
        <v>137</v>
      </c>
      <c r="K1245" t="s">
        <v>187</v>
      </c>
      <c r="L1245" t="s">
        <v>3724</v>
      </c>
      <c r="M1245" t="s">
        <v>3725</v>
      </c>
      <c r="N1245" s="26">
        <v>6.4544444439999999</v>
      </c>
      <c r="O1245">
        <v>0</v>
      </c>
      <c r="P1245">
        <v>576</v>
      </c>
      <c r="Q1245">
        <v>31</v>
      </c>
      <c r="R1245">
        <v>24</v>
      </c>
      <c r="S1245">
        <v>1</v>
      </c>
      <c r="T1245">
        <v>55</v>
      </c>
      <c r="U1245">
        <v>0</v>
      </c>
      <c r="V1245">
        <v>0</v>
      </c>
      <c r="W1245" s="26">
        <v>0</v>
      </c>
      <c r="X1245" s="26">
        <v>128.89703312128586</v>
      </c>
      <c r="Y1245" s="26">
        <v>4.0326871474494697</v>
      </c>
      <c r="Z1245" s="26">
        <v>10.394636164956284</v>
      </c>
      <c r="AA1245" s="26">
        <v>0</v>
      </c>
      <c r="AB1245" s="26">
        <v>117.34468242248391</v>
      </c>
      <c r="AC1245" s="26">
        <v>0</v>
      </c>
      <c r="AD1245" s="26">
        <v>0</v>
      </c>
      <c r="AE1245" s="26">
        <v>260.66903885617558</v>
      </c>
    </row>
    <row r="1246" spans="1:31" x14ac:dyDescent="0.3">
      <c r="A1246">
        <v>2761410</v>
      </c>
      <c r="B1246">
        <v>1</v>
      </c>
      <c r="C1246" t="s">
        <v>81</v>
      </c>
      <c r="D1246" t="s">
        <v>115</v>
      </c>
      <c r="E1246" t="s">
        <v>152</v>
      </c>
      <c r="F1246" t="s">
        <v>3726</v>
      </c>
      <c r="G1246" t="s">
        <v>159</v>
      </c>
      <c r="H1246" t="s">
        <v>149</v>
      </c>
      <c r="I1246" t="s">
        <v>136</v>
      </c>
      <c r="J1246" t="s">
        <v>137</v>
      </c>
      <c r="K1246" t="s">
        <v>138</v>
      </c>
      <c r="L1246" t="s">
        <v>3727</v>
      </c>
      <c r="M1246" t="s">
        <v>3728</v>
      </c>
      <c r="N1246" s="26">
        <v>0.37583333299999999</v>
      </c>
      <c r="O1246">
        <v>1</v>
      </c>
      <c r="P1246">
        <v>106</v>
      </c>
      <c r="Q1246">
        <v>0</v>
      </c>
      <c r="R1246">
        <v>56</v>
      </c>
      <c r="S1246">
        <v>6</v>
      </c>
      <c r="T1246">
        <v>19</v>
      </c>
      <c r="U1246">
        <v>0</v>
      </c>
      <c r="V1246">
        <v>0</v>
      </c>
      <c r="W1246" s="26">
        <v>8.7767224658333337E-2</v>
      </c>
      <c r="X1246" s="26">
        <v>0.547757143573807</v>
      </c>
      <c r="Y1246" s="26">
        <v>0</v>
      </c>
      <c r="Z1246" s="26">
        <v>2.4099412875220088</v>
      </c>
      <c r="AA1246" s="26">
        <v>15.701553186781531</v>
      </c>
      <c r="AB1246" s="26">
        <v>6.5991300286924393</v>
      </c>
      <c r="AC1246" s="26">
        <v>0</v>
      </c>
      <c r="AD1246" s="26">
        <v>0</v>
      </c>
      <c r="AE1246" s="26">
        <v>25.34614887122812</v>
      </c>
    </row>
    <row r="1247" spans="1:31" x14ac:dyDescent="0.3">
      <c r="A1247">
        <v>2761742</v>
      </c>
      <c r="B1247">
        <v>1</v>
      </c>
      <c r="C1247" t="s">
        <v>80</v>
      </c>
      <c r="D1247" t="s">
        <v>82</v>
      </c>
      <c r="E1247" t="s">
        <v>132</v>
      </c>
      <c r="F1247" t="s">
        <v>3729</v>
      </c>
      <c r="G1247" t="s">
        <v>134</v>
      </c>
      <c r="H1247" t="s">
        <v>135</v>
      </c>
      <c r="I1247" t="s">
        <v>136</v>
      </c>
      <c r="J1247" t="s">
        <v>137</v>
      </c>
      <c r="K1247" t="s">
        <v>138</v>
      </c>
      <c r="L1247" t="s">
        <v>3730</v>
      </c>
      <c r="M1247" t="s">
        <v>3731</v>
      </c>
      <c r="N1247" s="26">
        <v>0.53416666599999996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5</v>
      </c>
      <c r="U1247">
        <v>0</v>
      </c>
      <c r="V1247">
        <v>0</v>
      </c>
      <c r="W1247" s="26">
        <v>0</v>
      </c>
      <c r="X1247" s="26">
        <v>0</v>
      </c>
      <c r="Y1247" s="26">
        <v>0</v>
      </c>
      <c r="Z1247" s="26">
        <v>0</v>
      </c>
      <c r="AA1247" s="26">
        <v>0</v>
      </c>
      <c r="AB1247" s="26">
        <v>4.2360471027496596</v>
      </c>
      <c r="AC1247" s="26">
        <v>0</v>
      </c>
      <c r="AD1247" s="26">
        <v>0</v>
      </c>
      <c r="AE1247" s="26">
        <v>4.2360471027496596</v>
      </c>
    </row>
    <row r="1248" spans="1:31" x14ac:dyDescent="0.3">
      <c r="A1248">
        <v>2761556</v>
      </c>
      <c r="B1248">
        <v>1</v>
      </c>
      <c r="C1248" t="s">
        <v>80</v>
      </c>
      <c r="D1248" t="s">
        <v>86</v>
      </c>
      <c r="E1248" t="s">
        <v>170</v>
      </c>
      <c r="F1248" t="s">
        <v>3732</v>
      </c>
      <c r="G1248" t="s">
        <v>628</v>
      </c>
      <c r="H1248" t="s">
        <v>135</v>
      </c>
      <c r="I1248" t="s">
        <v>136</v>
      </c>
      <c r="J1248" t="s">
        <v>137</v>
      </c>
      <c r="K1248" t="s">
        <v>187</v>
      </c>
      <c r="L1248" t="s">
        <v>3733</v>
      </c>
      <c r="M1248" t="s">
        <v>3734</v>
      </c>
      <c r="N1248" s="26">
        <v>1.183333333</v>
      </c>
      <c r="O1248">
        <v>0</v>
      </c>
      <c r="P1248">
        <v>102</v>
      </c>
      <c r="Q1248">
        <v>0</v>
      </c>
      <c r="R1248">
        <v>0</v>
      </c>
      <c r="S1248">
        <v>0</v>
      </c>
      <c r="T1248">
        <v>10</v>
      </c>
      <c r="U1248">
        <v>0</v>
      </c>
      <c r="V1248">
        <v>0</v>
      </c>
      <c r="W1248" s="26">
        <v>0</v>
      </c>
      <c r="X1248" s="26">
        <v>31.194522505579322</v>
      </c>
      <c r="Y1248" s="26">
        <v>0</v>
      </c>
      <c r="Z1248" s="26">
        <v>0</v>
      </c>
      <c r="AA1248" s="26">
        <v>0</v>
      </c>
      <c r="AB1248" s="26">
        <v>9.2871592054109975</v>
      </c>
      <c r="AC1248" s="26">
        <v>0</v>
      </c>
      <c r="AD1248" s="26">
        <v>0</v>
      </c>
      <c r="AE1248" s="26">
        <v>40.481681710990316</v>
      </c>
    </row>
    <row r="1249" spans="1:31" x14ac:dyDescent="0.3">
      <c r="A1249">
        <v>2761888</v>
      </c>
      <c r="B1249">
        <v>1</v>
      </c>
      <c r="C1249" t="s">
        <v>80</v>
      </c>
      <c r="D1249" t="s">
        <v>106</v>
      </c>
      <c r="E1249" t="s">
        <v>146</v>
      </c>
      <c r="F1249" t="s">
        <v>3735</v>
      </c>
      <c r="G1249" t="s">
        <v>154</v>
      </c>
      <c r="H1249" t="s">
        <v>149</v>
      </c>
      <c r="I1249" t="s">
        <v>136</v>
      </c>
      <c r="J1249" t="s">
        <v>137</v>
      </c>
      <c r="K1249" t="s">
        <v>138</v>
      </c>
      <c r="L1249" t="s">
        <v>3736</v>
      </c>
      <c r="M1249" t="s">
        <v>3737</v>
      </c>
      <c r="N1249" s="26">
        <v>3.659166666</v>
      </c>
      <c r="O1249">
        <v>0</v>
      </c>
      <c r="P1249">
        <v>1</v>
      </c>
      <c r="Q1249">
        <v>0</v>
      </c>
      <c r="R1249">
        <v>60</v>
      </c>
      <c r="S1249">
        <v>0</v>
      </c>
      <c r="T1249">
        <v>17</v>
      </c>
      <c r="U1249">
        <v>0</v>
      </c>
      <c r="V1249">
        <v>0</v>
      </c>
      <c r="W1249" s="26">
        <v>0</v>
      </c>
      <c r="X1249" s="26">
        <v>1.9400445271228037</v>
      </c>
      <c r="Y1249" s="26">
        <v>0</v>
      </c>
      <c r="Z1249" s="26">
        <v>20.078054271611965</v>
      </c>
      <c r="AA1249" s="26">
        <v>0</v>
      </c>
      <c r="AB1249" s="26">
        <v>173.78060741103704</v>
      </c>
      <c r="AC1249" s="26">
        <v>0</v>
      </c>
      <c r="AD1249" s="26">
        <v>0</v>
      </c>
      <c r="AE1249" s="26">
        <v>195.79870620977181</v>
      </c>
    </row>
    <row r="1250" spans="1:31" x14ac:dyDescent="0.3">
      <c r="A1250">
        <v>2761433</v>
      </c>
      <c r="B1250">
        <v>1</v>
      </c>
      <c r="C1250" t="s">
        <v>80</v>
      </c>
      <c r="D1250" t="s">
        <v>102</v>
      </c>
      <c r="E1250" t="s">
        <v>146</v>
      </c>
      <c r="F1250" t="s">
        <v>2349</v>
      </c>
      <c r="G1250" t="s">
        <v>186</v>
      </c>
      <c r="H1250" t="s">
        <v>149</v>
      </c>
      <c r="I1250" t="s">
        <v>136</v>
      </c>
      <c r="J1250" t="s">
        <v>137</v>
      </c>
      <c r="K1250" t="s">
        <v>187</v>
      </c>
      <c r="L1250" t="s">
        <v>3738</v>
      </c>
      <c r="M1250" t="s">
        <v>3739</v>
      </c>
      <c r="N1250" s="26">
        <v>5.6866666659999998</v>
      </c>
      <c r="O1250">
        <v>0</v>
      </c>
      <c r="P1250">
        <v>39</v>
      </c>
      <c r="Q1250">
        <v>0</v>
      </c>
      <c r="R1250">
        <v>130</v>
      </c>
      <c r="S1250">
        <v>0</v>
      </c>
      <c r="T1250">
        <v>53</v>
      </c>
      <c r="U1250">
        <v>0</v>
      </c>
      <c r="V1250">
        <v>0</v>
      </c>
      <c r="W1250" s="26">
        <v>0</v>
      </c>
      <c r="X1250" s="26">
        <v>5.6594794982478556</v>
      </c>
      <c r="Y1250" s="26">
        <v>0</v>
      </c>
      <c r="Z1250" s="26">
        <v>67.088109422462722</v>
      </c>
      <c r="AA1250" s="26">
        <v>0</v>
      </c>
      <c r="AB1250" s="26">
        <v>193.4035954347755</v>
      </c>
      <c r="AC1250" s="26">
        <v>0</v>
      </c>
      <c r="AD1250" s="26">
        <v>0</v>
      </c>
      <c r="AE1250" s="26">
        <v>266.15118435548607</v>
      </c>
    </row>
    <row r="1251" spans="1:31" x14ac:dyDescent="0.3">
      <c r="A1251">
        <v>2761788</v>
      </c>
      <c r="B1251">
        <v>1</v>
      </c>
      <c r="C1251" t="s">
        <v>81</v>
      </c>
      <c r="D1251" t="s">
        <v>120</v>
      </c>
      <c r="E1251" t="s">
        <v>152</v>
      </c>
      <c r="F1251" t="s">
        <v>3740</v>
      </c>
      <c r="G1251" t="s">
        <v>159</v>
      </c>
      <c r="H1251" t="s">
        <v>149</v>
      </c>
      <c r="I1251" t="s">
        <v>136</v>
      </c>
      <c r="J1251" t="s">
        <v>137</v>
      </c>
      <c r="K1251" t="s">
        <v>138</v>
      </c>
      <c r="L1251" t="s">
        <v>3741</v>
      </c>
      <c r="M1251" t="s">
        <v>3742</v>
      </c>
      <c r="N1251" s="26">
        <v>1.0608333329999999</v>
      </c>
      <c r="O1251">
        <v>1</v>
      </c>
      <c r="P1251">
        <v>136</v>
      </c>
      <c r="Q1251">
        <v>37</v>
      </c>
      <c r="R1251">
        <v>11</v>
      </c>
      <c r="S1251">
        <v>1</v>
      </c>
      <c r="T1251">
        <v>20</v>
      </c>
      <c r="U1251">
        <v>0</v>
      </c>
      <c r="V1251">
        <v>0</v>
      </c>
      <c r="W1251" s="26">
        <v>0</v>
      </c>
      <c r="X1251" s="26">
        <v>29.432079793112742</v>
      </c>
      <c r="Y1251" s="26">
        <v>4.8190004128534181</v>
      </c>
      <c r="Z1251" s="26">
        <v>3.8682028215902471</v>
      </c>
      <c r="AA1251" s="26">
        <v>0</v>
      </c>
      <c r="AB1251" s="26">
        <v>5.3555789406036665</v>
      </c>
      <c r="AC1251" s="26">
        <v>0</v>
      </c>
      <c r="AD1251" s="26">
        <v>0</v>
      </c>
      <c r="AE1251" s="26">
        <v>43.47486196816007</v>
      </c>
    </row>
    <row r="1252" spans="1:31" x14ac:dyDescent="0.3">
      <c r="A1252">
        <v>2761287</v>
      </c>
      <c r="B1252">
        <v>1</v>
      </c>
      <c r="C1252" t="s">
        <v>80</v>
      </c>
      <c r="D1252" t="s">
        <v>82</v>
      </c>
      <c r="E1252" t="s">
        <v>132</v>
      </c>
      <c r="F1252" t="s">
        <v>3743</v>
      </c>
      <c r="G1252" t="s">
        <v>307</v>
      </c>
      <c r="H1252" t="s">
        <v>135</v>
      </c>
      <c r="I1252" t="s">
        <v>136</v>
      </c>
      <c r="J1252" t="s">
        <v>137</v>
      </c>
      <c r="K1252" t="s">
        <v>138</v>
      </c>
      <c r="L1252" t="s">
        <v>3744</v>
      </c>
      <c r="M1252" t="s">
        <v>3745</v>
      </c>
      <c r="N1252" s="26">
        <v>1.7594444440000001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10</v>
      </c>
      <c r="U1252">
        <v>0</v>
      </c>
      <c r="V1252">
        <v>0</v>
      </c>
      <c r="W1252" s="26">
        <v>0</v>
      </c>
      <c r="X1252" s="26">
        <v>0</v>
      </c>
      <c r="Y1252" s="26">
        <v>0</v>
      </c>
      <c r="Z1252" s="26">
        <v>0</v>
      </c>
      <c r="AA1252" s="26">
        <v>0</v>
      </c>
      <c r="AB1252" s="26">
        <v>3.0909605571436267</v>
      </c>
      <c r="AC1252" s="26">
        <v>0</v>
      </c>
      <c r="AD1252" s="26">
        <v>0</v>
      </c>
      <c r="AE1252" s="26">
        <v>3.0909605571436267</v>
      </c>
    </row>
    <row r="1253" spans="1:31" x14ac:dyDescent="0.3">
      <c r="A1253">
        <v>2761725</v>
      </c>
      <c r="B1253">
        <v>1</v>
      </c>
      <c r="C1253" t="s">
        <v>80</v>
      </c>
      <c r="D1253" t="s">
        <v>105</v>
      </c>
      <c r="E1253" t="s">
        <v>132</v>
      </c>
      <c r="F1253" t="s">
        <v>3746</v>
      </c>
      <c r="G1253" t="s">
        <v>134</v>
      </c>
      <c r="H1253" t="s">
        <v>135</v>
      </c>
      <c r="I1253" t="s">
        <v>136</v>
      </c>
      <c r="J1253" t="s">
        <v>137</v>
      </c>
      <c r="K1253" t="s">
        <v>138</v>
      </c>
      <c r="L1253" t="s">
        <v>3747</v>
      </c>
      <c r="M1253" t="s">
        <v>3748</v>
      </c>
      <c r="N1253" s="26">
        <v>7.6511111109999996</v>
      </c>
      <c r="O1253">
        <v>0</v>
      </c>
      <c r="P1253">
        <v>2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 s="26">
        <v>0</v>
      </c>
      <c r="X1253" s="26">
        <v>2.2341717799702301</v>
      </c>
      <c r="Y1253" s="26">
        <v>0</v>
      </c>
      <c r="Z1253" s="26">
        <v>0</v>
      </c>
      <c r="AA1253" s="26">
        <v>0</v>
      </c>
      <c r="AB1253" s="26">
        <v>0</v>
      </c>
      <c r="AC1253" s="26">
        <v>0</v>
      </c>
      <c r="AD1253" s="26">
        <v>0</v>
      </c>
      <c r="AE1253" s="26">
        <v>2.2341717799702301</v>
      </c>
    </row>
    <row r="1254" spans="1:31" x14ac:dyDescent="0.3">
      <c r="A1254">
        <v>2761324</v>
      </c>
      <c r="B1254">
        <v>1</v>
      </c>
      <c r="C1254" t="s">
        <v>80</v>
      </c>
      <c r="D1254" t="s">
        <v>82</v>
      </c>
      <c r="E1254" t="s">
        <v>166</v>
      </c>
      <c r="F1254" t="s">
        <v>3749</v>
      </c>
      <c r="G1254" t="s">
        <v>232</v>
      </c>
      <c r="H1254" t="s">
        <v>135</v>
      </c>
      <c r="I1254" t="s">
        <v>136</v>
      </c>
      <c r="J1254" t="s">
        <v>137</v>
      </c>
      <c r="K1254" t="s">
        <v>138</v>
      </c>
      <c r="L1254" t="s">
        <v>3750</v>
      </c>
      <c r="M1254" t="s">
        <v>3751</v>
      </c>
      <c r="N1254" s="26">
        <v>2.1130555549999999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126</v>
      </c>
      <c r="U1254">
        <v>0</v>
      </c>
      <c r="V1254">
        <v>0</v>
      </c>
      <c r="W1254" s="26">
        <v>0</v>
      </c>
      <c r="X1254" s="26">
        <v>0</v>
      </c>
      <c r="Y1254" s="26">
        <v>0</v>
      </c>
      <c r="Z1254" s="26">
        <v>0</v>
      </c>
      <c r="AA1254" s="26">
        <v>0</v>
      </c>
      <c r="AB1254" s="26">
        <v>71.781625011598763</v>
      </c>
      <c r="AC1254" s="26">
        <v>0</v>
      </c>
      <c r="AD1254" s="26">
        <v>0</v>
      </c>
      <c r="AE1254" s="26">
        <v>71.781625011598763</v>
      </c>
    </row>
    <row r="1255" spans="1:31" x14ac:dyDescent="0.3">
      <c r="A1255">
        <v>2762120</v>
      </c>
      <c r="B1255">
        <v>1</v>
      </c>
      <c r="C1255" t="s">
        <v>80</v>
      </c>
      <c r="D1255" t="s">
        <v>96</v>
      </c>
      <c r="E1255" t="s">
        <v>132</v>
      </c>
      <c r="F1255" t="s">
        <v>3752</v>
      </c>
      <c r="G1255" t="s">
        <v>307</v>
      </c>
      <c r="H1255" t="s">
        <v>135</v>
      </c>
      <c r="I1255" t="s">
        <v>136</v>
      </c>
      <c r="J1255" t="s">
        <v>137</v>
      </c>
      <c r="K1255" t="s">
        <v>138</v>
      </c>
      <c r="L1255" t="s">
        <v>3753</v>
      </c>
      <c r="M1255" t="s">
        <v>3754</v>
      </c>
      <c r="N1255" s="26">
        <v>2.0263888880000001</v>
      </c>
      <c r="O1255">
        <v>0</v>
      </c>
      <c r="P1255">
        <v>2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 s="26">
        <v>0</v>
      </c>
      <c r="X1255" s="26">
        <v>1.4104173581782919</v>
      </c>
      <c r="Y1255" s="26">
        <v>0</v>
      </c>
      <c r="Z1255" s="26">
        <v>0</v>
      </c>
      <c r="AA1255" s="26">
        <v>0</v>
      </c>
      <c r="AB1255" s="26">
        <v>0</v>
      </c>
      <c r="AC1255" s="26">
        <v>0</v>
      </c>
      <c r="AD1255" s="26">
        <v>0</v>
      </c>
      <c r="AE1255" s="26">
        <v>1.4104173581782919</v>
      </c>
    </row>
    <row r="1256" spans="1:31" x14ac:dyDescent="0.3">
      <c r="A1256">
        <v>2761473</v>
      </c>
      <c r="B1256">
        <v>1</v>
      </c>
      <c r="C1256" t="s">
        <v>80</v>
      </c>
      <c r="D1256" t="s">
        <v>82</v>
      </c>
      <c r="E1256" t="s">
        <v>132</v>
      </c>
      <c r="F1256" t="s">
        <v>3755</v>
      </c>
      <c r="G1256" t="s">
        <v>134</v>
      </c>
      <c r="H1256" t="s">
        <v>135</v>
      </c>
      <c r="I1256" t="s">
        <v>136</v>
      </c>
      <c r="J1256" t="s">
        <v>137</v>
      </c>
      <c r="K1256" t="s">
        <v>138</v>
      </c>
      <c r="L1256" t="s">
        <v>3756</v>
      </c>
      <c r="M1256" t="s">
        <v>3757</v>
      </c>
      <c r="N1256" s="26">
        <v>7.6988888879999999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1</v>
      </c>
      <c r="U1256">
        <v>0</v>
      </c>
      <c r="V1256">
        <v>0</v>
      </c>
      <c r="W1256" s="26">
        <v>0</v>
      </c>
      <c r="X1256" s="26">
        <v>0</v>
      </c>
      <c r="Y1256" s="26">
        <v>0</v>
      </c>
      <c r="Z1256" s="26">
        <v>0</v>
      </c>
      <c r="AA1256" s="26">
        <v>0</v>
      </c>
      <c r="AB1256" s="26">
        <v>4.2154684656933856</v>
      </c>
      <c r="AC1256" s="26">
        <v>0</v>
      </c>
      <c r="AD1256" s="26">
        <v>0</v>
      </c>
      <c r="AE1256" s="26">
        <v>4.2154684656933856</v>
      </c>
    </row>
    <row r="1257" spans="1:31" x14ac:dyDescent="0.3">
      <c r="A1257">
        <v>2761493</v>
      </c>
      <c r="B1257">
        <v>1</v>
      </c>
      <c r="C1257" t="s">
        <v>81</v>
      </c>
      <c r="D1257" t="s">
        <v>127</v>
      </c>
      <c r="E1257" t="s">
        <v>146</v>
      </c>
      <c r="F1257" t="s">
        <v>3758</v>
      </c>
      <c r="G1257" t="s">
        <v>148</v>
      </c>
      <c r="H1257" t="s">
        <v>149</v>
      </c>
      <c r="I1257" t="s">
        <v>136</v>
      </c>
      <c r="J1257" t="s">
        <v>137</v>
      </c>
      <c r="K1257" t="s">
        <v>138</v>
      </c>
      <c r="L1257" t="s">
        <v>3759</v>
      </c>
      <c r="M1257" t="s">
        <v>3760</v>
      </c>
      <c r="N1257" s="26">
        <v>1.863611111</v>
      </c>
      <c r="O1257">
        <v>0</v>
      </c>
      <c r="P1257">
        <v>272</v>
      </c>
      <c r="Q1257">
        <v>0</v>
      </c>
      <c r="R1257">
        <v>0</v>
      </c>
      <c r="S1257">
        <v>0</v>
      </c>
      <c r="T1257">
        <v>2</v>
      </c>
      <c r="U1257">
        <v>0</v>
      </c>
      <c r="V1257">
        <v>0</v>
      </c>
      <c r="W1257" s="26">
        <v>0</v>
      </c>
      <c r="X1257" s="26">
        <v>116.42171018813889</v>
      </c>
      <c r="Y1257" s="26">
        <v>0</v>
      </c>
      <c r="Z1257" s="26">
        <v>0</v>
      </c>
      <c r="AA1257" s="26">
        <v>0</v>
      </c>
      <c r="AB1257" s="26">
        <v>6.7750313465111098</v>
      </c>
      <c r="AC1257" s="26">
        <v>0</v>
      </c>
      <c r="AD1257" s="26">
        <v>0</v>
      </c>
      <c r="AE1257" s="26">
        <v>123.19674153465</v>
      </c>
    </row>
    <row r="1258" spans="1:31" x14ac:dyDescent="0.3">
      <c r="A1258">
        <v>2761705</v>
      </c>
      <c r="B1258">
        <v>1</v>
      </c>
      <c r="C1258" t="s">
        <v>81</v>
      </c>
      <c r="D1258" t="s">
        <v>124</v>
      </c>
      <c r="E1258" t="s">
        <v>146</v>
      </c>
      <c r="F1258" t="s">
        <v>3761</v>
      </c>
      <c r="G1258" t="s">
        <v>159</v>
      </c>
      <c r="H1258" t="s">
        <v>149</v>
      </c>
      <c r="I1258" t="s">
        <v>566</v>
      </c>
      <c r="J1258" t="s">
        <v>137</v>
      </c>
      <c r="K1258" t="s">
        <v>138</v>
      </c>
      <c r="L1258" t="s">
        <v>3762</v>
      </c>
      <c r="M1258" t="s">
        <v>3763</v>
      </c>
      <c r="N1258" s="26">
        <v>4.4444444E-2</v>
      </c>
      <c r="O1258">
        <v>0</v>
      </c>
      <c r="P1258">
        <v>212</v>
      </c>
      <c r="Q1258">
        <v>0</v>
      </c>
      <c r="R1258">
        <v>9</v>
      </c>
      <c r="S1258">
        <v>0</v>
      </c>
      <c r="T1258">
        <v>13</v>
      </c>
      <c r="U1258">
        <v>0</v>
      </c>
      <c r="V1258">
        <v>0</v>
      </c>
      <c r="W1258" s="26">
        <v>0</v>
      </c>
      <c r="X1258" s="26">
        <v>1.276229859513631</v>
      </c>
      <c r="Y1258" s="26">
        <v>0</v>
      </c>
      <c r="Z1258" s="26">
        <v>0</v>
      </c>
      <c r="AA1258" s="26">
        <v>0</v>
      </c>
      <c r="AB1258" s="26">
        <v>0.1679406745979822</v>
      </c>
      <c r="AC1258" s="26">
        <v>0</v>
      </c>
      <c r="AD1258" s="26">
        <v>0</v>
      </c>
      <c r="AE1258" s="26">
        <v>1.4441705341116131</v>
      </c>
    </row>
    <row r="1259" spans="1:31" x14ac:dyDescent="0.3">
      <c r="A1259">
        <v>2761785</v>
      </c>
      <c r="B1259">
        <v>1</v>
      </c>
      <c r="C1259" t="s">
        <v>80</v>
      </c>
      <c r="D1259" t="s">
        <v>85</v>
      </c>
      <c r="E1259" t="s">
        <v>166</v>
      </c>
      <c r="F1259" t="s">
        <v>3529</v>
      </c>
      <c r="G1259" t="s">
        <v>232</v>
      </c>
      <c r="H1259" t="s">
        <v>135</v>
      </c>
      <c r="I1259" t="s">
        <v>136</v>
      </c>
      <c r="J1259" t="s">
        <v>137</v>
      </c>
      <c r="K1259" t="s">
        <v>138</v>
      </c>
      <c r="L1259" t="s">
        <v>3764</v>
      </c>
      <c r="M1259" t="s">
        <v>3765</v>
      </c>
      <c r="N1259" s="26">
        <v>2.6549999999999998</v>
      </c>
      <c r="O1259">
        <v>0</v>
      </c>
      <c r="P1259">
        <v>56</v>
      </c>
      <c r="Q1259">
        <v>0</v>
      </c>
      <c r="R1259">
        <v>0</v>
      </c>
      <c r="S1259">
        <v>0</v>
      </c>
      <c r="T1259">
        <v>19</v>
      </c>
      <c r="U1259">
        <v>0</v>
      </c>
      <c r="V1259">
        <v>0</v>
      </c>
      <c r="W1259" s="26">
        <v>0</v>
      </c>
      <c r="X1259" s="26">
        <v>32.149818333369062</v>
      </c>
      <c r="Y1259" s="26">
        <v>0</v>
      </c>
      <c r="Z1259" s="26">
        <v>0</v>
      </c>
      <c r="AA1259" s="26">
        <v>0</v>
      </c>
      <c r="AB1259" s="26">
        <v>104.56034988398474</v>
      </c>
      <c r="AC1259" s="26">
        <v>0</v>
      </c>
      <c r="AD1259" s="26">
        <v>0</v>
      </c>
      <c r="AE1259" s="26">
        <v>136.71016821735381</v>
      </c>
    </row>
    <row r="1260" spans="1:31" x14ac:dyDescent="0.3">
      <c r="A1260">
        <v>2761450</v>
      </c>
      <c r="B1260">
        <v>1</v>
      </c>
      <c r="C1260" t="s">
        <v>80</v>
      </c>
      <c r="D1260" t="s">
        <v>89</v>
      </c>
      <c r="E1260" t="s">
        <v>146</v>
      </c>
      <c r="F1260" t="s">
        <v>3766</v>
      </c>
      <c r="G1260" t="s">
        <v>186</v>
      </c>
      <c r="H1260" t="s">
        <v>149</v>
      </c>
      <c r="I1260" t="s">
        <v>136</v>
      </c>
      <c r="J1260" t="s">
        <v>137</v>
      </c>
      <c r="K1260" t="s">
        <v>187</v>
      </c>
      <c r="L1260" t="s">
        <v>3767</v>
      </c>
      <c r="M1260" t="s">
        <v>3768</v>
      </c>
      <c r="N1260" s="26">
        <v>1.3586111110000001</v>
      </c>
      <c r="O1260">
        <v>0</v>
      </c>
      <c r="P1260">
        <v>5</v>
      </c>
      <c r="Q1260">
        <v>1</v>
      </c>
      <c r="R1260">
        <v>0</v>
      </c>
      <c r="S1260">
        <v>0</v>
      </c>
      <c r="T1260">
        <v>0</v>
      </c>
      <c r="U1260">
        <v>0</v>
      </c>
      <c r="V1260">
        <v>0</v>
      </c>
      <c r="W1260" s="26">
        <v>0</v>
      </c>
      <c r="X1260" s="26">
        <v>3.4647890066572549</v>
      </c>
      <c r="Y1260" s="26">
        <v>1.2265806698386521</v>
      </c>
      <c r="Z1260" s="26">
        <v>0</v>
      </c>
      <c r="AA1260" s="26">
        <v>0</v>
      </c>
      <c r="AB1260" s="26">
        <v>0</v>
      </c>
      <c r="AC1260" s="26">
        <v>0</v>
      </c>
      <c r="AD1260" s="26">
        <v>0</v>
      </c>
      <c r="AE1260" s="26">
        <v>4.6913696764959072</v>
      </c>
    </row>
    <row r="1261" spans="1:31" x14ac:dyDescent="0.3">
      <c r="A1261">
        <v>2761307</v>
      </c>
      <c r="B1261">
        <v>1</v>
      </c>
      <c r="C1261" t="s">
        <v>81</v>
      </c>
      <c r="D1261" t="s">
        <v>117</v>
      </c>
      <c r="E1261" t="s">
        <v>170</v>
      </c>
      <c r="F1261" t="s">
        <v>2786</v>
      </c>
      <c r="G1261" t="s">
        <v>204</v>
      </c>
      <c r="H1261" t="s">
        <v>135</v>
      </c>
      <c r="I1261" t="s">
        <v>136</v>
      </c>
      <c r="J1261" t="s">
        <v>137</v>
      </c>
      <c r="K1261" t="s">
        <v>138</v>
      </c>
      <c r="L1261" t="s">
        <v>3769</v>
      </c>
      <c r="M1261" t="s">
        <v>3770</v>
      </c>
      <c r="N1261" s="26">
        <v>1.390833333</v>
      </c>
      <c r="O1261">
        <v>0</v>
      </c>
      <c r="P1261">
        <v>41</v>
      </c>
      <c r="Q1261">
        <v>0</v>
      </c>
      <c r="R1261">
        <v>1</v>
      </c>
      <c r="S1261">
        <v>0</v>
      </c>
      <c r="T1261">
        <v>5</v>
      </c>
      <c r="U1261">
        <v>0</v>
      </c>
      <c r="V1261">
        <v>0</v>
      </c>
      <c r="W1261" s="26">
        <v>0</v>
      </c>
      <c r="X1261" s="26">
        <v>6.3033231254723159</v>
      </c>
      <c r="Y1261" s="26">
        <v>0</v>
      </c>
      <c r="Z1261" s="26">
        <v>0.54167723811555557</v>
      </c>
      <c r="AA1261" s="26">
        <v>0</v>
      </c>
      <c r="AB1261" s="26">
        <v>0.85045528613653532</v>
      </c>
      <c r="AC1261" s="26">
        <v>0</v>
      </c>
      <c r="AD1261" s="26">
        <v>0</v>
      </c>
      <c r="AE1261" s="26">
        <v>7.6954556497244067</v>
      </c>
    </row>
    <row r="1262" spans="1:31" x14ac:dyDescent="0.3">
      <c r="A1262">
        <v>2761991</v>
      </c>
      <c r="B1262">
        <v>1</v>
      </c>
      <c r="C1262" t="s">
        <v>81</v>
      </c>
      <c r="D1262" t="s">
        <v>115</v>
      </c>
      <c r="E1262" t="s">
        <v>157</v>
      </c>
      <c r="F1262" t="s">
        <v>3771</v>
      </c>
      <c r="G1262" t="s">
        <v>159</v>
      </c>
      <c r="H1262" t="s">
        <v>149</v>
      </c>
      <c r="I1262" t="s">
        <v>136</v>
      </c>
      <c r="J1262" t="s">
        <v>137</v>
      </c>
      <c r="K1262" t="s">
        <v>138</v>
      </c>
      <c r="L1262" t="s">
        <v>3772</v>
      </c>
      <c r="M1262" t="s">
        <v>3773</v>
      </c>
      <c r="N1262" s="26">
        <v>0.42444444399999998</v>
      </c>
      <c r="O1262">
        <v>8</v>
      </c>
      <c r="P1262">
        <v>4622</v>
      </c>
      <c r="Q1262">
        <v>2</v>
      </c>
      <c r="R1262">
        <v>201</v>
      </c>
      <c r="S1262">
        <v>8</v>
      </c>
      <c r="T1262">
        <v>451</v>
      </c>
      <c r="U1262">
        <v>3</v>
      </c>
      <c r="V1262">
        <v>0</v>
      </c>
      <c r="W1262" s="26">
        <v>0.9539904198400001</v>
      </c>
      <c r="X1262" s="26">
        <v>173.44113875392648</v>
      </c>
      <c r="Y1262" s="26">
        <v>2.6446307204150452</v>
      </c>
      <c r="Z1262" s="26">
        <v>8.68444547358704</v>
      </c>
      <c r="AA1262" s="26">
        <v>22.212315026517068</v>
      </c>
      <c r="AB1262" s="26">
        <v>55.800640343113358</v>
      </c>
      <c r="AC1262" s="26">
        <v>34.817280949638786</v>
      </c>
      <c r="AD1262" s="26">
        <v>0</v>
      </c>
      <c r="AE1262" s="26">
        <v>298.55444168703775</v>
      </c>
    </row>
    <row r="1263" spans="1:31" x14ac:dyDescent="0.3">
      <c r="A1263">
        <v>2762146</v>
      </c>
      <c r="B1263">
        <v>1</v>
      </c>
      <c r="C1263" t="s">
        <v>80</v>
      </c>
      <c r="D1263" t="s">
        <v>93</v>
      </c>
      <c r="E1263" t="s">
        <v>157</v>
      </c>
      <c r="F1263" t="s">
        <v>3774</v>
      </c>
      <c r="G1263" t="s">
        <v>159</v>
      </c>
      <c r="H1263" t="s">
        <v>149</v>
      </c>
      <c r="I1263" t="s">
        <v>136</v>
      </c>
      <c r="J1263" t="s">
        <v>137</v>
      </c>
      <c r="K1263" t="s">
        <v>138</v>
      </c>
      <c r="L1263" t="s">
        <v>3775</v>
      </c>
      <c r="M1263" t="s">
        <v>3776</v>
      </c>
      <c r="N1263" s="26">
        <v>0.69388888800000004</v>
      </c>
      <c r="O1263">
        <v>4</v>
      </c>
      <c r="P1263">
        <v>4174</v>
      </c>
      <c r="Q1263">
        <v>163</v>
      </c>
      <c r="R1263">
        <v>1037</v>
      </c>
      <c r="S1263">
        <v>43</v>
      </c>
      <c r="T1263">
        <v>1044</v>
      </c>
      <c r="U1263">
        <v>4</v>
      </c>
      <c r="V1263">
        <v>3</v>
      </c>
      <c r="W1263" s="26">
        <v>20.022882570542535</v>
      </c>
      <c r="X1263" s="26">
        <v>691.47572434648396</v>
      </c>
      <c r="Y1263" s="26">
        <v>150.29138808418193</v>
      </c>
      <c r="Z1263" s="26">
        <v>235.16961559803659</v>
      </c>
      <c r="AA1263" s="26">
        <v>165.48595495766722</v>
      </c>
      <c r="AB1263" s="26">
        <v>330.29071597134782</v>
      </c>
      <c r="AC1263" s="26">
        <v>312.02229755519039</v>
      </c>
      <c r="AD1263" s="26">
        <v>4.5169376408044108</v>
      </c>
      <c r="AE1263" s="26">
        <v>1909.2755167242547</v>
      </c>
    </row>
    <row r="1264" spans="1:31" x14ac:dyDescent="0.3">
      <c r="A1264">
        <v>2761291</v>
      </c>
      <c r="B1264">
        <v>2</v>
      </c>
      <c r="C1264" t="s">
        <v>80</v>
      </c>
      <c r="D1264" t="s">
        <v>90</v>
      </c>
      <c r="E1264" t="s">
        <v>175</v>
      </c>
      <c r="F1264" t="s">
        <v>3394</v>
      </c>
      <c r="G1264" t="s">
        <v>159</v>
      </c>
      <c r="H1264" t="s">
        <v>149</v>
      </c>
      <c r="I1264" t="s">
        <v>136</v>
      </c>
      <c r="J1264" t="s">
        <v>137</v>
      </c>
      <c r="K1264" t="s">
        <v>138</v>
      </c>
      <c r="L1264" t="s">
        <v>3396</v>
      </c>
      <c r="M1264" t="s">
        <v>3777</v>
      </c>
      <c r="N1264" s="26">
        <v>0.11444444400000001</v>
      </c>
      <c r="O1264">
        <v>0</v>
      </c>
      <c r="P1264">
        <v>2836</v>
      </c>
      <c r="Q1264">
        <v>0</v>
      </c>
      <c r="R1264">
        <v>0</v>
      </c>
      <c r="S1264">
        <v>1</v>
      </c>
      <c r="T1264">
        <v>214</v>
      </c>
      <c r="U1264">
        <v>0</v>
      </c>
      <c r="V1264">
        <v>0</v>
      </c>
      <c r="W1264" s="26">
        <v>0</v>
      </c>
      <c r="X1264" s="26">
        <v>60.630746282742777</v>
      </c>
      <c r="Y1264" s="26">
        <v>0</v>
      </c>
      <c r="Z1264" s="26">
        <v>0</v>
      </c>
      <c r="AA1264" s="26">
        <v>7.1309227405161524</v>
      </c>
      <c r="AB1264" s="26">
        <v>13.368307926879186</v>
      </c>
      <c r="AC1264" s="26">
        <v>0</v>
      </c>
      <c r="AD1264" s="26">
        <v>0</v>
      </c>
      <c r="AE1264" s="26">
        <v>81.129976950138115</v>
      </c>
    </row>
    <row r="1265" spans="1:31" x14ac:dyDescent="0.3">
      <c r="A1265">
        <v>2761977</v>
      </c>
      <c r="B1265">
        <v>1</v>
      </c>
      <c r="C1265" t="s">
        <v>81</v>
      </c>
      <c r="D1265" t="s">
        <v>123</v>
      </c>
      <c r="E1265" t="s">
        <v>141</v>
      </c>
      <c r="F1265" t="s">
        <v>3778</v>
      </c>
      <c r="G1265" t="s">
        <v>344</v>
      </c>
      <c r="H1265" t="s">
        <v>135</v>
      </c>
      <c r="I1265" t="s">
        <v>136</v>
      </c>
      <c r="J1265" t="s">
        <v>137</v>
      </c>
      <c r="K1265" t="s">
        <v>138</v>
      </c>
      <c r="L1265" t="s">
        <v>3779</v>
      </c>
      <c r="M1265" t="s">
        <v>3780</v>
      </c>
      <c r="N1265" s="26">
        <v>1.01</v>
      </c>
      <c r="O1265">
        <v>0</v>
      </c>
      <c r="P1265">
        <v>61</v>
      </c>
      <c r="Q1265">
        <v>0</v>
      </c>
      <c r="R1265">
        <v>8</v>
      </c>
      <c r="S1265">
        <v>0</v>
      </c>
      <c r="T1265">
        <v>2</v>
      </c>
      <c r="U1265">
        <v>0</v>
      </c>
      <c r="V1265">
        <v>0</v>
      </c>
      <c r="W1265" s="26">
        <v>0</v>
      </c>
      <c r="X1265" s="26">
        <v>13.019541757926769</v>
      </c>
      <c r="Y1265" s="26">
        <v>0</v>
      </c>
      <c r="Z1265" s="26">
        <v>1.9596001646081957</v>
      </c>
      <c r="AA1265" s="26">
        <v>0</v>
      </c>
      <c r="AB1265" s="26">
        <v>2.5709034699640969</v>
      </c>
      <c r="AC1265" s="26">
        <v>0</v>
      </c>
      <c r="AD1265" s="26">
        <v>0</v>
      </c>
      <c r="AE1265" s="26">
        <v>17.550045392499062</v>
      </c>
    </row>
    <row r="1266" spans="1:31" x14ac:dyDescent="0.3">
      <c r="A1266">
        <v>2761774</v>
      </c>
      <c r="B1266">
        <v>1</v>
      </c>
      <c r="C1266" t="s">
        <v>81</v>
      </c>
      <c r="D1266" t="s">
        <v>123</v>
      </c>
      <c r="E1266" t="s">
        <v>152</v>
      </c>
      <c r="F1266" t="s">
        <v>3124</v>
      </c>
      <c r="G1266" t="s">
        <v>159</v>
      </c>
      <c r="H1266" t="s">
        <v>149</v>
      </c>
      <c r="I1266" t="s">
        <v>136</v>
      </c>
      <c r="J1266" t="s">
        <v>137</v>
      </c>
      <c r="K1266" t="s">
        <v>138</v>
      </c>
      <c r="L1266" t="s">
        <v>3781</v>
      </c>
      <c r="M1266" t="s">
        <v>3782</v>
      </c>
      <c r="N1266" s="26">
        <v>2.3347222219999999</v>
      </c>
      <c r="O1266">
        <v>4</v>
      </c>
      <c r="P1266">
        <v>64</v>
      </c>
      <c r="Q1266">
        <v>131</v>
      </c>
      <c r="R1266">
        <v>336</v>
      </c>
      <c r="S1266">
        <v>16</v>
      </c>
      <c r="T1266">
        <v>77</v>
      </c>
      <c r="U1266">
        <v>0</v>
      </c>
      <c r="V1266">
        <v>0</v>
      </c>
      <c r="W1266" s="26">
        <v>0.51916526892000003</v>
      </c>
      <c r="X1266" s="26">
        <v>7.1029497012427791</v>
      </c>
      <c r="Y1266" s="26">
        <v>33.993134619718106</v>
      </c>
      <c r="Z1266" s="26">
        <v>62.713747301370134</v>
      </c>
      <c r="AA1266" s="26">
        <v>3.1919845302954948</v>
      </c>
      <c r="AB1266" s="26">
        <v>34.197288367382697</v>
      </c>
      <c r="AC1266" s="26">
        <v>0</v>
      </c>
      <c r="AD1266" s="26">
        <v>0</v>
      </c>
      <c r="AE1266" s="26">
        <v>141.71826978892921</v>
      </c>
    </row>
    <row r="1267" spans="1:31" x14ac:dyDescent="0.3">
      <c r="A1267">
        <v>2762106</v>
      </c>
      <c r="B1267">
        <v>1</v>
      </c>
      <c r="C1267" t="s">
        <v>80</v>
      </c>
      <c r="D1267" t="s">
        <v>96</v>
      </c>
      <c r="E1267" t="s">
        <v>132</v>
      </c>
      <c r="F1267" t="s">
        <v>3783</v>
      </c>
      <c r="G1267" t="s">
        <v>307</v>
      </c>
      <c r="H1267" t="s">
        <v>135</v>
      </c>
      <c r="I1267" t="s">
        <v>136</v>
      </c>
      <c r="J1267" t="s">
        <v>137</v>
      </c>
      <c r="K1267" t="s">
        <v>138</v>
      </c>
      <c r="L1267" t="s">
        <v>3784</v>
      </c>
      <c r="M1267" t="s">
        <v>3785</v>
      </c>
      <c r="N1267" s="26">
        <v>2.9652777769999998</v>
      </c>
      <c r="O1267">
        <v>0</v>
      </c>
      <c r="P1267">
        <v>1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 s="26">
        <v>0</v>
      </c>
      <c r="X1267" s="26">
        <v>2.6613994028893293</v>
      </c>
      <c r="Y1267" s="26">
        <v>0</v>
      </c>
      <c r="Z1267" s="26">
        <v>0</v>
      </c>
      <c r="AA1267" s="26">
        <v>0</v>
      </c>
      <c r="AB1267" s="26">
        <v>0</v>
      </c>
      <c r="AC1267" s="26">
        <v>0</v>
      </c>
      <c r="AD1267" s="26">
        <v>0</v>
      </c>
      <c r="AE1267" s="26">
        <v>2.6613994028893293</v>
      </c>
    </row>
    <row r="1268" spans="1:31" x14ac:dyDescent="0.3">
      <c r="A1268">
        <v>2761419</v>
      </c>
      <c r="B1268">
        <v>1</v>
      </c>
      <c r="C1268" t="s">
        <v>81</v>
      </c>
      <c r="D1268" t="s">
        <v>127</v>
      </c>
      <c r="E1268" t="s">
        <v>157</v>
      </c>
      <c r="F1268" t="s">
        <v>3786</v>
      </c>
      <c r="G1268" t="s">
        <v>774</v>
      </c>
      <c r="H1268" t="s">
        <v>149</v>
      </c>
      <c r="I1268" t="s">
        <v>136</v>
      </c>
      <c r="J1268" t="s">
        <v>137</v>
      </c>
      <c r="K1268" t="s">
        <v>187</v>
      </c>
      <c r="L1268" t="s">
        <v>3787</v>
      </c>
      <c r="M1268" t="s">
        <v>3788</v>
      </c>
      <c r="N1268" s="26">
        <v>5.7874999999999996</v>
      </c>
      <c r="O1268">
        <v>0</v>
      </c>
      <c r="P1268">
        <v>6589</v>
      </c>
      <c r="Q1268">
        <v>1</v>
      </c>
      <c r="R1268">
        <v>73</v>
      </c>
      <c r="S1268">
        <v>1</v>
      </c>
      <c r="T1268">
        <v>307</v>
      </c>
      <c r="U1268">
        <v>0</v>
      </c>
      <c r="V1268">
        <v>0</v>
      </c>
      <c r="W1268" s="26">
        <v>0</v>
      </c>
      <c r="X1268" s="26">
        <v>8160.2560543682393</v>
      </c>
      <c r="Y1268" s="26">
        <v>0</v>
      </c>
      <c r="Z1268" s="26">
        <v>85.140964861282185</v>
      </c>
      <c r="AA1268" s="26">
        <v>80.70151011000398</v>
      </c>
      <c r="AB1268" s="26">
        <v>1908.2281481337905</v>
      </c>
      <c r="AC1268" s="26">
        <v>0</v>
      </c>
      <c r="AD1268" s="26">
        <v>0</v>
      </c>
      <c r="AE1268" s="26">
        <v>10234.326677473317</v>
      </c>
    </row>
    <row r="1269" spans="1:31" x14ac:dyDescent="0.3">
      <c r="A1269">
        <v>2761582</v>
      </c>
      <c r="B1269">
        <v>1</v>
      </c>
      <c r="C1269" t="s">
        <v>80</v>
      </c>
      <c r="D1269" t="s">
        <v>106</v>
      </c>
      <c r="E1269" t="s">
        <v>141</v>
      </c>
      <c r="F1269" t="s">
        <v>3789</v>
      </c>
      <c r="G1269" t="s">
        <v>143</v>
      </c>
      <c r="H1269" t="s">
        <v>135</v>
      </c>
      <c r="I1269" t="s">
        <v>136</v>
      </c>
      <c r="J1269" t="s">
        <v>137</v>
      </c>
      <c r="K1269" t="s">
        <v>138</v>
      </c>
      <c r="L1269" t="s">
        <v>3790</v>
      </c>
      <c r="M1269" t="s">
        <v>3791</v>
      </c>
      <c r="N1269" s="26">
        <v>0.61472222200000004</v>
      </c>
      <c r="O1269">
        <v>0</v>
      </c>
      <c r="P1269">
        <v>104</v>
      </c>
      <c r="Q1269">
        <v>0</v>
      </c>
      <c r="R1269">
        <v>7</v>
      </c>
      <c r="S1269">
        <v>0</v>
      </c>
      <c r="T1269">
        <v>25</v>
      </c>
      <c r="U1269">
        <v>0</v>
      </c>
      <c r="V1269">
        <v>0</v>
      </c>
      <c r="W1269" s="26">
        <v>0</v>
      </c>
      <c r="X1269" s="26">
        <v>8.8565507007498994</v>
      </c>
      <c r="Y1269" s="26">
        <v>0</v>
      </c>
      <c r="Z1269" s="26">
        <v>0.32576818066698165</v>
      </c>
      <c r="AA1269" s="26">
        <v>0</v>
      </c>
      <c r="AB1269" s="26">
        <v>25.7546170253685</v>
      </c>
      <c r="AC1269" s="26">
        <v>0</v>
      </c>
      <c r="AD1269" s="26">
        <v>0</v>
      </c>
      <c r="AE1269" s="26">
        <v>34.936935906785379</v>
      </c>
    </row>
    <row r="1270" spans="1:31" x14ac:dyDescent="0.3">
      <c r="A1270">
        <v>2762023</v>
      </c>
      <c r="B1270">
        <v>1</v>
      </c>
      <c r="C1270" t="s">
        <v>81</v>
      </c>
      <c r="D1270" t="s">
        <v>121</v>
      </c>
      <c r="E1270" t="s">
        <v>170</v>
      </c>
      <c r="F1270" t="s">
        <v>3792</v>
      </c>
      <c r="G1270" t="s">
        <v>204</v>
      </c>
      <c r="H1270" t="s">
        <v>135</v>
      </c>
      <c r="I1270" t="s">
        <v>136</v>
      </c>
      <c r="J1270" t="s">
        <v>137</v>
      </c>
      <c r="K1270" t="s">
        <v>138</v>
      </c>
      <c r="L1270" t="s">
        <v>3793</v>
      </c>
      <c r="M1270" t="s">
        <v>3794</v>
      </c>
      <c r="N1270" s="26">
        <v>4.5136111110000003</v>
      </c>
      <c r="O1270">
        <v>0</v>
      </c>
      <c r="P1270">
        <v>7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 s="26">
        <v>0</v>
      </c>
      <c r="X1270" s="26">
        <v>4.733903336830771</v>
      </c>
      <c r="Y1270" s="26">
        <v>0</v>
      </c>
      <c r="Z1270" s="26">
        <v>0</v>
      </c>
      <c r="AA1270" s="26">
        <v>0</v>
      </c>
      <c r="AB1270" s="26">
        <v>0</v>
      </c>
      <c r="AC1270" s="26">
        <v>0</v>
      </c>
      <c r="AD1270" s="26">
        <v>0</v>
      </c>
      <c r="AE1270" s="26">
        <v>4.733903336830771</v>
      </c>
    </row>
    <row r="1271" spans="1:31" x14ac:dyDescent="0.3">
      <c r="A1271">
        <v>2761273</v>
      </c>
      <c r="B1271">
        <v>1</v>
      </c>
      <c r="C1271" t="s">
        <v>80</v>
      </c>
      <c r="D1271" t="s">
        <v>82</v>
      </c>
      <c r="E1271" t="s">
        <v>166</v>
      </c>
      <c r="F1271" t="s">
        <v>2772</v>
      </c>
      <c r="G1271" t="s">
        <v>143</v>
      </c>
      <c r="H1271" t="s">
        <v>135</v>
      </c>
      <c r="I1271" t="s">
        <v>136</v>
      </c>
      <c r="J1271" t="s">
        <v>137</v>
      </c>
      <c r="K1271" t="s">
        <v>138</v>
      </c>
      <c r="L1271" t="s">
        <v>3795</v>
      </c>
      <c r="M1271" t="s">
        <v>3796</v>
      </c>
      <c r="N1271" s="26">
        <v>3.9158333330000001</v>
      </c>
      <c r="O1271">
        <v>0</v>
      </c>
      <c r="P1271">
        <v>67</v>
      </c>
      <c r="Q1271">
        <v>0</v>
      </c>
      <c r="R1271">
        <v>0</v>
      </c>
      <c r="S1271">
        <v>0</v>
      </c>
      <c r="T1271">
        <v>21</v>
      </c>
      <c r="U1271">
        <v>0</v>
      </c>
      <c r="V1271">
        <v>0</v>
      </c>
      <c r="W1271" s="26">
        <v>0</v>
      </c>
      <c r="X1271" s="26">
        <v>61.234619950467035</v>
      </c>
      <c r="Y1271" s="26">
        <v>0</v>
      </c>
      <c r="Z1271" s="26">
        <v>0</v>
      </c>
      <c r="AA1271" s="26">
        <v>0</v>
      </c>
      <c r="AB1271" s="26">
        <v>15.796824208816192</v>
      </c>
      <c r="AC1271" s="26">
        <v>0</v>
      </c>
      <c r="AD1271" s="26">
        <v>0</v>
      </c>
      <c r="AE1271" s="26">
        <v>77.031444159283225</v>
      </c>
    </row>
    <row r="1272" spans="1:31" x14ac:dyDescent="0.3">
      <c r="A1272">
        <v>2762209</v>
      </c>
      <c r="B1272">
        <v>1</v>
      </c>
      <c r="C1272" t="s">
        <v>80</v>
      </c>
      <c r="D1272" t="s">
        <v>82</v>
      </c>
      <c r="E1272" t="s">
        <v>132</v>
      </c>
      <c r="F1272" t="s">
        <v>3797</v>
      </c>
      <c r="G1272" t="s">
        <v>197</v>
      </c>
      <c r="H1272" t="s">
        <v>135</v>
      </c>
      <c r="I1272" t="s">
        <v>136</v>
      </c>
      <c r="J1272" t="s">
        <v>137</v>
      </c>
      <c r="K1272" t="s">
        <v>138</v>
      </c>
      <c r="L1272" t="s">
        <v>3798</v>
      </c>
      <c r="M1272" t="s">
        <v>3799</v>
      </c>
      <c r="N1272" s="26">
        <v>2.221944444</v>
      </c>
      <c r="O1272">
        <v>0</v>
      </c>
      <c r="P1272">
        <v>1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 s="26">
        <v>0</v>
      </c>
      <c r="X1272" s="26">
        <v>0.62291118611880902</v>
      </c>
      <c r="Y1272" s="26">
        <v>0</v>
      </c>
      <c r="Z1272" s="26">
        <v>0</v>
      </c>
      <c r="AA1272" s="26">
        <v>0</v>
      </c>
      <c r="AB1272" s="26">
        <v>0</v>
      </c>
      <c r="AC1272" s="26">
        <v>0</v>
      </c>
      <c r="AD1272" s="26">
        <v>0</v>
      </c>
      <c r="AE1272" s="26">
        <v>0.62291118611880902</v>
      </c>
    </row>
    <row r="1273" spans="1:31" x14ac:dyDescent="0.3">
      <c r="A1273">
        <v>2761874</v>
      </c>
      <c r="B1273">
        <v>1</v>
      </c>
      <c r="C1273" t="s">
        <v>80</v>
      </c>
      <c r="D1273" t="s">
        <v>82</v>
      </c>
      <c r="E1273" t="s">
        <v>166</v>
      </c>
      <c r="F1273" t="s">
        <v>3039</v>
      </c>
      <c r="G1273" t="s">
        <v>232</v>
      </c>
      <c r="H1273" t="s">
        <v>135</v>
      </c>
      <c r="I1273" t="s">
        <v>136</v>
      </c>
      <c r="J1273" t="s">
        <v>137</v>
      </c>
      <c r="K1273" t="s">
        <v>138</v>
      </c>
      <c r="L1273" t="s">
        <v>3800</v>
      </c>
      <c r="M1273" t="s">
        <v>3801</v>
      </c>
      <c r="N1273" s="26">
        <v>1.4244444439999999</v>
      </c>
      <c r="O1273">
        <v>0</v>
      </c>
      <c r="P1273">
        <v>68</v>
      </c>
      <c r="Q1273">
        <v>0</v>
      </c>
      <c r="R1273">
        <v>0</v>
      </c>
      <c r="S1273">
        <v>0</v>
      </c>
      <c r="T1273">
        <v>33</v>
      </c>
      <c r="U1273">
        <v>0</v>
      </c>
      <c r="V1273">
        <v>0</v>
      </c>
      <c r="W1273" s="26">
        <v>0</v>
      </c>
      <c r="X1273" s="26">
        <v>25.030643477676058</v>
      </c>
      <c r="Y1273" s="26">
        <v>0</v>
      </c>
      <c r="Z1273" s="26">
        <v>0</v>
      </c>
      <c r="AA1273" s="26">
        <v>0</v>
      </c>
      <c r="AB1273" s="26">
        <v>36.29087364592435</v>
      </c>
      <c r="AC1273" s="26">
        <v>0</v>
      </c>
      <c r="AD1273" s="26">
        <v>0</v>
      </c>
      <c r="AE1273" s="26">
        <v>61.321517123600408</v>
      </c>
    </row>
    <row r="1274" spans="1:31" x14ac:dyDescent="0.3">
      <c r="A1274">
        <v>2761565</v>
      </c>
      <c r="B1274">
        <v>1</v>
      </c>
      <c r="C1274" t="s">
        <v>80</v>
      </c>
      <c r="D1274" t="s">
        <v>105</v>
      </c>
      <c r="E1274" t="s">
        <v>157</v>
      </c>
      <c r="F1274" t="s">
        <v>3802</v>
      </c>
      <c r="G1274" t="s">
        <v>159</v>
      </c>
      <c r="H1274" t="s">
        <v>149</v>
      </c>
      <c r="I1274" t="s">
        <v>136</v>
      </c>
      <c r="J1274" t="s">
        <v>137</v>
      </c>
      <c r="K1274" t="s">
        <v>138</v>
      </c>
      <c r="L1274" t="s">
        <v>3803</v>
      </c>
      <c r="M1274" t="s">
        <v>3804</v>
      </c>
      <c r="N1274" s="26">
        <v>0.46055555500000001</v>
      </c>
      <c r="O1274">
        <v>5</v>
      </c>
      <c r="P1274">
        <v>16361</v>
      </c>
      <c r="Q1274">
        <v>14</v>
      </c>
      <c r="R1274">
        <v>86</v>
      </c>
      <c r="S1274">
        <v>38</v>
      </c>
      <c r="T1274">
        <v>2537</v>
      </c>
      <c r="U1274">
        <v>23</v>
      </c>
      <c r="V1274">
        <v>5</v>
      </c>
      <c r="W1274" s="26">
        <v>1.6828595516211267</v>
      </c>
      <c r="X1274" s="26">
        <v>1771.9776076268654</v>
      </c>
      <c r="Y1274" s="26">
        <v>2.156532095256777</v>
      </c>
      <c r="Z1274" s="26">
        <v>7.0552630277380493</v>
      </c>
      <c r="AA1274" s="26">
        <v>283.59927593703304</v>
      </c>
      <c r="AB1274" s="26">
        <v>1440.2568853739535</v>
      </c>
      <c r="AC1274" s="26">
        <v>1332.8784251721142</v>
      </c>
      <c r="AD1274" s="26">
        <v>18.097393309607881</v>
      </c>
      <c r="AE1274" s="26">
        <v>4857.7042420941898</v>
      </c>
    </row>
    <row r="1275" spans="1:31" x14ac:dyDescent="0.3">
      <c r="A1275">
        <v>2762063</v>
      </c>
      <c r="B1275">
        <v>1</v>
      </c>
      <c r="C1275" t="s">
        <v>81</v>
      </c>
      <c r="D1275" t="s">
        <v>112</v>
      </c>
      <c r="E1275" t="s">
        <v>170</v>
      </c>
      <c r="F1275" t="s">
        <v>3805</v>
      </c>
      <c r="G1275" t="s">
        <v>204</v>
      </c>
      <c r="H1275" t="s">
        <v>135</v>
      </c>
      <c r="I1275" t="s">
        <v>136</v>
      </c>
      <c r="J1275" t="s">
        <v>137</v>
      </c>
      <c r="K1275" t="s">
        <v>138</v>
      </c>
      <c r="L1275" t="s">
        <v>3806</v>
      </c>
      <c r="M1275" t="s">
        <v>3807</v>
      </c>
      <c r="N1275" s="26">
        <v>3.2527777769999999</v>
      </c>
      <c r="O1275">
        <v>0</v>
      </c>
      <c r="P1275">
        <v>23</v>
      </c>
      <c r="Q1275">
        <v>0</v>
      </c>
      <c r="R1275">
        <v>3</v>
      </c>
      <c r="S1275">
        <v>0</v>
      </c>
      <c r="T1275">
        <v>1</v>
      </c>
      <c r="U1275">
        <v>0</v>
      </c>
      <c r="V1275">
        <v>0</v>
      </c>
      <c r="W1275" s="26">
        <v>0</v>
      </c>
      <c r="X1275" s="26">
        <v>7.5019188257553786</v>
      </c>
      <c r="Y1275" s="26">
        <v>0</v>
      </c>
      <c r="Z1275" s="26">
        <v>0.20508750393805911</v>
      </c>
      <c r="AA1275" s="26">
        <v>0</v>
      </c>
      <c r="AB1275" s="26">
        <v>0</v>
      </c>
      <c r="AC1275" s="26">
        <v>0</v>
      </c>
      <c r="AD1275" s="26">
        <v>0</v>
      </c>
      <c r="AE1275" s="26">
        <v>7.7070063296934377</v>
      </c>
    </row>
    <row r="1276" spans="1:31" x14ac:dyDescent="0.3">
      <c r="A1276">
        <v>2762086</v>
      </c>
      <c r="B1276">
        <v>1</v>
      </c>
      <c r="C1276" t="s">
        <v>80</v>
      </c>
      <c r="D1276" t="s">
        <v>103</v>
      </c>
      <c r="E1276" t="s">
        <v>157</v>
      </c>
      <c r="F1276" t="s">
        <v>3808</v>
      </c>
      <c r="G1276" t="s">
        <v>159</v>
      </c>
      <c r="H1276" t="s">
        <v>149</v>
      </c>
      <c r="I1276" t="s">
        <v>136</v>
      </c>
      <c r="J1276" t="s">
        <v>137</v>
      </c>
      <c r="K1276" t="s">
        <v>138</v>
      </c>
      <c r="L1276" t="s">
        <v>3809</v>
      </c>
      <c r="M1276" t="s">
        <v>3810</v>
      </c>
      <c r="N1276" s="26">
        <v>0.27861111100000002</v>
      </c>
      <c r="O1276">
        <v>0</v>
      </c>
      <c r="P1276">
        <v>90</v>
      </c>
      <c r="Q1276">
        <v>17</v>
      </c>
      <c r="R1276">
        <v>40</v>
      </c>
      <c r="S1276">
        <v>3</v>
      </c>
      <c r="T1276">
        <v>13</v>
      </c>
      <c r="U1276">
        <v>0</v>
      </c>
      <c r="V1276">
        <v>0</v>
      </c>
      <c r="W1276" s="26">
        <v>0</v>
      </c>
      <c r="X1276" s="26">
        <v>7.3601052177803679</v>
      </c>
      <c r="Y1276" s="26">
        <v>3.1450692377556742</v>
      </c>
      <c r="Z1276" s="26">
        <v>0.70037269480455155</v>
      </c>
      <c r="AA1276" s="26">
        <v>0.11247191724371809</v>
      </c>
      <c r="AB1276" s="26">
        <v>2.1899850607725089</v>
      </c>
      <c r="AC1276" s="26">
        <v>0</v>
      </c>
      <c r="AD1276" s="26">
        <v>0</v>
      </c>
      <c r="AE1276" s="26">
        <v>13.508004128356822</v>
      </c>
    </row>
    <row r="1277" spans="1:31" x14ac:dyDescent="0.3">
      <c r="A1277">
        <v>2761900</v>
      </c>
      <c r="B1277">
        <v>1</v>
      </c>
      <c r="C1277" t="s">
        <v>81</v>
      </c>
      <c r="D1277" t="s">
        <v>122</v>
      </c>
      <c r="E1277" t="s">
        <v>157</v>
      </c>
      <c r="F1277" t="s">
        <v>3811</v>
      </c>
      <c r="G1277" t="s">
        <v>159</v>
      </c>
      <c r="H1277" t="s">
        <v>149</v>
      </c>
      <c r="I1277" t="s">
        <v>136</v>
      </c>
      <c r="J1277" t="s">
        <v>137</v>
      </c>
      <c r="K1277" t="s">
        <v>138</v>
      </c>
      <c r="L1277" t="s">
        <v>3812</v>
      </c>
      <c r="M1277" t="s">
        <v>3813</v>
      </c>
      <c r="N1277" s="26">
        <v>0.36388888800000002</v>
      </c>
      <c r="O1277">
        <v>0</v>
      </c>
      <c r="P1277">
        <v>0</v>
      </c>
      <c r="Q1277">
        <v>1</v>
      </c>
      <c r="R1277">
        <v>0</v>
      </c>
      <c r="S1277">
        <v>1</v>
      </c>
      <c r="T1277">
        <v>0</v>
      </c>
      <c r="U1277">
        <v>0</v>
      </c>
      <c r="V1277">
        <v>0</v>
      </c>
      <c r="W1277" s="26">
        <v>0</v>
      </c>
      <c r="X1277" s="26">
        <v>0</v>
      </c>
      <c r="Y1277" s="26">
        <v>0.26229756757965833</v>
      </c>
      <c r="Z1277" s="26">
        <v>0</v>
      </c>
      <c r="AA1277" s="26">
        <v>0.515578314211111</v>
      </c>
      <c r="AB1277" s="26">
        <v>0</v>
      </c>
      <c r="AC1277" s="26">
        <v>0</v>
      </c>
      <c r="AD1277" s="26">
        <v>0</v>
      </c>
      <c r="AE1277" s="26">
        <v>0.77787588179076939</v>
      </c>
    </row>
    <row r="1278" spans="1:31" x14ac:dyDescent="0.3">
      <c r="A1278">
        <v>2761526</v>
      </c>
      <c r="B1278">
        <v>2</v>
      </c>
      <c r="C1278" t="s">
        <v>80</v>
      </c>
      <c r="D1278" t="s">
        <v>100</v>
      </c>
      <c r="E1278" t="s">
        <v>141</v>
      </c>
      <c r="F1278" t="s">
        <v>3814</v>
      </c>
      <c r="G1278" t="s">
        <v>204</v>
      </c>
      <c r="H1278" t="s">
        <v>135</v>
      </c>
      <c r="I1278" t="s">
        <v>136</v>
      </c>
      <c r="J1278" t="s">
        <v>137</v>
      </c>
      <c r="K1278" t="s">
        <v>138</v>
      </c>
      <c r="L1278" t="s">
        <v>3815</v>
      </c>
      <c r="M1278" t="s">
        <v>3816</v>
      </c>
      <c r="N1278" s="26">
        <v>0.32972222200000001</v>
      </c>
      <c r="O1278">
        <v>0</v>
      </c>
      <c r="P1278">
        <v>36</v>
      </c>
      <c r="Q1278">
        <v>0</v>
      </c>
      <c r="R1278">
        <v>16</v>
      </c>
      <c r="S1278">
        <v>0</v>
      </c>
      <c r="T1278">
        <v>13</v>
      </c>
      <c r="U1278">
        <v>0</v>
      </c>
      <c r="V1278">
        <v>0</v>
      </c>
      <c r="W1278" s="26">
        <v>0</v>
      </c>
      <c r="X1278" s="26">
        <v>3.801902171884862</v>
      </c>
      <c r="Y1278" s="26">
        <v>0</v>
      </c>
      <c r="Z1278" s="26">
        <v>1.3790587627680084</v>
      </c>
      <c r="AA1278" s="26">
        <v>0</v>
      </c>
      <c r="AB1278" s="26">
        <v>2.2443622400559895</v>
      </c>
      <c r="AC1278" s="26">
        <v>0</v>
      </c>
      <c r="AD1278" s="26">
        <v>0</v>
      </c>
      <c r="AE1278" s="26">
        <v>7.4253231747088595</v>
      </c>
    </row>
    <row r="1279" spans="1:31" x14ac:dyDescent="0.3">
      <c r="A1279">
        <v>2761831</v>
      </c>
      <c r="B1279">
        <v>1</v>
      </c>
      <c r="C1279" t="s">
        <v>80</v>
      </c>
      <c r="D1279" t="s">
        <v>95</v>
      </c>
      <c r="E1279" t="s">
        <v>152</v>
      </c>
      <c r="F1279" t="s">
        <v>3152</v>
      </c>
      <c r="G1279" t="s">
        <v>3589</v>
      </c>
      <c r="H1279" t="s">
        <v>149</v>
      </c>
      <c r="I1279" t="s">
        <v>136</v>
      </c>
      <c r="J1279" t="s">
        <v>137</v>
      </c>
      <c r="K1279" t="s">
        <v>138</v>
      </c>
      <c r="L1279" t="s">
        <v>3817</v>
      </c>
      <c r="M1279" t="s">
        <v>3818</v>
      </c>
      <c r="N1279" s="26">
        <v>4.2580555550000003</v>
      </c>
      <c r="O1279">
        <v>0</v>
      </c>
      <c r="P1279">
        <v>0</v>
      </c>
      <c r="Q1279">
        <v>0</v>
      </c>
      <c r="R1279">
        <v>0</v>
      </c>
      <c r="S1279">
        <v>16</v>
      </c>
      <c r="T1279">
        <v>0</v>
      </c>
      <c r="U1279">
        <v>0</v>
      </c>
      <c r="V1279">
        <v>0</v>
      </c>
      <c r="W1279" s="26">
        <v>0</v>
      </c>
      <c r="X1279" s="26">
        <v>0</v>
      </c>
      <c r="Y1279" s="26">
        <v>0</v>
      </c>
      <c r="Z1279" s="26">
        <v>0</v>
      </c>
      <c r="AA1279" s="26">
        <v>593.28316067148046</v>
      </c>
      <c r="AB1279" s="26">
        <v>0</v>
      </c>
      <c r="AC1279" s="26">
        <v>0</v>
      </c>
      <c r="AD1279" s="26">
        <v>0</v>
      </c>
      <c r="AE1279" s="26">
        <v>593.28316067148046</v>
      </c>
    </row>
    <row r="1280" spans="1:31" x14ac:dyDescent="0.3">
      <c r="A1280">
        <v>2761396</v>
      </c>
      <c r="B1280">
        <v>1</v>
      </c>
      <c r="C1280" t="s">
        <v>81</v>
      </c>
      <c r="D1280" t="s">
        <v>123</v>
      </c>
      <c r="E1280" t="s">
        <v>146</v>
      </c>
      <c r="F1280" t="s">
        <v>3819</v>
      </c>
      <c r="G1280" t="s">
        <v>186</v>
      </c>
      <c r="H1280" t="s">
        <v>149</v>
      </c>
      <c r="I1280" t="s">
        <v>136</v>
      </c>
      <c r="J1280" t="s">
        <v>137</v>
      </c>
      <c r="K1280" t="s">
        <v>187</v>
      </c>
      <c r="L1280" t="s">
        <v>3820</v>
      </c>
      <c r="M1280" t="s">
        <v>3821</v>
      </c>
      <c r="N1280" s="26">
        <v>6.3491666660000003</v>
      </c>
      <c r="O1280">
        <v>0</v>
      </c>
      <c r="P1280">
        <v>0</v>
      </c>
      <c r="Q1280">
        <v>0</v>
      </c>
      <c r="R1280">
        <v>0</v>
      </c>
      <c r="S1280">
        <v>1</v>
      </c>
      <c r="T1280">
        <v>0</v>
      </c>
      <c r="U1280">
        <v>2</v>
      </c>
      <c r="V1280">
        <v>0</v>
      </c>
      <c r="W1280" s="26">
        <v>0</v>
      </c>
      <c r="X1280" s="26">
        <v>0</v>
      </c>
      <c r="Y1280" s="26">
        <v>0</v>
      </c>
      <c r="Z1280" s="26">
        <v>0</v>
      </c>
      <c r="AA1280" s="26">
        <v>10.442273307397221</v>
      </c>
      <c r="AB1280" s="26">
        <v>0</v>
      </c>
      <c r="AC1280" s="26">
        <v>1293.0546667521826</v>
      </c>
      <c r="AD1280" s="26">
        <v>0</v>
      </c>
      <c r="AE1280" s="26">
        <v>1303.4969400595799</v>
      </c>
    </row>
    <row r="1281" spans="1:31" x14ac:dyDescent="0.3">
      <c r="A1281">
        <v>2761937</v>
      </c>
      <c r="B1281">
        <v>1</v>
      </c>
      <c r="C1281" t="s">
        <v>80</v>
      </c>
      <c r="D1281" t="s">
        <v>94</v>
      </c>
      <c r="E1281" t="s">
        <v>141</v>
      </c>
      <c r="F1281" t="s">
        <v>3822</v>
      </c>
      <c r="G1281" t="s">
        <v>143</v>
      </c>
      <c r="H1281" t="s">
        <v>135</v>
      </c>
      <c r="I1281" t="s">
        <v>136</v>
      </c>
      <c r="J1281" t="s">
        <v>137</v>
      </c>
      <c r="K1281" t="s">
        <v>138</v>
      </c>
      <c r="L1281" t="s">
        <v>3823</v>
      </c>
      <c r="M1281" t="s">
        <v>3824</v>
      </c>
      <c r="N1281" s="26">
        <v>0.66861111100000004</v>
      </c>
      <c r="O1281">
        <v>0</v>
      </c>
      <c r="P1281">
        <v>190</v>
      </c>
      <c r="Q1281">
        <v>0</v>
      </c>
      <c r="R1281">
        <v>0</v>
      </c>
      <c r="S1281">
        <v>0</v>
      </c>
      <c r="T1281">
        <v>6</v>
      </c>
      <c r="U1281">
        <v>0</v>
      </c>
      <c r="V1281">
        <v>0</v>
      </c>
      <c r="W1281" s="26">
        <v>0</v>
      </c>
      <c r="X1281" s="26">
        <v>23.023851207234088</v>
      </c>
      <c r="Y1281" s="26">
        <v>0</v>
      </c>
      <c r="Z1281" s="26">
        <v>0</v>
      </c>
      <c r="AA1281" s="26">
        <v>0</v>
      </c>
      <c r="AB1281" s="26">
        <v>9.0890360580271832</v>
      </c>
      <c r="AC1281" s="26">
        <v>0</v>
      </c>
      <c r="AD1281" s="26">
        <v>0</v>
      </c>
      <c r="AE1281" s="26">
        <v>32.112887265261271</v>
      </c>
    </row>
    <row r="1282" spans="1:31" x14ac:dyDescent="0.3">
      <c r="A1282">
        <v>2762043</v>
      </c>
      <c r="B1282">
        <v>1</v>
      </c>
      <c r="C1282" t="s">
        <v>81</v>
      </c>
      <c r="D1282" t="s">
        <v>119</v>
      </c>
      <c r="E1282" t="s">
        <v>146</v>
      </c>
      <c r="F1282" t="s">
        <v>3825</v>
      </c>
      <c r="G1282" t="s">
        <v>148</v>
      </c>
      <c r="H1282" t="s">
        <v>149</v>
      </c>
      <c r="I1282" t="s">
        <v>136</v>
      </c>
      <c r="J1282" t="s">
        <v>137</v>
      </c>
      <c r="K1282" t="s">
        <v>138</v>
      </c>
      <c r="L1282" t="s">
        <v>3826</v>
      </c>
      <c r="M1282" t="s">
        <v>3827</v>
      </c>
      <c r="N1282" s="26">
        <v>2.0930555549999998</v>
      </c>
      <c r="O1282">
        <v>1</v>
      </c>
      <c r="P1282">
        <v>97</v>
      </c>
      <c r="Q1282">
        <v>36</v>
      </c>
      <c r="R1282">
        <v>40</v>
      </c>
      <c r="S1282">
        <v>1</v>
      </c>
      <c r="T1282">
        <v>0</v>
      </c>
      <c r="U1282">
        <v>0</v>
      </c>
      <c r="V1282">
        <v>0</v>
      </c>
      <c r="W1282" s="26">
        <v>0.61276053570333333</v>
      </c>
      <c r="X1282" s="26">
        <v>2.8289449167718015</v>
      </c>
      <c r="Y1282" s="26">
        <v>36.431005758252766</v>
      </c>
      <c r="Z1282" s="26">
        <v>5.3684269585365341</v>
      </c>
      <c r="AA1282" s="26">
        <v>0.23849655776423334</v>
      </c>
      <c r="AB1282" s="26">
        <v>0</v>
      </c>
      <c r="AC1282" s="26">
        <v>0</v>
      </c>
      <c r="AD1282" s="26">
        <v>0</v>
      </c>
      <c r="AE1282" s="26">
        <v>45.479634727028667</v>
      </c>
    </row>
    <row r="1283" spans="1:31" x14ac:dyDescent="0.3">
      <c r="A1283">
        <v>2761267</v>
      </c>
      <c r="B1283">
        <v>2</v>
      </c>
      <c r="C1283" t="s">
        <v>80</v>
      </c>
      <c r="D1283" t="s">
        <v>103</v>
      </c>
      <c r="E1283" t="s">
        <v>157</v>
      </c>
      <c r="F1283" t="s">
        <v>3828</v>
      </c>
      <c r="G1283" t="s">
        <v>154</v>
      </c>
      <c r="H1283" t="s">
        <v>149</v>
      </c>
      <c r="I1283" t="s">
        <v>136</v>
      </c>
      <c r="J1283" t="s">
        <v>137</v>
      </c>
      <c r="K1283" t="s">
        <v>138</v>
      </c>
      <c r="L1283" t="s">
        <v>3073</v>
      </c>
      <c r="M1283" t="s">
        <v>3829</v>
      </c>
      <c r="N1283" s="26">
        <v>0.525277777</v>
      </c>
      <c r="O1283">
        <v>0</v>
      </c>
      <c r="P1283">
        <v>659</v>
      </c>
      <c r="Q1283">
        <v>11</v>
      </c>
      <c r="R1283">
        <v>33</v>
      </c>
      <c r="S1283">
        <v>9</v>
      </c>
      <c r="T1283">
        <v>79</v>
      </c>
      <c r="U1283">
        <v>4</v>
      </c>
      <c r="V1283">
        <v>0</v>
      </c>
      <c r="W1283" s="26">
        <v>0</v>
      </c>
      <c r="X1283" s="26">
        <v>96.040410549311147</v>
      </c>
      <c r="Y1283" s="26">
        <v>1.3285361373647353</v>
      </c>
      <c r="Z1283" s="26">
        <v>3.7761609553009685</v>
      </c>
      <c r="AA1283" s="26">
        <v>10.83791644778918</v>
      </c>
      <c r="AB1283" s="26">
        <v>27.910591740470984</v>
      </c>
      <c r="AC1283" s="26">
        <v>208.03557696225784</v>
      </c>
      <c r="AD1283" s="26">
        <v>0</v>
      </c>
      <c r="AE1283" s="26">
        <v>347.92919279249486</v>
      </c>
    </row>
    <row r="1284" spans="1:31" x14ac:dyDescent="0.3">
      <c r="A1284">
        <v>2761462</v>
      </c>
      <c r="B1284">
        <v>1</v>
      </c>
      <c r="C1284" t="s">
        <v>80</v>
      </c>
      <c r="D1284" t="s">
        <v>100</v>
      </c>
      <c r="E1284" t="s">
        <v>157</v>
      </c>
      <c r="F1284" t="s">
        <v>3099</v>
      </c>
      <c r="G1284" t="s">
        <v>159</v>
      </c>
      <c r="H1284" t="s">
        <v>149</v>
      </c>
      <c r="I1284" t="s">
        <v>136</v>
      </c>
      <c r="J1284" t="s">
        <v>137</v>
      </c>
      <c r="K1284" t="s">
        <v>138</v>
      </c>
      <c r="L1284" t="s">
        <v>3622</v>
      </c>
      <c r="M1284" t="s">
        <v>3830</v>
      </c>
      <c r="N1284" s="26">
        <v>1.054166666</v>
      </c>
      <c r="O1284">
        <v>1</v>
      </c>
      <c r="P1284">
        <v>26</v>
      </c>
      <c r="Q1284">
        <v>54</v>
      </c>
      <c r="R1284">
        <v>34</v>
      </c>
      <c r="S1284">
        <v>6</v>
      </c>
      <c r="T1284">
        <v>13</v>
      </c>
      <c r="U1284">
        <v>0</v>
      </c>
      <c r="V1284">
        <v>0</v>
      </c>
      <c r="W1284" s="26">
        <v>0.24100200541388889</v>
      </c>
      <c r="X1284" s="26">
        <v>2.7618229153564697</v>
      </c>
      <c r="Y1284" s="26">
        <v>18.149209184830973</v>
      </c>
      <c r="Z1284" s="26">
        <v>9.4789672203350115</v>
      </c>
      <c r="AA1284" s="26">
        <v>5.5336769355331477</v>
      </c>
      <c r="AB1284" s="26">
        <v>6.0268911068235242</v>
      </c>
      <c r="AC1284" s="26">
        <v>0</v>
      </c>
      <c r="AD1284" s="26">
        <v>0</v>
      </c>
      <c r="AE1284" s="26">
        <v>42.191569368293017</v>
      </c>
    </row>
    <row r="1285" spans="1:31" x14ac:dyDescent="0.3">
      <c r="A1285">
        <v>2761316</v>
      </c>
      <c r="B1285">
        <v>1</v>
      </c>
      <c r="C1285" t="s">
        <v>80</v>
      </c>
      <c r="D1285" t="s">
        <v>103</v>
      </c>
      <c r="E1285" t="s">
        <v>157</v>
      </c>
      <c r="F1285" t="s">
        <v>3828</v>
      </c>
      <c r="G1285" t="s">
        <v>159</v>
      </c>
      <c r="H1285" t="s">
        <v>149</v>
      </c>
      <c r="I1285" t="s">
        <v>136</v>
      </c>
      <c r="J1285" t="s">
        <v>137</v>
      </c>
      <c r="K1285" t="s">
        <v>138</v>
      </c>
      <c r="L1285" t="s">
        <v>3831</v>
      </c>
      <c r="M1285" t="s">
        <v>3832</v>
      </c>
      <c r="N1285" s="26">
        <v>0.78555555499999996</v>
      </c>
      <c r="O1285">
        <v>0</v>
      </c>
      <c r="P1285">
        <v>659</v>
      </c>
      <c r="Q1285">
        <v>11</v>
      </c>
      <c r="R1285">
        <v>33</v>
      </c>
      <c r="S1285">
        <v>9</v>
      </c>
      <c r="T1285">
        <v>79</v>
      </c>
      <c r="U1285">
        <v>4</v>
      </c>
      <c r="V1285">
        <v>0</v>
      </c>
      <c r="W1285" s="26">
        <v>0</v>
      </c>
      <c r="X1285" s="26">
        <v>174.57015462468314</v>
      </c>
      <c r="Y1285" s="26">
        <v>2.831988655340838</v>
      </c>
      <c r="Z1285" s="26">
        <v>7.1452009407889889</v>
      </c>
      <c r="AA1285" s="26">
        <v>26.56980870161761</v>
      </c>
      <c r="AB1285" s="26">
        <v>80.186350580895038</v>
      </c>
      <c r="AC1285" s="26">
        <v>808.31632641231931</v>
      </c>
      <c r="AD1285" s="26">
        <v>0</v>
      </c>
      <c r="AE1285" s="26">
        <v>1099.6198299156449</v>
      </c>
    </row>
    <row r="1286" spans="1:31" x14ac:dyDescent="0.3">
      <c r="A1286">
        <v>2762212</v>
      </c>
      <c r="B1286">
        <v>1</v>
      </c>
      <c r="C1286" t="s">
        <v>81</v>
      </c>
      <c r="D1286" t="s">
        <v>123</v>
      </c>
      <c r="E1286" t="s">
        <v>152</v>
      </c>
      <c r="F1286" t="s">
        <v>3124</v>
      </c>
      <c r="G1286" t="s">
        <v>159</v>
      </c>
      <c r="H1286" t="s">
        <v>149</v>
      </c>
      <c r="I1286" t="s">
        <v>136</v>
      </c>
      <c r="J1286" t="s">
        <v>137</v>
      </c>
      <c r="K1286" t="s">
        <v>138</v>
      </c>
      <c r="L1286" t="s">
        <v>3833</v>
      </c>
      <c r="M1286" t="s">
        <v>3834</v>
      </c>
      <c r="N1286" s="26">
        <v>0.94722222199999995</v>
      </c>
      <c r="O1286">
        <v>4</v>
      </c>
      <c r="P1286">
        <v>64</v>
      </c>
      <c r="Q1286">
        <v>131</v>
      </c>
      <c r="R1286">
        <v>336</v>
      </c>
      <c r="S1286">
        <v>16</v>
      </c>
      <c r="T1286">
        <v>77</v>
      </c>
      <c r="U1286">
        <v>0</v>
      </c>
      <c r="V1286">
        <v>0</v>
      </c>
      <c r="W1286" s="26">
        <v>0.19601266535555556</v>
      </c>
      <c r="X1286" s="26">
        <v>2.6138862998444448</v>
      </c>
      <c r="Y1286" s="26">
        <v>11.3386863123831</v>
      </c>
      <c r="Z1286" s="26">
        <v>19.281060143866171</v>
      </c>
      <c r="AA1286" s="26">
        <v>0.85026440448012097</v>
      </c>
      <c r="AB1286" s="26">
        <v>6.9354390459406963</v>
      </c>
      <c r="AC1286" s="26">
        <v>0</v>
      </c>
      <c r="AD1286" s="26">
        <v>0</v>
      </c>
      <c r="AE1286" s="26">
        <v>41.215348871870091</v>
      </c>
    </row>
    <row r="1287" spans="1:31" x14ac:dyDescent="0.3">
      <c r="A1287">
        <v>2761333</v>
      </c>
      <c r="B1287">
        <v>1</v>
      </c>
      <c r="C1287" t="s">
        <v>80</v>
      </c>
      <c r="D1287" t="s">
        <v>82</v>
      </c>
      <c r="E1287" t="s">
        <v>166</v>
      </c>
      <c r="F1287" t="s">
        <v>2376</v>
      </c>
      <c r="G1287" t="s">
        <v>204</v>
      </c>
      <c r="H1287" t="s">
        <v>135</v>
      </c>
      <c r="I1287" t="s">
        <v>136</v>
      </c>
      <c r="J1287" t="s">
        <v>137</v>
      </c>
      <c r="K1287" t="s">
        <v>138</v>
      </c>
      <c r="L1287" t="s">
        <v>3835</v>
      </c>
      <c r="M1287" t="s">
        <v>3836</v>
      </c>
      <c r="N1287" s="26">
        <v>1.93</v>
      </c>
      <c r="O1287">
        <v>0</v>
      </c>
      <c r="P1287">
        <v>280</v>
      </c>
      <c r="Q1287">
        <v>0</v>
      </c>
      <c r="R1287">
        <v>0</v>
      </c>
      <c r="S1287">
        <v>0</v>
      </c>
      <c r="T1287">
        <v>37</v>
      </c>
      <c r="U1287">
        <v>0</v>
      </c>
      <c r="V1287">
        <v>0</v>
      </c>
      <c r="W1287" s="26">
        <v>0</v>
      </c>
      <c r="X1287" s="26">
        <v>176.34547520620544</v>
      </c>
      <c r="Y1287" s="26">
        <v>0</v>
      </c>
      <c r="Z1287" s="26">
        <v>0</v>
      </c>
      <c r="AA1287" s="26">
        <v>0</v>
      </c>
      <c r="AB1287" s="26">
        <v>45.943956638519985</v>
      </c>
      <c r="AC1287" s="26">
        <v>0</v>
      </c>
      <c r="AD1287" s="26">
        <v>0</v>
      </c>
      <c r="AE1287" s="26">
        <v>222.28943184472541</v>
      </c>
    </row>
    <row r="1288" spans="1:31" x14ac:dyDescent="0.3">
      <c r="A1288">
        <v>2761817</v>
      </c>
      <c r="B1288">
        <v>1</v>
      </c>
      <c r="C1288" t="s">
        <v>81</v>
      </c>
      <c r="D1288" t="s">
        <v>123</v>
      </c>
      <c r="E1288" t="s">
        <v>132</v>
      </c>
      <c r="F1288" t="s">
        <v>2431</v>
      </c>
      <c r="G1288" t="s">
        <v>134</v>
      </c>
      <c r="H1288" t="s">
        <v>135</v>
      </c>
      <c r="I1288" t="s">
        <v>136</v>
      </c>
      <c r="J1288" t="s">
        <v>137</v>
      </c>
      <c r="K1288" t="s">
        <v>138</v>
      </c>
      <c r="L1288" t="s">
        <v>3837</v>
      </c>
      <c r="M1288" t="s">
        <v>3838</v>
      </c>
      <c r="N1288" s="26">
        <v>3.9063888879999999</v>
      </c>
      <c r="O1288">
        <v>0</v>
      </c>
      <c r="P1288">
        <v>9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 s="26">
        <v>0</v>
      </c>
      <c r="X1288" s="26">
        <v>4.7932662461558486</v>
      </c>
      <c r="Y1288" s="26">
        <v>0</v>
      </c>
      <c r="Z1288" s="26">
        <v>0</v>
      </c>
      <c r="AA1288" s="26">
        <v>0</v>
      </c>
      <c r="AB1288" s="26">
        <v>0</v>
      </c>
      <c r="AC1288" s="26">
        <v>0</v>
      </c>
      <c r="AD1288" s="26">
        <v>0</v>
      </c>
      <c r="AE1288" s="26">
        <v>4.7932662461558486</v>
      </c>
    </row>
    <row r="1289" spans="1:31" x14ac:dyDescent="0.3">
      <c r="A1289">
        <v>2761917</v>
      </c>
      <c r="B1289">
        <v>1</v>
      </c>
      <c r="C1289" t="s">
        <v>81</v>
      </c>
      <c r="D1289" t="s">
        <v>120</v>
      </c>
      <c r="E1289" t="s">
        <v>157</v>
      </c>
      <c r="F1289" t="s">
        <v>3839</v>
      </c>
      <c r="G1289" t="s">
        <v>159</v>
      </c>
      <c r="H1289" t="s">
        <v>149</v>
      </c>
      <c r="I1289" t="s">
        <v>136</v>
      </c>
      <c r="J1289" t="s">
        <v>137</v>
      </c>
      <c r="K1289" t="s">
        <v>138</v>
      </c>
      <c r="L1289" t="s">
        <v>3840</v>
      </c>
      <c r="M1289" t="s">
        <v>3841</v>
      </c>
      <c r="N1289" s="26">
        <v>1.2594444440000001</v>
      </c>
      <c r="O1289">
        <v>2</v>
      </c>
      <c r="P1289">
        <v>322</v>
      </c>
      <c r="Q1289">
        <v>98</v>
      </c>
      <c r="R1289">
        <v>4</v>
      </c>
      <c r="S1289">
        <v>15</v>
      </c>
      <c r="T1289">
        <v>41</v>
      </c>
      <c r="U1289">
        <v>3</v>
      </c>
      <c r="V1289">
        <v>0</v>
      </c>
      <c r="W1289" s="26">
        <v>2.8004023265077622</v>
      </c>
      <c r="X1289" s="26">
        <v>114.22233083860868</v>
      </c>
      <c r="Y1289" s="26">
        <v>206.72779727594605</v>
      </c>
      <c r="Z1289" s="26">
        <v>1.7516239817986481</v>
      </c>
      <c r="AA1289" s="26">
        <v>25.524652778344858</v>
      </c>
      <c r="AB1289" s="26">
        <v>13.89112023232838</v>
      </c>
      <c r="AC1289" s="26">
        <v>105.87225101414482</v>
      </c>
      <c r="AD1289" s="26">
        <v>0</v>
      </c>
      <c r="AE1289" s="26">
        <v>470.79017844767918</v>
      </c>
    </row>
    <row r="1290" spans="1:31" x14ac:dyDescent="0.3">
      <c r="A1290">
        <v>2761671</v>
      </c>
      <c r="B1290">
        <v>1</v>
      </c>
      <c r="C1290" t="s">
        <v>80</v>
      </c>
      <c r="D1290" t="s">
        <v>93</v>
      </c>
      <c r="E1290" t="s">
        <v>132</v>
      </c>
      <c r="F1290" t="s">
        <v>3842</v>
      </c>
      <c r="G1290" t="s">
        <v>197</v>
      </c>
      <c r="H1290" t="s">
        <v>135</v>
      </c>
      <c r="I1290" t="s">
        <v>136</v>
      </c>
      <c r="J1290" t="s">
        <v>137</v>
      </c>
      <c r="K1290" t="s">
        <v>138</v>
      </c>
      <c r="L1290" t="s">
        <v>3843</v>
      </c>
      <c r="M1290" t="s">
        <v>3844</v>
      </c>
      <c r="N1290" s="26">
        <v>1.3425</v>
      </c>
      <c r="O1290">
        <v>0</v>
      </c>
      <c r="P1290">
        <v>1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 s="26">
        <v>0</v>
      </c>
      <c r="X1290" s="26">
        <v>0.11182325094736074</v>
      </c>
      <c r="Y1290" s="26">
        <v>0</v>
      </c>
      <c r="Z1290" s="26">
        <v>0</v>
      </c>
      <c r="AA1290" s="26">
        <v>0</v>
      </c>
      <c r="AB1290" s="26">
        <v>0</v>
      </c>
      <c r="AC1290" s="26">
        <v>0</v>
      </c>
      <c r="AD1290" s="26">
        <v>0</v>
      </c>
      <c r="AE1290" s="26">
        <v>0.11182325094736074</v>
      </c>
    </row>
    <row r="1291" spans="1:31" x14ac:dyDescent="0.3">
      <c r="A1291">
        <v>2761399</v>
      </c>
      <c r="B1291">
        <v>1</v>
      </c>
      <c r="C1291" t="s">
        <v>80</v>
      </c>
      <c r="D1291" t="s">
        <v>103</v>
      </c>
      <c r="E1291" t="s">
        <v>175</v>
      </c>
      <c r="F1291" t="s">
        <v>3845</v>
      </c>
      <c r="G1291" t="s">
        <v>186</v>
      </c>
      <c r="H1291" t="s">
        <v>149</v>
      </c>
      <c r="I1291" t="s">
        <v>136</v>
      </c>
      <c r="J1291" t="s">
        <v>137</v>
      </c>
      <c r="K1291" t="s">
        <v>187</v>
      </c>
      <c r="L1291" t="s">
        <v>3846</v>
      </c>
      <c r="M1291" t="s">
        <v>3847</v>
      </c>
      <c r="N1291" s="26">
        <v>7.7416666660000004</v>
      </c>
      <c r="O1291">
        <v>5</v>
      </c>
      <c r="P1291">
        <v>2275</v>
      </c>
      <c r="Q1291">
        <v>106</v>
      </c>
      <c r="R1291">
        <v>330</v>
      </c>
      <c r="S1291">
        <v>47</v>
      </c>
      <c r="T1291">
        <v>223</v>
      </c>
      <c r="U1291">
        <v>9</v>
      </c>
      <c r="V1291">
        <v>2</v>
      </c>
      <c r="W1291" s="26">
        <v>24.835894664926062</v>
      </c>
      <c r="X1291" s="26">
        <v>4903.6973321935302</v>
      </c>
      <c r="Y1291" s="26">
        <v>4966.9522373522641</v>
      </c>
      <c r="Z1291" s="26">
        <v>761.46265463361726</v>
      </c>
      <c r="AA1291" s="26">
        <v>2508.3108970310841</v>
      </c>
      <c r="AB1291" s="26">
        <v>2675.4892480011908</v>
      </c>
      <c r="AC1291" s="26">
        <v>17955.600157459819</v>
      </c>
      <c r="AD1291" s="26">
        <v>1854.867960285867</v>
      </c>
      <c r="AE1291" s="26">
        <v>35651.216381622296</v>
      </c>
    </row>
    <row r="1292" spans="1:31" x14ac:dyDescent="0.3">
      <c r="A1292">
        <v>2761897</v>
      </c>
      <c r="B1292">
        <v>1</v>
      </c>
      <c r="C1292" t="s">
        <v>80</v>
      </c>
      <c r="D1292" t="s">
        <v>100</v>
      </c>
      <c r="E1292" t="s">
        <v>170</v>
      </c>
      <c r="F1292" t="s">
        <v>3848</v>
      </c>
      <c r="G1292" t="s">
        <v>204</v>
      </c>
      <c r="H1292" t="s">
        <v>135</v>
      </c>
      <c r="I1292" t="s">
        <v>136</v>
      </c>
      <c r="J1292" t="s">
        <v>137</v>
      </c>
      <c r="K1292" t="s">
        <v>138</v>
      </c>
      <c r="L1292" t="s">
        <v>3849</v>
      </c>
      <c r="M1292" t="s">
        <v>3850</v>
      </c>
      <c r="N1292" s="26">
        <v>1.0833333329999999</v>
      </c>
      <c r="O1292">
        <v>0</v>
      </c>
      <c r="P1292">
        <v>62</v>
      </c>
      <c r="Q1292">
        <v>0</v>
      </c>
      <c r="R1292">
        <v>7</v>
      </c>
      <c r="S1292">
        <v>0</v>
      </c>
      <c r="T1292">
        <v>3</v>
      </c>
      <c r="U1292">
        <v>0</v>
      </c>
      <c r="V1292">
        <v>0</v>
      </c>
      <c r="W1292" s="26">
        <v>0</v>
      </c>
      <c r="X1292" s="26">
        <v>20.529223586841937</v>
      </c>
      <c r="Y1292" s="26">
        <v>0</v>
      </c>
      <c r="Z1292" s="26">
        <v>0.27353140125471165</v>
      </c>
      <c r="AA1292" s="26">
        <v>0</v>
      </c>
      <c r="AB1292" s="26">
        <v>5.5411951370607149</v>
      </c>
      <c r="AC1292" s="26">
        <v>0</v>
      </c>
      <c r="AD1292" s="26">
        <v>0</v>
      </c>
      <c r="AE1292" s="26">
        <v>26.343950125157363</v>
      </c>
    </row>
    <row r="1293" spans="1:31" x14ac:dyDescent="0.3">
      <c r="A1293">
        <v>2761877</v>
      </c>
      <c r="B1293">
        <v>1</v>
      </c>
      <c r="C1293" t="s">
        <v>80</v>
      </c>
      <c r="D1293" t="s">
        <v>85</v>
      </c>
      <c r="E1293" t="s">
        <v>132</v>
      </c>
      <c r="F1293" t="s">
        <v>3851</v>
      </c>
      <c r="G1293" t="s">
        <v>134</v>
      </c>
      <c r="H1293" t="s">
        <v>135</v>
      </c>
      <c r="I1293" t="s">
        <v>136</v>
      </c>
      <c r="J1293" t="s">
        <v>137</v>
      </c>
      <c r="K1293" t="s">
        <v>138</v>
      </c>
      <c r="L1293" t="s">
        <v>3852</v>
      </c>
      <c r="M1293" t="s">
        <v>3853</v>
      </c>
      <c r="N1293" s="26">
        <v>3.6777777770000002</v>
      </c>
      <c r="O1293">
        <v>0</v>
      </c>
      <c r="P1293">
        <v>11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 s="26">
        <v>0</v>
      </c>
      <c r="X1293" s="26">
        <v>14.193292119941583</v>
      </c>
      <c r="Y1293" s="26">
        <v>0</v>
      </c>
      <c r="Z1293" s="26">
        <v>0</v>
      </c>
      <c r="AA1293" s="26">
        <v>0</v>
      </c>
      <c r="AB1293" s="26">
        <v>0</v>
      </c>
      <c r="AC1293" s="26">
        <v>0</v>
      </c>
      <c r="AD1293" s="26">
        <v>0</v>
      </c>
      <c r="AE1293" s="26">
        <v>14.193292119941583</v>
      </c>
    </row>
    <row r="1294" spans="1:31" x14ac:dyDescent="0.3">
      <c r="A1294">
        <v>2761854</v>
      </c>
      <c r="B1294">
        <v>1</v>
      </c>
      <c r="C1294" t="s">
        <v>81</v>
      </c>
      <c r="D1294" t="s">
        <v>127</v>
      </c>
      <c r="E1294" t="s">
        <v>146</v>
      </c>
      <c r="F1294" t="s">
        <v>2379</v>
      </c>
      <c r="G1294" t="s">
        <v>159</v>
      </c>
      <c r="H1294" t="s">
        <v>149</v>
      </c>
      <c r="I1294" t="s">
        <v>136</v>
      </c>
      <c r="J1294" t="s">
        <v>137</v>
      </c>
      <c r="K1294" t="s">
        <v>138</v>
      </c>
      <c r="L1294" t="s">
        <v>3854</v>
      </c>
      <c r="M1294" t="s">
        <v>3855</v>
      </c>
      <c r="N1294" s="26">
        <v>1.1616666659999999</v>
      </c>
      <c r="O1294">
        <v>1</v>
      </c>
      <c r="P1294">
        <v>500</v>
      </c>
      <c r="Q1294">
        <v>107</v>
      </c>
      <c r="R1294">
        <v>142</v>
      </c>
      <c r="S1294">
        <v>8</v>
      </c>
      <c r="T1294">
        <v>71</v>
      </c>
      <c r="U1294">
        <v>0</v>
      </c>
      <c r="V1294">
        <v>0</v>
      </c>
      <c r="W1294" s="26">
        <v>1.353047542243129</v>
      </c>
      <c r="X1294" s="26">
        <v>121.74567056098067</v>
      </c>
      <c r="Y1294" s="26">
        <v>136.00217370986087</v>
      </c>
      <c r="Z1294" s="26">
        <v>11.718706520706759</v>
      </c>
      <c r="AA1294" s="26">
        <v>51.265081406929013</v>
      </c>
      <c r="AB1294" s="26">
        <v>28.302787849753447</v>
      </c>
      <c r="AC1294" s="26">
        <v>0</v>
      </c>
      <c r="AD1294" s="26">
        <v>0</v>
      </c>
      <c r="AE1294" s="26">
        <v>350.38746759047388</v>
      </c>
    </row>
    <row r="1295" spans="1:31" x14ac:dyDescent="0.3">
      <c r="A1295">
        <v>2762046</v>
      </c>
      <c r="B1295">
        <v>1</v>
      </c>
      <c r="C1295" t="s">
        <v>80</v>
      </c>
      <c r="D1295" t="s">
        <v>82</v>
      </c>
      <c r="E1295" t="s">
        <v>132</v>
      </c>
      <c r="F1295" t="s">
        <v>3856</v>
      </c>
      <c r="G1295" t="s">
        <v>134</v>
      </c>
      <c r="H1295" t="s">
        <v>135</v>
      </c>
      <c r="I1295" t="s">
        <v>136</v>
      </c>
      <c r="J1295" t="s">
        <v>137</v>
      </c>
      <c r="K1295" t="s">
        <v>138</v>
      </c>
      <c r="L1295" t="s">
        <v>3857</v>
      </c>
      <c r="M1295" t="s">
        <v>3858</v>
      </c>
      <c r="N1295" s="26">
        <v>1.651944444</v>
      </c>
      <c r="O1295">
        <v>0</v>
      </c>
      <c r="P1295">
        <v>3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 s="26">
        <v>0</v>
      </c>
      <c r="X1295" s="26">
        <v>1.2434774495799295</v>
      </c>
      <c r="Y1295" s="26">
        <v>0</v>
      </c>
      <c r="Z1295" s="26">
        <v>0</v>
      </c>
      <c r="AA1295" s="26">
        <v>0</v>
      </c>
      <c r="AB1295" s="26">
        <v>0</v>
      </c>
      <c r="AC1295" s="26">
        <v>0</v>
      </c>
      <c r="AD1295" s="26">
        <v>0</v>
      </c>
      <c r="AE1295" s="26">
        <v>1.2434774495799295</v>
      </c>
    </row>
    <row r="1296" spans="1:31" x14ac:dyDescent="0.3">
      <c r="A1296">
        <v>2761442</v>
      </c>
      <c r="B1296">
        <v>1</v>
      </c>
      <c r="C1296" t="s">
        <v>80</v>
      </c>
      <c r="D1296" t="s">
        <v>105</v>
      </c>
      <c r="E1296" t="s">
        <v>141</v>
      </c>
      <c r="F1296" t="s">
        <v>3859</v>
      </c>
      <c r="G1296" t="s">
        <v>186</v>
      </c>
      <c r="H1296" t="s">
        <v>135</v>
      </c>
      <c r="I1296" t="s">
        <v>136</v>
      </c>
      <c r="J1296" t="s">
        <v>137</v>
      </c>
      <c r="K1296" t="s">
        <v>187</v>
      </c>
      <c r="L1296" t="s">
        <v>3860</v>
      </c>
      <c r="M1296" t="s">
        <v>3861</v>
      </c>
      <c r="N1296" s="26">
        <v>7.8777777770000004</v>
      </c>
      <c r="O1296">
        <v>0</v>
      </c>
      <c r="P1296">
        <v>152</v>
      </c>
      <c r="Q1296">
        <v>0</v>
      </c>
      <c r="R1296">
        <v>0</v>
      </c>
      <c r="S1296">
        <v>0</v>
      </c>
      <c r="T1296">
        <v>3</v>
      </c>
      <c r="U1296">
        <v>0</v>
      </c>
      <c r="V1296">
        <v>0</v>
      </c>
      <c r="W1296" s="26">
        <v>0</v>
      </c>
      <c r="X1296" s="26">
        <v>323.69603366410735</v>
      </c>
      <c r="Y1296" s="26">
        <v>0</v>
      </c>
      <c r="Z1296" s="26">
        <v>0</v>
      </c>
      <c r="AA1296" s="26">
        <v>0</v>
      </c>
      <c r="AB1296" s="26">
        <v>57.409798356391534</v>
      </c>
      <c r="AC1296" s="26">
        <v>0</v>
      </c>
      <c r="AD1296" s="26">
        <v>0</v>
      </c>
      <c r="AE1296" s="26">
        <v>381.10583202049889</v>
      </c>
    </row>
    <row r="1297" spans="1:31" x14ac:dyDescent="0.3">
      <c r="A1297">
        <v>2762083</v>
      </c>
      <c r="B1297">
        <v>1</v>
      </c>
      <c r="C1297" t="s">
        <v>80</v>
      </c>
      <c r="D1297" t="s">
        <v>106</v>
      </c>
      <c r="E1297" t="s">
        <v>146</v>
      </c>
      <c r="F1297" t="s">
        <v>3862</v>
      </c>
      <c r="G1297" t="s">
        <v>159</v>
      </c>
      <c r="H1297" t="s">
        <v>149</v>
      </c>
      <c r="I1297" t="s">
        <v>136</v>
      </c>
      <c r="J1297" t="s">
        <v>137</v>
      </c>
      <c r="K1297" t="s">
        <v>138</v>
      </c>
      <c r="L1297" t="s">
        <v>3863</v>
      </c>
      <c r="M1297" t="s">
        <v>3864</v>
      </c>
      <c r="N1297" s="26">
        <v>0.450555555</v>
      </c>
      <c r="O1297">
        <v>0</v>
      </c>
      <c r="P1297">
        <v>0</v>
      </c>
      <c r="Q1297">
        <v>4</v>
      </c>
      <c r="R1297">
        <v>0</v>
      </c>
      <c r="S1297">
        <v>0</v>
      </c>
      <c r="T1297">
        <v>0</v>
      </c>
      <c r="U1297">
        <v>0</v>
      </c>
      <c r="V1297">
        <v>0</v>
      </c>
      <c r="W1297" s="26">
        <v>0</v>
      </c>
      <c r="X1297" s="26">
        <v>0</v>
      </c>
      <c r="Y1297" s="26">
        <v>84.254499720913898</v>
      </c>
      <c r="Z1297" s="26">
        <v>0</v>
      </c>
      <c r="AA1297" s="26">
        <v>0</v>
      </c>
      <c r="AB1297" s="26">
        <v>0</v>
      </c>
      <c r="AC1297" s="26">
        <v>0</v>
      </c>
      <c r="AD1297" s="26">
        <v>0</v>
      </c>
      <c r="AE1297" s="26">
        <v>84.254499720913898</v>
      </c>
    </row>
    <row r="1298" spans="1:31" x14ac:dyDescent="0.3">
      <c r="A1298">
        <v>2761499</v>
      </c>
      <c r="B1298">
        <v>1</v>
      </c>
      <c r="C1298" t="s">
        <v>81</v>
      </c>
      <c r="D1298" t="s">
        <v>121</v>
      </c>
      <c r="E1298" t="s">
        <v>141</v>
      </c>
      <c r="F1298" t="s">
        <v>3865</v>
      </c>
      <c r="G1298" t="s">
        <v>143</v>
      </c>
      <c r="H1298" t="s">
        <v>135</v>
      </c>
      <c r="I1298" t="s">
        <v>136</v>
      </c>
      <c r="J1298" t="s">
        <v>137</v>
      </c>
      <c r="K1298" t="s">
        <v>138</v>
      </c>
      <c r="L1298" t="s">
        <v>3866</v>
      </c>
      <c r="M1298" t="s">
        <v>3867</v>
      </c>
      <c r="N1298" s="26">
        <v>0.62</v>
      </c>
      <c r="O1298">
        <v>0</v>
      </c>
      <c r="P1298">
        <v>6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 s="26">
        <v>0</v>
      </c>
      <c r="X1298" s="26">
        <v>0.33739223081412001</v>
      </c>
      <c r="Y1298" s="26">
        <v>0</v>
      </c>
      <c r="Z1298" s="26">
        <v>0</v>
      </c>
      <c r="AA1298" s="26">
        <v>0</v>
      </c>
      <c r="AB1298" s="26">
        <v>0</v>
      </c>
      <c r="AC1298" s="26">
        <v>0</v>
      </c>
      <c r="AD1298" s="26">
        <v>0</v>
      </c>
      <c r="AE1298" s="26">
        <v>0.33739223081412001</v>
      </c>
    </row>
    <row r="1299" spans="1:31" x14ac:dyDescent="0.3">
      <c r="A1299">
        <v>2762071</v>
      </c>
      <c r="B1299">
        <v>2</v>
      </c>
      <c r="C1299" t="s">
        <v>81</v>
      </c>
      <c r="D1299" t="s">
        <v>128</v>
      </c>
      <c r="E1299" t="s">
        <v>152</v>
      </c>
      <c r="F1299" t="s">
        <v>3868</v>
      </c>
      <c r="G1299" t="s">
        <v>154</v>
      </c>
      <c r="H1299" t="s">
        <v>149</v>
      </c>
      <c r="I1299" t="s">
        <v>136</v>
      </c>
      <c r="J1299" t="s">
        <v>137</v>
      </c>
      <c r="K1299" t="s">
        <v>138</v>
      </c>
      <c r="L1299" t="s">
        <v>3576</v>
      </c>
      <c r="M1299" t="s">
        <v>3869</v>
      </c>
      <c r="N1299" s="26">
        <v>0.23166666599999999</v>
      </c>
      <c r="O1299">
        <v>7</v>
      </c>
      <c r="P1299">
        <v>392</v>
      </c>
      <c r="Q1299">
        <v>2</v>
      </c>
      <c r="R1299">
        <v>16</v>
      </c>
      <c r="S1299">
        <v>13</v>
      </c>
      <c r="T1299">
        <v>16</v>
      </c>
      <c r="U1299">
        <v>0</v>
      </c>
      <c r="V1299">
        <v>0</v>
      </c>
      <c r="W1299" s="26">
        <v>0.27168702570597203</v>
      </c>
      <c r="X1299" s="26">
        <v>16.882377888570069</v>
      </c>
      <c r="Y1299" s="26">
        <v>4.6427280914653341E-2</v>
      </c>
      <c r="Z1299" s="26">
        <v>0.3647948346323967</v>
      </c>
      <c r="AA1299" s="26">
        <v>15.82170772255747</v>
      </c>
      <c r="AB1299" s="26">
        <v>1.225060791264863</v>
      </c>
      <c r="AC1299" s="26">
        <v>0</v>
      </c>
      <c r="AD1299" s="26">
        <v>0</v>
      </c>
      <c r="AE1299" s="26">
        <v>34.612055543645425</v>
      </c>
    </row>
    <row r="1300" spans="1:31" x14ac:dyDescent="0.3">
      <c r="A1300">
        <v>2763071</v>
      </c>
      <c r="B1300">
        <v>1</v>
      </c>
      <c r="C1300" t="s">
        <v>80</v>
      </c>
      <c r="D1300" t="s">
        <v>85</v>
      </c>
      <c r="E1300" t="s">
        <v>141</v>
      </c>
      <c r="F1300" t="s">
        <v>3870</v>
      </c>
      <c r="G1300" t="s">
        <v>143</v>
      </c>
      <c r="H1300" t="s">
        <v>135</v>
      </c>
      <c r="I1300" t="s">
        <v>136</v>
      </c>
      <c r="J1300" t="s">
        <v>137</v>
      </c>
      <c r="K1300" t="s">
        <v>138</v>
      </c>
      <c r="L1300" t="s">
        <v>3871</v>
      </c>
      <c r="M1300" t="s">
        <v>3872</v>
      </c>
      <c r="N1300" s="26">
        <v>0.34833333300000002</v>
      </c>
      <c r="O1300">
        <v>0</v>
      </c>
      <c r="P1300">
        <v>171</v>
      </c>
      <c r="Q1300">
        <v>0</v>
      </c>
      <c r="R1300">
        <v>0</v>
      </c>
      <c r="S1300">
        <v>0</v>
      </c>
      <c r="T1300">
        <v>83</v>
      </c>
      <c r="U1300">
        <v>0</v>
      </c>
      <c r="V1300">
        <v>0</v>
      </c>
      <c r="W1300" s="26">
        <v>0</v>
      </c>
      <c r="X1300" s="26">
        <v>14.537853148258773</v>
      </c>
      <c r="Y1300" s="26">
        <v>0</v>
      </c>
      <c r="Z1300" s="26">
        <v>0</v>
      </c>
      <c r="AA1300" s="26">
        <v>0</v>
      </c>
      <c r="AB1300" s="26">
        <v>27.48749887002198</v>
      </c>
      <c r="AC1300" s="26">
        <v>0</v>
      </c>
      <c r="AD1300" s="26">
        <v>0</v>
      </c>
      <c r="AE1300" s="26">
        <v>42.025352018280756</v>
      </c>
    </row>
    <row r="1301" spans="1:31" x14ac:dyDescent="0.3">
      <c r="A1301">
        <v>2762716</v>
      </c>
      <c r="B1301">
        <v>1</v>
      </c>
      <c r="C1301" t="s">
        <v>80</v>
      </c>
      <c r="D1301" t="s">
        <v>82</v>
      </c>
      <c r="E1301" t="s">
        <v>166</v>
      </c>
      <c r="F1301" t="s">
        <v>3873</v>
      </c>
      <c r="G1301" t="s">
        <v>143</v>
      </c>
      <c r="H1301" t="s">
        <v>135</v>
      </c>
      <c r="I1301" t="s">
        <v>136</v>
      </c>
      <c r="J1301" t="s">
        <v>137</v>
      </c>
      <c r="K1301" t="s">
        <v>138</v>
      </c>
      <c r="L1301" t="s">
        <v>3874</v>
      </c>
      <c r="M1301" t="s">
        <v>3875</v>
      </c>
      <c r="N1301" s="26">
        <v>0.53833333299999997</v>
      </c>
      <c r="O1301">
        <v>0</v>
      </c>
      <c r="P1301">
        <v>57</v>
      </c>
      <c r="Q1301">
        <v>0</v>
      </c>
      <c r="R1301">
        <v>0</v>
      </c>
      <c r="S1301">
        <v>0</v>
      </c>
      <c r="T1301">
        <v>56</v>
      </c>
      <c r="U1301">
        <v>0</v>
      </c>
      <c r="V1301">
        <v>0</v>
      </c>
      <c r="W1301" s="26">
        <v>0</v>
      </c>
      <c r="X1301" s="26">
        <v>5.7984601042546107</v>
      </c>
      <c r="Y1301" s="26">
        <v>0</v>
      </c>
      <c r="Z1301" s="26">
        <v>0</v>
      </c>
      <c r="AA1301" s="26">
        <v>0</v>
      </c>
      <c r="AB1301" s="26">
        <v>29.513733690505319</v>
      </c>
      <c r="AC1301" s="26">
        <v>0</v>
      </c>
      <c r="AD1301" s="26">
        <v>0</v>
      </c>
      <c r="AE1301" s="26">
        <v>35.312193794759928</v>
      </c>
    </row>
    <row r="1302" spans="1:31" x14ac:dyDescent="0.3">
      <c r="A1302">
        <v>2763094</v>
      </c>
      <c r="B1302">
        <v>1</v>
      </c>
      <c r="C1302" t="s">
        <v>81</v>
      </c>
      <c r="D1302" t="s">
        <v>112</v>
      </c>
      <c r="E1302" t="s">
        <v>152</v>
      </c>
      <c r="F1302" t="s">
        <v>3876</v>
      </c>
      <c r="G1302" t="s">
        <v>159</v>
      </c>
      <c r="H1302" t="s">
        <v>149</v>
      </c>
      <c r="I1302" t="s">
        <v>136</v>
      </c>
      <c r="J1302" t="s">
        <v>137</v>
      </c>
      <c r="K1302" t="s">
        <v>138</v>
      </c>
      <c r="L1302" t="s">
        <v>3877</v>
      </c>
      <c r="M1302" t="s">
        <v>3878</v>
      </c>
      <c r="N1302" s="26">
        <v>0.49138888800000002</v>
      </c>
      <c r="O1302">
        <v>5</v>
      </c>
      <c r="P1302">
        <v>1122</v>
      </c>
      <c r="Q1302">
        <v>16</v>
      </c>
      <c r="R1302">
        <v>145</v>
      </c>
      <c r="S1302">
        <v>5</v>
      </c>
      <c r="T1302">
        <v>72</v>
      </c>
      <c r="U1302">
        <v>0</v>
      </c>
      <c r="V1302">
        <v>0</v>
      </c>
      <c r="W1302" s="26">
        <v>0.49192560165555554</v>
      </c>
      <c r="X1302" s="26">
        <v>15.640488198021686</v>
      </c>
      <c r="Y1302" s="26">
        <v>0.13645944338903179</v>
      </c>
      <c r="Z1302" s="26">
        <v>2.5008746951699234</v>
      </c>
      <c r="AA1302" s="26">
        <v>11.125502515115897</v>
      </c>
      <c r="AB1302" s="26">
        <v>6.2079892880814125</v>
      </c>
      <c r="AC1302" s="26">
        <v>0</v>
      </c>
      <c r="AD1302" s="26">
        <v>0</v>
      </c>
      <c r="AE1302" s="26">
        <v>36.103239741433505</v>
      </c>
    </row>
    <row r="1303" spans="1:31" x14ac:dyDescent="0.3">
      <c r="A1303">
        <v>2762762</v>
      </c>
      <c r="B1303">
        <v>1</v>
      </c>
      <c r="C1303" t="s">
        <v>80</v>
      </c>
      <c r="D1303" t="s">
        <v>87</v>
      </c>
      <c r="E1303" t="s">
        <v>141</v>
      </c>
      <c r="F1303" t="s">
        <v>3879</v>
      </c>
      <c r="G1303" t="s">
        <v>344</v>
      </c>
      <c r="H1303" t="s">
        <v>135</v>
      </c>
      <c r="I1303" t="s">
        <v>136</v>
      </c>
      <c r="J1303" t="s">
        <v>137</v>
      </c>
      <c r="K1303" t="s">
        <v>138</v>
      </c>
      <c r="L1303" t="s">
        <v>3880</v>
      </c>
      <c r="M1303" t="s">
        <v>3881</v>
      </c>
      <c r="N1303" s="26">
        <v>0.92861111100000004</v>
      </c>
      <c r="O1303">
        <v>0</v>
      </c>
      <c r="P1303">
        <v>232</v>
      </c>
      <c r="Q1303">
        <v>0</v>
      </c>
      <c r="R1303">
        <v>0</v>
      </c>
      <c r="S1303">
        <v>0</v>
      </c>
      <c r="T1303">
        <v>91</v>
      </c>
      <c r="U1303">
        <v>0</v>
      </c>
      <c r="V1303">
        <v>0</v>
      </c>
      <c r="W1303" s="26">
        <v>0</v>
      </c>
      <c r="X1303" s="26">
        <v>58.268367323893031</v>
      </c>
      <c r="Y1303" s="26">
        <v>0</v>
      </c>
      <c r="Z1303" s="26">
        <v>0</v>
      </c>
      <c r="AA1303" s="26">
        <v>0</v>
      </c>
      <c r="AB1303" s="26">
        <v>72.244558184967332</v>
      </c>
      <c r="AC1303" s="26">
        <v>0</v>
      </c>
      <c r="AD1303" s="26">
        <v>0</v>
      </c>
      <c r="AE1303" s="26">
        <v>130.51292550886035</v>
      </c>
    </row>
    <row r="1304" spans="1:31" x14ac:dyDescent="0.3">
      <c r="A1304">
        <v>2762593</v>
      </c>
      <c r="B1304">
        <v>1</v>
      </c>
      <c r="C1304" t="s">
        <v>80</v>
      </c>
      <c r="D1304" t="s">
        <v>90</v>
      </c>
      <c r="E1304" t="s">
        <v>166</v>
      </c>
      <c r="F1304" t="s">
        <v>3882</v>
      </c>
      <c r="G1304" t="s">
        <v>204</v>
      </c>
      <c r="H1304" t="s">
        <v>135</v>
      </c>
      <c r="I1304" t="s">
        <v>136</v>
      </c>
      <c r="J1304" t="s">
        <v>137</v>
      </c>
      <c r="K1304" t="s">
        <v>138</v>
      </c>
      <c r="L1304" t="s">
        <v>3883</v>
      </c>
      <c r="M1304" t="s">
        <v>3884</v>
      </c>
      <c r="N1304" s="26">
        <v>2.8186111110000001</v>
      </c>
      <c r="O1304">
        <v>0</v>
      </c>
      <c r="P1304">
        <v>18</v>
      </c>
      <c r="Q1304">
        <v>0</v>
      </c>
      <c r="R1304">
        <v>0</v>
      </c>
      <c r="S1304">
        <v>0</v>
      </c>
      <c r="T1304">
        <v>7</v>
      </c>
      <c r="U1304">
        <v>0</v>
      </c>
      <c r="V1304">
        <v>0</v>
      </c>
      <c r="W1304" s="26">
        <v>0</v>
      </c>
      <c r="X1304" s="26">
        <v>17.1745491687122</v>
      </c>
      <c r="Y1304" s="26">
        <v>0</v>
      </c>
      <c r="Z1304" s="26">
        <v>0</v>
      </c>
      <c r="AA1304" s="26">
        <v>0</v>
      </c>
      <c r="AB1304" s="26">
        <v>35.138917338518297</v>
      </c>
      <c r="AC1304" s="26">
        <v>0</v>
      </c>
      <c r="AD1304" s="26">
        <v>0</v>
      </c>
      <c r="AE1304" s="26">
        <v>52.313466507230501</v>
      </c>
    </row>
    <row r="1305" spans="1:31" x14ac:dyDescent="0.3">
      <c r="A1305">
        <v>2762693</v>
      </c>
      <c r="B1305">
        <v>1</v>
      </c>
      <c r="C1305" t="s">
        <v>81</v>
      </c>
      <c r="D1305" t="s">
        <v>112</v>
      </c>
      <c r="E1305" t="s">
        <v>146</v>
      </c>
      <c r="F1305" t="s">
        <v>3885</v>
      </c>
      <c r="G1305" t="s">
        <v>159</v>
      </c>
      <c r="H1305" t="s">
        <v>149</v>
      </c>
      <c r="I1305" t="s">
        <v>136</v>
      </c>
      <c r="J1305" t="s">
        <v>137</v>
      </c>
      <c r="K1305" t="s">
        <v>138</v>
      </c>
      <c r="L1305" t="s">
        <v>3886</v>
      </c>
      <c r="M1305" t="s">
        <v>3887</v>
      </c>
      <c r="N1305" s="26">
        <v>0.42499999999999999</v>
      </c>
      <c r="O1305">
        <v>0</v>
      </c>
      <c r="P1305">
        <v>3763</v>
      </c>
      <c r="Q1305">
        <v>0</v>
      </c>
      <c r="R1305">
        <v>104</v>
      </c>
      <c r="S1305">
        <v>2</v>
      </c>
      <c r="T1305">
        <v>598</v>
      </c>
      <c r="U1305">
        <v>2</v>
      </c>
      <c r="V1305">
        <v>3</v>
      </c>
      <c r="W1305" s="26">
        <v>0</v>
      </c>
      <c r="X1305" s="26">
        <v>317.88393370063562</v>
      </c>
      <c r="Y1305" s="26">
        <v>0</v>
      </c>
      <c r="Z1305" s="26">
        <v>1.1145645401190434</v>
      </c>
      <c r="AA1305" s="26">
        <v>8.1672912711400603</v>
      </c>
      <c r="AB1305" s="26">
        <v>180.63248694814123</v>
      </c>
      <c r="AC1305" s="26">
        <v>167.80570550512465</v>
      </c>
      <c r="AD1305" s="26">
        <v>19.737157153935375</v>
      </c>
      <c r="AE1305" s="26">
        <v>695.34113911909594</v>
      </c>
    </row>
    <row r="1306" spans="1:31" x14ac:dyDescent="0.3">
      <c r="A1306">
        <v>2762401</v>
      </c>
      <c r="B1306">
        <v>1</v>
      </c>
      <c r="C1306" t="s">
        <v>80</v>
      </c>
      <c r="D1306" t="s">
        <v>88</v>
      </c>
      <c r="E1306" t="s">
        <v>141</v>
      </c>
      <c r="F1306" t="s">
        <v>3888</v>
      </c>
      <c r="G1306" t="s">
        <v>344</v>
      </c>
      <c r="H1306" t="s">
        <v>135</v>
      </c>
      <c r="I1306" t="s">
        <v>136</v>
      </c>
      <c r="J1306" t="s">
        <v>137</v>
      </c>
      <c r="K1306" t="s">
        <v>138</v>
      </c>
      <c r="L1306" t="s">
        <v>3889</v>
      </c>
      <c r="M1306" t="s">
        <v>3890</v>
      </c>
      <c r="N1306" s="26">
        <v>1.9369444440000001</v>
      </c>
      <c r="O1306">
        <v>0</v>
      </c>
      <c r="P1306">
        <v>222</v>
      </c>
      <c r="Q1306">
        <v>0</v>
      </c>
      <c r="R1306">
        <v>0</v>
      </c>
      <c r="S1306">
        <v>0</v>
      </c>
      <c r="T1306">
        <v>7</v>
      </c>
      <c r="U1306">
        <v>0</v>
      </c>
      <c r="V1306">
        <v>0</v>
      </c>
      <c r="W1306" s="26">
        <v>0</v>
      </c>
      <c r="X1306" s="26">
        <v>116.5806472942437</v>
      </c>
      <c r="Y1306" s="26">
        <v>0</v>
      </c>
      <c r="Z1306" s="26">
        <v>0</v>
      </c>
      <c r="AA1306" s="26">
        <v>0</v>
      </c>
      <c r="AB1306" s="26">
        <v>9.9642907898500823</v>
      </c>
      <c r="AC1306" s="26">
        <v>0</v>
      </c>
      <c r="AD1306" s="26">
        <v>0</v>
      </c>
      <c r="AE1306" s="26">
        <v>126.54493808409379</v>
      </c>
    </row>
    <row r="1307" spans="1:31" x14ac:dyDescent="0.3">
      <c r="A1307">
        <v>2762507</v>
      </c>
      <c r="B1307">
        <v>1</v>
      </c>
      <c r="C1307" t="s">
        <v>81</v>
      </c>
      <c r="D1307" t="s">
        <v>115</v>
      </c>
      <c r="E1307" t="s">
        <v>146</v>
      </c>
      <c r="F1307" t="s">
        <v>3891</v>
      </c>
      <c r="G1307" t="s">
        <v>148</v>
      </c>
      <c r="H1307" t="s">
        <v>149</v>
      </c>
      <c r="I1307" t="s">
        <v>136</v>
      </c>
      <c r="J1307" t="s">
        <v>137</v>
      </c>
      <c r="K1307" t="s">
        <v>138</v>
      </c>
      <c r="L1307" t="s">
        <v>3892</v>
      </c>
      <c r="M1307" t="s">
        <v>3893</v>
      </c>
      <c r="N1307" s="26">
        <v>3.4194444439999998</v>
      </c>
      <c r="O1307">
        <v>1</v>
      </c>
      <c r="P1307">
        <v>226</v>
      </c>
      <c r="Q1307">
        <v>6</v>
      </c>
      <c r="R1307">
        <v>30</v>
      </c>
      <c r="S1307">
        <v>3</v>
      </c>
      <c r="T1307">
        <v>11</v>
      </c>
      <c r="U1307">
        <v>0</v>
      </c>
      <c r="V1307">
        <v>0</v>
      </c>
      <c r="W1307" s="26">
        <v>0.72559484222055559</v>
      </c>
      <c r="X1307" s="26">
        <v>40.7701437581823</v>
      </c>
      <c r="Y1307" s="26">
        <v>1.6510445715856668</v>
      </c>
      <c r="Z1307" s="26">
        <v>8.3635395613026393</v>
      </c>
      <c r="AA1307" s="26">
        <v>18.892122028355477</v>
      </c>
      <c r="AB1307" s="26">
        <v>8.4478496610659572</v>
      </c>
      <c r="AC1307" s="26">
        <v>0</v>
      </c>
      <c r="AD1307" s="26">
        <v>0</v>
      </c>
      <c r="AE1307" s="26">
        <v>78.850294422712594</v>
      </c>
    </row>
    <row r="1308" spans="1:31" x14ac:dyDescent="0.3">
      <c r="A1308">
        <v>2762862</v>
      </c>
      <c r="B1308">
        <v>1</v>
      </c>
      <c r="C1308" t="s">
        <v>81</v>
      </c>
      <c r="D1308" t="s">
        <v>128</v>
      </c>
      <c r="E1308" t="s">
        <v>141</v>
      </c>
      <c r="F1308" t="s">
        <v>2137</v>
      </c>
      <c r="G1308" t="s">
        <v>303</v>
      </c>
      <c r="H1308" t="s">
        <v>135</v>
      </c>
      <c r="I1308" t="s">
        <v>136</v>
      </c>
      <c r="J1308" t="s">
        <v>137</v>
      </c>
      <c r="K1308" t="s">
        <v>138</v>
      </c>
      <c r="L1308" t="s">
        <v>3894</v>
      </c>
      <c r="M1308" t="s">
        <v>3895</v>
      </c>
      <c r="N1308" s="26">
        <v>1.724444444</v>
      </c>
      <c r="O1308">
        <v>0</v>
      </c>
      <c r="P1308">
        <v>47</v>
      </c>
      <c r="Q1308">
        <v>0</v>
      </c>
      <c r="R1308">
        <v>1</v>
      </c>
      <c r="S1308">
        <v>0</v>
      </c>
      <c r="T1308">
        <v>5</v>
      </c>
      <c r="U1308">
        <v>0</v>
      </c>
      <c r="V1308">
        <v>0</v>
      </c>
      <c r="W1308" s="26">
        <v>0</v>
      </c>
      <c r="X1308" s="26">
        <v>1.4764451748497318</v>
      </c>
      <c r="Y1308" s="26">
        <v>0</v>
      </c>
      <c r="Z1308" s="26">
        <v>0.44396086546272306</v>
      </c>
      <c r="AA1308" s="26">
        <v>0</v>
      </c>
      <c r="AB1308" s="26">
        <v>2.4582826338088886</v>
      </c>
      <c r="AC1308" s="26">
        <v>0</v>
      </c>
      <c r="AD1308" s="26">
        <v>0</v>
      </c>
      <c r="AE1308" s="26">
        <v>4.378688674121344</v>
      </c>
    </row>
    <row r="1309" spans="1:31" x14ac:dyDescent="0.3">
      <c r="A1309">
        <v>2762221</v>
      </c>
      <c r="B1309">
        <v>1</v>
      </c>
      <c r="C1309" t="s">
        <v>80</v>
      </c>
      <c r="D1309" t="s">
        <v>100</v>
      </c>
      <c r="E1309" t="s">
        <v>157</v>
      </c>
      <c r="F1309" t="s">
        <v>3541</v>
      </c>
      <c r="G1309" t="s">
        <v>159</v>
      </c>
      <c r="H1309" t="s">
        <v>149</v>
      </c>
      <c r="I1309" t="s">
        <v>136</v>
      </c>
      <c r="J1309" t="s">
        <v>137</v>
      </c>
      <c r="K1309" t="s">
        <v>138</v>
      </c>
      <c r="L1309" t="s">
        <v>3896</v>
      </c>
      <c r="M1309" t="s">
        <v>3897</v>
      </c>
      <c r="N1309" s="26">
        <v>0.516666666</v>
      </c>
      <c r="O1309">
        <v>0</v>
      </c>
      <c r="P1309">
        <v>287</v>
      </c>
      <c r="Q1309">
        <v>0</v>
      </c>
      <c r="R1309">
        <v>23</v>
      </c>
      <c r="S1309">
        <v>11</v>
      </c>
      <c r="T1309">
        <v>246</v>
      </c>
      <c r="U1309">
        <v>3</v>
      </c>
      <c r="V1309">
        <v>23</v>
      </c>
      <c r="W1309" s="26">
        <v>0</v>
      </c>
      <c r="X1309" s="26">
        <v>36.9179778971084</v>
      </c>
      <c r="Y1309" s="26">
        <v>0</v>
      </c>
      <c r="Z1309" s="26">
        <v>2.784100360710116</v>
      </c>
      <c r="AA1309" s="26">
        <v>51.739683764811403</v>
      </c>
      <c r="AB1309" s="26">
        <v>112.82503470188244</v>
      </c>
      <c r="AC1309" s="26">
        <v>76.685374952133884</v>
      </c>
      <c r="AD1309" s="26">
        <v>169.60889324914831</v>
      </c>
      <c r="AE1309" s="26">
        <v>450.56106492579454</v>
      </c>
    </row>
    <row r="1310" spans="1:31" x14ac:dyDescent="0.3">
      <c r="A1310">
        <v>2762361</v>
      </c>
      <c r="B1310">
        <v>1</v>
      </c>
      <c r="C1310" t="s">
        <v>81</v>
      </c>
      <c r="D1310" t="s">
        <v>128</v>
      </c>
      <c r="E1310" t="s">
        <v>170</v>
      </c>
      <c r="F1310" t="s">
        <v>3898</v>
      </c>
      <c r="G1310" t="s">
        <v>303</v>
      </c>
      <c r="H1310" t="s">
        <v>135</v>
      </c>
      <c r="I1310" t="s">
        <v>136</v>
      </c>
      <c r="J1310" t="s">
        <v>137</v>
      </c>
      <c r="K1310" t="s">
        <v>138</v>
      </c>
      <c r="L1310" t="s">
        <v>3899</v>
      </c>
      <c r="M1310" t="s">
        <v>3900</v>
      </c>
      <c r="N1310" s="26">
        <v>1.0819444439999999</v>
      </c>
      <c r="O1310">
        <v>0</v>
      </c>
      <c r="P1310">
        <v>44</v>
      </c>
      <c r="Q1310">
        <v>0</v>
      </c>
      <c r="R1310">
        <v>0</v>
      </c>
      <c r="S1310">
        <v>0</v>
      </c>
      <c r="T1310">
        <v>3</v>
      </c>
      <c r="U1310">
        <v>0</v>
      </c>
      <c r="V1310">
        <v>0</v>
      </c>
      <c r="W1310" s="26">
        <v>0</v>
      </c>
      <c r="X1310" s="26">
        <v>13.342822649174773</v>
      </c>
      <c r="Y1310" s="26">
        <v>0</v>
      </c>
      <c r="Z1310" s="26">
        <v>0</v>
      </c>
      <c r="AA1310" s="26">
        <v>0</v>
      </c>
      <c r="AB1310" s="26">
        <v>11.660446951537988</v>
      </c>
      <c r="AC1310" s="26">
        <v>0</v>
      </c>
      <c r="AD1310" s="26">
        <v>0</v>
      </c>
      <c r="AE1310" s="26">
        <v>25.003269600712763</v>
      </c>
    </row>
    <row r="1311" spans="1:31" x14ac:dyDescent="0.3">
      <c r="A1311">
        <v>2763011</v>
      </c>
      <c r="B1311">
        <v>1</v>
      </c>
      <c r="C1311" t="s">
        <v>80</v>
      </c>
      <c r="D1311" t="s">
        <v>82</v>
      </c>
      <c r="E1311" t="s">
        <v>132</v>
      </c>
      <c r="F1311" t="s">
        <v>406</v>
      </c>
      <c r="G1311" t="s">
        <v>134</v>
      </c>
      <c r="H1311" t="s">
        <v>135</v>
      </c>
      <c r="I1311" t="s">
        <v>136</v>
      </c>
      <c r="J1311" t="s">
        <v>137</v>
      </c>
      <c r="K1311" t="s">
        <v>138</v>
      </c>
      <c r="L1311" t="s">
        <v>3901</v>
      </c>
      <c r="M1311" t="s">
        <v>3902</v>
      </c>
      <c r="N1311" s="26">
        <v>1.9713888879999999</v>
      </c>
      <c r="O1311">
        <v>0</v>
      </c>
      <c r="P1311">
        <v>3</v>
      </c>
      <c r="Q1311">
        <v>0</v>
      </c>
      <c r="R1311">
        <v>0</v>
      </c>
      <c r="S1311">
        <v>0</v>
      </c>
      <c r="T1311">
        <v>9</v>
      </c>
      <c r="U1311">
        <v>0</v>
      </c>
      <c r="V1311">
        <v>0</v>
      </c>
      <c r="W1311" s="26">
        <v>0</v>
      </c>
      <c r="X1311" s="26">
        <v>1.6855283666650556</v>
      </c>
      <c r="Y1311" s="26">
        <v>0</v>
      </c>
      <c r="Z1311" s="26">
        <v>0</v>
      </c>
      <c r="AA1311" s="26">
        <v>0</v>
      </c>
      <c r="AB1311" s="26">
        <v>19.492847786008305</v>
      </c>
      <c r="AC1311" s="26">
        <v>0</v>
      </c>
      <c r="AD1311" s="26">
        <v>0</v>
      </c>
      <c r="AE1311" s="26">
        <v>21.178376152673362</v>
      </c>
    </row>
    <row r="1312" spans="1:31" x14ac:dyDescent="0.3">
      <c r="A1312">
        <v>2762819</v>
      </c>
      <c r="B1312">
        <v>1</v>
      </c>
      <c r="C1312" t="s">
        <v>81</v>
      </c>
      <c r="D1312" t="s">
        <v>124</v>
      </c>
      <c r="E1312" t="s">
        <v>170</v>
      </c>
      <c r="F1312" t="s">
        <v>3903</v>
      </c>
      <c r="G1312" t="s">
        <v>204</v>
      </c>
      <c r="H1312" t="s">
        <v>135</v>
      </c>
      <c r="I1312" t="s">
        <v>136</v>
      </c>
      <c r="J1312" t="s">
        <v>137</v>
      </c>
      <c r="K1312" t="s">
        <v>138</v>
      </c>
      <c r="L1312" t="s">
        <v>3904</v>
      </c>
      <c r="M1312" t="s">
        <v>3905</v>
      </c>
      <c r="N1312" s="26">
        <v>2.420833333</v>
      </c>
      <c r="O1312">
        <v>0</v>
      </c>
      <c r="P1312">
        <v>3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 s="26">
        <v>0</v>
      </c>
      <c r="X1312" s="26">
        <v>0.62841789886129806</v>
      </c>
      <c r="Y1312" s="26">
        <v>0</v>
      </c>
      <c r="Z1312" s="26">
        <v>0</v>
      </c>
      <c r="AA1312" s="26">
        <v>0</v>
      </c>
      <c r="AB1312" s="26">
        <v>0</v>
      </c>
      <c r="AC1312" s="26">
        <v>0</v>
      </c>
      <c r="AD1312" s="26">
        <v>0</v>
      </c>
      <c r="AE1312" s="26">
        <v>0.62841789886129806</v>
      </c>
    </row>
    <row r="1313" spans="1:31" x14ac:dyDescent="0.3">
      <c r="A1313">
        <v>2762321</v>
      </c>
      <c r="B1313">
        <v>1</v>
      </c>
      <c r="C1313" t="s">
        <v>80</v>
      </c>
      <c r="D1313" t="s">
        <v>101</v>
      </c>
      <c r="E1313" t="s">
        <v>132</v>
      </c>
      <c r="F1313" t="s">
        <v>3906</v>
      </c>
      <c r="G1313" t="s">
        <v>134</v>
      </c>
      <c r="H1313" t="s">
        <v>135</v>
      </c>
      <c r="I1313" t="s">
        <v>136</v>
      </c>
      <c r="J1313" t="s">
        <v>137</v>
      </c>
      <c r="K1313" t="s">
        <v>138</v>
      </c>
      <c r="L1313" t="s">
        <v>3907</v>
      </c>
      <c r="M1313" t="s">
        <v>3908</v>
      </c>
      <c r="N1313" s="26">
        <v>0.99555555500000004</v>
      </c>
      <c r="O1313">
        <v>0</v>
      </c>
      <c r="P1313">
        <v>2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 s="26">
        <v>0</v>
      </c>
      <c r="X1313" s="26">
        <v>0.64071309171957691</v>
      </c>
      <c r="Y1313" s="26">
        <v>0</v>
      </c>
      <c r="Z1313" s="26">
        <v>0</v>
      </c>
      <c r="AA1313" s="26">
        <v>0</v>
      </c>
      <c r="AB1313" s="26">
        <v>0</v>
      </c>
      <c r="AC1313" s="26">
        <v>0</v>
      </c>
      <c r="AD1313" s="26">
        <v>0</v>
      </c>
      <c r="AE1313" s="26">
        <v>0.64071309171957691</v>
      </c>
    </row>
    <row r="1314" spans="1:31" x14ac:dyDescent="0.3">
      <c r="A1314">
        <v>2762278</v>
      </c>
      <c r="B1314">
        <v>1</v>
      </c>
      <c r="C1314" t="s">
        <v>80</v>
      </c>
      <c r="D1314" t="s">
        <v>87</v>
      </c>
      <c r="E1314" t="s">
        <v>170</v>
      </c>
      <c r="F1314" t="s">
        <v>3909</v>
      </c>
      <c r="G1314" t="s">
        <v>425</v>
      </c>
      <c r="H1314" t="s">
        <v>135</v>
      </c>
      <c r="I1314" t="s">
        <v>136</v>
      </c>
      <c r="J1314" t="s">
        <v>137</v>
      </c>
      <c r="K1314" t="s">
        <v>138</v>
      </c>
      <c r="L1314" t="s">
        <v>3910</v>
      </c>
      <c r="M1314" t="s">
        <v>3911</v>
      </c>
      <c r="N1314" s="26">
        <v>6.7424999999999997</v>
      </c>
      <c r="O1314">
        <v>0</v>
      </c>
      <c r="P1314">
        <v>29</v>
      </c>
      <c r="Q1314">
        <v>0</v>
      </c>
      <c r="R1314">
        <v>0</v>
      </c>
      <c r="S1314">
        <v>0</v>
      </c>
      <c r="T1314">
        <v>6</v>
      </c>
      <c r="U1314">
        <v>0</v>
      </c>
      <c r="V1314">
        <v>0</v>
      </c>
      <c r="W1314" s="26">
        <v>0</v>
      </c>
      <c r="X1314" s="26">
        <v>50.325364013414671</v>
      </c>
      <c r="Y1314" s="26">
        <v>0</v>
      </c>
      <c r="Z1314" s="26">
        <v>0</v>
      </c>
      <c r="AA1314" s="26">
        <v>0</v>
      </c>
      <c r="AB1314" s="26">
        <v>56.936518501009282</v>
      </c>
      <c r="AC1314" s="26">
        <v>0</v>
      </c>
      <c r="AD1314" s="26">
        <v>0</v>
      </c>
      <c r="AE1314" s="26">
        <v>107.26188251442395</v>
      </c>
    </row>
    <row r="1315" spans="1:31" x14ac:dyDescent="0.3">
      <c r="A1315">
        <v>2762235</v>
      </c>
      <c r="B1315">
        <v>1</v>
      </c>
      <c r="C1315" t="s">
        <v>81</v>
      </c>
      <c r="D1315" t="s">
        <v>115</v>
      </c>
      <c r="E1315" t="s">
        <v>146</v>
      </c>
      <c r="F1315" t="s">
        <v>3912</v>
      </c>
      <c r="G1315" t="s">
        <v>148</v>
      </c>
      <c r="H1315" t="s">
        <v>149</v>
      </c>
      <c r="I1315" t="s">
        <v>136</v>
      </c>
      <c r="J1315" t="s">
        <v>137</v>
      </c>
      <c r="K1315" t="s">
        <v>138</v>
      </c>
      <c r="L1315" t="s">
        <v>3913</v>
      </c>
      <c r="M1315" t="s">
        <v>3914</v>
      </c>
      <c r="N1315" s="26">
        <v>0.92166666600000002</v>
      </c>
      <c r="O1315">
        <v>1</v>
      </c>
      <c r="P1315">
        <v>33</v>
      </c>
      <c r="Q1315">
        <v>0</v>
      </c>
      <c r="R1315">
        <v>2</v>
      </c>
      <c r="S1315">
        <v>0</v>
      </c>
      <c r="T1315">
        <v>3</v>
      </c>
      <c r="U1315">
        <v>0</v>
      </c>
      <c r="V1315">
        <v>0</v>
      </c>
      <c r="W1315" s="26">
        <v>0.17189786684333333</v>
      </c>
      <c r="X1315" s="26">
        <v>0.18724203091666669</v>
      </c>
      <c r="Y1315" s="26">
        <v>0</v>
      </c>
      <c r="Z1315" s="26">
        <v>0</v>
      </c>
      <c r="AA1315" s="26">
        <v>0</v>
      </c>
      <c r="AB1315" s="26">
        <v>1.4702881832866666</v>
      </c>
      <c r="AC1315" s="26">
        <v>0</v>
      </c>
      <c r="AD1315" s="26">
        <v>0</v>
      </c>
      <c r="AE1315" s="26">
        <v>1.8294280810466665</v>
      </c>
    </row>
    <row r="1316" spans="1:31" x14ac:dyDescent="0.3">
      <c r="A1316">
        <v>2762839</v>
      </c>
      <c r="B1316">
        <v>1</v>
      </c>
      <c r="C1316" t="s">
        <v>81</v>
      </c>
      <c r="D1316" t="s">
        <v>118</v>
      </c>
      <c r="E1316" t="s">
        <v>146</v>
      </c>
      <c r="F1316" t="s">
        <v>3915</v>
      </c>
      <c r="G1316" t="s">
        <v>148</v>
      </c>
      <c r="H1316" t="s">
        <v>149</v>
      </c>
      <c r="I1316" t="s">
        <v>136</v>
      </c>
      <c r="J1316" t="s">
        <v>137</v>
      </c>
      <c r="K1316" t="s">
        <v>138</v>
      </c>
      <c r="L1316" t="s">
        <v>3916</v>
      </c>
      <c r="M1316" t="s">
        <v>3917</v>
      </c>
      <c r="N1316" s="26">
        <v>2.1608333329999998</v>
      </c>
      <c r="O1316">
        <v>0</v>
      </c>
      <c r="P1316">
        <v>38</v>
      </c>
      <c r="Q1316">
        <v>0</v>
      </c>
      <c r="R1316">
        <v>8</v>
      </c>
      <c r="S1316">
        <v>0</v>
      </c>
      <c r="T1316">
        <v>13</v>
      </c>
      <c r="U1316">
        <v>0</v>
      </c>
      <c r="V1316">
        <v>0</v>
      </c>
      <c r="W1316" s="26">
        <v>0</v>
      </c>
      <c r="X1316" s="26">
        <v>12.714791286912956</v>
      </c>
      <c r="Y1316" s="26">
        <v>0</v>
      </c>
      <c r="Z1316" s="26">
        <v>0</v>
      </c>
      <c r="AA1316" s="26">
        <v>0</v>
      </c>
      <c r="AB1316" s="26">
        <v>5.2720310659827305</v>
      </c>
      <c r="AC1316" s="26">
        <v>0</v>
      </c>
      <c r="AD1316" s="26">
        <v>0</v>
      </c>
      <c r="AE1316" s="26">
        <v>17.986822352895686</v>
      </c>
    </row>
    <row r="1317" spans="1:31" x14ac:dyDescent="0.3">
      <c r="A1317">
        <v>2763031</v>
      </c>
      <c r="B1317">
        <v>1</v>
      </c>
      <c r="C1317" t="s">
        <v>80</v>
      </c>
      <c r="D1317" t="s">
        <v>89</v>
      </c>
      <c r="E1317" t="s">
        <v>166</v>
      </c>
      <c r="F1317" t="s">
        <v>3918</v>
      </c>
      <c r="G1317" t="s">
        <v>1313</v>
      </c>
      <c r="H1317" t="s">
        <v>135</v>
      </c>
      <c r="I1317" t="s">
        <v>136</v>
      </c>
      <c r="J1317" t="s">
        <v>137</v>
      </c>
      <c r="K1317" t="s">
        <v>138</v>
      </c>
      <c r="L1317" t="s">
        <v>3919</v>
      </c>
      <c r="M1317" t="s">
        <v>3920</v>
      </c>
      <c r="N1317" s="26">
        <v>1.6844444439999999</v>
      </c>
      <c r="O1317">
        <v>0</v>
      </c>
      <c r="P1317">
        <v>52</v>
      </c>
      <c r="Q1317">
        <v>0</v>
      </c>
      <c r="R1317">
        <v>0</v>
      </c>
      <c r="S1317">
        <v>0</v>
      </c>
      <c r="T1317">
        <v>4</v>
      </c>
      <c r="U1317">
        <v>0</v>
      </c>
      <c r="V1317">
        <v>0</v>
      </c>
      <c r="W1317" s="26">
        <v>0</v>
      </c>
      <c r="X1317" s="26">
        <v>65.449531314025151</v>
      </c>
      <c r="Y1317" s="26">
        <v>0</v>
      </c>
      <c r="Z1317" s="26">
        <v>0</v>
      </c>
      <c r="AA1317" s="26">
        <v>0</v>
      </c>
      <c r="AB1317" s="26">
        <v>2.9349990603128191</v>
      </c>
      <c r="AC1317" s="26">
        <v>0</v>
      </c>
      <c r="AD1317" s="26">
        <v>0</v>
      </c>
      <c r="AE1317" s="26">
        <v>68.38453037433797</v>
      </c>
    </row>
    <row r="1318" spans="1:31" x14ac:dyDescent="0.3">
      <c r="A1318">
        <v>2762590</v>
      </c>
      <c r="B1318">
        <v>1</v>
      </c>
      <c r="C1318" t="s">
        <v>81</v>
      </c>
      <c r="D1318" t="s">
        <v>123</v>
      </c>
      <c r="E1318" t="s">
        <v>141</v>
      </c>
      <c r="F1318" t="s">
        <v>3921</v>
      </c>
      <c r="G1318" t="s">
        <v>344</v>
      </c>
      <c r="H1318" t="s">
        <v>135</v>
      </c>
      <c r="I1318" t="s">
        <v>136</v>
      </c>
      <c r="J1318" t="s">
        <v>137</v>
      </c>
      <c r="K1318" t="s">
        <v>138</v>
      </c>
      <c r="L1318" t="s">
        <v>3922</v>
      </c>
      <c r="M1318" t="s">
        <v>3923</v>
      </c>
      <c r="N1318" s="26">
        <v>1.8925000000000001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60</v>
      </c>
      <c r="U1318">
        <v>0</v>
      </c>
      <c r="V1318">
        <v>1</v>
      </c>
      <c r="W1318" s="26">
        <v>0</v>
      </c>
      <c r="X1318" s="26">
        <v>0</v>
      </c>
      <c r="Y1318" s="26">
        <v>0</v>
      </c>
      <c r="Z1318" s="26">
        <v>0</v>
      </c>
      <c r="AA1318" s="26">
        <v>0</v>
      </c>
      <c r="AB1318" s="26">
        <v>67.121816116897065</v>
      </c>
      <c r="AC1318" s="26">
        <v>0</v>
      </c>
      <c r="AD1318" s="26">
        <v>299.11931831710672</v>
      </c>
      <c r="AE1318" s="26">
        <v>366.24113443400381</v>
      </c>
    </row>
    <row r="1319" spans="1:31" x14ac:dyDescent="0.3">
      <c r="A1319">
        <v>2762533</v>
      </c>
      <c r="B1319">
        <v>1</v>
      </c>
      <c r="C1319" t="s">
        <v>80</v>
      </c>
      <c r="D1319" t="s">
        <v>94</v>
      </c>
      <c r="E1319" t="s">
        <v>152</v>
      </c>
      <c r="F1319" t="s">
        <v>3924</v>
      </c>
      <c r="G1319" t="s">
        <v>159</v>
      </c>
      <c r="H1319" t="s">
        <v>149</v>
      </c>
      <c r="I1319" t="s">
        <v>566</v>
      </c>
      <c r="J1319" t="s">
        <v>137</v>
      </c>
      <c r="K1319" t="s">
        <v>138</v>
      </c>
      <c r="L1319" t="s">
        <v>3925</v>
      </c>
      <c r="M1319" t="s">
        <v>3926</v>
      </c>
      <c r="N1319" s="26">
        <v>1.7777777000000002E-2</v>
      </c>
      <c r="O1319">
        <v>0</v>
      </c>
      <c r="P1319">
        <v>1115</v>
      </c>
      <c r="Q1319">
        <v>2</v>
      </c>
      <c r="R1319">
        <v>20</v>
      </c>
      <c r="S1319">
        <v>36</v>
      </c>
      <c r="T1319">
        <v>97</v>
      </c>
      <c r="U1319">
        <v>2</v>
      </c>
      <c r="V1319">
        <v>0</v>
      </c>
      <c r="W1319" s="26">
        <v>0</v>
      </c>
      <c r="X1319" s="26">
        <v>2.0840678375052071</v>
      </c>
      <c r="Y1319" s="26">
        <v>4.2855627851306668E-3</v>
      </c>
      <c r="Z1319" s="26">
        <v>3.2638187330499557E-2</v>
      </c>
      <c r="AA1319" s="26">
        <v>1.3103506207529425</v>
      </c>
      <c r="AB1319" s="26">
        <v>0.83022978407672865</v>
      </c>
      <c r="AC1319" s="26">
        <v>7.6483511874231889</v>
      </c>
      <c r="AD1319" s="26">
        <v>0</v>
      </c>
      <c r="AE1319" s="26">
        <v>11.909923179873697</v>
      </c>
    </row>
    <row r="1320" spans="1:31" x14ac:dyDescent="0.3">
      <c r="A1320">
        <v>2763025</v>
      </c>
      <c r="B1320">
        <v>1</v>
      </c>
      <c r="C1320" t="s">
        <v>80</v>
      </c>
      <c r="D1320" t="s">
        <v>96</v>
      </c>
      <c r="E1320" t="s">
        <v>132</v>
      </c>
      <c r="F1320" t="s">
        <v>3927</v>
      </c>
      <c r="G1320" t="s">
        <v>134</v>
      </c>
      <c r="H1320" t="s">
        <v>135</v>
      </c>
      <c r="I1320" t="s">
        <v>136</v>
      </c>
      <c r="J1320" t="s">
        <v>137</v>
      </c>
      <c r="K1320" t="s">
        <v>138</v>
      </c>
      <c r="L1320" t="s">
        <v>3928</v>
      </c>
      <c r="M1320" t="s">
        <v>3929</v>
      </c>
      <c r="N1320" s="26">
        <v>2.6502777769999999</v>
      </c>
      <c r="O1320">
        <v>0</v>
      </c>
      <c r="P1320">
        <v>1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 s="26">
        <v>0</v>
      </c>
      <c r="X1320" s="26">
        <v>1.8887255228583197</v>
      </c>
      <c r="Y1320" s="26">
        <v>0</v>
      </c>
      <c r="Z1320" s="26">
        <v>0</v>
      </c>
      <c r="AA1320" s="26">
        <v>0</v>
      </c>
      <c r="AB1320" s="26">
        <v>0</v>
      </c>
      <c r="AC1320" s="26">
        <v>0</v>
      </c>
      <c r="AD1320" s="26">
        <v>0</v>
      </c>
      <c r="AE1320" s="26">
        <v>1.8887255228583197</v>
      </c>
    </row>
    <row r="1321" spans="1:31" x14ac:dyDescent="0.3">
      <c r="A1321">
        <v>2762241</v>
      </c>
      <c r="B1321">
        <v>1</v>
      </c>
      <c r="C1321" t="s">
        <v>80</v>
      </c>
      <c r="D1321" t="s">
        <v>82</v>
      </c>
      <c r="E1321" t="s">
        <v>141</v>
      </c>
      <c r="F1321" t="s">
        <v>3930</v>
      </c>
      <c r="G1321" t="s">
        <v>425</v>
      </c>
      <c r="H1321" t="s">
        <v>135</v>
      </c>
      <c r="I1321" t="s">
        <v>136</v>
      </c>
      <c r="J1321" t="s">
        <v>137</v>
      </c>
      <c r="K1321" t="s">
        <v>138</v>
      </c>
      <c r="L1321" t="s">
        <v>3931</v>
      </c>
      <c r="M1321" t="s">
        <v>3932</v>
      </c>
      <c r="N1321" s="26">
        <v>4.2625000000000002</v>
      </c>
      <c r="O1321">
        <v>0</v>
      </c>
      <c r="P1321">
        <v>692</v>
      </c>
      <c r="Q1321">
        <v>0</v>
      </c>
      <c r="R1321">
        <v>0</v>
      </c>
      <c r="S1321">
        <v>0</v>
      </c>
      <c r="T1321">
        <v>90</v>
      </c>
      <c r="U1321">
        <v>0</v>
      </c>
      <c r="V1321">
        <v>1</v>
      </c>
      <c r="W1321" s="26">
        <v>0</v>
      </c>
      <c r="X1321" s="26">
        <v>690.41888376074132</v>
      </c>
      <c r="Y1321" s="26">
        <v>0</v>
      </c>
      <c r="Z1321" s="26">
        <v>0</v>
      </c>
      <c r="AA1321" s="26">
        <v>0</v>
      </c>
      <c r="AB1321" s="26">
        <v>160.88528180509329</v>
      </c>
      <c r="AC1321" s="26">
        <v>0</v>
      </c>
      <c r="AD1321" s="26">
        <v>41.75704775846814</v>
      </c>
      <c r="AE1321" s="26">
        <v>893.0612133243028</v>
      </c>
    </row>
    <row r="1322" spans="1:31" x14ac:dyDescent="0.3">
      <c r="A1322">
        <v>2762655</v>
      </c>
      <c r="B1322">
        <v>2</v>
      </c>
      <c r="C1322" t="s">
        <v>80</v>
      </c>
      <c r="D1322" t="s">
        <v>83</v>
      </c>
      <c r="E1322" t="s">
        <v>146</v>
      </c>
      <c r="F1322" t="s">
        <v>3933</v>
      </c>
      <c r="G1322" t="s">
        <v>248</v>
      </c>
      <c r="H1322" t="s">
        <v>149</v>
      </c>
      <c r="I1322" t="s">
        <v>136</v>
      </c>
      <c r="J1322" t="s">
        <v>137</v>
      </c>
      <c r="K1322" t="s">
        <v>138</v>
      </c>
      <c r="L1322" t="s">
        <v>3934</v>
      </c>
      <c r="M1322" t="s">
        <v>3935</v>
      </c>
      <c r="N1322" s="26">
        <v>0.70833333300000001</v>
      </c>
      <c r="O1322">
        <v>0</v>
      </c>
      <c r="P1322">
        <v>4</v>
      </c>
      <c r="Q1322">
        <v>1</v>
      </c>
      <c r="R1322">
        <v>1</v>
      </c>
      <c r="S1322">
        <v>11</v>
      </c>
      <c r="T1322">
        <v>954</v>
      </c>
      <c r="U1322">
        <v>2</v>
      </c>
      <c r="V1322">
        <v>30</v>
      </c>
      <c r="W1322" s="26">
        <v>0</v>
      </c>
      <c r="X1322" s="26">
        <v>0.81906752613800005</v>
      </c>
      <c r="Y1322" s="26">
        <v>111.20044299243433</v>
      </c>
      <c r="Z1322" s="26">
        <v>0.10735997537045001</v>
      </c>
      <c r="AA1322" s="26">
        <v>65.269783234172749</v>
      </c>
      <c r="AB1322" s="26">
        <v>801.23210531663858</v>
      </c>
      <c r="AC1322" s="26">
        <v>48.96854310876838</v>
      </c>
      <c r="AD1322" s="26">
        <v>734.10666091266432</v>
      </c>
      <c r="AE1322" s="26">
        <v>1761.703963066187</v>
      </c>
    </row>
    <row r="1323" spans="1:31" x14ac:dyDescent="0.3">
      <c r="A1323">
        <v>2762381</v>
      </c>
      <c r="B1323">
        <v>1</v>
      </c>
      <c r="C1323" t="s">
        <v>81</v>
      </c>
      <c r="D1323" t="s">
        <v>114</v>
      </c>
      <c r="E1323" t="s">
        <v>146</v>
      </c>
      <c r="F1323" t="s">
        <v>3936</v>
      </c>
      <c r="G1323" t="s">
        <v>186</v>
      </c>
      <c r="H1323" t="s">
        <v>149</v>
      </c>
      <c r="I1323" t="s">
        <v>136</v>
      </c>
      <c r="J1323" t="s">
        <v>137</v>
      </c>
      <c r="K1323" t="s">
        <v>187</v>
      </c>
      <c r="L1323" t="s">
        <v>3937</v>
      </c>
      <c r="M1323" t="s">
        <v>3938</v>
      </c>
      <c r="N1323" s="26">
        <v>7.6913888879999996</v>
      </c>
      <c r="O1323">
        <v>0</v>
      </c>
      <c r="P1323">
        <v>26</v>
      </c>
      <c r="Q1323">
        <v>0</v>
      </c>
      <c r="R1323">
        <v>5</v>
      </c>
      <c r="S1323">
        <v>0</v>
      </c>
      <c r="T1323">
        <v>0</v>
      </c>
      <c r="U1323">
        <v>0</v>
      </c>
      <c r="V1323">
        <v>0</v>
      </c>
      <c r="W1323" s="26">
        <v>0</v>
      </c>
      <c r="X1323" s="26">
        <v>3.5228905410499989</v>
      </c>
      <c r="Y1323" s="26">
        <v>0</v>
      </c>
      <c r="Z1323" s="26">
        <v>2.1821073759862086</v>
      </c>
      <c r="AA1323" s="26">
        <v>0</v>
      </c>
      <c r="AB1323" s="26">
        <v>0</v>
      </c>
      <c r="AC1323" s="26">
        <v>0</v>
      </c>
      <c r="AD1323" s="26">
        <v>0</v>
      </c>
      <c r="AE1323" s="26">
        <v>5.7049979170362075</v>
      </c>
    </row>
    <row r="1324" spans="1:31" x14ac:dyDescent="0.3">
      <c r="A1324">
        <v>2762427</v>
      </c>
      <c r="B1324">
        <v>1</v>
      </c>
      <c r="C1324" t="s">
        <v>80</v>
      </c>
      <c r="D1324" t="s">
        <v>102</v>
      </c>
      <c r="E1324" t="s">
        <v>146</v>
      </c>
      <c r="F1324" t="s">
        <v>3939</v>
      </c>
      <c r="G1324" t="s">
        <v>628</v>
      </c>
      <c r="H1324" t="s">
        <v>149</v>
      </c>
      <c r="I1324" t="s">
        <v>136</v>
      </c>
      <c r="J1324" t="s">
        <v>137</v>
      </c>
      <c r="K1324" t="s">
        <v>187</v>
      </c>
      <c r="L1324" t="s">
        <v>3940</v>
      </c>
      <c r="M1324" t="s">
        <v>3941</v>
      </c>
      <c r="N1324" s="26">
        <v>7.9838888880000001</v>
      </c>
      <c r="O1324">
        <v>0</v>
      </c>
      <c r="P1324">
        <v>0</v>
      </c>
      <c r="Q1324">
        <v>0</v>
      </c>
      <c r="R1324">
        <v>24</v>
      </c>
      <c r="S1324">
        <v>0</v>
      </c>
      <c r="T1324">
        <v>9</v>
      </c>
      <c r="U1324">
        <v>0</v>
      </c>
      <c r="V1324">
        <v>0</v>
      </c>
      <c r="W1324" s="26">
        <v>0</v>
      </c>
      <c r="X1324" s="26">
        <v>0</v>
      </c>
      <c r="Y1324" s="26">
        <v>0</v>
      </c>
      <c r="Z1324" s="26">
        <v>40.162435676394431</v>
      </c>
      <c r="AA1324" s="26">
        <v>0</v>
      </c>
      <c r="AB1324" s="26">
        <v>101.96662205932797</v>
      </c>
      <c r="AC1324" s="26">
        <v>0</v>
      </c>
      <c r="AD1324" s="26">
        <v>0</v>
      </c>
      <c r="AE1324" s="26">
        <v>142.1290577357224</v>
      </c>
    </row>
    <row r="1325" spans="1:31" x14ac:dyDescent="0.3">
      <c r="A1325">
        <v>2763091</v>
      </c>
      <c r="B1325">
        <v>1</v>
      </c>
      <c r="C1325" t="s">
        <v>80</v>
      </c>
      <c r="D1325" t="s">
        <v>83</v>
      </c>
      <c r="E1325" t="s">
        <v>132</v>
      </c>
      <c r="F1325" t="s">
        <v>3942</v>
      </c>
      <c r="G1325" t="s">
        <v>197</v>
      </c>
      <c r="H1325" t="s">
        <v>135</v>
      </c>
      <c r="I1325" t="s">
        <v>136</v>
      </c>
      <c r="J1325" t="s">
        <v>137</v>
      </c>
      <c r="K1325" t="s">
        <v>138</v>
      </c>
      <c r="L1325" t="s">
        <v>3943</v>
      </c>
      <c r="M1325" t="s">
        <v>3944</v>
      </c>
      <c r="N1325" s="26">
        <v>1</v>
      </c>
      <c r="O1325">
        <v>0</v>
      </c>
      <c r="P1325">
        <v>4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 s="26">
        <v>0</v>
      </c>
      <c r="X1325" s="26">
        <v>0.66708492806244568</v>
      </c>
      <c r="Y1325" s="26">
        <v>0</v>
      </c>
      <c r="Z1325" s="26">
        <v>0</v>
      </c>
      <c r="AA1325" s="26">
        <v>0</v>
      </c>
      <c r="AB1325" s="26">
        <v>0</v>
      </c>
      <c r="AC1325" s="26">
        <v>0</v>
      </c>
      <c r="AD1325" s="26">
        <v>0</v>
      </c>
      <c r="AE1325" s="26">
        <v>0.66708492806244568</v>
      </c>
    </row>
    <row r="1326" spans="1:31" x14ac:dyDescent="0.3">
      <c r="A1326">
        <v>2763005</v>
      </c>
      <c r="B1326">
        <v>1</v>
      </c>
      <c r="C1326" t="s">
        <v>80</v>
      </c>
      <c r="D1326" t="s">
        <v>104</v>
      </c>
      <c r="E1326" t="s">
        <v>132</v>
      </c>
      <c r="F1326" t="s">
        <v>3945</v>
      </c>
      <c r="G1326" t="s">
        <v>197</v>
      </c>
      <c r="H1326" t="s">
        <v>135</v>
      </c>
      <c r="I1326" t="s">
        <v>136</v>
      </c>
      <c r="J1326" t="s">
        <v>137</v>
      </c>
      <c r="K1326" t="s">
        <v>138</v>
      </c>
      <c r="L1326" t="s">
        <v>3946</v>
      </c>
      <c r="M1326" t="s">
        <v>3947</v>
      </c>
      <c r="N1326" s="26">
        <v>2.4077777770000002</v>
      </c>
      <c r="O1326">
        <v>0</v>
      </c>
      <c r="P1326">
        <v>2</v>
      </c>
      <c r="Q1326">
        <v>0</v>
      </c>
      <c r="R1326">
        <v>0</v>
      </c>
      <c r="S1326">
        <v>0</v>
      </c>
      <c r="T1326">
        <v>1</v>
      </c>
      <c r="U1326">
        <v>0</v>
      </c>
      <c r="V1326">
        <v>0</v>
      </c>
      <c r="W1326" s="26">
        <v>0</v>
      </c>
      <c r="X1326" s="26">
        <v>2.2676022476068685</v>
      </c>
      <c r="Y1326" s="26">
        <v>0</v>
      </c>
      <c r="Z1326" s="26">
        <v>0</v>
      </c>
      <c r="AA1326" s="26">
        <v>0</v>
      </c>
      <c r="AB1326" s="26">
        <v>2.3711661710364877</v>
      </c>
      <c r="AC1326" s="26">
        <v>0</v>
      </c>
      <c r="AD1326" s="26">
        <v>0</v>
      </c>
      <c r="AE1326" s="26">
        <v>4.6387684186433562</v>
      </c>
    </row>
    <row r="1327" spans="1:31" x14ac:dyDescent="0.3">
      <c r="A1327">
        <v>2762364</v>
      </c>
      <c r="B1327">
        <v>1</v>
      </c>
      <c r="C1327" t="s">
        <v>80</v>
      </c>
      <c r="D1327" t="s">
        <v>100</v>
      </c>
      <c r="E1327" t="s">
        <v>141</v>
      </c>
      <c r="F1327" t="s">
        <v>3948</v>
      </c>
      <c r="G1327" t="s">
        <v>3949</v>
      </c>
      <c r="H1327" t="s">
        <v>135</v>
      </c>
      <c r="I1327" t="s">
        <v>136</v>
      </c>
      <c r="J1327" t="s">
        <v>5</v>
      </c>
      <c r="K1327" t="s">
        <v>138</v>
      </c>
      <c r="L1327" t="s">
        <v>3950</v>
      </c>
      <c r="M1327" t="s">
        <v>3951</v>
      </c>
      <c r="N1327" s="26">
        <v>0.257222222</v>
      </c>
      <c r="O1327">
        <v>0</v>
      </c>
      <c r="P1327">
        <v>163</v>
      </c>
      <c r="Q1327">
        <v>0</v>
      </c>
      <c r="R1327">
        <v>7</v>
      </c>
      <c r="S1327">
        <v>0</v>
      </c>
      <c r="T1327">
        <v>42</v>
      </c>
      <c r="U1327">
        <v>0</v>
      </c>
      <c r="V1327">
        <v>0</v>
      </c>
      <c r="W1327" s="26">
        <v>0</v>
      </c>
      <c r="X1327" s="26">
        <v>12.698900554395896</v>
      </c>
      <c r="Y1327" s="26">
        <v>0</v>
      </c>
      <c r="Z1327" s="26">
        <v>6.1470097292981397E-2</v>
      </c>
      <c r="AA1327" s="26">
        <v>0</v>
      </c>
      <c r="AB1327" s="26">
        <v>13.846321103417178</v>
      </c>
      <c r="AC1327" s="26">
        <v>0</v>
      </c>
      <c r="AD1327" s="26">
        <v>0</v>
      </c>
      <c r="AE1327" s="26">
        <v>26.606691755106056</v>
      </c>
    </row>
    <row r="1328" spans="1:31" x14ac:dyDescent="0.3">
      <c r="A1328">
        <v>2763051</v>
      </c>
      <c r="B1328">
        <v>1</v>
      </c>
      <c r="C1328" t="s">
        <v>80</v>
      </c>
      <c r="D1328" t="s">
        <v>103</v>
      </c>
      <c r="E1328" t="s">
        <v>152</v>
      </c>
      <c r="F1328" t="s">
        <v>1870</v>
      </c>
      <c r="G1328" t="s">
        <v>159</v>
      </c>
      <c r="H1328" t="s">
        <v>149</v>
      </c>
      <c r="I1328" t="s">
        <v>136</v>
      </c>
      <c r="J1328" t="s">
        <v>137</v>
      </c>
      <c r="K1328" t="s">
        <v>138</v>
      </c>
      <c r="L1328" t="s">
        <v>3952</v>
      </c>
      <c r="M1328" t="s">
        <v>3953</v>
      </c>
      <c r="N1328" s="26">
        <v>0.47444444400000002</v>
      </c>
      <c r="O1328">
        <v>0</v>
      </c>
      <c r="P1328">
        <v>1</v>
      </c>
      <c r="Q1328">
        <v>36</v>
      </c>
      <c r="R1328">
        <v>77</v>
      </c>
      <c r="S1328">
        <v>12</v>
      </c>
      <c r="T1328">
        <v>7</v>
      </c>
      <c r="U1328">
        <v>3</v>
      </c>
      <c r="V1328">
        <v>0</v>
      </c>
      <c r="W1328" s="26">
        <v>0</v>
      </c>
      <c r="X1328" s="26">
        <v>0</v>
      </c>
      <c r="Y1328" s="26">
        <v>10.969606256914364</v>
      </c>
      <c r="Z1328" s="26">
        <v>4.4754209858846776</v>
      </c>
      <c r="AA1328" s="26">
        <v>61.317428618447636</v>
      </c>
      <c r="AB1328" s="26">
        <v>0</v>
      </c>
      <c r="AC1328" s="26">
        <v>171.73699673282394</v>
      </c>
      <c r="AD1328" s="26">
        <v>0</v>
      </c>
      <c r="AE1328" s="26">
        <v>248.49945259407062</v>
      </c>
    </row>
    <row r="1329" spans="1:31" x14ac:dyDescent="0.3">
      <c r="A1329">
        <v>2762434</v>
      </c>
      <c r="B1329">
        <v>3</v>
      </c>
      <c r="C1329" t="s">
        <v>80</v>
      </c>
      <c r="D1329" t="s">
        <v>84</v>
      </c>
      <c r="E1329" t="s">
        <v>146</v>
      </c>
      <c r="F1329" t="s">
        <v>3954</v>
      </c>
      <c r="G1329" t="s">
        <v>1309</v>
      </c>
      <c r="H1329" t="s">
        <v>149</v>
      </c>
      <c r="I1329" t="s">
        <v>136</v>
      </c>
      <c r="J1329" t="s">
        <v>137</v>
      </c>
      <c r="K1329" t="s">
        <v>138</v>
      </c>
      <c r="L1329" t="s">
        <v>3955</v>
      </c>
      <c r="M1329" t="s">
        <v>3956</v>
      </c>
      <c r="N1329" s="26">
        <v>0.72444444399999997</v>
      </c>
      <c r="O1329">
        <v>0</v>
      </c>
      <c r="P1329">
        <v>4553</v>
      </c>
      <c r="Q1329">
        <v>0</v>
      </c>
      <c r="R1329">
        <v>0</v>
      </c>
      <c r="S1329">
        <v>0</v>
      </c>
      <c r="T1329">
        <v>700</v>
      </c>
      <c r="U1329">
        <v>0</v>
      </c>
      <c r="V1329">
        <v>0</v>
      </c>
      <c r="W1329" s="26">
        <v>0</v>
      </c>
      <c r="X1329" s="26">
        <v>690.74036019527364</v>
      </c>
      <c r="Y1329" s="26">
        <v>0</v>
      </c>
      <c r="Z1329" s="26">
        <v>0</v>
      </c>
      <c r="AA1329" s="26">
        <v>0</v>
      </c>
      <c r="AB1329" s="26">
        <v>732.97376987096254</v>
      </c>
      <c r="AC1329" s="26">
        <v>0</v>
      </c>
      <c r="AD1329" s="26">
        <v>0</v>
      </c>
      <c r="AE1329" s="26">
        <v>1423.7141300662361</v>
      </c>
    </row>
    <row r="1330" spans="1:31" x14ac:dyDescent="0.3">
      <c r="A1330">
        <v>2762799</v>
      </c>
      <c r="B1330">
        <v>1</v>
      </c>
      <c r="C1330" t="s">
        <v>81</v>
      </c>
      <c r="D1330" t="s">
        <v>116</v>
      </c>
      <c r="E1330" t="s">
        <v>157</v>
      </c>
      <c r="F1330" t="s">
        <v>3957</v>
      </c>
      <c r="G1330" t="s">
        <v>159</v>
      </c>
      <c r="H1330" t="s">
        <v>149</v>
      </c>
      <c r="I1330" t="s">
        <v>136</v>
      </c>
      <c r="J1330" t="s">
        <v>137</v>
      </c>
      <c r="K1330" t="s">
        <v>138</v>
      </c>
      <c r="L1330" t="s">
        <v>3958</v>
      </c>
      <c r="M1330" t="s">
        <v>3959</v>
      </c>
      <c r="N1330" s="26">
        <v>0.99694444400000004</v>
      </c>
      <c r="O1330">
        <v>22</v>
      </c>
      <c r="P1330">
        <v>4297</v>
      </c>
      <c r="Q1330">
        <v>556</v>
      </c>
      <c r="R1330">
        <v>498</v>
      </c>
      <c r="S1330">
        <v>50</v>
      </c>
      <c r="T1330">
        <v>498</v>
      </c>
      <c r="U1330">
        <v>6</v>
      </c>
      <c r="V1330">
        <v>0</v>
      </c>
      <c r="W1330" s="26">
        <v>5.04504152358595</v>
      </c>
      <c r="X1330" s="26">
        <v>530.95832855070989</v>
      </c>
      <c r="Y1330" s="26">
        <v>182.40722546111752</v>
      </c>
      <c r="Z1330" s="26">
        <v>41.206378343884708</v>
      </c>
      <c r="AA1330" s="26">
        <v>524.77857093821149</v>
      </c>
      <c r="AB1330" s="26">
        <v>182.77493317842274</v>
      </c>
      <c r="AC1330" s="26">
        <v>111.91028379725535</v>
      </c>
      <c r="AD1330" s="26">
        <v>0</v>
      </c>
      <c r="AE1330" s="26">
        <v>1579.0807617931875</v>
      </c>
    </row>
    <row r="1331" spans="1:31" x14ac:dyDescent="0.3">
      <c r="A1331">
        <v>2762424</v>
      </c>
      <c r="B1331">
        <v>1</v>
      </c>
      <c r="C1331" t="s">
        <v>80</v>
      </c>
      <c r="D1331" t="s">
        <v>96</v>
      </c>
      <c r="E1331" t="s">
        <v>141</v>
      </c>
      <c r="F1331" t="s">
        <v>3960</v>
      </c>
      <c r="G1331" t="s">
        <v>186</v>
      </c>
      <c r="H1331" t="s">
        <v>135</v>
      </c>
      <c r="I1331" t="s">
        <v>136</v>
      </c>
      <c r="J1331" t="s">
        <v>137</v>
      </c>
      <c r="K1331" t="s">
        <v>187</v>
      </c>
      <c r="L1331" t="s">
        <v>3961</v>
      </c>
      <c r="M1331" t="s">
        <v>3962</v>
      </c>
      <c r="N1331" s="26">
        <v>6.1580555549999998</v>
      </c>
      <c r="O1331">
        <v>0</v>
      </c>
      <c r="P1331">
        <v>176</v>
      </c>
      <c r="Q1331">
        <v>0</v>
      </c>
      <c r="R1331">
        <v>0</v>
      </c>
      <c r="S1331">
        <v>0</v>
      </c>
      <c r="T1331">
        <v>15</v>
      </c>
      <c r="U1331">
        <v>0</v>
      </c>
      <c r="V1331">
        <v>0</v>
      </c>
      <c r="W1331" s="26">
        <v>0</v>
      </c>
      <c r="X1331" s="26">
        <v>311.69341914669803</v>
      </c>
      <c r="Y1331" s="26">
        <v>0</v>
      </c>
      <c r="Z1331" s="26">
        <v>0</v>
      </c>
      <c r="AA1331" s="26">
        <v>0</v>
      </c>
      <c r="AB1331" s="26">
        <v>5.9064393973153857</v>
      </c>
      <c r="AC1331" s="26">
        <v>0</v>
      </c>
      <c r="AD1331" s="26">
        <v>0</v>
      </c>
      <c r="AE1331" s="26">
        <v>317.59985854401344</v>
      </c>
    </row>
    <row r="1332" spans="1:31" x14ac:dyDescent="0.3">
      <c r="A1332">
        <v>2762281</v>
      </c>
      <c r="B1332">
        <v>1</v>
      </c>
      <c r="C1332" t="s">
        <v>81</v>
      </c>
      <c r="D1332" t="s">
        <v>123</v>
      </c>
      <c r="E1332" t="s">
        <v>170</v>
      </c>
      <c r="F1332" t="s">
        <v>3963</v>
      </c>
      <c r="G1332" t="s">
        <v>204</v>
      </c>
      <c r="H1332" t="s">
        <v>135</v>
      </c>
      <c r="I1332" t="s">
        <v>136</v>
      </c>
      <c r="J1332" t="s">
        <v>137</v>
      </c>
      <c r="K1332" t="s">
        <v>138</v>
      </c>
      <c r="L1332" t="s">
        <v>3964</v>
      </c>
      <c r="M1332" t="s">
        <v>3965</v>
      </c>
      <c r="N1332" s="26">
        <v>1.4869444439999999</v>
      </c>
      <c r="O1332">
        <v>0</v>
      </c>
      <c r="P1332">
        <v>78</v>
      </c>
      <c r="Q1332">
        <v>0</v>
      </c>
      <c r="R1332">
        <v>0</v>
      </c>
      <c r="S1332">
        <v>0</v>
      </c>
      <c r="T1332">
        <v>7</v>
      </c>
      <c r="U1332">
        <v>0</v>
      </c>
      <c r="V1332">
        <v>0</v>
      </c>
      <c r="W1332" s="26">
        <v>0</v>
      </c>
      <c r="X1332" s="26">
        <v>21.983490551771229</v>
      </c>
      <c r="Y1332" s="26">
        <v>0</v>
      </c>
      <c r="Z1332" s="26">
        <v>0</v>
      </c>
      <c r="AA1332" s="26">
        <v>0</v>
      </c>
      <c r="AB1332" s="26">
        <v>5.3546775092284538</v>
      </c>
      <c r="AC1332" s="26">
        <v>0</v>
      </c>
      <c r="AD1332" s="26">
        <v>0</v>
      </c>
      <c r="AE1332" s="26">
        <v>27.338168060999685</v>
      </c>
    </row>
    <row r="1333" spans="1:31" x14ac:dyDescent="0.3">
      <c r="A1333">
        <v>2762344</v>
      </c>
      <c r="B1333">
        <v>1</v>
      </c>
      <c r="C1333" t="s">
        <v>80</v>
      </c>
      <c r="D1333" t="s">
        <v>108</v>
      </c>
      <c r="E1333" t="s">
        <v>146</v>
      </c>
      <c r="F1333" t="s">
        <v>3065</v>
      </c>
      <c r="G1333" t="s">
        <v>186</v>
      </c>
      <c r="H1333" t="s">
        <v>149</v>
      </c>
      <c r="I1333" t="s">
        <v>136</v>
      </c>
      <c r="J1333" t="s">
        <v>137</v>
      </c>
      <c r="K1333" t="s">
        <v>187</v>
      </c>
      <c r="L1333" t="s">
        <v>3966</v>
      </c>
      <c r="M1333" t="s">
        <v>3967</v>
      </c>
      <c r="N1333" s="26">
        <v>8.0188888879999993</v>
      </c>
      <c r="O1333">
        <v>0</v>
      </c>
      <c r="P1333">
        <v>90</v>
      </c>
      <c r="Q1333">
        <v>0</v>
      </c>
      <c r="R1333">
        <v>104</v>
      </c>
      <c r="S1333">
        <v>0</v>
      </c>
      <c r="T1333">
        <v>61</v>
      </c>
      <c r="U1333">
        <v>0</v>
      </c>
      <c r="V1333">
        <v>0</v>
      </c>
      <c r="W1333" s="26">
        <v>0</v>
      </c>
      <c r="X1333" s="26">
        <v>213.18184413220192</v>
      </c>
      <c r="Y1333" s="26">
        <v>0</v>
      </c>
      <c r="Z1333" s="26">
        <v>165.36199088350318</v>
      </c>
      <c r="AA1333" s="26">
        <v>0</v>
      </c>
      <c r="AB1333" s="26">
        <v>319.82197343437502</v>
      </c>
      <c r="AC1333" s="26">
        <v>0</v>
      </c>
      <c r="AD1333" s="26">
        <v>0</v>
      </c>
      <c r="AE1333" s="26">
        <v>698.36580845008007</v>
      </c>
    </row>
    <row r="1334" spans="1:31" x14ac:dyDescent="0.3">
      <c r="A1334">
        <v>2762238</v>
      </c>
      <c r="B1334">
        <v>1</v>
      </c>
      <c r="C1334" t="s">
        <v>80</v>
      </c>
      <c r="D1334" t="s">
        <v>100</v>
      </c>
      <c r="E1334" t="s">
        <v>157</v>
      </c>
      <c r="F1334" t="s">
        <v>3541</v>
      </c>
      <c r="G1334" t="s">
        <v>159</v>
      </c>
      <c r="H1334" t="s">
        <v>149</v>
      </c>
      <c r="I1334" t="s">
        <v>136</v>
      </c>
      <c r="J1334" t="s">
        <v>137</v>
      </c>
      <c r="K1334" t="s">
        <v>138</v>
      </c>
      <c r="L1334" t="s">
        <v>3968</v>
      </c>
      <c r="M1334" t="s">
        <v>3969</v>
      </c>
      <c r="N1334" s="26">
        <v>8.3333332999999996E-2</v>
      </c>
      <c r="O1334">
        <v>0</v>
      </c>
      <c r="P1334">
        <v>287</v>
      </c>
      <c r="Q1334">
        <v>0</v>
      </c>
      <c r="R1334">
        <v>23</v>
      </c>
      <c r="S1334">
        <v>11</v>
      </c>
      <c r="T1334">
        <v>246</v>
      </c>
      <c r="U1334">
        <v>3</v>
      </c>
      <c r="V1334">
        <v>23</v>
      </c>
      <c r="W1334" s="26">
        <v>0</v>
      </c>
      <c r="X1334" s="26">
        <v>5.7725230980997315</v>
      </c>
      <c r="Y1334" s="26">
        <v>0</v>
      </c>
      <c r="Z1334" s="26">
        <v>0.44263429383275832</v>
      </c>
      <c r="AA1334" s="26">
        <v>8.1847404808223327</v>
      </c>
      <c r="AB1334" s="26">
        <v>17.88709733032999</v>
      </c>
      <c r="AC1334" s="26">
        <v>12.129314940606532</v>
      </c>
      <c r="AD1334" s="26">
        <v>27.043329114452</v>
      </c>
      <c r="AE1334" s="26">
        <v>71.459639258143341</v>
      </c>
    </row>
    <row r="1335" spans="1:31" x14ac:dyDescent="0.3">
      <c r="A1335">
        <v>2762779</v>
      </c>
      <c r="B1335">
        <v>1</v>
      </c>
      <c r="C1335" t="s">
        <v>80</v>
      </c>
      <c r="D1335" t="s">
        <v>82</v>
      </c>
      <c r="E1335" t="s">
        <v>175</v>
      </c>
      <c r="F1335" t="s">
        <v>3970</v>
      </c>
      <c r="G1335" t="s">
        <v>287</v>
      </c>
      <c r="H1335" t="s">
        <v>149</v>
      </c>
      <c r="I1335" t="s">
        <v>136</v>
      </c>
      <c r="J1335" t="s">
        <v>3</v>
      </c>
      <c r="K1335" t="s">
        <v>138</v>
      </c>
      <c r="L1335" t="s">
        <v>3971</v>
      </c>
      <c r="M1335" t="s">
        <v>3972</v>
      </c>
      <c r="N1335" s="26">
        <v>0.75888888799999998</v>
      </c>
      <c r="O1335">
        <v>0</v>
      </c>
      <c r="P1335">
        <v>1228</v>
      </c>
      <c r="Q1335">
        <v>0</v>
      </c>
      <c r="R1335">
        <v>0</v>
      </c>
      <c r="S1335">
        <v>0</v>
      </c>
      <c r="T1335">
        <v>777</v>
      </c>
      <c r="U1335">
        <v>0</v>
      </c>
      <c r="V1335">
        <v>0</v>
      </c>
      <c r="W1335" s="26">
        <v>0</v>
      </c>
      <c r="X1335" s="26">
        <v>277.59836103568085</v>
      </c>
      <c r="Y1335" s="26">
        <v>0</v>
      </c>
      <c r="Z1335" s="26">
        <v>0</v>
      </c>
      <c r="AA1335" s="26">
        <v>0</v>
      </c>
      <c r="AB1335" s="26">
        <v>944.98487719029902</v>
      </c>
      <c r="AC1335" s="26">
        <v>0</v>
      </c>
      <c r="AD1335" s="26">
        <v>0</v>
      </c>
      <c r="AE1335" s="26">
        <v>1222.5832382259798</v>
      </c>
    </row>
    <row r="1336" spans="1:31" x14ac:dyDescent="0.3">
      <c r="A1336">
        <v>2763028</v>
      </c>
      <c r="B1336">
        <v>1</v>
      </c>
      <c r="C1336" t="s">
        <v>80</v>
      </c>
      <c r="D1336" t="s">
        <v>100</v>
      </c>
      <c r="E1336" t="s">
        <v>132</v>
      </c>
      <c r="F1336" t="s">
        <v>3973</v>
      </c>
      <c r="G1336" t="s">
        <v>134</v>
      </c>
      <c r="H1336" t="s">
        <v>135</v>
      </c>
      <c r="I1336" t="s">
        <v>136</v>
      </c>
      <c r="J1336" t="s">
        <v>137</v>
      </c>
      <c r="K1336" t="s">
        <v>138</v>
      </c>
      <c r="L1336" t="s">
        <v>3974</v>
      </c>
      <c r="M1336" t="s">
        <v>3975</v>
      </c>
      <c r="N1336" s="26">
        <v>2.5049999999999999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1</v>
      </c>
      <c r="U1336">
        <v>0</v>
      </c>
      <c r="V1336">
        <v>0</v>
      </c>
      <c r="W1336" s="26">
        <v>0</v>
      </c>
      <c r="X1336" s="26">
        <v>0</v>
      </c>
      <c r="Y1336" s="26">
        <v>0</v>
      </c>
      <c r="Z1336" s="26">
        <v>0</v>
      </c>
      <c r="AA1336" s="26">
        <v>0</v>
      </c>
      <c r="AB1336" s="26">
        <v>0</v>
      </c>
      <c r="AC1336" s="26">
        <v>0</v>
      </c>
      <c r="AD1336" s="26">
        <v>0</v>
      </c>
      <c r="AE1336" s="26">
        <v>0</v>
      </c>
    </row>
    <row r="1337" spans="1:31" x14ac:dyDescent="0.3">
      <c r="A1337">
        <v>2762928</v>
      </c>
      <c r="B1337">
        <v>1</v>
      </c>
      <c r="C1337" t="s">
        <v>81</v>
      </c>
      <c r="D1337" t="s">
        <v>114</v>
      </c>
      <c r="E1337" t="s">
        <v>152</v>
      </c>
      <c r="F1337" t="s">
        <v>3976</v>
      </c>
      <c r="G1337" t="s">
        <v>159</v>
      </c>
      <c r="H1337" t="s">
        <v>149</v>
      </c>
      <c r="I1337" t="s">
        <v>136</v>
      </c>
      <c r="J1337" t="s">
        <v>137</v>
      </c>
      <c r="K1337" t="s">
        <v>138</v>
      </c>
      <c r="L1337" t="s">
        <v>3977</v>
      </c>
      <c r="M1337" t="s">
        <v>3978</v>
      </c>
      <c r="N1337" s="26">
        <v>0.67500000000000004</v>
      </c>
      <c r="O1337">
        <v>2</v>
      </c>
      <c r="P1337">
        <v>199</v>
      </c>
      <c r="Q1337">
        <v>1</v>
      </c>
      <c r="R1337">
        <v>7</v>
      </c>
      <c r="S1337">
        <v>1</v>
      </c>
      <c r="T1337">
        <v>10</v>
      </c>
      <c r="U1337">
        <v>0</v>
      </c>
      <c r="V1337">
        <v>0</v>
      </c>
      <c r="W1337" s="26">
        <v>0.53675756054981805</v>
      </c>
      <c r="X1337" s="26">
        <v>14.300832067709393</v>
      </c>
      <c r="Y1337" s="26">
        <v>3.6706474425456E-2</v>
      </c>
      <c r="Z1337" s="26">
        <v>0.27941934881201613</v>
      </c>
      <c r="AA1337" s="26">
        <v>0.95966888273599937</v>
      </c>
      <c r="AB1337" s="26">
        <v>3.2380031928409716</v>
      </c>
      <c r="AC1337" s="26">
        <v>0</v>
      </c>
      <c r="AD1337" s="26">
        <v>0</v>
      </c>
      <c r="AE1337" s="26">
        <v>19.351387527073655</v>
      </c>
    </row>
    <row r="1338" spans="1:31" x14ac:dyDescent="0.3">
      <c r="A1338">
        <v>2762785</v>
      </c>
      <c r="B1338">
        <v>1</v>
      </c>
      <c r="C1338" t="s">
        <v>81</v>
      </c>
      <c r="D1338" t="s">
        <v>116</v>
      </c>
      <c r="E1338" t="s">
        <v>152</v>
      </c>
      <c r="F1338" t="s">
        <v>3979</v>
      </c>
      <c r="G1338" t="s">
        <v>159</v>
      </c>
      <c r="H1338" t="s">
        <v>149</v>
      </c>
      <c r="I1338" t="s">
        <v>136</v>
      </c>
      <c r="J1338" t="s">
        <v>137</v>
      </c>
      <c r="K1338" t="s">
        <v>138</v>
      </c>
      <c r="L1338" t="s">
        <v>3980</v>
      </c>
      <c r="M1338" t="s">
        <v>3981</v>
      </c>
      <c r="N1338" s="26">
        <v>0.98750000000000004</v>
      </c>
      <c r="O1338">
        <v>2</v>
      </c>
      <c r="P1338">
        <v>306</v>
      </c>
      <c r="Q1338">
        <v>9</v>
      </c>
      <c r="R1338">
        <v>2</v>
      </c>
      <c r="S1338">
        <v>3</v>
      </c>
      <c r="T1338">
        <v>13</v>
      </c>
      <c r="U1338">
        <v>0</v>
      </c>
      <c r="V1338">
        <v>0</v>
      </c>
      <c r="W1338" s="26">
        <v>1.7640915752206785</v>
      </c>
      <c r="X1338" s="26">
        <v>32.08426067014878</v>
      </c>
      <c r="Y1338" s="26">
        <v>80.724929631012387</v>
      </c>
      <c r="Z1338" s="26">
        <v>0.35552853695999997</v>
      </c>
      <c r="AA1338" s="26">
        <v>7.9913718826181421</v>
      </c>
      <c r="AB1338" s="26">
        <v>4.0317977138140977</v>
      </c>
      <c r="AC1338" s="26">
        <v>0</v>
      </c>
      <c r="AD1338" s="26">
        <v>0</v>
      </c>
      <c r="AE1338" s="26">
        <v>126.95198000977408</v>
      </c>
    </row>
    <row r="1339" spans="1:31" x14ac:dyDescent="0.3">
      <c r="A1339">
        <v>2762576</v>
      </c>
      <c r="B1339">
        <v>1</v>
      </c>
      <c r="C1339" t="s">
        <v>80</v>
      </c>
      <c r="D1339" t="s">
        <v>97</v>
      </c>
      <c r="E1339" t="s">
        <v>157</v>
      </c>
      <c r="F1339" t="s">
        <v>3982</v>
      </c>
      <c r="G1339" t="s">
        <v>159</v>
      </c>
      <c r="H1339" t="s">
        <v>149</v>
      </c>
      <c r="I1339" t="s">
        <v>136</v>
      </c>
      <c r="J1339" t="s">
        <v>137</v>
      </c>
      <c r="K1339" t="s">
        <v>138</v>
      </c>
      <c r="L1339" t="s">
        <v>3983</v>
      </c>
      <c r="M1339" t="s">
        <v>3984</v>
      </c>
      <c r="N1339" s="26">
        <v>0.61611111100000004</v>
      </c>
      <c r="O1339">
        <v>8</v>
      </c>
      <c r="P1339">
        <v>887</v>
      </c>
      <c r="Q1339">
        <v>10</v>
      </c>
      <c r="R1339">
        <v>362</v>
      </c>
      <c r="S1339">
        <v>15</v>
      </c>
      <c r="T1339">
        <v>202</v>
      </c>
      <c r="U1339">
        <v>1</v>
      </c>
      <c r="V1339">
        <v>2</v>
      </c>
      <c r="W1339" s="26">
        <v>74.252688127091147</v>
      </c>
      <c r="X1339" s="26">
        <v>250.51012102778549</v>
      </c>
      <c r="Y1339" s="26">
        <v>28.05333963305706</v>
      </c>
      <c r="Z1339" s="26">
        <v>56.724307166619305</v>
      </c>
      <c r="AA1339" s="26">
        <v>81.564798061187318</v>
      </c>
      <c r="AB1339" s="26">
        <v>143.73274351332392</v>
      </c>
      <c r="AC1339" s="26">
        <v>37.485255668303921</v>
      </c>
      <c r="AD1339" s="26">
        <v>1.8380208556593534</v>
      </c>
      <c r="AE1339" s="26">
        <v>674.16127405302757</v>
      </c>
    </row>
    <row r="1340" spans="1:31" x14ac:dyDescent="0.3">
      <c r="A1340">
        <v>2762476</v>
      </c>
      <c r="B1340">
        <v>1</v>
      </c>
      <c r="C1340" t="s">
        <v>80</v>
      </c>
      <c r="D1340" t="s">
        <v>107</v>
      </c>
      <c r="E1340" t="s">
        <v>132</v>
      </c>
      <c r="F1340" t="s">
        <v>3985</v>
      </c>
      <c r="G1340" t="s">
        <v>134</v>
      </c>
      <c r="H1340" t="s">
        <v>135</v>
      </c>
      <c r="I1340" t="s">
        <v>136</v>
      </c>
      <c r="J1340" t="s">
        <v>137</v>
      </c>
      <c r="K1340" t="s">
        <v>138</v>
      </c>
      <c r="L1340" t="s">
        <v>3986</v>
      </c>
      <c r="M1340" t="s">
        <v>3987</v>
      </c>
      <c r="N1340" s="26">
        <v>3.9530555550000002</v>
      </c>
      <c r="O1340">
        <v>0</v>
      </c>
      <c r="P1340">
        <v>17</v>
      </c>
      <c r="Q1340">
        <v>0</v>
      </c>
      <c r="R1340">
        <v>0</v>
      </c>
      <c r="S1340">
        <v>0</v>
      </c>
      <c r="T1340">
        <v>1</v>
      </c>
      <c r="U1340">
        <v>0</v>
      </c>
      <c r="V1340">
        <v>0</v>
      </c>
      <c r="W1340" s="26">
        <v>0</v>
      </c>
      <c r="X1340" s="26">
        <v>16.378436436479141</v>
      </c>
      <c r="Y1340" s="26">
        <v>0</v>
      </c>
      <c r="Z1340" s="26">
        <v>0</v>
      </c>
      <c r="AA1340" s="26">
        <v>0</v>
      </c>
      <c r="AB1340" s="26">
        <v>6.8353206136536109</v>
      </c>
      <c r="AC1340" s="26">
        <v>0</v>
      </c>
      <c r="AD1340" s="26">
        <v>0</v>
      </c>
      <c r="AE1340" s="26">
        <v>23.213757050132752</v>
      </c>
    </row>
    <row r="1341" spans="1:31" x14ac:dyDescent="0.3">
      <c r="A1341">
        <v>2762768</v>
      </c>
      <c r="B1341">
        <v>1</v>
      </c>
      <c r="C1341" t="s">
        <v>80</v>
      </c>
      <c r="D1341" t="s">
        <v>96</v>
      </c>
      <c r="E1341" t="s">
        <v>132</v>
      </c>
      <c r="F1341" t="s">
        <v>3988</v>
      </c>
      <c r="G1341" t="s">
        <v>134</v>
      </c>
      <c r="H1341" t="s">
        <v>135</v>
      </c>
      <c r="I1341" t="s">
        <v>136</v>
      </c>
      <c r="J1341" t="s">
        <v>137</v>
      </c>
      <c r="K1341" t="s">
        <v>138</v>
      </c>
      <c r="L1341" t="s">
        <v>3989</v>
      </c>
      <c r="M1341" t="s">
        <v>3990</v>
      </c>
      <c r="N1341" s="26">
        <v>2.8844444440000001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 s="26">
        <v>0</v>
      </c>
      <c r="X1341" s="26">
        <v>1.4793360902849373</v>
      </c>
      <c r="Y1341" s="26">
        <v>0</v>
      </c>
      <c r="Z1341" s="26">
        <v>0</v>
      </c>
      <c r="AA1341" s="26">
        <v>0</v>
      </c>
      <c r="AB1341" s="26">
        <v>0</v>
      </c>
      <c r="AC1341" s="26">
        <v>0</v>
      </c>
      <c r="AD1341" s="26">
        <v>0</v>
      </c>
      <c r="AE1341" s="26">
        <v>1.4793360902849373</v>
      </c>
    </row>
    <row r="1342" spans="1:31" x14ac:dyDescent="0.3">
      <c r="A1342">
        <v>2762908</v>
      </c>
      <c r="B1342">
        <v>1</v>
      </c>
      <c r="C1342" t="s">
        <v>80</v>
      </c>
      <c r="D1342" t="s">
        <v>103</v>
      </c>
      <c r="E1342" t="s">
        <v>141</v>
      </c>
      <c r="F1342" t="s">
        <v>3991</v>
      </c>
      <c r="G1342" t="s">
        <v>143</v>
      </c>
      <c r="H1342" t="s">
        <v>135</v>
      </c>
      <c r="I1342" t="s">
        <v>136</v>
      </c>
      <c r="J1342" t="s">
        <v>137</v>
      </c>
      <c r="K1342" t="s">
        <v>138</v>
      </c>
      <c r="L1342" t="s">
        <v>3992</v>
      </c>
      <c r="M1342" t="s">
        <v>3993</v>
      </c>
      <c r="N1342" s="26">
        <v>1.7619444440000001</v>
      </c>
      <c r="O1342">
        <v>0</v>
      </c>
      <c r="P1342">
        <v>146</v>
      </c>
      <c r="Q1342">
        <v>0</v>
      </c>
      <c r="R1342">
        <v>0</v>
      </c>
      <c r="S1342">
        <v>0</v>
      </c>
      <c r="T1342">
        <v>25</v>
      </c>
      <c r="U1342">
        <v>0</v>
      </c>
      <c r="V1342">
        <v>0</v>
      </c>
      <c r="W1342" s="26">
        <v>0</v>
      </c>
      <c r="X1342" s="26">
        <v>47.634088145689383</v>
      </c>
      <c r="Y1342" s="26">
        <v>0</v>
      </c>
      <c r="Z1342" s="26">
        <v>0</v>
      </c>
      <c r="AA1342" s="26">
        <v>0</v>
      </c>
      <c r="AB1342" s="26">
        <v>18.607634916763757</v>
      </c>
      <c r="AC1342" s="26">
        <v>0</v>
      </c>
      <c r="AD1342" s="26">
        <v>0</v>
      </c>
      <c r="AE1342" s="26">
        <v>66.241723062453133</v>
      </c>
    </row>
    <row r="1343" spans="1:31" x14ac:dyDescent="0.3">
      <c r="A1343">
        <v>2762954</v>
      </c>
      <c r="B1343">
        <v>1</v>
      </c>
      <c r="C1343" t="s">
        <v>80</v>
      </c>
      <c r="D1343" t="s">
        <v>99</v>
      </c>
      <c r="E1343" t="s">
        <v>170</v>
      </c>
      <c r="F1343" t="s">
        <v>3994</v>
      </c>
      <c r="G1343" t="s">
        <v>204</v>
      </c>
      <c r="H1343" t="s">
        <v>135</v>
      </c>
      <c r="I1343" t="s">
        <v>136</v>
      </c>
      <c r="J1343" t="s">
        <v>137</v>
      </c>
      <c r="K1343" t="s">
        <v>138</v>
      </c>
      <c r="L1343" t="s">
        <v>3995</v>
      </c>
      <c r="M1343" t="s">
        <v>3996</v>
      </c>
      <c r="N1343" s="26">
        <v>1.2966666659999999</v>
      </c>
      <c r="O1343">
        <v>0</v>
      </c>
      <c r="P1343">
        <v>84</v>
      </c>
      <c r="Q1343">
        <v>0</v>
      </c>
      <c r="R1343">
        <v>0</v>
      </c>
      <c r="S1343">
        <v>0</v>
      </c>
      <c r="T1343">
        <v>4</v>
      </c>
      <c r="U1343">
        <v>0</v>
      </c>
      <c r="V1343">
        <v>0</v>
      </c>
      <c r="W1343" s="26">
        <v>0</v>
      </c>
      <c r="X1343" s="26">
        <v>22.324156520087413</v>
      </c>
      <c r="Y1343" s="26">
        <v>0</v>
      </c>
      <c r="Z1343" s="26">
        <v>0</v>
      </c>
      <c r="AA1343" s="26">
        <v>0</v>
      </c>
      <c r="AB1343" s="26">
        <v>1.6879641767516667</v>
      </c>
      <c r="AC1343" s="26">
        <v>0</v>
      </c>
      <c r="AD1343" s="26">
        <v>0</v>
      </c>
      <c r="AE1343" s="26">
        <v>24.01212069683908</v>
      </c>
    </row>
    <row r="1344" spans="1:31" x14ac:dyDescent="0.3">
      <c r="A1344">
        <v>2762347</v>
      </c>
      <c r="B1344">
        <v>1</v>
      </c>
      <c r="C1344" t="s">
        <v>80</v>
      </c>
      <c r="D1344" t="s">
        <v>96</v>
      </c>
      <c r="E1344" t="s">
        <v>170</v>
      </c>
      <c r="F1344" t="s">
        <v>3997</v>
      </c>
      <c r="G1344" t="s">
        <v>303</v>
      </c>
      <c r="H1344" t="s">
        <v>135</v>
      </c>
      <c r="I1344" t="s">
        <v>136</v>
      </c>
      <c r="J1344" t="s">
        <v>137</v>
      </c>
      <c r="K1344" t="s">
        <v>138</v>
      </c>
      <c r="L1344" t="s">
        <v>3998</v>
      </c>
      <c r="M1344" t="s">
        <v>3999</v>
      </c>
      <c r="N1344" s="26">
        <v>3.2058333330000002</v>
      </c>
      <c r="O1344">
        <v>0</v>
      </c>
      <c r="P1344">
        <v>75</v>
      </c>
      <c r="Q1344">
        <v>0</v>
      </c>
      <c r="R1344">
        <v>0</v>
      </c>
      <c r="S1344">
        <v>0</v>
      </c>
      <c r="T1344">
        <v>10</v>
      </c>
      <c r="U1344">
        <v>0</v>
      </c>
      <c r="V1344">
        <v>0</v>
      </c>
      <c r="W1344" s="26">
        <v>0</v>
      </c>
      <c r="X1344" s="26">
        <v>15.895241009854573</v>
      </c>
      <c r="Y1344" s="26">
        <v>0</v>
      </c>
      <c r="Z1344" s="26">
        <v>0</v>
      </c>
      <c r="AA1344" s="26">
        <v>0</v>
      </c>
      <c r="AB1344" s="26">
        <v>0</v>
      </c>
      <c r="AC1344" s="26">
        <v>0</v>
      </c>
      <c r="AD1344" s="26">
        <v>0</v>
      </c>
      <c r="AE1344" s="26">
        <v>15.895241009854573</v>
      </c>
    </row>
    <row r="1345" spans="1:31" x14ac:dyDescent="0.3">
      <c r="A1345">
        <v>2762513</v>
      </c>
      <c r="B1345">
        <v>1</v>
      </c>
      <c r="C1345" t="s">
        <v>81</v>
      </c>
      <c r="D1345" t="s">
        <v>127</v>
      </c>
      <c r="E1345" t="s">
        <v>132</v>
      </c>
      <c r="F1345" t="s">
        <v>4000</v>
      </c>
      <c r="G1345" t="s">
        <v>307</v>
      </c>
      <c r="H1345" t="s">
        <v>135</v>
      </c>
      <c r="I1345" t="s">
        <v>136</v>
      </c>
      <c r="J1345" t="s">
        <v>137</v>
      </c>
      <c r="K1345" t="s">
        <v>138</v>
      </c>
      <c r="L1345" t="s">
        <v>4001</v>
      </c>
      <c r="M1345" t="s">
        <v>4002</v>
      </c>
      <c r="N1345" s="26">
        <v>0.89388888799999999</v>
      </c>
      <c r="O1345">
        <v>0</v>
      </c>
      <c r="P1345">
        <v>14</v>
      </c>
      <c r="Q1345">
        <v>0</v>
      </c>
      <c r="R1345">
        <v>0</v>
      </c>
      <c r="S1345">
        <v>0</v>
      </c>
      <c r="T1345">
        <v>2</v>
      </c>
      <c r="U1345">
        <v>0</v>
      </c>
      <c r="V1345">
        <v>0</v>
      </c>
      <c r="W1345" s="26">
        <v>0</v>
      </c>
      <c r="X1345" s="26">
        <v>2.3413198128735599</v>
      </c>
      <c r="Y1345" s="26">
        <v>0</v>
      </c>
      <c r="Z1345" s="26">
        <v>0</v>
      </c>
      <c r="AA1345" s="26">
        <v>0</v>
      </c>
      <c r="AB1345" s="26">
        <v>1.860716068990901</v>
      </c>
      <c r="AC1345" s="26">
        <v>0</v>
      </c>
      <c r="AD1345" s="26">
        <v>0</v>
      </c>
      <c r="AE1345" s="26">
        <v>4.202035881864461</v>
      </c>
    </row>
    <row r="1346" spans="1:31" x14ac:dyDescent="0.3">
      <c r="A1346">
        <v>2762327</v>
      </c>
      <c r="B1346">
        <v>1</v>
      </c>
      <c r="C1346" t="s">
        <v>80</v>
      </c>
      <c r="D1346" t="s">
        <v>101</v>
      </c>
      <c r="E1346" t="s">
        <v>170</v>
      </c>
      <c r="F1346" t="s">
        <v>4003</v>
      </c>
      <c r="G1346" t="s">
        <v>628</v>
      </c>
      <c r="H1346" t="s">
        <v>135</v>
      </c>
      <c r="I1346" t="s">
        <v>136</v>
      </c>
      <c r="J1346" t="s">
        <v>137</v>
      </c>
      <c r="K1346" t="s">
        <v>187</v>
      </c>
      <c r="L1346" t="s">
        <v>4004</v>
      </c>
      <c r="M1346" t="s">
        <v>4005</v>
      </c>
      <c r="N1346" s="26">
        <v>6.9016666659999997</v>
      </c>
      <c r="O1346">
        <v>0</v>
      </c>
      <c r="P1346">
        <v>18</v>
      </c>
      <c r="Q1346">
        <v>0</v>
      </c>
      <c r="R1346">
        <v>3</v>
      </c>
      <c r="S1346">
        <v>0</v>
      </c>
      <c r="T1346">
        <v>6</v>
      </c>
      <c r="U1346">
        <v>0</v>
      </c>
      <c r="V1346">
        <v>0</v>
      </c>
      <c r="W1346" s="26">
        <v>0</v>
      </c>
      <c r="X1346" s="26">
        <v>90.545876278349837</v>
      </c>
      <c r="Y1346" s="26">
        <v>0</v>
      </c>
      <c r="Z1346" s="26">
        <v>0</v>
      </c>
      <c r="AA1346" s="26">
        <v>0</v>
      </c>
      <c r="AB1346" s="26">
        <v>67.942266659375292</v>
      </c>
      <c r="AC1346" s="26">
        <v>0</v>
      </c>
      <c r="AD1346" s="26">
        <v>0</v>
      </c>
      <c r="AE1346" s="26">
        <v>158.48814293772512</v>
      </c>
    </row>
    <row r="1347" spans="1:31" x14ac:dyDescent="0.3">
      <c r="A1347">
        <v>2763037</v>
      </c>
      <c r="B1347">
        <v>1</v>
      </c>
      <c r="C1347" t="s">
        <v>80</v>
      </c>
      <c r="D1347" t="s">
        <v>94</v>
      </c>
      <c r="E1347" t="s">
        <v>170</v>
      </c>
      <c r="F1347" t="s">
        <v>4006</v>
      </c>
      <c r="G1347" t="s">
        <v>143</v>
      </c>
      <c r="H1347" t="s">
        <v>135</v>
      </c>
      <c r="I1347" t="s">
        <v>136</v>
      </c>
      <c r="J1347" t="s">
        <v>137</v>
      </c>
      <c r="K1347" t="s">
        <v>138</v>
      </c>
      <c r="L1347" t="s">
        <v>4007</v>
      </c>
      <c r="M1347" t="s">
        <v>4008</v>
      </c>
      <c r="N1347" s="26">
        <v>0.70750000000000002</v>
      </c>
      <c r="O1347">
        <v>0</v>
      </c>
      <c r="P1347">
        <v>7</v>
      </c>
      <c r="Q1347">
        <v>0</v>
      </c>
      <c r="R1347">
        <v>0</v>
      </c>
      <c r="S1347">
        <v>0</v>
      </c>
      <c r="T1347">
        <v>5</v>
      </c>
      <c r="U1347">
        <v>0</v>
      </c>
      <c r="V1347">
        <v>0</v>
      </c>
      <c r="W1347" s="26">
        <v>0</v>
      </c>
      <c r="X1347" s="26">
        <v>1.906759794323061</v>
      </c>
      <c r="Y1347" s="26">
        <v>0</v>
      </c>
      <c r="Z1347" s="26">
        <v>0</v>
      </c>
      <c r="AA1347" s="26">
        <v>0</v>
      </c>
      <c r="AB1347" s="26">
        <v>1.643616384077861</v>
      </c>
      <c r="AC1347" s="26">
        <v>0</v>
      </c>
      <c r="AD1347" s="26">
        <v>0</v>
      </c>
      <c r="AE1347" s="26">
        <v>3.550376178400922</v>
      </c>
    </row>
    <row r="1348" spans="1:31" x14ac:dyDescent="0.3">
      <c r="A1348">
        <v>2762868</v>
      </c>
      <c r="B1348">
        <v>1</v>
      </c>
      <c r="C1348" t="s">
        <v>81</v>
      </c>
      <c r="D1348" t="s">
        <v>123</v>
      </c>
      <c r="E1348" t="s">
        <v>132</v>
      </c>
      <c r="F1348" t="s">
        <v>4009</v>
      </c>
      <c r="G1348" t="s">
        <v>307</v>
      </c>
      <c r="H1348" t="s">
        <v>135</v>
      </c>
      <c r="I1348" t="s">
        <v>136</v>
      </c>
      <c r="J1348" t="s">
        <v>137</v>
      </c>
      <c r="K1348" t="s">
        <v>138</v>
      </c>
      <c r="L1348" t="s">
        <v>4010</v>
      </c>
      <c r="M1348" t="s">
        <v>4011</v>
      </c>
      <c r="N1348" s="26">
        <v>2.6972222220000002</v>
      </c>
      <c r="O1348">
        <v>0</v>
      </c>
      <c r="P1348">
        <v>1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 s="26">
        <v>0</v>
      </c>
      <c r="X1348" s="26">
        <v>0.3720490706606755</v>
      </c>
      <c r="Y1348" s="26">
        <v>0</v>
      </c>
      <c r="Z1348" s="26">
        <v>0</v>
      </c>
      <c r="AA1348" s="26">
        <v>0</v>
      </c>
      <c r="AB1348" s="26">
        <v>0</v>
      </c>
      <c r="AC1348" s="26">
        <v>0</v>
      </c>
      <c r="AD1348" s="26">
        <v>0</v>
      </c>
      <c r="AE1348" s="26">
        <v>0.3720490706606755</v>
      </c>
    </row>
    <row r="1349" spans="1:31" x14ac:dyDescent="0.3">
      <c r="A1349">
        <v>2762247</v>
      </c>
      <c r="B1349">
        <v>1</v>
      </c>
      <c r="C1349" t="s">
        <v>80</v>
      </c>
      <c r="D1349" t="s">
        <v>103</v>
      </c>
      <c r="E1349" t="s">
        <v>157</v>
      </c>
      <c r="F1349" t="s">
        <v>4012</v>
      </c>
      <c r="G1349" t="s">
        <v>159</v>
      </c>
      <c r="H1349" t="s">
        <v>149</v>
      </c>
      <c r="I1349" t="s">
        <v>136</v>
      </c>
      <c r="J1349" t="s">
        <v>137</v>
      </c>
      <c r="K1349" t="s">
        <v>138</v>
      </c>
      <c r="L1349" t="s">
        <v>4013</v>
      </c>
      <c r="M1349" t="s">
        <v>4014</v>
      </c>
      <c r="N1349" s="26">
        <v>0.39</v>
      </c>
      <c r="O1349">
        <v>1</v>
      </c>
      <c r="P1349">
        <v>0</v>
      </c>
      <c r="Q1349">
        <v>23</v>
      </c>
      <c r="R1349">
        <v>12</v>
      </c>
      <c r="S1349">
        <v>10</v>
      </c>
      <c r="T1349">
        <v>3</v>
      </c>
      <c r="U1349">
        <v>0</v>
      </c>
      <c r="V1349">
        <v>0</v>
      </c>
      <c r="W1349" s="26">
        <v>0.107834417172417</v>
      </c>
      <c r="X1349" s="26">
        <v>0</v>
      </c>
      <c r="Y1349" s="26">
        <v>13.25956694671846</v>
      </c>
      <c r="Z1349" s="26">
        <v>0.11396116992000001</v>
      </c>
      <c r="AA1349" s="26">
        <v>37.2396688112729</v>
      </c>
      <c r="AB1349" s="26">
        <v>0.98545869975384004</v>
      </c>
      <c r="AC1349" s="26">
        <v>0</v>
      </c>
      <c r="AD1349" s="26">
        <v>0</v>
      </c>
      <c r="AE1349" s="26">
        <v>51.706490044837615</v>
      </c>
    </row>
    <row r="1350" spans="1:31" x14ac:dyDescent="0.3">
      <c r="A1350">
        <v>2762874</v>
      </c>
      <c r="B1350">
        <v>1</v>
      </c>
      <c r="C1350" t="s">
        <v>80</v>
      </c>
      <c r="D1350" t="s">
        <v>82</v>
      </c>
      <c r="E1350" t="s">
        <v>166</v>
      </c>
      <c r="F1350" t="s">
        <v>4015</v>
      </c>
      <c r="G1350" t="s">
        <v>425</v>
      </c>
      <c r="H1350" t="s">
        <v>135</v>
      </c>
      <c r="I1350" t="s">
        <v>136</v>
      </c>
      <c r="J1350" t="s">
        <v>137</v>
      </c>
      <c r="K1350" t="s">
        <v>138</v>
      </c>
      <c r="L1350" t="s">
        <v>4016</v>
      </c>
      <c r="M1350" t="s">
        <v>4017</v>
      </c>
      <c r="N1350" s="26">
        <v>0.81583333300000005</v>
      </c>
      <c r="O1350">
        <v>0</v>
      </c>
      <c r="P1350">
        <v>20</v>
      </c>
      <c r="Q1350">
        <v>0</v>
      </c>
      <c r="R1350">
        <v>0</v>
      </c>
      <c r="S1350">
        <v>0</v>
      </c>
      <c r="T1350">
        <v>19</v>
      </c>
      <c r="U1350">
        <v>0</v>
      </c>
      <c r="V1350">
        <v>0</v>
      </c>
      <c r="W1350" s="26">
        <v>0</v>
      </c>
      <c r="X1350" s="26">
        <v>4.3221458818996128</v>
      </c>
      <c r="Y1350" s="26">
        <v>0</v>
      </c>
      <c r="Z1350" s="26">
        <v>0</v>
      </c>
      <c r="AA1350" s="26">
        <v>0</v>
      </c>
      <c r="AB1350" s="26">
        <v>14.268599398762021</v>
      </c>
      <c r="AC1350" s="26">
        <v>0</v>
      </c>
      <c r="AD1350" s="26">
        <v>0</v>
      </c>
      <c r="AE1350" s="26">
        <v>18.590745280661633</v>
      </c>
    </row>
    <row r="1351" spans="1:31" x14ac:dyDescent="0.3">
      <c r="A1351">
        <v>2762825</v>
      </c>
      <c r="B1351">
        <v>1</v>
      </c>
      <c r="C1351" t="s">
        <v>81</v>
      </c>
      <c r="D1351" t="s">
        <v>112</v>
      </c>
      <c r="E1351" t="s">
        <v>152</v>
      </c>
      <c r="F1351" t="s">
        <v>4018</v>
      </c>
      <c r="G1351" t="s">
        <v>159</v>
      </c>
      <c r="H1351" t="s">
        <v>149</v>
      </c>
      <c r="I1351" t="s">
        <v>136</v>
      </c>
      <c r="J1351" t="s">
        <v>137</v>
      </c>
      <c r="K1351" t="s">
        <v>138</v>
      </c>
      <c r="L1351" t="s">
        <v>4019</v>
      </c>
      <c r="M1351" t="s">
        <v>4020</v>
      </c>
      <c r="N1351" s="26">
        <v>0.65833333299999997</v>
      </c>
      <c r="O1351">
        <v>0</v>
      </c>
      <c r="P1351">
        <v>75</v>
      </c>
      <c r="Q1351">
        <v>1</v>
      </c>
      <c r="R1351">
        <v>3</v>
      </c>
      <c r="S1351">
        <v>0</v>
      </c>
      <c r="T1351">
        <v>4</v>
      </c>
      <c r="U1351">
        <v>0</v>
      </c>
      <c r="V1351">
        <v>0</v>
      </c>
      <c r="W1351" s="26">
        <v>0</v>
      </c>
      <c r="X1351" s="26">
        <v>7.0625915034238638</v>
      </c>
      <c r="Y1351" s="26">
        <v>0</v>
      </c>
      <c r="Z1351" s="26">
        <v>0.10686318994773332</v>
      </c>
      <c r="AA1351" s="26">
        <v>0</v>
      </c>
      <c r="AB1351" s="26">
        <v>0.10471119144721501</v>
      </c>
      <c r="AC1351" s="26">
        <v>0</v>
      </c>
      <c r="AD1351" s="26">
        <v>0</v>
      </c>
      <c r="AE1351" s="26">
        <v>7.2741658848188129</v>
      </c>
    </row>
    <row r="1352" spans="1:31" x14ac:dyDescent="0.3">
      <c r="A1352">
        <v>2763080</v>
      </c>
      <c r="B1352">
        <v>1</v>
      </c>
      <c r="C1352" t="s">
        <v>80</v>
      </c>
      <c r="D1352" t="s">
        <v>82</v>
      </c>
      <c r="E1352" t="s">
        <v>170</v>
      </c>
      <c r="F1352" t="s">
        <v>4021</v>
      </c>
      <c r="G1352" t="s">
        <v>204</v>
      </c>
      <c r="H1352" t="s">
        <v>135</v>
      </c>
      <c r="I1352" t="s">
        <v>136</v>
      </c>
      <c r="J1352" t="s">
        <v>137</v>
      </c>
      <c r="K1352" t="s">
        <v>138</v>
      </c>
      <c r="L1352" t="s">
        <v>4022</v>
      </c>
      <c r="M1352" t="s">
        <v>4023</v>
      </c>
      <c r="N1352" s="26">
        <v>1.7547222220000001</v>
      </c>
      <c r="O1352">
        <v>0</v>
      </c>
      <c r="P1352">
        <v>179</v>
      </c>
      <c r="Q1352">
        <v>0</v>
      </c>
      <c r="R1352">
        <v>0</v>
      </c>
      <c r="S1352">
        <v>0</v>
      </c>
      <c r="T1352">
        <v>6</v>
      </c>
      <c r="U1352">
        <v>0</v>
      </c>
      <c r="V1352">
        <v>0</v>
      </c>
      <c r="W1352" s="26">
        <v>0</v>
      </c>
      <c r="X1352" s="26">
        <v>81.878970185215863</v>
      </c>
      <c r="Y1352" s="26">
        <v>0</v>
      </c>
      <c r="Z1352" s="26">
        <v>0</v>
      </c>
      <c r="AA1352" s="26">
        <v>0</v>
      </c>
      <c r="AB1352" s="26">
        <v>1.1807933457449438</v>
      </c>
      <c r="AC1352" s="26">
        <v>0</v>
      </c>
      <c r="AD1352" s="26">
        <v>0</v>
      </c>
      <c r="AE1352" s="26">
        <v>83.059763530960808</v>
      </c>
    </row>
    <row r="1353" spans="1:31" x14ac:dyDescent="0.3">
      <c r="A1353">
        <v>2762333</v>
      </c>
      <c r="B1353">
        <v>1</v>
      </c>
      <c r="C1353" t="s">
        <v>80</v>
      </c>
      <c r="D1353" t="s">
        <v>100</v>
      </c>
      <c r="E1353" t="s">
        <v>157</v>
      </c>
      <c r="F1353" t="s">
        <v>4024</v>
      </c>
      <c r="G1353" t="s">
        <v>628</v>
      </c>
      <c r="H1353" t="s">
        <v>149</v>
      </c>
      <c r="I1353" t="s">
        <v>136</v>
      </c>
      <c r="J1353" t="s">
        <v>137</v>
      </c>
      <c r="K1353" t="s">
        <v>187</v>
      </c>
      <c r="L1353" t="s">
        <v>4025</v>
      </c>
      <c r="M1353" t="s">
        <v>4026</v>
      </c>
      <c r="N1353" s="26">
        <v>3.2349999999999999</v>
      </c>
      <c r="O1353">
        <v>0</v>
      </c>
      <c r="P1353">
        <v>434</v>
      </c>
      <c r="Q1353">
        <v>3</v>
      </c>
      <c r="R1353">
        <v>44</v>
      </c>
      <c r="S1353">
        <v>8</v>
      </c>
      <c r="T1353">
        <v>34</v>
      </c>
      <c r="U1353">
        <v>1</v>
      </c>
      <c r="V1353">
        <v>0</v>
      </c>
      <c r="W1353" s="26">
        <v>0</v>
      </c>
      <c r="X1353" s="26">
        <v>512.40329680635909</v>
      </c>
      <c r="Y1353" s="26">
        <v>25.480510432123552</v>
      </c>
      <c r="Z1353" s="26">
        <v>25.452039663471435</v>
      </c>
      <c r="AA1353" s="26">
        <v>249.74967711672633</v>
      </c>
      <c r="AB1353" s="26">
        <v>124.05679883981962</v>
      </c>
      <c r="AC1353" s="26">
        <v>347.35803803252617</v>
      </c>
      <c r="AD1353" s="26">
        <v>0</v>
      </c>
      <c r="AE1353" s="26">
        <v>1284.5003608910263</v>
      </c>
    </row>
    <row r="1354" spans="1:31" x14ac:dyDescent="0.3">
      <c r="A1354">
        <v>2762974</v>
      </c>
      <c r="B1354">
        <v>1</v>
      </c>
      <c r="C1354" t="s">
        <v>80</v>
      </c>
      <c r="D1354" t="s">
        <v>85</v>
      </c>
      <c r="E1354" t="s">
        <v>132</v>
      </c>
      <c r="F1354" t="s">
        <v>4027</v>
      </c>
      <c r="G1354" t="s">
        <v>134</v>
      </c>
      <c r="H1354" t="s">
        <v>135</v>
      </c>
      <c r="I1354" t="s">
        <v>136</v>
      </c>
      <c r="J1354" t="s">
        <v>137</v>
      </c>
      <c r="K1354" t="s">
        <v>138</v>
      </c>
      <c r="L1354" t="s">
        <v>4028</v>
      </c>
      <c r="M1354" t="s">
        <v>4029</v>
      </c>
      <c r="N1354" s="26">
        <v>1.711944444</v>
      </c>
      <c r="O1354">
        <v>0</v>
      </c>
      <c r="P1354">
        <v>7</v>
      </c>
      <c r="Q1354">
        <v>0</v>
      </c>
      <c r="R1354">
        <v>0</v>
      </c>
      <c r="S1354">
        <v>0</v>
      </c>
      <c r="T1354">
        <v>8</v>
      </c>
      <c r="U1354">
        <v>0</v>
      </c>
      <c r="V1354">
        <v>0</v>
      </c>
      <c r="W1354" s="26">
        <v>0</v>
      </c>
      <c r="X1354" s="26">
        <v>3.1497895276031018</v>
      </c>
      <c r="Y1354" s="26">
        <v>0</v>
      </c>
      <c r="Z1354" s="26">
        <v>0</v>
      </c>
      <c r="AA1354" s="26">
        <v>0</v>
      </c>
      <c r="AB1354" s="26">
        <v>14.744292007602153</v>
      </c>
      <c r="AC1354" s="26">
        <v>0</v>
      </c>
      <c r="AD1354" s="26">
        <v>0</v>
      </c>
      <c r="AE1354" s="26">
        <v>17.894081535205256</v>
      </c>
    </row>
    <row r="1355" spans="1:31" x14ac:dyDescent="0.3">
      <c r="A1355">
        <v>2762290</v>
      </c>
      <c r="B1355">
        <v>1</v>
      </c>
      <c r="C1355" t="s">
        <v>80</v>
      </c>
      <c r="D1355" t="s">
        <v>107</v>
      </c>
      <c r="E1355" t="s">
        <v>152</v>
      </c>
      <c r="F1355" t="s">
        <v>4030</v>
      </c>
      <c r="G1355" t="s">
        <v>159</v>
      </c>
      <c r="H1355" t="s">
        <v>149</v>
      </c>
      <c r="I1355" t="s">
        <v>136</v>
      </c>
      <c r="J1355" t="s">
        <v>137</v>
      </c>
      <c r="K1355" t="s">
        <v>138</v>
      </c>
      <c r="L1355" t="s">
        <v>4031</v>
      </c>
      <c r="M1355" t="s">
        <v>4032</v>
      </c>
      <c r="N1355" s="26">
        <v>1.6872222219999999</v>
      </c>
      <c r="O1355">
        <v>2</v>
      </c>
      <c r="P1355">
        <v>445</v>
      </c>
      <c r="Q1355">
        <v>47</v>
      </c>
      <c r="R1355">
        <v>36</v>
      </c>
      <c r="S1355">
        <v>15</v>
      </c>
      <c r="T1355">
        <v>57</v>
      </c>
      <c r="U1355">
        <v>0</v>
      </c>
      <c r="V1355">
        <v>0</v>
      </c>
      <c r="W1355" s="26">
        <v>1.9668617957556935</v>
      </c>
      <c r="X1355" s="26">
        <v>126.1958307425982</v>
      </c>
      <c r="Y1355" s="26">
        <v>61.40218494258982</v>
      </c>
      <c r="Z1355" s="26">
        <v>10.057552756882984</v>
      </c>
      <c r="AA1355" s="26">
        <v>276.49345337627352</v>
      </c>
      <c r="AB1355" s="26">
        <v>55.895899571150778</v>
      </c>
      <c r="AC1355" s="26">
        <v>0</v>
      </c>
      <c r="AD1355" s="26">
        <v>0</v>
      </c>
      <c r="AE1355" s="26">
        <v>532.01178318525103</v>
      </c>
    </row>
    <row r="1356" spans="1:31" x14ac:dyDescent="0.3">
      <c r="A1356">
        <v>2762788</v>
      </c>
      <c r="B1356">
        <v>1</v>
      </c>
      <c r="C1356" t="s">
        <v>80</v>
      </c>
      <c r="D1356" t="s">
        <v>85</v>
      </c>
      <c r="E1356" t="s">
        <v>166</v>
      </c>
      <c r="F1356" t="s">
        <v>3529</v>
      </c>
      <c r="G1356" t="s">
        <v>287</v>
      </c>
      <c r="H1356" t="s">
        <v>135</v>
      </c>
      <c r="I1356" t="s">
        <v>136</v>
      </c>
      <c r="J1356" t="s">
        <v>3</v>
      </c>
      <c r="K1356" t="s">
        <v>138</v>
      </c>
      <c r="L1356" t="s">
        <v>4033</v>
      </c>
      <c r="M1356" t="s">
        <v>4034</v>
      </c>
      <c r="N1356" s="26">
        <v>9.0933333330000004</v>
      </c>
      <c r="O1356">
        <v>0</v>
      </c>
      <c r="P1356">
        <v>56</v>
      </c>
      <c r="Q1356">
        <v>0</v>
      </c>
      <c r="R1356">
        <v>0</v>
      </c>
      <c r="S1356">
        <v>0</v>
      </c>
      <c r="T1356">
        <v>19</v>
      </c>
      <c r="U1356">
        <v>0</v>
      </c>
      <c r="V1356">
        <v>0</v>
      </c>
      <c r="W1356" s="26">
        <v>0</v>
      </c>
      <c r="X1356" s="26">
        <v>111.0050291932004</v>
      </c>
      <c r="Y1356" s="26">
        <v>0</v>
      </c>
      <c r="Z1356" s="26">
        <v>0</v>
      </c>
      <c r="AA1356" s="26">
        <v>0</v>
      </c>
      <c r="AB1356" s="26">
        <v>266.18715793318654</v>
      </c>
      <c r="AC1356" s="26">
        <v>0</v>
      </c>
      <c r="AD1356" s="26">
        <v>0</v>
      </c>
      <c r="AE1356" s="26">
        <v>377.19218712638695</v>
      </c>
    </row>
    <row r="1357" spans="1:31" x14ac:dyDescent="0.3">
      <c r="A1357">
        <v>2762765</v>
      </c>
      <c r="B1357">
        <v>1</v>
      </c>
      <c r="C1357" t="s">
        <v>80</v>
      </c>
      <c r="D1357" t="s">
        <v>94</v>
      </c>
      <c r="E1357" t="s">
        <v>132</v>
      </c>
      <c r="F1357" t="s">
        <v>4035</v>
      </c>
      <c r="G1357" t="s">
        <v>287</v>
      </c>
      <c r="H1357" t="s">
        <v>135</v>
      </c>
      <c r="I1357" t="s">
        <v>136</v>
      </c>
      <c r="J1357" t="s">
        <v>3</v>
      </c>
      <c r="K1357" t="s">
        <v>138</v>
      </c>
      <c r="L1357" t="s">
        <v>4036</v>
      </c>
      <c r="M1357" t="s">
        <v>4037</v>
      </c>
      <c r="N1357" s="26">
        <v>1.7136111110000001</v>
      </c>
      <c r="O1357">
        <v>0</v>
      </c>
      <c r="P1357">
        <v>7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 s="26">
        <v>0</v>
      </c>
      <c r="X1357" s="26">
        <v>5.8869726331834524</v>
      </c>
      <c r="Y1357" s="26">
        <v>0</v>
      </c>
      <c r="Z1357" s="26">
        <v>0</v>
      </c>
      <c r="AA1357" s="26">
        <v>0</v>
      </c>
      <c r="AB1357" s="26">
        <v>0</v>
      </c>
      <c r="AC1357" s="26">
        <v>0</v>
      </c>
      <c r="AD1357" s="26">
        <v>0</v>
      </c>
      <c r="AE1357" s="26">
        <v>5.8869726331834524</v>
      </c>
    </row>
    <row r="1358" spans="1:31" x14ac:dyDescent="0.3">
      <c r="A1358">
        <v>2762619</v>
      </c>
      <c r="B1358">
        <v>1</v>
      </c>
      <c r="C1358" t="s">
        <v>81</v>
      </c>
      <c r="D1358" t="s">
        <v>119</v>
      </c>
      <c r="E1358" t="s">
        <v>132</v>
      </c>
      <c r="F1358" t="s">
        <v>4038</v>
      </c>
      <c r="G1358" t="s">
        <v>307</v>
      </c>
      <c r="H1358" t="s">
        <v>135</v>
      </c>
      <c r="I1358" t="s">
        <v>136</v>
      </c>
      <c r="J1358" t="s">
        <v>137</v>
      </c>
      <c r="K1358" t="s">
        <v>138</v>
      </c>
      <c r="L1358" t="s">
        <v>4039</v>
      </c>
      <c r="M1358" t="s">
        <v>4040</v>
      </c>
      <c r="N1358" s="26">
        <v>1.1441666660000001</v>
      </c>
      <c r="O1358">
        <v>0</v>
      </c>
      <c r="P1358">
        <v>1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 s="26">
        <v>0</v>
      </c>
      <c r="X1358" s="26">
        <v>0.13562397881794336</v>
      </c>
      <c r="Y1358" s="26">
        <v>0</v>
      </c>
      <c r="Z1358" s="26">
        <v>0</v>
      </c>
      <c r="AA1358" s="26">
        <v>0</v>
      </c>
      <c r="AB1358" s="26">
        <v>0</v>
      </c>
      <c r="AC1358" s="26">
        <v>0</v>
      </c>
      <c r="AD1358" s="26">
        <v>0</v>
      </c>
      <c r="AE1358" s="26">
        <v>0.13562397881794336</v>
      </c>
    </row>
    <row r="1359" spans="1:31" x14ac:dyDescent="0.3">
      <c r="A1359">
        <v>2762804</v>
      </c>
      <c r="B1359">
        <v>2</v>
      </c>
      <c r="C1359" t="s">
        <v>80</v>
      </c>
      <c r="D1359" t="s">
        <v>101</v>
      </c>
      <c r="E1359" t="s">
        <v>170</v>
      </c>
      <c r="F1359" t="s">
        <v>4041</v>
      </c>
      <c r="G1359" t="s">
        <v>197</v>
      </c>
      <c r="H1359" t="s">
        <v>135</v>
      </c>
      <c r="I1359" t="s">
        <v>136</v>
      </c>
      <c r="J1359" t="s">
        <v>137</v>
      </c>
      <c r="K1359" t="s">
        <v>138</v>
      </c>
      <c r="L1359" t="s">
        <v>4042</v>
      </c>
      <c r="M1359" t="s">
        <v>4043</v>
      </c>
      <c r="N1359" s="26">
        <v>0.34666666600000001</v>
      </c>
      <c r="O1359">
        <v>0</v>
      </c>
      <c r="P1359">
        <v>31</v>
      </c>
      <c r="Q1359">
        <v>0</v>
      </c>
      <c r="R1359">
        <v>0</v>
      </c>
      <c r="S1359">
        <v>0</v>
      </c>
      <c r="T1359">
        <v>5</v>
      </c>
      <c r="U1359">
        <v>0</v>
      </c>
      <c r="V1359">
        <v>0</v>
      </c>
      <c r="W1359" s="26">
        <v>0</v>
      </c>
      <c r="X1359" s="26">
        <v>2.8913359650566131</v>
      </c>
      <c r="Y1359" s="26">
        <v>0</v>
      </c>
      <c r="Z1359" s="26">
        <v>0</v>
      </c>
      <c r="AA1359" s="26">
        <v>0</v>
      </c>
      <c r="AB1359" s="26">
        <v>0.60001018924951821</v>
      </c>
      <c r="AC1359" s="26">
        <v>0</v>
      </c>
      <c r="AD1359" s="26">
        <v>0</v>
      </c>
      <c r="AE1359" s="26">
        <v>3.4913461543061315</v>
      </c>
    </row>
    <row r="1360" spans="1:31" x14ac:dyDescent="0.3">
      <c r="A1360">
        <v>2762851</v>
      </c>
      <c r="B1360">
        <v>1</v>
      </c>
      <c r="C1360" t="s">
        <v>80</v>
      </c>
      <c r="D1360" t="s">
        <v>102</v>
      </c>
      <c r="E1360" t="s">
        <v>146</v>
      </c>
      <c r="F1360" t="s">
        <v>4044</v>
      </c>
      <c r="G1360" t="s">
        <v>154</v>
      </c>
      <c r="H1360" t="s">
        <v>149</v>
      </c>
      <c r="I1360" t="s">
        <v>136</v>
      </c>
      <c r="J1360" t="s">
        <v>137</v>
      </c>
      <c r="K1360" t="s">
        <v>138</v>
      </c>
      <c r="L1360" t="s">
        <v>4045</v>
      </c>
      <c r="M1360" t="s">
        <v>4046</v>
      </c>
      <c r="N1360" s="26">
        <v>1.0433333330000001</v>
      </c>
      <c r="O1360">
        <v>1</v>
      </c>
      <c r="P1360">
        <v>0</v>
      </c>
      <c r="Q1360">
        <v>1</v>
      </c>
      <c r="R1360">
        <v>0</v>
      </c>
      <c r="S1360">
        <v>1</v>
      </c>
      <c r="T1360">
        <v>0</v>
      </c>
      <c r="U1360">
        <v>1</v>
      </c>
      <c r="V1360">
        <v>0</v>
      </c>
      <c r="W1360" s="26">
        <v>0.11358455432504302</v>
      </c>
      <c r="X1360" s="26">
        <v>0</v>
      </c>
      <c r="Y1360" s="26">
        <v>1.4775224185275007</v>
      </c>
      <c r="Z1360" s="26">
        <v>0</v>
      </c>
      <c r="AA1360" s="26">
        <v>51.640596528949331</v>
      </c>
      <c r="AB1360" s="26">
        <v>0</v>
      </c>
      <c r="AC1360" s="26">
        <v>420.23393547459398</v>
      </c>
      <c r="AD1360" s="26">
        <v>0</v>
      </c>
      <c r="AE1360" s="26">
        <v>473.46563897639584</v>
      </c>
    </row>
    <row r="1361" spans="1:31" x14ac:dyDescent="0.3">
      <c r="A1361">
        <v>2762410</v>
      </c>
      <c r="B1361">
        <v>1</v>
      </c>
      <c r="C1361" t="s">
        <v>80</v>
      </c>
      <c r="D1361" t="s">
        <v>88</v>
      </c>
      <c r="E1361" t="s">
        <v>166</v>
      </c>
      <c r="F1361" t="s">
        <v>4047</v>
      </c>
      <c r="G1361" t="s">
        <v>232</v>
      </c>
      <c r="H1361" t="s">
        <v>135</v>
      </c>
      <c r="I1361" t="s">
        <v>136</v>
      </c>
      <c r="J1361" t="s">
        <v>137</v>
      </c>
      <c r="K1361" t="s">
        <v>138</v>
      </c>
      <c r="L1361" t="s">
        <v>4048</v>
      </c>
      <c r="M1361" t="s">
        <v>4049</v>
      </c>
      <c r="N1361" s="26">
        <v>3.8030555549999998</v>
      </c>
      <c r="O1361">
        <v>0</v>
      </c>
      <c r="P1361">
        <v>23</v>
      </c>
      <c r="Q1361">
        <v>0</v>
      </c>
      <c r="R1361">
        <v>0</v>
      </c>
      <c r="S1361">
        <v>0</v>
      </c>
      <c r="T1361">
        <v>2</v>
      </c>
      <c r="U1361">
        <v>0</v>
      </c>
      <c r="V1361">
        <v>0</v>
      </c>
      <c r="W1361" s="26">
        <v>0</v>
      </c>
      <c r="X1361" s="26">
        <v>15.897960090192868</v>
      </c>
      <c r="Y1361" s="26">
        <v>0</v>
      </c>
      <c r="Z1361" s="26">
        <v>0</v>
      </c>
      <c r="AA1361" s="26">
        <v>0</v>
      </c>
      <c r="AB1361" s="26">
        <v>6.8044690662247227</v>
      </c>
      <c r="AC1361" s="26">
        <v>0</v>
      </c>
      <c r="AD1361" s="26">
        <v>0</v>
      </c>
      <c r="AE1361" s="26">
        <v>22.70242915641759</v>
      </c>
    </row>
    <row r="1362" spans="1:31" x14ac:dyDescent="0.3">
      <c r="A1362">
        <v>2762416</v>
      </c>
      <c r="B1362">
        <v>1</v>
      </c>
      <c r="C1362" t="s">
        <v>81</v>
      </c>
      <c r="D1362" t="s">
        <v>118</v>
      </c>
      <c r="E1362" t="s">
        <v>152</v>
      </c>
      <c r="F1362" t="s">
        <v>4050</v>
      </c>
      <c r="G1362" t="s">
        <v>159</v>
      </c>
      <c r="H1362" t="s">
        <v>149</v>
      </c>
      <c r="I1362" t="s">
        <v>136</v>
      </c>
      <c r="J1362" t="s">
        <v>137</v>
      </c>
      <c r="K1362" t="s">
        <v>138</v>
      </c>
      <c r="L1362" t="s">
        <v>4051</v>
      </c>
      <c r="M1362" t="s">
        <v>4052</v>
      </c>
      <c r="N1362" s="26">
        <v>1.0122222219999999</v>
      </c>
      <c r="O1362">
        <v>7</v>
      </c>
      <c r="P1362">
        <v>692</v>
      </c>
      <c r="Q1362">
        <v>95</v>
      </c>
      <c r="R1362">
        <v>255</v>
      </c>
      <c r="S1362">
        <v>29</v>
      </c>
      <c r="T1362">
        <v>82</v>
      </c>
      <c r="U1362">
        <v>4</v>
      </c>
      <c r="V1362">
        <v>0</v>
      </c>
      <c r="W1362" s="26">
        <v>2.4099612132798995</v>
      </c>
      <c r="X1362" s="26">
        <v>106.22820611762566</v>
      </c>
      <c r="Y1362" s="26">
        <v>29.09976121098973</v>
      </c>
      <c r="Z1362" s="26">
        <v>60.43734070131687</v>
      </c>
      <c r="AA1362" s="26">
        <v>105.74850074522975</v>
      </c>
      <c r="AB1362" s="26">
        <v>35.164379746259414</v>
      </c>
      <c r="AC1362" s="26">
        <v>378.54767006903018</v>
      </c>
      <c r="AD1362" s="26">
        <v>0</v>
      </c>
      <c r="AE1362" s="26">
        <v>717.63581980373147</v>
      </c>
    </row>
    <row r="1363" spans="1:31" x14ac:dyDescent="0.3">
      <c r="A1363">
        <v>2763097</v>
      </c>
      <c r="B1363">
        <v>1</v>
      </c>
      <c r="C1363" t="s">
        <v>80</v>
      </c>
      <c r="D1363" t="s">
        <v>85</v>
      </c>
      <c r="E1363" t="s">
        <v>166</v>
      </c>
      <c r="F1363" t="s">
        <v>4053</v>
      </c>
      <c r="G1363" t="s">
        <v>232</v>
      </c>
      <c r="H1363" t="s">
        <v>135</v>
      </c>
      <c r="I1363" t="s">
        <v>136</v>
      </c>
      <c r="J1363" t="s">
        <v>137</v>
      </c>
      <c r="K1363" t="s">
        <v>138</v>
      </c>
      <c r="L1363" t="s">
        <v>4054</v>
      </c>
      <c r="M1363" t="s">
        <v>4055</v>
      </c>
      <c r="N1363" s="26">
        <v>4.1755555549999999</v>
      </c>
      <c r="O1363">
        <v>0</v>
      </c>
      <c r="P1363">
        <v>134</v>
      </c>
      <c r="Q1363">
        <v>0</v>
      </c>
      <c r="R1363">
        <v>0</v>
      </c>
      <c r="S1363">
        <v>0</v>
      </c>
      <c r="T1363">
        <v>4</v>
      </c>
      <c r="U1363">
        <v>0</v>
      </c>
      <c r="V1363">
        <v>0</v>
      </c>
      <c r="W1363" s="26">
        <v>0</v>
      </c>
      <c r="X1363" s="26">
        <v>143.79902193129564</v>
      </c>
      <c r="Y1363" s="26">
        <v>0</v>
      </c>
      <c r="Z1363" s="26">
        <v>0</v>
      </c>
      <c r="AA1363" s="26">
        <v>0</v>
      </c>
      <c r="AB1363" s="26">
        <v>21.169180391755432</v>
      </c>
      <c r="AC1363" s="26">
        <v>0</v>
      </c>
      <c r="AD1363" s="26">
        <v>0</v>
      </c>
      <c r="AE1363" s="26">
        <v>164.96820232305106</v>
      </c>
    </row>
    <row r="1364" spans="1:31" x14ac:dyDescent="0.3">
      <c r="A1364">
        <v>2762679</v>
      </c>
      <c r="B1364">
        <v>1</v>
      </c>
      <c r="C1364" t="s">
        <v>80</v>
      </c>
      <c r="D1364" t="s">
        <v>96</v>
      </c>
      <c r="E1364" t="s">
        <v>166</v>
      </c>
      <c r="F1364" t="s">
        <v>4056</v>
      </c>
      <c r="G1364" t="s">
        <v>232</v>
      </c>
      <c r="H1364" t="s">
        <v>135</v>
      </c>
      <c r="I1364" t="s">
        <v>136</v>
      </c>
      <c r="J1364" t="s">
        <v>137</v>
      </c>
      <c r="K1364" t="s">
        <v>138</v>
      </c>
      <c r="L1364" t="s">
        <v>4057</v>
      </c>
      <c r="M1364" t="s">
        <v>4058</v>
      </c>
      <c r="N1364" s="26">
        <v>2.216111111</v>
      </c>
      <c r="O1364">
        <v>0</v>
      </c>
      <c r="P1364">
        <v>24</v>
      </c>
      <c r="Q1364">
        <v>0</v>
      </c>
      <c r="R1364">
        <v>0</v>
      </c>
      <c r="S1364">
        <v>0</v>
      </c>
      <c r="T1364">
        <v>9</v>
      </c>
      <c r="U1364">
        <v>0</v>
      </c>
      <c r="V1364">
        <v>0</v>
      </c>
      <c r="W1364" s="26">
        <v>0</v>
      </c>
      <c r="X1364" s="26">
        <v>25.491273791138031</v>
      </c>
      <c r="Y1364" s="26">
        <v>0</v>
      </c>
      <c r="Z1364" s="26">
        <v>0</v>
      </c>
      <c r="AA1364" s="26">
        <v>0</v>
      </c>
      <c r="AB1364" s="26">
        <v>30.138068958406599</v>
      </c>
      <c r="AC1364" s="26">
        <v>0</v>
      </c>
      <c r="AD1364" s="26">
        <v>0</v>
      </c>
      <c r="AE1364" s="26">
        <v>55.629342749544634</v>
      </c>
    </row>
    <row r="1365" spans="1:31" x14ac:dyDescent="0.3">
      <c r="A1365">
        <v>2762728</v>
      </c>
      <c r="B1365">
        <v>1</v>
      </c>
      <c r="C1365" t="s">
        <v>80</v>
      </c>
      <c r="D1365" t="s">
        <v>97</v>
      </c>
      <c r="E1365" t="s">
        <v>175</v>
      </c>
      <c r="F1365" t="s">
        <v>4059</v>
      </c>
      <c r="G1365" t="s">
        <v>159</v>
      </c>
      <c r="H1365" t="s">
        <v>149</v>
      </c>
      <c r="I1365" t="s">
        <v>566</v>
      </c>
      <c r="J1365" t="s">
        <v>137</v>
      </c>
      <c r="K1365" t="s">
        <v>138</v>
      </c>
      <c r="L1365" t="s">
        <v>4060</v>
      </c>
      <c r="M1365" t="s">
        <v>4061</v>
      </c>
      <c r="N1365" s="26">
        <v>4.6944444000000002E-2</v>
      </c>
      <c r="O1365">
        <v>54</v>
      </c>
      <c r="P1365">
        <v>5052</v>
      </c>
      <c r="Q1365">
        <v>0</v>
      </c>
      <c r="R1365">
        <v>112</v>
      </c>
      <c r="S1365">
        <v>12</v>
      </c>
      <c r="T1365">
        <v>608</v>
      </c>
      <c r="U1365">
        <v>0</v>
      </c>
      <c r="V1365">
        <v>0</v>
      </c>
      <c r="W1365" s="26">
        <v>13.118514319725485</v>
      </c>
      <c r="X1365" s="26">
        <v>82.571732083414034</v>
      </c>
      <c r="Y1365" s="26">
        <v>0</v>
      </c>
      <c r="Z1365" s="26">
        <v>1.1026597993009244</v>
      </c>
      <c r="AA1365" s="26">
        <v>14.850565178849319</v>
      </c>
      <c r="AB1365" s="26">
        <v>38.158766116456533</v>
      </c>
      <c r="AC1365" s="26">
        <v>0</v>
      </c>
      <c r="AD1365" s="26">
        <v>0</v>
      </c>
      <c r="AE1365" s="26">
        <v>149.80223749774632</v>
      </c>
    </row>
    <row r="1366" spans="1:31" x14ac:dyDescent="0.3">
      <c r="A1366">
        <v>2762393</v>
      </c>
      <c r="B1366">
        <v>1</v>
      </c>
      <c r="C1366" t="s">
        <v>80</v>
      </c>
      <c r="D1366" t="s">
        <v>93</v>
      </c>
      <c r="E1366" t="s">
        <v>157</v>
      </c>
      <c r="F1366" t="s">
        <v>4062</v>
      </c>
      <c r="G1366" t="s">
        <v>159</v>
      </c>
      <c r="H1366" t="s">
        <v>149</v>
      </c>
      <c r="I1366" t="s">
        <v>136</v>
      </c>
      <c r="J1366" t="s">
        <v>137</v>
      </c>
      <c r="K1366" t="s">
        <v>138</v>
      </c>
      <c r="L1366" t="s">
        <v>4063</v>
      </c>
      <c r="M1366" t="s">
        <v>4064</v>
      </c>
      <c r="N1366" s="26">
        <v>0.90611111099999997</v>
      </c>
      <c r="O1366">
        <v>0</v>
      </c>
      <c r="P1366">
        <v>253</v>
      </c>
      <c r="Q1366">
        <v>4</v>
      </c>
      <c r="R1366">
        <v>38</v>
      </c>
      <c r="S1366">
        <v>1</v>
      </c>
      <c r="T1366">
        <v>77</v>
      </c>
      <c r="U1366">
        <v>0</v>
      </c>
      <c r="V1366">
        <v>0</v>
      </c>
      <c r="W1366" s="26">
        <v>0</v>
      </c>
      <c r="X1366" s="26">
        <v>27.384847821720111</v>
      </c>
      <c r="Y1366" s="26">
        <v>61.247780126426292</v>
      </c>
      <c r="Z1366" s="26">
        <v>10.878253880745936</v>
      </c>
      <c r="AA1366" s="26">
        <v>0.4049457033770667</v>
      </c>
      <c r="AB1366" s="26">
        <v>41.934150000635832</v>
      </c>
      <c r="AC1366" s="26">
        <v>0</v>
      </c>
      <c r="AD1366" s="26">
        <v>0</v>
      </c>
      <c r="AE1366" s="26">
        <v>141.84997753290523</v>
      </c>
    </row>
    <row r="1367" spans="1:31" x14ac:dyDescent="0.3">
      <c r="A1367">
        <v>2762971</v>
      </c>
      <c r="B1367">
        <v>2</v>
      </c>
      <c r="C1367" t="s">
        <v>81</v>
      </c>
      <c r="D1367" t="s">
        <v>116</v>
      </c>
      <c r="E1367" t="s">
        <v>152</v>
      </c>
      <c r="F1367" t="s">
        <v>3091</v>
      </c>
      <c r="G1367" t="s">
        <v>154</v>
      </c>
      <c r="H1367" t="s">
        <v>149</v>
      </c>
      <c r="I1367" t="s">
        <v>136</v>
      </c>
      <c r="J1367" t="s">
        <v>137</v>
      </c>
      <c r="K1367" t="s">
        <v>138</v>
      </c>
      <c r="L1367" t="s">
        <v>4065</v>
      </c>
      <c r="M1367" t="s">
        <v>4066</v>
      </c>
      <c r="N1367" s="26">
        <v>0.37444444399999999</v>
      </c>
      <c r="O1367">
        <v>4</v>
      </c>
      <c r="P1367">
        <v>795</v>
      </c>
      <c r="Q1367">
        <v>7</v>
      </c>
      <c r="R1367">
        <v>118</v>
      </c>
      <c r="S1367">
        <v>3</v>
      </c>
      <c r="T1367">
        <v>49</v>
      </c>
      <c r="U1367">
        <v>1</v>
      </c>
      <c r="V1367">
        <v>0</v>
      </c>
      <c r="W1367" s="26">
        <v>0.40758048318222223</v>
      </c>
      <c r="X1367" s="26">
        <v>26.235441706048093</v>
      </c>
      <c r="Y1367" s="26">
        <v>0.90410772268006412</v>
      </c>
      <c r="Z1367" s="26">
        <v>6.6605773636989163</v>
      </c>
      <c r="AA1367" s="26">
        <v>2.1965744025161089</v>
      </c>
      <c r="AB1367" s="26">
        <v>5.8529448999674756</v>
      </c>
      <c r="AC1367" s="26">
        <v>3.2937076997764736</v>
      </c>
      <c r="AD1367" s="26">
        <v>0</v>
      </c>
      <c r="AE1367" s="26">
        <v>45.550934277869352</v>
      </c>
    </row>
    <row r="1368" spans="1:31" x14ac:dyDescent="0.3">
      <c r="A1368">
        <v>2762516</v>
      </c>
      <c r="B1368">
        <v>1</v>
      </c>
      <c r="C1368" t="s">
        <v>80</v>
      </c>
      <c r="D1368" t="s">
        <v>82</v>
      </c>
      <c r="E1368" t="s">
        <v>132</v>
      </c>
      <c r="F1368" t="s">
        <v>4067</v>
      </c>
      <c r="G1368" t="s">
        <v>134</v>
      </c>
      <c r="H1368" t="s">
        <v>135</v>
      </c>
      <c r="I1368" t="s">
        <v>136</v>
      </c>
      <c r="J1368" t="s">
        <v>137</v>
      </c>
      <c r="K1368" t="s">
        <v>138</v>
      </c>
      <c r="L1368" t="s">
        <v>4068</v>
      </c>
      <c r="M1368" t="s">
        <v>4069</v>
      </c>
      <c r="N1368" s="26">
        <v>2.2205555549999998</v>
      </c>
      <c r="O1368">
        <v>0</v>
      </c>
      <c r="P1368">
        <v>1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 s="26">
        <v>0</v>
      </c>
      <c r="X1368" s="26">
        <v>0</v>
      </c>
      <c r="Y1368" s="26">
        <v>0</v>
      </c>
      <c r="Z1368" s="26">
        <v>0</v>
      </c>
      <c r="AA1368" s="26">
        <v>0</v>
      </c>
      <c r="AB1368" s="26">
        <v>0</v>
      </c>
      <c r="AC1368" s="26">
        <v>0</v>
      </c>
      <c r="AD1368" s="26">
        <v>0</v>
      </c>
      <c r="AE1368" s="26">
        <v>0</v>
      </c>
    </row>
    <row r="1369" spans="1:31" x14ac:dyDescent="0.3">
      <c r="A1369">
        <v>2762914</v>
      </c>
      <c r="B1369">
        <v>1</v>
      </c>
      <c r="C1369" t="s">
        <v>80</v>
      </c>
      <c r="D1369" t="s">
        <v>96</v>
      </c>
      <c r="E1369" t="s">
        <v>170</v>
      </c>
      <c r="F1369" t="s">
        <v>4070</v>
      </c>
      <c r="G1369" t="s">
        <v>204</v>
      </c>
      <c r="H1369" t="s">
        <v>135</v>
      </c>
      <c r="I1369" t="s">
        <v>136</v>
      </c>
      <c r="J1369" t="s">
        <v>137</v>
      </c>
      <c r="K1369" t="s">
        <v>138</v>
      </c>
      <c r="L1369" t="s">
        <v>4071</v>
      </c>
      <c r="M1369" t="s">
        <v>4072</v>
      </c>
      <c r="N1369" s="26">
        <v>1.2341666659999999</v>
      </c>
      <c r="O1369">
        <v>0</v>
      </c>
      <c r="P1369">
        <v>37</v>
      </c>
      <c r="Q1369">
        <v>0</v>
      </c>
      <c r="R1369">
        <v>0</v>
      </c>
      <c r="S1369">
        <v>0</v>
      </c>
      <c r="T1369">
        <v>2</v>
      </c>
      <c r="U1369">
        <v>0</v>
      </c>
      <c r="V1369">
        <v>0</v>
      </c>
      <c r="W1369" s="26">
        <v>0</v>
      </c>
      <c r="X1369" s="26">
        <v>3.3918890231757572</v>
      </c>
      <c r="Y1369" s="26">
        <v>0</v>
      </c>
      <c r="Z1369" s="26">
        <v>0</v>
      </c>
      <c r="AA1369" s="26">
        <v>0</v>
      </c>
      <c r="AB1369" s="26">
        <v>0</v>
      </c>
      <c r="AC1369" s="26">
        <v>0</v>
      </c>
      <c r="AD1369" s="26">
        <v>0</v>
      </c>
      <c r="AE1369" s="26">
        <v>3.3918890231757572</v>
      </c>
    </row>
    <row r="1370" spans="1:31" x14ac:dyDescent="0.3">
      <c r="A1370">
        <v>2762748</v>
      </c>
      <c r="B1370">
        <v>1</v>
      </c>
      <c r="C1370" t="s">
        <v>81</v>
      </c>
      <c r="D1370" t="s">
        <v>112</v>
      </c>
      <c r="E1370" t="s">
        <v>146</v>
      </c>
      <c r="F1370" t="s">
        <v>4073</v>
      </c>
      <c r="G1370" t="s">
        <v>159</v>
      </c>
      <c r="H1370" t="s">
        <v>149</v>
      </c>
      <c r="I1370" t="s">
        <v>136</v>
      </c>
      <c r="J1370" t="s">
        <v>137</v>
      </c>
      <c r="K1370" t="s">
        <v>138</v>
      </c>
      <c r="L1370" t="s">
        <v>4074</v>
      </c>
      <c r="M1370" t="s">
        <v>4075</v>
      </c>
      <c r="N1370" s="26">
        <v>0.49361111099999999</v>
      </c>
      <c r="O1370">
        <v>0</v>
      </c>
      <c r="P1370">
        <v>0</v>
      </c>
      <c r="Q1370">
        <v>0</v>
      </c>
      <c r="R1370">
        <v>0</v>
      </c>
      <c r="S1370">
        <v>1</v>
      </c>
      <c r="T1370">
        <v>45</v>
      </c>
      <c r="U1370">
        <v>2</v>
      </c>
      <c r="V1370">
        <v>2</v>
      </c>
      <c r="W1370" s="26">
        <v>0</v>
      </c>
      <c r="X1370" s="26">
        <v>0</v>
      </c>
      <c r="Y1370" s="26">
        <v>0</v>
      </c>
      <c r="Z1370" s="26">
        <v>0</v>
      </c>
      <c r="AA1370" s="26">
        <v>0.74786099698861108</v>
      </c>
      <c r="AB1370" s="26">
        <v>32.393411815603677</v>
      </c>
      <c r="AC1370" s="26">
        <v>191.76831331724483</v>
      </c>
      <c r="AD1370" s="26">
        <v>4.5183704392190016</v>
      </c>
      <c r="AE1370" s="26">
        <v>229.42795656905614</v>
      </c>
    </row>
    <row r="1371" spans="1:31" x14ac:dyDescent="0.3">
      <c r="A1371">
        <v>2763077</v>
      </c>
      <c r="B1371">
        <v>1</v>
      </c>
      <c r="C1371" t="s">
        <v>80</v>
      </c>
      <c r="D1371" t="s">
        <v>94</v>
      </c>
      <c r="E1371" t="s">
        <v>141</v>
      </c>
      <c r="F1371" t="s">
        <v>4076</v>
      </c>
      <c r="G1371" t="s">
        <v>143</v>
      </c>
      <c r="H1371" t="s">
        <v>135</v>
      </c>
      <c r="I1371" t="s">
        <v>136</v>
      </c>
      <c r="J1371" t="s">
        <v>137</v>
      </c>
      <c r="K1371" t="s">
        <v>138</v>
      </c>
      <c r="L1371" t="s">
        <v>4077</v>
      </c>
      <c r="M1371" t="s">
        <v>4078</v>
      </c>
      <c r="N1371" s="26">
        <v>0.69027777700000004</v>
      </c>
      <c r="O1371">
        <v>0</v>
      </c>
      <c r="P1371">
        <v>171</v>
      </c>
      <c r="Q1371">
        <v>0</v>
      </c>
      <c r="R1371">
        <v>1</v>
      </c>
      <c r="S1371">
        <v>0</v>
      </c>
      <c r="T1371">
        <v>28</v>
      </c>
      <c r="U1371">
        <v>0</v>
      </c>
      <c r="V1371">
        <v>0</v>
      </c>
      <c r="W1371" s="26">
        <v>0</v>
      </c>
      <c r="X1371" s="26">
        <v>15.868964770222631</v>
      </c>
      <c r="Y1371" s="26">
        <v>0</v>
      </c>
      <c r="Z1371" s="26">
        <v>1.6456822046864029E-2</v>
      </c>
      <c r="AA1371" s="26">
        <v>0</v>
      </c>
      <c r="AB1371" s="26">
        <v>2.1636301209903182</v>
      </c>
      <c r="AC1371" s="26">
        <v>0</v>
      </c>
      <c r="AD1371" s="26">
        <v>0</v>
      </c>
      <c r="AE1371" s="26">
        <v>18.049051713259814</v>
      </c>
    </row>
    <row r="1372" spans="1:31" x14ac:dyDescent="0.3">
      <c r="A1372">
        <v>2762722</v>
      </c>
      <c r="B1372">
        <v>1</v>
      </c>
      <c r="C1372" t="s">
        <v>81</v>
      </c>
      <c r="D1372" t="s">
        <v>128</v>
      </c>
      <c r="E1372" t="s">
        <v>152</v>
      </c>
      <c r="F1372" t="s">
        <v>4079</v>
      </c>
      <c r="G1372" t="s">
        <v>159</v>
      </c>
      <c r="H1372" t="s">
        <v>149</v>
      </c>
      <c r="I1372" t="s">
        <v>136</v>
      </c>
      <c r="J1372" t="s">
        <v>137</v>
      </c>
      <c r="K1372" t="s">
        <v>138</v>
      </c>
      <c r="L1372" t="s">
        <v>4080</v>
      </c>
      <c r="M1372" t="s">
        <v>4081</v>
      </c>
      <c r="N1372" s="26">
        <v>0.54611111099999998</v>
      </c>
      <c r="O1372">
        <v>18</v>
      </c>
      <c r="P1372">
        <v>1493</v>
      </c>
      <c r="Q1372">
        <v>28</v>
      </c>
      <c r="R1372">
        <v>22</v>
      </c>
      <c r="S1372">
        <v>14</v>
      </c>
      <c r="T1372">
        <v>127</v>
      </c>
      <c r="U1372">
        <v>1</v>
      </c>
      <c r="V1372">
        <v>0</v>
      </c>
      <c r="W1372" s="26">
        <v>1.9962971331210035</v>
      </c>
      <c r="X1372" s="26">
        <v>66.570552028742526</v>
      </c>
      <c r="Y1372" s="26">
        <v>114.15258488284768</v>
      </c>
      <c r="Z1372" s="26">
        <v>0.67467639900474485</v>
      </c>
      <c r="AA1372" s="26">
        <v>42.558018159485677</v>
      </c>
      <c r="AB1372" s="26">
        <v>22.48728615111412</v>
      </c>
      <c r="AC1372" s="26">
        <v>113.66753814637319</v>
      </c>
      <c r="AD1372" s="26">
        <v>0</v>
      </c>
      <c r="AE1372" s="26">
        <v>362.1069529006889</v>
      </c>
    </row>
    <row r="1373" spans="1:31" x14ac:dyDescent="0.3">
      <c r="A1373">
        <v>2762685</v>
      </c>
      <c r="B1373">
        <v>1</v>
      </c>
      <c r="C1373" t="s">
        <v>80</v>
      </c>
      <c r="D1373" t="s">
        <v>103</v>
      </c>
      <c r="E1373" t="s">
        <v>141</v>
      </c>
      <c r="F1373" t="s">
        <v>1138</v>
      </c>
      <c r="G1373" t="s">
        <v>344</v>
      </c>
      <c r="H1373" t="s">
        <v>135</v>
      </c>
      <c r="I1373" t="s">
        <v>136</v>
      </c>
      <c r="J1373" t="s">
        <v>137</v>
      </c>
      <c r="K1373" t="s">
        <v>138</v>
      </c>
      <c r="L1373" t="s">
        <v>4082</v>
      </c>
      <c r="M1373" t="s">
        <v>4083</v>
      </c>
      <c r="N1373" s="26">
        <v>4.7658333329999998</v>
      </c>
      <c r="O1373">
        <v>0</v>
      </c>
      <c r="P1373">
        <v>1</v>
      </c>
      <c r="Q1373">
        <v>0</v>
      </c>
      <c r="R1373">
        <v>13</v>
      </c>
      <c r="S1373">
        <v>0</v>
      </c>
      <c r="T1373">
        <v>2</v>
      </c>
      <c r="U1373">
        <v>0</v>
      </c>
      <c r="V1373">
        <v>0</v>
      </c>
      <c r="W1373" s="26">
        <v>0</v>
      </c>
      <c r="X1373" s="26">
        <v>0</v>
      </c>
      <c r="Y1373" s="26">
        <v>0</v>
      </c>
      <c r="Z1373" s="26">
        <v>1.7992612949333333</v>
      </c>
      <c r="AA1373" s="26">
        <v>0</v>
      </c>
      <c r="AB1373" s="26">
        <v>7.3776917817672221</v>
      </c>
      <c r="AC1373" s="26">
        <v>0</v>
      </c>
      <c r="AD1373" s="26">
        <v>0</v>
      </c>
      <c r="AE1373" s="26">
        <v>9.1769530767005563</v>
      </c>
    </row>
    <row r="1374" spans="1:31" x14ac:dyDescent="0.3">
      <c r="A1374">
        <v>2762971</v>
      </c>
      <c r="B1374">
        <v>1</v>
      </c>
      <c r="C1374" t="s">
        <v>81</v>
      </c>
      <c r="D1374" t="s">
        <v>116</v>
      </c>
      <c r="E1374" t="s">
        <v>146</v>
      </c>
      <c r="F1374" t="s">
        <v>4084</v>
      </c>
      <c r="G1374" t="s">
        <v>154</v>
      </c>
      <c r="H1374" t="s">
        <v>149</v>
      </c>
      <c r="I1374" t="s">
        <v>136</v>
      </c>
      <c r="J1374" t="s">
        <v>137</v>
      </c>
      <c r="K1374" t="s">
        <v>138</v>
      </c>
      <c r="L1374" t="s">
        <v>4085</v>
      </c>
      <c r="M1374" t="s">
        <v>4065</v>
      </c>
      <c r="N1374" s="26">
        <v>2.6688888880000001</v>
      </c>
      <c r="O1374">
        <v>0</v>
      </c>
      <c r="P1374">
        <v>231</v>
      </c>
      <c r="Q1374">
        <v>0</v>
      </c>
      <c r="R1374">
        <v>11</v>
      </c>
      <c r="S1374">
        <v>0</v>
      </c>
      <c r="T1374">
        <v>8</v>
      </c>
      <c r="U1374">
        <v>0</v>
      </c>
      <c r="V1374">
        <v>0</v>
      </c>
      <c r="W1374" s="26">
        <v>0</v>
      </c>
      <c r="X1374" s="26">
        <v>65.596830657884823</v>
      </c>
      <c r="Y1374" s="26">
        <v>0</v>
      </c>
      <c r="Z1374" s="26">
        <v>2.5828661897614831</v>
      </c>
      <c r="AA1374" s="26">
        <v>0</v>
      </c>
      <c r="AB1374" s="26">
        <v>4.4068412694630847</v>
      </c>
      <c r="AC1374" s="26">
        <v>0</v>
      </c>
      <c r="AD1374" s="26">
        <v>0</v>
      </c>
      <c r="AE1374" s="26">
        <v>72.586538117109399</v>
      </c>
    </row>
    <row r="1375" spans="1:31" x14ac:dyDescent="0.3">
      <c r="A1375">
        <v>2762244</v>
      </c>
      <c r="B1375">
        <v>1</v>
      </c>
      <c r="C1375" t="s">
        <v>81</v>
      </c>
      <c r="D1375" t="s">
        <v>125</v>
      </c>
      <c r="E1375" t="s">
        <v>175</v>
      </c>
      <c r="F1375" t="s">
        <v>4086</v>
      </c>
      <c r="G1375" t="s">
        <v>159</v>
      </c>
      <c r="H1375" t="s">
        <v>149</v>
      </c>
      <c r="I1375" t="s">
        <v>136</v>
      </c>
      <c r="J1375" t="s">
        <v>137</v>
      </c>
      <c r="K1375" t="s">
        <v>138</v>
      </c>
      <c r="L1375" t="s">
        <v>4087</v>
      </c>
      <c r="M1375" t="s">
        <v>4088</v>
      </c>
      <c r="N1375" s="26">
        <v>0.24722222199999999</v>
      </c>
      <c r="O1375">
        <v>21</v>
      </c>
      <c r="P1375">
        <v>7066</v>
      </c>
      <c r="Q1375">
        <v>751</v>
      </c>
      <c r="R1375">
        <v>1225</v>
      </c>
      <c r="S1375">
        <v>71</v>
      </c>
      <c r="T1375">
        <v>897</v>
      </c>
      <c r="U1375">
        <v>8</v>
      </c>
      <c r="V1375">
        <v>0</v>
      </c>
      <c r="W1375" s="26">
        <v>1.1976743482340264</v>
      </c>
      <c r="X1375" s="26">
        <v>261.95218354934963</v>
      </c>
      <c r="Y1375" s="26">
        <v>29.83867516159831</v>
      </c>
      <c r="Z1375" s="26">
        <v>10.370716707731956</v>
      </c>
      <c r="AA1375" s="26">
        <v>82.039610636127492</v>
      </c>
      <c r="AB1375" s="26">
        <v>70.690708955475742</v>
      </c>
      <c r="AC1375" s="26">
        <v>92.187679701903335</v>
      </c>
      <c r="AD1375" s="26">
        <v>0</v>
      </c>
      <c r="AE1375" s="26">
        <v>548.27724906042056</v>
      </c>
    </row>
    <row r="1376" spans="1:31" x14ac:dyDescent="0.3">
      <c r="A1376">
        <v>2762536</v>
      </c>
      <c r="B1376">
        <v>1</v>
      </c>
      <c r="C1376" t="s">
        <v>80</v>
      </c>
      <c r="D1376" t="s">
        <v>90</v>
      </c>
      <c r="E1376" t="s">
        <v>170</v>
      </c>
      <c r="F1376" t="s">
        <v>4089</v>
      </c>
      <c r="G1376" t="s">
        <v>876</v>
      </c>
      <c r="H1376" t="s">
        <v>135</v>
      </c>
      <c r="I1376" t="s">
        <v>136</v>
      </c>
      <c r="J1376" t="s">
        <v>137</v>
      </c>
      <c r="K1376" t="s">
        <v>138</v>
      </c>
      <c r="L1376" t="s">
        <v>4090</v>
      </c>
      <c r="M1376" t="s">
        <v>4091</v>
      </c>
      <c r="N1376" s="26">
        <v>0.828333333</v>
      </c>
      <c r="O1376">
        <v>0</v>
      </c>
      <c r="P1376">
        <v>290</v>
      </c>
      <c r="Q1376">
        <v>0</v>
      </c>
      <c r="R1376">
        <v>0</v>
      </c>
      <c r="S1376">
        <v>0</v>
      </c>
      <c r="T1376">
        <v>13</v>
      </c>
      <c r="U1376">
        <v>0</v>
      </c>
      <c r="V1376">
        <v>0</v>
      </c>
      <c r="W1376" s="26">
        <v>0</v>
      </c>
      <c r="X1376" s="26">
        <v>55.36077831988306</v>
      </c>
      <c r="Y1376" s="26">
        <v>0</v>
      </c>
      <c r="Z1376" s="26">
        <v>0</v>
      </c>
      <c r="AA1376" s="26">
        <v>0</v>
      </c>
      <c r="AB1376" s="26">
        <v>10.911202012079187</v>
      </c>
      <c r="AC1376" s="26">
        <v>0</v>
      </c>
      <c r="AD1376" s="26">
        <v>0</v>
      </c>
      <c r="AE1376" s="26">
        <v>66.271980331962254</v>
      </c>
    </row>
    <row r="1377" spans="1:31" x14ac:dyDescent="0.3">
      <c r="A1377">
        <v>2762977</v>
      </c>
      <c r="B1377">
        <v>1</v>
      </c>
      <c r="C1377" t="s">
        <v>81</v>
      </c>
      <c r="D1377" t="s">
        <v>121</v>
      </c>
      <c r="E1377" t="s">
        <v>170</v>
      </c>
      <c r="F1377" t="s">
        <v>4092</v>
      </c>
      <c r="G1377" t="s">
        <v>438</v>
      </c>
      <c r="H1377" t="s">
        <v>135</v>
      </c>
      <c r="I1377" t="s">
        <v>136</v>
      </c>
      <c r="J1377" t="s">
        <v>137</v>
      </c>
      <c r="K1377" t="s">
        <v>138</v>
      </c>
      <c r="L1377" t="s">
        <v>4093</v>
      </c>
      <c r="M1377" t="s">
        <v>4094</v>
      </c>
      <c r="N1377" s="26">
        <v>1.2030555549999999</v>
      </c>
      <c r="O1377">
        <v>0</v>
      </c>
      <c r="P1377">
        <v>7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 s="26">
        <v>0</v>
      </c>
      <c r="X1377" s="26">
        <v>0.30580869559111112</v>
      </c>
      <c r="Y1377" s="26">
        <v>0</v>
      </c>
      <c r="Z1377" s="26">
        <v>0</v>
      </c>
      <c r="AA1377" s="26">
        <v>0</v>
      </c>
      <c r="AB1377" s="26">
        <v>0</v>
      </c>
      <c r="AC1377" s="26">
        <v>0</v>
      </c>
      <c r="AD1377" s="26">
        <v>0</v>
      </c>
      <c r="AE1377" s="26">
        <v>0.30580869559111112</v>
      </c>
    </row>
    <row r="1378" spans="1:31" x14ac:dyDescent="0.3">
      <c r="A1378">
        <v>2763000</v>
      </c>
      <c r="B1378">
        <v>1</v>
      </c>
      <c r="C1378" t="s">
        <v>81</v>
      </c>
      <c r="D1378" t="s">
        <v>113</v>
      </c>
      <c r="E1378" t="s">
        <v>146</v>
      </c>
      <c r="F1378" t="s">
        <v>4095</v>
      </c>
      <c r="G1378" t="s">
        <v>148</v>
      </c>
      <c r="H1378" t="s">
        <v>149</v>
      </c>
      <c r="I1378" t="s">
        <v>136</v>
      </c>
      <c r="J1378" t="s">
        <v>137</v>
      </c>
      <c r="K1378" t="s">
        <v>138</v>
      </c>
      <c r="L1378" t="s">
        <v>4096</v>
      </c>
      <c r="M1378" t="s">
        <v>4097</v>
      </c>
      <c r="N1378" s="26">
        <v>1.1499999999999999</v>
      </c>
      <c r="O1378">
        <v>1</v>
      </c>
      <c r="P1378">
        <v>29</v>
      </c>
      <c r="Q1378">
        <v>1</v>
      </c>
      <c r="R1378">
        <v>0</v>
      </c>
      <c r="S1378">
        <v>2</v>
      </c>
      <c r="T1378">
        <v>1</v>
      </c>
      <c r="U1378">
        <v>2</v>
      </c>
      <c r="V1378">
        <v>0</v>
      </c>
      <c r="W1378" s="26">
        <v>0.33358453068222227</v>
      </c>
      <c r="X1378" s="26">
        <v>0.28948448504000002</v>
      </c>
      <c r="Y1378" s="26">
        <v>0.26363162555773334</v>
      </c>
      <c r="Z1378" s="26">
        <v>0</v>
      </c>
      <c r="AA1378" s="26">
        <v>3.6517167900711831</v>
      </c>
      <c r="AB1378" s="26">
        <v>0</v>
      </c>
      <c r="AC1378" s="26">
        <v>87.593799454620878</v>
      </c>
      <c r="AD1378" s="26">
        <v>0</v>
      </c>
      <c r="AE1378" s="26">
        <v>92.132216885972014</v>
      </c>
    </row>
    <row r="1379" spans="1:31" x14ac:dyDescent="0.3">
      <c r="A1379">
        <v>2762336</v>
      </c>
      <c r="B1379">
        <v>1</v>
      </c>
      <c r="C1379" t="s">
        <v>81</v>
      </c>
      <c r="D1379" t="s">
        <v>123</v>
      </c>
      <c r="E1379" t="s">
        <v>141</v>
      </c>
      <c r="F1379" t="s">
        <v>3377</v>
      </c>
      <c r="G1379" t="s">
        <v>186</v>
      </c>
      <c r="H1379" t="s">
        <v>135</v>
      </c>
      <c r="I1379" t="s">
        <v>136</v>
      </c>
      <c r="J1379" t="s">
        <v>137</v>
      </c>
      <c r="K1379" t="s">
        <v>187</v>
      </c>
      <c r="L1379" t="s">
        <v>4098</v>
      </c>
      <c r="M1379" t="s">
        <v>4099</v>
      </c>
      <c r="N1379" s="26">
        <v>5.9241666659999996</v>
      </c>
      <c r="O1379">
        <v>0</v>
      </c>
      <c r="P1379">
        <v>192</v>
      </c>
      <c r="Q1379">
        <v>0</v>
      </c>
      <c r="R1379">
        <v>12</v>
      </c>
      <c r="S1379">
        <v>0</v>
      </c>
      <c r="T1379">
        <v>13</v>
      </c>
      <c r="U1379">
        <v>0</v>
      </c>
      <c r="V1379">
        <v>0</v>
      </c>
      <c r="W1379" s="26">
        <v>0</v>
      </c>
      <c r="X1379" s="26">
        <v>162.69338515853752</v>
      </c>
      <c r="Y1379" s="26">
        <v>0</v>
      </c>
      <c r="Z1379" s="26">
        <v>8.8564742836232835</v>
      </c>
      <c r="AA1379" s="26">
        <v>0</v>
      </c>
      <c r="AB1379" s="26">
        <v>19.195550627515892</v>
      </c>
      <c r="AC1379" s="26">
        <v>0</v>
      </c>
      <c r="AD1379" s="26">
        <v>0</v>
      </c>
      <c r="AE1379" s="26">
        <v>190.74541006967669</v>
      </c>
    </row>
    <row r="1380" spans="1:31" x14ac:dyDescent="0.3">
      <c r="A1380">
        <v>2763023</v>
      </c>
      <c r="B1380">
        <v>1</v>
      </c>
      <c r="C1380" t="s">
        <v>80</v>
      </c>
      <c r="D1380" t="s">
        <v>94</v>
      </c>
      <c r="E1380" t="s">
        <v>132</v>
      </c>
      <c r="F1380" t="s">
        <v>4100</v>
      </c>
      <c r="G1380" t="s">
        <v>134</v>
      </c>
      <c r="H1380" t="s">
        <v>135</v>
      </c>
      <c r="I1380" t="s">
        <v>136</v>
      </c>
      <c r="J1380" t="s">
        <v>137</v>
      </c>
      <c r="K1380" t="s">
        <v>138</v>
      </c>
      <c r="L1380" t="s">
        <v>4101</v>
      </c>
      <c r="M1380" t="s">
        <v>4102</v>
      </c>
      <c r="N1380" s="26">
        <v>1.329722222</v>
      </c>
      <c r="O1380">
        <v>0</v>
      </c>
      <c r="P1380">
        <v>9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 s="26">
        <v>0</v>
      </c>
      <c r="X1380" s="26">
        <v>2.162687299926688</v>
      </c>
      <c r="Y1380" s="26">
        <v>0</v>
      </c>
      <c r="Z1380" s="26">
        <v>0</v>
      </c>
      <c r="AA1380" s="26">
        <v>0</v>
      </c>
      <c r="AB1380" s="26">
        <v>0</v>
      </c>
      <c r="AC1380" s="26">
        <v>0</v>
      </c>
      <c r="AD1380" s="26">
        <v>0</v>
      </c>
      <c r="AE1380" s="26">
        <v>2.162687299926688</v>
      </c>
    </row>
    <row r="1381" spans="1:31" x14ac:dyDescent="0.3">
      <c r="A1381">
        <v>2763069</v>
      </c>
      <c r="B1381">
        <v>1</v>
      </c>
      <c r="C1381" t="s">
        <v>80</v>
      </c>
      <c r="D1381" t="s">
        <v>101</v>
      </c>
      <c r="E1381" t="s">
        <v>170</v>
      </c>
      <c r="F1381" t="s">
        <v>4103</v>
      </c>
      <c r="G1381" t="s">
        <v>204</v>
      </c>
      <c r="H1381" t="s">
        <v>135</v>
      </c>
      <c r="I1381" t="s">
        <v>136</v>
      </c>
      <c r="J1381" t="s">
        <v>137</v>
      </c>
      <c r="K1381" t="s">
        <v>138</v>
      </c>
      <c r="L1381" t="s">
        <v>4104</v>
      </c>
      <c r="M1381" t="s">
        <v>4105</v>
      </c>
      <c r="N1381" s="26">
        <v>1.9402777769999999</v>
      </c>
      <c r="O1381">
        <v>0</v>
      </c>
      <c r="P1381">
        <v>17</v>
      </c>
      <c r="Q1381">
        <v>0</v>
      </c>
      <c r="R1381">
        <v>1</v>
      </c>
      <c r="S1381">
        <v>0</v>
      </c>
      <c r="T1381">
        <v>6</v>
      </c>
      <c r="U1381">
        <v>0</v>
      </c>
      <c r="V1381">
        <v>0</v>
      </c>
      <c r="W1381" s="26">
        <v>0</v>
      </c>
      <c r="X1381" s="26">
        <v>13.49811484220211</v>
      </c>
      <c r="Y1381" s="26">
        <v>0</v>
      </c>
      <c r="Z1381" s="26">
        <v>0</v>
      </c>
      <c r="AA1381" s="26">
        <v>0</v>
      </c>
      <c r="AB1381" s="26">
        <v>8.4768122156026848</v>
      </c>
      <c r="AC1381" s="26">
        <v>0</v>
      </c>
      <c r="AD1381" s="26">
        <v>0</v>
      </c>
      <c r="AE1381" s="26">
        <v>21.974927057804795</v>
      </c>
    </row>
    <row r="1382" spans="1:31" x14ac:dyDescent="0.3">
      <c r="A1382">
        <v>2762545</v>
      </c>
      <c r="B1382">
        <v>1</v>
      </c>
      <c r="C1382" t="s">
        <v>80</v>
      </c>
      <c r="D1382" t="s">
        <v>105</v>
      </c>
      <c r="E1382" t="s">
        <v>157</v>
      </c>
      <c r="F1382" t="s">
        <v>4106</v>
      </c>
      <c r="G1382" t="s">
        <v>774</v>
      </c>
      <c r="H1382" t="s">
        <v>149</v>
      </c>
      <c r="I1382" t="s">
        <v>136</v>
      </c>
      <c r="J1382" t="s">
        <v>137</v>
      </c>
      <c r="K1382" t="s">
        <v>187</v>
      </c>
      <c r="L1382" t="s">
        <v>4107</v>
      </c>
      <c r="M1382" t="s">
        <v>4108</v>
      </c>
      <c r="N1382" s="26">
        <v>1.1958333329999999</v>
      </c>
      <c r="O1382">
        <v>0</v>
      </c>
      <c r="P1382">
        <v>0</v>
      </c>
      <c r="Q1382">
        <v>1</v>
      </c>
      <c r="R1382">
        <v>0</v>
      </c>
      <c r="S1382">
        <v>2</v>
      </c>
      <c r="T1382">
        <v>0</v>
      </c>
      <c r="U1382">
        <v>0</v>
      </c>
      <c r="V1382">
        <v>0</v>
      </c>
      <c r="W1382" s="26">
        <v>0</v>
      </c>
      <c r="X1382" s="26">
        <v>0</v>
      </c>
      <c r="Y1382" s="26">
        <v>0.19178443428850805</v>
      </c>
      <c r="Z1382" s="26">
        <v>0</v>
      </c>
      <c r="AA1382" s="26">
        <v>4.8408048818088742</v>
      </c>
      <c r="AB1382" s="26">
        <v>0</v>
      </c>
      <c r="AC1382" s="26">
        <v>0</v>
      </c>
      <c r="AD1382" s="26">
        <v>0</v>
      </c>
      <c r="AE1382" s="26">
        <v>5.0325893160973827</v>
      </c>
    </row>
    <row r="1383" spans="1:31" x14ac:dyDescent="0.3">
      <c r="A1383">
        <v>2762522</v>
      </c>
      <c r="B1383">
        <v>1</v>
      </c>
      <c r="C1383" t="s">
        <v>81</v>
      </c>
      <c r="D1383" t="s">
        <v>120</v>
      </c>
      <c r="E1383" t="s">
        <v>152</v>
      </c>
      <c r="F1383" t="s">
        <v>4109</v>
      </c>
      <c r="G1383" t="s">
        <v>159</v>
      </c>
      <c r="H1383" t="s">
        <v>149</v>
      </c>
      <c r="I1383" t="s">
        <v>136</v>
      </c>
      <c r="J1383" t="s">
        <v>137</v>
      </c>
      <c r="K1383" t="s">
        <v>138</v>
      </c>
      <c r="L1383" t="s">
        <v>4110</v>
      </c>
      <c r="M1383" t="s">
        <v>4111</v>
      </c>
      <c r="N1383" s="26">
        <v>0.75138888800000003</v>
      </c>
      <c r="O1383">
        <v>1</v>
      </c>
      <c r="P1383">
        <v>408</v>
      </c>
      <c r="Q1383">
        <v>33</v>
      </c>
      <c r="R1383">
        <v>25</v>
      </c>
      <c r="S1383">
        <v>2</v>
      </c>
      <c r="T1383">
        <v>39</v>
      </c>
      <c r="U1383">
        <v>0</v>
      </c>
      <c r="V1383">
        <v>0</v>
      </c>
      <c r="W1383" s="26">
        <v>0</v>
      </c>
      <c r="X1383" s="26">
        <v>52.548400327548698</v>
      </c>
      <c r="Y1383" s="26">
        <v>1.3412356586666667</v>
      </c>
      <c r="Z1383" s="26">
        <v>2.3144993603017046</v>
      </c>
      <c r="AA1383" s="26">
        <v>19.164521673962749</v>
      </c>
      <c r="AB1383" s="26">
        <v>11.985382255530991</v>
      </c>
      <c r="AC1383" s="26">
        <v>0</v>
      </c>
      <c r="AD1383" s="26">
        <v>0</v>
      </c>
      <c r="AE1383" s="26">
        <v>87.354039276010809</v>
      </c>
    </row>
    <row r="1384" spans="1:31" x14ac:dyDescent="0.3">
      <c r="A1384">
        <v>2762900</v>
      </c>
      <c r="B1384">
        <v>1</v>
      </c>
      <c r="C1384" t="s">
        <v>80</v>
      </c>
      <c r="D1384" t="s">
        <v>101</v>
      </c>
      <c r="E1384" t="s">
        <v>132</v>
      </c>
      <c r="F1384" t="s">
        <v>4112</v>
      </c>
      <c r="G1384" t="s">
        <v>197</v>
      </c>
      <c r="H1384" t="s">
        <v>135</v>
      </c>
      <c r="I1384" t="s">
        <v>136</v>
      </c>
      <c r="J1384" t="s">
        <v>137</v>
      </c>
      <c r="K1384" t="s">
        <v>138</v>
      </c>
      <c r="L1384" t="s">
        <v>4113</v>
      </c>
      <c r="M1384" t="s">
        <v>4114</v>
      </c>
      <c r="N1384" s="26">
        <v>1.2030555549999999</v>
      </c>
      <c r="O1384">
        <v>0</v>
      </c>
      <c r="P1384">
        <v>7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 s="26">
        <v>0</v>
      </c>
      <c r="X1384" s="26">
        <v>0.92463437788479885</v>
      </c>
      <c r="Y1384" s="26">
        <v>0</v>
      </c>
      <c r="Z1384" s="26">
        <v>0</v>
      </c>
      <c r="AA1384" s="26">
        <v>0</v>
      </c>
      <c r="AB1384" s="26">
        <v>0</v>
      </c>
      <c r="AC1384" s="26">
        <v>0</v>
      </c>
      <c r="AD1384" s="26">
        <v>0</v>
      </c>
      <c r="AE1384" s="26">
        <v>0.92463437788479885</v>
      </c>
    </row>
    <row r="1385" spans="1:31" x14ac:dyDescent="0.3">
      <c r="A1385">
        <v>2762651</v>
      </c>
      <c r="B1385">
        <v>1</v>
      </c>
      <c r="C1385" t="s">
        <v>81</v>
      </c>
      <c r="D1385" t="s">
        <v>123</v>
      </c>
      <c r="E1385" t="s">
        <v>146</v>
      </c>
      <c r="F1385" t="s">
        <v>4115</v>
      </c>
      <c r="G1385" t="s">
        <v>159</v>
      </c>
      <c r="H1385" t="s">
        <v>149</v>
      </c>
      <c r="I1385" t="s">
        <v>136</v>
      </c>
      <c r="J1385" t="s">
        <v>137</v>
      </c>
      <c r="K1385" t="s">
        <v>138</v>
      </c>
      <c r="L1385" t="s">
        <v>4116</v>
      </c>
      <c r="M1385" t="s">
        <v>4117</v>
      </c>
      <c r="N1385" s="26">
        <v>1.5125</v>
      </c>
      <c r="O1385">
        <v>14</v>
      </c>
      <c r="P1385">
        <v>20</v>
      </c>
      <c r="Q1385">
        <v>207</v>
      </c>
      <c r="R1385">
        <v>172</v>
      </c>
      <c r="S1385">
        <v>39</v>
      </c>
      <c r="T1385">
        <v>19</v>
      </c>
      <c r="U1385">
        <v>0</v>
      </c>
      <c r="V1385">
        <v>0</v>
      </c>
      <c r="W1385" s="26">
        <v>354.68381853581548</v>
      </c>
      <c r="X1385" s="26">
        <v>0.33603732196666669</v>
      </c>
      <c r="Y1385" s="26">
        <v>35.458801515862234</v>
      </c>
      <c r="Z1385" s="26">
        <v>16.905345529533324</v>
      </c>
      <c r="AA1385" s="26">
        <v>2.871192951330269</v>
      </c>
      <c r="AB1385" s="26">
        <v>2.5450211309680557</v>
      </c>
      <c r="AC1385" s="26">
        <v>0</v>
      </c>
      <c r="AD1385" s="26">
        <v>0</v>
      </c>
      <c r="AE1385" s="26">
        <v>412.80021698547608</v>
      </c>
    </row>
    <row r="1386" spans="1:31" x14ac:dyDescent="0.3">
      <c r="A1386">
        <v>2762708</v>
      </c>
      <c r="B1386">
        <v>1</v>
      </c>
      <c r="C1386" t="s">
        <v>81</v>
      </c>
      <c r="D1386" t="s">
        <v>115</v>
      </c>
      <c r="E1386" t="s">
        <v>157</v>
      </c>
      <c r="F1386" t="s">
        <v>4118</v>
      </c>
      <c r="G1386" t="s">
        <v>159</v>
      </c>
      <c r="H1386" t="s">
        <v>149</v>
      </c>
      <c r="I1386" t="s">
        <v>566</v>
      </c>
      <c r="J1386" t="s">
        <v>137</v>
      </c>
      <c r="K1386" t="s">
        <v>138</v>
      </c>
      <c r="L1386" t="s">
        <v>4119</v>
      </c>
      <c r="M1386" t="s">
        <v>4120</v>
      </c>
      <c r="N1386" s="26">
        <v>1.3888888E-2</v>
      </c>
      <c r="O1386">
        <v>24</v>
      </c>
      <c r="P1386">
        <v>15507</v>
      </c>
      <c r="Q1386">
        <v>36</v>
      </c>
      <c r="R1386">
        <v>837</v>
      </c>
      <c r="S1386">
        <v>37</v>
      </c>
      <c r="T1386">
        <v>1867</v>
      </c>
      <c r="U1386">
        <v>7</v>
      </c>
      <c r="V1386">
        <v>2</v>
      </c>
      <c r="W1386" s="26">
        <v>0.35754496714397055</v>
      </c>
      <c r="X1386" s="26">
        <v>19.642973346409462</v>
      </c>
      <c r="Y1386" s="26">
        <v>0.36219064042848359</v>
      </c>
      <c r="Z1386" s="26">
        <v>0.84895244779825163</v>
      </c>
      <c r="AA1386" s="26">
        <v>3.5784420987152346</v>
      </c>
      <c r="AB1386" s="26">
        <v>14.303573255318963</v>
      </c>
      <c r="AC1386" s="26">
        <v>3.2439286175511959</v>
      </c>
      <c r="AD1386" s="26">
        <v>0.26067822570683102</v>
      </c>
      <c r="AE1386" s="26">
        <v>42.598283599072396</v>
      </c>
    </row>
    <row r="1387" spans="1:31" x14ac:dyDescent="0.3">
      <c r="A1387">
        <v>2762751</v>
      </c>
      <c r="B1387">
        <v>1</v>
      </c>
      <c r="C1387" t="s">
        <v>81</v>
      </c>
      <c r="D1387" t="s">
        <v>118</v>
      </c>
      <c r="E1387" t="s">
        <v>141</v>
      </c>
      <c r="F1387" t="s">
        <v>4121</v>
      </c>
      <c r="G1387" t="s">
        <v>143</v>
      </c>
      <c r="H1387" t="s">
        <v>135</v>
      </c>
      <c r="I1387" t="s">
        <v>136</v>
      </c>
      <c r="J1387" t="s">
        <v>137</v>
      </c>
      <c r="K1387" t="s">
        <v>138</v>
      </c>
      <c r="L1387" t="s">
        <v>4122</v>
      </c>
      <c r="M1387" t="s">
        <v>4123</v>
      </c>
      <c r="N1387" s="26">
        <v>0.46333333300000001</v>
      </c>
      <c r="O1387">
        <v>0</v>
      </c>
      <c r="P1387">
        <v>146</v>
      </c>
      <c r="Q1387">
        <v>0</v>
      </c>
      <c r="R1387">
        <v>3</v>
      </c>
      <c r="S1387">
        <v>0</v>
      </c>
      <c r="T1387">
        <v>6</v>
      </c>
      <c r="U1387">
        <v>0</v>
      </c>
      <c r="V1387">
        <v>0</v>
      </c>
      <c r="W1387" s="26">
        <v>0</v>
      </c>
      <c r="X1387" s="26">
        <v>15.268156577020788</v>
      </c>
      <c r="Y1387" s="26">
        <v>0</v>
      </c>
      <c r="Z1387" s="26">
        <v>8.1234810087684003E-2</v>
      </c>
      <c r="AA1387" s="26">
        <v>0</v>
      </c>
      <c r="AB1387" s="26">
        <v>4.2329440692625733</v>
      </c>
      <c r="AC1387" s="26">
        <v>0</v>
      </c>
      <c r="AD1387" s="26">
        <v>0</v>
      </c>
      <c r="AE1387" s="26">
        <v>19.582335456371045</v>
      </c>
    </row>
    <row r="1388" spans="1:31" x14ac:dyDescent="0.3">
      <c r="A1388">
        <v>2762253</v>
      </c>
      <c r="B1388">
        <v>1</v>
      </c>
      <c r="C1388" t="s">
        <v>80</v>
      </c>
      <c r="D1388" t="s">
        <v>86</v>
      </c>
      <c r="E1388" t="s">
        <v>132</v>
      </c>
      <c r="F1388" t="s">
        <v>4124</v>
      </c>
      <c r="G1388" t="s">
        <v>307</v>
      </c>
      <c r="H1388" t="s">
        <v>135</v>
      </c>
      <c r="I1388" t="s">
        <v>136</v>
      </c>
      <c r="J1388" t="s">
        <v>137</v>
      </c>
      <c r="K1388" t="s">
        <v>138</v>
      </c>
      <c r="L1388" t="s">
        <v>4125</v>
      </c>
      <c r="M1388" t="s">
        <v>4126</v>
      </c>
      <c r="N1388" s="26">
        <v>0.78388888800000001</v>
      </c>
      <c r="O1388">
        <v>0</v>
      </c>
      <c r="P1388">
        <v>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 s="26">
        <v>0</v>
      </c>
      <c r="X1388" s="26">
        <v>0.40678362767030368</v>
      </c>
      <c r="Y1388" s="26">
        <v>0</v>
      </c>
      <c r="Z1388" s="26">
        <v>0</v>
      </c>
      <c r="AA1388" s="26">
        <v>0</v>
      </c>
      <c r="AB1388" s="26">
        <v>0</v>
      </c>
      <c r="AC1388" s="26">
        <v>0</v>
      </c>
      <c r="AD1388" s="26">
        <v>0</v>
      </c>
      <c r="AE1388" s="26">
        <v>0.40678362767030368</v>
      </c>
    </row>
    <row r="1389" spans="1:31" x14ac:dyDescent="0.3">
      <c r="A1389">
        <v>2762996</v>
      </c>
      <c r="B1389">
        <v>2</v>
      </c>
      <c r="C1389" t="s">
        <v>81</v>
      </c>
      <c r="D1389" t="s">
        <v>116</v>
      </c>
      <c r="E1389" t="s">
        <v>152</v>
      </c>
      <c r="F1389" t="s">
        <v>4127</v>
      </c>
      <c r="G1389" t="s">
        <v>148</v>
      </c>
      <c r="H1389" t="s">
        <v>149</v>
      </c>
      <c r="I1389" t="s">
        <v>136</v>
      </c>
      <c r="J1389" t="s">
        <v>137</v>
      </c>
      <c r="K1389" t="s">
        <v>138</v>
      </c>
      <c r="L1389" t="s">
        <v>4128</v>
      </c>
      <c r="M1389" t="s">
        <v>4129</v>
      </c>
      <c r="N1389" s="26">
        <v>0.73555555500000003</v>
      </c>
      <c r="O1389">
        <v>2</v>
      </c>
      <c r="P1389">
        <v>310</v>
      </c>
      <c r="Q1389">
        <v>1</v>
      </c>
      <c r="R1389">
        <v>3</v>
      </c>
      <c r="S1389">
        <v>0</v>
      </c>
      <c r="T1389">
        <v>19</v>
      </c>
      <c r="U1389">
        <v>0</v>
      </c>
      <c r="V1389">
        <v>0</v>
      </c>
      <c r="W1389" s="26">
        <v>0.37377909764444445</v>
      </c>
      <c r="X1389" s="26">
        <v>21.901738829522937</v>
      </c>
      <c r="Y1389" s="26">
        <v>0.115650467504852</v>
      </c>
      <c r="Z1389" s="26">
        <v>0.25669293066735294</v>
      </c>
      <c r="AA1389" s="26">
        <v>0</v>
      </c>
      <c r="AB1389" s="26">
        <v>2.6361493234089952</v>
      </c>
      <c r="AC1389" s="26">
        <v>0</v>
      </c>
      <c r="AD1389" s="26">
        <v>0</v>
      </c>
      <c r="AE1389" s="26">
        <v>25.284010648748584</v>
      </c>
    </row>
    <row r="1390" spans="1:31" x14ac:dyDescent="0.3">
      <c r="A1390">
        <v>2762923</v>
      </c>
      <c r="B1390">
        <v>1</v>
      </c>
      <c r="C1390" t="s">
        <v>81</v>
      </c>
      <c r="D1390" t="s">
        <v>116</v>
      </c>
      <c r="E1390" t="s">
        <v>141</v>
      </c>
      <c r="F1390" t="s">
        <v>4130</v>
      </c>
      <c r="G1390" t="s">
        <v>344</v>
      </c>
      <c r="H1390" t="s">
        <v>135</v>
      </c>
      <c r="I1390" t="s">
        <v>136</v>
      </c>
      <c r="J1390" t="s">
        <v>137</v>
      </c>
      <c r="K1390" t="s">
        <v>138</v>
      </c>
      <c r="L1390" t="s">
        <v>4131</v>
      </c>
      <c r="M1390" t="s">
        <v>4132</v>
      </c>
      <c r="N1390" s="26">
        <v>2.0461111110000001</v>
      </c>
      <c r="O1390">
        <v>0</v>
      </c>
      <c r="P1390">
        <v>73</v>
      </c>
      <c r="Q1390">
        <v>0</v>
      </c>
      <c r="R1390">
        <v>0</v>
      </c>
      <c r="S1390">
        <v>0</v>
      </c>
      <c r="T1390">
        <v>6</v>
      </c>
      <c r="U1390">
        <v>0</v>
      </c>
      <c r="V1390">
        <v>0</v>
      </c>
      <c r="W1390" s="26">
        <v>0</v>
      </c>
      <c r="X1390" s="26">
        <v>26.771688514198143</v>
      </c>
      <c r="Y1390" s="26">
        <v>0</v>
      </c>
      <c r="Z1390" s="26">
        <v>0</v>
      </c>
      <c r="AA1390" s="26">
        <v>0</v>
      </c>
      <c r="AB1390" s="26">
        <v>0.19232038931636777</v>
      </c>
      <c r="AC1390" s="26">
        <v>0</v>
      </c>
      <c r="AD1390" s="26">
        <v>0</v>
      </c>
      <c r="AE1390" s="26">
        <v>26.964008903514511</v>
      </c>
    </row>
    <row r="1391" spans="1:31" x14ac:dyDescent="0.3">
      <c r="A1391">
        <v>2763066</v>
      </c>
      <c r="B1391">
        <v>1</v>
      </c>
      <c r="C1391" t="s">
        <v>80</v>
      </c>
      <c r="D1391" t="s">
        <v>90</v>
      </c>
      <c r="E1391" t="s">
        <v>141</v>
      </c>
      <c r="F1391" t="s">
        <v>4133</v>
      </c>
      <c r="G1391" t="s">
        <v>143</v>
      </c>
      <c r="H1391" t="s">
        <v>135</v>
      </c>
      <c r="I1391" t="s">
        <v>136</v>
      </c>
      <c r="J1391" t="s">
        <v>137</v>
      </c>
      <c r="K1391" t="s">
        <v>138</v>
      </c>
      <c r="L1391" t="s">
        <v>4134</v>
      </c>
      <c r="M1391" t="s">
        <v>4135</v>
      </c>
      <c r="N1391" s="26">
        <v>1.1088888880000001</v>
      </c>
      <c r="O1391">
        <v>0</v>
      </c>
      <c r="P1391">
        <v>270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 s="26">
        <v>0</v>
      </c>
      <c r="X1391" s="26">
        <v>80.69373710264955</v>
      </c>
      <c r="Y1391" s="26">
        <v>0</v>
      </c>
      <c r="Z1391" s="26">
        <v>0</v>
      </c>
      <c r="AA1391" s="26">
        <v>0</v>
      </c>
      <c r="AB1391" s="26">
        <v>0</v>
      </c>
      <c r="AC1391" s="26">
        <v>0</v>
      </c>
      <c r="AD1391" s="26">
        <v>0</v>
      </c>
      <c r="AE1391" s="26">
        <v>80.69373710264955</v>
      </c>
    </row>
    <row r="1392" spans="1:31" x14ac:dyDescent="0.3">
      <c r="A1392">
        <v>2762296</v>
      </c>
      <c r="B1392">
        <v>1</v>
      </c>
      <c r="C1392" t="s">
        <v>80</v>
      </c>
      <c r="D1392" t="s">
        <v>93</v>
      </c>
      <c r="E1392" t="s">
        <v>132</v>
      </c>
      <c r="F1392" t="s">
        <v>4136</v>
      </c>
      <c r="G1392" t="s">
        <v>307</v>
      </c>
      <c r="H1392" t="s">
        <v>135</v>
      </c>
      <c r="I1392" t="s">
        <v>136</v>
      </c>
      <c r="J1392" t="s">
        <v>137</v>
      </c>
      <c r="K1392" t="s">
        <v>138</v>
      </c>
      <c r="L1392" t="s">
        <v>4137</v>
      </c>
      <c r="M1392" t="s">
        <v>4138</v>
      </c>
      <c r="N1392" s="26">
        <v>0.653888888</v>
      </c>
      <c r="O1392">
        <v>0</v>
      </c>
      <c r="P1392">
        <v>2</v>
      </c>
      <c r="Q1392">
        <v>0</v>
      </c>
      <c r="R1392">
        <v>0</v>
      </c>
      <c r="S1392">
        <v>0</v>
      </c>
      <c r="T1392">
        <v>2</v>
      </c>
      <c r="U1392">
        <v>0</v>
      </c>
      <c r="V1392">
        <v>0</v>
      </c>
      <c r="W1392" s="26">
        <v>0</v>
      </c>
      <c r="X1392" s="26">
        <v>0.48180518157388047</v>
      </c>
      <c r="Y1392" s="26">
        <v>0</v>
      </c>
      <c r="Z1392" s="26">
        <v>0</v>
      </c>
      <c r="AA1392" s="26">
        <v>0</v>
      </c>
      <c r="AB1392" s="26">
        <v>0.56162633974162524</v>
      </c>
      <c r="AC1392" s="26">
        <v>0</v>
      </c>
      <c r="AD1392" s="26">
        <v>0</v>
      </c>
      <c r="AE1392" s="26">
        <v>1.0434315213155057</v>
      </c>
    </row>
    <row r="1393" spans="1:31" x14ac:dyDescent="0.3">
      <c r="A1393">
        <v>2762688</v>
      </c>
      <c r="B1393">
        <v>1</v>
      </c>
      <c r="C1393" t="s">
        <v>81</v>
      </c>
      <c r="D1393" t="s">
        <v>128</v>
      </c>
      <c r="E1393" t="s">
        <v>152</v>
      </c>
      <c r="F1393" t="s">
        <v>4139</v>
      </c>
      <c r="G1393" t="s">
        <v>159</v>
      </c>
      <c r="H1393" t="s">
        <v>149</v>
      </c>
      <c r="I1393" t="s">
        <v>136</v>
      </c>
      <c r="J1393" t="s">
        <v>137</v>
      </c>
      <c r="K1393" t="s">
        <v>138</v>
      </c>
      <c r="L1393" t="s">
        <v>4140</v>
      </c>
      <c r="M1393" t="s">
        <v>4141</v>
      </c>
      <c r="N1393" s="26">
        <v>1.7766666659999999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1</v>
      </c>
      <c r="V1393">
        <v>0</v>
      </c>
      <c r="W1393" s="26">
        <v>0</v>
      </c>
      <c r="X1393" s="26">
        <v>0</v>
      </c>
      <c r="Y1393" s="26">
        <v>0</v>
      </c>
      <c r="Z1393" s="26">
        <v>0</v>
      </c>
      <c r="AA1393" s="26">
        <v>0</v>
      </c>
      <c r="AB1393" s="26">
        <v>0</v>
      </c>
      <c r="AC1393" s="26">
        <v>148.35041553728189</v>
      </c>
      <c r="AD1393" s="26">
        <v>0</v>
      </c>
      <c r="AE1393" s="26">
        <v>148.35041553728189</v>
      </c>
    </row>
    <row r="1394" spans="1:31" x14ac:dyDescent="0.3">
      <c r="A1394">
        <v>2762339</v>
      </c>
      <c r="B1394">
        <v>1</v>
      </c>
      <c r="C1394" t="s">
        <v>81</v>
      </c>
      <c r="D1394" t="s">
        <v>127</v>
      </c>
      <c r="E1394" t="s">
        <v>152</v>
      </c>
      <c r="F1394" t="s">
        <v>4142</v>
      </c>
      <c r="G1394" t="s">
        <v>159</v>
      </c>
      <c r="H1394" t="s">
        <v>149</v>
      </c>
      <c r="I1394" t="s">
        <v>136</v>
      </c>
      <c r="J1394" t="s">
        <v>137</v>
      </c>
      <c r="K1394" t="s">
        <v>138</v>
      </c>
      <c r="L1394" t="s">
        <v>4143</v>
      </c>
      <c r="M1394" t="s">
        <v>4144</v>
      </c>
      <c r="N1394" s="26">
        <v>2.5477777769999999</v>
      </c>
      <c r="O1394">
        <v>0</v>
      </c>
      <c r="P1394">
        <v>0</v>
      </c>
      <c r="Q1394">
        <v>0</v>
      </c>
      <c r="R1394">
        <v>0</v>
      </c>
      <c r="S1394">
        <v>3</v>
      </c>
      <c r="T1394">
        <v>0</v>
      </c>
      <c r="U1394">
        <v>1</v>
      </c>
      <c r="V1394">
        <v>0</v>
      </c>
      <c r="W1394" s="26">
        <v>0</v>
      </c>
      <c r="X1394" s="26">
        <v>0</v>
      </c>
      <c r="Y1394" s="26">
        <v>0</v>
      </c>
      <c r="Z1394" s="26">
        <v>0</v>
      </c>
      <c r="AA1394" s="26">
        <v>27.988195798488128</v>
      </c>
      <c r="AB1394" s="26">
        <v>0</v>
      </c>
      <c r="AC1394" s="26">
        <v>471.62833958537612</v>
      </c>
      <c r="AD1394" s="26">
        <v>0</v>
      </c>
      <c r="AE1394" s="26">
        <v>499.61653538386423</v>
      </c>
    </row>
    <row r="1395" spans="1:31" x14ac:dyDescent="0.3">
      <c r="A1395">
        <v>2762439</v>
      </c>
      <c r="B1395">
        <v>1</v>
      </c>
      <c r="C1395" t="s">
        <v>80</v>
      </c>
      <c r="D1395" t="s">
        <v>83</v>
      </c>
      <c r="E1395" t="s">
        <v>132</v>
      </c>
      <c r="F1395" t="s">
        <v>4145</v>
      </c>
      <c r="G1395" t="s">
        <v>197</v>
      </c>
      <c r="H1395" t="s">
        <v>135</v>
      </c>
      <c r="I1395" t="s">
        <v>136</v>
      </c>
      <c r="J1395" t="s">
        <v>137</v>
      </c>
      <c r="K1395" t="s">
        <v>138</v>
      </c>
      <c r="L1395" t="s">
        <v>4146</v>
      </c>
      <c r="M1395" t="s">
        <v>4147</v>
      </c>
      <c r="N1395" s="26">
        <v>1.9313888880000001</v>
      </c>
      <c r="O1395">
        <v>0</v>
      </c>
      <c r="P1395">
        <v>3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 s="26">
        <v>0</v>
      </c>
      <c r="X1395" s="26">
        <v>4.2796454918267282</v>
      </c>
      <c r="Y1395" s="26">
        <v>0</v>
      </c>
      <c r="Z1395" s="26">
        <v>0</v>
      </c>
      <c r="AA1395" s="26">
        <v>0</v>
      </c>
      <c r="AB1395" s="26">
        <v>0</v>
      </c>
      <c r="AC1395" s="26">
        <v>0</v>
      </c>
      <c r="AD1395" s="26">
        <v>0</v>
      </c>
      <c r="AE1395" s="26">
        <v>4.2796454918267282</v>
      </c>
    </row>
    <row r="1396" spans="1:31" x14ac:dyDescent="0.3">
      <c r="A1396">
        <v>2762303</v>
      </c>
      <c r="B1396">
        <v>2</v>
      </c>
      <c r="C1396" t="s">
        <v>81</v>
      </c>
      <c r="D1396" t="s">
        <v>126</v>
      </c>
      <c r="E1396" t="s">
        <v>146</v>
      </c>
      <c r="F1396" t="s">
        <v>4148</v>
      </c>
      <c r="G1396" t="s">
        <v>148</v>
      </c>
      <c r="H1396" t="s">
        <v>149</v>
      </c>
      <c r="I1396" t="s">
        <v>136</v>
      </c>
      <c r="J1396" t="s">
        <v>137</v>
      </c>
      <c r="K1396" t="s">
        <v>138</v>
      </c>
      <c r="L1396" t="s">
        <v>4149</v>
      </c>
      <c r="M1396" t="s">
        <v>4150</v>
      </c>
      <c r="N1396" s="26">
        <v>0.146666666</v>
      </c>
      <c r="O1396">
        <v>0</v>
      </c>
      <c r="P1396">
        <v>36</v>
      </c>
      <c r="Q1396">
        <v>0</v>
      </c>
      <c r="R1396">
        <v>25</v>
      </c>
      <c r="S1396">
        <v>0</v>
      </c>
      <c r="T1396">
        <v>3</v>
      </c>
      <c r="U1396">
        <v>0</v>
      </c>
      <c r="V1396">
        <v>0</v>
      </c>
      <c r="W1396" s="26">
        <v>0</v>
      </c>
      <c r="X1396" s="26">
        <v>0.45103409763071861</v>
      </c>
      <c r="Y1396" s="26">
        <v>0</v>
      </c>
      <c r="Z1396" s="26">
        <v>1.604663222888483</v>
      </c>
      <c r="AA1396" s="26">
        <v>0</v>
      </c>
      <c r="AB1396" s="26">
        <v>6.7316760350146831E-2</v>
      </c>
      <c r="AC1396" s="26">
        <v>0</v>
      </c>
      <c r="AD1396" s="26">
        <v>0</v>
      </c>
      <c r="AE1396" s="26">
        <v>2.1230140808693485</v>
      </c>
    </row>
    <row r="1397" spans="1:31" x14ac:dyDescent="0.3">
      <c r="A1397">
        <v>2762757</v>
      </c>
      <c r="B1397">
        <v>1</v>
      </c>
      <c r="C1397" t="s">
        <v>81</v>
      </c>
      <c r="D1397" t="s">
        <v>112</v>
      </c>
      <c r="E1397" t="s">
        <v>146</v>
      </c>
      <c r="F1397" t="s">
        <v>4151</v>
      </c>
      <c r="G1397" t="s">
        <v>148</v>
      </c>
      <c r="H1397" t="s">
        <v>149</v>
      </c>
      <c r="I1397" t="s">
        <v>136</v>
      </c>
      <c r="J1397" t="s">
        <v>137</v>
      </c>
      <c r="K1397" t="s">
        <v>138</v>
      </c>
      <c r="L1397" t="s">
        <v>4152</v>
      </c>
      <c r="M1397" t="s">
        <v>4153</v>
      </c>
      <c r="N1397" s="26">
        <v>1.0405555550000001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59</v>
      </c>
      <c r="U1397">
        <v>0</v>
      </c>
      <c r="V1397">
        <v>0</v>
      </c>
      <c r="W1397" s="26">
        <v>0</v>
      </c>
      <c r="X1397" s="26">
        <v>0</v>
      </c>
      <c r="Y1397" s="26">
        <v>0</v>
      </c>
      <c r="Z1397" s="26">
        <v>0</v>
      </c>
      <c r="AA1397" s="26">
        <v>0</v>
      </c>
      <c r="AB1397" s="26">
        <v>16.321826018318859</v>
      </c>
      <c r="AC1397" s="26">
        <v>0</v>
      </c>
      <c r="AD1397" s="26">
        <v>0</v>
      </c>
      <c r="AE1397" s="26">
        <v>16.321826018318859</v>
      </c>
    </row>
    <row r="1398" spans="1:31" x14ac:dyDescent="0.3">
      <c r="A1398">
        <v>2763043</v>
      </c>
      <c r="B1398">
        <v>1</v>
      </c>
      <c r="C1398" t="s">
        <v>80</v>
      </c>
      <c r="D1398" t="s">
        <v>95</v>
      </c>
      <c r="E1398" t="s">
        <v>170</v>
      </c>
      <c r="F1398" t="s">
        <v>4154</v>
      </c>
      <c r="G1398" t="s">
        <v>143</v>
      </c>
      <c r="H1398" t="s">
        <v>135</v>
      </c>
      <c r="I1398" t="s">
        <v>136</v>
      </c>
      <c r="J1398" t="s">
        <v>137</v>
      </c>
      <c r="K1398" t="s">
        <v>138</v>
      </c>
      <c r="L1398" t="s">
        <v>4155</v>
      </c>
      <c r="M1398" t="s">
        <v>4156</v>
      </c>
      <c r="N1398" s="26">
        <v>1.3094444439999999</v>
      </c>
      <c r="O1398">
        <v>0</v>
      </c>
      <c r="P1398">
        <v>133</v>
      </c>
      <c r="Q1398">
        <v>0</v>
      </c>
      <c r="R1398">
        <v>1</v>
      </c>
      <c r="S1398">
        <v>0</v>
      </c>
      <c r="T1398">
        <v>2</v>
      </c>
      <c r="U1398">
        <v>0</v>
      </c>
      <c r="V1398">
        <v>0</v>
      </c>
      <c r="W1398" s="26">
        <v>0</v>
      </c>
      <c r="X1398" s="26">
        <v>13.040719214129807</v>
      </c>
      <c r="Y1398" s="26">
        <v>0</v>
      </c>
      <c r="Z1398" s="26">
        <v>0</v>
      </c>
      <c r="AA1398" s="26">
        <v>0</v>
      </c>
      <c r="AB1398" s="26">
        <v>0</v>
      </c>
      <c r="AC1398" s="26">
        <v>0</v>
      </c>
      <c r="AD1398" s="26">
        <v>0</v>
      </c>
      <c r="AE1398" s="26">
        <v>13.040719214129807</v>
      </c>
    </row>
    <row r="1399" spans="1:31" x14ac:dyDescent="0.3">
      <c r="A1399">
        <v>2762897</v>
      </c>
      <c r="B1399">
        <v>1</v>
      </c>
      <c r="C1399" t="s">
        <v>80</v>
      </c>
      <c r="D1399" t="s">
        <v>94</v>
      </c>
      <c r="E1399" t="s">
        <v>132</v>
      </c>
      <c r="F1399" t="s">
        <v>4157</v>
      </c>
      <c r="G1399" t="s">
        <v>287</v>
      </c>
      <c r="H1399" t="s">
        <v>135</v>
      </c>
      <c r="I1399" t="s">
        <v>136</v>
      </c>
      <c r="J1399" t="s">
        <v>3</v>
      </c>
      <c r="K1399" t="s">
        <v>138</v>
      </c>
      <c r="L1399" t="s">
        <v>4158</v>
      </c>
      <c r="M1399" t="s">
        <v>4159</v>
      </c>
      <c r="N1399" s="26">
        <v>3.1286111110000001</v>
      </c>
      <c r="O1399">
        <v>0</v>
      </c>
      <c r="P1399">
        <v>0</v>
      </c>
      <c r="Q1399">
        <v>0</v>
      </c>
      <c r="R1399">
        <v>22</v>
      </c>
      <c r="S1399">
        <v>0</v>
      </c>
      <c r="T1399">
        <v>3</v>
      </c>
      <c r="U1399">
        <v>0</v>
      </c>
      <c r="V1399">
        <v>0</v>
      </c>
      <c r="W1399" s="26">
        <v>0</v>
      </c>
      <c r="X1399" s="26">
        <v>0</v>
      </c>
      <c r="Y1399" s="26">
        <v>0</v>
      </c>
      <c r="Z1399" s="26">
        <v>23.23170368622435</v>
      </c>
      <c r="AA1399" s="26">
        <v>0</v>
      </c>
      <c r="AB1399" s="26">
        <v>0</v>
      </c>
      <c r="AC1399" s="26">
        <v>0</v>
      </c>
      <c r="AD1399" s="26">
        <v>0</v>
      </c>
      <c r="AE1399" s="26">
        <v>23.23170368622435</v>
      </c>
    </row>
    <row r="1400" spans="1:31" x14ac:dyDescent="0.3">
      <c r="A1400">
        <v>2763003</v>
      </c>
      <c r="B1400">
        <v>1</v>
      </c>
      <c r="C1400" t="s">
        <v>80</v>
      </c>
      <c r="D1400" t="s">
        <v>90</v>
      </c>
      <c r="E1400" t="s">
        <v>132</v>
      </c>
      <c r="F1400" t="s">
        <v>4160</v>
      </c>
      <c r="G1400" t="s">
        <v>134</v>
      </c>
      <c r="H1400" t="s">
        <v>135</v>
      </c>
      <c r="I1400" t="s">
        <v>136</v>
      </c>
      <c r="J1400" t="s">
        <v>137</v>
      </c>
      <c r="K1400" t="s">
        <v>138</v>
      </c>
      <c r="L1400" t="s">
        <v>4161</v>
      </c>
      <c r="M1400" t="s">
        <v>4162</v>
      </c>
      <c r="N1400" s="26">
        <v>5.0138888880000003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1</v>
      </c>
      <c r="U1400">
        <v>0</v>
      </c>
      <c r="V1400">
        <v>0</v>
      </c>
      <c r="W1400" s="26">
        <v>0</v>
      </c>
      <c r="X1400" s="26">
        <v>0</v>
      </c>
      <c r="Y1400" s="26">
        <v>0</v>
      </c>
      <c r="Z1400" s="26">
        <v>0</v>
      </c>
      <c r="AA1400" s="26">
        <v>0</v>
      </c>
      <c r="AB1400" s="26">
        <v>0.55240475993960525</v>
      </c>
      <c r="AC1400" s="26">
        <v>0</v>
      </c>
      <c r="AD1400" s="26">
        <v>0</v>
      </c>
      <c r="AE1400" s="26">
        <v>0.55240475993960525</v>
      </c>
    </row>
    <row r="1401" spans="1:31" x14ac:dyDescent="0.3">
      <c r="A1401">
        <v>2762608</v>
      </c>
      <c r="B1401">
        <v>1</v>
      </c>
      <c r="C1401" t="s">
        <v>80</v>
      </c>
      <c r="D1401" t="s">
        <v>90</v>
      </c>
      <c r="E1401" t="s">
        <v>132</v>
      </c>
      <c r="F1401" t="s">
        <v>4163</v>
      </c>
      <c r="G1401" t="s">
        <v>197</v>
      </c>
      <c r="H1401" t="s">
        <v>135</v>
      </c>
      <c r="I1401" t="s">
        <v>136</v>
      </c>
      <c r="J1401" t="s">
        <v>137</v>
      </c>
      <c r="K1401" t="s">
        <v>138</v>
      </c>
      <c r="L1401" t="s">
        <v>4164</v>
      </c>
      <c r="M1401" t="s">
        <v>4165</v>
      </c>
      <c r="N1401" s="26">
        <v>5.7752777770000003</v>
      </c>
      <c r="O1401">
        <v>0</v>
      </c>
      <c r="P1401">
        <v>2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 s="26">
        <v>0</v>
      </c>
      <c r="X1401" s="26">
        <v>6.6612917641957319</v>
      </c>
      <c r="Y1401" s="26">
        <v>0</v>
      </c>
      <c r="Z1401" s="26">
        <v>0</v>
      </c>
      <c r="AA1401" s="26">
        <v>0</v>
      </c>
      <c r="AB1401" s="26">
        <v>0</v>
      </c>
      <c r="AC1401" s="26">
        <v>0</v>
      </c>
      <c r="AD1401" s="26">
        <v>0</v>
      </c>
      <c r="AE1401" s="26">
        <v>6.6612917641957319</v>
      </c>
    </row>
    <row r="1402" spans="1:31" x14ac:dyDescent="0.3">
      <c r="A1402">
        <v>2763106</v>
      </c>
      <c r="B1402">
        <v>1</v>
      </c>
      <c r="C1402" t="s">
        <v>80</v>
      </c>
      <c r="D1402" t="s">
        <v>110</v>
      </c>
      <c r="E1402" t="s">
        <v>132</v>
      </c>
      <c r="F1402" t="s">
        <v>2973</v>
      </c>
      <c r="G1402" t="s">
        <v>307</v>
      </c>
      <c r="H1402" t="s">
        <v>135</v>
      </c>
      <c r="I1402" t="s">
        <v>136</v>
      </c>
      <c r="J1402" t="s">
        <v>137</v>
      </c>
      <c r="K1402" t="s">
        <v>138</v>
      </c>
      <c r="L1402" t="s">
        <v>4166</v>
      </c>
      <c r="M1402" t="s">
        <v>4167</v>
      </c>
      <c r="N1402" s="26">
        <v>1.6272222220000001</v>
      </c>
      <c r="O1402">
        <v>0</v>
      </c>
      <c r="P1402">
        <v>6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 s="26">
        <v>0</v>
      </c>
      <c r="X1402" s="26">
        <v>1.7288486911508529</v>
      </c>
      <c r="Y1402" s="26">
        <v>0</v>
      </c>
      <c r="Z1402" s="26">
        <v>0</v>
      </c>
      <c r="AA1402" s="26">
        <v>0</v>
      </c>
      <c r="AB1402" s="26">
        <v>0</v>
      </c>
      <c r="AC1402" s="26">
        <v>0</v>
      </c>
      <c r="AD1402" s="26">
        <v>0</v>
      </c>
      <c r="AE1402" s="26">
        <v>1.7288486911508529</v>
      </c>
    </row>
    <row r="1403" spans="1:31" x14ac:dyDescent="0.3">
      <c r="A1403">
        <v>2762838</v>
      </c>
      <c r="B1403">
        <v>2</v>
      </c>
      <c r="C1403" t="s">
        <v>80</v>
      </c>
      <c r="D1403" t="s">
        <v>87</v>
      </c>
      <c r="E1403" t="s">
        <v>141</v>
      </c>
      <c r="F1403" t="s">
        <v>4168</v>
      </c>
      <c r="G1403" t="s">
        <v>307</v>
      </c>
      <c r="H1403" t="s">
        <v>135</v>
      </c>
      <c r="I1403" t="s">
        <v>136</v>
      </c>
      <c r="J1403" t="s">
        <v>137</v>
      </c>
      <c r="K1403" t="s">
        <v>138</v>
      </c>
      <c r="L1403" t="s">
        <v>4169</v>
      </c>
      <c r="M1403" t="s">
        <v>4170</v>
      </c>
      <c r="N1403" s="26">
        <v>0.35166666600000002</v>
      </c>
      <c r="O1403">
        <v>0</v>
      </c>
      <c r="P1403">
        <v>583</v>
      </c>
      <c r="Q1403">
        <v>0</v>
      </c>
      <c r="R1403">
        <v>0</v>
      </c>
      <c r="S1403">
        <v>0</v>
      </c>
      <c r="T1403">
        <v>4</v>
      </c>
      <c r="U1403">
        <v>0</v>
      </c>
      <c r="V1403">
        <v>0</v>
      </c>
      <c r="W1403" s="26">
        <v>0</v>
      </c>
      <c r="X1403" s="26">
        <v>52.406577619585583</v>
      </c>
      <c r="Y1403" s="26">
        <v>0</v>
      </c>
      <c r="Z1403" s="26">
        <v>0</v>
      </c>
      <c r="AA1403" s="26">
        <v>0</v>
      </c>
      <c r="AB1403" s="26">
        <v>1.9503168915435118</v>
      </c>
      <c r="AC1403" s="26">
        <v>0</v>
      </c>
      <c r="AD1403" s="26">
        <v>0</v>
      </c>
      <c r="AE1403" s="26">
        <v>54.356894511129099</v>
      </c>
    </row>
    <row r="1404" spans="1:31" x14ac:dyDescent="0.3">
      <c r="A1404">
        <v>2762299</v>
      </c>
      <c r="B1404">
        <v>1</v>
      </c>
      <c r="C1404" t="s">
        <v>80</v>
      </c>
      <c r="D1404" t="s">
        <v>90</v>
      </c>
      <c r="E1404" t="s">
        <v>132</v>
      </c>
      <c r="F1404" t="s">
        <v>4171</v>
      </c>
      <c r="G1404" t="s">
        <v>134</v>
      </c>
      <c r="H1404" t="s">
        <v>135</v>
      </c>
      <c r="I1404" t="s">
        <v>136</v>
      </c>
      <c r="J1404" t="s">
        <v>137</v>
      </c>
      <c r="K1404" t="s">
        <v>138</v>
      </c>
      <c r="L1404" t="s">
        <v>4172</v>
      </c>
      <c r="M1404" t="s">
        <v>4173</v>
      </c>
      <c r="N1404" s="26">
        <v>1.6588888879999999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2</v>
      </c>
      <c r="U1404">
        <v>0</v>
      </c>
      <c r="V1404">
        <v>0</v>
      </c>
      <c r="W1404" s="26">
        <v>0</v>
      </c>
      <c r="X1404" s="26">
        <v>0</v>
      </c>
      <c r="Y1404" s="26">
        <v>0</v>
      </c>
      <c r="Z1404" s="26">
        <v>0</v>
      </c>
      <c r="AA1404" s="26">
        <v>0</v>
      </c>
      <c r="AB1404" s="26">
        <v>0.43345129319980907</v>
      </c>
      <c r="AC1404" s="26">
        <v>0</v>
      </c>
      <c r="AD1404" s="26">
        <v>0</v>
      </c>
      <c r="AE1404" s="26">
        <v>0.43345129319980907</v>
      </c>
    </row>
    <row r="1405" spans="1:31" x14ac:dyDescent="0.3">
      <c r="A1405">
        <v>2763063</v>
      </c>
      <c r="B1405">
        <v>1</v>
      </c>
      <c r="C1405" t="s">
        <v>80</v>
      </c>
      <c r="D1405" t="s">
        <v>96</v>
      </c>
      <c r="E1405" t="s">
        <v>166</v>
      </c>
      <c r="F1405" t="s">
        <v>2425</v>
      </c>
      <c r="G1405" t="s">
        <v>425</v>
      </c>
      <c r="H1405" t="s">
        <v>135</v>
      </c>
      <c r="I1405" t="s">
        <v>136</v>
      </c>
      <c r="J1405" t="s">
        <v>137</v>
      </c>
      <c r="K1405" t="s">
        <v>138</v>
      </c>
      <c r="L1405" t="s">
        <v>4174</v>
      </c>
      <c r="M1405" t="s">
        <v>4175</v>
      </c>
      <c r="N1405" s="26">
        <v>5.4630555550000004</v>
      </c>
      <c r="O1405">
        <v>0</v>
      </c>
      <c r="P1405">
        <v>8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 s="26">
        <v>0</v>
      </c>
      <c r="X1405" s="26">
        <v>9.4303151092977817</v>
      </c>
      <c r="Y1405" s="26">
        <v>0</v>
      </c>
      <c r="Z1405" s="26">
        <v>0</v>
      </c>
      <c r="AA1405" s="26">
        <v>0</v>
      </c>
      <c r="AB1405" s="26">
        <v>0</v>
      </c>
      <c r="AC1405" s="26">
        <v>0</v>
      </c>
      <c r="AD1405" s="26">
        <v>0</v>
      </c>
      <c r="AE1405" s="26">
        <v>9.4303151092977817</v>
      </c>
    </row>
    <row r="1406" spans="1:31" x14ac:dyDescent="0.3">
      <c r="A1406">
        <v>2762293</v>
      </c>
      <c r="B1406">
        <v>1</v>
      </c>
      <c r="C1406" t="s">
        <v>80</v>
      </c>
      <c r="D1406" t="s">
        <v>107</v>
      </c>
      <c r="E1406" t="s">
        <v>157</v>
      </c>
      <c r="F1406" t="s">
        <v>4176</v>
      </c>
      <c r="G1406" t="s">
        <v>159</v>
      </c>
      <c r="H1406" t="s">
        <v>149</v>
      </c>
      <c r="I1406" t="s">
        <v>136</v>
      </c>
      <c r="J1406" t="s">
        <v>137</v>
      </c>
      <c r="K1406" t="s">
        <v>138</v>
      </c>
      <c r="L1406" t="s">
        <v>4177</v>
      </c>
      <c r="M1406" t="s">
        <v>4178</v>
      </c>
      <c r="N1406" s="26">
        <v>0.60611111100000004</v>
      </c>
      <c r="O1406">
        <v>2</v>
      </c>
      <c r="P1406">
        <v>445</v>
      </c>
      <c r="Q1406">
        <v>57</v>
      </c>
      <c r="R1406">
        <v>36</v>
      </c>
      <c r="S1406">
        <v>16</v>
      </c>
      <c r="T1406">
        <v>57</v>
      </c>
      <c r="U1406">
        <v>0</v>
      </c>
      <c r="V1406">
        <v>0</v>
      </c>
      <c r="W1406" s="26">
        <v>0.69843024634046058</v>
      </c>
      <c r="X1406" s="26">
        <v>45.389704426744274</v>
      </c>
      <c r="Y1406" s="26">
        <v>24.872053507684033</v>
      </c>
      <c r="Z1406" s="26">
        <v>3.6180654528940175</v>
      </c>
      <c r="AA1406" s="26">
        <v>97.854909949803385</v>
      </c>
      <c r="AB1406" s="26">
        <v>19.434360154086853</v>
      </c>
      <c r="AC1406" s="26">
        <v>0</v>
      </c>
      <c r="AD1406" s="26">
        <v>0</v>
      </c>
      <c r="AE1406" s="26">
        <v>191.86752373755303</v>
      </c>
    </row>
    <row r="1407" spans="1:31" x14ac:dyDescent="0.3">
      <c r="A1407">
        <v>2762242</v>
      </c>
      <c r="B1407">
        <v>1</v>
      </c>
      <c r="C1407" t="s">
        <v>80</v>
      </c>
      <c r="D1407" t="s">
        <v>103</v>
      </c>
      <c r="E1407" t="s">
        <v>157</v>
      </c>
      <c r="F1407" t="s">
        <v>4012</v>
      </c>
      <c r="G1407" t="s">
        <v>159</v>
      </c>
      <c r="H1407" t="s">
        <v>149</v>
      </c>
      <c r="I1407" t="s">
        <v>136</v>
      </c>
      <c r="J1407" t="s">
        <v>137</v>
      </c>
      <c r="K1407" t="s">
        <v>138</v>
      </c>
      <c r="L1407" t="s">
        <v>4179</v>
      </c>
      <c r="M1407" t="s">
        <v>4180</v>
      </c>
      <c r="N1407" s="26">
        <v>0.30666666599999998</v>
      </c>
      <c r="O1407">
        <v>1</v>
      </c>
      <c r="P1407">
        <v>0</v>
      </c>
      <c r="Q1407">
        <v>23</v>
      </c>
      <c r="R1407">
        <v>12</v>
      </c>
      <c r="S1407">
        <v>10</v>
      </c>
      <c r="T1407">
        <v>3</v>
      </c>
      <c r="U1407">
        <v>0</v>
      </c>
      <c r="V1407">
        <v>0</v>
      </c>
      <c r="W1407" s="26">
        <v>8.5497049370123437E-2</v>
      </c>
      <c r="X1407" s="26">
        <v>0</v>
      </c>
      <c r="Y1407" s="26">
        <v>10.367086045691439</v>
      </c>
      <c r="Z1407" s="26">
        <v>8.4258773191111108E-2</v>
      </c>
      <c r="AA1407" s="26">
        <v>29.315940508782887</v>
      </c>
      <c r="AB1407" s="26">
        <v>0.77076694991012062</v>
      </c>
      <c r="AC1407" s="26">
        <v>0</v>
      </c>
      <c r="AD1407" s="26">
        <v>0</v>
      </c>
      <c r="AE1407" s="26">
        <v>40.623549326945678</v>
      </c>
    </row>
    <row r="1408" spans="1:31" x14ac:dyDescent="0.3">
      <c r="A1408">
        <v>2762883</v>
      </c>
      <c r="B1408">
        <v>1</v>
      </c>
      <c r="C1408" t="s">
        <v>80</v>
      </c>
      <c r="D1408" t="s">
        <v>84</v>
      </c>
      <c r="E1408" t="s">
        <v>141</v>
      </c>
      <c r="F1408" t="s">
        <v>4181</v>
      </c>
      <c r="G1408" t="s">
        <v>344</v>
      </c>
      <c r="H1408" t="s">
        <v>135</v>
      </c>
      <c r="I1408" t="s">
        <v>136</v>
      </c>
      <c r="J1408" t="s">
        <v>137</v>
      </c>
      <c r="K1408" t="s">
        <v>138</v>
      </c>
      <c r="L1408" t="s">
        <v>4182</v>
      </c>
      <c r="M1408" t="s">
        <v>4183</v>
      </c>
      <c r="N1408" s="26">
        <v>1.0177777770000001</v>
      </c>
      <c r="O1408">
        <v>0</v>
      </c>
      <c r="P1408">
        <v>21</v>
      </c>
      <c r="Q1408">
        <v>0</v>
      </c>
      <c r="R1408">
        <v>0</v>
      </c>
      <c r="S1408">
        <v>0</v>
      </c>
      <c r="T1408">
        <v>10</v>
      </c>
      <c r="U1408">
        <v>0</v>
      </c>
      <c r="V1408">
        <v>0</v>
      </c>
      <c r="W1408" s="26">
        <v>0</v>
      </c>
      <c r="X1408" s="26">
        <v>6.7209319393728997</v>
      </c>
      <c r="Y1408" s="26">
        <v>0</v>
      </c>
      <c r="Z1408" s="26">
        <v>0</v>
      </c>
      <c r="AA1408" s="26">
        <v>0</v>
      </c>
      <c r="AB1408" s="26">
        <v>11.868279157310351</v>
      </c>
      <c r="AC1408" s="26">
        <v>0</v>
      </c>
      <c r="AD1408" s="26">
        <v>0</v>
      </c>
      <c r="AE1408" s="26">
        <v>18.58921109668325</v>
      </c>
    </row>
    <row r="1409" spans="1:31" x14ac:dyDescent="0.3">
      <c r="A1409">
        <v>2762219</v>
      </c>
      <c r="B1409">
        <v>1</v>
      </c>
      <c r="C1409" t="s">
        <v>80</v>
      </c>
      <c r="D1409" t="s">
        <v>82</v>
      </c>
      <c r="E1409" t="s">
        <v>141</v>
      </c>
      <c r="F1409" t="s">
        <v>4184</v>
      </c>
      <c r="G1409" t="s">
        <v>628</v>
      </c>
      <c r="H1409" t="s">
        <v>135</v>
      </c>
      <c r="I1409" t="s">
        <v>136</v>
      </c>
      <c r="J1409" t="s">
        <v>137</v>
      </c>
      <c r="K1409" t="s">
        <v>187</v>
      </c>
      <c r="L1409" t="s">
        <v>4185</v>
      </c>
      <c r="M1409" t="s">
        <v>4186</v>
      </c>
      <c r="N1409" s="26">
        <v>4.0083333330000004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253</v>
      </c>
      <c r="U1409">
        <v>0</v>
      </c>
      <c r="V1409">
        <v>0</v>
      </c>
      <c r="W1409" s="26">
        <v>0</v>
      </c>
      <c r="X1409" s="26">
        <v>0</v>
      </c>
      <c r="Y1409" s="26">
        <v>0</v>
      </c>
      <c r="Z1409" s="26">
        <v>0</v>
      </c>
      <c r="AA1409" s="26">
        <v>0</v>
      </c>
      <c r="AB1409" s="26">
        <v>259.17829641012679</v>
      </c>
      <c r="AC1409" s="26">
        <v>0</v>
      </c>
      <c r="AD1409" s="26">
        <v>0</v>
      </c>
      <c r="AE1409" s="26">
        <v>259.17829641012679</v>
      </c>
    </row>
    <row r="1410" spans="1:31" x14ac:dyDescent="0.3">
      <c r="A1410">
        <v>2762451</v>
      </c>
      <c r="B1410">
        <v>1</v>
      </c>
      <c r="C1410" t="s">
        <v>81</v>
      </c>
      <c r="D1410" t="s">
        <v>113</v>
      </c>
      <c r="E1410" t="s">
        <v>132</v>
      </c>
      <c r="F1410" t="s">
        <v>4187</v>
      </c>
      <c r="G1410" t="s">
        <v>197</v>
      </c>
      <c r="H1410" t="s">
        <v>135</v>
      </c>
      <c r="I1410" t="s">
        <v>136</v>
      </c>
      <c r="J1410" t="s">
        <v>137</v>
      </c>
      <c r="K1410" t="s">
        <v>138</v>
      </c>
      <c r="L1410" t="s">
        <v>4188</v>
      </c>
      <c r="M1410" t="s">
        <v>4189</v>
      </c>
      <c r="N1410" s="26">
        <v>2.721944444</v>
      </c>
      <c r="O1410">
        <v>0</v>
      </c>
      <c r="P1410">
        <v>1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 s="26">
        <v>0</v>
      </c>
      <c r="X1410" s="26">
        <v>0</v>
      </c>
      <c r="Y1410" s="26">
        <v>0</v>
      </c>
      <c r="Z1410" s="26">
        <v>0</v>
      </c>
      <c r="AA1410" s="26">
        <v>0</v>
      </c>
      <c r="AB1410" s="26">
        <v>0</v>
      </c>
      <c r="AC1410" s="26">
        <v>0</v>
      </c>
      <c r="AD1410" s="26">
        <v>0</v>
      </c>
      <c r="AE1410" s="26">
        <v>0</v>
      </c>
    </row>
    <row r="1411" spans="1:31" x14ac:dyDescent="0.3">
      <c r="A1411">
        <v>2762614</v>
      </c>
      <c r="B1411">
        <v>1</v>
      </c>
      <c r="C1411" t="s">
        <v>80</v>
      </c>
      <c r="D1411" t="s">
        <v>82</v>
      </c>
      <c r="E1411" t="s">
        <v>132</v>
      </c>
      <c r="F1411" t="s">
        <v>4190</v>
      </c>
      <c r="G1411" t="s">
        <v>134</v>
      </c>
      <c r="H1411" t="s">
        <v>135</v>
      </c>
      <c r="I1411" t="s">
        <v>136</v>
      </c>
      <c r="J1411" t="s">
        <v>137</v>
      </c>
      <c r="K1411" t="s">
        <v>138</v>
      </c>
      <c r="L1411" t="s">
        <v>4191</v>
      </c>
      <c r="M1411" t="s">
        <v>4192</v>
      </c>
      <c r="N1411" s="26">
        <v>2.0419444439999999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8</v>
      </c>
      <c r="U1411">
        <v>0</v>
      </c>
      <c r="V1411">
        <v>0</v>
      </c>
      <c r="W1411" s="26">
        <v>0</v>
      </c>
      <c r="X1411" s="26">
        <v>0</v>
      </c>
      <c r="Y1411" s="26">
        <v>0</v>
      </c>
      <c r="Z1411" s="26">
        <v>0</v>
      </c>
      <c r="AA1411" s="26">
        <v>0</v>
      </c>
      <c r="AB1411" s="26">
        <v>49.009750501039051</v>
      </c>
      <c r="AC1411" s="26">
        <v>0</v>
      </c>
      <c r="AD1411" s="26">
        <v>0</v>
      </c>
      <c r="AE1411" s="26">
        <v>49.009750501039051</v>
      </c>
    </row>
    <row r="1412" spans="1:31" x14ac:dyDescent="0.3">
      <c r="A1412">
        <v>2762511</v>
      </c>
      <c r="B1412">
        <v>1</v>
      </c>
      <c r="C1412" t="s">
        <v>81</v>
      </c>
      <c r="D1412" t="s">
        <v>122</v>
      </c>
      <c r="E1412" t="s">
        <v>157</v>
      </c>
      <c r="F1412" t="s">
        <v>379</v>
      </c>
      <c r="G1412" t="s">
        <v>628</v>
      </c>
      <c r="H1412" t="s">
        <v>149</v>
      </c>
      <c r="I1412" t="s">
        <v>136</v>
      </c>
      <c r="J1412" t="s">
        <v>137</v>
      </c>
      <c r="K1412" t="s">
        <v>187</v>
      </c>
      <c r="L1412" t="s">
        <v>4193</v>
      </c>
      <c r="M1412" t="s">
        <v>4194</v>
      </c>
      <c r="N1412" s="26">
        <v>1.858333333</v>
      </c>
      <c r="O1412">
        <v>3</v>
      </c>
      <c r="P1412">
        <v>114</v>
      </c>
      <c r="Q1412">
        <v>13</v>
      </c>
      <c r="R1412">
        <v>0</v>
      </c>
      <c r="S1412">
        <v>8</v>
      </c>
      <c r="T1412">
        <v>4</v>
      </c>
      <c r="U1412">
        <v>1</v>
      </c>
      <c r="V1412">
        <v>0</v>
      </c>
      <c r="W1412" s="26">
        <v>0.608903248455678</v>
      </c>
      <c r="X1412" s="26">
        <v>18.369002744159797</v>
      </c>
      <c r="Y1412" s="26">
        <v>13.342355085837553</v>
      </c>
      <c r="Z1412" s="26">
        <v>0</v>
      </c>
      <c r="AA1412" s="26">
        <v>79.517768982906759</v>
      </c>
      <c r="AB1412" s="26">
        <v>0.52667097031934718</v>
      </c>
      <c r="AC1412" s="26">
        <v>122.73918132150192</v>
      </c>
      <c r="AD1412" s="26">
        <v>0</v>
      </c>
      <c r="AE1412" s="26">
        <v>235.10388235318106</v>
      </c>
    </row>
    <row r="1413" spans="1:31" x14ac:dyDescent="0.3">
      <c r="A1413">
        <v>2762952</v>
      </c>
      <c r="B1413">
        <v>1</v>
      </c>
      <c r="C1413" t="s">
        <v>81</v>
      </c>
      <c r="D1413" t="s">
        <v>115</v>
      </c>
      <c r="E1413" t="s">
        <v>146</v>
      </c>
      <c r="F1413" t="s">
        <v>4195</v>
      </c>
      <c r="G1413" t="s">
        <v>148</v>
      </c>
      <c r="H1413" t="s">
        <v>149</v>
      </c>
      <c r="I1413" t="s">
        <v>136</v>
      </c>
      <c r="J1413" t="s">
        <v>137</v>
      </c>
      <c r="K1413" t="s">
        <v>138</v>
      </c>
      <c r="L1413" t="s">
        <v>4196</v>
      </c>
      <c r="M1413" t="s">
        <v>4197</v>
      </c>
      <c r="N1413" s="26">
        <v>4.3805555549999999</v>
      </c>
      <c r="O1413">
        <v>0</v>
      </c>
      <c r="P1413">
        <v>13</v>
      </c>
      <c r="Q1413">
        <v>0</v>
      </c>
      <c r="R1413">
        <v>2</v>
      </c>
      <c r="S1413">
        <v>0</v>
      </c>
      <c r="T1413">
        <v>0</v>
      </c>
      <c r="U1413">
        <v>0</v>
      </c>
      <c r="V1413">
        <v>0</v>
      </c>
      <c r="W1413" s="26">
        <v>0</v>
      </c>
      <c r="X1413" s="26">
        <v>8.0403054355829067</v>
      </c>
      <c r="Y1413" s="26">
        <v>0</v>
      </c>
      <c r="Z1413" s="26">
        <v>0</v>
      </c>
      <c r="AA1413" s="26">
        <v>0</v>
      </c>
      <c r="AB1413" s="26">
        <v>0</v>
      </c>
      <c r="AC1413" s="26">
        <v>0</v>
      </c>
      <c r="AD1413" s="26">
        <v>0</v>
      </c>
      <c r="AE1413" s="26">
        <v>8.0403054355829067</v>
      </c>
    </row>
    <row r="1414" spans="1:31" x14ac:dyDescent="0.3">
      <c r="A1414">
        <v>2762843</v>
      </c>
      <c r="B1414">
        <v>1</v>
      </c>
      <c r="C1414" t="s">
        <v>80</v>
      </c>
      <c r="D1414" t="s">
        <v>106</v>
      </c>
      <c r="E1414" t="s">
        <v>152</v>
      </c>
      <c r="F1414" t="s">
        <v>4198</v>
      </c>
      <c r="G1414" t="s">
        <v>159</v>
      </c>
      <c r="H1414" t="s">
        <v>149</v>
      </c>
      <c r="I1414" t="s">
        <v>136</v>
      </c>
      <c r="J1414" t="s">
        <v>137</v>
      </c>
      <c r="K1414" t="s">
        <v>138</v>
      </c>
      <c r="L1414" t="s">
        <v>4199</v>
      </c>
      <c r="M1414" t="s">
        <v>4200</v>
      </c>
      <c r="N1414" s="26">
        <v>1.1586111109999999</v>
      </c>
      <c r="O1414">
        <v>0</v>
      </c>
      <c r="P1414">
        <v>276</v>
      </c>
      <c r="Q1414">
        <v>36</v>
      </c>
      <c r="R1414">
        <v>118</v>
      </c>
      <c r="S1414">
        <v>11</v>
      </c>
      <c r="T1414">
        <v>50</v>
      </c>
      <c r="U1414">
        <v>2</v>
      </c>
      <c r="V1414">
        <v>0</v>
      </c>
      <c r="W1414" s="26">
        <v>0</v>
      </c>
      <c r="X1414" s="26">
        <v>104.58363293756257</v>
      </c>
      <c r="Y1414" s="26">
        <v>80.228241363538473</v>
      </c>
      <c r="Z1414" s="26">
        <v>17.2753413213619</v>
      </c>
      <c r="AA1414" s="26">
        <v>19.244688598300673</v>
      </c>
      <c r="AB1414" s="26">
        <v>39.197040394696359</v>
      </c>
      <c r="AC1414" s="26">
        <v>129.4337657563558</v>
      </c>
      <c r="AD1414" s="26">
        <v>0</v>
      </c>
      <c r="AE1414" s="26">
        <v>389.96271037181577</v>
      </c>
    </row>
    <row r="1415" spans="1:31" x14ac:dyDescent="0.3">
      <c r="A1415">
        <v>2762345</v>
      </c>
      <c r="B1415">
        <v>1</v>
      </c>
      <c r="C1415" t="s">
        <v>81</v>
      </c>
      <c r="D1415" t="s">
        <v>128</v>
      </c>
      <c r="E1415" t="s">
        <v>157</v>
      </c>
      <c r="F1415" t="s">
        <v>4201</v>
      </c>
      <c r="G1415" t="s">
        <v>159</v>
      </c>
      <c r="H1415" t="s">
        <v>149</v>
      </c>
      <c r="I1415" t="s">
        <v>136</v>
      </c>
      <c r="J1415" t="s">
        <v>137</v>
      </c>
      <c r="K1415" t="s">
        <v>138</v>
      </c>
      <c r="L1415" t="s">
        <v>4202</v>
      </c>
      <c r="M1415" t="s">
        <v>4203</v>
      </c>
      <c r="N1415" s="26">
        <v>0.79111111099999998</v>
      </c>
      <c r="O1415">
        <v>0</v>
      </c>
      <c r="P1415">
        <v>1508</v>
      </c>
      <c r="Q1415">
        <v>0</v>
      </c>
      <c r="R1415">
        <v>0</v>
      </c>
      <c r="S1415">
        <v>35</v>
      </c>
      <c r="T1415">
        <v>96</v>
      </c>
      <c r="U1415">
        <v>47</v>
      </c>
      <c r="V1415">
        <v>45</v>
      </c>
      <c r="W1415" s="26">
        <v>0</v>
      </c>
      <c r="X1415" s="26">
        <v>334.91146581086775</v>
      </c>
      <c r="Y1415" s="26">
        <v>0</v>
      </c>
      <c r="Z1415" s="26">
        <v>0</v>
      </c>
      <c r="AA1415" s="26">
        <v>381.02875866369124</v>
      </c>
      <c r="AB1415" s="26">
        <v>500.58245867566887</v>
      </c>
      <c r="AC1415" s="26">
        <v>7111.9974128607109</v>
      </c>
      <c r="AD1415" s="26">
        <v>2354.4326606333384</v>
      </c>
      <c r="AE1415" s="26">
        <v>10682.952756644278</v>
      </c>
    </row>
    <row r="1416" spans="1:31" x14ac:dyDescent="0.3">
      <c r="A1416">
        <v>2763009</v>
      </c>
      <c r="B1416">
        <v>1</v>
      </c>
      <c r="C1416" t="s">
        <v>80</v>
      </c>
      <c r="D1416" t="s">
        <v>111</v>
      </c>
      <c r="E1416" t="s">
        <v>146</v>
      </c>
      <c r="F1416" t="s">
        <v>4204</v>
      </c>
      <c r="G1416" t="s">
        <v>159</v>
      </c>
      <c r="H1416" t="s">
        <v>149</v>
      </c>
      <c r="I1416" t="s">
        <v>136</v>
      </c>
      <c r="J1416" t="s">
        <v>137</v>
      </c>
      <c r="K1416" t="s">
        <v>138</v>
      </c>
      <c r="L1416" t="s">
        <v>4205</v>
      </c>
      <c r="M1416" t="s">
        <v>4206</v>
      </c>
      <c r="N1416" s="26">
        <v>0.234166666</v>
      </c>
      <c r="O1416">
        <v>0</v>
      </c>
      <c r="P1416">
        <v>0</v>
      </c>
      <c r="Q1416">
        <v>0</v>
      </c>
      <c r="R1416">
        <v>0</v>
      </c>
      <c r="S1416">
        <v>1</v>
      </c>
      <c r="T1416">
        <v>0</v>
      </c>
      <c r="U1416">
        <v>0</v>
      </c>
      <c r="V1416">
        <v>0</v>
      </c>
      <c r="W1416" s="26">
        <v>0</v>
      </c>
      <c r="X1416" s="26">
        <v>0</v>
      </c>
      <c r="Y1416" s="26">
        <v>0</v>
      </c>
      <c r="Z1416" s="26">
        <v>0</v>
      </c>
      <c r="AA1416" s="26">
        <v>20.091505034402882</v>
      </c>
      <c r="AB1416" s="26">
        <v>0</v>
      </c>
      <c r="AC1416" s="26">
        <v>0</v>
      </c>
      <c r="AD1416" s="26">
        <v>0</v>
      </c>
      <c r="AE1416" s="26">
        <v>20.091505034402882</v>
      </c>
    </row>
    <row r="1417" spans="1:31" x14ac:dyDescent="0.3">
      <c r="A1417">
        <v>2762445</v>
      </c>
      <c r="B1417">
        <v>1</v>
      </c>
      <c r="C1417" t="s">
        <v>80</v>
      </c>
      <c r="D1417" t="s">
        <v>82</v>
      </c>
      <c r="E1417" t="s">
        <v>141</v>
      </c>
      <c r="F1417" t="s">
        <v>1159</v>
      </c>
      <c r="G1417" t="s">
        <v>143</v>
      </c>
      <c r="H1417" t="s">
        <v>135</v>
      </c>
      <c r="I1417" t="s">
        <v>136</v>
      </c>
      <c r="J1417" t="s">
        <v>137</v>
      </c>
      <c r="K1417" t="s">
        <v>138</v>
      </c>
      <c r="L1417" t="s">
        <v>4207</v>
      </c>
      <c r="M1417" t="s">
        <v>4208</v>
      </c>
      <c r="N1417" s="26">
        <v>0.24333333300000001</v>
      </c>
      <c r="O1417">
        <v>0</v>
      </c>
      <c r="P1417">
        <v>880</v>
      </c>
      <c r="Q1417">
        <v>0</v>
      </c>
      <c r="R1417">
        <v>0</v>
      </c>
      <c r="S1417">
        <v>0</v>
      </c>
      <c r="T1417">
        <v>45</v>
      </c>
      <c r="U1417">
        <v>0</v>
      </c>
      <c r="V1417">
        <v>0</v>
      </c>
      <c r="W1417" s="26">
        <v>0</v>
      </c>
      <c r="X1417" s="26">
        <v>57.580931296901632</v>
      </c>
      <c r="Y1417" s="26">
        <v>0</v>
      </c>
      <c r="Z1417" s="26">
        <v>0</v>
      </c>
      <c r="AA1417" s="26">
        <v>0</v>
      </c>
      <c r="AB1417" s="26">
        <v>4.9382779510996295</v>
      </c>
      <c r="AC1417" s="26">
        <v>0</v>
      </c>
      <c r="AD1417" s="26">
        <v>0</v>
      </c>
      <c r="AE1417" s="26">
        <v>62.51920924800126</v>
      </c>
    </row>
    <row r="1418" spans="1:31" x14ac:dyDescent="0.3">
      <c r="A1418">
        <v>2762494</v>
      </c>
      <c r="B1418">
        <v>1</v>
      </c>
      <c r="C1418" t="s">
        <v>81</v>
      </c>
      <c r="D1418" t="s">
        <v>117</v>
      </c>
      <c r="E1418" t="s">
        <v>170</v>
      </c>
      <c r="F1418" t="s">
        <v>4209</v>
      </c>
      <c r="G1418" t="s">
        <v>204</v>
      </c>
      <c r="H1418" t="s">
        <v>135</v>
      </c>
      <c r="I1418" t="s">
        <v>136</v>
      </c>
      <c r="J1418" t="s">
        <v>137</v>
      </c>
      <c r="K1418" t="s">
        <v>138</v>
      </c>
      <c r="L1418" t="s">
        <v>4210</v>
      </c>
      <c r="M1418" t="s">
        <v>4211</v>
      </c>
      <c r="N1418" s="26">
        <v>2.1994444440000001</v>
      </c>
      <c r="O1418">
        <v>0</v>
      </c>
      <c r="P1418">
        <v>40</v>
      </c>
      <c r="Q1418">
        <v>0</v>
      </c>
      <c r="R1418">
        <v>1</v>
      </c>
      <c r="S1418">
        <v>0</v>
      </c>
      <c r="T1418">
        <v>1</v>
      </c>
      <c r="U1418">
        <v>0</v>
      </c>
      <c r="V1418">
        <v>0</v>
      </c>
      <c r="W1418" s="26">
        <v>0</v>
      </c>
      <c r="X1418" s="26">
        <v>6.9960835459214845</v>
      </c>
      <c r="Y1418" s="26">
        <v>0</v>
      </c>
      <c r="Z1418" s="26">
        <v>0</v>
      </c>
      <c r="AA1418" s="26">
        <v>0</v>
      </c>
      <c r="AB1418" s="26">
        <v>3.8766309105030556</v>
      </c>
      <c r="AC1418" s="26">
        <v>0</v>
      </c>
      <c r="AD1418" s="26">
        <v>0</v>
      </c>
      <c r="AE1418" s="26">
        <v>10.872714456424539</v>
      </c>
    </row>
    <row r="1419" spans="1:31" x14ac:dyDescent="0.3">
      <c r="A1419">
        <v>2762966</v>
      </c>
      <c r="B1419">
        <v>1</v>
      </c>
      <c r="C1419" t="s">
        <v>80</v>
      </c>
      <c r="D1419" t="s">
        <v>90</v>
      </c>
      <c r="E1419" t="s">
        <v>170</v>
      </c>
      <c r="F1419" t="s">
        <v>4212</v>
      </c>
      <c r="G1419" t="s">
        <v>204</v>
      </c>
      <c r="H1419" t="s">
        <v>135</v>
      </c>
      <c r="I1419" t="s">
        <v>136</v>
      </c>
      <c r="J1419" t="s">
        <v>137</v>
      </c>
      <c r="K1419" t="s">
        <v>138</v>
      </c>
      <c r="L1419" t="s">
        <v>4213</v>
      </c>
      <c r="M1419" t="s">
        <v>4214</v>
      </c>
      <c r="N1419" s="26">
        <v>0.98833333300000004</v>
      </c>
      <c r="O1419">
        <v>0</v>
      </c>
      <c r="P1419">
        <v>101</v>
      </c>
      <c r="Q1419">
        <v>0</v>
      </c>
      <c r="R1419">
        <v>0</v>
      </c>
      <c r="S1419">
        <v>0</v>
      </c>
      <c r="T1419">
        <v>47</v>
      </c>
      <c r="U1419">
        <v>0</v>
      </c>
      <c r="V1419">
        <v>0</v>
      </c>
      <c r="W1419" s="26">
        <v>0</v>
      </c>
      <c r="X1419" s="26">
        <v>27.404618676519679</v>
      </c>
      <c r="Y1419" s="26">
        <v>0</v>
      </c>
      <c r="Z1419" s="26">
        <v>0</v>
      </c>
      <c r="AA1419" s="26">
        <v>0</v>
      </c>
      <c r="AB1419" s="26">
        <v>33.762215017265795</v>
      </c>
      <c r="AC1419" s="26">
        <v>0</v>
      </c>
      <c r="AD1419" s="26">
        <v>0</v>
      </c>
      <c r="AE1419" s="26">
        <v>61.166833693785478</v>
      </c>
    </row>
    <row r="1420" spans="1:31" x14ac:dyDescent="0.3">
      <c r="A1420">
        <v>2762866</v>
      </c>
      <c r="B1420">
        <v>1</v>
      </c>
      <c r="C1420" t="s">
        <v>81</v>
      </c>
      <c r="D1420" t="s">
        <v>113</v>
      </c>
      <c r="E1420" t="s">
        <v>157</v>
      </c>
      <c r="F1420" t="s">
        <v>4215</v>
      </c>
      <c r="G1420" t="s">
        <v>159</v>
      </c>
      <c r="H1420" t="s">
        <v>149</v>
      </c>
      <c r="I1420" t="s">
        <v>136</v>
      </c>
      <c r="J1420" t="s">
        <v>137</v>
      </c>
      <c r="K1420" t="s">
        <v>138</v>
      </c>
      <c r="L1420" t="s">
        <v>4216</v>
      </c>
      <c r="M1420" t="s">
        <v>4217</v>
      </c>
      <c r="N1420" s="26">
        <v>1.0291666660000001</v>
      </c>
      <c r="O1420">
        <v>4</v>
      </c>
      <c r="P1420">
        <v>746</v>
      </c>
      <c r="Q1420">
        <v>34</v>
      </c>
      <c r="R1420">
        <v>26</v>
      </c>
      <c r="S1420">
        <v>8</v>
      </c>
      <c r="T1420">
        <v>29</v>
      </c>
      <c r="U1420">
        <v>2</v>
      </c>
      <c r="V1420">
        <v>0</v>
      </c>
      <c r="W1420" s="26">
        <v>1.14951688798</v>
      </c>
      <c r="X1420" s="26">
        <v>77.321894760577152</v>
      </c>
      <c r="Y1420" s="26">
        <v>20.329829896528633</v>
      </c>
      <c r="Z1420" s="26">
        <v>1.1274792224130066</v>
      </c>
      <c r="AA1420" s="26">
        <v>14.827690991352638</v>
      </c>
      <c r="AB1420" s="26">
        <v>10.792652497111327</v>
      </c>
      <c r="AC1420" s="26">
        <v>111.17761639502599</v>
      </c>
      <c r="AD1420" s="26">
        <v>0</v>
      </c>
      <c r="AE1420" s="26">
        <v>236.72668065098873</v>
      </c>
    </row>
    <row r="1421" spans="1:31" x14ac:dyDescent="0.3">
      <c r="A1421">
        <v>2762325</v>
      </c>
      <c r="B1421">
        <v>1</v>
      </c>
      <c r="C1421" t="s">
        <v>81</v>
      </c>
      <c r="D1421" t="s">
        <v>127</v>
      </c>
      <c r="E1421" t="s">
        <v>157</v>
      </c>
      <c r="F1421" t="s">
        <v>4218</v>
      </c>
      <c r="G1421" t="s">
        <v>628</v>
      </c>
      <c r="H1421" t="s">
        <v>149</v>
      </c>
      <c r="I1421" t="s">
        <v>136</v>
      </c>
      <c r="J1421" t="s">
        <v>137</v>
      </c>
      <c r="K1421" t="s">
        <v>187</v>
      </c>
      <c r="L1421" t="s">
        <v>4219</v>
      </c>
      <c r="M1421" t="s">
        <v>4220</v>
      </c>
      <c r="N1421" s="26">
        <v>4.1111111109999996</v>
      </c>
      <c r="O1421">
        <v>0</v>
      </c>
      <c r="P1421">
        <v>5486</v>
      </c>
      <c r="Q1421">
        <v>0</v>
      </c>
      <c r="R1421">
        <v>14</v>
      </c>
      <c r="S1421">
        <v>0</v>
      </c>
      <c r="T1421">
        <v>300</v>
      </c>
      <c r="U1421">
        <v>0</v>
      </c>
      <c r="V1421">
        <v>0</v>
      </c>
      <c r="W1421" s="26">
        <v>0</v>
      </c>
      <c r="X1421" s="26">
        <v>5374.4400035570525</v>
      </c>
      <c r="Y1421" s="26">
        <v>0</v>
      </c>
      <c r="Z1421" s="26">
        <v>28.97366189926565</v>
      </c>
      <c r="AA1421" s="26">
        <v>0</v>
      </c>
      <c r="AB1421" s="26">
        <v>985.96518493666088</v>
      </c>
      <c r="AC1421" s="26">
        <v>0</v>
      </c>
      <c r="AD1421" s="26">
        <v>0</v>
      </c>
      <c r="AE1421" s="26">
        <v>6389.3788503929791</v>
      </c>
    </row>
    <row r="1422" spans="1:31" x14ac:dyDescent="0.3">
      <c r="A1422">
        <v>2762425</v>
      </c>
      <c r="B1422">
        <v>1</v>
      </c>
      <c r="C1422" t="s">
        <v>80</v>
      </c>
      <c r="D1422" t="s">
        <v>105</v>
      </c>
      <c r="E1422" t="s">
        <v>141</v>
      </c>
      <c r="F1422" t="s">
        <v>4221</v>
      </c>
      <c r="G1422" t="s">
        <v>186</v>
      </c>
      <c r="H1422" t="s">
        <v>135</v>
      </c>
      <c r="I1422" t="s">
        <v>136</v>
      </c>
      <c r="J1422" t="s">
        <v>137</v>
      </c>
      <c r="K1422" t="s">
        <v>187</v>
      </c>
      <c r="L1422" t="s">
        <v>4222</v>
      </c>
      <c r="M1422" t="s">
        <v>4223</v>
      </c>
      <c r="N1422" s="26">
        <v>5.8211111109999996</v>
      </c>
      <c r="O1422">
        <v>0</v>
      </c>
      <c r="P1422">
        <v>194</v>
      </c>
      <c r="Q1422">
        <v>0</v>
      </c>
      <c r="R1422">
        <v>0</v>
      </c>
      <c r="S1422">
        <v>0</v>
      </c>
      <c r="T1422">
        <v>4</v>
      </c>
      <c r="U1422">
        <v>0</v>
      </c>
      <c r="V1422">
        <v>0</v>
      </c>
      <c r="W1422" s="26">
        <v>0</v>
      </c>
      <c r="X1422" s="26">
        <v>280.34122996791149</v>
      </c>
      <c r="Y1422" s="26">
        <v>0</v>
      </c>
      <c r="Z1422" s="26">
        <v>0</v>
      </c>
      <c r="AA1422" s="26">
        <v>0</v>
      </c>
      <c r="AB1422" s="26">
        <v>20.293309233702942</v>
      </c>
      <c r="AC1422" s="26">
        <v>0</v>
      </c>
      <c r="AD1422" s="26">
        <v>0</v>
      </c>
      <c r="AE1422" s="26">
        <v>300.63453920161442</v>
      </c>
    </row>
    <row r="1423" spans="1:31" x14ac:dyDescent="0.3">
      <c r="A1423">
        <v>2763029</v>
      </c>
      <c r="B1423">
        <v>1</v>
      </c>
      <c r="C1423" t="s">
        <v>80</v>
      </c>
      <c r="D1423" t="s">
        <v>82</v>
      </c>
      <c r="E1423" t="s">
        <v>166</v>
      </c>
      <c r="F1423" t="s">
        <v>3063</v>
      </c>
      <c r="G1423" t="s">
        <v>204</v>
      </c>
      <c r="H1423" t="s">
        <v>135</v>
      </c>
      <c r="I1423" t="s">
        <v>136</v>
      </c>
      <c r="J1423" t="s">
        <v>137</v>
      </c>
      <c r="K1423" t="s">
        <v>138</v>
      </c>
      <c r="L1423" t="s">
        <v>4224</v>
      </c>
      <c r="M1423" t="s">
        <v>4225</v>
      </c>
      <c r="N1423" s="26">
        <v>2.3824999999999998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40</v>
      </c>
      <c r="U1423">
        <v>0</v>
      </c>
      <c r="V1423">
        <v>0</v>
      </c>
      <c r="W1423" s="26">
        <v>0</v>
      </c>
      <c r="X1423" s="26">
        <v>0</v>
      </c>
      <c r="Y1423" s="26">
        <v>0</v>
      </c>
      <c r="Z1423" s="26">
        <v>0</v>
      </c>
      <c r="AA1423" s="26">
        <v>0</v>
      </c>
      <c r="AB1423" s="26">
        <v>18.462376043417006</v>
      </c>
      <c r="AC1423" s="26">
        <v>0</v>
      </c>
      <c r="AD1423" s="26">
        <v>0</v>
      </c>
      <c r="AE1423" s="26">
        <v>18.462376043417006</v>
      </c>
    </row>
    <row r="1424" spans="1:31" x14ac:dyDescent="0.3">
      <c r="A1424">
        <v>2762972</v>
      </c>
      <c r="B1424">
        <v>1</v>
      </c>
      <c r="C1424" t="s">
        <v>81</v>
      </c>
      <c r="D1424" t="s">
        <v>112</v>
      </c>
      <c r="E1424" t="s">
        <v>170</v>
      </c>
      <c r="F1424" t="s">
        <v>4226</v>
      </c>
      <c r="G1424" t="s">
        <v>287</v>
      </c>
      <c r="H1424" t="s">
        <v>135</v>
      </c>
      <c r="I1424" t="s">
        <v>136</v>
      </c>
      <c r="J1424" t="s">
        <v>137</v>
      </c>
      <c r="K1424" t="s">
        <v>138</v>
      </c>
      <c r="L1424" t="s">
        <v>4227</v>
      </c>
      <c r="M1424" t="s">
        <v>4228</v>
      </c>
      <c r="N1424" s="26">
        <v>0.66416666599999996</v>
      </c>
      <c r="O1424">
        <v>0</v>
      </c>
      <c r="P1424">
        <v>465</v>
      </c>
      <c r="Q1424">
        <v>0</v>
      </c>
      <c r="R1424">
        <v>0</v>
      </c>
      <c r="S1424">
        <v>0</v>
      </c>
      <c r="T1424">
        <v>21</v>
      </c>
      <c r="U1424">
        <v>0</v>
      </c>
      <c r="V1424">
        <v>0</v>
      </c>
      <c r="W1424" s="26">
        <v>0</v>
      </c>
      <c r="X1424" s="26">
        <v>63.899501952043238</v>
      </c>
      <c r="Y1424" s="26">
        <v>0</v>
      </c>
      <c r="Z1424" s="26">
        <v>0</v>
      </c>
      <c r="AA1424" s="26">
        <v>0</v>
      </c>
      <c r="AB1424" s="26">
        <v>3.0087347929379771</v>
      </c>
      <c r="AC1424" s="26">
        <v>0</v>
      </c>
      <c r="AD1424" s="26">
        <v>0</v>
      </c>
      <c r="AE1424" s="26">
        <v>66.90823674498121</v>
      </c>
    </row>
    <row r="1425" spans="1:31" x14ac:dyDescent="0.3">
      <c r="A1425">
        <v>2762282</v>
      </c>
      <c r="B1425">
        <v>1</v>
      </c>
      <c r="C1425" t="s">
        <v>80</v>
      </c>
      <c r="D1425" t="s">
        <v>99</v>
      </c>
      <c r="E1425" t="s">
        <v>170</v>
      </c>
      <c r="F1425" t="s">
        <v>4229</v>
      </c>
      <c r="G1425" t="s">
        <v>204</v>
      </c>
      <c r="H1425" t="s">
        <v>135</v>
      </c>
      <c r="I1425" t="s">
        <v>136</v>
      </c>
      <c r="J1425" t="s">
        <v>137</v>
      </c>
      <c r="K1425" t="s">
        <v>138</v>
      </c>
      <c r="L1425" t="s">
        <v>4230</v>
      </c>
      <c r="M1425" t="s">
        <v>4231</v>
      </c>
      <c r="N1425" s="26">
        <v>2.056944444</v>
      </c>
      <c r="O1425">
        <v>0</v>
      </c>
      <c r="P1425">
        <v>44</v>
      </c>
      <c r="Q1425">
        <v>0</v>
      </c>
      <c r="R1425">
        <v>0</v>
      </c>
      <c r="S1425">
        <v>0</v>
      </c>
      <c r="T1425">
        <v>3</v>
      </c>
      <c r="U1425">
        <v>0</v>
      </c>
      <c r="V1425">
        <v>0</v>
      </c>
      <c r="W1425" s="26">
        <v>0</v>
      </c>
      <c r="X1425" s="26">
        <v>17.169046986510359</v>
      </c>
      <c r="Y1425" s="26">
        <v>0</v>
      </c>
      <c r="Z1425" s="26">
        <v>0</v>
      </c>
      <c r="AA1425" s="26">
        <v>0</v>
      </c>
      <c r="AB1425" s="26">
        <v>4.7200352783593278</v>
      </c>
      <c r="AC1425" s="26">
        <v>0</v>
      </c>
      <c r="AD1425" s="26">
        <v>0</v>
      </c>
      <c r="AE1425" s="26">
        <v>21.889082264869685</v>
      </c>
    </row>
    <row r="1426" spans="1:31" x14ac:dyDescent="0.3">
      <c r="A1426">
        <v>2762488</v>
      </c>
      <c r="B1426">
        <v>1</v>
      </c>
      <c r="C1426" t="s">
        <v>81</v>
      </c>
      <c r="D1426" t="s">
        <v>118</v>
      </c>
      <c r="E1426" t="s">
        <v>152</v>
      </c>
      <c r="F1426" t="s">
        <v>4232</v>
      </c>
      <c r="G1426" t="s">
        <v>159</v>
      </c>
      <c r="H1426" t="s">
        <v>149</v>
      </c>
      <c r="I1426" t="s">
        <v>136</v>
      </c>
      <c r="J1426" t="s">
        <v>137</v>
      </c>
      <c r="K1426" t="s">
        <v>138</v>
      </c>
      <c r="L1426" t="s">
        <v>4233</v>
      </c>
      <c r="M1426" t="s">
        <v>4234</v>
      </c>
      <c r="N1426" s="26">
        <v>1.0833333329999999</v>
      </c>
      <c r="O1426">
        <v>22</v>
      </c>
      <c r="P1426">
        <v>670</v>
      </c>
      <c r="Q1426">
        <v>264</v>
      </c>
      <c r="R1426">
        <v>353</v>
      </c>
      <c r="S1426">
        <v>28</v>
      </c>
      <c r="T1426">
        <v>71</v>
      </c>
      <c r="U1426">
        <v>1</v>
      </c>
      <c r="V1426">
        <v>0</v>
      </c>
      <c r="W1426" s="26">
        <v>1.784017124055632</v>
      </c>
      <c r="X1426" s="26">
        <v>18.532649129215656</v>
      </c>
      <c r="Y1426" s="26">
        <v>122.38479917946805</v>
      </c>
      <c r="Z1426" s="26">
        <v>57.819611903561196</v>
      </c>
      <c r="AA1426" s="26">
        <v>137.20419045702963</v>
      </c>
      <c r="AB1426" s="26">
        <v>14.527666284224049</v>
      </c>
      <c r="AC1426" s="26">
        <v>213.44556922362489</v>
      </c>
      <c r="AD1426" s="26">
        <v>0</v>
      </c>
      <c r="AE1426" s="26">
        <v>565.69850330117902</v>
      </c>
    </row>
    <row r="1427" spans="1:31" x14ac:dyDescent="0.3">
      <c r="A1427">
        <v>2762239</v>
      </c>
      <c r="B1427">
        <v>1</v>
      </c>
      <c r="C1427" t="s">
        <v>80</v>
      </c>
      <c r="D1427" t="s">
        <v>82</v>
      </c>
      <c r="E1427" t="s">
        <v>166</v>
      </c>
      <c r="F1427" t="s">
        <v>4235</v>
      </c>
      <c r="G1427" t="s">
        <v>143</v>
      </c>
      <c r="H1427" t="s">
        <v>135</v>
      </c>
      <c r="I1427" t="s">
        <v>136</v>
      </c>
      <c r="J1427" t="s">
        <v>137</v>
      </c>
      <c r="K1427" t="s">
        <v>138</v>
      </c>
      <c r="L1427" t="s">
        <v>4236</v>
      </c>
      <c r="M1427" t="s">
        <v>4237</v>
      </c>
      <c r="N1427" s="26">
        <v>0.75611111099999995</v>
      </c>
      <c r="O1427">
        <v>0</v>
      </c>
      <c r="P1427">
        <v>133</v>
      </c>
      <c r="Q1427">
        <v>0</v>
      </c>
      <c r="R1427">
        <v>0</v>
      </c>
      <c r="S1427">
        <v>0</v>
      </c>
      <c r="T1427">
        <v>19</v>
      </c>
      <c r="U1427">
        <v>0</v>
      </c>
      <c r="V1427">
        <v>0</v>
      </c>
      <c r="W1427" s="26">
        <v>0</v>
      </c>
      <c r="X1427" s="26">
        <v>28.266378042467412</v>
      </c>
      <c r="Y1427" s="26">
        <v>0</v>
      </c>
      <c r="Z1427" s="26">
        <v>0</v>
      </c>
      <c r="AA1427" s="26">
        <v>0</v>
      </c>
      <c r="AB1427" s="26">
        <v>1.6958916488653359</v>
      </c>
      <c r="AC1427" s="26">
        <v>0</v>
      </c>
      <c r="AD1427" s="26">
        <v>0</v>
      </c>
      <c r="AE1427" s="26">
        <v>29.962269691332747</v>
      </c>
    </row>
    <row r="1428" spans="1:31" x14ac:dyDescent="0.3">
      <c r="A1428">
        <v>2762617</v>
      </c>
      <c r="B1428">
        <v>1</v>
      </c>
      <c r="C1428" t="s">
        <v>81</v>
      </c>
      <c r="D1428" t="s">
        <v>118</v>
      </c>
      <c r="E1428" t="s">
        <v>157</v>
      </c>
      <c r="F1428" t="s">
        <v>4238</v>
      </c>
      <c r="G1428" t="s">
        <v>143</v>
      </c>
      <c r="H1428" t="s">
        <v>149</v>
      </c>
      <c r="I1428" t="s">
        <v>136</v>
      </c>
      <c r="J1428" t="s">
        <v>137</v>
      </c>
      <c r="K1428" t="s">
        <v>138</v>
      </c>
      <c r="L1428" t="s">
        <v>4239</v>
      </c>
      <c r="M1428" t="s">
        <v>4240</v>
      </c>
      <c r="N1428" s="26">
        <v>0.40833333300000002</v>
      </c>
      <c r="O1428">
        <v>1</v>
      </c>
      <c r="P1428">
        <v>2455</v>
      </c>
      <c r="Q1428">
        <v>5</v>
      </c>
      <c r="R1428">
        <v>160</v>
      </c>
      <c r="S1428">
        <v>1</v>
      </c>
      <c r="T1428">
        <v>312</v>
      </c>
      <c r="U1428">
        <v>0</v>
      </c>
      <c r="V1428">
        <v>1</v>
      </c>
      <c r="W1428" s="26">
        <v>8.6446660766666669E-2</v>
      </c>
      <c r="X1428" s="26">
        <v>197.3987470817714</v>
      </c>
      <c r="Y1428" s="26">
        <v>0.14324150400000002</v>
      </c>
      <c r="Z1428" s="26">
        <v>0.67531825168294668</v>
      </c>
      <c r="AA1428" s="26">
        <v>0.59713670222430004</v>
      </c>
      <c r="AB1428" s="26">
        <v>83.848736678600602</v>
      </c>
      <c r="AC1428" s="26">
        <v>0</v>
      </c>
      <c r="AD1428" s="26">
        <v>20.203218355946177</v>
      </c>
      <c r="AE1428" s="26">
        <v>302.95284523499208</v>
      </c>
    </row>
    <row r="1429" spans="1:31" x14ac:dyDescent="0.3">
      <c r="A1429">
        <v>2762717</v>
      </c>
      <c r="B1429">
        <v>1</v>
      </c>
      <c r="C1429" t="s">
        <v>81</v>
      </c>
      <c r="D1429" t="s">
        <v>128</v>
      </c>
      <c r="E1429" t="s">
        <v>132</v>
      </c>
      <c r="F1429" t="s">
        <v>4241</v>
      </c>
      <c r="G1429" t="s">
        <v>134</v>
      </c>
      <c r="H1429" t="s">
        <v>135</v>
      </c>
      <c r="I1429" t="s">
        <v>136</v>
      </c>
      <c r="J1429" t="s">
        <v>137</v>
      </c>
      <c r="K1429" t="s">
        <v>138</v>
      </c>
      <c r="L1429" t="s">
        <v>4242</v>
      </c>
      <c r="M1429" t="s">
        <v>4243</v>
      </c>
      <c r="N1429" s="26">
        <v>1.445277777</v>
      </c>
      <c r="O1429">
        <v>0</v>
      </c>
      <c r="P1429">
        <v>4</v>
      </c>
      <c r="Q1429">
        <v>0</v>
      </c>
      <c r="R1429">
        <v>0</v>
      </c>
      <c r="S1429">
        <v>0</v>
      </c>
      <c r="T1429">
        <v>1</v>
      </c>
      <c r="U1429">
        <v>0</v>
      </c>
      <c r="V1429">
        <v>0</v>
      </c>
      <c r="W1429" s="26">
        <v>0</v>
      </c>
      <c r="X1429" s="26">
        <v>2.0045350927549883</v>
      </c>
      <c r="Y1429" s="26">
        <v>0</v>
      </c>
      <c r="Z1429" s="26">
        <v>0</v>
      </c>
      <c r="AA1429" s="26">
        <v>0</v>
      </c>
      <c r="AB1429" s="26">
        <v>0.85789247729080875</v>
      </c>
      <c r="AC1429" s="26">
        <v>0</v>
      </c>
      <c r="AD1429" s="26">
        <v>0</v>
      </c>
      <c r="AE1429" s="26">
        <v>2.8624275700457971</v>
      </c>
    </row>
    <row r="1430" spans="1:31" x14ac:dyDescent="0.3">
      <c r="A1430">
        <v>2762262</v>
      </c>
      <c r="B1430">
        <v>1</v>
      </c>
      <c r="C1430" t="s">
        <v>80</v>
      </c>
      <c r="D1430" t="s">
        <v>82</v>
      </c>
      <c r="E1430" t="s">
        <v>166</v>
      </c>
      <c r="F1430" t="s">
        <v>4244</v>
      </c>
      <c r="G1430" t="s">
        <v>143</v>
      </c>
      <c r="H1430" t="s">
        <v>135</v>
      </c>
      <c r="I1430" t="s">
        <v>136</v>
      </c>
      <c r="J1430" t="s">
        <v>137</v>
      </c>
      <c r="K1430" t="s">
        <v>138</v>
      </c>
      <c r="L1430" t="s">
        <v>4245</v>
      </c>
      <c r="M1430" t="s">
        <v>4246</v>
      </c>
      <c r="N1430" s="26">
        <v>1.0666666659999999</v>
      </c>
      <c r="O1430">
        <v>0</v>
      </c>
      <c r="P1430">
        <v>57</v>
      </c>
      <c r="Q1430">
        <v>0</v>
      </c>
      <c r="R1430">
        <v>0</v>
      </c>
      <c r="S1430">
        <v>0</v>
      </c>
      <c r="T1430">
        <v>15</v>
      </c>
      <c r="U1430">
        <v>0</v>
      </c>
      <c r="V1430">
        <v>0</v>
      </c>
      <c r="W1430" s="26">
        <v>0</v>
      </c>
      <c r="X1430" s="26">
        <v>25.544193400570851</v>
      </c>
      <c r="Y1430" s="26">
        <v>0</v>
      </c>
      <c r="Z1430" s="26">
        <v>0</v>
      </c>
      <c r="AA1430" s="26">
        <v>0</v>
      </c>
      <c r="AB1430" s="26">
        <v>47.33015363258707</v>
      </c>
      <c r="AC1430" s="26">
        <v>0</v>
      </c>
      <c r="AD1430" s="26">
        <v>0</v>
      </c>
      <c r="AE1430" s="26">
        <v>72.874347033157918</v>
      </c>
    </row>
    <row r="1431" spans="1:31" x14ac:dyDescent="0.3">
      <c r="A1431">
        <v>2762654</v>
      </c>
      <c r="B1431">
        <v>1</v>
      </c>
      <c r="C1431" t="s">
        <v>80</v>
      </c>
      <c r="D1431" t="s">
        <v>82</v>
      </c>
      <c r="E1431" t="s">
        <v>166</v>
      </c>
      <c r="F1431" t="s">
        <v>4247</v>
      </c>
      <c r="G1431" t="s">
        <v>204</v>
      </c>
      <c r="H1431" t="s">
        <v>135</v>
      </c>
      <c r="I1431" t="s">
        <v>136</v>
      </c>
      <c r="J1431" t="s">
        <v>137</v>
      </c>
      <c r="K1431" t="s">
        <v>138</v>
      </c>
      <c r="L1431" t="s">
        <v>4248</v>
      </c>
      <c r="M1431" t="s">
        <v>4074</v>
      </c>
      <c r="N1431" s="26">
        <v>1.413333333</v>
      </c>
      <c r="O1431">
        <v>0</v>
      </c>
      <c r="P1431">
        <v>13</v>
      </c>
      <c r="Q1431">
        <v>0</v>
      </c>
      <c r="R1431">
        <v>0</v>
      </c>
      <c r="S1431">
        <v>0</v>
      </c>
      <c r="T1431">
        <v>7</v>
      </c>
      <c r="U1431">
        <v>0</v>
      </c>
      <c r="V1431">
        <v>0</v>
      </c>
      <c r="W1431" s="26">
        <v>0</v>
      </c>
      <c r="X1431" s="26">
        <v>4.2176648511644066</v>
      </c>
      <c r="Y1431" s="26">
        <v>0</v>
      </c>
      <c r="Z1431" s="26">
        <v>0</v>
      </c>
      <c r="AA1431" s="26">
        <v>0</v>
      </c>
      <c r="AB1431" s="26">
        <v>15.521604838988623</v>
      </c>
      <c r="AC1431" s="26">
        <v>0</v>
      </c>
      <c r="AD1431" s="26">
        <v>0</v>
      </c>
      <c r="AE1431" s="26">
        <v>19.73926969015303</v>
      </c>
    </row>
    <row r="1432" spans="1:31" x14ac:dyDescent="0.3">
      <c r="A1432">
        <v>2762803</v>
      </c>
      <c r="B1432">
        <v>1</v>
      </c>
      <c r="C1432" t="s">
        <v>81</v>
      </c>
      <c r="D1432" t="s">
        <v>119</v>
      </c>
      <c r="E1432" t="s">
        <v>157</v>
      </c>
      <c r="F1432" t="s">
        <v>4249</v>
      </c>
      <c r="G1432" t="s">
        <v>159</v>
      </c>
      <c r="H1432" t="s">
        <v>149</v>
      </c>
      <c r="I1432" t="s">
        <v>136</v>
      </c>
      <c r="J1432" t="s">
        <v>137</v>
      </c>
      <c r="K1432" t="s">
        <v>138</v>
      </c>
      <c r="L1432" t="s">
        <v>4250</v>
      </c>
      <c r="M1432" t="s">
        <v>4251</v>
      </c>
      <c r="N1432" s="26">
        <v>0.27583333300000001</v>
      </c>
      <c r="O1432">
        <v>3</v>
      </c>
      <c r="P1432">
        <v>518</v>
      </c>
      <c r="Q1432">
        <v>59</v>
      </c>
      <c r="R1432">
        <v>126</v>
      </c>
      <c r="S1432">
        <v>3</v>
      </c>
      <c r="T1432">
        <v>20</v>
      </c>
      <c r="U1432">
        <v>0</v>
      </c>
      <c r="V1432">
        <v>0</v>
      </c>
      <c r="W1432" s="26">
        <v>0.18136644362500001</v>
      </c>
      <c r="X1432" s="26">
        <v>16.968789055278499</v>
      </c>
      <c r="Y1432" s="26">
        <v>4.4261538588653639</v>
      </c>
      <c r="Z1432" s="26">
        <v>6.8667205838344803</v>
      </c>
      <c r="AA1432" s="26">
        <v>1.9059256079418043</v>
      </c>
      <c r="AB1432" s="26">
        <v>1.9473576792752061</v>
      </c>
      <c r="AC1432" s="26">
        <v>0</v>
      </c>
      <c r="AD1432" s="26">
        <v>0</v>
      </c>
      <c r="AE1432" s="26">
        <v>32.296313228820352</v>
      </c>
    </row>
    <row r="1433" spans="1:31" x14ac:dyDescent="0.3">
      <c r="A1433">
        <v>2762216</v>
      </c>
      <c r="B1433">
        <v>1</v>
      </c>
      <c r="C1433" t="s">
        <v>80</v>
      </c>
      <c r="D1433" t="s">
        <v>94</v>
      </c>
      <c r="E1433" t="s">
        <v>170</v>
      </c>
      <c r="F1433" t="s">
        <v>4252</v>
      </c>
      <c r="G1433" t="s">
        <v>204</v>
      </c>
      <c r="H1433" t="s">
        <v>135</v>
      </c>
      <c r="I1433" t="s">
        <v>136</v>
      </c>
      <c r="J1433" t="s">
        <v>137</v>
      </c>
      <c r="K1433" t="s">
        <v>138</v>
      </c>
      <c r="L1433" t="s">
        <v>4253</v>
      </c>
      <c r="M1433" t="s">
        <v>4254</v>
      </c>
      <c r="N1433" s="26">
        <v>1.4544444439999999</v>
      </c>
      <c r="O1433">
        <v>0</v>
      </c>
      <c r="P1433">
        <v>46</v>
      </c>
      <c r="Q1433">
        <v>0</v>
      </c>
      <c r="R1433">
        <v>0</v>
      </c>
      <c r="S1433">
        <v>0</v>
      </c>
      <c r="T1433">
        <v>1</v>
      </c>
      <c r="U1433">
        <v>0</v>
      </c>
      <c r="V1433">
        <v>0</v>
      </c>
      <c r="W1433" s="26">
        <v>0</v>
      </c>
      <c r="X1433" s="26">
        <v>8.2224084154494772</v>
      </c>
      <c r="Y1433" s="26">
        <v>0</v>
      </c>
      <c r="Z1433" s="26">
        <v>0</v>
      </c>
      <c r="AA1433" s="26">
        <v>0</v>
      </c>
      <c r="AB1433" s="26">
        <v>0</v>
      </c>
      <c r="AC1433" s="26">
        <v>0</v>
      </c>
      <c r="AD1433" s="26">
        <v>0</v>
      </c>
      <c r="AE1433" s="26">
        <v>8.2224084154494772</v>
      </c>
    </row>
    <row r="1434" spans="1:31" x14ac:dyDescent="0.3">
      <c r="A1434">
        <v>2762903</v>
      </c>
      <c r="B1434">
        <v>1</v>
      </c>
      <c r="C1434" t="s">
        <v>81</v>
      </c>
      <c r="D1434" t="s">
        <v>124</v>
      </c>
      <c r="E1434" t="s">
        <v>157</v>
      </c>
      <c r="F1434" t="s">
        <v>4255</v>
      </c>
      <c r="G1434" t="s">
        <v>159</v>
      </c>
      <c r="H1434" t="s">
        <v>149</v>
      </c>
      <c r="I1434" t="s">
        <v>136</v>
      </c>
      <c r="J1434" t="s">
        <v>137</v>
      </c>
      <c r="K1434" t="s">
        <v>138</v>
      </c>
      <c r="L1434" t="s">
        <v>4256</v>
      </c>
      <c r="M1434" t="s">
        <v>4257</v>
      </c>
      <c r="N1434" s="26">
        <v>1.1583333330000001</v>
      </c>
      <c r="O1434">
        <v>2</v>
      </c>
      <c r="P1434">
        <v>184</v>
      </c>
      <c r="Q1434">
        <v>39</v>
      </c>
      <c r="R1434">
        <v>130</v>
      </c>
      <c r="S1434">
        <v>14</v>
      </c>
      <c r="T1434">
        <v>21</v>
      </c>
      <c r="U1434">
        <v>1</v>
      </c>
      <c r="V1434">
        <v>0</v>
      </c>
      <c r="W1434" s="26">
        <v>0</v>
      </c>
      <c r="X1434" s="26">
        <v>32.64755744703384</v>
      </c>
      <c r="Y1434" s="26">
        <v>2.1565460351999999</v>
      </c>
      <c r="Z1434" s="26">
        <v>37.056265598849095</v>
      </c>
      <c r="AA1434" s="26">
        <v>44.965084636020741</v>
      </c>
      <c r="AB1434" s="26">
        <v>4.2531489439303742</v>
      </c>
      <c r="AC1434" s="26">
        <v>47.089668270312885</v>
      </c>
      <c r="AD1434" s="26">
        <v>0</v>
      </c>
      <c r="AE1434" s="26">
        <v>168.16827093134691</v>
      </c>
    </row>
    <row r="1435" spans="1:31" x14ac:dyDescent="0.3">
      <c r="A1435">
        <v>2762491</v>
      </c>
      <c r="B1435">
        <v>1</v>
      </c>
      <c r="C1435" t="s">
        <v>81</v>
      </c>
      <c r="D1435" t="s">
        <v>118</v>
      </c>
      <c r="E1435" t="s">
        <v>146</v>
      </c>
      <c r="F1435" t="s">
        <v>4258</v>
      </c>
      <c r="G1435" t="s">
        <v>248</v>
      </c>
      <c r="H1435" t="s">
        <v>149</v>
      </c>
      <c r="I1435" t="s">
        <v>136</v>
      </c>
      <c r="J1435" t="s">
        <v>137</v>
      </c>
      <c r="K1435" t="s">
        <v>138</v>
      </c>
      <c r="L1435" t="s">
        <v>4259</v>
      </c>
      <c r="M1435" t="s">
        <v>4260</v>
      </c>
      <c r="N1435" s="26">
        <v>4.085</v>
      </c>
      <c r="O1435">
        <v>0</v>
      </c>
      <c r="P1435">
        <v>46</v>
      </c>
      <c r="Q1435">
        <v>0</v>
      </c>
      <c r="R1435">
        <v>10</v>
      </c>
      <c r="S1435">
        <v>0</v>
      </c>
      <c r="T1435">
        <v>4</v>
      </c>
      <c r="U1435">
        <v>0</v>
      </c>
      <c r="V1435">
        <v>0</v>
      </c>
      <c r="W1435" s="26">
        <v>0</v>
      </c>
      <c r="X1435" s="26">
        <v>40.551788167653335</v>
      </c>
      <c r="Y1435" s="26">
        <v>0</v>
      </c>
      <c r="Z1435" s="26">
        <v>0</v>
      </c>
      <c r="AA1435" s="26">
        <v>0</v>
      </c>
      <c r="AB1435" s="26">
        <v>19.519867471397909</v>
      </c>
      <c r="AC1435" s="26">
        <v>0</v>
      </c>
      <c r="AD1435" s="26">
        <v>0</v>
      </c>
      <c r="AE1435" s="26">
        <v>60.071655639051244</v>
      </c>
    </row>
    <row r="1436" spans="1:31" x14ac:dyDescent="0.3">
      <c r="A1436">
        <v>2762279</v>
      </c>
      <c r="B1436">
        <v>1</v>
      </c>
      <c r="C1436" t="s">
        <v>80</v>
      </c>
      <c r="D1436" t="s">
        <v>85</v>
      </c>
      <c r="E1436" t="s">
        <v>166</v>
      </c>
      <c r="F1436" t="s">
        <v>3529</v>
      </c>
      <c r="G1436" t="s">
        <v>425</v>
      </c>
      <c r="H1436" t="s">
        <v>135</v>
      </c>
      <c r="I1436" t="s">
        <v>136</v>
      </c>
      <c r="J1436" t="s">
        <v>137</v>
      </c>
      <c r="K1436" t="s">
        <v>138</v>
      </c>
      <c r="L1436" t="s">
        <v>4261</v>
      </c>
      <c r="M1436" t="s">
        <v>4262</v>
      </c>
      <c r="N1436" s="26">
        <v>6.426666666</v>
      </c>
      <c r="O1436">
        <v>0</v>
      </c>
      <c r="P1436">
        <v>56</v>
      </c>
      <c r="Q1436">
        <v>0</v>
      </c>
      <c r="R1436">
        <v>0</v>
      </c>
      <c r="S1436">
        <v>0</v>
      </c>
      <c r="T1436">
        <v>19</v>
      </c>
      <c r="U1436">
        <v>0</v>
      </c>
      <c r="V1436">
        <v>0</v>
      </c>
      <c r="W1436" s="26">
        <v>0</v>
      </c>
      <c r="X1436" s="26">
        <v>74.180120459918456</v>
      </c>
      <c r="Y1436" s="26">
        <v>0</v>
      </c>
      <c r="Z1436" s="26">
        <v>0</v>
      </c>
      <c r="AA1436" s="26">
        <v>0</v>
      </c>
      <c r="AB1436" s="26">
        <v>275.55201428041448</v>
      </c>
      <c r="AC1436" s="26">
        <v>0</v>
      </c>
      <c r="AD1436" s="26">
        <v>0</v>
      </c>
      <c r="AE1436" s="26">
        <v>349.73213474033292</v>
      </c>
    </row>
    <row r="1437" spans="1:31" x14ac:dyDescent="0.3">
      <c r="A1437">
        <v>2762889</v>
      </c>
      <c r="B1437">
        <v>1</v>
      </c>
      <c r="C1437" t="s">
        <v>80</v>
      </c>
      <c r="D1437" t="s">
        <v>95</v>
      </c>
      <c r="E1437" t="s">
        <v>132</v>
      </c>
      <c r="F1437" t="s">
        <v>4263</v>
      </c>
      <c r="G1437" t="s">
        <v>134</v>
      </c>
      <c r="H1437" t="s">
        <v>135</v>
      </c>
      <c r="I1437" t="s">
        <v>136</v>
      </c>
      <c r="J1437" t="s">
        <v>137</v>
      </c>
      <c r="K1437" t="s">
        <v>138</v>
      </c>
      <c r="L1437" t="s">
        <v>4264</v>
      </c>
      <c r="M1437" t="s">
        <v>4265</v>
      </c>
      <c r="N1437" s="26">
        <v>1.3791666659999999</v>
      </c>
      <c r="O1437">
        <v>0</v>
      </c>
      <c r="P1437">
        <v>7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 s="26">
        <v>0</v>
      </c>
      <c r="X1437" s="26">
        <v>2.3708970333121671</v>
      </c>
      <c r="Y1437" s="26">
        <v>0</v>
      </c>
      <c r="Z1437" s="26">
        <v>0</v>
      </c>
      <c r="AA1437" s="26">
        <v>0</v>
      </c>
      <c r="AB1437" s="26">
        <v>0</v>
      </c>
      <c r="AC1437" s="26">
        <v>0</v>
      </c>
      <c r="AD1437" s="26">
        <v>0</v>
      </c>
      <c r="AE1437" s="26">
        <v>2.3708970333121671</v>
      </c>
    </row>
    <row r="1438" spans="1:31" x14ac:dyDescent="0.3">
      <c r="A1438">
        <v>2762969</v>
      </c>
      <c r="B1438">
        <v>1</v>
      </c>
      <c r="C1438" t="s">
        <v>80</v>
      </c>
      <c r="D1438" t="s">
        <v>85</v>
      </c>
      <c r="E1438" t="s">
        <v>166</v>
      </c>
      <c r="F1438" t="s">
        <v>4053</v>
      </c>
      <c r="G1438" t="s">
        <v>204</v>
      </c>
      <c r="H1438" t="s">
        <v>135</v>
      </c>
      <c r="I1438" t="s">
        <v>136</v>
      </c>
      <c r="J1438" t="s">
        <v>137</v>
      </c>
      <c r="K1438" t="s">
        <v>138</v>
      </c>
      <c r="L1438" t="s">
        <v>4266</v>
      </c>
      <c r="M1438" t="s">
        <v>4267</v>
      </c>
      <c r="N1438" s="26">
        <v>2.534444444</v>
      </c>
      <c r="O1438">
        <v>0</v>
      </c>
      <c r="P1438">
        <v>134</v>
      </c>
      <c r="Q1438">
        <v>0</v>
      </c>
      <c r="R1438">
        <v>0</v>
      </c>
      <c r="S1438">
        <v>0</v>
      </c>
      <c r="T1438">
        <v>4</v>
      </c>
      <c r="U1438">
        <v>0</v>
      </c>
      <c r="V1438">
        <v>0</v>
      </c>
      <c r="W1438" s="26">
        <v>0</v>
      </c>
      <c r="X1438" s="26">
        <v>106.57561036941783</v>
      </c>
      <c r="Y1438" s="26">
        <v>0</v>
      </c>
      <c r="Z1438" s="26">
        <v>0</v>
      </c>
      <c r="AA1438" s="26">
        <v>0</v>
      </c>
      <c r="AB1438" s="26">
        <v>18.832453941445621</v>
      </c>
      <c r="AC1438" s="26">
        <v>0</v>
      </c>
      <c r="AD1438" s="26">
        <v>0</v>
      </c>
      <c r="AE1438" s="26">
        <v>125.40806431086345</v>
      </c>
    </row>
    <row r="1439" spans="1:31" x14ac:dyDescent="0.3">
      <c r="A1439">
        <v>2763032</v>
      </c>
      <c r="B1439">
        <v>1</v>
      </c>
      <c r="C1439" t="s">
        <v>80</v>
      </c>
      <c r="D1439" t="s">
        <v>101</v>
      </c>
      <c r="E1439" t="s">
        <v>166</v>
      </c>
      <c r="F1439" t="s">
        <v>4268</v>
      </c>
      <c r="G1439" t="s">
        <v>143</v>
      </c>
      <c r="H1439" t="s">
        <v>135</v>
      </c>
      <c r="I1439" t="s">
        <v>136</v>
      </c>
      <c r="J1439" t="s">
        <v>137</v>
      </c>
      <c r="K1439" t="s">
        <v>138</v>
      </c>
      <c r="L1439" t="s">
        <v>4269</v>
      </c>
      <c r="M1439" t="s">
        <v>4270</v>
      </c>
      <c r="N1439" s="26">
        <v>0.88249999999999995</v>
      </c>
      <c r="O1439">
        <v>0</v>
      </c>
      <c r="P1439">
        <v>30</v>
      </c>
      <c r="Q1439">
        <v>0</v>
      </c>
      <c r="R1439">
        <v>0</v>
      </c>
      <c r="S1439">
        <v>0</v>
      </c>
      <c r="T1439">
        <v>1</v>
      </c>
      <c r="U1439">
        <v>0</v>
      </c>
      <c r="V1439">
        <v>0</v>
      </c>
      <c r="W1439" s="26">
        <v>0</v>
      </c>
      <c r="X1439" s="26">
        <v>3.4430575316972991</v>
      </c>
      <c r="Y1439" s="26">
        <v>0</v>
      </c>
      <c r="Z1439" s="26">
        <v>0</v>
      </c>
      <c r="AA1439" s="26">
        <v>0</v>
      </c>
      <c r="AB1439" s="26">
        <v>7.9333027021380509E-2</v>
      </c>
      <c r="AC1439" s="26">
        <v>0</v>
      </c>
      <c r="AD1439" s="26">
        <v>0</v>
      </c>
      <c r="AE1439" s="26">
        <v>3.5223905587186795</v>
      </c>
    </row>
    <row r="1440" spans="1:31" x14ac:dyDescent="0.3">
      <c r="A1440">
        <v>2762926</v>
      </c>
      <c r="B1440">
        <v>1</v>
      </c>
      <c r="C1440" t="s">
        <v>81</v>
      </c>
      <c r="D1440" t="s">
        <v>116</v>
      </c>
      <c r="E1440" t="s">
        <v>152</v>
      </c>
      <c r="F1440" t="s">
        <v>4127</v>
      </c>
      <c r="G1440" t="s">
        <v>159</v>
      </c>
      <c r="H1440" t="s">
        <v>149</v>
      </c>
      <c r="I1440" t="s">
        <v>136</v>
      </c>
      <c r="J1440" t="s">
        <v>137</v>
      </c>
      <c r="K1440" t="s">
        <v>138</v>
      </c>
      <c r="L1440" t="s">
        <v>4271</v>
      </c>
      <c r="M1440" t="s">
        <v>4272</v>
      </c>
      <c r="N1440" s="26">
        <v>0.64694444399999995</v>
      </c>
      <c r="O1440">
        <v>2</v>
      </c>
      <c r="P1440">
        <v>310</v>
      </c>
      <c r="Q1440">
        <v>1</v>
      </c>
      <c r="R1440">
        <v>3</v>
      </c>
      <c r="S1440">
        <v>0</v>
      </c>
      <c r="T1440">
        <v>19</v>
      </c>
      <c r="U1440">
        <v>0</v>
      </c>
      <c r="V1440">
        <v>0</v>
      </c>
      <c r="W1440" s="26">
        <v>0.38241301844888892</v>
      </c>
      <c r="X1440" s="26">
        <v>22.109030250979931</v>
      </c>
      <c r="Y1440" s="26">
        <v>0.12293258657717099</v>
      </c>
      <c r="Z1440" s="26">
        <v>0.2995530291573324</v>
      </c>
      <c r="AA1440" s="26">
        <v>0</v>
      </c>
      <c r="AB1440" s="26">
        <v>3.5491786197418618</v>
      </c>
      <c r="AC1440" s="26">
        <v>0</v>
      </c>
      <c r="AD1440" s="26">
        <v>0</v>
      </c>
      <c r="AE1440" s="26">
        <v>26.463107504905189</v>
      </c>
    </row>
    <row r="1441" spans="1:31" x14ac:dyDescent="0.3">
      <c r="A1441">
        <v>2762385</v>
      </c>
      <c r="B1441">
        <v>1</v>
      </c>
      <c r="C1441" t="s">
        <v>80</v>
      </c>
      <c r="D1441" t="s">
        <v>89</v>
      </c>
      <c r="E1441" t="s">
        <v>132</v>
      </c>
      <c r="F1441" t="s">
        <v>4273</v>
      </c>
      <c r="G1441" t="s">
        <v>134</v>
      </c>
      <c r="H1441" t="s">
        <v>135</v>
      </c>
      <c r="I1441" t="s">
        <v>136</v>
      </c>
      <c r="J1441" t="s">
        <v>137</v>
      </c>
      <c r="K1441" t="s">
        <v>138</v>
      </c>
      <c r="L1441" t="s">
        <v>4274</v>
      </c>
      <c r="M1441" t="s">
        <v>4275</v>
      </c>
      <c r="N1441" s="26">
        <v>0.69666666600000005</v>
      </c>
      <c r="O1441">
        <v>0</v>
      </c>
      <c r="P1441">
        <v>1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 s="26">
        <v>0</v>
      </c>
      <c r="X1441" s="26">
        <v>0.13386924158797001</v>
      </c>
      <c r="Y1441" s="26">
        <v>0</v>
      </c>
      <c r="Z1441" s="26">
        <v>0</v>
      </c>
      <c r="AA1441" s="26">
        <v>0</v>
      </c>
      <c r="AB1441" s="26">
        <v>0</v>
      </c>
      <c r="AC1441" s="26">
        <v>0</v>
      </c>
      <c r="AD1441" s="26">
        <v>0</v>
      </c>
      <c r="AE1441" s="26">
        <v>0.13386924158797001</v>
      </c>
    </row>
    <row r="1442" spans="1:31" x14ac:dyDescent="0.3">
      <c r="A1442">
        <v>2762812</v>
      </c>
      <c r="B1442">
        <v>1</v>
      </c>
      <c r="C1442" t="s">
        <v>80</v>
      </c>
      <c r="D1442" t="s">
        <v>104</v>
      </c>
      <c r="E1442" t="s">
        <v>146</v>
      </c>
      <c r="F1442" t="s">
        <v>4276</v>
      </c>
      <c r="G1442" t="s">
        <v>159</v>
      </c>
      <c r="H1442" t="s">
        <v>149</v>
      </c>
      <c r="I1442" t="s">
        <v>136</v>
      </c>
      <c r="J1442" t="s">
        <v>137</v>
      </c>
      <c r="K1442" t="s">
        <v>138</v>
      </c>
      <c r="L1442" t="s">
        <v>4277</v>
      </c>
      <c r="M1442" t="s">
        <v>4278</v>
      </c>
      <c r="N1442" s="26">
        <v>2.4502777770000002</v>
      </c>
      <c r="O1442">
        <v>0</v>
      </c>
      <c r="P1442">
        <v>638</v>
      </c>
      <c r="Q1442">
        <v>0</v>
      </c>
      <c r="R1442">
        <v>8</v>
      </c>
      <c r="S1442">
        <v>0</v>
      </c>
      <c r="T1442">
        <v>52</v>
      </c>
      <c r="U1442">
        <v>0</v>
      </c>
      <c r="V1442">
        <v>0</v>
      </c>
      <c r="W1442" s="26">
        <v>0</v>
      </c>
      <c r="X1442" s="26">
        <v>333.61970109457076</v>
      </c>
      <c r="Y1442" s="26">
        <v>0</v>
      </c>
      <c r="Z1442" s="26">
        <v>4.2109838162421305</v>
      </c>
      <c r="AA1442" s="26">
        <v>0</v>
      </c>
      <c r="AB1442" s="26">
        <v>57.439302628624453</v>
      </c>
      <c r="AC1442" s="26">
        <v>0</v>
      </c>
      <c r="AD1442" s="26">
        <v>0</v>
      </c>
      <c r="AE1442" s="26">
        <v>395.2699875394373</v>
      </c>
    </row>
    <row r="1443" spans="1:31" x14ac:dyDescent="0.3">
      <c r="A1443">
        <v>2762466</v>
      </c>
      <c r="B1443">
        <v>2</v>
      </c>
      <c r="C1443" t="s">
        <v>80</v>
      </c>
      <c r="D1443" t="s">
        <v>103</v>
      </c>
      <c r="E1443" t="s">
        <v>141</v>
      </c>
      <c r="F1443" t="s">
        <v>4279</v>
      </c>
      <c r="G1443" t="s">
        <v>303</v>
      </c>
      <c r="H1443" t="s">
        <v>135</v>
      </c>
      <c r="I1443" t="s">
        <v>136</v>
      </c>
      <c r="J1443" t="s">
        <v>137</v>
      </c>
      <c r="K1443" t="s">
        <v>138</v>
      </c>
      <c r="L1443" t="s">
        <v>4280</v>
      </c>
      <c r="M1443" t="s">
        <v>4281</v>
      </c>
      <c r="N1443" s="26">
        <v>0.83305555499999995</v>
      </c>
      <c r="O1443">
        <v>0</v>
      </c>
      <c r="P1443">
        <v>328</v>
      </c>
      <c r="Q1443">
        <v>0</v>
      </c>
      <c r="R1443">
        <v>0</v>
      </c>
      <c r="S1443">
        <v>0</v>
      </c>
      <c r="T1443">
        <v>33</v>
      </c>
      <c r="U1443">
        <v>0</v>
      </c>
      <c r="V1443">
        <v>0</v>
      </c>
      <c r="W1443" s="26">
        <v>0</v>
      </c>
      <c r="X1443" s="26">
        <v>60.845755029990379</v>
      </c>
      <c r="Y1443" s="26">
        <v>0</v>
      </c>
      <c r="Z1443" s="26">
        <v>0</v>
      </c>
      <c r="AA1443" s="26">
        <v>0</v>
      </c>
      <c r="AB1443" s="26">
        <v>12.442859684947019</v>
      </c>
      <c r="AC1443" s="26">
        <v>0</v>
      </c>
      <c r="AD1443" s="26">
        <v>0</v>
      </c>
      <c r="AE1443" s="26">
        <v>73.288614714937395</v>
      </c>
    </row>
    <row r="1444" spans="1:31" x14ac:dyDescent="0.3">
      <c r="A1444">
        <v>2762789</v>
      </c>
      <c r="B1444">
        <v>1</v>
      </c>
      <c r="C1444" t="s">
        <v>81</v>
      </c>
      <c r="D1444" t="s">
        <v>120</v>
      </c>
      <c r="E1444" t="s">
        <v>152</v>
      </c>
      <c r="F1444" t="s">
        <v>4282</v>
      </c>
      <c r="G1444" t="s">
        <v>159</v>
      </c>
      <c r="H1444" t="s">
        <v>149</v>
      </c>
      <c r="I1444" t="s">
        <v>136</v>
      </c>
      <c r="J1444" t="s">
        <v>137</v>
      </c>
      <c r="K1444" t="s">
        <v>138</v>
      </c>
      <c r="L1444" t="s">
        <v>4283</v>
      </c>
      <c r="M1444" t="s">
        <v>4284</v>
      </c>
      <c r="N1444" s="26">
        <v>1.3625</v>
      </c>
      <c r="O1444">
        <v>2</v>
      </c>
      <c r="P1444">
        <v>1</v>
      </c>
      <c r="Q1444">
        <v>66</v>
      </c>
      <c r="R1444">
        <v>29</v>
      </c>
      <c r="S1444">
        <v>6</v>
      </c>
      <c r="T1444">
        <v>2</v>
      </c>
      <c r="U1444">
        <v>1</v>
      </c>
      <c r="V1444">
        <v>0</v>
      </c>
      <c r="W1444" s="26">
        <v>0.62981215382777767</v>
      </c>
      <c r="X1444" s="26">
        <v>0</v>
      </c>
      <c r="Y1444" s="26">
        <v>3.8888049106488896</v>
      </c>
      <c r="Z1444" s="26">
        <v>0.99131323562666662</v>
      </c>
      <c r="AA1444" s="26">
        <v>33.806664476676161</v>
      </c>
      <c r="AB1444" s="26">
        <v>0</v>
      </c>
      <c r="AC1444" s="26">
        <v>130.23295927302343</v>
      </c>
      <c r="AD1444" s="26">
        <v>0</v>
      </c>
      <c r="AE1444" s="26">
        <v>169.54955404980291</v>
      </c>
    </row>
    <row r="1445" spans="1:31" x14ac:dyDescent="0.3">
      <c r="A1445">
        <v>2762474</v>
      </c>
      <c r="B1445">
        <v>1</v>
      </c>
      <c r="C1445" t="s">
        <v>81</v>
      </c>
      <c r="D1445" t="s">
        <v>118</v>
      </c>
      <c r="E1445" t="s">
        <v>170</v>
      </c>
      <c r="F1445" t="s">
        <v>4285</v>
      </c>
      <c r="G1445" t="s">
        <v>143</v>
      </c>
      <c r="H1445" t="s">
        <v>135</v>
      </c>
      <c r="I1445" t="s">
        <v>136</v>
      </c>
      <c r="J1445" t="s">
        <v>137</v>
      </c>
      <c r="K1445" t="s">
        <v>138</v>
      </c>
      <c r="L1445" t="s">
        <v>4286</v>
      </c>
      <c r="M1445" t="s">
        <v>4287</v>
      </c>
      <c r="N1445" s="26">
        <v>1.3486111110000001</v>
      </c>
      <c r="O1445">
        <v>0</v>
      </c>
      <c r="P1445">
        <v>21</v>
      </c>
      <c r="Q1445">
        <v>0</v>
      </c>
      <c r="R1445">
        <v>1</v>
      </c>
      <c r="S1445">
        <v>0</v>
      </c>
      <c r="T1445">
        <v>7</v>
      </c>
      <c r="U1445">
        <v>0</v>
      </c>
      <c r="V1445">
        <v>0</v>
      </c>
      <c r="W1445" s="26">
        <v>0</v>
      </c>
      <c r="X1445" s="26">
        <v>10.611680556377394</v>
      </c>
      <c r="Y1445" s="26">
        <v>0</v>
      </c>
      <c r="Z1445" s="26">
        <v>0</v>
      </c>
      <c r="AA1445" s="26">
        <v>0</v>
      </c>
      <c r="AB1445" s="26">
        <v>5.6602636168584253</v>
      </c>
      <c r="AC1445" s="26">
        <v>0</v>
      </c>
      <c r="AD1445" s="26">
        <v>0</v>
      </c>
      <c r="AE1445" s="26">
        <v>16.27194417323582</v>
      </c>
    </row>
    <row r="1446" spans="1:31" x14ac:dyDescent="0.3">
      <c r="A1446">
        <v>2762497</v>
      </c>
      <c r="B1446">
        <v>1</v>
      </c>
      <c r="C1446" t="s">
        <v>80</v>
      </c>
      <c r="D1446" t="s">
        <v>106</v>
      </c>
      <c r="E1446" t="s">
        <v>170</v>
      </c>
      <c r="F1446" t="s">
        <v>4288</v>
      </c>
      <c r="G1446" t="s">
        <v>204</v>
      </c>
      <c r="H1446" t="s">
        <v>135</v>
      </c>
      <c r="I1446" t="s">
        <v>136</v>
      </c>
      <c r="J1446" t="s">
        <v>137</v>
      </c>
      <c r="K1446" t="s">
        <v>138</v>
      </c>
      <c r="L1446" t="s">
        <v>4289</v>
      </c>
      <c r="M1446" t="s">
        <v>4290</v>
      </c>
      <c r="N1446" s="26">
        <v>0.39277777699999999</v>
      </c>
      <c r="O1446">
        <v>0</v>
      </c>
      <c r="P1446">
        <v>216</v>
      </c>
      <c r="Q1446">
        <v>0</v>
      </c>
      <c r="R1446">
        <v>0</v>
      </c>
      <c r="S1446">
        <v>0</v>
      </c>
      <c r="T1446">
        <v>8</v>
      </c>
      <c r="U1446">
        <v>0</v>
      </c>
      <c r="V1446">
        <v>0</v>
      </c>
      <c r="W1446" s="26">
        <v>0</v>
      </c>
      <c r="X1446" s="26">
        <v>14.669062045693046</v>
      </c>
      <c r="Y1446" s="26">
        <v>0</v>
      </c>
      <c r="Z1446" s="26">
        <v>0</v>
      </c>
      <c r="AA1446" s="26">
        <v>0</v>
      </c>
      <c r="AB1446" s="26">
        <v>2.5118068015760291</v>
      </c>
      <c r="AC1446" s="26">
        <v>0</v>
      </c>
      <c r="AD1446" s="26">
        <v>0</v>
      </c>
      <c r="AE1446" s="26">
        <v>17.180868847269075</v>
      </c>
    </row>
    <row r="1447" spans="1:31" x14ac:dyDescent="0.3">
      <c r="A1447">
        <v>2763098</v>
      </c>
      <c r="B1447">
        <v>1</v>
      </c>
      <c r="C1447" t="s">
        <v>80</v>
      </c>
      <c r="D1447" t="s">
        <v>111</v>
      </c>
      <c r="E1447" t="s">
        <v>132</v>
      </c>
      <c r="F1447" t="s">
        <v>1328</v>
      </c>
      <c r="G1447" t="s">
        <v>307</v>
      </c>
      <c r="H1447" t="s">
        <v>135</v>
      </c>
      <c r="I1447" t="s">
        <v>136</v>
      </c>
      <c r="J1447" t="s">
        <v>137</v>
      </c>
      <c r="K1447" t="s">
        <v>138</v>
      </c>
      <c r="L1447" t="s">
        <v>4291</v>
      </c>
      <c r="M1447" t="s">
        <v>4292</v>
      </c>
      <c r="N1447" s="26">
        <v>4.5250000000000004</v>
      </c>
      <c r="O1447">
        <v>0</v>
      </c>
      <c r="P1447">
        <v>8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 s="26">
        <v>0</v>
      </c>
      <c r="X1447" s="26">
        <v>11.496388117564077</v>
      </c>
      <c r="Y1447" s="26">
        <v>0</v>
      </c>
      <c r="Z1447" s="26">
        <v>0</v>
      </c>
      <c r="AA1447" s="26">
        <v>0</v>
      </c>
      <c r="AB1447" s="26">
        <v>0</v>
      </c>
      <c r="AC1447" s="26">
        <v>0</v>
      </c>
      <c r="AD1447" s="26">
        <v>0</v>
      </c>
      <c r="AE1447" s="26">
        <v>11.496388117564077</v>
      </c>
    </row>
    <row r="1448" spans="1:31" x14ac:dyDescent="0.3">
      <c r="A1448">
        <v>2762457</v>
      </c>
      <c r="B1448">
        <v>1</v>
      </c>
      <c r="C1448" t="s">
        <v>80</v>
      </c>
      <c r="D1448" t="s">
        <v>101</v>
      </c>
      <c r="E1448" t="s">
        <v>152</v>
      </c>
      <c r="F1448" t="s">
        <v>4293</v>
      </c>
      <c r="G1448" t="s">
        <v>628</v>
      </c>
      <c r="H1448" t="s">
        <v>149</v>
      </c>
      <c r="I1448" t="s">
        <v>136</v>
      </c>
      <c r="J1448" t="s">
        <v>137</v>
      </c>
      <c r="K1448" t="s">
        <v>187</v>
      </c>
      <c r="L1448" t="s">
        <v>4294</v>
      </c>
      <c r="M1448" t="s">
        <v>4295</v>
      </c>
      <c r="N1448" s="26">
        <v>0.42722222199999998</v>
      </c>
      <c r="O1448">
        <v>0</v>
      </c>
      <c r="P1448">
        <v>0</v>
      </c>
      <c r="Q1448">
        <v>1</v>
      </c>
      <c r="R1448">
        <v>0</v>
      </c>
      <c r="S1448">
        <v>0</v>
      </c>
      <c r="T1448">
        <v>0</v>
      </c>
      <c r="U1448">
        <v>0</v>
      </c>
      <c r="V1448">
        <v>0</v>
      </c>
      <c r="W1448" s="26">
        <v>0</v>
      </c>
      <c r="X1448" s="26">
        <v>0</v>
      </c>
      <c r="Y1448" s="26">
        <v>81.918077045945296</v>
      </c>
      <c r="Z1448" s="26">
        <v>0</v>
      </c>
      <c r="AA1448" s="26">
        <v>0</v>
      </c>
      <c r="AB1448" s="26">
        <v>0</v>
      </c>
      <c r="AC1448" s="26">
        <v>0</v>
      </c>
      <c r="AD1448" s="26">
        <v>0</v>
      </c>
      <c r="AE1448" s="26">
        <v>81.918077045945296</v>
      </c>
    </row>
    <row r="1449" spans="1:31" x14ac:dyDescent="0.3">
      <c r="A1449">
        <v>2762311</v>
      </c>
      <c r="B1449">
        <v>1</v>
      </c>
      <c r="C1449" t="s">
        <v>81</v>
      </c>
      <c r="D1449" t="s">
        <v>121</v>
      </c>
      <c r="E1449" t="s">
        <v>132</v>
      </c>
      <c r="F1449" t="s">
        <v>4296</v>
      </c>
      <c r="G1449" t="s">
        <v>287</v>
      </c>
      <c r="H1449" t="s">
        <v>135</v>
      </c>
      <c r="I1449" t="s">
        <v>136</v>
      </c>
      <c r="J1449" t="s">
        <v>3</v>
      </c>
      <c r="K1449" t="s">
        <v>138</v>
      </c>
      <c r="L1449" t="s">
        <v>4297</v>
      </c>
      <c r="M1449" t="s">
        <v>4298</v>
      </c>
      <c r="N1449" s="26">
        <v>4.3163888879999996</v>
      </c>
      <c r="O1449">
        <v>0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0</v>
      </c>
      <c r="V1449">
        <v>0</v>
      </c>
      <c r="W1449" s="26">
        <v>0</v>
      </c>
      <c r="X1449" s="26">
        <v>0</v>
      </c>
      <c r="Y1449" s="26">
        <v>0</v>
      </c>
      <c r="Z1449" s="26">
        <v>0</v>
      </c>
      <c r="AA1449" s="26">
        <v>0</v>
      </c>
      <c r="AB1449" s="26">
        <v>0</v>
      </c>
      <c r="AC1449" s="26">
        <v>0</v>
      </c>
      <c r="AD1449" s="26">
        <v>0</v>
      </c>
      <c r="AE1449" s="26">
        <v>0</v>
      </c>
    </row>
    <row r="1450" spans="1:31" x14ac:dyDescent="0.3">
      <c r="A1450">
        <v>2762537</v>
      </c>
      <c r="B1450">
        <v>1</v>
      </c>
      <c r="C1450" t="s">
        <v>80</v>
      </c>
      <c r="D1450" t="s">
        <v>88</v>
      </c>
      <c r="E1450" t="s">
        <v>141</v>
      </c>
      <c r="F1450" t="s">
        <v>4299</v>
      </c>
      <c r="G1450" t="s">
        <v>143</v>
      </c>
      <c r="H1450" t="s">
        <v>135</v>
      </c>
      <c r="I1450" t="s">
        <v>136</v>
      </c>
      <c r="J1450" t="s">
        <v>137</v>
      </c>
      <c r="K1450" t="s">
        <v>138</v>
      </c>
      <c r="L1450" t="s">
        <v>4300</v>
      </c>
      <c r="M1450" t="s">
        <v>4301</v>
      </c>
      <c r="N1450" s="26">
        <v>0.323333333</v>
      </c>
      <c r="O1450">
        <v>0</v>
      </c>
      <c r="P1450">
        <v>224</v>
      </c>
      <c r="Q1450">
        <v>0</v>
      </c>
      <c r="R1450">
        <v>0</v>
      </c>
      <c r="S1450">
        <v>0</v>
      </c>
      <c r="T1450">
        <v>26</v>
      </c>
      <c r="U1450">
        <v>0</v>
      </c>
      <c r="V1450">
        <v>0</v>
      </c>
      <c r="W1450" s="26">
        <v>0</v>
      </c>
      <c r="X1450" s="26">
        <v>25.906571019956949</v>
      </c>
      <c r="Y1450" s="26">
        <v>0</v>
      </c>
      <c r="Z1450" s="26">
        <v>0</v>
      </c>
      <c r="AA1450" s="26">
        <v>0</v>
      </c>
      <c r="AB1450" s="26">
        <v>17.678670825572894</v>
      </c>
      <c r="AC1450" s="26">
        <v>0</v>
      </c>
      <c r="AD1450" s="26">
        <v>0</v>
      </c>
      <c r="AE1450" s="26">
        <v>43.585241845529843</v>
      </c>
    </row>
    <row r="1451" spans="1:31" x14ac:dyDescent="0.3">
      <c r="A1451">
        <v>2762749</v>
      </c>
      <c r="B1451">
        <v>1</v>
      </c>
      <c r="C1451" t="s">
        <v>81</v>
      </c>
      <c r="D1451" t="s">
        <v>122</v>
      </c>
      <c r="E1451" t="s">
        <v>157</v>
      </c>
      <c r="F1451" t="s">
        <v>3342</v>
      </c>
      <c r="G1451" t="s">
        <v>159</v>
      </c>
      <c r="H1451" t="s">
        <v>149</v>
      </c>
      <c r="I1451" t="s">
        <v>136</v>
      </c>
      <c r="J1451" t="s">
        <v>137</v>
      </c>
      <c r="K1451" t="s">
        <v>138</v>
      </c>
      <c r="L1451" t="s">
        <v>4302</v>
      </c>
      <c r="M1451" t="s">
        <v>4303</v>
      </c>
      <c r="N1451" s="26">
        <v>0.63555555500000005</v>
      </c>
      <c r="O1451">
        <v>0</v>
      </c>
      <c r="P1451">
        <v>138</v>
      </c>
      <c r="Q1451">
        <v>0</v>
      </c>
      <c r="R1451">
        <v>0</v>
      </c>
      <c r="S1451">
        <v>14</v>
      </c>
      <c r="T1451">
        <v>12</v>
      </c>
      <c r="U1451">
        <v>1</v>
      </c>
      <c r="V1451">
        <v>0</v>
      </c>
      <c r="W1451" s="26">
        <v>0</v>
      </c>
      <c r="X1451" s="26">
        <v>9.4518062597566548</v>
      </c>
      <c r="Y1451" s="26">
        <v>0</v>
      </c>
      <c r="Z1451" s="26">
        <v>0</v>
      </c>
      <c r="AA1451" s="26">
        <v>7.2750154629760386</v>
      </c>
      <c r="AB1451" s="26">
        <v>3.5226155665523078</v>
      </c>
      <c r="AC1451" s="26">
        <v>0</v>
      </c>
      <c r="AD1451" s="26">
        <v>0</v>
      </c>
      <c r="AE1451" s="26">
        <v>20.249437289285002</v>
      </c>
    </row>
    <row r="1452" spans="1:31" x14ac:dyDescent="0.3">
      <c r="A1452">
        <v>2762417</v>
      </c>
      <c r="B1452">
        <v>1</v>
      </c>
      <c r="C1452" t="s">
        <v>80</v>
      </c>
      <c r="D1452" t="s">
        <v>95</v>
      </c>
      <c r="E1452" t="s">
        <v>170</v>
      </c>
      <c r="F1452" t="s">
        <v>4304</v>
      </c>
      <c r="G1452" t="s">
        <v>143</v>
      </c>
      <c r="H1452" t="s">
        <v>135</v>
      </c>
      <c r="I1452" t="s">
        <v>136</v>
      </c>
      <c r="J1452" t="s">
        <v>137</v>
      </c>
      <c r="K1452" t="s">
        <v>138</v>
      </c>
      <c r="L1452" t="s">
        <v>4305</v>
      </c>
      <c r="M1452" t="s">
        <v>4306</v>
      </c>
      <c r="N1452" s="26">
        <v>0.97472222200000003</v>
      </c>
      <c r="O1452">
        <v>0</v>
      </c>
      <c r="P1452">
        <v>101</v>
      </c>
      <c r="Q1452">
        <v>0</v>
      </c>
      <c r="R1452">
        <v>0</v>
      </c>
      <c r="S1452">
        <v>0</v>
      </c>
      <c r="T1452">
        <v>8</v>
      </c>
      <c r="U1452">
        <v>0</v>
      </c>
      <c r="V1452">
        <v>0</v>
      </c>
      <c r="W1452" s="26">
        <v>0</v>
      </c>
      <c r="X1452" s="26">
        <v>24.923609059933383</v>
      </c>
      <c r="Y1452" s="26">
        <v>0</v>
      </c>
      <c r="Z1452" s="26">
        <v>0</v>
      </c>
      <c r="AA1452" s="26">
        <v>0</v>
      </c>
      <c r="AB1452" s="26">
        <v>10.78683345987916</v>
      </c>
      <c r="AC1452" s="26">
        <v>0</v>
      </c>
      <c r="AD1452" s="26">
        <v>0</v>
      </c>
      <c r="AE1452" s="26">
        <v>35.710442519812545</v>
      </c>
    </row>
    <row r="1453" spans="1:31" x14ac:dyDescent="0.3">
      <c r="A1453">
        <v>2762772</v>
      </c>
      <c r="B1453">
        <v>1</v>
      </c>
      <c r="C1453" t="s">
        <v>81</v>
      </c>
      <c r="D1453" t="s">
        <v>124</v>
      </c>
      <c r="E1453" t="s">
        <v>157</v>
      </c>
      <c r="F1453" t="s">
        <v>4307</v>
      </c>
      <c r="G1453" t="s">
        <v>159</v>
      </c>
      <c r="H1453" t="s">
        <v>149</v>
      </c>
      <c r="I1453" t="s">
        <v>136</v>
      </c>
      <c r="J1453" t="s">
        <v>137</v>
      </c>
      <c r="K1453" t="s">
        <v>138</v>
      </c>
      <c r="L1453" t="s">
        <v>4308</v>
      </c>
      <c r="M1453" t="s">
        <v>4309</v>
      </c>
      <c r="N1453" s="26">
        <v>0.66749999999999998</v>
      </c>
      <c r="O1453">
        <v>2</v>
      </c>
      <c r="P1453">
        <v>184</v>
      </c>
      <c r="Q1453">
        <v>39</v>
      </c>
      <c r="R1453">
        <v>130</v>
      </c>
      <c r="S1453">
        <v>14</v>
      </c>
      <c r="T1453">
        <v>21</v>
      </c>
      <c r="U1453">
        <v>1</v>
      </c>
      <c r="V1453">
        <v>0</v>
      </c>
      <c r="W1453" s="26">
        <v>0</v>
      </c>
      <c r="X1453" s="26">
        <v>16.327308382567651</v>
      </c>
      <c r="Y1453" s="26">
        <v>1.1974868832000001</v>
      </c>
      <c r="Z1453" s="26">
        <v>18.221790863914745</v>
      </c>
      <c r="AA1453" s="26">
        <v>29.981571768955021</v>
      </c>
      <c r="AB1453" s="26">
        <v>2.8231369066640353</v>
      </c>
      <c r="AC1453" s="26">
        <v>50.265533475787386</v>
      </c>
      <c r="AD1453" s="26">
        <v>0</v>
      </c>
      <c r="AE1453" s="26">
        <v>118.81682828108885</v>
      </c>
    </row>
    <row r="1454" spans="1:31" x14ac:dyDescent="0.3">
      <c r="A1454">
        <v>2762892</v>
      </c>
      <c r="B1454">
        <v>1</v>
      </c>
      <c r="C1454" t="s">
        <v>80</v>
      </c>
      <c r="D1454" t="s">
        <v>82</v>
      </c>
      <c r="E1454" t="s">
        <v>132</v>
      </c>
      <c r="F1454" t="s">
        <v>4310</v>
      </c>
      <c r="G1454" t="s">
        <v>134</v>
      </c>
      <c r="H1454" t="s">
        <v>135</v>
      </c>
      <c r="I1454" t="s">
        <v>136</v>
      </c>
      <c r="J1454" t="s">
        <v>137</v>
      </c>
      <c r="K1454" t="s">
        <v>138</v>
      </c>
      <c r="L1454" t="s">
        <v>4311</v>
      </c>
      <c r="M1454" t="s">
        <v>4312</v>
      </c>
      <c r="N1454" s="26">
        <v>2.2850000000000001</v>
      </c>
      <c r="O1454">
        <v>0</v>
      </c>
      <c r="P1454">
        <v>1</v>
      </c>
      <c r="Q1454">
        <v>0</v>
      </c>
      <c r="R1454">
        <v>0</v>
      </c>
      <c r="S1454">
        <v>0</v>
      </c>
      <c r="T1454">
        <v>1</v>
      </c>
      <c r="U1454">
        <v>0</v>
      </c>
      <c r="V1454">
        <v>0</v>
      </c>
      <c r="W1454" s="26">
        <v>0</v>
      </c>
      <c r="X1454" s="26">
        <v>1.922324589467677</v>
      </c>
      <c r="Y1454" s="26">
        <v>0</v>
      </c>
      <c r="Z1454" s="26">
        <v>0</v>
      </c>
      <c r="AA1454" s="26">
        <v>0</v>
      </c>
      <c r="AB1454" s="26">
        <v>1.4837248879489364</v>
      </c>
      <c r="AC1454" s="26">
        <v>0</v>
      </c>
      <c r="AD1454" s="26">
        <v>0</v>
      </c>
      <c r="AE1454" s="26">
        <v>3.4060494774166132</v>
      </c>
    </row>
    <row r="1455" spans="1:31" x14ac:dyDescent="0.3">
      <c r="A1455">
        <v>2762374</v>
      </c>
      <c r="B1455">
        <v>1</v>
      </c>
      <c r="C1455" t="s">
        <v>80</v>
      </c>
      <c r="D1455" t="s">
        <v>97</v>
      </c>
      <c r="E1455" t="s">
        <v>157</v>
      </c>
      <c r="F1455" t="s">
        <v>4313</v>
      </c>
      <c r="G1455" t="s">
        <v>186</v>
      </c>
      <c r="H1455" t="s">
        <v>149</v>
      </c>
      <c r="I1455" t="s">
        <v>136</v>
      </c>
      <c r="J1455" t="s">
        <v>137</v>
      </c>
      <c r="K1455" t="s">
        <v>187</v>
      </c>
      <c r="L1455" t="s">
        <v>4314</v>
      </c>
      <c r="M1455" t="s">
        <v>4315</v>
      </c>
      <c r="N1455" s="26">
        <v>8.5075000000000003</v>
      </c>
      <c r="O1455">
        <v>1</v>
      </c>
      <c r="P1455">
        <v>3525</v>
      </c>
      <c r="Q1455">
        <v>0</v>
      </c>
      <c r="R1455">
        <v>46</v>
      </c>
      <c r="S1455">
        <v>1</v>
      </c>
      <c r="T1455">
        <v>341</v>
      </c>
      <c r="U1455">
        <v>1</v>
      </c>
      <c r="V1455">
        <v>0</v>
      </c>
      <c r="W1455" s="26">
        <v>54.231001010443137</v>
      </c>
      <c r="X1455" s="26">
        <v>6535.3038284095173</v>
      </c>
      <c r="Y1455" s="26">
        <v>0</v>
      </c>
      <c r="Z1455" s="26">
        <v>74.83867040727813</v>
      </c>
      <c r="AA1455" s="26">
        <v>12.914949265461665</v>
      </c>
      <c r="AB1455" s="26">
        <v>2998.6060602066755</v>
      </c>
      <c r="AC1455" s="26">
        <v>126.05826505260822</v>
      </c>
      <c r="AD1455" s="26">
        <v>0</v>
      </c>
      <c r="AE1455" s="26">
        <v>9801.952774351983</v>
      </c>
    </row>
    <row r="1456" spans="1:31" x14ac:dyDescent="0.3">
      <c r="A1456">
        <v>2762915</v>
      </c>
      <c r="B1456">
        <v>1</v>
      </c>
      <c r="C1456" t="s">
        <v>81</v>
      </c>
      <c r="D1456" t="s">
        <v>114</v>
      </c>
      <c r="E1456" t="s">
        <v>152</v>
      </c>
      <c r="F1456" t="s">
        <v>4316</v>
      </c>
      <c r="G1456" t="s">
        <v>159</v>
      </c>
      <c r="H1456" t="s">
        <v>149</v>
      </c>
      <c r="I1456" t="s">
        <v>136</v>
      </c>
      <c r="J1456" t="s">
        <v>137</v>
      </c>
      <c r="K1456" t="s">
        <v>138</v>
      </c>
      <c r="L1456" t="s">
        <v>4317</v>
      </c>
      <c r="M1456" t="s">
        <v>4318</v>
      </c>
      <c r="N1456" s="26">
        <v>3.93</v>
      </c>
      <c r="O1456">
        <v>0</v>
      </c>
      <c r="P1456">
        <v>971</v>
      </c>
      <c r="Q1456">
        <v>0</v>
      </c>
      <c r="R1456">
        <v>12</v>
      </c>
      <c r="S1456">
        <v>0</v>
      </c>
      <c r="T1456">
        <v>95</v>
      </c>
      <c r="U1456">
        <v>0</v>
      </c>
      <c r="V1456">
        <v>0</v>
      </c>
      <c r="W1456" s="26">
        <v>0</v>
      </c>
      <c r="X1456" s="26">
        <v>333.6499424240252</v>
      </c>
      <c r="Y1456" s="26">
        <v>0</v>
      </c>
      <c r="Z1456" s="26">
        <v>0</v>
      </c>
      <c r="AA1456" s="26">
        <v>0</v>
      </c>
      <c r="AB1456" s="26">
        <v>74.46766835055783</v>
      </c>
      <c r="AC1456" s="26">
        <v>0</v>
      </c>
      <c r="AD1456" s="26">
        <v>0</v>
      </c>
      <c r="AE1456" s="26">
        <v>408.117610774583</v>
      </c>
    </row>
    <row r="1457" spans="1:31" x14ac:dyDescent="0.3">
      <c r="A1457">
        <v>2762251</v>
      </c>
      <c r="B1457">
        <v>1</v>
      </c>
      <c r="C1457" t="s">
        <v>80</v>
      </c>
      <c r="D1457" t="s">
        <v>85</v>
      </c>
      <c r="E1457" t="s">
        <v>132</v>
      </c>
      <c r="F1457" t="s">
        <v>4319</v>
      </c>
      <c r="G1457" t="s">
        <v>134</v>
      </c>
      <c r="H1457" t="s">
        <v>135</v>
      </c>
      <c r="I1457" t="s">
        <v>136</v>
      </c>
      <c r="J1457" t="s">
        <v>137</v>
      </c>
      <c r="K1457" t="s">
        <v>138</v>
      </c>
      <c r="L1457" t="s">
        <v>4320</v>
      </c>
      <c r="M1457" t="s">
        <v>4321</v>
      </c>
      <c r="N1457" s="26">
        <v>0.60972222200000004</v>
      </c>
      <c r="O1457">
        <v>0</v>
      </c>
      <c r="P1457">
        <v>5</v>
      </c>
      <c r="Q1457">
        <v>0</v>
      </c>
      <c r="R1457">
        <v>0</v>
      </c>
      <c r="S1457">
        <v>0</v>
      </c>
      <c r="T1457">
        <v>1</v>
      </c>
      <c r="U1457">
        <v>0</v>
      </c>
      <c r="V1457">
        <v>0</v>
      </c>
      <c r="W1457" s="26">
        <v>0</v>
      </c>
      <c r="X1457" s="26">
        <v>0.35978972941299131</v>
      </c>
      <c r="Y1457" s="26">
        <v>0</v>
      </c>
      <c r="Z1457" s="26">
        <v>0</v>
      </c>
      <c r="AA1457" s="26">
        <v>0</v>
      </c>
      <c r="AB1457" s="26">
        <v>0.3818422117135315</v>
      </c>
      <c r="AC1457" s="26">
        <v>0</v>
      </c>
      <c r="AD1457" s="26">
        <v>0</v>
      </c>
      <c r="AE1457" s="26">
        <v>0.74163194112652286</v>
      </c>
    </row>
    <row r="1458" spans="1:31" x14ac:dyDescent="0.3">
      <c r="A1458">
        <v>2762935</v>
      </c>
      <c r="B1458">
        <v>1</v>
      </c>
      <c r="C1458" t="s">
        <v>81</v>
      </c>
      <c r="D1458" t="s">
        <v>118</v>
      </c>
      <c r="E1458" t="s">
        <v>132</v>
      </c>
      <c r="F1458" t="s">
        <v>4322</v>
      </c>
      <c r="G1458" t="s">
        <v>197</v>
      </c>
      <c r="H1458" t="s">
        <v>135</v>
      </c>
      <c r="I1458" t="s">
        <v>136</v>
      </c>
      <c r="J1458" t="s">
        <v>137</v>
      </c>
      <c r="K1458" t="s">
        <v>138</v>
      </c>
      <c r="L1458" t="s">
        <v>4323</v>
      </c>
      <c r="M1458" t="s">
        <v>4324</v>
      </c>
      <c r="N1458" s="26">
        <v>5.352777777</v>
      </c>
      <c r="O1458">
        <v>0</v>
      </c>
      <c r="P1458">
        <v>0</v>
      </c>
      <c r="Q1458">
        <v>0</v>
      </c>
      <c r="R1458">
        <v>3</v>
      </c>
      <c r="S1458">
        <v>0</v>
      </c>
      <c r="T1458">
        <v>0</v>
      </c>
      <c r="U1458">
        <v>0</v>
      </c>
      <c r="V1458">
        <v>0</v>
      </c>
      <c r="W1458" s="26">
        <v>0</v>
      </c>
      <c r="X1458" s="26">
        <v>0</v>
      </c>
      <c r="Y1458" s="26">
        <v>0</v>
      </c>
      <c r="Z1458" s="26">
        <v>0</v>
      </c>
      <c r="AA1458" s="26">
        <v>0</v>
      </c>
      <c r="AB1458" s="26">
        <v>0</v>
      </c>
      <c r="AC1458" s="26">
        <v>0</v>
      </c>
      <c r="AD1458" s="26">
        <v>0</v>
      </c>
      <c r="AE1458" s="26">
        <v>0</v>
      </c>
    </row>
    <row r="1459" spans="1:31" x14ac:dyDescent="0.3">
      <c r="A1459">
        <v>2762437</v>
      </c>
      <c r="B1459">
        <v>1</v>
      </c>
      <c r="C1459" t="s">
        <v>80</v>
      </c>
      <c r="D1459" t="s">
        <v>107</v>
      </c>
      <c r="E1459" t="s">
        <v>170</v>
      </c>
      <c r="F1459" t="s">
        <v>3235</v>
      </c>
      <c r="G1459" t="s">
        <v>628</v>
      </c>
      <c r="H1459" t="s">
        <v>135</v>
      </c>
      <c r="I1459" t="s">
        <v>136</v>
      </c>
      <c r="J1459" t="s">
        <v>137</v>
      </c>
      <c r="K1459" t="s">
        <v>187</v>
      </c>
      <c r="L1459" t="s">
        <v>4325</v>
      </c>
      <c r="M1459" t="s">
        <v>4326</v>
      </c>
      <c r="N1459" s="26">
        <v>6.1950000000000003</v>
      </c>
      <c r="O1459">
        <v>0</v>
      </c>
      <c r="P1459">
        <v>3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 s="26">
        <v>0</v>
      </c>
      <c r="X1459" s="26">
        <v>3.0964432442288463</v>
      </c>
      <c r="Y1459" s="26">
        <v>0</v>
      </c>
      <c r="Z1459" s="26">
        <v>0</v>
      </c>
      <c r="AA1459" s="26">
        <v>0</v>
      </c>
      <c r="AB1459" s="26">
        <v>0</v>
      </c>
      <c r="AC1459" s="26">
        <v>0</v>
      </c>
      <c r="AD1459" s="26">
        <v>0</v>
      </c>
      <c r="AE1459" s="26">
        <v>3.0964432442288463</v>
      </c>
    </row>
    <row r="1460" spans="1:31" x14ac:dyDescent="0.3">
      <c r="A1460">
        <v>2762245</v>
      </c>
      <c r="B1460">
        <v>1</v>
      </c>
      <c r="C1460" t="s">
        <v>80</v>
      </c>
      <c r="D1460" t="s">
        <v>104</v>
      </c>
      <c r="E1460" t="s">
        <v>152</v>
      </c>
      <c r="F1460" t="s">
        <v>4327</v>
      </c>
      <c r="G1460" t="s">
        <v>159</v>
      </c>
      <c r="H1460" t="s">
        <v>149</v>
      </c>
      <c r="I1460" t="s">
        <v>136</v>
      </c>
      <c r="J1460" t="s">
        <v>137</v>
      </c>
      <c r="K1460" t="s">
        <v>138</v>
      </c>
      <c r="L1460" t="s">
        <v>4328</v>
      </c>
      <c r="M1460" t="s">
        <v>4329</v>
      </c>
      <c r="N1460" s="26">
        <v>0.32277777699999999</v>
      </c>
      <c r="O1460">
        <v>3</v>
      </c>
      <c r="P1460">
        <v>1060</v>
      </c>
      <c r="Q1460">
        <v>24</v>
      </c>
      <c r="R1460">
        <v>63</v>
      </c>
      <c r="S1460">
        <v>27</v>
      </c>
      <c r="T1460">
        <v>232</v>
      </c>
      <c r="U1460">
        <v>4</v>
      </c>
      <c r="V1460">
        <v>0</v>
      </c>
      <c r="W1460" s="26">
        <v>0.66366583970656701</v>
      </c>
      <c r="X1460" s="26">
        <v>76.792791470190039</v>
      </c>
      <c r="Y1460" s="26">
        <v>17.12221482861051</v>
      </c>
      <c r="Z1460" s="26">
        <v>3.5910342380691067</v>
      </c>
      <c r="AA1460" s="26">
        <v>42.042085784805401</v>
      </c>
      <c r="AB1460" s="26">
        <v>23.768684414180207</v>
      </c>
      <c r="AC1460" s="26">
        <v>35.494841834941681</v>
      </c>
      <c r="AD1460" s="26">
        <v>0</v>
      </c>
      <c r="AE1460" s="26">
        <v>199.47531841050352</v>
      </c>
    </row>
    <row r="1461" spans="1:31" x14ac:dyDescent="0.3">
      <c r="A1461">
        <v>2762331</v>
      </c>
      <c r="B1461">
        <v>1</v>
      </c>
      <c r="C1461" t="s">
        <v>80</v>
      </c>
      <c r="D1461" t="s">
        <v>93</v>
      </c>
      <c r="E1461" t="s">
        <v>170</v>
      </c>
      <c r="F1461" t="s">
        <v>4330</v>
      </c>
      <c r="G1461" t="s">
        <v>204</v>
      </c>
      <c r="H1461" t="s">
        <v>135</v>
      </c>
      <c r="I1461" t="s">
        <v>136</v>
      </c>
      <c r="J1461" t="s">
        <v>137</v>
      </c>
      <c r="K1461" t="s">
        <v>138</v>
      </c>
      <c r="L1461" t="s">
        <v>4331</v>
      </c>
      <c r="M1461" t="s">
        <v>4332</v>
      </c>
      <c r="N1461" s="26">
        <v>8.9941666659999999</v>
      </c>
      <c r="O1461">
        <v>0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0</v>
      </c>
      <c r="V1461">
        <v>0</v>
      </c>
      <c r="W1461" s="26">
        <v>0</v>
      </c>
      <c r="X1461" s="26">
        <v>0</v>
      </c>
      <c r="Y1461" s="26">
        <v>0</v>
      </c>
      <c r="Z1461" s="26">
        <v>0</v>
      </c>
      <c r="AA1461" s="26">
        <v>0</v>
      </c>
      <c r="AB1461" s="26">
        <v>0</v>
      </c>
      <c r="AC1461" s="26">
        <v>0</v>
      </c>
      <c r="AD1461" s="26">
        <v>0</v>
      </c>
      <c r="AE1461" s="26">
        <v>0</v>
      </c>
    </row>
    <row r="1462" spans="1:31" x14ac:dyDescent="0.3">
      <c r="A1462">
        <v>2762978</v>
      </c>
      <c r="B1462">
        <v>1</v>
      </c>
      <c r="C1462" t="s">
        <v>80</v>
      </c>
      <c r="D1462" t="s">
        <v>110</v>
      </c>
      <c r="E1462" t="s">
        <v>132</v>
      </c>
      <c r="F1462" t="s">
        <v>4333</v>
      </c>
      <c r="G1462" t="s">
        <v>134</v>
      </c>
      <c r="H1462" t="s">
        <v>135</v>
      </c>
      <c r="I1462" t="s">
        <v>136</v>
      </c>
      <c r="J1462" t="s">
        <v>137</v>
      </c>
      <c r="K1462" t="s">
        <v>138</v>
      </c>
      <c r="L1462" t="s">
        <v>4334</v>
      </c>
      <c r="M1462" t="s">
        <v>4335</v>
      </c>
      <c r="N1462" s="26">
        <v>1.3305555549999999</v>
      </c>
      <c r="O1462">
        <v>0</v>
      </c>
      <c r="P1462">
        <v>32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 s="26">
        <v>0</v>
      </c>
      <c r="X1462" s="26">
        <v>12.098706615322227</v>
      </c>
      <c r="Y1462" s="26">
        <v>0</v>
      </c>
      <c r="Z1462" s="26">
        <v>0</v>
      </c>
      <c r="AA1462" s="26">
        <v>0</v>
      </c>
      <c r="AB1462" s="26">
        <v>0</v>
      </c>
      <c r="AC1462" s="26">
        <v>0</v>
      </c>
      <c r="AD1462" s="26">
        <v>0</v>
      </c>
      <c r="AE1462" s="26">
        <v>12.098706615322227</v>
      </c>
    </row>
    <row r="1463" spans="1:31" x14ac:dyDescent="0.3">
      <c r="A1463">
        <v>2762829</v>
      </c>
      <c r="B1463">
        <v>1</v>
      </c>
      <c r="C1463" t="s">
        <v>80</v>
      </c>
      <c r="D1463" t="s">
        <v>110</v>
      </c>
      <c r="E1463" t="s">
        <v>132</v>
      </c>
      <c r="F1463" t="s">
        <v>4336</v>
      </c>
      <c r="G1463" t="s">
        <v>307</v>
      </c>
      <c r="H1463" t="s">
        <v>135</v>
      </c>
      <c r="I1463" t="s">
        <v>136</v>
      </c>
      <c r="J1463" t="s">
        <v>137</v>
      </c>
      <c r="K1463" t="s">
        <v>138</v>
      </c>
      <c r="L1463" t="s">
        <v>4337</v>
      </c>
      <c r="M1463" t="s">
        <v>4338</v>
      </c>
      <c r="N1463" s="26">
        <v>1.5225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1</v>
      </c>
      <c r="U1463">
        <v>0</v>
      </c>
      <c r="V1463">
        <v>0</v>
      </c>
      <c r="W1463" s="26">
        <v>0</v>
      </c>
      <c r="X1463" s="26">
        <v>0</v>
      </c>
      <c r="Y1463" s="26">
        <v>0</v>
      </c>
      <c r="Z1463" s="26">
        <v>0</v>
      </c>
      <c r="AA1463" s="26">
        <v>0</v>
      </c>
      <c r="AB1463" s="26">
        <v>2.253634846282778</v>
      </c>
      <c r="AC1463" s="26">
        <v>0</v>
      </c>
      <c r="AD1463" s="26">
        <v>0</v>
      </c>
      <c r="AE1463" s="26">
        <v>2.253634846282778</v>
      </c>
    </row>
    <row r="1464" spans="1:31" x14ac:dyDescent="0.3">
      <c r="A1464">
        <v>2762477</v>
      </c>
      <c r="B1464">
        <v>1</v>
      </c>
      <c r="C1464" t="s">
        <v>80</v>
      </c>
      <c r="D1464" t="s">
        <v>84</v>
      </c>
      <c r="E1464" t="s">
        <v>141</v>
      </c>
      <c r="F1464" t="s">
        <v>4339</v>
      </c>
      <c r="G1464" t="s">
        <v>186</v>
      </c>
      <c r="H1464" t="s">
        <v>135</v>
      </c>
      <c r="I1464" t="s">
        <v>136</v>
      </c>
      <c r="J1464" t="s">
        <v>137</v>
      </c>
      <c r="K1464" t="s">
        <v>187</v>
      </c>
      <c r="L1464" t="s">
        <v>4340</v>
      </c>
      <c r="M1464" t="s">
        <v>4341</v>
      </c>
      <c r="N1464" s="26">
        <v>6.4269444440000001</v>
      </c>
      <c r="O1464">
        <v>0</v>
      </c>
      <c r="P1464">
        <v>624</v>
      </c>
      <c r="Q1464">
        <v>0</v>
      </c>
      <c r="R1464">
        <v>0</v>
      </c>
      <c r="S1464">
        <v>0</v>
      </c>
      <c r="T1464">
        <v>47</v>
      </c>
      <c r="U1464">
        <v>0</v>
      </c>
      <c r="V1464">
        <v>0</v>
      </c>
      <c r="W1464" s="26">
        <v>0</v>
      </c>
      <c r="X1464" s="26">
        <v>902.01814465319683</v>
      </c>
      <c r="Y1464" s="26">
        <v>0</v>
      </c>
      <c r="Z1464" s="26">
        <v>0</v>
      </c>
      <c r="AA1464" s="26">
        <v>0</v>
      </c>
      <c r="AB1464" s="26">
        <v>345.74771554175271</v>
      </c>
      <c r="AC1464" s="26">
        <v>0</v>
      </c>
      <c r="AD1464" s="26">
        <v>0</v>
      </c>
      <c r="AE1464" s="26">
        <v>1247.7658601949495</v>
      </c>
    </row>
    <row r="1465" spans="1:31" x14ac:dyDescent="0.3">
      <c r="A1465">
        <v>2762623</v>
      </c>
      <c r="B1465">
        <v>1</v>
      </c>
      <c r="C1465" t="s">
        <v>80</v>
      </c>
      <c r="D1465" t="s">
        <v>82</v>
      </c>
      <c r="E1465" t="s">
        <v>146</v>
      </c>
      <c r="F1465" t="s">
        <v>4342</v>
      </c>
      <c r="G1465" t="s">
        <v>248</v>
      </c>
      <c r="H1465" t="s">
        <v>149</v>
      </c>
      <c r="I1465" t="s">
        <v>136</v>
      </c>
      <c r="J1465" t="s">
        <v>137</v>
      </c>
      <c r="K1465" t="s">
        <v>138</v>
      </c>
      <c r="L1465" t="s">
        <v>4343</v>
      </c>
      <c r="M1465" t="s">
        <v>4344</v>
      </c>
      <c r="N1465" s="26">
        <v>5.3919444439999999</v>
      </c>
      <c r="O1465">
        <v>0</v>
      </c>
      <c r="P1465">
        <v>880</v>
      </c>
      <c r="Q1465">
        <v>0</v>
      </c>
      <c r="R1465">
        <v>0</v>
      </c>
      <c r="S1465">
        <v>0</v>
      </c>
      <c r="T1465">
        <v>45</v>
      </c>
      <c r="U1465">
        <v>0</v>
      </c>
      <c r="V1465">
        <v>0</v>
      </c>
      <c r="W1465" s="26">
        <v>0</v>
      </c>
      <c r="X1465" s="26">
        <v>1290.6551683245259</v>
      </c>
      <c r="Y1465" s="26">
        <v>0</v>
      </c>
      <c r="Z1465" s="26">
        <v>0</v>
      </c>
      <c r="AA1465" s="26">
        <v>0</v>
      </c>
      <c r="AB1465" s="26">
        <v>94.927089114032725</v>
      </c>
      <c r="AC1465" s="26">
        <v>0</v>
      </c>
      <c r="AD1465" s="26">
        <v>0</v>
      </c>
      <c r="AE1465" s="26">
        <v>1385.5822574385586</v>
      </c>
    </row>
    <row r="1466" spans="1:31" x14ac:dyDescent="0.3">
      <c r="A1466">
        <v>2762500</v>
      </c>
      <c r="B1466">
        <v>1</v>
      </c>
      <c r="C1466" t="s">
        <v>80</v>
      </c>
      <c r="D1466" t="s">
        <v>85</v>
      </c>
      <c r="E1466" t="s">
        <v>166</v>
      </c>
      <c r="F1466" t="s">
        <v>4345</v>
      </c>
      <c r="G1466" t="s">
        <v>307</v>
      </c>
      <c r="H1466" t="s">
        <v>135</v>
      </c>
      <c r="I1466" t="s">
        <v>136</v>
      </c>
      <c r="J1466" t="s">
        <v>137</v>
      </c>
      <c r="K1466" t="s">
        <v>138</v>
      </c>
      <c r="L1466" t="s">
        <v>4346</v>
      </c>
      <c r="M1466" t="s">
        <v>4347</v>
      </c>
      <c r="N1466" s="26">
        <v>7.3377777770000003</v>
      </c>
      <c r="O1466">
        <v>0</v>
      </c>
      <c r="P1466">
        <v>118</v>
      </c>
      <c r="Q1466">
        <v>0</v>
      </c>
      <c r="R1466">
        <v>0</v>
      </c>
      <c r="S1466">
        <v>0</v>
      </c>
      <c r="T1466">
        <v>11</v>
      </c>
      <c r="U1466">
        <v>0</v>
      </c>
      <c r="V1466">
        <v>0</v>
      </c>
      <c r="W1466" s="26">
        <v>0</v>
      </c>
      <c r="X1466" s="26">
        <v>200.58987803653352</v>
      </c>
      <c r="Y1466" s="26">
        <v>0</v>
      </c>
      <c r="Z1466" s="26">
        <v>0</v>
      </c>
      <c r="AA1466" s="26">
        <v>0</v>
      </c>
      <c r="AB1466" s="26">
        <v>109.21654797194587</v>
      </c>
      <c r="AC1466" s="26">
        <v>0</v>
      </c>
      <c r="AD1466" s="26">
        <v>0</v>
      </c>
      <c r="AE1466" s="26">
        <v>309.80642600847938</v>
      </c>
    </row>
    <row r="1467" spans="1:31" x14ac:dyDescent="0.3">
      <c r="A1467">
        <v>2762646</v>
      </c>
      <c r="B1467">
        <v>1</v>
      </c>
      <c r="C1467" t="s">
        <v>80</v>
      </c>
      <c r="D1467" t="s">
        <v>85</v>
      </c>
      <c r="E1467" t="s">
        <v>166</v>
      </c>
      <c r="F1467" t="s">
        <v>2616</v>
      </c>
      <c r="G1467" t="s">
        <v>232</v>
      </c>
      <c r="H1467" t="s">
        <v>135</v>
      </c>
      <c r="I1467" t="s">
        <v>136</v>
      </c>
      <c r="J1467" t="s">
        <v>137</v>
      </c>
      <c r="K1467" t="s">
        <v>138</v>
      </c>
      <c r="L1467" t="s">
        <v>4348</v>
      </c>
      <c r="M1467" t="s">
        <v>4349</v>
      </c>
      <c r="N1467" s="26">
        <v>3.4780555550000001</v>
      </c>
      <c r="O1467">
        <v>0</v>
      </c>
      <c r="P1467">
        <v>16</v>
      </c>
      <c r="Q1467">
        <v>0</v>
      </c>
      <c r="R1467">
        <v>0</v>
      </c>
      <c r="S1467">
        <v>0</v>
      </c>
      <c r="T1467">
        <v>7</v>
      </c>
      <c r="U1467">
        <v>0</v>
      </c>
      <c r="V1467">
        <v>0</v>
      </c>
      <c r="W1467" s="26">
        <v>0</v>
      </c>
      <c r="X1467" s="26">
        <v>20.62172061473202</v>
      </c>
      <c r="Y1467" s="26">
        <v>0</v>
      </c>
      <c r="Z1467" s="26">
        <v>0</v>
      </c>
      <c r="AA1467" s="26">
        <v>0</v>
      </c>
      <c r="AB1467" s="26">
        <v>39.78975124577093</v>
      </c>
      <c r="AC1467" s="26">
        <v>0</v>
      </c>
      <c r="AD1467" s="26">
        <v>0</v>
      </c>
      <c r="AE1467" s="26">
        <v>60.411471860502949</v>
      </c>
    </row>
    <row r="1468" spans="1:31" x14ac:dyDescent="0.3">
      <c r="A1468">
        <v>2762354</v>
      </c>
      <c r="B1468">
        <v>1</v>
      </c>
      <c r="C1468" t="s">
        <v>80</v>
      </c>
      <c r="D1468" t="s">
        <v>97</v>
      </c>
      <c r="E1468" t="s">
        <v>132</v>
      </c>
      <c r="F1468" t="s">
        <v>4350</v>
      </c>
      <c r="G1468" t="s">
        <v>134</v>
      </c>
      <c r="H1468" t="s">
        <v>135</v>
      </c>
      <c r="I1468" t="s">
        <v>136</v>
      </c>
      <c r="J1468" t="s">
        <v>137</v>
      </c>
      <c r="K1468" t="s">
        <v>138</v>
      </c>
      <c r="L1468" t="s">
        <v>4351</v>
      </c>
      <c r="M1468" t="s">
        <v>4352</v>
      </c>
      <c r="N1468" s="26">
        <v>5.9641666659999997</v>
      </c>
      <c r="O1468">
        <v>0</v>
      </c>
      <c r="P1468">
        <v>1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 s="26">
        <v>0</v>
      </c>
      <c r="X1468" s="26">
        <v>1.5935460136759798</v>
      </c>
      <c r="Y1468" s="26">
        <v>0</v>
      </c>
      <c r="Z1468" s="26">
        <v>0</v>
      </c>
      <c r="AA1468" s="26">
        <v>0</v>
      </c>
      <c r="AB1468" s="26">
        <v>0</v>
      </c>
      <c r="AC1468" s="26">
        <v>0</v>
      </c>
      <c r="AD1468" s="26">
        <v>0</v>
      </c>
      <c r="AE1468" s="26">
        <v>1.5935460136759798</v>
      </c>
    </row>
    <row r="1469" spans="1:31" x14ac:dyDescent="0.3">
      <c r="A1469">
        <v>2762414</v>
      </c>
      <c r="B1469">
        <v>1</v>
      </c>
      <c r="C1469" t="s">
        <v>80</v>
      </c>
      <c r="D1469" t="s">
        <v>90</v>
      </c>
      <c r="E1469" t="s">
        <v>132</v>
      </c>
      <c r="F1469" t="s">
        <v>4353</v>
      </c>
      <c r="G1469" t="s">
        <v>134</v>
      </c>
      <c r="H1469" t="s">
        <v>135</v>
      </c>
      <c r="I1469" t="s">
        <v>136</v>
      </c>
      <c r="J1469" t="s">
        <v>137</v>
      </c>
      <c r="K1469" t="s">
        <v>138</v>
      </c>
      <c r="L1469" t="s">
        <v>4354</v>
      </c>
      <c r="M1469" t="s">
        <v>4355</v>
      </c>
      <c r="N1469" s="26">
        <v>0.68361111100000005</v>
      </c>
      <c r="O1469">
        <v>0</v>
      </c>
      <c r="P1469">
        <v>6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 s="26">
        <v>0</v>
      </c>
      <c r="X1469" s="26">
        <v>1.4647618217234719</v>
      </c>
      <c r="Y1469" s="26">
        <v>0</v>
      </c>
      <c r="Z1469" s="26">
        <v>0</v>
      </c>
      <c r="AA1469" s="26">
        <v>0</v>
      </c>
      <c r="AB1469" s="26">
        <v>0</v>
      </c>
      <c r="AC1469" s="26">
        <v>0</v>
      </c>
      <c r="AD1469" s="26">
        <v>0</v>
      </c>
      <c r="AE1469" s="26">
        <v>1.4647618217234719</v>
      </c>
    </row>
    <row r="1470" spans="1:31" x14ac:dyDescent="0.3">
      <c r="A1470">
        <v>2762308</v>
      </c>
      <c r="B1470">
        <v>1</v>
      </c>
      <c r="C1470" t="s">
        <v>80</v>
      </c>
      <c r="D1470" t="s">
        <v>85</v>
      </c>
      <c r="E1470" t="s">
        <v>132</v>
      </c>
      <c r="F1470" t="s">
        <v>4356</v>
      </c>
      <c r="G1470" t="s">
        <v>134</v>
      </c>
      <c r="H1470" t="s">
        <v>135</v>
      </c>
      <c r="I1470" t="s">
        <v>136</v>
      </c>
      <c r="J1470" t="s">
        <v>137</v>
      </c>
      <c r="K1470" t="s">
        <v>138</v>
      </c>
      <c r="L1470" t="s">
        <v>4357</v>
      </c>
      <c r="M1470" t="s">
        <v>4358</v>
      </c>
      <c r="N1470" s="26">
        <v>4.5108333329999999</v>
      </c>
      <c r="O1470">
        <v>0</v>
      </c>
      <c r="P1470">
        <v>4</v>
      </c>
      <c r="Q1470">
        <v>0</v>
      </c>
      <c r="R1470">
        <v>0</v>
      </c>
      <c r="S1470">
        <v>0</v>
      </c>
      <c r="T1470">
        <v>1</v>
      </c>
      <c r="U1470">
        <v>0</v>
      </c>
      <c r="V1470">
        <v>0</v>
      </c>
      <c r="W1470" s="26">
        <v>0</v>
      </c>
      <c r="X1470" s="26">
        <v>0</v>
      </c>
      <c r="Y1470" s="26">
        <v>0</v>
      </c>
      <c r="Z1470" s="26">
        <v>0</v>
      </c>
      <c r="AA1470" s="26">
        <v>0</v>
      </c>
      <c r="AB1470" s="26">
        <v>8.0086506532958328</v>
      </c>
      <c r="AC1470" s="26">
        <v>0</v>
      </c>
      <c r="AD1470" s="26">
        <v>0</v>
      </c>
      <c r="AE1470" s="26">
        <v>8.0086506532958328</v>
      </c>
    </row>
    <row r="1471" spans="1:31" x14ac:dyDescent="0.3">
      <c r="A1471">
        <v>2762855</v>
      </c>
      <c r="B1471">
        <v>1</v>
      </c>
      <c r="C1471" t="s">
        <v>81</v>
      </c>
      <c r="D1471" t="s">
        <v>116</v>
      </c>
      <c r="E1471" t="s">
        <v>157</v>
      </c>
      <c r="F1471" t="s">
        <v>4359</v>
      </c>
      <c r="G1471" t="s">
        <v>159</v>
      </c>
      <c r="H1471" t="s">
        <v>149</v>
      </c>
      <c r="I1471" t="s">
        <v>136</v>
      </c>
      <c r="J1471" t="s">
        <v>137</v>
      </c>
      <c r="K1471" t="s">
        <v>138</v>
      </c>
      <c r="L1471" t="s">
        <v>4360</v>
      </c>
      <c r="M1471" t="s">
        <v>4361</v>
      </c>
      <c r="N1471" s="26">
        <v>0.30333333299999998</v>
      </c>
      <c r="O1471">
        <v>21</v>
      </c>
      <c r="P1471">
        <v>4297</v>
      </c>
      <c r="Q1471">
        <v>211</v>
      </c>
      <c r="R1471">
        <v>498</v>
      </c>
      <c r="S1471">
        <v>49</v>
      </c>
      <c r="T1471">
        <v>498</v>
      </c>
      <c r="U1471">
        <v>6</v>
      </c>
      <c r="V1471">
        <v>0</v>
      </c>
      <c r="W1471" s="26">
        <v>1.6620485582095847</v>
      </c>
      <c r="X1471" s="26">
        <v>169.81404906296729</v>
      </c>
      <c r="Y1471" s="26">
        <v>48.442092290505919</v>
      </c>
      <c r="Z1471" s="26">
        <v>13.360712107710729</v>
      </c>
      <c r="AA1471" s="26">
        <v>145.51601743743339</v>
      </c>
      <c r="AB1471" s="26">
        <v>51.70014458996809</v>
      </c>
      <c r="AC1471" s="26">
        <v>28.405659806118507</v>
      </c>
      <c r="AD1471" s="26">
        <v>0</v>
      </c>
      <c r="AE1471" s="26">
        <v>458.90072385291353</v>
      </c>
    </row>
    <row r="1472" spans="1:31" x14ac:dyDescent="0.3">
      <c r="A1472">
        <v>2762765</v>
      </c>
      <c r="B1472">
        <v>2</v>
      </c>
      <c r="C1472" t="s">
        <v>80</v>
      </c>
      <c r="D1472" t="s">
        <v>94</v>
      </c>
      <c r="E1472" t="s">
        <v>141</v>
      </c>
      <c r="F1472" t="s">
        <v>4362</v>
      </c>
      <c r="G1472" t="s">
        <v>287</v>
      </c>
      <c r="H1472" t="s">
        <v>135</v>
      </c>
      <c r="I1472" t="s">
        <v>136</v>
      </c>
      <c r="J1472" t="s">
        <v>3</v>
      </c>
      <c r="K1472" t="s">
        <v>138</v>
      </c>
      <c r="L1472" t="s">
        <v>4037</v>
      </c>
      <c r="M1472" t="s">
        <v>4363</v>
      </c>
      <c r="N1472" s="26">
        <v>0.65638888799999995</v>
      </c>
      <c r="O1472">
        <v>0</v>
      </c>
      <c r="P1472">
        <v>235</v>
      </c>
      <c r="Q1472">
        <v>0</v>
      </c>
      <c r="R1472">
        <v>0</v>
      </c>
      <c r="S1472">
        <v>0</v>
      </c>
      <c r="T1472">
        <v>20</v>
      </c>
      <c r="U1472">
        <v>0</v>
      </c>
      <c r="V1472">
        <v>0</v>
      </c>
      <c r="W1472" s="26">
        <v>0</v>
      </c>
      <c r="X1472" s="26">
        <v>47.403467117591774</v>
      </c>
      <c r="Y1472" s="26">
        <v>0</v>
      </c>
      <c r="Z1472" s="26">
        <v>0</v>
      </c>
      <c r="AA1472" s="26">
        <v>0</v>
      </c>
      <c r="AB1472" s="26">
        <v>4.1126250164743183</v>
      </c>
      <c r="AC1472" s="26">
        <v>0</v>
      </c>
      <c r="AD1472" s="26">
        <v>0</v>
      </c>
      <c r="AE1472" s="26">
        <v>51.516092134066092</v>
      </c>
    </row>
    <row r="1473" spans="1:31" x14ac:dyDescent="0.3">
      <c r="A1473">
        <v>2762955</v>
      </c>
      <c r="B1473">
        <v>1</v>
      </c>
      <c r="C1473" t="s">
        <v>81</v>
      </c>
      <c r="D1473" t="s">
        <v>114</v>
      </c>
      <c r="E1473" t="s">
        <v>152</v>
      </c>
      <c r="F1473" t="s">
        <v>4364</v>
      </c>
      <c r="G1473" t="s">
        <v>159</v>
      </c>
      <c r="H1473" t="s">
        <v>149</v>
      </c>
      <c r="I1473" t="s">
        <v>136</v>
      </c>
      <c r="J1473" t="s">
        <v>137</v>
      </c>
      <c r="K1473" t="s">
        <v>138</v>
      </c>
      <c r="L1473" t="s">
        <v>4365</v>
      </c>
      <c r="M1473" t="s">
        <v>4366</v>
      </c>
      <c r="N1473" s="26">
        <v>1.2583333329999999</v>
      </c>
      <c r="O1473">
        <v>0</v>
      </c>
      <c r="P1473">
        <v>256</v>
      </c>
      <c r="Q1473">
        <v>0</v>
      </c>
      <c r="R1473">
        <v>1</v>
      </c>
      <c r="S1473">
        <v>3</v>
      </c>
      <c r="T1473">
        <v>38</v>
      </c>
      <c r="U1473">
        <v>0</v>
      </c>
      <c r="V1473">
        <v>0</v>
      </c>
      <c r="W1473" s="26">
        <v>0</v>
      </c>
      <c r="X1473" s="26">
        <v>2.8694627683261786</v>
      </c>
      <c r="Y1473" s="26">
        <v>0</v>
      </c>
      <c r="Z1473" s="26">
        <v>0</v>
      </c>
      <c r="AA1473" s="26">
        <v>4.6099170853802898</v>
      </c>
      <c r="AB1473" s="26">
        <v>1.1063964990722623</v>
      </c>
      <c r="AC1473" s="26">
        <v>0</v>
      </c>
      <c r="AD1473" s="26">
        <v>0</v>
      </c>
      <c r="AE1473" s="26">
        <v>8.5857763527787316</v>
      </c>
    </row>
    <row r="1474" spans="1:31" x14ac:dyDescent="0.3">
      <c r="A1474">
        <v>2762460</v>
      </c>
      <c r="B1474">
        <v>1</v>
      </c>
      <c r="C1474" t="s">
        <v>81</v>
      </c>
      <c r="D1474" t="s">
        <v>118</v>
      </c>
      <c r="E1474" t="s">
        <v>152</v>
      </c>
      <c r="F1474" t="s">
        <v>4367</v>
      </c>
      <c r="G1474" t="s">
        <v>628</v>
      </c>
      <c r="H1474" t="s">
        <v>149</v>
      </c>
      <c r="I1474" t="s">
        <v>136</v>
      </c>
      <c r="J1474" t="s">
        <v>137</v>
      </c>
      <c r="K1474" t="s">
        <v>187</v>
      </c>
      <c r="L1474" t="s">
        <v>4368</v>
      </c>
      <c r="M1474" t="s">
        <v>4369</v>
      </c>
      <c r="N1474" s="26">
        <v>4.909444444</v>
      </c>
      <c r="O1474">
        <v>2</v>
      </c>
      <c r="P1474">
        <v>465</v>
      </c>
      <c r="Q1474">
        <v>49</v>
      </c>
      <c r="R1474">
        <v>70</v>
      </c>
      <c r="S1474">
        <v>19</v>
      </c>
      <c r="T1474">
        <v>51</v>
      </c>
      <c r="U1474">
        <v>0</v>
      </c>
      <c r="V1474">
        <v>0</v>
      </c>
      <c r="W1474" s="26">
        <v>7.3358886219599135</v>
      </c>
      <c r="X1474" s="26">
        <v>569.51042286971312</v>
      </c>
      <c r="Y1474" s="26">
        <v>151.62372473485757</v>
      </c>
      <c r="Z1474" s="26">
        <v>28.021251179082231</v>
      </c>
      <c r="AA1474" s="26">
        <v>3086.5814215811301</v>
      </c>
      <c r="AB1474" s="26">
        <v>157.51188659256377</v>
      </c>
      <c r="AC1474" s="26">
        <v>0</v>
      </c>
      <c r="AD1474" s="26">
        <v>0</v>
      </c>
      <c r="AE1474" s="26">
        <v>4000.584595579307</v>
      </c>
    </row>
    <row r="1475" spans="1:31" x14ac:dyDescent="0.3">
      <c r="A1475">
        <v>2763001</v>
      </c>
      <c r="B1475">
        <v>1</v>
      </c>
      <c r="C1475" t="s">
        <v>80</v>
      </c>
      <c r="D1475" t="s">
        <v>84</v>
      </c>
      <c r="E1475" t="s">
        <v>170</v>
      </c>
      <c r="F1475" t="s">
        <v>4370</v>
      </c>
      <c r="G1475" t="s">
        <v>204</v>
      </c>
      <c r="H1475" t="s">
        <v>135</v>
      </c>
      <c r="I1475" t="s">
        <v>136</v>
      </c>
      <c r="J1475" t="s">
        <v>137</v>
      </c>
      <c r="K1475" t="s">
        <v>138</v>
      </c>
      <c r="L1475" t="s">
        <v>4371</v>
      </c>
      <c r="M1475" t="s">
        <v>4372</v>
      </c>
      <c r="N1475" s="26">
        <v>2.4822222219999999</v>
      </c>
      <c r="O1475">
        <v>0</v>
      </c>
      <c r="P1475">
        <v>168</v>
      </c>
      <c r="Q1475">
        <v>0</v>
      </c>
      <c r="R1475">
        <v>0</v>
      </c>
      <c r="S1475">
        <v>0</v>
      </c>
      <c r="T1475">
        <v>22</v>
      </c>
      <c r="U1475">
        <v>0</v>
      </c>
      <c r="V1475">
        <v>0</v>
      </c>
      <c r="W1475" s="26">
        <v>0</v>
      </c>
      <c r="X1475" s="26">
        <v>101.59208737135867</v>
      </c>
      <c r="Y1475" s="26">
        <v>0</v>
      </c>
      <c r="Z1475" s="26">
        <v>0</v>
      </c>
      <c r="AA1475" s="26">
        <v>0</v>
      </c>
      <c r="AB1475" s="26">
        <v>122.27415125319389</v>
      </c>
      <c r="AC1475" s="26">
        <v>0</v>
      </c>
      <c r="AD1475" s="26">
        <v>0</v>
      </c>
      <c r="AE1475" s="26">
        <v>223.86623862455258</v>
      </c>
    </row>
    <row r="1476" spans="1:31" x14ac:dyDescent="0.3">
      <c r="A1476">
        <v>2762328</v>
      </c>
      <c r="B1476">
        <v>1</v>
      </c>
      <c r="C1476" t="s">
        <v>81</v>
      </c>
      <c r="D1476" t="s">
        <v>127</v>
      </c>
      <c r="E1476" t="s">
        <v>152</v>
      </c>
      <c r="F1476" t="s">
        <v>4373</v>
      </c>
      <c r="G1476" t="s">
        <v>628</v>
      </c>
      <c r="H1476" t="s">
        <v>149</v>
      </c>
      <c r="I1476" t="s">
        <v>136</v>
      </c>
      <c r="J1476" t="s">
        <v>137</v>
      </c>
      <c r="K1476" t="s">
        <v>187</v>
      </c>
      <c r="L1476" t="s">
        <v>4374</v>
      </c>
      <c r="M1476" t="s">
        <v>4375</v>
      </c>
      <c r="N1476" s="26">
        <v>8.0950000000000006</v>
      </c>
      <c r="O1476">
        <v>6</v>
      </c>
      <c r="P1476">
        <v>12</v>
      </c>
      <c r="Q1476">
        <v>191</v>
      </c>
      <c r="R1476">
        <v>121</v>
      </c>
      <c r="S1476">
        <v>15</v>
      </c>
      <c r="T1476">
        <v>8</v>
      </c>
      <c r="U1476">
        <v>0</v>
      </c>
      <c r="V1476">
        <v>0</v>
      </c>
      <c r="W1476" s="26">
        <v>17.349618566148532</v>
      </c>
      <c r="X1476" s="26">
        <v>0</v>
      </c>
      <c r="Y1476" s="26">
        <v>288.43066146581964</v>
      </c>
      <c r="Z1476" s="26">
        <v>78.557691600599469</v>
      </c>
      <c r="AA1476" s="26">
        <v>580.15208573819484</v>
      </c>
      <c r="AB1476" s="26">
        <v>8.8624793924143752</v>
      </c>
      <c r="AC1476" s="26">
        <v>0</v>
      </c>
      <c r="AD1476" s="26">
        <v>0</v>
      </c>
      <c r="AE1476" s="26">
        <v>973.35253676317689</v>
      </c>
    </row>
    <row r="1477" spans="1:31" x14ac:dyDescent="0.3">
      <c r="A1477">
        <v>2762769</v>
      </c>
      <c r="B1477">
        <v>1</v>
      </c>
      <c r="C1477" t="s">
        <v>81</v>
      </c>
      <c r="D1477" t="s">
        <v>118</v>
      </c>
      <c r="E1477" t="s">
        <v>152</v>
      </c>
      <c r="F1477" t="s">
        <v>4376</v>
      </c>
      <c r="G1477" t="s">
        <v>159</v>
      </c>
      <c r="H1477" t="s">
        <v>149</v>
      </c>
      <c r="I1477" t="s">
        <v>136</v>
      </c>
      <c r="J1477" t="s">
        <v>137</v>
      </c>
      <c r="K1477" t="s">
        <v>138</v>
      </c>
      <c r="L1477" t="s">
        <v>4377</v>
      </c>
      <c r="M1477" t="s">
        <v>4378</v>
      </c>
      <c r="N1477" s="26">
        <v>0.31305555499999999</v>
      </c>
      <c r="O1477">
        <v>6</v>
      </c>
      <c r="P1477">
        <v>413</v>
      </c>
      <c r="Q1477">
        <v>52</v>
      </c>
      <c r="R1477">
        <v>42</v>
      </c>
      <c r="S1477">
        <v>8</v>
      </c>
      <c r="T1477">
        <v>33</v>
      </c>
      <c r="U1477">
        <v>0</v>
      </c>
      <c r="V1477">
        <v>0</v>
      </c>
      <c r="W1477" s="26">
        <v>0.56806173021258399</v>
      </c>
      <c r="X1477" s="26">
        <v>15.903154937131559</v>
      </c>
      <c r="Y1477" s="26">
        <v>41.117846344627758</v>
      </c>
      <c r="Z1477" s="26">
        <v>7.02032571266085</v>
      </c>
      <c r="AA1477" s="26">
        <v>6.7471606994381057</v>
      </c>
      <c r="AB1477" s="26">
        <v>1.9755992899503074</v>
      </c>
      <c r="AC1477" s="26">
        <v>0</v>
      </c>
      <c r="AD1477" s="26">
        <v>0</v>
      </c>
      <c r="AE1477" s="26">
        <v>73.332148714021173</v>
      </c>
    </row>
    <row r="1478" spans="1:31" x14ac:dyDescent="0.3">
      <c r="A1478">
        <v>2762875</v>
      </c>
      <c r="B1478">
        <v>1</v>
      </c>
      <c r="C1478" t="s">
        <v>81</v>
      </c>
      <c r="D1478" t="s">
        <v>121</v>
      </c>
      <c r="E1478" t="s">
        <v>170</v>
      </c>
      <c r="F1478" t="s">
        <v>4379</v>
      </c>
      <c r="G1478" t="s">
        <v>204</v>
      </c>
      <c r="H1478" t="s">
        <v>135</v>
      </c>
      <c r="I1478" t="s">
        <v>136</v>
      </c>
      <c r="J1478" t="s">
        <v>137</v>
      </c>
      <c r="K1478" t="s">
        <v>138</v>
      </c>
      <c r="L1478" t="s">
        <v>4380</v>
      </c>
      <c r="M1478" t="s">
        <v>4381</v>
      </c>
      <c r="N1478" s="26">
        <v>0.824722222</v>
      </c>
      <c r="O1478">
        <v>0</v>
      </c>
      <c r="P1478">
        <v>6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 s="26">
        <v>0</v>
      </c>
      <c r="X1478" s="26">
        <v>0.48413225595957798</v>
      </c>
      <c r="Y1478" s="26">
        <v>0</v>
      </c>
      <c r="Z1478" s="26">
        <v>0</v>
      </c>
      <c r="AA1478" s="26">
        <v>0</v>
      </c>
      <c r="AB1478" s="26">
        <v>0</v>
      </c>
      <c r="AC1478" s="26">
        <v>0</v>
      </c>
      <c r="AD1478" s="26">
        <v>0</v>
      </c>
      <c r="AE1478" s="26">
        <v>0.48413225595957798</v>
      </c>
    </row>
    <row r="1479" spans="1:31" x14ac:dyDescent="0.3">
      <c r="A1479">
        <v>2762626</v>
      </c>
      <c r="B1479">
        <v>1</v>
      </c>
      <c r="C1479" t="s">
        <v>81</v>
      </c>
      <c r="D1479" t="s">
        <v>127</v>
      </c>
      <c r="E1479" t="s">
        <v>152</v>
      </c>
      <c r="F1479" t="s">
        <v>4382</v>
      </c>
      <c r="G1479" t="s">
        <v>159</v>
      </c>
      <c r="H1479" t="s">
        <v>149</v>
      </c>
      <c r="I1479" t="s">
        <v>136</v>
      </c>
      <c r="J1479" t="s">
        <v>137</v>
      </c>
      <c r="K1479" t="s">
        <v>138</v>
      </c>
      <c r="L1479" t="s">
        <v>4383</v>
      </c>
      <c r="M1479" t="s">
        <v>4384</v>
      </c>
      <c r="N1479" s="26">
        <v>5.5719444439999997</v>
      </c>
      <c r="O1479">
        <v>5</v>
      </c>
      <c r="P1479">
        <v>0</v>
      </c>
      <c r="Q1479">
        <v>61</v>
      </c>
      <c r="R1479">
        <v>0</v>
      </c>
      <c r="S1479">
        <v>2</v>
      </c>
      <c r="T1479">
        <v>0</v>
      </c>
      <c r="U1479">
        <v>0</v>
      </c>
      <c r="V1479">
        <v>0</v>
      </c>
      <c r="W1479" s="26">
        <v>2.6469878408177783</v>
      </c>
      <c r="X1479" s="26">
        <v>0</v>
      </c>
      <c r="Y1479" s="26">
        <v>8.7582828821180421</v>
      </c>
      <c r="Z1479" s="26">
        <v>0</v>
      </c>
      <c r="AA1479" s="26">
        <v>7.9687005143705569</v>
      </c>
      <c r="AB1479" s="26">
        <v>0</v>
      </c>
      <c r="AC1479" s="26">
        <v>0</v>
      </c>
      <c r="AD1479" s="26">
        <v>0</v>
      </c>
      <c r="AE1479" s="26">
        <v>19.373971237306378</v>
      </c>
    </row>
    <row r="1480" spans="1:31" x14ac:dyDescent="0.3">
      <c r="A1480">
        <v>2762434</v>
      </c>
      <c r="B1480">
        <v>1</v>
      </c>
      <c r="C1480" t="s">
        <v>80</v>
      </c>
      <c r="D1480" t="s">
        <v>84</v>
      </c>
      <c r="E1480" t="s">
        <v>157</v>
      </c>
      <c r="F1480" t="s">
        <v>4385</v>
      </c>
      <c r="G1480" t="s">
        <v>1309</v>
      </c>
      <c r="H1480" t="s">
        <v>149</v>
      </c>
      <c r="I1480" t="s">
        <v>136</v>
      </c>
      <c r="J1480" t="s">
        <v>137</v>
      </c>
      <c r="K1480" t="s">
        <v>138</v>
      </c>
      <c r="L1480" t="s">
        <v>4386</v>
      </c>
      <c r="M1480" t="s">
        <v>4387</v>
      </c>
      <c r="N1480" s="26">
        <v>0.56861111099999995</v>
      </c>
      <c r="O1480">
        <v>0</v>
      </c>
      <c r="P1480">
        <v>8374</v>
      </c>
      <c r="Q1480">
        <v>0</v>
      </c>
      <c r="R1480">
        <v>0</v>
      </c>
      <c r="S1480">
        <v>1</v>
      </c>
      <c r="T1480">
        <v>893</v>
      </c>
      <c r="U1480">
        <v>0</v>
      </c>
      <c r="V1480">
        <v>0</v>
      </c>
      <c r="W1480" s="26">
        <v>0</v>
      </c>
      <c r="X1480" s="26">
        <v>1000.4175166614621</v>
      </c>
      <c r="Y1480" s="26">
        <v>0</v>
      </c>
      <c r="Z1480" s="26">
        <v>0</v>
      </c>
      <c r="AA1480" s="26">
        <v>14.479283425966649</v>
      </c>
      <c r="AB1480" s="26">
        <v>754.82673836889603</v>
      </c>
      <c r="AC1480" s="26">
        <v>0</v>
      </c>
      <c r="AD1480" s="26">
        <v>0</v>
      </c>
      <c r="AE1480" s="26">
        <v>1769.7235384563246</v>
      </c>
    </row>
    <row r="1481" spans="1:31" x14ac:dyDescent="0.3">
      <c r="A1481">
        <v>2762334</v>
      </c>
      <c r="B1481">
        <v>1</v>
      </c>
      <c r="C1481" t="s">
        <v>80</v>
      </c>
      <c r="D1481" t="s">
        <v>103</v>
      </c>
      <c r="E1481" t="s">
        <v>146</v>
      </c>
      <c r="F1481" t="s">
        <v>4388</v>
      </c>
      <c r="G1481" t="s">
        <v>186</v>
      </c>
      <c r="H1481" t="s">
        <v>149</v>
      </c>
      <c r="I1481" t="s">
        <v>136</v>
      </c>
      <c r="J1481" t="s">
        <v>137</v>
      </c>
      <c r="K1481" t="s">
        <v>187</v>
      </c>
      <c r="L1481" t="s">
        <v>4389</v>
      </c>
      <c r="M1481" t="s">
        <v>4390</v>
      </c>
      <c r="N1481" s="26">
        <v>8.1969444439999997</v>
      </c>
      <c r="O1481">
        <v>0</v>
      </c>
      <c r="P1481">
        <v>479</v>
      </c>
      <c r="Q1481">
        <v>0</v>
      </c>
      <c r="R1481">
        <v>8</v>
      </c>
      <c r="S1481">
        <v>0</v>
      </c>
      <c r="T1481">
        <v>92</v>
      </c>
      <c r="U1481">
        <v>0</v>
      </c>
      <c r="V1481">
        <v>0</v>
      </c>
      <c r="W1481" s="26">
        <v>0</v>
      </c>
      <c r="X1481" s="26">
        <v>685.00370326612256</v>
      </c>
      <c r="Y1481" s="26">
        <v>0</v>
      </c>
      <c r="Z1481" s="26">
        <v>23.978814685336463</v>
      </c>
      <c r="AA1481" s="26">
        <v>0</v>
      </c>
      <c r="AB1481" s="26">
        <v>328.91404507930281</v>
      </c>
      <c r="AC1481" s="26">
        <v>0</v>
      </c>
      <c r="AD1481" s="26">
        <v>0</v>
      </c>
      <c r="AE1481" s="26">
        <v>1037.8965630307619</v>
      </c>
    </row>
    <row r="1482" spans="1:31" x14ac:dyDescent="0.3">
      <c r="A1482">
        <v>2762975</v>
      </c>
      <c r="B1482">
        <v>1</v>
      </c>
      <c r="C1482" t="s">
        <v>81</v>
      </c>
      <c r="D1482" t="s">
        <v>128</v>
      </c>
      <c r="E1482" t="s">
        <v>132</v>
      </c>
      <c r="F1482" t="s">
        <v>4391</v>
      </c>
      <c r="G1482" t="s">
        <v>134</v>
      </c>
      <c r="H1482" t="s">
        <v>135</v>
      </c>
      <c r="I1482" t="s">
        <v>136</v>
      </c>
      <c r="J1482" t="s">
        <v>137</v>
      </c>
      <c r="K1482" t="s">
        <v>138</v>
      </c>
      <c r="L1482" t="s">
        <v>4392</v>
      </c>
      <c r="M1482" t="s">
        <v>4393</v>
      </c>
      <c r="N1482" s="26">
        <v>1.9622222220000001</v>
      </c>
      <c r="O1482">
        <v>0</v>
      </c>
      <c r="P1482">
        <v>10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 s="26">
        <v>0</v>
      </c>
      <c r="X1482" s="26">
        <v>4.6467416701853956</v>
      </c>
      <c r="Y1482" s="26">
        <v>0</v>
      </c>
      <c r="Z1482" s="26">
        <v>0</v>
      </c>
      <c r="AA1482" s="26">
        <v>0</v>
      </c>
      <c r="AB1482" s="26">
        <v>0</v>
      </c>
      <c r="AC1482" s="26">
        <v>0</v>
      </c>
      <c r="AD1482" s="26">
        <v>0</v>
      </c>
      <c r="AE1482" s="26">
        <v>4.6467416701853956</v>
      </c>
    </row>
    <row r="1483" spans="1:31" x14ac:dyDescent="0.3">
      <c r="A1483">
        <v>2762526</v>
      </c>
      <c r="B1483">
        <v>1</v>
      </c>
      <c r="C1483" t="s">
        <v>80</v>
      </c>
      <c r="D1483" t="s">
        <v>82</v>
      </c>
      <c r="E1483" t="s">
        <v>166</v>
      </c>
      <c r="F1483" t="s">
        <v>1571</v>
      </c>
      <c r="G1483" t="s">
        <v>143</v>
      </c>
      <c r="H1483" t="s">
        <v>135</v>
      </c>
      <c r="I1483" t="s">
        <v>136</v>
      </c>
      <c r="J1483" t="s">
        <v>137</v>
      </c>
      <c r="K1483" t="s">
        <v>138</v>
      </c>
      <c r="L1483" t="s">
        <v>4394</v>
      </c>
      <c r="M1483" t="s">
        <v>4395</v>
      </c>
      <c r="N1483" s="26">
        <v>0.30416666599999997</v>
      </c>
      <c r="O1483">
        <v>0</v>
      </c>
      <c r="P1483">
        <v>11</v>
      </c>
      <c r="Q1483">
        <v>0</v>
      </c>
      <c r="R1483">
        <v>0</v>
      </c>
      <c r="S1483">
        <v>0</v>
      </c>
      <c r="T1483">
        <v>13</v>
      </c>
      <c r="U1483">
        <v>0</v>
      </c>
      <c r="V1483">
        <v>0</v>
      </c>
      <c r="W1483" s="26">
        <v>0</v>
      </c>
      <c r="X1483" s="26">
        <v>0.78040056267323654</v>
      </c>
      <c r="Y1483" s="26">
        <v>0</v>
      </c>
      <c r="Z1483" s="26">
        <v>0</v>
      </c>
      <c r="AA1483" s="26">
        <v>0</v>
      </c>
      <c r="AB1483" s="26">
        <v>10.939671727929227</v>
      </c>
      <c r="AC1483" s="26">
        <v>0</v>
      </c>
      <c r="AD1483" s="26">
        <v>0</v>
      </c>
      <c r="AE1483" s="26">
        <v>11.720072290602463</v>
      </c>
    </row>
    <row r="1484" spans="1:31" x14ac:dyDescent="0.3">
      <c r="A1484">
        <v>2762858</v>
      </c>
      <c r="B1484">
        <v>1</v>
      </c>
      <c r="C1484" t="s">
        <v>80</v>
      </c>
      <c r="D1484" t="s">
        <v>86</v>
      </c>
      <c r="E1484" t="s">
        <v>170</v>
      </c>
      <c r="F1484" t="s">
        <v>4396</v>
      </c>
      <c r="G1484" t="s">
        <v>204</v>
      </c>
      <c r="H1484" t="s">
        <v>135</v>
      </c>
      <c r="I1484" t="s">
        <v>136</v>
      </c>
      <c r="J1484" t="s">
        <v>137</v>
      </c>
      <c r="K1484" t="s">
        <v>138</v>
      </c>
      <c r="L1484" t="s">
        <v>4397</v>
      </c>
      <c r="M1484" t="s">
        <v>4398</v>
      </c>
      <c r="N1484" s="26">
        <v>2.4552777770000001</v>
      </c>
      <c r="O1484">
        <v>0</v>
      </c>
      <c r="P1484">
        <v>27</v>
      </c>
      <c r="Q1484">
        <v>0</v>
      </c>
      <c r="R1484">
        <v>0</v>
      </c>
      <c r="S1484">
        <v>0</v>
      </c>
      <c r="T1484">
        <v>2</v>
      </c>
      <c r="U1484">
        <v>0</v>
      </c>
      <c r="V1484">
        <v>0</v>
      </c>
      <c r="W1484" s="26">
        <v>0</v>
      </c>
      <c r="X1484" s="26">
        <v>23.848685514061334</v>
      </c>
      <c r="Y1484" s="26">
        <v>0</v>
      </c>
      <c r="Z1484" s="26">
        <v>0</v>
      </c>
      <c r="AA1484" s="26">
        <v>0</v>
      </c>
      <c r="AB1484" s="26">
        <v>6.9023527242249996</v>
      </c>
      <c r="AC1484" s="26">
        <v>0</v>
      </c>
      <c r="AD1484" s="26">
        <v>0</v>
      </c>
      <c r="AE1484" s="26">
        <v>30.751038238286334</v>
      </c>
    </row>
    <row r="1485" spans="1:31" x14ac:dyDescent="0.3">
      <c r="A1485">
        <v>2762217</v>
      </c>
      <c r="B1485">
        <v>1</v>
      </c>
      <c r="C1485" t="s">
        <v>80</v>
      </c>
      <c r="D1485" t="s">
        <v>100</v>
      </c>
      <c r="E1485" t="s">
        <v>146</v>
      </c>
      <c r="F1485" t="s">
        <v>4399</v>
      </c>
      <c r="G1485" t="s">
        <v>2474</v>
      </c>
      <c r="H1485" t="s">
        <v>149</v>
      </c>
      <c r="I1485" t="s">
        <v>136</v>
      </c>
      <c r="J1485" t="s">
        <v>137</v>
      </c>
      <c r="K1485" t="s">
        <v>138</v>
      </c>
      <c r="L1485" t="s">
        <v>4400</v>
      </c>
      <c r="M1485" t="s">
        <v>4401</v>
      </c>
      <c r="N1485" s="26">
        <v>7.9980555549999997</v>
      </c>
      <c r="O1485">
        <v>0</v>
      </c>
      <c r="P1485">
        <v>3</v>
      </c>
      <c r="Q1485">
        <v>0</v>
      </c>
      <c r="R1485">
        <v>2</v>
      </c>
      <c r="S1485">
        <v>0</v>
      </c>
      <c r="T1485">
        <v>8</v>
      </c>
      <c r="U1485">
        <v>0</v>
      </c>
      <c r="V1485">
        <v>0</v>
      </c>
      <c r="W1485" s="26">
        <v>0</v>
      </c>
      <c r="X1485" s="26">
        <v>19.778886976147732</v>
      </c>
      <c r="Y1485" s="26">
        <v>0</v>
      </c>
      <c r="Z1485" s="26">
        <v>3.6289274043406001</v>
      </c>
      <c r="AA1485" s="26">
        <v>0</v>
      </c>
      <c r="AB1485" s="26">
        <v>38.328706155489314</v>
      </c>
      <c r="AC1485" s="26">
        <v>0</v>
      </c>
      <c r="AD1485" s="26">
        <v>0</v>
      </c>
      <c r="AE1485" s="26">
        <v>61.736520535977647</v>
      </c>
    </row>
    <row r="1486" spans="1:31" x14ac:dyDescent="0.3">
      <c r="A1486">
        <v>2762881</v>
      </c>
      <c r="B1486">
        <v>1</v>
      </c>
      <c r="C1486" t="s">
        <v>81</v>
      </c>
      <c r="D1486" t="s">
        <v>116</v>
      </c>
      <c r="E1486" t="s">
        <v>152</v>
      </c>
      <c r="F1486" t="s">
        <v>4402</v>
      </c>
      <c r="G1486" t="s">
        <v>159</v>
      </c>
      <c r="H1486" t="s">
        <v>149</v>
      </c>
      <c r="I1486" t="s">
        <v>136</v>
      </c>
      <c r="J1486" t="s">
        <v>137</v>
      </c>
      <c r="K1486" t="s">
        <v>138</v>
      </c>
      <c r="L1486" t="s">
        <v>4403</v>
      </c>
      <c r="M1486" t="s">
        <v>4404</v>
      </c>
      <c r="N1486" s="26">
        <v>1.3819444439999999</v>
      </c>
      <c r="O1486">
        <v>1</v>
      </c>
      <c r="P1486">
        <v>318</v>
      </c>
      <c r="Q1486">
        <v>2</v>
      </c>
      <c r="R1486">
        <v>44</v>
      </c>
      <c r="S1486">
        <v>1</v>
      </c>
      <c r="T1486">
        <v>13</v>
      </c>
      <c r="U1486">
        <v>1</v>
      </c>
      <c r="V1486">
        <v>0</v>
      </c>
      <c r="W1486" s="26">
        <v>0.39924039741</v>
      </c>
      <c r="X1486" s="26">
        <v>40.507970903260329</v>
      </c>
      <c r="Y1486" s="26">
        <v>3.517748425872171</v>
      </c>
      <c r="Z1486" s="26">
        <v>2.964926623748656</v>
      </c>
      <c r="AA1486" s="26">
        <v>0.16724130034426665</v>
      </c>
      <c r="AB1486" s="26">
        <v>7.3468723942315988</v>
      </c>
      <c r="AC1486" s="26">
        <v>16.928796204950537</v>
      </c>
      <c r="AD1486" s="26">
        <v>0</v>
      </c>
      <c r="AE1486" s="26">
        <v>71.832796249817548</v>
      </c>
    </row>
    <row r="1487" spans="1:31" x14ac:dyDescent="0.3">
      <c r="A1487">
        <v>2762549</v>
      </c>
      <c r="B1487">
        <v>1</v>
      </c>
      <c r="C1487" t="s">
        <v>80</v>
      </c>
      <c r="D1487" t="s">
        <v>92</v>
      </c>
      <c r="E1487" t="s">
        <v>157</v>
      </c>
      <c r="F1487" t="s">
        <v>4405</v>
      </c>
      <c r="G1487" t="s">
        <v>774</v>
      </c>
      <c r="H1487" t="s">
        <v>149</v>
      </c>
      <c r="I1487" t="s">
        <v>136</v>
      </c>
      <c r="J1487" t="s">
        <v>137</v>
      </c>
      <c r="K1487" t="s">
        <v>187</v>
      </c>
      <c r="L1487" t="s">
        <v>4406</v>
      </c>
      <c r="M1487" t="s">
        <v>4407</v>
      </c>
      <c r="N1487" s="26">
        <v>4.0530555550000003</v>
      </c>
      <c r="O1487">
        <v>1</v>
      </c>
      <c r="P1487">
        <v>3797</v>
      </c>
      <c r="Q1487">
        <v>0</v>
      </c>
      <c r="R1487">
        <v>6</v>
      </c>
      <c r="S1487">
        <v>7</v>
      </c>
      <c r="T1487">
        <v>227</v>
      </c>
      <c r="U1487">
        <v>0</v>
      </c>
      <c r="V1487">
        <v>0</v>
      </c>
      <c r="W1487" s="26">
        <v>17.426823224584655</v>
      </c>
      <c r="X1487" s="26">
        <v>1368.9664834818786</v>
      </c>
      <c r="Y1487" s="26">
        <v>0</v>
      </c>
      <c r="Z1487" s="26">
        <v>0.37334091468889852</v>
      </c>
      <c r="AA1487" s="26">
        <v>638.24408613719231</v>
      </c>
      <c r="AB1487" s="26">
        <v>818.8116906586904</v>
      </c>
      <c r="AC1487" s="26">
        <v>0</v>
      </c>
      <c r="AD1487" s="26">
        <v>0</v>
      </c>
      <c r="AE1487" s="26">
        <v>2843.8224244170351</v>
      </c>
    </row>
    <row r="1488" spans="1:31" x14ac:dyDescent="0.3">
      <c r="A1488">
        <v>2762672</v>
      </c>
      <c r="B1488">
        <v>1</v>
      </c>
      <c r="C1488" t="s">
        <v>81</v>
      </c>
      <c r="D1488" t="s">
        <v>118</v>
      </c>
      <c r="E1488" t="s">
        <v>157</v>
      </c>
      <c r="F1488" t="s">
        <v>4238</v>
      </c>
      <c r="G1488" t="s">
        <v>143</v>
      </c>
      <c r="H1488" t="s">
        <v>149</v>
      </c>
      <c r="I1488" t="s">
        <v>136</v>
      </c>
      <c r="J1488" t="s">
        <v>137</v>
      </c>
      <c r="K1488" t="s">
        <v>138</v>
      </c>
      <c r="L1488" t="s">
        <v>4408</v>
      </c>
      <c r="M1488" t="s">
        <v>4409</v>
      </c>
      <c r="N1488" s="26">
        <v>0.48527777700000002</v>
      </c>
      <c r="O1488">
        <v>1</v>
      </c>
      <c r="P1488">
        <v>2455</v>
      </c>
      <c r="Q1488">
        <v>5</v>
      </c>
      <c r="R1488">
        <v>160</v>
      </c>
      <c r="S1488">
        <v>1</v>
      </c>
      <c r="T1488">
        <v>312</v>
      </c>
      <c r="U1488">
        <v>0</v>
      </c>
      <c r="V1488">
        <v>1</v>
      </c>
      <c r="W1488" s="26">
        <v>0.10131154525944444</v>
      </c>
      <c r="X1488" s="26">
        <v>232.34063161043116</v>
      </c>
      <c r="Y1488" s="26">
        <v>0.17102655267555555</v>
      </c>
      <c r="Z1488" s="26">
        <v>0.75929365775579549</v>
      </c>
      <c r="AA1488" s="26">
        <v>0.71113480518068339</v>
      </c>
      <c r="AB1488" s="26">
        <v>98.30160477542502</v>
      </c>
      <c r="AC1488" s="26">
        <v>0</v>
      </c>
      <c r="AD1488" s="26">
        <v>27.04115304228732</v>
      </c>
      <c r="AE1488" s="26">
        <v>359.42615598901494</v>
      </c>
    </row>
    <row r="1489" spans="1:31" x14ac:dyDescent="0.3">
      <c r="A1489">
        <v>2762655</v>
      </c>
      <c r="B1489">
        <v>3</v>
      </c>
      <c r="C1489" t="s">
        <v>80</v>
      </c>
      <c r="D1489" t="s">
        <v>83</v>
      </c>
      <c r="E1489" t="s">
        <v>146</v>
      </c>
      <c r="F1489" t="s">
        <v>4410</v>
      </c>
      <c r="G1489" t="s">
        <v>248</v>
      </c>
      <c r="H1489" t="s">
        <v>149</v>
      </c>
      <c r="I1489" t="s">
        <v>136</v>
      </c>
      <c r="J1489" t="s">
        <v>137</v>
      </c>
      <c r="K1489" t="s">
        <v>138</v>
      </c>
      <c r="L1489" t="s">
        <v>3935</v>
      </c>
      <c r="M1489" t="s">
        <v>4411</v>
      </c>
      <c r="N1489" s="26">
        <v>6.0191666660000003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40</v>
      </c>
      <c r="U1489">
        <v>0</v>
      </c>
      <c r="V1489">
        <v>0</v>
      </c>
      <c r="W1489" s="26">
        <v>0</v>
      </c>
      <c r="X1489" s="26">
        <v>0</v>
      </c>
      <c r="Y1489" s="26">
        <v>0</v>
      </c>
      <c r="Z1489" s="26">
        <v>0</v>
      </c>
      <c r="AA1489" s="26">
        <v>0</v>
      </c>
      <c r="AB1489" s="26">
        <v>129.11742185377662</v>
      </c>
      <c r="AC1489" s="26">
        <v>0</v>
      </c>
      <c r="AD1489" s="26">
        <v>0</v>
      </c>
      <c r="AE1489" s="26">
        <v>129.11742185377662</v>
      </c>
    </row>
    <row r="1490" spans="1:31" x14ac:dyDescent="0.3">
      <c r="A1490">
        <v>2762403</v>
      </c>
      <c r="B1490">
        <v>1</v>
      </c>
      <c r="C1490" t="s">
        <v>81</v>
      </c>
      <c r="D1490" t="s">
        <v>123</v>
      </c>
      <c r="E1490" t="s">
        <v>152</v>
      </c>
      <c r="F1490" t="s">
        <v>4412</v>
      </c>
      <c r="G1490" t="s">
        <v>159</v>
      </c>
      <c r="H1490" t="s">
        <v>149</v>
      </c>
      <c r="I1490" t="s">
        <v>136</v>
      </c>
      <c r="J1490" t="s">
        <v>137</v>
      </c>
      <c r="K1490" t="s">
        <v>138</v>
      </c>
      <c r="L1490" t="s">
        <v>4413</v>
      </c>
      <c r="M1490" t="s">
        <v>4414</v>
      </c>
      <c r="N1490" s="26">
        <v>0.55972222199999999</v>
      </c>
      <c r="O1490">
        <v>7</v>
      </c>
      <c r="P1490">
        <v>398</v>
      </c>
      <c r="Q1490">
        <v>307</v>
      </c>
      <c r="R1490">
        <v>355</v>
      </c>
      <c r="S1490">
        <v>25</v>
      </c>
      <c r="T1490">
        <v>62</v>
      </c>
      <c r="U1490">
        <v>1</v>
      </c>
      <c r="V1490">
        <v>0</v>
      </c>
      <c r="W1490" s="26">
        <v>0.52515621906444443</v>
      </c>
      <c r="X1490" s="26">
        <v>27.92869586805212</v>
      </c>
      <c r="Y1490" s="26">
        <v>37.107059988679616</v>
      </c>
      <c r="Z1490" s="26">
        <v>8.4578625210209299</v>
      </c>
      <c r="AA1490" s="26">
        <v>4.5598476159149115</v>
      </c>
      <c r="AB1490" s="26">
        <v>9.7831245127659034</v>
      </c>
      <c r="AC1490" s="26">
        <v>322.57249325579483</v>
      </c>
      <c r="AD1490" s="26">
        <v>0</v>
      </c>
      <c r="AE1490" s="26">
        <v>410.93423998129276</v>
      </c>
    </row>
    <row r="1491" spans="1:31" x14ac:dyDescent="0.3">
      <c r="A1491">
        <v>2763004</v>
      </c>
      <c r="B1491">
        <v>1</v>
      </c>
      <c r="C1491" t="s">
        <v>81</v>
      </c>
      <c r="D1491" t="s">
        <v>119</v>
      </c>
      <c r="E1491" t="s">
        <v>141</v>
      </c>
      <c r="F1491" t="s">
        <v>4415</v>
      </c>
      <c r="G1491" t="s">
        <v>344</v>
      </c>
      <c r="H1491" t="s">
        <v>135</v>
      </c>
      <c r="I1491" t="s">
        <v>136</v>
      </c>
      <c r="J1491" t="s">
        <v>137</v>
      </c>
      <c r="K1491" t="s">
        <v>138</v>
      </c>
      <c r="L1491" t="s">
        <v>4416</v>
      </c>
      <c r="M1491" t="s">
        <v>4417</v>
      </c>
      <c r="N1491" s="26">
        <v>1.8433333329999999</v>
      </c>
      <c r="O1491">
        <v>0</v>
      </c>
      <c r="P1491">
        <v>34</v>
      </c>
      <c r="Q1491">
        <v>0</v>
      </c>
      <c r="R1491">
        <v>7</v>
      </c>
      <c r="S1491">
        <v>0</v>
      </c>
      <c r="T1491">
        <v>0</v>
      </c>
      <c r="U1491">
        <v>0</v>
      </c>
      <c r="V1491">
        <v>0</v>
      </c>
      <c r="W1491" s="26">
        <v>0</v>
      </c>
      <c r="X1491" s="26">
        <v>0.91591608806222213</v>
      </c>
      <c r="Y1491" s="26">
        <v>0</v>
      </c>
      <c r="Z1491" s="26">
        <v>2.4339574859914611E-2</v>
      </c>
      <c r="AA1491" s="26">
        <v>0</v>
      </c>
      <c r="AB1491" s="26">
        <v>0</v>
      </c>
      <c r="AC1491" s="26">
        <v>0</v>
      </c>
      <c r="AD1491" s="26">
        <v>0</v>
      </c>
      <c r="AE1491" s="26">
        <v>0.94025566292213669</v>
      </c>
    </row>
    <row r="1492" spans="1:31" x14ac:dyDescent="0.3">
      <c r="A1492">
        <v>2762655</v>
      </c>
      <c r="B1492">
        <v>1</v>
      </c>
      <c r="C1492" t="s">
        <v>80</v>
      </c>
      <c r="D1492" t="s">
        <v>83</v>
      </c>
      <c r="E1492" t="s">
        <v>146</v>
      </c>
      <c r="F1492" t="s">
        <v>4418</v>
      </c>
      <c r="G1492" t="s">
        <v>248</v>
      </c>
      <c r="H1492" t="s">
        <v>149</v>
      </c>
      <c r="I1492" t="s">
        <v>136</v>
      </c>
      <c r="J1492" t="s">
        <v>137</v>
      </c>
      <c r="K1492" t="s">
        <v>138</v>
      </c>
      <c r="L1492" t="s">
        <v>4419</v>
      </c>
      <c r="M1492" t="s">
        <v>3934</v>
      </c>
      <c r="N1492" s="26">
        <v>0.61527777699999997</v>
      </c>
      <c r="O1492">
        <v>0</v>
      </c>
      <c r="P1492">
        <v>3178</v>
      </c>
      <c r="Q1492">
        <v>1</v>
      </c>
      <c r="R1492">
        <v>3</v>
      </c>
      <c r="S1492">
        <v>15</v>
      </c>
      <c r="T1492">
        <v>1374</v>
      </c>
      <c r="U1492">
        <v>5</v>
      </c>
      <c r="V1492">
        <v>41</v>
      </c>
      <c r="W1492" s="26">
        <v>0</v>
      </c>
      <c r="X1492" s="26">
        <v>404.67084341400795</v>
      </c>
      <c r="Y1492" s="26">
        <v>95.313151483580967</v>
      </c>
      <c r="Z1492" s="26">
        <v>2.3325961055116773</v>
      </c>
      <c r="AA1492" s="26">
        <v>87.353636455706535</v>
      </c>
      <c r="AB1492" s="26">
        <v>993.94528414516947</v>
      </c>
      <c r="AC1492" s="26">
        <v>153.29691590346036</v>
      </c>
      <c r="AD1492" s="26">
        <v>972.88948854033993</v>
      </c>
      <c r="AE1492" s="26">
        <v>2709.801916047777</v>
      </c>
    </row>
    <row r="1493" spans="1:31" x14ac:dyDescent="0.3">
      <c r="A1493">
        <v>2762509</v>
      </c>
      <c r="B1493">
        <v>1</v>
      </c>
      <c r="C1493" t="s">
        <v>81</v>
      </c>
      <c r="D1493" t="s">
        <v>114</v>
      </c>
      <c r="E1493" t="s">
        <v>146</v>
      </c>
      <c r="F1493" t="s">
        <v>4420</v>
      </c>
      <c r="G1493" t="s">
        <v>148</v>
      </c>
      <c r="H1493" t="s">
        <v>149</v>
      </c>
      <c r="I1493" t="s">
        <v>136</v>
      </c>
      <c r="J1493" t="s">
        <v>137</v>
      </c>
      <c r="K1493" t="s">
        <v>138</v>
      </c>
      <c r="L1493" t="s">
        <v>4421</v>
      </c>
      <c r="M1493" t="s">
        <v>4422</v>
      </c>
      <c r="N1493" s="26">
        <v>0.91</v>
      </c>
      <c r="O1493">
        <v>0</v>
      </c>
      <c r="P1493">
        <v>57</v>
      </c>
      <c r="Q1493">
        <v>0</v>
      </c>
      <c r="R1493">
        <v>0</v>
      </c>
      <c r="S1493">
        <v>0</v>
      </c>
      <c r="T1493">
        <v>5</v>
      </c>
      <c r="U1493">
        <v>0</v>
      </c>
      <c r="V1493">
        <v>0</v>
      </c>
      <c r="W1493" s="26">
        <v>0</v>
      </c>
      <c r="X1493" s="26">
        <v>4.3326652452101202</v>
      </c>
      <c r="Y1493" s="26">
        <v>0</v>
      </c>
      <c r="Z1493" s="26">
        <v>0</v>
      </c>
      <c r="AA1493" s="26">
        <v>0</v>
      </c>
      <c r="AB1493" s="26">
        <v>0.28875762472502398</v>
      </c>
      <c r="AC1493" s="26">
        <v>0</v>
      </c>
      <c r="AD1493" s="26">
        <v>0</v>
      </c>
      <c r="AE1493" s="26">
        <v>4.6214228699351443</v>
      </c>
    </row>
    <row r="1494" spans="1:31" x14ac:dyDescent="0.3">
      <c r="A1494">
        <v>2762443</v>
      </c>
      <c r="B1494">
        <v>1</v>
      </c>
      <c r="C1494" t="s">
        <v>81</v>
      </c>
      <c r="D1494" t="s">
        <v>117</v>
      </c>
      <c r="E1494" t="s">
        <v>146</v>
      </c>
      <c r="F1494" t="s">
        <v>4423</v>
      </c>
      <c r="G1494" t="s">
        <v>159</v>
      </c>
      <c r="H1494" t="s">
        <v>149</v>
      </c>
      <c r="I1494" t="s">
        <v>136</v>
      </c>
      <c r="J1494" t="s">
        <v>137</v>
      </c>
      <c r="K1494" t="s">
        <v>138</v>
      </c>
      <c r="L1494" t="s">
        <v>4424</v>
      </c>
      <c r="M1494" t="s">
        <v>4425</v>
      </c>
      <c r="N1494" s="26">
        <v>0.383333333</v>
      </c>
      <c r="O1494">
        <v>11</v>
      </c>
      <c r="P1494">
        <v>1029</v>
      </c>
      <c r="Q1494">
        <v>105</v>
      </c>
      <c r="R1494">
        <v>245</v>
      </c>
      <c r="S1494">
        <v>17</v>
      </c>
      <c r="T1494">
        <v>110</v>
      </c>
      <c r="U1494">
        <v>3</v>
      </c>
      <c r="V1494">
        <v>0</v>
      </c>
      <c r="W1494" s="26">
        <v>1.4538952540728001</v>
      </c>
      <c r="X1494" s="26">
        <v>42.701536115662492</v>
      </c>
      <c r="Y1494" s="26">
        <v>26.606881259637845</v>
      </c>
      <c r="Z1494" s="26">
        <v>3.1613372004215705</v>
      </c>
      <c r="AA1494" s="26">
        <v>66.112936812608496</v>
      </c>
      <c r="AB1494" s="26">
        <v>45.753919689528402</v>
      </c>
      <c r="AC1494" s="26">
        <v>52.092103114290737</v>
      </c>
      <c r="AD1494" s="26">
        <v>0</v>
      </c>
      <c r="AE1494" s="26">
        <v>237.88260944622232</v>
      </c>
    </row>
    <row r="1495" spans="1:31" x14ac:dyDescent="0.3">
      <c r="A1495">
        <v>2762941</v>
      </c>
      <c r="B1495">
        <v>1</v>
      </c>
      <c r="C1495" t="s">
        <v>81</v>
      </c>
      <c r="D1495" t="s">
        <v>122</v>
      </c>
      <c r="E1495" t="s">
        <v>141</v>
      </c>
      <c r="F1495" t="s">
        <v>4426</v>
      </c>
      <c r="G1495" t="s">
        <v>344</v>
      </c>
      <c r="H1495" t="s">
        <v>135</v>
      </c>
      <c r="I1495" t="s">
        <v>136</v>
      </c>
      <c r="J1495" t="s">
        <v>137</v>
      </c>
      <c r="K1495" t="s">
        <v>138</v>
      </c>
      <c r="L1495" t="s">
        <v>4427</v>
      </c>
      <c r="M1495" t="s">
        <v>4428</v>
      </c>
      <c r="N1495" s="26">
        <v>2.2602777770000002</v>
      </c>
      <c r="O1495">
        <v>0</v>
      </c>
      <c r="P1495">
        <v>38</v>
      </c>
      <c r="Q1495">
        <v>0</v>
      </c>
      <c r="R1495">
        <v>0</v>
      </c>
      <c r="S1495">
        <v>0</v>
      </c>
      <c r="T1495">
        <v>2</v>
      </c>
      <c r="U1495">
        <v>0</v>
      </c>
      <c r="V1495">
        <v>0</v>
      </c>
      <c r="W1495" s="26">
        <v>0</v>
      </c>
      <c r="X1495" s="26">
        <v>8.8963692663510781</v>
      </c>
      <c r="Y1495" s="26">
        <v>0</v>
      </c>
      <c r="Z1495" s="26">
        <v>0</v>
      </c>
      <c r="AA1495" s="26">
        <v>0</v>
      </c>
      <c r="AB1495" s="26">
        <v>1.2746301112034242</v>
      </c>
      <c r="AC1495" s="26">
        <v>0</v>
      </c>
      <c r="AD1495" s="26">
        <v>0</v>
      </c>
      <c r="AE1495" s="26">
        <v>10.170999377554502</v>
      </c>
    </row>
    <row r="1496" spans="1:31" x14ac:dyDescent="0.3">
      <c r="A1496">
        <v>2762821</v>
      </c>
      <c r="B1496">
        <v>1</v>
      </c>
      <c r="C1496" t="s">
        <v>80</v>
      </c>
      <c r="D1496" t="s">
        <v>83</v>
      </c>
      <c r="E1496" t="s">
        <v>166</v>
      </c>
      <c r="F1496" t="s">
        <v>1123</v>
      </c>
      <c r="G1496" t="s">
        <v>425</v>
      </c>
      <c r="H1496" t="s">
        <v>135</v>
      </c>
      <c r="I1496" t="s">
        <v>136</v>
      </c>
      <c r="J1496" t="s">
        <v>137</v>
      </c>
      <c r="K1496" t="s">
        <v>138</v>
      </c>
      <c r="L1496" t="s">
        <v>4429</v>
      </c>
      <c r="M1496" t="s">
        <v>4430</v>
      </c>
      <c r="N1496" s="26">
        <v>1.3402777770000001</v>
      </c>
      <c r="O1496">
        <v>0</v>
      </c>
      <c r="P1496">
        <v>105</v>
      </c>
      <c r="Q1496">
        <v>0</v>
      </c>
      <c r="R1496">
        <v>0</v>
      </c>
      <c r="S1496">
        <v>0</v>
      </c>
      <c r="T1496">
        <v>6</v>
      </c>
      <c r="U1496">
        <v>0</v>
      </c>
      <c r="V1496">
        <v>0</v>
      </c>
      <c r="W1496" s="26">
        <v>0</v>
      </c>
      <c r="X1496" s="26">
        <v>34.140184265412742</v>
      </c>
      <c r="Y1496" s="26">
        <v>0</v>
      </c>
      <c r="Z1496" s="26">
        <v>0</v>
      </c>
      <c r="AA1496" s="26">
        <v>0</v>
      </c>
      <c r="AB1496" s="26">
        <v>1.8412306602166604</v>
      </c>
      <c r="AC1496" s="26">
        <v>0</v>
      </c>
      <c r="AD1496" s="26">
        <v>0</v>
      </c>
      <c r="AE1496" s="26">
        <v>35.981414925629402</v>
      </c>
    </row>
    <row r="1497" spans="1:31" x14ac:dyDescent="0.3">
      <c r="A1497">
        <v>2762466</v>
      </c>
      <c r="B1497">
        <v>1</v>
      </c>
      <c r="C1497" t="s">
        <v>80</v>
      </c>
      <c r="D1497" t="s">
        <v>103</v>
      </c>
      <c r="E1497" t="s">
        <v>170</v>
      </c>
      <c r="F1497" t="s">
        <v>4431</v>
      </c>
      <c r="G1497" t="s">
        <v>303</v>
      </c>
      <c r="H1497" t="s">
        <v>135</v>
      </c>
      <c r="I1497" t="s">
        <v>136</v>
      </c>
      <c r="J1497" t="s">
        <v>137</v>
      </c>
      <c r="K1497" t="s">
        <v>138</v>
      </c>
      <c r="L1497" t="s">
        <v>4432</v>
      </c>
      <c r="M1497" t="s">
        <v>4280</v>
      </c>
      <c r="N1497" s="26">
        <v>0.34472222200000002</v>
      </c>
      <c r="O1497">
        <v>0</v>
      </c>
      <c r="P1497">
        <v>328</v>
      </c>
      <c r="Q1497">
        <v>0</v>
      </c>
      <c r="R1497">
        <v>0</v>
      </c>
      <c r="S1497">
        <v>0</v>
      </c>
      <c r="T1497">
        <v>33</v>
      </c>
      <c r="U1497">
        <v>0</v>
      </c>
      <c r="V1497">
        <v>0</v>
      </c>
      <c r="W1497" s="26">
        <v>0</v>
      </c>
      <c r="X1497" s="26">
        <v>25.187402540268213</v>
      </c>
      <c r="Y1497" s="26">
        <v>0</v>
      </c>
      <c r="Z1497" s="26">
        <v>0</v>
      </c>
      <c r="AA1497" s="26">
        <v>0</v>
      </c>
      <c r="AB1497" s="26">
        <v>5.247750629718726</v>
      </c>
      <c r="AC1497" s="26">
        <v>0</v>
      </c>
      <c r="AD1497" s="26">
        <v>0</v>
      </c>
      <c r="AE1497" s="26">
        <v>30.43515316998694</v>
      </c>
    </row>
    <row r="1498" spans="1:31" x14ac:dyDescent="0.3">
      <c r="A1498">
        <v>2762274</v>
      </c>
      <c r="B1498">
        <v>1</v>
      </c>
      <c r="C1498" t="s">
        <v>80</v>
      </c>
      <c r="D1498" t="s">
        <v>100</v>
      </c>
      <c r="E1498" t="s">
        <v>157</v>
      </c>
      <c r="F1498" t="s">
        <v>3541</v>
      </c>
      <c r="G1498" t="s">
        <v>159</v>
      </c>
      <c r="H1498" t="s">
        <v>149</v>
      </c>
      <c r="I1498" t="s">
        <v>136</v>
      </c>
      <c r="J1498" t="s">
        <v>137</v>
      </c>
      <c r="K1498" t="s">
        <v>138</v>
      </c>
      <c r="L1498" t="s">
        <v>4433</v>
      </c>
      <c r="M1498" t="s">
        <v>4434</v>
      </c>
      <c r="N1498" s="26">
        <v>0.709166666</v>
      </c>
      <c r="O1498">
        <v>0</v>
      </c>
      <c r="P1498">
        <v>287</v>
      </c>
      <c r="Q1498">
        <v>0</v>
      </c>
      <c r="R1498">
        <v>23</v>
      </c>
      <c r="S1498">
        <v>11</v>
      </c>
      <c r="T1498">
        <v>246</v>
      </c>
      <c r="U1498">
        <v>3</v>
      </c>
      <c r="V1498">
        <v>23</v>
      </c>
      <c r="W1498" s="26">
        <v>0</v>
      </c>
      <c r="X1498" s="26">
        <v>57.292349840477286</v>
      </c>
      <c r="Y1498" s="26">
        <v>0</v>
      </c>
      <c r="Z1498" s="26">
        <v>6.0257604263916864</v>
      </c>
      <c r="AA1498" s="26">
        <v>113.08334655583765</v>
      </c>
      <c r="AB1498" s="26">
        <v>297.09606706359574</v>
      </c>
      <c r="AC1498" s="26">
        <v>122.96826410751358</v>
      </c>
      <c r="AD1498" s="26">
        <v>622.03418873935118</v>
      </c>
      <c r="AE1498" s="26">
        <v>1218.4999767331672</v>
      </c>
    </row>
    <row r="1499" spans="1:31" x14ac:dyDescent="0.3">
      <c r="A1499">
        <v>2762950</v>
      </c>
      <c r="B1499">
        <v>2</v>
      </c>
      <c r="C1499" t="s">
        <v>81</v>
      </c>
      <c r="D1499" t="s">
        <v>116</v>
      </c>
      <c r="E1499" t="s">
        <v>152</v>
      </c>
      <c r="F1499" t="s">
        <v>3979</v>
      </c>
      <c r="G1499" t="s">
        <v>154</v>
      </c>
      <c r="H1499" t="s">
        <v>149</v>
      </c>
      <c r="I1499" t="s">
        <v>136</v>
      </c>
      <c r="J1499" t="s">
        <v>137</v>
      </c>
      <c r="K1499" t="s">
        <v>138</v>
      </c>
      <c r="L1499" t="s">
        <v>4435</v>
      </c>
      <c r="M1499" t="s">
        <v>4436</v>
      </c>
      <c r="N1499" s="26">
        <v>0.82527777700000005</v>
      </c>
      <c r="O1499">
        <v>2</v>
      </c>
      <c r="P1499">
        <v>306</v>
      </c>
      <c r="Q1499">
        <v>9</v>
      </c>
      <c r="R1499">
        <v>2</v>
      </c>
      <c r="S1499">
        <v>3</v>
      </c>
      <c r="T1499">
        <v>13</v>
      </c>
      <c r="U1499">
        <v>0</v>
      </c>
      <c r="V1499">
        <v>0</v>
      </c>
      <c r="W1499" s="26">
        <v>1.9188690819655982</v>
      </c>
      <c r="X1499" s="26">
        <v>30.035301874642958</v>
      </c>
      <c r="Y1499" s="26">
        <v>67.828450343109608</v>
      </c>
      <c r="Z1499" s="26">
        <v>0.31988506823111107</v>
      </c>
      <c r="AA1499" s="26">
        <v>5.6671413231562742</v>
      </c>
      <c r="AB1499" s="26">
        <v>2.7948634606349652</v>
      </c>
      <c r="AC1499" s="26">
        <v>0</v>
      </c>
      <c r="AD1499" s="26">
        <v>0</v>
      </c>
      <c r="AE1499" s="26">
        <v>108.56451115174052</v>
      </c>
    </row>
    <row r="1500" spans="1:31" x14ac:dyDescent="0.3">
      <c r="A1500">
        <v>2762841</v>
      </c>
      <c r="B1500">
        <v>1</v>
      </c>
      <c r="C1500" t="s">
        <v>81</v>
      </c>
      <c r="D1500" t="s">
        <v>123</v>
      </c>
      <c r="E1500" t="s">
        <v>146</v>
      </c>
      <c r="F1500" t="s">
        <v>4437</v>
      </c>
      <c r="G1500" t="s">
        <v>148</v>
      </c>
      <c r="H1500" t="s">
        <v>149</v>
      </c>
      <c r="I1500" t="s">
        <v>136</v>
      </c>
      <c r="J1500" t="s">
        <v>137</v>
      </c>
      <c r="K1500" t="s">
        <v>138</v>
      </c>
      <c r="L1500" t="s">
        <v>4438</v>
      </c>
      <c r="M1500" t="s">
        <v>4439</v>
      </c>
      <c r="N1500" s="26">
        <v>4.1436111110000002</v>
      </c>
      <c r="O1500">
        <v>1</v>
      </c>
      <c r="P1500">
        <v>3</v>
      </c>
      <c r="Q1500">
        <v>31</v>
      </c>
      <c r="R1500">
        <v>32</v>
      </c>
      <c r="S1500">
        <v>0</v>
      </c>
      <c r="T1500">
        <v>1</v>
      </c>
      <c r="U1500">
        <v>0</v>
      </c>
      <c r="V1500">
        <v>0</v>
      </c>
      <c r="W1500" s="26">
        <v>0</v>
      </c>
      <c r="X1500" s="26">
        <v>0</v>
      </c>
      <c r="Y1500" s="26">
        <v>3.3525678465970619</v>
      </c>
      <c r="Z1500" s="26">
        <v>3.2316326351644449</v>
      </c>
      <c r="AA1500" s="26">
        <v>0</v>
      </c>
      <c r="AB1500" s="26">
        <v>0</v>
      </c>
      <c r="AC1500" s="26">
        <v>0</v>
      </c>
      <c r="AD1500" s="26">
        <v>0</v>
      </c>
      <c r="AE1500" s="26">
        <v>6.5842004817615063</v>
      </c>
    </row>
    <row r="1501" spans="1:31" x14ac:dyDescent="0.3">
      <c r="A1501">
        <v>2762343</v>
      </c>
      <c r="B1501">
        <v>1</v>
      </c>
      <c r="C1501" t="s">
        <v>81</v>
      </c>
      <c r="D1501" t="s">
        <v>118</v>
      </c>
      <c r="E1501" t="s">
        <v>152</v>
      </c>
      <c r="F1501" t="s">
        <v>2119</v>
      </c>
      <c r="G1501" t="s">
        <v>186</v>
      </c>
      <c r="H1501" t="s">
        <v>149</v>
      </c>
      <c r="I1501" t="s">
        <v>136</v>
      </c>
      <c r="J1501" t="s">
        <v>137</v>
      </c>
      <c r="K1501" t="s">
        <v>187</v>
      </c>
      <c r="L1501" t="s">
        <v>4440</v>
      </c>
      <c r="M1501" t="s">
        <v>4441</v>
      </c>
      <c r="N1501" s="26">
        <v>6.6522222219999998</v>
      </c>
      <c r="O1501">
        <v>0</v>
      </c>
      <c r="P1501">
        <v>576</v>
      </c>
      <c r="Q1501">
        <v>31</v>
      </c>
      <c r="R1501">
        <v>24</v>
      </c>
      <c r="S1501">
        <v>1</v>
      </c>
      <c r="T1501">
        <v>55</v>
      </c>
      <c r="U1501">
        <v>0</v>
      </c>
      <c r="V1501">
        <v>0</v>
      </c>
      <c r="W1501" s="26">
        <v>0</v>
      </c>
      <c r="X1501" s="26">
        <v>129.74915890379276</v>
      </c>
      <c r="Y1501" s="26">
        <v>4.044882642882377</v>
      </c>
      <c r="Z1501" s="26">
        <v>10.533761636053798</v>
      </c>
      <c r="AA1501" s="26">
        <v>0</v>
      </c>
      <c r="AB1501" s="26">
        <v>117.23185807377055</v>
      </c>
      <c r="AC1501" s="26">
        <v>0</v>
      </c>
      <c r="AD1501" s="26">
        <v>0</v>
      </c>
      <c r="AE1501" s="26">
        <v>261.55966125649951</v>
      </c>
    </row>
    <row r="1502" spans="1:31" x14ac:dyDescent="0.3">
      <c r="A1502">
        <v>2762921</v>
      </c>
      <c r="B1502">
        <v>1</v>
      </c>
      <c r="C1502" t="s">
        <v>81</v>
      </c>
      <c r="D1502" t="s">
        <v>113</v>
      </c>
      <c r="E1502" t="s">
        <v>152</v>
      </c>
      <c r="F1502" t="s">
        <v>4442</v>
      </c>
      <c r="G1502" t="s">
        <v>159</v>
      </c>
      <c r="H1502" t="s">
        <v>149</v>
      </c>
      <c r="I1502" t="s">
        <v>136</v>
      </c>
      <c r="J1502" t="s">
        <v>137</v>
      </c>
      <c r="K1502" t="s">
        <v>138</v>
      </c>
      <c r="L1502" t="s">
        <v>4443</v>
      </c>
      <c r="M1502" t="s">
        <v>4444</v>
      </c>
      <c r="N1502" s="26">
        <v>1.321388888</v>
      </c>
      <c r="O1502">
        <v>3</v>
      </c>
      <c r="P1502">
        <v>373</v>
      </c>
      <c r="Q1502">
        <v>13</v>
      </c>
      <c r="R1502">
        <v>3</v>
      </c>
      <c r="S1502">
        <v>8</v>
      </c>
      <c r="T1502">
        <v>10</v>
      </c>
      <c r="U1502">
        <v>2</v>
      </c>
      <c r="V1502">
        <v>0</v>
      </c>
      <c r="W1502" s="26">
        <v>1.1695533631249999</v>
      </c>
      <c r="X1502" s="26">
        <v>17.185265247805578</v>
      </c>
      <c r="Y1502" s="26">
        <v>21.778757201675774</v>
      </c>
      <c r="Z1502" s="26">
        <v>0</v>
      </c>
      <c r="AA1502" s="26">
        <v>18.060341152766451</v>
      </c>
      <c r="AB1502" s="26">
        <v>1.793048960273611</v>
      </c>
      <c r="AC1502" s="26">
        <v>114.11410975287717</v>
      </c>
      <c r="AD1502" s="26">
        <v>0</v>
      </c>
      <c r="AE1502" s="26">
        <v>174.10107567852359</v>
      </c>
    </row>
    <row r="1503" spans="1:31" x14ac:dyDescent="0.3">
      <c r="A1503">
        <v>2762294</v>
      </c>
      <c r="B1503">
        <v>1</v>
      </c>
      <c r="C1503" t="s">
        <v>81</v>
      </c>
      <c r="D1503" t="s">
        <v>114</v>
      </c>
      <c r="E1503" t="s">
        <v>152</v>
      </c>
      <c r="F1503" t="s">
        <v>4445</v>
      </c>
      <c r="G1503" t="s">
        <v>159</v>
      </c>
      <c r="H1503" t="s">
        <v>149</v>
      </c>
      <c r="I1503" t="s">
        <v>136</v>
      </c>
      <c r="J1503" t="s">
        <v>137</v>
      </c>
      <c r="K1503" t="s">
        <v>138</v>
      </c>
      <c r="L1503" t="s">
        <v>4446</v>
      </c>
      <c r="M1503" t="s">
        <v>4447</v>
      </c>
      <c r="N1503" s="26">
        <v>0.38611111100000001</v>
      </c>
      <c r="O1503">
        <v>0</v>
      </c>
      <c r="P1503">
        <v>365</v>
      </c>
      <c r="Q1503">
        <v>0</v>
      </c>
      <c r="R1503">
        <v>0</v>
      </c>
      <c r="S1503">
        <v>0</v>
      </c>
      <c r="T1503">
        <v>34</v>
      </c>
      <c r="U1503">
        <v>0</v>
      </c>
      <c r="V1503">
        <v>0</v>
      </c>
      <c r="W1503" s="26">
        <v>0</v>
      </c>
      <c r="X1503" s="26">
        <v>0.5795744919123601</v>
      </c>
      <c r="Y1503" s="26">
        <v>0</v>
      </c>
      <c r="Z1503" s="26">
        <v>0</v>
      </c>
      <c r="AA1503" s="26">
        <v>0</v>
      </c>
      <c r="AB1503" s="26">
        <v>0.68242795155833336</v>
      </c>
      <c r="AC1503" s="26">
        <v>0</v>
      </c>
      <c r="AD1503" s="26">
        <v>0</v>
      </c>
      <c r="AE1503" s="26">
        <v>1.2620024434706933</v>
      </c>
    </row>
    <row r="1504" spans="1:31" x14ac:dyDescent="0.3">
      <c r="A1504">
        <v>2762778</v>
      </c>
      <c r="B1504">
        <v>1</v>
      </c>
      <c r="C1504" t="s">
        <v>81</v>
      </c>
      <c r="D1504" t="s">
        <v>118</v>
      </c>
      <c r="E1504" t="s">
        <v>146</v>
      </c>
      <c r="F1504" t="s">
        <v>4448</v>
      </c>
      <c r="G1504" t="s">
        <v>148</v>
      </c>
      <c r="H1504" t="s">
        <v>149</v>
      </c>
      <c r="I1504" t="s">
        <v>136</v>
      </c>
      <c r="J1504" t="s">
        <v>137</v>
      </c>
      <c r="K1504" t="s">
        <v>138</v>
      </c>
      <c r="L1504" t="s">
        <v>4449</v>
      </c>
      <c r="M1504" t="s">
        <v>4450</v>
      </c>
      <c r="N1504" s="26">
        <v>5.1449999999999996</v>
      </c>
      <c r="O1504">
        <v>0</v>
      </c>
      <c r="P1504">
        <v>259</v>
      </c>
      <c r="Q1504">
        <v>0</v>
      </c>
      <c r="R1504">
        <v>9</v>
      </c>
      <c r="S1504">
        <v>0</v>
      </c>
      <c r="T1504">
        <v>36</v>
      </c>
      <c r="U1504">
        <v>0</v>
      </c>
      <c r="V1504">
        <v>0</v>
      </c>
      <c r="W1504" s="26">
        <v>0</v>
      </c>
      <c r="X1504" s="26">
        <v>198.33448914999724</v>
      </c>
      <c r="Y1504" s="26">
        <v>0</v>
      </c>
      <c r="Z1504" s="26">
        <v>3.9625919246222217</v>
      </c>
      <c r="AA1504" s="26">
        <v>0</v>
      </c>
      <c r="AB1504" s="26">
        <v>69.853969051833857</v>
      </c>
      <c r="AC1504" s="26">
        <v>0</v>
      </c>
      <c r="AD1504" s="26">
        <v>0</v>
      </c>
      <c r="AE1504" s="26">
        <v>272.1510501264533</v>
      </c>
    </row>
    <row r="1505" spans="1:31" x14ac:dyDescent="0.3">
      <c r="A1505">
        <v>2762629</v>
      </c>
      <c r="B1505">
        <v>1</v>
      </c>
      <c r="C1505" t="s">
        <v>81</v>
      </c>
      <c r="D1505" t="s">
        <v>117</v>
      </c>
      <c r="E1505" t="s">
        <v>146</v>
      </c>
      <c r="F1505" t="s">
        <v>4451</v>
      </c>
      <c r="G1505" t="s">
        <v>148</v>
      </c>
      <c r="H1505" t="s">
        <v>149</v>
      </c>
      <c r="I1505" t="s">
        <v>136</v>
      </c>
      <c r="J1505" t="s">
        <v>137</v>
      </c>
      <c r="K1505" t="s">
        <v>138</v>
      </c>
      <c r="L1505" t="s">
        <v>4452</v>
      </c>
      <c r="M1505" t="s">
        <v>4453</v>
      </c>
      <c r="N1505" s="26">
        <v>1.8919444439999999</v>
      </c>
      <c r="O1505">
        <v>2</v>
      </c>
      <c r="P1505">
        <v>113</v>
      </c>
      <c r="Q1505">
        <v>16</v>
      </c>
      <c r="R1505">
        <v>27</v>
      </c>
      <c r="S1505">
        <v>2</v>
      </c>
      <c r="T1505">
        <v>10</v>
      </c>
      <c r="U1505">
        <v>0</v>
      </c>
      <c r="V1505">
        <v>0</v>
      </c>
      <c r="W1505" s="26">
        <v>0.79136479277111116</v>
      </c>
      <c r="X1505" s="26">
        <v>2.4104034297013337</v>
      </c>
      <c r="Y1505" s="26">
        <v>3.3569544436212531</v>
      </c>
      <c r="Z1505" s="26">
        <v>0.68772596849777778</v>
      </c>
      <c r="AA1505" s="26">
        <v>9.1204550906951916</v>
      </c>
      <c r="AB1505" s="26">
        <v>13.638392347714573</v>
      </c>
      <c r="AC1505" s="26">
        <v>0</v>
      </c>
      <c r="AD1505" s="26">
        <v>0</v>
      </c>
      <c r="AE1505" s="26">
        <v>30.00529607300124</v>
      </c>
    </row>
    <row r="1506" spans="1:31" x14ac:dyDescent="0.3">
      <c r="A1506">
        <v>2762337</v>
      </c>
      <c r="B1506">
        <v>1</v>
      </c>
      <c r="C1506" t="s">
        <v>80</v>
      </c>
      <c r="D1506" t="s">
        <v>87</v>
      </c>
      <c r="E1506" t="s">
        <v>132</v>
      </c>
      <c r="F1506" t="s">
        <v>4454</v>
      </c>
      <c r="G1506" t="s">
        <v>197</v>
      </c>
      <c r="H1506" t="s">
        <v>135</v>
      </c>
      <c r="I1506" t="s">
        <v>136</v>
      </c>
      <c r="J1506" t="s">
        <v>137</v>
      </c>
      <c r="K1506" t="s">
        <v>138</v>
      </c>
      <c r="L1506" t="s">
        <v>4455</v>
      </c>
      <c r="M1506" t="s">
        <v>4456</v>
      </c>
      <c r="N1506" s="26">
        <v>6.8449999999999998</v>
      </c>
      <c r="O1506">
        <v>0</v>
      </c>
      <c r="P1506">
        <v>2</v>
      </c>
      <c r="Q1506">
        <v>0</v>
      </c>
      <c r="R1506">
        <v>0</v>
      </c>
      <c r="S1506">
        <v>0</v>
      </c>
      <c r="T1506">
        <v>1</v>
      </c>
      <c r="U1506">
        <v>0</v>
      </c>
      <c r="V1506">
        <v>0</v>
      </c>
      <c r="W1506" s="26">
        <v>0</v>
      </c>
      <c r="X1506" s="26">
        <v>1.4447514060065836</v>
      </c>
      <c r="Y1506" s="26">
        <v>0</v>
      </c>
      <c r="Z1506" s="26">
        <v>0</v>
      </c>
      <c r="AA1506" s="26">
        <v>0</v>
      </c>
      <c r="AB1506" s="26">
        <v>2.42442869662798</v>
      </c>
      <c r="AC1506" s="26">
        <v>0</v>
      </c>
      <c r="AD1506" s="26">
        <v>0</v>
      </c>
      <c r="AE1506" s="26">
        <v>3.8691801026345636</v>
      </c>
    </row>
    <row r="1507" spans="1:31" x14ac:dyDescent="0.3">
      <c r="A1507">
        <v>2763047</v>
      </c>
      <c r="B1507">
        <v>1</v>
      </c>
      <c r="C1507" t="s">
        <v>81</v>
      </c>
      <c r="D1507" t="s">
        <v>128</v>
      </c>
      <c r="E1507" t="s">
        <v>132</v>
      </c>
      <c r="F1507" t="s">
        <v>4457</v>
      </c>
      <c r="G1507" t="s">
        <v>134</v>
      </c>
      <c r="H1507" t="s">
        <v>135</v>
      </c>
      <c r="I1507" t="s">
        <v>136</v>
      </c>
      <c r="J1507" t="s">
        <v>137</v>
      </c>
      <c r="K1507" t="s">
        <v>138</v>
      </c>
      <c r="L1507" t="s">
        <v>4458</v>
      </c>
      <c r="M1507" t="s">
        <v>4459</v>
      </c>
      <c r="N1507" s="26">
        <v>0.55333333299999998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1</v>
      </c>
      <c r="U1507">
        <v>0</v>
      </c>
      <c r="V1507">
        <v>0</v>
      </c>
      <c r="W1507" s="26">
        <v>0</v>
      </c>
      <c r="X1507" s="26">
        <v>0</v>
      </c>
      <c r="Y1507" s="26">
        <v>0</v>
      </c>
      <c r="Z1507" s="26">
        <v>0</v>
      </c>
      <c r="AA1507" s="26">
        <v>0</v>
      </c>
      <c r="AB1507" s="26">
        <v>0.54566121450000005</v>
      </c>
      <c r="AC1507" s="26">
        <v>0</v>
      </c>
      <c r="AD1507" s="26">
        <v>0</v>
      </c>
      <c r="AE1507" s="26">
        <v>0.54566121450000005</v>
      </c>
    </row>
    <row r="1508" spans="1:31" x14ac:dyDescent="0.3">
      <c r="A1508">
        <v>2762838</v>
      </c>
      <c r="B1508">
        <v>1</v>
      </c>
      <c r="C1508" t="s">
        <v>80</v>
      </c>
      <c r="D1508" t="s">
        <v>87</v>
      </c>
      <c r="E1508" t="s">
        <v>132</v>
      </c>
      <c r="F1508" t="s">
        <v>4460</v>
      </c>
      <c r="G1508" t="s">
        <v>307</v>
      </c>
      <c r="H1508" t="s">
        <v>135</v>
      </c>
      <c r="I1508" t="s">
        <v>136</v>
      </c>
      <c r="J1508" t="s">
        <v>137</v>
      </c>
      <c r="K1508" t="s">
        <v>138</v>
      </c>
      <c r="L1508" t="s">
        <v>4461</v>
      </c>
      <c r="M1508" t="s">
        <v>4169</v>
      </c>
      <c r="N1508" s="26">
        <v>1.4694444440000001</v>
      </c>
      <c r="O1508">
        <v>0</v>
      </c>
      <c r="P1508">
        <v>25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 s="26">
        <v>0</v>
      </c>
      <c r="X1508" s="26">
        <v>9.2552965452415208</v>
      </c>
      <c r="Y1508" s="26">
        <v>0</v>
      </c>
      <c r="Z1508" s="26">
        <v>0</v>
      </c>
      <c r="AA1508" s="26">
        <v>0</v>
      </c>
      <c r="AB1508" s="26">
        <v>0</v>
      </c>
      <c r="AC1508" s="26">
        <v>0</v>
      </c>
      <c r="AD1508" s="26">
        <v>0</v>
      </c>
      <c r="AE1508" s="26">
        <v>9.2552965452415208</v>
      </c>
    </row>
    <row r="1509" spans="1:31" x14ac:dyDescent="0.3">
      <c r="A1509">
        <v>2762569</v>
      </c>
      <c r="B1509">
        <v>1</v>
      </c>
      <c r="C1509" t="s">
        <v>80</v>
      </c>
      <c r="D1509" t="s">
        <v>95</v>
      </c>
      <c r="E1509" t="s">
        <v>141</v>
      </c>
      <c r="F1509" t="s">
        <v>3488</v>
      </c>
      <c r="G1509" t="s">
        <v>344</v>
      </c>
      <c r="H1509" t="s">
        <v>135</v>
      </c>
      <c r="I1509" t="s">
        <v>136</v>
      </c>
      <c r="J1509" t="s">
        <v>137</v>
      </c>
      <c r="K1509" t="s">
        <v>138</v>
      </c>
      <c r="L1509" t="s">
        <v>4462</v>
      </c>
      <c r="M1509" t="s">
        <v>4463</v>
      </c>
      <c r="N1509" s="26">
        <v>6.1675000000000004</v>
      </c>
      <c r="O1509">
        <v>0</v>
      </c>
      <c r="P1509">
        <v>120</v>
      </c>
      <c r="Q1509">
        <v>0</v>
      </c>
      <c r="R1509">
        <v>3</v>
      </c>
      <c r="S1509">
        <v>0</v>
      </c>
      <c r="T1509">
        <v>7</v>
      </c>
      <c r="U1509">
        <v>0</v>
      </c>
      <c r="V1509">
        <v>0</v>
      </c>
      <c r="W1509" s="26">
        <v>0</v>
      </c>
      <c r="X1509" s="26">
        <v>33.781691732851215</v>
      </c>
      <c r="Y1509" s="26">
        <v>0</v>
      </c>
      <c r="Z1509" s="26">
        <v>0</v>
      </c>
      <c r="AA1509" s="26">
        <v>0</v>
      </c>
      <c r="AB1509" s="26">
        <v>4.4286554825985407</v>
      </c>
      <c r="AC1509" s="26">
        <v>0</v>
      </c>
      <c r="AD1509" s="26">
        <v>0</v>
      </c>
      <c r="AE1509" s="26">
        <v>38.210347215449758</v>
      </c>
    </row>
    <row r="1510" spans="1:31" x14ac:dyDescent="0.3">
      <c r="A1510">
        <v>2762197</v>
      </c>
      <c r="B1510">
        <v>2</v>
      </c>
      <c r="C1510" t="s">
        <v>81</v>
      </c>
      <c r="D1510" t="s">
        <v>128</v>
      </c>
      <c r="E1510" t="s">
        <v>157</v>
      </c>
      <c r="F1510" t="s">
        <v>4464</v>
      </c>
      <c r="G1510" t="s">
        <v>154</v>
      </c>
      <c r="H1510" t="s">
        <v>149</v>
      </c>
      <c r="I1510" t="s">
        <v>136</v>
      </c>
      <c r="J1510" t="s">
        <v>137</v>
      </c>
      <c r="K1510" t="s">
        <v>138</v>
      </c>
      <c r="L1510" t="s">
        <v>3614</v>
      </c>
      <c r="M1510" t="s">
        <v>4465</v>
      </c>
      <c r="N1510" s="26">
        <v>0.69166666600000004</v>
      </c>
      <c r="O1510">
        <v>0</v>
      </c>
      <c r="P1510">
        <v>576</v>
      </c>
      <c r="Q1510">
        <v>1</v>
      </c>
      <c r="R1510">
        <v>69</v>
      </c>
      <c r="S1510">
        <v>3</v>
      </c>
      <c r="T1510">
        <v>126</v>
      </c>
      <c r="U1510">
        <v>1</v>
      </c>
      <c r="V1510">
        <v>0</v>
      </c>
      <c r="W1510" s="26">
        <v>0</v>
      </c>
      <c r="X1510" s="26">
        <v>76.233011242080025</v>
      </c>
      <c r="Y1510" s="26">
        <v>8.5537692514317758</v>
      </c>
      <c r="Z1510" s="26">
        <v>5.2601835581552452</v>
      </c>
      <c r="AA1510" s="26">
        <v>3.9707563819342666</v>
      </c>
      <c r="AB1510" s="26">
        <v>26.570554058746318</v>
      </c>
      <c r="AC1510" s="26">
        <v>6.4402902118450447</v>
      </c>
      <c r="AD1510" s="26">
        <v>0</v>
      </c>
      <c r="AE1510" s="26">
        <v>127.02856470419268</v>
      </c>
    </row>
    <row r="1511" spans="1:31" x14ac:dyDescent="0.3">
      <c r="A1511">
        <v>2762801</v>
      </c>
      <c r="B1511">
        <v>1</v>
      </c>
      <c r="C1511" t="s">
        <v>80</v>
      </c>
      <c r="D1511" t="s">
        <v>85</v>
      </c>
      <c r="E1511" t="s">
        <v>132</v>
      </c>
      <c r="F1511" t="s">
        <v>4466</v>
      </c>
      <c r="G1511" t="s">
        <v>134</v>
      </c>
      <c r="H1511" t="s">
        <v>135</v>
      </c>
      <c r="I1511" t="s">
        <v>136</v>
      </c>
      <c r="J1511" t="s">
        <v>137</v>
      </c>
      <c r="K1511" t="s">
        <v>138</v>
      </c>
      <c r="L1511" t="s">
        <v>4467</v>
      </c>
      <c r="M1511" t="s">
        <v>4468</v>
      </c>
      <c r="N1511" s="26">
        <v>3.3736111110000002</v>
      </c>
      <c r="O1511">
        <v>0</v>
      </c>
      <c r="P1511">
        <v>9</v>
      </c>
      <c r="Q1511">
        <v>0</v>
      </c>
      <c r="R1511">
        <v>0</v>
      </c>
      <c r="S1511">
        <v>0</v>
      </c>
      <c r="T1511">
        <v>1</v>
      </c>
      <c r="U1511">
        <v>0</v>
      </c>
      <c r="V1511">
        <v>0</v>
      </c>
      <c r="W1511" s="26">
        <v>0</v>
      </c>
      <c r="X1511" s="26">
        <v>7.0895589073562144</v>
      </c>
      <c r="Y1511" s="26">
        <v>0</v>
      </c>
      <c r="Z1511" s="26">
        <v>0</v>
      </c>
      <c r="AA1511" s="26">
        <v>0</v>
      </c>
      <c r="AB1511" s="26">
        <v>4.6124757096957447</v>
      </c>
      <c r="AC1511" s="26">
        <v>0</v>
      </c>
      <c r="AD1511" s="26">
        <v>0</v>
      </c>
      <c r="AE1511" s="26">
        <v>11.702034617051959</v>
      </c>
    </row>
    <row r="1512" spans="1:31" x14ac:dyDescent="0.3">
      <c r="A1512">
        <v>2762755</v>
      </c>
      <c r="B1512">
        <v>1</v>
      </c>
      <c r="C1512" t="s">
        <v>80</v>
      </c>
      <c r="D1512" t="s">
        <v>90</v>
      </c>
      <c r="E1512" t="s">
        <v>132</v>
      </c>
      <c r="F1512" t="s">
        <v>1355</v>
      </c>
      <c r="G1512" t="s">
        <v>134</v>
      </c>
      <c r="H1512" t="s">
        <v>135</v>
      </c>
      <c r="I1512" t="s">
        <v>136</v>
      </c>
      <c r="J1512" t="s">
        <v>137</v>
      </c>
      <c r="K1512" t="s">
        <v>138</v>
      </c>
      <c r="L1512" t="s">
        <v>3875</v>
      </c>
      <c r="M1512" t="s">
        <v>4469</v>
      </c>
      <c r="N1512" s="26">
        <v>6.7872222219999996</v>
      </c>
      <c r="O1512">
        <v>0</v>
      </c>
      <c r="P1512">
        <v>27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 s="26">
        <v>0</v>
      </c>
      <c r="X1512" s="26">
        <v>60.018718263571145</v>
      </c>
      <c r="Y1512" s="26">
        <v>0</v>
      </c>
      <c r="Z1512" s="26">
        <v>0</v>
      </c>
      <c r="AA1512" s="26">
        <v>0</v>
      </c>
      <c r="AB1512" s="26">
        <v>0</v>
      </c>
      <c r="AC1512" s="26">
        <v>0</v>
      </c>
      <c r="AD1512" s="26">
        <v>0</v>
      </c>
      <c r="AE1512" s="26">
        <v>60.018718263571145</v>
      </c>
    </row>
    <row r="1513" spans="1:31" x14ac:dyDescent="0.3">
      <c r="A1513">
        <v>2762277</v>
      </c>
      <c r="B1513">
        <v>1</v>
      </c>
      <c r="C1513" t="s">
        <v>80</v>
      </c>
      <c r="D1513" t="s">
        <v>94</v>
      </c>
      <c r="E1513" t="s">
        <v>175</v>
      </c>
      <c r="F1513" t="s">
        <v>4470</v>
      </c>
      <c r="G1513" t="s">
        <v>159</v>
      </c>
      <c r="H1513" t="s">
        <v>149</v>
      </c>
      <c r="I1513" t="s">
        <v>136</v>
      </c>
      <c r="J1513" t="s">
        <v>137</v>
      </c>
      <c r="K1513" t="s">
        <v>138</v>
      </c>
      <c r="L1513" t="s">
        <v>4031</v>
      </c>
      <c r="M1513" t="s">
        <v>4471</v>
      </c>
      <c r="N1513" s="26">
        <v>6.7777776999999997E-2</v>
      </c>
      <c r="O1513">
        <v>2</v>
      </c>
      <c r="P1513">
        <v>997</v>
      </c>
      <c r="Q1513">
        <v>103</v>
      </c>
      <c r="R1513">
        <v>434</v>
      </c>
      <c r="S1513">
        <v>33</v>
      </c>
      <c r="T1513">
        <v>183</v>
      </c>
      <c r="U1513">
        <v>10</v>
      </c>
      <c r="V1513">
        <v>0</v>
      </c>
      <c r="W1513" s="26">
        <v>3.1770545625287999E-2</v>
      </c>
      <c r="X1513" s="26">
        <v>18.165106717216062</v>
      </c>
      <c r="Y1513" s="26">
        <v>1.1941896433525014</v>
      </c>
      <c r="Z1513" s="26">
        <v>1.3245567167894516</v>
      </c>
      <c r="AA1513" s="26">
        <v>30.586003098195796</v>
      </c>
      <c r="AB1513" s="26">
        <v>7.273774053993959</v>
      </c>
      <c r="AC1513" s="26">
        <v>52.752976214394138</v>
      </c>
      <c r="AD1513" s="26">
        <v>0</v>
      </c>
      <c r="AE1513" s="26">
        <v>111.3283769895672</v>
      </c>
    </row>
    <row r="1514" spans="1:31" x14ac:dyDescent="0.3">
      <c r="A1514">
        <v>2763110</v>
      </c>
      <c r="B1514">
        <v>1</v>
      </c>
      <c r="C1514" t="s">
        <v>81</v>
      </c>
      <c r="D1514" t="s">
        <v>128</v>
      </c>
      <c r="E1514" t="s">
        <v>166</v>
      </c>
      <c r="F1514" t="s">
        <v>4472</v>
      </c>
      <c r="G1514" t="s">
        <v>204</v>
      </c>
      <c r="H1514" t="s">
        <v>135</v>
      </c>
      <c r="I1514" t="s">
        <v>136</v>
      </c>
      <c r="J1514" t="s">
        <v>137</v>
      </c>
      <c r="K1514" t="s">
        <v>138</v>
      </c>
      <c r="L1514" t="s">
        <v>4473</v>
      </c>
      <c r="M1514" t="s">
        <v>4474</v>
      </c>
      <c r="N1514" s="26">
        <v>4.7363888879999996</v>
      </c>
      <c r="O1514">
        <v>0</v>
      </c>
      <c r="P1514">
        <v>29</v>
      </c>
      <c r="Q1514">
        <v>0</v>
      </c>
      <c r="R1514">
        <v>0</v>
      </c>
      <c r="S1514">
        <v>0</v>
      </c>
      <c r="T1514">
        <v>8</v>
      </c>
      <c r="U1514">
        <v>0</v>
      </c>
      <c r="V1514">
        <v>0</v>
      </c>
      <c r="W1514" s="26">
        <v>0</v>
      </c>
      <c r="X1514" s="26">
        <v>26.607659669591104</v>
      </c>
      <c r="Y1514" s="26">
        <v>0</v>
      </c>
      <c r="Z1514" s="26">
        <v>0</v>
      </c>
      <c r="AA1514" s="26">
        <v>0</v>
      </c>
      <c r="AB1514" s="26">
        <v>12.0971470145687</v>
      </c>
      <c r="AC1514" s="26">
        <v>0</v>
      </c>
      <c r="AD1514" s="26">
        <v>0</v>
      </c>
      <c r="AE1514" s="26">
        <v>38.704806684159806</v>
      </c>
    </row>
    <row r="1515" spans="1:31" x14ac:dyDescent="0.3">
      <c r="A1515">
        <v>2762944</v>
      </c>
      <c r="B1515">
        <v>1</v>
      </c>
      <c r="C1515" t="s">
        <v>80</v>
      </c>
      <c r="D1515" t="s">
        <v>85</v>
      </c>
      <c r="E1515" t="s">
        <v>141</v>
      </c>
      <c r="F1515" t="s">
        <v>3870</v>
      </c>
      <c r="G1515" t="s">
        <v>143</v>
      </c>
      <c r="H1515" t="s">
        <v>135</v>
      </c>
      <c r="I1515" t="s">
        <v>136</v>
      </c>
      <c r="J1515" t="s">
        <v>137</v>
      </c>
      <c r="K1515" t="s">
        <v>138</v>
      </c>
      <c r="L1515" t="s">
        <v>4475</v>
      </c>
      <c r="M1515" t="s">
        <v>4476</v>
      </c>
      <c r="N1515" s="26">
        <v>1.8777777769999999</v>
      </c>
      <c r="O1515">
        <v>0</v>
      </c>
      <c r="P1515">
        <v>171</v>
      </c>
      <c r="Q1515">
        <v>0</v>
      </c>
      <c r="R1515">
        <v>0</v>
      </c>
      <c r="S1515">
        <v>0</v>
      </c>
      <c r="T1515">
        <v>83</v>
      </c>
      <c r="U1515">
        <v>0</v>
      </c>
      <c r="V1515">
        <v>0</v>
      </c>
      <c r="W1515" s="26">
        <v>0</v>
      </c>
      <c r="X1515" s="26">
        <v>83.784153102937196</v>
      </c>
      <c r="Y1515" s="26">
        <v>0</v>
      </c>
      <c r="Z1515" s="26">
        <v>0</v>
      </c>
      <c r="AA1515" s="26">
        <v>0</v>
      </c>
      <c r="AB1515" s="26">
        <v>196.75265171884479</v>
      </c>
      <c r="AC1515" s="26">
        <v>0</v>
      </c>
      <c r="AD1515" s="26">
        <v>0</v>
      </c>
      <c r="AE1515" s="26">
        <v>280.53680482178197</v>
      </c>
    </row>
    <row r="1516" spans="1:31" x14ac:dyDescent="0.3">
      <c r="A1516">
        <v>2762961</v>
      </c>
      <c r="B1516">
        <v>1</v>
      </c>
      <c r="C1516" t="s">
        <v>81</v>
      </c>
      <c r="D1516" t="s">
        <v>118</v>
      </c>
      <c r="E1516" t="s">
        <v>170</v>
      </c>
      <c r="F1516" t="s">
        <v>4477</v>
      </c>
      <c r="G1516" t="s">
        <v>143</v>
      </c>
      <c r="H1516" t="s">
        <v>135</v>
      </c>
      <c r="I1516" t="s">
        <v>136</v>
      </c>
      <c r="J1516" t="s">
        <v>137</v>
      </c>
      <c r="K1516" t="s">
        <v>138</v>
      </c>
      <c r="L1516" t="s">
        <v>4478</v>
      </c>
      <c r="M1516" t="s">
        <v>4479</v>
      </c>
      <c r="N1516" s="26">
        <v>0.227222222</v>
      </c>
      <c r="O1516">
        <v>0</v>
      </c>
      <c r="P1516">
        <v>7</v>
      </c>
      <c r="Q1516">
        <v>0</v>
      </c>
      <c r="R1516">
        <v>0</v>
      </c>
      <c r="S1516">
        <v>0</v>
      </c>
      <c r="T1516">
        <v>4</v>
      </c>
      <c r="U1516">
        <v>0</v>
      </c>
      <c r="V1516">
        <v>0</v>
      </c>
      <c r="W1516" s="26">
        <v>0</v>
      </c>
      <c r="X1516" s="26">
        <v>0.25290060771943823</v>
      </c>
      <c r="Y1516" s="26">
        <v>0</v>
      </c>
      <c r="Z1516" s="26">
        <v>0</v>
      </c>
      <c r="AA1516" s="26">
        <v>0</v>
      </c>
      <c r="AB1516" s="26">
        <v>1.7958954415714605</v>
      </c>
      <c r="AC1516" s="26">
        <v>0</v>
      </c>
      <c r="AD1516" s="26">
        <v>0</v>
      </c>
      <c r="AE1516" s="26">
        <v>2.0487960492908988</v>
      </c>
    </row>
    <row r="1517" spans="1:31" x14ac:dyDescent="0.3">
      <c r="A1517">
        <v>2762779</v>
      </c>
      <c r="B1517">
        <v>2</v>
      </c>
      <c r="C1517" t="s">
        <v>80</v>
      </c>
      <c r="D1517" t="s">
        <v>82</v>
      </c>
      <c r="E1517" t="s">
        <v>146</v>
      </c>
      <c r="F1517" t="s">
        <v>4480</v>
      </c>
      <c r="G1517" t="s">
        <v>287</v>
      </c>
      <c r="H1517" t="s">
        <v>149</v>
      </c>
      <c r="I1517" t="s">
        <v>136</v>
      </c>
      <c r="J1517" t="s">
        <v>3</v>
      </c>
      <c r="K1517" t="s">
        <v>138</v>
      </c>
      <c r="L1517" t="s">
        <v>4481</v>
      </c>
      <c r="M1517" t="s">
        <v>4482</v>
      </c>
      <c r="N1517" s="26">
        <v>0.64222222200000001</v>
      </c>
      <c r="O1517">
        <v>0</v>
      </c>
      <c r="P1517">
        <v>601</v>
      </c>
      <c r="Q1517">
        <v>0</v>
      </c>
      <c r="R1517">
        <v>0</v>
      </c>
      <c r="S1517">
        <v>0</v>
      </c>
      <c r="T1517">
        <v>256</v>
      </c>
      <c r="U1517">
        <v>0</v>
      </c>
      <c r="V1517">
        <v>0</v>
      </c>
      <c r="W1517" s="26">
        <v>0</v>
      </c>
      <c r="X1517" s="26">
        <v>143.91060512136835</v>
      </c>
      <c r="Y1517" s="26">
        <v>0</v>
      </c>
      <c r="Z1517" s="26">
        <v>0</v>
      </c>
      <c r="AA1517" s="26">
        <v>0</v>
      </c>
      <c r="AB1517" s="26">
        <v>368.10702627506561</v>
      </c>
      <c r="AC1517" s="26">
        <v>0</v>
      </c>
      <c r="AD1517" s="26">
        <v>0</v>
      </c>
      <c r="AE1517" s="26">
        <v>512.0176313964339</v>
      </c>
    </row>
    <row r="1518" spans="1:31" x14ac:dyDescent="0.3">
      <c r="A1518">
        <v>2763087</v>
      </c>
      <c r="B1518">
        <v>1</v>
      </c>
      <c r="C1518" t="s">
        <v>80</v>
      </c>
      <c r="D1518" t="s">
        <v>84</v>
      </c>
      <c r="E1518" t="s">
        <v>170</v>
      </c>
      <c r="F1518" t="s">
        <v>4370</v>
      </c>
      <c r="G1518" t="s">
        <v>204</v>
      </c>
      <c r="H1518" t="s">
        <v>135</v>
      </c>
      <c r="I1518" t="s">
        <v>136</v>
      </c>
      <c r="J1518" t="s">
        <v>137</v>
      </c>
      <c r="K1518" t="s">
        <v>138</v>
      </c>
      <c r="L1518" t="s">
        <v>4483</v>
      </c>
      <c r="M1518" t="s">
        <v>4484</v>
      </c>
      <c r="N1518" s="26">
        <v>1.720277777</v>
      </c>
      <c r="O1518">
        <v>0</v>
      </c>
      <c r="P1518">
        <v>168</v>
      </c>
      <c r="Q1518">
        <v>0</v>
      </c>
      <c r="R1518">
        <v>0</v>
      </c>
      <c r="S1518">
        <v>0</v>
      </c>
      <c r="T1518">
        <v>22</v>
      </c>
      <c r="U1518">
        <v>0</v>
      </c>
      <c r="V1518">
        <v>0</v>
      </c>
      <c r="W1518" s="26">
        <v>0</v>
      </c>
      <c r="X1518" s="26">
        <v>62.239855261806333</v>
      </c>
      <c r="Y1518" s="26">
        <v>0</v>
      </c>
      <c r="Z1518" s="26">
        <v>0</v>
      </c>
      <c r="AA1518" s="26">
        <v>0</v>
      </c>
      <c r="AB1518" s="26">
        <v>64.588789337625855</v>
      </c>
      <c r="AC1518" s="26">
        <v>0</v>
      </c>
      <c r="AD1518" s="26">
        <v>0</v>
      </c>
      <c r="AE1518" s="26">
        <v>126.82864459943218</v>
      </c>
    </row>
    <row r="1519" spans="1:31" x14ac:dyDescent="0.3">
      <c r="A1519">
        <v>2763030</v>
      </c>
      <c r="B1519">
        <v>1</v>
      </c>
      <c r="C1519" t="s">
        <v>80</v>
      </c>
      <c r="D1519" t="s">
        <v>110</v>
      </c>
      <c r="E1519" t="s">
        <v>170</v>
      </c>
      <c r="F1519" t="s">
        <v>4485</v>
      </c>
      <c r="G1519" t="s">
        <v>1313</v>
      </c>
      <c r="H1519" t="s">
        <v>135</v>
      </c>
      <c r="I1519" t="s">
        <v>136</v>
      </c>
      <c r="J1519" t="s">
        <v>137</v>
      </c>
      <c r="K1519" t="s">
        <v>138</v>
      </c>
      <c r="L1519" t="s">
        <v>4486</v>
      </c>
      <c r="M1519" t="s">
        <v>4487</v>
      </c>
      <c r="N1519" s="26">
        <v>1.310277777</v>
      </c>
      <c r="O1519">
        <v>0</v>
      </c>
      <c r="P1519">
        <v>235</v>
      </c>
      <c r="Q1519">
        <v>0</v>
      </c>
      <c r="R1519">
        <v>0</v>
      </c>
      <c r="S1519">
        <v>0</v>
      </c>
      <c r="T1519">
        <v>5</v>
      </c>
      <c r="U1519">
        <v>0</v>
      </c>
      <c r="V1519">
        <v>0</v>
      </c>
      <c r="W1519" s="26">
        <v>0</v>
      </c>
      <c r="X1519" s="26">
        <v>89.98331283970866</v>
      </c>
      <c r="Y1519" s="26">
        <v>0</v>
      </c>
      <c r="Z1519" s="26">
        <v>0</v>
      </c>
      <c r="AA1519" s="26">
        <v>0</v>
      </c>
      <c r="AB1519" s="26">
        <v>4.3107471424766786</v>
      </c>
      <c r="AC1519" s="26">
        <v>0</v>
      </c>
      <c r="AD1519" s="26">
        <v>0</v>
      </c>
      <c r="AE1519" s="26">
        <v>94.294059982185331</v>
      </c>
    </row>
    <row r="1520" spans="1:31" x14ac:dyDescent="0.3">
      <c r="A1520">
        <v>2762981</v>
      </c>
      <c r="B1520">
        <v>1</v>
      </c>
      <c r="C1520" t="s">
        <v>81</v>
      </c>
      <c r="D1520" t="s">
        <v>128</v>
      </c>
      <c r="E1520" t="s">
        <v>166</v>
      </c>
      <c r="F1520" t="s">
        <v>4488</v>
      </c>
      <c r="G1520" t="s">
        <v>232</v>
      </c>
      <c r="H1520" t="s">
        <v>135</v>
      </c>
      <c r="I1520" t="s">
        <v>136</v>
      </c>
      <c r="J1520" t="s">
        <v>137</v>
      </c>
      <c r="K1520" t="s">
        <v>138</v>
      </c>
      <c r="L1520" t="s">
        <v>4489</v>
      </c>
      <c r="M1520" t="s">
        <v>4490</v>
      </c>
      <c r="N1520" s="26">
        <v>2.3802777769999999</v>
      </c>
      <c r="O1520">
        <v>0</v>
      </c>
      <c r="P1520">
        <v>106</v>
      </c>
      <c r="Q1520">
        <v>0</v>
      </c>
      <c r="R1520">
        <v>0</v>
      </c>
      <c r="S1520">
        <v>0</v>
      </c>
      <c r="T1520">
        <v>1</v>
      </c>
      <c r="U1520">
        <v>0</v>
      </c>
      <c r="V1520">
        <v>0</v>
      </c>
      <c r="W1520" s="26">
        <v>0</v>
      </c>
      <c r="X1520" s="26">
        <v>53.592054454060879</v>
      </c>
      <c r="Y1520" s="26">
        <v>0</v>
      </c>
      <c r="Z1520" s="26">
        <v>0</v>
      </c>
      <c r="AA1520" s="26">
        <v>0</v>
      </c>
      <c r="AB1520" s="26">
        <v>0.200602944419944</v>
      </c>
      <c r="AC1520" s="26">
        <v>0</v>
      </c>
      <c r="AD1520" s="26">
        <v>0</v>
      </c>
      <c r="AE1520" s="26">
        <v>53.79265739848082</v>
      </c>
    </row>
    <row r="1521" spans="1:31" x14ac:dyDescent="0.3">
      <c r="A1521">
        <v>2762234</v>
      </c>
      <c r="B1521">
        <v>1</v>
      </c>
      <c r="C1521" t="s">
        <v>80</v>
      </c>
      <c r="D1521" t="s">
        <v>83</v>
      </c>
      <c r="E1521" t="s">
        <v>157</v>
      </c>
      <c r="F1521" t="s">
        <v>4491</v>
      </c>
      <c r="G1521" t="s">
        <v>186</v>
      </c>
      <c r="H1521" t="s">
        <v>149</v>
      </c>
      <c r="I1521" t="s">
        <v>136</v>
      </c>
      <c r="J1521" t="s">
        <v>137</v>
      </c>
      <c r="K1521" t="s">
        <v>187</v>
      </c>
      <c r="L1521" t="s">
        <v>4492</v>
      </c>
      <c r="M1521" t="s">
        <v>4493</v>
      </c>
      <c r="N1521" s="26">
        <v>5.68</v>
      </c>
      <c r="O1521">
        <v>0</v>
      </c>
      <c r="P1521">
        <v>0</v>
      </c>
      <c r="Q1521">
        <v>0</v>
      </c>
      <c r="R1521">
        <v>0</v>
      </c>
      <c r="S1521">
        <v>2</v>
      </c>
      <c r="T1521">
        <v>0</v>
      </c>
      <c r="U1521">
        <v>0</v>
      </c>
      <c r="V1521">
        <v>0</v>
      </c>
      <c r="W1521" s="26">
        <v>0</v>
      </c>
      <c r="X1521" s="26">
        <v>0</v>
      </c>
      <c r="Y1521" s="26">
        <v>0</v>
      </c>
      <c r="Z1521" s="26">
        <v>0</v>
      </c>
      <c r="AA1521" s="26">
        <v>2496.1597105982032</v>
      </c>
      <c r="AB1521" s="26">
        <v>0</v>
      </c>
      <c r="AC1521" s="26">
        <v>0</v>
      </c>
      <c r="AD1521" s="26">
        <v>0</v>
      </c>
      <c r="AE1521" s="26">
        <v>2496.1597105982032</v>
      </c>
    </row>
    <row r="1522" spans="1:31" x14ac:dyDescent="0.3">
      <c r="A1522">
        <v>2762641</v>
      </c>
      <c r="B1522">
        <v>1</v>
      </c>
      <c r="C1522" t="s">
        <v>80</v>
      </c>
      <c r="D1522" t="s">
        <v>94</v>
      </c>
      <c r="E1522" t="s">
        <v>132</v>
      </c>
      <c r="F1522" t="s">
        <v>4494</v>
      </c>
      <c r="G1522" t="s">
        <v>197</v>
      </c>
      <c r="H1522" t="s">
        <v>135</v>
      </c>
      <c r="I1522" t="s">
        <v>136</v>
      </c>
      <c r="J1522" t="s">
        <v>137</v>
      </c>
      <c r="K1522" t="s">
        <v>138</v>
      </c>
      <c r="L1522" t="s">
        <v>4495</v>
      </c>
      <c r="M1522" t="s">
        <v>4496</v>
      </c>
      <c r="N1522" s="26">
        <v>1.0533333330000001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 s="26">
        <v>0</v>
      </c>
      <c r="X1522" s="26">
        <v>0.70733582918027704</v>
      </c>
      <c r="Y1522" s="26">
        <v>0</v>
      </c>
      <c r="Z1522" s="26">
        <v>0</v>
      </c>
      <c r="AA1522" s="26">
        <v>0</v>
      </c>
      <c r="AB1522" s="26">
        <v>0</v>
      </c>
      <c r="AC1522" s="26">
        <v>0</v>
      </c>
      <c r="AD1522" s="26">
        <v>0</v>
      </c>
      <c r="AE1522" s="26">
        <v>0.70733582918027704</v>
      </c>
    </row>
    <row r="1523" spans="1:31" x14ac:dyDescent="0.3">
      <c r="A1523">
        <v>2762595</v>
      </c>
      <c r="B1523">
        <v>1</v>
      </c>
      <c r="C1523" t="s">
        <v>80</v>
      </c>
      <c r="D1523" t="s">
        <v>101</v>
      </c>
      <c r="E1523" t="s">
        <v>152</v>
      </c>
      <c r="F1523" t="s">
        <v>4497</v>
      </c>
      <c r="G1523" t="s">
        <v>159</v>
      </c>
      <c r="H1523" t="s">
        <v>149</v>
      </c>
      <c r="I1523" t="s">
        <v>136</v>
      </c>
      <c r="J1523" t="s">
        <v>137</v>
      </c>
      <c r="K1523" t="s">
        <v>138</v>
      </c>
      <c r="L1523" t="s">
        <v>4498</v>
      </c>
      <c r="M1523" t="s">
        <v>4499</v>
      </c>
      <c r="N1523" s="26">
        <v>0.48611111099999998</v>
      </c>
      <c r="O1523">
        <v>3</v>
      </c>
      <c r="P1523">
        <v>1129</v>
      </c>
      <c r="Q1523">
        <v>6</v>
      </c>
      <c r="R1523">
        <v>34</v>
      </c>
      <c r="S1523">
        <v>7</v>
      </c>
      <c r="T1523">
        <v>100</v>
      </c>
      <c r="U1523">
        <v>2</v>
      </c>
      <c r="V1523">
        <v>0</v>
      </c>
      <c r="W1523" s="26">
        <v>0.5748531833135001</v>
      </c>
      <c r="X1523" s="26">
        <v>144.35380981670258</v>
      </c>
      <c r="Y1523" s="26">
        <v>23.076397136526566</v>
      </c>
      <c r="Z1523" s="26">
        <v>2.8067533630049861</v>
      </c>
      <c r="AA1523" s="26">
        <v>4.6145566518413546</v>
      </c>
      <c r="AB1523" s="26">
        <v>45.866395289428176</v>
      </c>
      <c r="AC1523" s="26">
        <v>65.375924136600005</v>
      </c>
      <c r="AD1523" s="26">
        <v>0</v>
      </c>
      <c r="AE1523" s="26">
        <v>286.66868957741718</v>
      </c>
    </row>
    <row r="1524" spans="1:31" x14ac:dyDescent="0.3">
      <c r="A1524">
        <v>2762449</v>
      </c>
      <c r="B1524">
        <v>1</v>
      </c>
      <c r="C1524" t="s">
        <v>81</v>
      </c>
      <c r="D1524" t="s">
        <v>112</v>
      </c>
      <c r="E1524" t="s">
        <v>166</v>
      </c>
      <c r="F1524" t="s">
        <v>4500</v>
      </c>
      <c r="G1524" t="s">
        <v>232</v>
      </c>
      <c r="H1524" t="s">
        <v>135</v>
      </c>
      <c r="I1524" t="s">
        <v>136</v>
      </c>
      <c r="J1524" t="s">
        <v>137</v>
      </c>
      <c r="K1524" t="s">
        <v>138</v>
      </c>
      <c r="L1524" t="s">
        <v>4501</v>
      </c>
      <c r="M1524" t="s">
        <v>4502</v>
      </c>
      <c r="N1524" s="26">
        <v>1.3019444440000001</v>
      </c>
      <c r="O1524">
        <v>0</v>
      </c>
      <c r="P1524">
        <v>41</v>
      </c>
      <c r="Q1524">
        <v>0</v>
      </c>
      <c r="R1524">
        <v>0</v>
      </c>
      <c r="S1524">
        <v>0</v>
      </c>
      <c r="T1524">
        <v>23</v>
      </c>
      <c r="U1524">
        <v>0</v>
      </c>
      <c r="V1524">
        <v>0</v>
      </c>
      <c r="W1524" s="26">
        <v>0</v>
      </c>
      <c r="X1524" s="26">
        <v>11.035855967876536</v>
      </c>
      <c r="Y1524" s="26">
        <v>0</v>
      </c>
      <c r="Z1524" s="26">
        <v>0</v>
      </c>
      <c r="AA1524" s="26">
        <v>0</v>
      </c>
      <c r="AB1524" s="26">
        <v>26.275804029280092</v>
      </c>
      <c r="AC1524" s="26">
        <v>0</v>
      </c>
      <c r="AD1524" s="26">
        <v>0</v>
      </c>
      <c r="AE1524" s="26">
        <v>37.311659997156625</v>
      </c>
    </row>
    <row r="1525" spans="1:31" x14ac:dyDescent="0.3">
      <c r="A1525">
        <v>2762555</v>
      </c>
      <c r="B1525">
        <v>1</v>
      </c>
      <c r="C1525" t="s">
        <v>80</v>
      </c>
      <c r="D1525" t="s">
        <v>92</v>
      </c>
      <c r="E1525" t="s">
        <v>157</v>
      </c>
      <c r="F1525" t="s">
        <v>4503</v>
      </c>
      <c r="G1525" t="s">
        <v>159</v>
      </c>
      <c r="H1525" t="s">
        <v>149</v>
      </c>
      <c r="I1525" t="s">
        <v>136</v>
      </c>
      <c r="J1525" t="s">
        <v>137</v>
      </c>
      <c r="K1525" t="s">
        <v>138</v>
      </c>
      <c r="L1525" t="s">
        <v>4504</v>
      </c>
      <c r="M1525" t="s">
        <v>4505</v>
      </c>
      <c r="N1525" s="26">
        <v>8.0555555000000001E-2</v>
      </c>
      <c r="O1525">
        <v>0</v>
      </c>
      <c r="P1525">
        <v>1607</v>
      </c>
      <c r="Q1525">
        <v>9</v>
      </c>
      <c r="R1525">
        <v>365</v>
      </c>
      <c r="S1525">
        <v>23</v>
      </c>
      <c r="T1525">
        <v>137</v>
      </c>
      <c r="U1525">
        <v>0</v>
      </c>
      <c r="V1525">
        <v>0</v>
      </c>
      <c r="W1525" s="26">
        <v>0</v>
      </c>
      <c r="X1525" s="26">
        <v>30.516238469934525</v>
      </c>
      <c r="Y1525" s="26">
        <v>1.8139461595913835</v>
      </c>
      <c r="Z1525" s="26">
        <v>3.2944500307285627</v>
      </c>
      <c r="AA1525" s="26">
        <v>66.983742765142978</v>
      </c>
      <c r="AB1525" s="26">
        <v>18.279656451790718</v>
      </c>
      <c r="AC1525" s="26">
        <v>0</v>
      </c>
      <c r="AD1525" s="26">
        <v>0</v>
      </c>
      <c r="AE1525" s="26">
        <v>120.88803387718816</v>
      </c>
    </row>
    <row r="1526" spans="1:31" x14ac:dyDescent="0.3">
      <c r="A1526">
        <v>2762223</v>
      </c>
      <c r="B1526">
        <v>1</v>
      </c>
      <c r="C1526" t="s">
        <v>80</v>
      </c>
      <c r="D1526" t="s">
        <v>110</v>
      </c>
      <c r="E1526" t="s">
        <v>132</v>
      </c>
      <c r="F1526" t="s">
        <v>4506</v>
      </c>
      <c r="G1526" t="s">
        <v>197</v>
      </c>
      <c r="H1526" t="s">
        <v>135</v>
      </c>
      <c r="I1526" t="s">
        <v>136</v>
      </c>
      <c r="J1526" t="s">
        <v>137</v>
      </c>
      <c r="K1526" t="s">
        <v>138</v>
      </c>
      <c r="L1526" t="s">
        <v>4507</v>
      </c>
      <c r="M1526" t="s">
        <v>4508</v>
      </c>
      <c r="N1526" s="26">
        <v>2.7022222220000001</v>
      </c>
      <c r="O1526">
        <v>0</v>
      </c>
      <c r="P1526">
        <v>1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 s="26">
        <v>0</v>
      </c>
      <c r="X1526" s="26">
        <v>0.3961892105192234</v>
      </c>
      <c r="Y1526" s="26">
        <v>0</v>
      </c>
      <c r="Z1526" s="26">
        <v>0</v>
      </c>
      <c r="AA1526" s="26">
        <v>0</v>
      </c>
      <c r="AB1526" s="26">
        <v>0</v>
      </c>
      <c r="AC1526" s="26">
        <v>0</v>
      </c>
      <c r="AD1526" s="26">
        <v>0</v>
      </c>
      <c r="AE1526" s="26">
        <v>0.3961892105192234</v>
      </c>
    </row>
    <row r="1527" spans="1:31" x14ac:dyDescent="0.3">
      <c r="A1527">
        <v>2762996</v>
      </c>
      <c r="B1527">
        <v>1</v>
      </c>
      <c r="C1527" t="s">
        <v>81</v>
      </c>
      <c r="D1527" t="s">
        <v>116</v>
      </c>
      <c r="E1527" t="s">
        <v>146</v>
      </c>
      <c r="F1527" t="s">
        <v>4509</v>
      </c>
      <c r="G1527" t="s">
        <v>148</v>
      </c>
      <c r="H1527" t="s">
        <v>149</v>
      </c>
      <c r="I1527" t="s">
        <v>136</v>
      </c>
      <c r="J1527" t="s">
        <v>137</v>
      </c>
      <c r="K1527" t="s">
        <v>138</v>
      </c>
      <c r="L1527" t="s">
        <v>4510</v>
      </c>
      <c r="M1527" t="s">
        <v>4128</v>
      </c>
      <c r="N1527" s="26">
        <v>3.2694444439999999</v>
      </c>
      <c r="O1527">
        <v>1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 s="26">
        <v>0.91481978237777772</v>
      </c>
      <c r="X1527" s="26">
        <v>0</v>
      </c>
      <c r="Y1527" s="26">
        <v>0</v>
      </c>
      <c r="Z1527" s="26">
        <v>0</v>
      </c>
      <c r="AA1527" s="26">
        <v>0</v>
      </c>
      <c r="AB1527" s="26">
        <v>0</v>
      </c>
      <c r="AC1527" s="26">
        <v>0</v>
      </c>
      <c r="AD1527" s="26">
        <v>0</v>
      </c>
      <c r="AE1527" s="26">
        <v>0.91481978237777772</v>
      </c>
    </row>
    <row r="1528" spans="1:31" x14ac:dyDescent="0.3">
      <c r="A1528">
        <v>2762950</v>
      </c>
      <c r="B1528">
        <v>1</v>
      </c>
      <c r="C1528" t="s">
        <v>81</v>
      </c>
      <c r="D1528" t="s">
        <v>116</v>
      </c>
      <c r="E1528" t="s">
        <v>146</v>
      </c>
      <c r="F1528" t="s">
        <v>1888</v>
      </c>
      <c r="G1528" t="s">
        <v>154</v>
      </c>
      <c r="H1528" t="s">
        <v>149</v>
      </c>
      <c r="I1528" t="s">
        <v>136</v>
      </c>
      <c r="J1528" t="s">
        <v>137</v>
      </c>
      <c r="K1528" t="s">
        <v>138</v>
      </c>
      <c r="L1528" t="s">
        <v>4511</v>
      </c>
      <c r="M1528" t="s">
        <v>4435</v>
      </c>
      <c r="N1528" s="26">
        <v>0.95861111099999996</v>
      </c>
      <c r="O1528">
        <v>0</v>
      </c>
      <c r="P1528">
        <v>58</v>
      </c>
      <c r="Q1528">
        <v>0</v>
      </c>
      <c r="R1528">
        <v>1</v>
      </c>
      <c r="S1528">
        <v>0</v>
      </c>
      <c r="T1528">
        <v>2</v>
      </c>
      <c r="U1528">
        <v>0</v>
      </c>
      <c r="V1528">
        <v>0</v>
      </c>
      <c r="W1528" s="26">
        <v>0</v>
      </c>
      <c r="X1528" s="26">
        <v>6.7035988219389884</v>
      </c>
      <c r="Y1528" s="26">
        <v>0</v>
      </c>
      <c r="Z1528" s="26">
        <v>0</v>
      </c>
      <c r="AA1528" s="26">
        <v>0</v>
      </c>
      <c r="AB1528" s="26">
        <v>1.3275049722008332</v>
      </c>
      <c r="AC1528" s="26">
        <v>0</v>
      </c>
      <c r="AD1528" s="26">
        <v>0</v>
      </c>
      <c r="AE1528" s="26">
        <v>8.0311037941398222</v>
      </c>
    </row>
    <row r="1529" spans="1:31" x14ac:dyDescent="0.3">
      <c r="A1529">
        <v>2762309</v>
      </c>
      <c r="B1529">
        <v>1</v>
      </c>
      <c r="C1529" t="s">
        <v>80</v>
      </c>
      <c r="D1529" t="s">
        <v>84</v>
      </c>
      <c r="E1529" t="s">
        <v>146</v>
      </c>
      <c r="F1529" t="s">
        <v>4512</v>
      </c>
      <c r="G1529" t="s">
        <v>628</v>
      </c>
      <c r="H1529" t="s">
        <v>149</v>
      </c>
      <c r="I1529" t="s">
        <v>136</v>
      </c>
      <c r="J1529" t="s">
        <v>137</v>
      </c>
      <c r="K1529" t="s">
        <v>187</v>
      </c>
      <c r="L1529" t="s">
        <v>4513</v>
      </c>
      <c r="M1529" t="s">
        <v>4514</v>
      </c>
      <c r="N1529" s="26">
        <v>3.0302777769999998</v>
      </c>
      <c r="O1529">
        <v>0</v>
      </c>
      <c r="P1529">
        <v>630</v>
      </c>
      <c r="Q1529">
        <v>0</v>
      </c>
      <c r="R1529">
        <v>0</v>
      </c>
      <c r="S1529">
        <v>0</v>
      </c>
      <c r="T1529">
        <v>24</v>
      </c>
      <c r="U1529">
        <v>0</v>
      </c>
      <c r="V1529">
        <v>0</v>
      </c>
      <c r="W1529" s="26">
        <v>0</v>
      </c>
      <c r="X1529" s="26">
        <v>438.49250822383175</v>
      </c>
      <c r="Y1529" s="26">
        <v>0</v>
      </c>
      <c r="Z1529" s="26">
        <v>0</v>
      </c>
      <c r="AA1529" s="26">
        <v>0</v>
      </c>
      <c r="AB1529" s="26">
        <v>78.729922247911389</v>
      </c>
      <c r="AC1529" s="26">
        <v>0</v>
      </c>
      <c r="AD1529" s="26">
        <v>0</v>
      </c>
      <c r="AE1529" s="26">
        <v>517.22243047174311</v>
      </c>
    </row>
    <row r="1530" spans="1:31" x14ac:dyDescent="0.3">
      <c r="A1530">
        <v>2762804</v>
      </c>
      <c r="B1530">
        <v>1</v>
      </c>
      <c r="C1530" t="s">
        <v>80</v>
      </c>
      <c r="D1530" t="s">
        <v>101</v>
      </c>
      <c r="E1530" t="s">
        <v>132</v>
      </c>
      <c r="F1530" t="s">
        <v>4515</v>
      </c>
      <c r="G1530" t="s">
        <v>197</v>
      </c>
      <c r="H1530" t="s">
        <v>135</v>
      </c>
      <c r="I1530" t="s">
        <v>136</v>
      </c>
      <c r="J1530" t="s">
        <v>137</v>
      </c>
      <c r="K1530" t="s">
        <v>138</v>
      </c>
      <c r="L1530" t="s">
        <v>4516</v>
      </c>
      <c r="M1530" t="s">
        <v>4042</v>
      </c>
      <c r="N1530" s="26">
        <v>2.036944444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 s="26">
        <v>0</v>
      </c>
      <c r="X1530" s="26">
        <v>1.4585356748693101</v>
      </c>
      <c r="Y1530" s="26">
        <v>0</v>
      </c>
      <c r="Z1530" s="26">
        <v>0</v>
      </c>
      <c r="AA1530" s="26">
        <v>0</v>
      </c>
      <c r="AB1530" s="26">
        <v>0</v>
      </c>
      <c r="AC1530" s="26">
        <v>0</v>
      </c>
      <c r="AD1530" s="26">
        <v>0</v>
      </c>
      <c r="AE1530" s="26">
        <v>1.4585356748693101</v>
      </c>
    </row>
    <row r="1531" spans="1:31" x14ac:dyDescent="0.3">
      <c r="A1531">
        <v>2762263</v>
      </c>
      <c r="B1531">
        <v>1</v>
      </c>
      <c r="C1531" t="s">
        <v>80</v>
      </c>
      <c r="D1531" t="s">
        <v>107</v>
      </c>
      <c r="E1531" t="s">
        <v>141</v>
      </c>
      <c r="F1531" t="s">
        <v>4517</v>
      </c>
      <c r="G1531" t="s">
        <v>344</v>
      </c>
      <c r="H1531" t="s">
        <v>135</v>
      </c>
      <c r="I1531" t="s">
        <v>136</v>
      </c>
      <c r="J1531" t="s">
        <v>137</v>
      </c>
      <c r="K1531" t="s">
        <v>138</v>
      </c>
      <c r="L1531" t="s">
        <v>4518</v>
      </c>
      <c r="M1531" t="s">
        <v>4519</v>
      </c>
      <c r="N1531" s="26">
        <v>1.3644444440000001</v>
      </c>
      <c r="O1531">
        <v>0</v>
      </c>
      <c r="P1531">
        <v>242</v>
      </c>
      <c r="Q1531">
        <v>0</v>
      </c>
      <c r="R1531">
        <v>0</v>
      </c>
      <c r="S1531">
        <v>0</v>
      </c>
      <c r="T1531">
        <v>23</v>
      </c>
      <c r="U1531">
        <v>0</v>
      </c>
      <c r="V1531">
        <v>0</v>
      </c>
      <c r="W1531" s="26">
        <v>0</v>
      </c>
      <c r="X1531" s="26">
        <v>40.872462297119753</v>
      </c>
      <c r="Y1531" s="26">
        <v>0</v>
      </c>
      <c r="Z1531" s="26">
        <v>0</v>
      </c>
      <c r="AA1531" s="26">
        <v>0</v>
      </c>
      <c r="AB1531" s="26">
        <v>13.637275956788363</v>
      </c>
      <c r="AC1531" s="26">
        <v>0</v>
      </c>
      <c r="AD1531" s="26">
        <v>0</v>
      </c>
      <c r="AE1531" s="26">
        <v>54.509738253908118</v>
      </c>
    </row>
    <row r="1532" spans="1:31" x14ac:dyDescent="0.3">
      <c r="A1532">
        <v>2762870</v>
      </c>
      <c r="B1532">
        <v>1</v>
      </c>
      <c r="C1532" t="s">
        <v>81</v>
      </c>
      <c r="D1532" t="s">
        <v>128</v>
      </c>
      <c r="E1532" t="s">
        <v>132</v>
      </c>
      <c r="F1532" t="s">
        <v>4520</v>
      </c>
      <c r="G1532" t="s">
        <v>134</v>
      </c>
      <c r="H1532" t="s">
        <v>135</v>
      </c>
      <c r="I1532" t="s">
        <v>136</v>
      </c>
      <c r="J1532" t="s">
        <v>137</v>
      </c>
      <c r="K1532" t="s">
        <v>138</v>
      </c>
      <c r="L1532" t="s">
        <v>4521</v>
      </c>
      <c r="M1532" t="s">
        <v>4522</v>
      </c>
      <c r="N1532" s="26">
        <v>1.8125</v>
      </c>
      <c r="O1532">
        <v>0</v>
      </c>
      <c r="P1532">
        <v>9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 s="26">
        <v>0</v>
      </c>
      <c r="X1532" s="26">
        <v>3.2983585389815291</v>
      </c>
      <c r="Y1532" s="26">
        <v>0</v>
      </c>
      <c r="Z1532" s="26">
        <v>0</v>
      </c>
      <c r="AA1532" s="26">
        <v>0</v>
      </c>
      <c r="AB1532" s="26">
        <v>0</v>
      </c>
      <c r="AC1532" s="26">
        <v>0</v>
      </c>
      <c r="AD1532" s="26">
        <v>0</v>
      </c>
      <c r="AE1532" s="26">
        <v>3.2983585389815291</v>
      </c>
    </row>
    <row r="1533" spans="1:31" x14ac:dyDescent="0.3">
      <c r="A1533">
        <v>2762990</v>
      </c>
      <c r="B1533">
        <v>1</v>
      </c>
      <c r="C1533" t="s">
        <v>80</v>
      </c>
      <c r="D1533" t="s">
        <v>92</v>
      </c>
      <c r="E1533" t="s">
        <v>170</v>
      </c>
      <c r="F1533" t="s">
        <v>4523</v>
      </c>
      <c r="G1533" t="s">
        <v>204</v>
      </c>
      <c r="H1533" t="s">
        <v>135</v>
      </c>
      <c r="I1533" t="s">
        <v>136</v>
      </c>
      <c r="J1533" t="s">
        <v>137</v>
      </c>
      <c r="K1533" t="s">
        <v>138</v>
      </c>
      <c r="L1533" t="s">
        <v>4524</v>
      </c>
      <c r="M1533" t="s">
        <v>4525</v>
      </c>
      <c r="N1533" s="26">
        <v>1.5791666660000001</v>
      </c>
      <c r="O1533">
        <v>0</v>
      </c>
      <c r="P1533">
        <v>69</v>
      </c>
      <c r="Q1533">
        <v>0</v>
      </c>
      <c r="R1533">
        <v>1</v>
      </c>
      <c r="S1533">
        <v>0</v>
      </c>
      <c r="T1533">
        <v>7</v>
      </c>
      <c r="U1533">
        <v>0</v>
      </c>
      <c r="V1533">
        <v>0</v>
      </c>
      <c r="W1533" s="26">
        <v>0</v>
      </c>
      <c r="X1533" s="26">
        <v>8.6735134934841085</v>
      </c>
      <c r="Y1533" s="26">
        <v>0</v>
      </c>
      <c r="Z1533" s="26">
        <v>0</v>
      </c>
      <c r="AA1533" s="26">
        <v>0</v>
      </c>
      <c r="AB1533" s="26">
        <v>2.1854905823910489</v>
      </c>
      <c r="AC1533" s="26">
        <v>0</v>
      </c>
      <c r="AD1533" s="26">
        <v>0</v>
      </c>
      <c r="AE1533" s="26">
        <v>10.859004075875157</v>
      </c>
    </row>
    <row r="1534" spans="1:31" x14ac:dyDescent="0.3">
      <c r="A1534">
        <v>2762349</v>
      </c>
      <c r="B1534">
        <v>1</v>
      </c>
      <c r="C1534" t="s">
        <v>81</v>
      </c>
      <c r="D1534" t="s">
        <v>121</v>
      </c>
      <c r="E1534" t="s">
        <v>152</v>
      </c>
      <c r="F1534" t="s">
        <v>4526</v>
      </c>
      <c r="G1534" t="s">
        <v>159</v>
      </c>
      <c r="H1534" t="s">
        <v>149</v>
      </c>
      <c r="I1534" t="s">
        <v>136</v>
      </c>
      <c r="J1534" t="s">
        <v>137</v>
      </c>
      <c r="K1534" t="s">
        <v>138</v>
      </c>
      <c r="L1534" t="s">
        <v>4527</v>
      </c>
      <c r="M1534" t="s">
        <v>4528</v>
      </c>
      <c r="N1534" s="26">
        <v>0.240555555</v>
      </c>
      <c r="O1534">
        <v>3</v>
      </c>
      <c r="P1534">
        <v>295</v>
      </c>
      <c r="Q1534">
        <v>4</v>
      </c>
      <c r="R1534">
        <v>37</v>
      </c>
      <c r="S1534">
        <v>3</v>
      </c>
      <c r="T1534">
        <v>15</v>
      </c>
      <c r="U1534">
        <v>0</v>
      </c>
      <c r="V1534">
        <v>0</v>
      </c>
      <c r="W1534" s="26">
        <v>3.868082633264609</v>
      </c>
      <c r="X1534" s="26">
        <v>9.3759283108894547</v>
      </c>
      <c r="Y1534" s="26">
        <v>4.8923794638478419</v>
      </c>
      <c r="Z1534" s="26">
        <v>0.80895742363097944</v>
      </c>
      <c r="AA1534" s="26">
        <v>7.2992823964913978</v>
      </c>
      <c r="AB1534" s="26">
        <v>3.4092480097648004</v>
      </c>
      <c r="AC1534" s="26">
        <v>0</v>
      </c>
      <c r="AD1534" s="26">
        <v>0</v>
      </c>
      <c r="AE1534" s="26">
        <v>29.653878237889082</v>
      </c>
    </row>
    <row r="1535" spans="1:31" x14ac:dyDescent="0.3">
      <c r="A1535">
        <v>2762836</v>
      </c>
      <c r="B1535">
        <v>2</v>
      </c>
      <c r="C1535" t="s">
        <v>80</v>
      </c>
      <c r="D1535" t="s">
        <v>82</v>
      </c>
      <c r="E1535" t="s">
        <v>141</v>
      </c>
      <c r="F1535" t="s">
        <v>4529</v>
      </c>
      <c r="G1535" t="s">
        <v>197</v>
      </c>
      <c r="H1535" t="s">
        <v>135</v>
      </c>
      <c r="I1535" t="s">
        <v>136</v>
      </c>
      <c r="J1535" t="s">
        <v>137</v>
      </c>
      <c r="K1535" t="s">
        <v>138</v>
      </c>
      <c r="L1535" t="s">
        <v>4530</v>
      </c>
      <c r="M1535" t="s">
        <v>4531</v>
      </c>
      <c r="N1535" s="26">
        <v>0.49777777699999998</v>
      </c>
      <c r="O1535">
        <v>0</v>
      </c>
      <c r="P1535">
        <v>331</v>
      </c>
      <c r="Q1535">
        <v>0</v>
      </c>
      <c r="R1535">
        <v>0</v>
      </c>
      <c r="S1535">
        <v>0</v>
      </c>
      <c r="T1535">
        <v>18</v>
      </c>
      <c r="U1535">
        <v>0</v>
      </c>
      <c r="V1535">
        <v>0</v>
      </c>
      <c r="W1535" s="26">
        <v>0</v>
      </c>
      <c r="X1535" s="26">
        <v>49.152363954873273</v>
      </c>
      <c r="Y1535" s="26">
        <v>0</v>
      </c>
      <c r="Z1535" s="26">
        <v>0</v>
      </c>
      <c r="AA1535" s="26">
        <v>0</v>
      </c>
      <c r="AB1535" s="26">
        <v>2.1521556343539343</v>
      </c>
      <c r="AC1535" s="26">
        <v>0</v>
      </c>
      <c r="AD1535" s="26">
        <v>0</v>
      </c>
      <c r="AE1535" s="26">
        <v>51.304519589227205</v>
      </c>
    </row>
    <row r="1536" spans="1:31" x14ac:dyDescent="0.3">
      <c r="A1536">
        <v>2762970</v>
      </c>
      <c r="B1536">
        <v>1</v>
      </c>
      <c r="C1536" t="s">
        <v>81</v>
      </c>
      <c r="D1536" t="s">
        <v>119</v>
      </c>
      <c r="E1536" t="s">
        <v>146</v>
      </c>
      <c r="F1536" t="s">
        <v>4532</v>
      </c>
      <c r="G1536" t="s">
        <v>148</v>
      </c>
      <c r="H1536" t="s">
        <v>149</v>
      </c>
      <c r="I1536" t="s">
        <v>136</v>
      </c>
      <c r="J1536" t="s">
        <v>137</v>
      </c>
      <c r="K1536" t="s">
        <v>138</v>
      </c>
      <c r="L1536" t="s">
        <v>4533</v>
      </c>
      <c r="M1536" t="s">
        <v>4534</v>
      </c>
      <c r="N1536" s="26">
        <v>2.355</v>
      </c>
      <c r="O1536">
        <v>0</v>
      </c>
      <c r="P1536">
        <v>90</v>
      </c>
      <c r="Q1536">
        <v>19</v>
      </c>
      <c r="R1536">
        <v>28</v>
      </c>
      <c r="S1536">
        <v>1</v>
      </c>
      <c r="T1536">
        <v>0</v>
      </c>
      <c r="U1536">
        <v>0</v>
      </c>
      <c r="V1536">
        <v>0</v>
      </c>
      <c r="W1536" s="26">
        <v>0</v>
      </c>
      <c r="X1536" s="26">
        <v>3.1477942298658075</v>
      </c>
      <c r="Y1536" s="26">
        <v>32.100838423388574</v>
      </c>
      <c r="Z1536" s="26">
        <v>1.9676136930827517</v>
      </c>
      <c r="AA1536" s="26">
        <v>0.27951736918039999</v>
      </c>
      <c r="AB1536" s="26">
        <v>0</v>
      </c>
      <c r="AC1536" s="26">
        <v>0</v>
      </c>
      <c r="AD1536" s="26">
        <v>0</v>
      </c>
      <c r="AE1536" s="26">
        <v>37.495763715517533</v>
      </c>
    </row>
    <row r="1537" spans="1:31" x14ac:dyDescent="0.3">
      <c r="A1537">
        <v>2762608</v>
      </c>
      <c r="B1537">
        <v>2</v>
      </c>
      <c r="C1537" t="s">
        <v>80</v>
      </c>
      <c r="D1537" t="s">
        <v>90</v>
      </c>
      <c r="E1537" t="s">
        <v>141</v>
      </c>
      <c r="F1537" t="s">
        <v>4535</v>
      </c>
      <c r="G1537" t="s">
        <v>197</v>
      </c>
      <c r="H1537" t="s">
        <v>135</v>
      </c>
      <c r="I1537" t="s">
        <v>136</v>
      </c>
      <c r="J1537" t="s">
        <v>137</v>
      </c>
      <c r="K1537" t="s">
        <v>138</v>
      </c>
      <c r="L1537" t="s">
        <v>4165</v>
      </c>
      <c r="M1537" t="s">
        <v>4478</v>
      </c>
      <c r="N1537" s="26">
        <v>0.57055555499999999</v>
      </c>
      <c r="O1537">
        <v>0</v>
      </c>
      <c r="P1537">
        <v>911</v>
      </c>
      <c r="Q1537">
        <v>0</v>
      </c>
      <c r="R1537">
        <v>0</v>
      </c>
      <c r="S1537">
        <v>0</v>
      </c>
      <c r="T1537">
        <v>72</v>
      </c>
      <c r="U1537">
        <v>0</v>
      </c>
      <c r="V1537">
        <v>0</v>
      </c>
      <c r="W1537" s="26">
        <v>0</v>
      </c>
      <c r="X1537" s="26">
        <v>143.13254321090594</v>
      </c>
      <c r="Y1537" s="26">
        <v>0</v>
      </c>
      <c r="Z1537" s="26">
        <v>0</v>
      </c>
      <c r="AA1537" s="26">
        <v>0</v>
      </c>
      <c r="AB1537" s="26">
        <v>12.652800702776712</v>
      </c>
      <c r="AC1537" s="26">
        <v>0</v>
      </c>
      <c r="AD1537" s="26">
        <v>0</v>
      </c>
      <c r="AE1537" s="26">
        <v>155.78534391368265</v>
      </c>
    </row>
    <row r="1538" spans="1:31" x14ac:dyDescent="0.3">
      <c r="A1538">
        <v>2762286</v>
      </c>
      <c r="B1538">
        <v>1</v>
      </c>
      <c r="C1538" t="s">
        <v>80</v>
      </c>
      <c r="D1538" t="s">
        <v>98</v>
      </c>
      <c r="E1538" t="s">
        <v>170</v>
      </c>
      <c r="F1538" t="s">
        <v>4536</v>
      </c>
      <c r="G1538" t="s">
        <v>204</v>
      </c>
      <c r="H1538" t="s">
        <v>135</v>
      </c>
      <c r="I1538" t="s">
        <v>136</v>
      </c>
      <c r="J1538" t="s">
        <v>137</v>
      </c>
      <c r="K1538" t="s">
        <v>138</v>
      </c>
      <c r="L1538" t="s">
        <v>4537</v>
      </c>
      <c r="M1538" t="s">
        <v>4538</v>
      </c>
      <c r="N1538" s="26">
        <v>4.4805555549999996</v>
      </c>
      <c r="O1538">
        <v>0</v>
      </c>
      <c r="P1538">
        <v>51</v>
      </c>
      <c r="Q1538">
        <v>0</v>
      </c>
      <c r="R1538">
        <v>7</v>
      </c>
      <c r="S1538">
        <v>0</v>
      </c>
      <c r="T1538">
        <v>10</v>
      </c>
      <c r="U1538">
        <v>0</v>
      </c>
      <c r="V1538">
        <v>0</v>
      </c>
      <c r="W1538" s="26">
        <v>0</v>
      </c>
      <c r="X1538" s="26">
        <v>25.506807563478691</v>
      </c>
      <c r="Y1538" s="26">
        <v>0</v>
      </c>
      <c r="Z1538" s="26">
        <v>1.737392564195088</v>
      </c>
      <c r="AA1538" s="26">
        <v>0</v>
      </c>
      <c r="AB1538" s="26">
        <v>12.128131038414255</v>
      </c>
      <c r="AC1538" s="26">
        <v>0</v>
      </c>
      <c r="AD1538" s="26">
        <v>0</v>
      </c>
      <c r="AE1538" s="26">
        <v>39.372331166088031</v>
      </c>
    </row>
    <row r="1539" spans="1:31" x14ac:dyDescent="0.3">
      <c r="A1539">
        <v>2762784</v>
      </c>
      <c r="B1539">
        <v>1</v>
      </c>
      <c r="C1539" t="s">
        <v>81</v>
      </c>
      <c r="D1539" t="s">
        <v>117</v>
      </c>
      <c r="E1539" t="s">
        <v>170</v>
      </c>
      <c r="F1539" t="s">
        <v>4539</v>
      </c>
      <c r="G1539" t="s">
        <v>204</v>
      </c>
      <c r="H1539" t="s">
        <v>135</v>
      </c>
      <c r="I1539" t="s">
        <v>136</v>
      </c>
      <c r="J1539" t="s">
        <v>137</v>
      </c>
      <c r="K1539" t="s">
        <v>138</v>
      </c>
      <c r="L1539" t="s">
        <v>4540</v>
      </c>
      <c r="M1539" t="s">
        <v>4541</v>
      </c>
      <c r="N1539" s="26">
        <v>1.9736111110000001</v>
      </c>
      <c r="O1539">
        <v>0</v>
      </c>
      <c r="P1539">
        <v>37</v>
      </c>
      <c r="Q1539">
        <v>0</v>
      </c>
      <c r="R1539">
        <v>0</v>
      </c>
      <c r="S1539">
        <v>0</v>
      </c>
      <c r="T1539">
        <v>3</v>
      </c>
      <c r="U1539">
        <v>0</v>
      </c>
      <c r="V1539">
        <v>0</v>
      </c>
      <c r="W1539" s="26">
        <v>0</v>
      </c>
      <c r="X1539" s="26">
        <v>13.573332845321563</v>
      </c>
      <c r="Y1539" s="26">
        <v>0</v>
      </c>
      <c r="Z1539" s="26">
        <v>0</v>
      </c>
      <c r="AA1539" s="26">
        <v>0</v>
      </c>
      <c r="AB1539" s="26">
        <v>2.2543953572862865</v>
      </c>
      <c r="AC1539" s="26">
        <v>0</v>
      </c>
      <c r="AD1539" s="26">
        <v>0</v>
      </c>
      <c r="AE1539" s="26">
        <v>15.827728202607849</v>
      </c>
    </row>
    <row r="1540" spans="1:31" x14ac:dyDescent="0.3">
      <c r="A1540">
        <v>2762684</v>
      </c>
      <c r="B1540">
        <v>1</v>
      </c>
      <c r="C1540" t="s">
        <v>80</v>
      </c>
      <c r="D1540" t="s">
        <v>93</v>
      </c>
      <c r="E1540" t="s">
        <v>157</v>
      </c>
      <c r="F1540" t="s">
        <v>4542</v>
      </c>
      <c r="G1540" t="s">
        <v>628</v>
      </c>
      <c r="H1540" t="s">
        <v>149</v>
      </c>
      <c r="I1540" t="s">
        <v>136</v>
      </c>
      <c r="J1540" t="s">
        <v>137</v>
      </c>
      <c r="K1540" t="s">
        <v>187</v>
      </c>
      <c r="L1540" t="s">
        <v>4543</v>
      </c>
      <c r="M1540" t="s">
        <v>4544</v>
      </c>
      <c r="N1540" s="26">
        <v>8.1472222219999999</v>
      </c>
      <c r="O1540">
        <v>0</v>
      </c>
      <c r="P1540">
        <v>2492</v>
      </c>
      <c r="Q1540">
        <v>0</v>
      </c>
      <c r="R1540">
        <v>86</v>
      </c>
      <c r="S1540">
        <v>5</v>
      </c>
      <c r="T1540">
        <v>225</v>
      </c>
      <c r="U1540">
        <v>0</v>
      </c>
      <c r="V1540">
        <v>3</v>
      </c>
      <c r="W1540" s="26">
        <v>0</v>
      </c>
      <c r="X1540" s="26">
        <v>4288.2492620943076</v>
      </c>
      <c r="Y1540" s="26">
        <v>0</v>
      </c>
      <c r="Z1540" s="26">
        <v>515.10722899662142</v>
      </c>
      <c r="AA1540" s="26">
        <v>53.029033858526965</v>
      </c>
      <c r="AB1540" s="26">
        <v>1386.5949654899118</v>
      </c>
      <c r="AC1540" s="26">
        <v>0</v>
      </c>
      <c r="AD1540" s="26">
        <v>398.35850931682427</v>
      </c>
      <c r="AE1540" s="26">
        <v>6641.3389997561917</v>
      </c>
    </row>
    <row r="1541" spans="1:31" x14ac:dyDescent="0.3">
      <c r="A1541">
        <v>2762827</v>
      </c>
      <c r="B1541">
        <v>1</v>
      </c>
      <c r="C1541" t="s">
        <v>80</v>
      </c>
      <c r="D1541" t="s">
        <v>84</v>
      </c>
      <c r="E1541" t="s">
        <v>132</v>
      </c>
      <c r="F1541" t="s">
        <v>4545</v>
      </c>
      <c r="G1541" t="s">
        <v>197</v>
      </c>
      <c r="H1541" t="s">
        <v>135</v>
      </c>
      <c r="I1541" t="s">
        <v>136</v>
      </c>
      <c r="J1541" t="s">
        <v>137</v>
      </c>
      <c r="K1541" t="s">
        <v>138</v>
      </c>
      <c r="L1541" t="s">
        <v>4546</v>
      </c>
      <c r="M1541" t="s">
        <v>4547</v>
      </c>
      <c r="N1541" s="26">
        <v>3.3774999999999999</v>
      </c>
      <c r="O1541">
        <v>0</v>
      </c>
      <c r="P1541">
        <v>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 s="26">
        <v>0</v>
      </c>
      <c r="X1541" s="26">
        <v>0.31495352288307776</v>
      </c>
      <c r="Y1541" s="26">
        <v>0</v>
      </c>
      <c r="Z1541" s="26">
        <v>0</v>
      </c>
      <c r="AA1541" s="26">
        <v>0</v>
      </c>
      <c r="AB1541" s="26">
        <v>0</v>
      </c>
      <c r="AC1541" s="26">
        <v>0</v>
      </c>
      <c r="AD1541" s="26">
        <v>0</v>
      </c>
      <c r="AE1541" s="26">
        <v>0.31495352288307776</v>
      </c>
    </row>
    <row r="1542" spans="1:31" x14ac:dyDescent="0.3">
      <c r="A1542">
        <v>2762266</v>
      </c>
      <c r="B1542">
        <v>1</v>
      </c>
      <c r="C1542" t="s">
        <v>81</v>
      </c>
      <c r="D1542" t="s">
        <v>126</v>
      </c>
      <c r="E1542" t="s">
        <v>146</v>
      </c>
      <c r="F1542" t="s">
        <v>4548</v>
      </c>
      <c r="G1542" t="s">
        <v>148</v>
      </c>
      <c r="H1542" t="s">
        <v>149</v>
      </c>
      <c r="I1542" t="s">
        <v>136</v>
      </c>
      <c r="J1542" t="s">
        <v>137</v>
      </c>
      <c r="K1542" t="s">
        <v>138</v>
      </c>
      <c r="L1542" t="s">
        <v>4549</v>
      </c>
      <c r="M1542" t="s">
        <v>4550</v>
      </c>
      <c r="N1542" s="26">
        <v>5.6330555550000003</v>
      </c>
      <c r="O1542">
        <v>0</v>
      </c>
      <c r="P1542">
        <v>23</v>
      </c>
      <c r="Q1542">
        <v>0</v>
      </c>
      <c r="R1542">
        <v>13</v>
      </c>
      <c r="S1542">
        <v>0</v>
      </c>
      <c r="T1542">
        <v>1</v>
      </c>
      <c r="U1542">
        <v>0</v>
      </c>
      <c r="V1542">
        <v>0</v>
      </c>
      <c r="W1542" s="26">
        <v>0</v>
      </c>
      <c r="X1542" s="26">
        <v>11.868819103461886</v>
      </c>
      <c r="Y1542" s="26">
        <v>0</v>
      </c>
      <c r="Z1542" s="26">
        <v>11.749326103416729</v>
      </c>
      <c r="AA1542" s="26">
        <v>0</v>
      </c>
      <c r="AB1542" s="26">
        <v>0</v>
      </c>
      <c r="AC1542" s="26">
        <v>0</v>
      </c>
      <c r="AD1542" s="26">
        <v>0</v>
      </c>
      <c r="AE1542" s="26">
        <v>23.618145206878616</v>
      </c>
    </row>
    <row r="1543" spans="1:31" x14ac:dyDescent="0.3">
      <c r="A1543">
        <v>2762575</v>
      </c>
      <c r="B1543">
        <v>1</v>
      </c>
      <c r="C1543" t="s">
        <v>80</v>
      </c>
      <c r="D1543" t="s">
        <v>97</v>
      </c>
      <c r="E1543" t="s">
        <v>175</v>
      </c>
      <c r="F1543" t="s">
        <v>4059</v>
      </c>
      <c r="G1543" t="s">
        <v>159</v>
      </c>
      <c r="H1543" t="s">
        <v>149</v>
      </c>
      <c r="I1543" t="s">
        <v>566</v>
      </c>
      <c r="J1543" t="s">
        <v>137</v>
      </c>
      <c r="K1543" t="s">
        <v>138</v>
      </c>
      <c r="L1543" t="s">
        <v>4551</v>
      </c>
      <c r="M1543" t="s">
        <v>4552</v>
      </c>
      <c r="N1543" s="26">
        <v>4.0555555E-2</v>
      </c>
      <c r="O1543">
        <v>54</v>
      </c>
      <c r="P1543">
        <v>5052</v>
      </c>
      <c r="Q1543">
        <v>0</v>
      </c>
      <c r="R1543">
        <v>112</v>
      </c>
      <c r="S1543">
        <v>12</v>
      </c>
      <c r="T1543">
        <v>608</v>
      </c>
      <c r="U1543">
        <v>0</v>
      </c>
      <c r="V1543">
        <v>0</v>
      </c>
      <c r="W1543" s="26">
        <v>11.654109719668037</v>
      </c>
      <c r="X1543" s="26">
        <v>74.705539028401446</v>
      </c>
      <c r="Y1543" s="26">
        <v>0</v>
      </c>
      <c r="Z1543" s="26">
        <v>1.0697336895826097</v>
      </c>
      <c r="AA1543" s="26">
        <v>13.492256556699997</v>
      </c>
      <c r="AB1543" s="26">
        <v>34.990556280547146</v>
      </c>
      <c r="AC1543" s="26">
        <v>0</v>
      </c>
      <c r="AD1543" s="26">
        <v>0</v>
      </c>
      <c r="AE1543" s="26">
        <v>135.91219527489923</v>
      </c>
    </row>
    <row r="1544" spans="1:31" x14ac:dyDescent="0.3">
      <c r="A1544">
        <v>2762907</v>
      </c>
      <c r="B1544">
        <v>1</v>
      </c>
      <c r="C1544" t="s">
        <v>80</v>
      </c>
      <c r="D1544" t="s">
        <v>110</v>
      </c>
      <c r="E1544" t="s">
        <v>132</v>
      </c>
      <c r="F1544" t="s">
        <v>4333</v>
      </c>
      <c r="G1544" t="s">
        <v>307</v>
      </c>
      <c r="H1544" t="s">
        <v>135</v>
      </c>
      <c r="I1544" t="s">
        <v>136</v>
      </c>
      <c r="J1544" t="s">
        <v>137</v>
      </c>
      <c r="K1544" t="s">
        <v>138</v>
      </c>
      <c r="L1544" t="s">
        <v>4553</v>
      </c>
      <c r="M1544" t="s">
        <v>4554</v>
      </c>
      <c r="N1544" s="26">
        <v>1.0097222219999999</v>
      </c>
      <c r="O1544">
        <v>0</v>
      </c>
      <c r="P1544">
        <v>32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 s="26">
        <v>0</v>
      </c>
      <c r="X1544" s="26">
        <v>9.3728995831842266</v>
      </c>
      <c r="Y1544" s="26">
        <v>0</v>
      </c>
      <c r="Z1544" s="26">
        <v>0</v>
      </c>
      <c r="AA1544" s="26">
        <v>0</v>
      </c>
      <c r="AB1544" s="26">
        <v>0</v>
      </c>
      <c r="AC1544" s="26">
        <v>0</v>
      </c>
      <c r="AD1544" s="26">
        <v>0</v>
      </c>
      <c r="AE1544" s="26">
        <v>9.3728995831842266</v>
      </c>
    </row>
    <row r="1545" spans="1:31" x14ac:dyDescent="0.3">
      <c r="A1545">
        <v>2762406</v>
      </c>
      <c r="B1545">
        <v>1</v>
      </c>
      <c r="C1545" t="s">
        <v>80</v>
      </c>
      <c r="D1545" t="s">
        <v>93</v>
      </c>
      <c r="E1545" t="s">
        <v>141</v>
      </c>
      <c r="F1545" t="s">
        <v>4555</v>
      </c>
      <c r="G1545" t="s">
        <v>143</v>
      </c>
      <c r="H1545" t="s">
        <v>135</v>
      </c>
      <c r="I1545" t="s">
        <v>136</v>
      </c>
      <c r="J1545" t="s">
        <v>137</v>
      </c>
      <c r="K1545" t="s">
        <v>138</v>
      </c>
      <c r="L1545" t="s">
        <v>4556</v>
      </c>
      <c r="M1545" t="s">
        <v>4557</v>
      </c>
      <c r="N1545" s="26">
        <v>0.50166666599999998</v>
      </c>
      <c r="O1545">
        <v>0</v>
      </c>
      <c r="P1545">
        <v>79</v>
      </c>
      <c r="Q1545">
        <v>0</v>
      </c>
      <c r="R1545">
        <v>13</v>
      </c>
      <c r="S1545">
        <v>0</v>
      </c>
      <c r="T1545">
        <v>16</v>
      </c>
      <c r="U1545">
        <v>0</v>
      </c>
      <c r="V1545">
        <v>0</v>
      </c>
      <c r="W1545" s="26">
        <v>0</v>
      </c>
      <c r="X1545" s="26">
        <v>6.0239227425069624</v>
      </c>
      <c r="Y1545" s="26">
        <v>0</v>
      </c>
      <c r="Z1545" s="26">
        <v>0.83955151798170213</v>
      </c>
      <c r="AA1545" s="26">
        <v>0</v>
      </c>
      <c r="AB1545" s="26">
        <v>3.8665535079144755</v>
      </c>
      <c r="AC1545" s="26">
        <v>0</v>
      </c>
      <c r="AD1545" s="26">
        <v>0</v>
      </c>
      <c r="AE1545" s="26">
        <v>10.73002776840314</v>
      </c>
    </row>
    <row r="1546" spans="1:31" x14ac:dyDescent="0.3">
      <c r="A1546">
        <v>2762615</v>
      </c>
      <c r="B1546">
        <v>1</v>
      </c>
      <c r="C1546" t="s">
        <v>80</v>
      </c>
      <c r="D1546" t="s">
        <v>82</v>
      </c>
      <c r="E1546" t="s">
        <v>132</v>
      </c>
      <c r="F1546" t="s">
        <v>4558</v>
      </c>
      <c r="G1546" t="s">
        <v>197</v>
      </c>
      <c r="H1546" t="s">
        <v>135</v>
      </c>
      <c r="I1546" t="s">
        <v>136</v>
      </c>
      <c r="J1546" t="s">
        <v>137</v>
      </c>
      <c r="K1546" t="s">
        <v>138</v>
      </c>
      <c r="L1546" t="s">
        <v>4559</v>
      </c>
      <c r="M1546" t="s">
        <v>4560</v>
      </c>
      <c r="N1546" s="26">
        <v>3.690833333</v>
      </c>
      <c r="O1546">
        <v>0</v>
      </c>
      <c r="P1546">
        <v>1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 s="26">
        <v>0</v>
      </c>
      <c r="X1546" s="26">
        <v>0.79792587789466496</v>
      </c>
      <c r="Y1546" s="26">
        <v>0</v>
      </c>
      <c r="Z1546" s="26">
        <v>0</v>
      </c>
      <c r="AA1546" s="26">
        <v>0</v>
      </c>
      <c r="AB1546" s="26">
        <v>0</v>
      </c>
      <c r="AC1546" s="26">
        <v>0</v>
      </c>
      <c r="AD1546" s="26">
        <v>0</v>
      </c>
      <c r="AE1546" s="26">
        <v>0.79792587789466496</v>
      </c>
    </row>
    <row r="1547" spans="1:31" x14ac:dyDescent="0.3">
      <c r="A1547">
        <v>2762366</v>
      </c>
      <c r="B1547">
        <v>1</v>
      </c>
      <c r="C1547" t="s">
        <v>80</v>
      </c>
      <c r="D1547" t="s">
        <v>93</v>
      </c>
      <c r="E1547" t="s">
        <v>141</v>
      </c>
      <c r="F1547" t="s">
        <v>4561</v>
      </c>
      <c r="G1547" t="s">
        <v>186</v>
      </c>
      <c r="H1547" t="s">
        <v>135</v>
      </c>
      <c r="I1547" t="s">
        <v>136</v>
      </c>
      <c r="J1547" t="s">
        <v>137</v>
      </c>
      <c r="K1547" t="s">
        <v>187</v>
      </c>
      <c r="L1547" t="s">
        <v>4562</v>
      </c>
      <c r="M1547" t="s">
        <v>4563</v>
      </c>
      <c r="N1547" s="26">
        <v>6.4558333330000002</v>
      </c>
      <c r="O1547">
        <v>0</v>
      </c>
      <c r="P1547">
        <v>417</v>
      </c>
      <c r="Q1547">
        <v>0</v>
      </c>
      <c r="R1547">
        <v>0</v>
      </c>
      <c r="S1547">
        <v>0</v>
      </c>
      <c r="T1547">
        <v>68</v>
      </c>
      <c r="U1547">
        <v>0</v>
      </c>
      <c r="V1547">
        <v>0</v>
      </c>
      <c r="W1547" s="26">
        <v>0</v>
      </c>
      <c r="X1547" s="26">
        <v>499.35135063370655</v>
      </c>
      <c r="Y1547" s="26">
        <v>0</v>
      </c>
      <c r="Z1547" s="26">
        <v>0</v>
      </c>
      <c r="AA1547" s="26">
        <v>0</v>
      </c>
      <c r="AB1547" s="26">
        <v>426.55659492259309</v>
      </c>
      <c r="AC1547" s="26">
        <v>0</v>
      </c>
      <c r="AD1547" s="26">
        <v>0</v>
      </c>
      <c r="AE1547" s="26">
        <v>925.90794555629964</v>
      </c>
    </row>
    <row r="1548" spans="1:31" x14ac:dyDescent="0.3">
      <c r="A1548">
        <v>2762306</v>
      </c>
      <c r="B1548">
        <v>1</v>
      </c>
      <c r="C1548" t="s">
        <v>81</v>
      </c>
      <c r="D1548" t="s">
        <v>120</v>
      </c>
      <c r="E1548" t="s">
        <v>152</v>
      </c>
      <c r="F1548" t="s">
        <v>4564</v>
      </c>
      <c r="G1548" t="s">
        <v>159</v>
      </c>
      <c r="H1548" t="s">
        <v>149</v>
      </c>
      <c r="I1548" t="s">
        <v>136</v>
      </c>
      <c r="J1548" t="s">
        <v>137</v>
      </c>
      <c r="K1548" t="s">
        <v>138</v>
      </c>
      <c r="L1548" t="s">
        <v>4565</v>
      </c>
      <c r="M1548" t="s">
        <v>4566</v>
      </c>
      <c r="N1548" s="26">
        <v>0.99722222199999999</v>
      </c>
      <c r="O1548">
        <v>2</v>
      </c>
      <c r="P1548">
        <v>94</v>
      </c>
      <c r="Q1548">
        <v>82</v>
      </c>
      <c r="R1548">
        <v>3</v>
      </c>
      <c r="S1548">
        <v>11</v>
      </c>
      <c r="T1548">
        <v>7</v>
      </c>
      <c r="U1548">
        <v>0</v>
      </c>
      <c r="V1548">
        <v>0</v>
      </c>
      <c r="W1548" s="26">
        <v>0.46837102796666674</v>
      </c>
      <c r="X1548" s="26">
        <v>28.675267018755182</v>
      </c>
      <c r="Y1548" s="26">
        <v>24.110658554930207</v>
      </c>
      <c r="Z1548" s="26">
        <v>0.38118417848888886</v>
      </c>
      <c r="AA1548" s="26">
        <v>157.30831110905982</v>
      </c>
      <c r="AB1548" s="26">
        <v>6.2559570603276189</v>
      </c>
      <c r="AC1548" s="26">
        <v>0</v>
      </c>
      <c r="AD1548" s="26">
        <v>0</v>
      </c>
      <c r="AE1548" s="26">
        <v>217.19974894952838</v>
      </c>
    </row>
    <row r="1549" spans="1:31" x14ac:dyDescent="0.3">
      <c r="A1549">
        <v>2762558</v>
      </c>
      <c r="B1549">
        <v>1</v>
      </c>
      <c r="C1549" t="s">
        <v>81</v>
      </c>
      <c r="D1549" t="s">
        <v>128</v>
      </c>
      <c r="E1549" t="s">
        <v>157</v>
      </c>
      <c r="F1549" t="s">
        <v>4567</v>
      </c>
      <c r="G1549" t="s">
        <v>159</v>
      </c>
      <c r="H1549" t="s">
        <v>149</v>
      </c>
      <c r="I1549" t="s">
        <v>136</v>
      </c>
      <c r="J1549" t="s">
        <v>137</v>
      </c>
      <c r="K1549" t="s">
        <v>138</v>
      </c>
      <c r="L1549" t="s">
        <v>4568</v>
      </c>
      <c r="M1549" t="s">
        <v>4569</v>
      </c>
      <c r="N1549" s="26">
        <v>2.326944444</v>
      </c>
      <c r="O1549">
        <v>16</v>
      </c>
      <c r="P1549">
        <v>108</v>
      </c>
      <c r="Q1549">
        <v>35</v>
      </c>
      <c r="R1549">
        <v>17</v>
      </c>
      <c r="S1549">
        <v>4</v>
      </c>
      <c r="T1549">
        <v>9</v>
      </c>
      <c r="U1549">
        <v>0</v>
      </c>
      <c r="V1549">
        <v>0</v>
      </c>
      <c r="W1549" s="26">
        <v>5.64433015864563</v>
      </c>
      <c r="X1549" s="26">
        <v>4.9288874668110987</v>
      </c>
      <c r="Y1549" s="26">
        <v>4.9746142851976067</v>
      </c>
      <c r="Z1549" s="26">
        <v>1.9020331814798102</v>
      </c>
      <c r="AA1549" s="26">
        <v>7.3805442260489915</v>
      </c>
      <c r="AB1549" s="26">
        <v>2.5031988850753688</v>
      </c>
      <c r="AC1549" s="26">
        <v>0</v>
      </c>
      <c r="AD1549" s="26">
        <v>0</v>
      </c>
      <c r="AE1549" s="26">
        <v>27.333608203258507</v>
      </c>
    </row>
    <row r="1550" spans="1:31" x14ac:dyDescent="0.3">
      <c r="A1550">
        <v>2762841</v>
      </c>
      <c r="B1550">
        <v>2</v>
      </c>
      <c r="C1550" t="s">
        <v>81</v>
      </c>
      <c r="D1550" t="s">
        <v>123</v>
      </c>
      <c r="E1550" t="s">
        <v>152</v>
      </c>
      <c r="F1550" t="s">
        <v>4570</v>
      </c>
      <c r="G1550" t="s">
        <v>148</v>
      </c>
      <c r="H1550" t="s">
        <v>149</v>
      </c>
      <c r="I1550" t="s">
        <v>136</v>
      </c>
      <c r="J1550" t="s">
        <v>137</v>
      </c>
      <c r="K1550" t="s">
        <v>138</v>
      </c>
      <c r="L1550" t="s">
        <v>4439</v>
      </c>
      <c r="M1550" t="s">
        <v>4571</v>
      </c>
      <c r="N1550" s="26">
        <v>0.84555555500000001</v>
      </c>
      <c r="O1550">
        <v>1</v>
      </c>
      <c r="P1550">
        <v>6</v>
      </c>
      <c r="Q1550">
        <v>31</v>
      </c>
      <c r="R1550">
        <v>87</v>
      </c>
      <c r="S1550">
        <v>0</v>
      </c>
      <c r="T1550">
        <v>6</v>
      </c>
      <c r="U1550">
        <v>0</v>
      </c>
      <c r="V1550">
        <v>0</v>
      </c>
      <c r="W1550" s="26">
        <v>0</v>
      </c>
      <c r="X1550" s="26">
        <v>1.3081224624127823</v>
      </c>
      <c r="Y1550" s="26">
        <v>0.61189746065650041</v>
      </c>
      <c r="Z1550" s="26">
        <v>1.958083555555556</v>
      </c>
      <c r="AA1550" s="26">
        <v>0</v>
      </c>
      <c r="AB1550" s="26">
        <v>0</v>
      </c>
      <c r="AC1550" s="26">
        <v>0</v>
      </c>
      <c r="AD1550" s="26">
        <v>0</v>
      </c>
      <c r="AE1550" s="26">
        <v>3.8781034786248387</v>
      </c>
    </row>
    <row r="1551" spans="1:31" x14ac:dyDescent="0.3">
      <c r="A1551">
        <v>2762824</v>
      </c>
      <c r="B1551">
        <v>1</v>
      </c>
      <c r="C1551" t="s">
        <v>80</v>
      </c>
      <c r="D1551" t="s">
        <v>96</v>
      </c>
      <c r="E1551" t="s">
        <v>132</v>
      </c>
      <c r="F1551" t="s">
        <v>4572</v>
      </c>
      <c r="G1551" t="s">
        <v>134</v>
      </c>
      <c r="H1551" t="s">
        <v>135</v>
      </c>
      <c r="I1551" t="s">
        <v>136</v>
      </c>
      <c r="J1551" t="s">
        <v>137</v>
      </c>
      <c r="K1551" t="s">
        <v>138</v>
      </c>
      <c r="L1551" t="s">
        <v>4573</v>
      </c>
      <c r="M1551" t="s">
        <v>4574</v>
      </c>
      <c r="N1551" s="26">
        <v>1.2819444440000001</v>
      </c>
      <c r="O1551">
        <v>0</v>
      </c>
      <c r="P1551">
        <v>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 s="26">
        <v>0</v>
      </c>
      <c r="X1551" s="26">
        <v>0</v>
      </c>
      <c r="Y1551" s="26">
        <v>0</v>
      </c>
      <c r="Z1551" s="26">
        <v>0</v>
      </c>
      <c r="AA1551" s="26">
        <v>0</v>
      </c>
      <c r="AB1551" s="26">
        <v>0</v>
      </c>
      <c r="AC1551" s="26">
        <v>0</v>
      </c>
      <c r="AD1551" s="26">
        <v>0</v>
      </c>
      <c r="AE1551" s="26">
        <v>0</v>
      </c>
    </row>
    <row r="1552" spans="1:31" x14ac:dyDescent="0.3">
      <c r="A1552">
        <v>2763010</v>
      </c>
      <c r="B1552">
        <v>1</v>
      </c>
      <c r="C1552" t="s">
        <v>80</v>
      </c>
      <c r="D1552" t="s">
        <v>107</v>
      </c>
      <c r="E1552" t="s">
        <v>166</v>
      </c>
      <c r="F1552" t="s">
        <v>4575</v>
      </c>
      <c r="G1552" t="s">
        <v>425</v>
      </c>
      <c r="H1552" t="s">
        <v>135</v>
      </c>
      <c r="I1552" t="s">
        <v>136</v>
      </c>
      <c r="J1552" t="s">
        <v>137</v>
      </c>
      <c r="K1552" t="s">
        <v>138</v>
      </c>
      <c r="L1552" t="s">
        <v>4576</v>
      </c>
      <c r="M1552" t="s">
        <v>4577</v>
      </c>
      <c r="N1552" s="26">
        <v>2.1941666660000001</v>
      </c>
      <c r="O1552">
        <v>0</v>
      </c>
      <c r="P1552">
        <v>41</v>
      </c>
      <c r="Q1552">
        <v>0</v>
      </c>
      <c r="R1552">
        <v>0</v>
      </c>
      <c r="S1552">
        <v>0</v>
      </c>
      <c r="T1552">
        <v>3</v>
      </c>
      <c r="U1552">
        <v>0</v>
      </c>
      <c r="V1552">
        <v>0</v>
      </c>
      <c r="W1552" s="26">
        <v>0</v>
      </c>
      <c r="X1552" s="26">
        <v>9.6134365916733362</v>
      </c>
      <c r="Y1552" s="26">
        <v>0</v>
      </c>
      <c r="Z1552" s="26">
        <v>0</v>
      </c>
      <c r="AA1552" s="26">
        <v>0</v>
      </c>
      <c r="AB1552" s="26">
        <v>4.8887868497165714</v>
      </c>
      <c r="AC1552" s="26">
        <v>0</v>
      </c>
      <c r="AD1552" s="26">
        <v>0</v>
      </c>
      <c r="AE1552" s="26">
        <v>14.502223441389908</v>
      </c>
    </row>
    <row r="1553" spans="1:31" x14ac:dyDescent="0.3">
      <c r="A1553">
        <v>2762361</v>
      </c>
      <c r="B1553">
        <v>2</v>
      </c>
      <c r="C1553" t="s">
        <v>81</v>
      </c>
      <c r="D1553" t="s">
        <v>128</v>
      </c>
      <c r="E1553" t="s">
        <v>141</v>
      </c>
      <c r="F1553" t="s">
        <v>4578</v>
      </c>
      <c r="G1553" t="s">
        <v>303</v>
      </c>
      <c r="H1553" t="s">
        <v>135</v>
      </c>
      <c r="I1553" t="s">
        <v>136</v>
      </c>
      <c r="J1553" t="s">
        <v>137</v>
      </c>
      <c r="K1553" t="s">
        <v>138</v>
      </c>
      <c r="L1553" t="s">
        <v>3900</v>
      </c>
      <c r="M1553" t="s">
        <v>4579</v>
      </c>
      <c r="N1553" s="26">
        <v>1.0461111110000001</v>
      </c>
      <c r="O1553">
        <v>0</v>
      </c>
      <c r="P1553">
        <v>439</v>
      </c>
      <c r="Q1553">
        <v>0</v>
      </c>
      <c r="R1553">
        <v>0</v>
      </c>
      <c r="S1553">
        <v>0</v>
      </c>
      <c r="T1553">
        <v>12</v>
      </c>
      <c r="U1553">
        <v>0</v>
      </c>
      <c r="V1553">
        <v>0</v>
      </c>
      <c r="W1553" s="26">
        <v>0</v>
      </c>
      <c r="X1553" s="26">
        <v>119.78661606843748</v>
      </c>
      <c r="Y1553" s="26">
        <v>0</v>
      </c>
      <c r="Z1553" s="26">
        <v>0</v>
      </c>
      <c r="AA1553" s="26">
        <v>0</v>
      </c>
      <c r="AB1553" s="26">
        <v>27.128970422887512</v>
      </c>
      <c r="AC1553" s="26">
        <v>0</v>
      </c>
      <c r="AD1553" s="26">
        <v>0</v>
      </c>
      <c r="AE1553" s="26">
        <v>146.915586491325</v>
      </c>
    </row>
    <row r="1554" spans="1:31" x14ac:dyDescent="0.3">
      <c r="A1554">
        <v>2762346</v>
      </c>
      <c r="B1554">
        <v>1</v>
      </c>
      <c r="C1554" t="s">
        <v>80</v>
      </c>
      <c r="D1554" t="s">
        <v>91</v>
      </c>
      <c r="E1554" t="s">
        <v>141</v>
      </c>
      <c r="F1554" t="s">
        <v>4580</v>
      </c>
      <c r="G1554" t="s">
        <v>186</v>
      </c>
      <c r="H1554" t="s">
        <v>135</v>
      </c>
      <c r="I1554" t="s">
        <v>136</v>
      </c>
      <c r="J1554" t="s">
        <v>137</v>
      </c>
      <c r="K1554" t="s">
        <v>187</v>
      </c>
      <c r="L1554" t="s">
        <v>4581</v>
      </c>
      <c r="M1554" t="s">
        <v>4582</v>
      </c>
      <c r="N1554" s="26">
        <v>7.8530555550000001</v>
      </c>
      <c r="O1554">
        <v>0</v>
      </c>
      <c r="P1554">
        <v>10</v>
      </c>
      <c r="Q1554">
        <v>0</v>
      </c>
      <c r="R1554">
        <v>25</v>
      </c>
      <c r="S1554">
        <v>0</v>
      </c>
      <c r="T1554">
        <v>7</v>
      </c>
      <c r="U1554">
        <v>0</v>
      </c>
      <c r="V1554">
        <v>0</v>
      </c>
      <c r="W1554" s="26">
        <v>0</v>
      </c>
      <c r="X1554" s="26">
        <v>16.916243005744228</v>
      </c>
      <c r="Y1554" s="26">
        <v>0</v>
      </c>
      <c r="Z1554" s="26">
        <v>9.7115386575251996</v>
      </c>
      <c r="AA1554" s="26">
        <v>0</v>
      </c>
      <c r="AB1554" s="26">
        <v>0.85037303775721385</v>
      </c>
      <c r="AC1554" s="26">
        <v>0</v>
      </c>
      <c r="AD1554" s="26">
        <v>0</v>
      </c>
      <c r="AE1554" s="26">
        <v>27.478154701026643</v>
      </c>
    </row>
    <row r="1555" spans="1:31" x14ac:dyDescent="0.3">
      <c r="A1555">
        <v>2762303</v>
      </c>
      <c r="B1555">
        <v>1</v>
      </c>
      <c r="C1555" t="s">
        <v>81</v>
      </c>
      <c r="D1555" t="s">
        <v>126</v>
      </c>
      <c r="E1555" t="s">
        <v>146</v>
      </c>
      <c r="F1555" t="s">
        <v>4583</v>
      </c>
      <c r="G1555" t="s">
        <v>148</v>
      </c>
      <c r="H1555" t="s">
        <v>149</v>
      </c>
      <c r="I1555" t="s">
        <v>136</v>
      </c>
      <c r="J1555" t="s">
        <v>137</v>
      </c>
      <c r="K1555" t="s">
        <v>138</v>
      </c>
      <c r="L1555" t="s">
        <v>4584</v>
      </c>
      <c r="M1555" t="s">
        <v>4149</v>
      </c>
      <c r="N1555" s="26">
        <v>2.295555555</v>
      </c>
      <c r="O1555">
        <v>0</v>
      </c>
      <c r="P1555">
        <v>5</v>
      </c>
      <c r="Q1555">
        <v>0</v>
      </c>
      <c r="R1555">
        <v>15</v>
      </c>
      <c r="S1555">
        <v>0</v>
      </c>
      <c r="T1555">
        <v>0</v>
      </c>
      <c r="U1555">
        <v>0</v>
      </c>
      <c r="V1555">
        <v>0</v>
      </c>
      <c r="W1555" s="26">
        <v>0</v>
      </c>
      <c r="X1555" s="26">
        <v>0.42235777747197317</v>
      </c>
      <c r="Y1555" s="26">
        <v>0</v>
      </c>
      <c r="Z1555" s="26">
        <v>23.171462197726928</v>
      </c>
      <c r="AA1555" s="26">
        <v>0</v>
      </c>
      <c r="AB1555" s="26">
        <v>0</v>
      </c>
      <c r="AC1555" s="26">
        <v>0</v>
      </c>
      <c r="AD1555" s="26">
        <v>0</v>
      </c>
      <c r="AE1555" s="26">
        <v>23.593819975198901</v>
      </c>
    </row>
    <row r="1556" spans="1:31" x14ac:dyDescent="0.3">
      <c r="A1556">
        <v>2762326</v>
      </c>
      <c r="B1556">
        <v>1</v>
      </c>
      <c r="C1556" t="s">
        <v>80</v>
      </c>
      <c r="D1556" t="s">
        <v>85</v>
      </c>
      <c r="E1556" t="s">
        <v>170</v>
      </c>
      <c r="F1556" t="s">
        <v>4585</v>
      </c>
      <c r="G1556" t="s">
        <v>232</v>
      </c>
      <c r="H1556" t="s">
        <v>135</v>
      </c>
      <c r="I1556" t="s">
        <v>136</v>
      </c>
      <c r="J1556" t="s">
        <v>137</v>
      </c>
      <c r="K1556" t="s">
        <v>138</v>
      </c>
      <c r="L1556" t="s">
        <v>4586</v>
      </c>
      <c r="M1556" t="s">
        <v>4587</v>
      </c>
      <c r="N1556" s="26">
        <v>5.4233333330000004</v>
      </c>
      <c r="O1556">
        <v>0</v>
      </c>
      <c r="P1556">
        <v>112</v>
      </c>
      <c r="Q1556">
        <v>0</v>
      </c>
      <c r="R1556">
        <v>0</v>
      </c>
      <c r="S1556">
        <v>0</v>
      </c>
      <c r="T1556">
        <v>2</v>
      </c>
      <c r="U1556">
        <v>0</v>
      </c>
      <c r="V1556">
        <v>0</v>
      </c>
      <c r="W1556" s="26">
        <v>0</v>
      </c>
      <c r="X1556" s="26">
        <v>134.07632876099473</v>
      </c>
      <c r="Y1556" s="26">
        <v>0</v>
      </c>
      <c r="Z1556" s="26">
        <v>0</v>
      </c>
      <c r="AA1556" s="26">
        <v>0</v>
      </c>
      <c r="AB1556" s="26">
        <v>1.6951109413821166</v>
      </c>
      <c r="AC1556" s="26">
        <v>0</v>
      </c>
      <c r="AD1556" s="26">
        <v>0</v>
      </c>
      <c r="AE1556" s="26">
        <v>135.77143970237685</v>
      </c>
    </row>
    <row r="1557" spans="1:31" x14ac:dyDescent="0.3">
      <c r="A1557">
        <v>2762495</v>
      </c>
      <c r="B1557">
        <v>1</v>
      </c>
      <c r="C1557" t="s">
        <v>81</v>
      </c>
      <c r="D1557" t="s">
        <v>117</v>
      </c>
      <c r="E1557" t="s">
        <v>170</v>
      </c>
      <c r="F1557" t="s">
        <v>4588</v>
      </c>
      <c r="G1557" t="s">
        <v>204</v>
      </c>
      <c r="H1557" t="s">
        <v>135</v>
      </c>
      <c r="I1557" t="s">
        <v>136</v>
      </c>
      <c r="J1557" t="s">
        <v>137</v>
      </c>
      <c r="K1557" t="s">
        <v>138</v>
      </c>
      <c r="L1557" t="s">
        <v>4589</v>
      </c>
      <c r="M1557" t="s">
        <v>4590</v>
      </c>
      <c r="N1557" s="26">
        <v>1.4169444440000001</v>
      </c>
      <c r="O1557">
        <v>0</v>
      </c>
      <c r="P1557">
        <v>31</v>
      </c>
      <c r="Q1557">
        <v>0</v>
      </c>
      <c r="R1557">
        <v>0</v>
      </c>
      <c r="S1557">
        <v>0</v>
      </c>
      <c r="T1557">
        <v>12</v>
      </c>
      <c r="U1557">
        <v>0</v>
      </c>
      <c r="V1557">
        <v>0</v>
      </c>
      <c r="W1557" s="26">
        <v>0</v>
      </c>
      <c r="X1557" s="26">
        <v>11.665697701130705</v>
      </c>
      <c r="Y1557" s="26">
        <v>0</v>
      </c>
      <c r="Z1557" s="26">
        <v>0</v>
      </c>
      <c r="AA1557" s="26">
        <v>0</v>
      </c>
      <c r="AB1557" s="26">
        <v>37.354837305285727</v>
      </c>
      <c r="AC1557" s="26">
        <v>0</v>
      </c>
      <c r="AD1557" s="26">
        <v>0</v>
      </c>
      <c r="AE1557" s="26">
        <v>49.020535006416431</v>
      </c>
    </row>
    <row r="1558" spans="1:31" x14ac:dyDescent="0.3">
      <c r="A1558">
        <v>2762532</v>
      </c>
      <c r="B1558">
        <v>1</v>
      </c>
      <c r="C1558" t="s">
        <v>80</v>
      </c>
      <c r="D1558" t="s">
        <v>100</v>
      </c>
      <c r="E1558" t="s">
        <v>175</v>
      </c>
      <c r="F1558" t="s">
        <v>4591</v>
      </c>
      <c r="G1558" t="s">
        <v>4592</v>
      </c>
      <c r="H1558" t="s">
        <v>149</v>
      </c>
      <c r="I1558" t="s">
        <v>136</v>
      </c>
      <c r="J1558" t="s">
        <v>137</v>
      </c>
      <c r="K1558" t="s">
        <v>187</v>
      </c>
      <c r="L1558" t="s">
        <v>4593</v>
      </c>
      <c r="M1558" t="s">
        <v>4594</v>
      </c>
      <c r="N1558" s="26">
        <v>5.744722222</v>
      </c>
      <c r="O1558">
        <v>16</v>
      </c>
      <c r="P1558">
        <v>7291</v>
      </c>
      <c r="Q1558">
        <v>40</v>
      </c>
      <c r="R1558">
        <v>715</v>
      </c>
      <c r="S1558">
        <v>56</v>
      </c>
      <c r="T1558">
        <v>1077</v>
      </c>
      <c r="U1558">
        <v>8</v>
      </c>
      <c r="V1558">
        <v>2</v>
      </c>
      <c r="W1558" s="26">
        <v>30.854506563457981</v>
      </c>
      <c r="X1558" s="26">
        <v>10489.792055967759</v>
      </c>
      <c r="Y1558" s="26">
        <v>153.01384538751137</v>
      </c>
      <c r="Z1558" s="26">
        <v>1182.1029533570163</v>
      </c>
      <c r="AA1558" s="26">
        <v>1815.0008354852371</v>
      </c>
      <c r="AB1558" s="26">
        <v>5853.7798765492062</v>
      </c>
      <c r="AC1558" s="26">
        <v>3537.501646622401</v>
      </c>
      <c r="AD1558" s="26">
        <v>45.383581427746059</v>
      </c>
      <c r="AE1558" s="26">
        <v>23107.429301360331</v>
      </c>
    </row>
    <row r="1559" spans="1:31" x14ac:dyDescent="0.3">
      <c r="A1559">
        <v>2762887</v>
      </c>
      <c r="B1559">
        <v>1</v>
      </c>
      <c r="C1559" t="s">
        <v>80</v>
      </c>
      <c r="D1559" t="s">
        <v>103</v>
      </c>
      <c r="E1559" t="s">
        <v>152</v>
      </c>
      <c r="F1559" t="s">
        <v>4595</v>
      </c>
      <c r="G1559" t="s">
        <v>326</v>
      </c>
      <c r="H1559" t="s">
        <v>149</v>
      </c>
      <c r="I1559" t="s">
        <v>566</v>
      </c>
      <c r="J1559" t="s">
        <v>137</v>
      </c>
      <c r="K1559" t="s">
        <v>138</v>
      </c>
      <c r="L1559" t="s">
        <v>4596</v>
      </c>
      <c r="M1559" t="s">
        <v>4597</v>
      </c>
      <c r="N1559" s="26">
        <v>7.2222220000000004E-3</v>
      </c>
      <c r="O1559">
        <v>6</v>
      </c>
      <c r="P1559">
        <v>2103</v>
      </c>
      <c r="Q1559">
        <v>22</v>
      </c>
      <c r="R1559">
        <v>310</v>
      </c>
      <c r="S1559">
        <v>30</v>
      </c>
      <c r="T1559">
        <v>801</v>
      </c>
      <c r="U1559">
        <v>2</v>
      </c>
      <c r="V1559">
        <v>1</v>
      </c>
      <c r="W1559" s="26">
        <v>1.1288300473723003E-2</v>
      </c>
      <c r="X1559" s="26">
        <v>2.5443489131090922</v>
      </c>
      <c r="Y1559" s="26">
        <v>0.32609617135665048</v>
      </c>
      <c r="Z1559" s="26">
        <v>0.22397258225777722</v>
      </c>
      <c r="AA1559" s="26">
        <v>0.65830229702328036</v>
      </c>
      <c r="AB1559" s="26">
        <v>1.7755516340989088</v>
      </c>
      <c r="AC1559" s="26">
        <v>0.34671842235478789</v>
      </c>
      <c r="AD1559" s="26">
        <v>0</v>
      </c>
      <c r="AE1559" s="26">
        <v>5.8862783206742195</v>
      </c>
    </row>
    <row r="1560" spans="1:31" x14ac:dyDescent="0.3">
      <c r="A1560">
        <v>2762246</v>
      </c>
      <c r="B1560">
        <v>1</v>
      </c>
      <c r="C1560" t="s">
        <v>81</v>
      </c>
      <c r="D1560" t="s">
        <v>123</v>
      </c>
      <c r="E1560" t="s">
        <v>146</v>
      </c>
      <c r="F1560" t="s">
        <v>4598</v>
      </c>
      <c r="G1560" t="s">
        <v>159</v>
      </c>
      <c r="H1560" t="s">
        <v>149</v>
      </c>
      <c r="I1560" t="s">
        <v>136</v>
      </c>
      <c r="J1560" t="s">
        <v>137</v>
      </c>
      <c r="K1560" t="s">
        <v>138</v>
      </c>
      <c r="L1560" t="s">
        <v>4599</v>
      </c>
      <c r="M1560" t="s">
        <v>4600</v>
      </c>
      <c r="N1560" s="26">
        <v>1.3988888880000001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14</v>
      </c>
      <c r="U1560">
        <v>2</v>
      </c>
      <c r="V1560">
        <v>0</v>
      </c>
      <c r="W1560" s="26">
        <v>0</v>
      </c>
      <c r="X1560" s="26">
        <v>0</v>
      </c>
      <c r="Y1560" s="26">
        <v>0</v>
      </c>
      <c r="Z1560" s="26">
        <v>0</v>
      </c>
      <c r="AA1560" s="26">
        <v>0</v>
      </c>
      <c r="AB1560" s="26">
        <v>16.628739136796884</v>
      </c>
      <c r="AC1560" s="26">
        <v>305.34111799582575</v>
      </c>
      <c r="AD1560" s="26">
        <v>0</v>
      </c>
      <c r="AE1560" s="26">
        <v>321.96985713262262</v>
      </c>
    </row>
    <row r="1561" spans="1:31" x14ac:dyDescent="0.3">
      <c r="A1561">
        <v>2762900</v>
      </c>
      <c r="B1561">
        <v>2</v>
      </c>
      <c r="C1561" t="s">
        <v>80</v>
      </c>
      <c r="D1561" t="s">
        <v>101</v>
      </c>
      <c r="E1561" t="s">
        <v>170</v>
      </c>
      <c r="F1561" t="s">
        <v>4601</v>
      </c>
      <c r="G1561" t="s">
        <v>197</v>
      </c>
      <c r="H1561" t="s">
        <v>135</v>
      </c>
      <c r="I1561" t="s">
        <v>136</v>
      </c>
      <c r="J1561" t="s">
        <v>137</v>
      </c>
      <c r="K1561" t="s">
        <v>138</v>
      </c>
      <c r="L1561" t="s">
        <v>4114</v>
      </c>
      <c r="M1561" t="s">
        <v>4602</v>
      </c>
      <c r="N1561" s="26">
        <v>1.0119444440000001</v>
      </c>
      <c r="O1561">
        <v>0</v>
      </c>
      <c r="P1561">
        <v>112</v>
      </c>
      <c r="Q1561">
        <v>0</v>
      </c>
      <c r="R1561">
        <v>0</v>
      </c>
      <c r="S1561">
        <v>0</v>
      </c>
      <c r="T1561">
        <v>7</v>
      </c>
      <c r="U1561">
        <v>0</v>
      </c>
      <c r="V1561">
        <v>0</v>
      </c>
      <c r="W1561" s="26">
        <v>0</v>
      </c>
      <c r="X1561" s="26">
        <v>12.653709745371804</v>
      </c>
      <c r="Y1561" s="26">
        <v>0</v>
      </c>
      <c r="Z1561" s="26">
        <v>0</v>
      </c>
      <c r="AA1561" s="26">
        <v>0</v>
      </c>
      <c r="AB1561" s="26">
        <v>1.5241765877440592</v>
      </c>
      <c r="AC1561" s="26">
        <v>0</v>
      </c>
      <c r="AD1561" s="26">
        <v>0</v>
      </c>
      <c r="AE1561" s="26">
        <v>14.177886333115863</v>
      </c>
    </row>
    <row r="1562" spans="1:31" x14ac:dyDescent="0.3">
      <c r="A1562">
        <v>2762240</v>
      </c>
      <c r="B1562">
        <v>1</v>
      </c>
      <c r="C1562" t="s">
        <v>81</v>
      </c>
      <c r="D1562" t="s">
        <v>120</v>
      </c>
      <c r="E1562" t="s">
        <v>152</v>
      </c>
      <c r="F1562" t="s">
        <v>4603</v>
      </c>
      <c r="G1562" t="s">
        <v>159</v>
      </c>
      <c r="H1562" t="s">
        <v>149</v>
      </c>
      <c r="I1562" t="s">
        <v>136</v>
      </c>
      <c r="J1562" t="s">
        <v>137</v>
      </c>
      <c r="K1562" t="s">
        <v>138</v>
      </c>
      <c r="L1562" t="s">
        <v>4604</v>
      </c>
      <c r="M1562" t="s">
        <v>4605</v>
      </c>
      <c r="N1562" s="26">
        <v>0.91333333299999997</v>
      </c>
      <c r="O1562">
        <v>1</v>
      </c>
      <c r="P1562">
        <v>136</v>
      </c>
      <c r="Q1562">
        <v>37</v>
      </c>
      <c r="R1562">
        <v>11</v>
      </c>
      <c r="S1562">
        <v>1</v>
      </c>
      <c r="T1562">
        <v>20</v>
      </c>
      <c r="U1562">
        <v>0</v>
      </c>
      <c r="V1562">
        <v>0</v>
      </c>
      <c r="W1562" s="26">
        <v>0</v>
      </c>
      <c r="X1562" s="26">
        <v>21.93421517724008</v>
      </c>
      <c r="Y1562" s="26">
        <v>3.2941201074566608</v>
      </c>
      <c r="Z1562" s="26">
        <v>2.5379178001956602</v>
      </c>
      <c r="AA1562" s="26">
        <v>0</v>
      </c>
      <c r="AB1562" s="26">
        <v>2.1804752096987481</v>
      </c>
      <c r="AC1562" s="26">
        <v>0</v>
      </c>
      <c r="AD1562" s="26">
        <v>0</v>
      </c>
      <c r="AE1562" s="26">
        <v>29.94672829459115</v>
      </c>
    </row>
    <row r="1563" spans="1:31" x14ac:dyDescent="0.3">
      <c r="A1563">
        <v>2763073</v>
      </c>
      <c r="B1563">
        <v>1</v>
      </c>
      <c r="C1563" t="s">
        <v>80</v>
      </c>
      <c r="D1563" t="s">
        <v>82</v>
      </c>
      <c r="E1563" t="s">
        <v>146</v>
      </c>
      <c r="F1563" t="s">
        <v>4606</v>
      </c>
      <c r="G1563" t="s">
        <v>148</v>
      </c>
      <c r="H1563" t="s">
        <v>149</v>
      </c>
      <c r="I1563" t="s">
        <v>136</v>
      </c>
      <c r="J1563" t="s">
        <v>137</v>
      </c>
      <c r="K1563" t="s">
        <v>138</v>
      </c>
      <c r="L1563" t="s">
        <v>4607</v>
      </c>
      <c r="M1563" t="s">
        <v>4608</v>
      </c>
      <c r="N1563" s="26">
        <v>3.0125000000000002</v>
      </c>
      <c r="O1563">
        <v>0</v>
      </c>
      <c r="P1563">
        <v>194</v>
      </c>
      <c r="Q1563">
        <v>0</v>
      </c>
      <c r="R1563">
        <v>0</v>
      </c>
      <c r="S1563">
        <v>0</v>
      </c>
      <c r="T1563">
        <v>12</v>
      </c>
      <c r="U1563">
        <v>0</v>
      </c>
      <c r="V1563">
        <v>0</v>
      </c>
      <c r="W1563" s="26">
        <v>0</v>
      </c>
      <c r="X1563" s="26">
        <v>200.29313075474886</v>
      </c>
      <c r="Y1563" s="26">
        <v>0</v>
      </c>
      <c r="Z1563" s="26">
        <v>0</v>
      </c>
      <c r="AA1563" s="26">
        <v>0</v>
      </c>
      <c r="AB1563" s="26">
        <v>48.094038639201052</v>
      </c>
      <c r="AC1563" s="26">
        <v>0</v>
      </c>
      <c r="AD1563" s="26">
        <v>0</v>
      </c>
      <c r="AE1563" s="26">
        <v>248.3871693939499</v>
      </c>
    </row>
    <row r="1564" spans="1:31" x14ac:dyDescent="0.3">
      <c r="A1564">
        <v>2762501</v>
      </c>
      <c r="B1564">
        <v>1</v>
      </c>
      <c r="C1564" t="s">
        <v>80</v>
      </c>
      <c r="D1564" t="s">
        <v>90</v>
      </c>
      <c r="E1564" t="s">
        <v>170</v>
      </c>
      <c r="F1564" t="s">
        <v>4609</v>
      </c>
      <c r="G1564" t="s">
        <v>1313</v>
      </c>
      <c r="H1564" t="s">
        <v>135</v>
      </c>
      <c r="I1564" t="s">
        <v>136</v>
      </c>
      <c r="J1564" t="s">
        <v>137</v>
      </c>
      <c r="K1564" t="s">
        <v>138</v>
      </c>
      <c r="L1564" t="s">
        <v>4610</v>
      </c>
      <c r="M1564" t="s">
        <v>4611</v>
      </c>
      <c r="N1564" s="26">
        <v>1.966388888</v>
      </c>
      <c r="O1564">
        <v>0</v>
      </c>
      <c r="P1564">
        <v>172</v>
      </c>
      <c r="Q1564">
        <v>0</v>
      </c>
      <c r="R1564">
        <v>0</v>
      </c>
      <c r="S1564">
        <v>0</v>
      </c>
      <c r="T1564">
        <v>16</v>
      </c>
      <c r="U1564">
        <v>0</v>
      </c>
      <c r="V1564">
        <v>0</v>
      </c>
      <c r="W1564" s="26">
        <v>0</v>
      </c>
      <c r="X1564" s="26">
        <v>75.494306196524775</v>
      </c>
      <c r="Y1564" s="26">
        <v>0</v>
      </c>
      <c r="Z1564" s="26">
        <v>0</v>
      </c>
      <c r="AA1564" s="26">
        <v>0</v>
      </c>
      <c r="AB1564" s="26">
        <v>54.596670640187376</v>
      </c>
      <c r="AC1564" s="26">
        <v>0</v>
      </c>
      <c r="AD1564" s="26">
        <v>0</v>
      </c>
      <c r="AE1564" s="26">
        <v>130.09097683671214</v>
      </c>
    </row>
    <row r="1565" spans="1:31" x14ac:dyDescent="0.3">
      <c r="A1565">
        <v>2762624</v>
      </c>
      <c r="B1565">
        <v>1</v>
      </c>
      <c r="C1565" t="s">
        <v>81</v>
      </c>
      <c r="D1565" t="s">
        <v>122</v>
      </c>
      <c r="E1565" t="s">
        <v>157</v>
      </c>
      <c r="F1565" t="s">
        <v>4612</v>
      </c>
      <c r="G1565" t="s">
        <v>159</v>
      </c>
      <c r="H1565" t="s">
        <v>149</v>
      </c>
      <c r="I1565" t="s">
        <v>136</v>
      </c>
      <c r="J1565" t="s">
        <v>137</v>
      </c>
      <c r="K1565" t="s">
        <v>138</v>
      </c>
      <c r="L1565" t="s">
        <v>4613</v>
      </c>
      <c r="M1565" t="s">
        <v>4614</v>
      </c>
      <c r="N1565" s="26">
        <v>1.432222222</v>
      </c>
      <c r="O1565">
        <v>1</v>
      </c>
      <c r="P1565">
        <v>178</v>
      </c>
      <c r="Q1565">
        <v>1</v>
      </c>
      <c r="R1565">
        <v>0</v>
      </c>
      <c r="S1565">
        <v>6</v>
      </c>
      <c r="T1565">
        <v>20</v>
      </c>
      <c r="U1565">
        <v>5</v>
      </c>
      <c r="V1565">
        <v>0</v>
      </c>
      <c r="W1565" s="26">
        <v>0.2997514264177778</v>
      </c>
      <c r="X1565" s="26">
        <v>28.178573931852569</v>
      </c>
      <c r="Y1565" s="26">
        <v>0.5027038347377778</v>
      </c>
      <c r="Z1565" s="26">
        <v>0</v>
      </c>
      <c r="AA1565" s="26">
        <v>176.47816988797919</v>
      </c>
      <c r="AB1565" s="26">
        <v>47.489102444616869</v>
      </c>
      <c r="AC1565" s="26">
        <v>763.27977645664896</v>
      </c>
      <c r="AD1565" s="26">
        <v>0</v>
      </c>
      <c r="AE1565" s="26">
        <v>1016.2280779822531</v>
      </c>
    </row>
    <row r="1566" spans="1:31" x14ac:dyDescent="0.3">
      <c r="A1566">
        <v>2762461</v>
      </c>
      <c r="B1566">
        <v>1</v>
      </c>
      <c r="C1566" t="s">
        <v>80</v>
      </c>
      <c r="D1566" t="s">
        <v>84</v>
      </c>
      <c r="E1566" t="s">
        <v>141</v>
      </c>
      <c r="F1566" t="s">
        <v>4615</v>
      </c>
      <c r="G1566" t="s">
        <v>186</v>
      </c>
      <c r="H1566" t="s">
        <v>135</v>
      </c>
      <c r="I1566" t="s">
        <v>136</v>
      </c>
      <c r="J1566" t="s">
        <v>137</v>
      </c>
      <c r="K1566" t="s">
        <v>187</v>
      </c>
      <c r="L1566" t="s">
        <v>4616</v>
      </c>
      <c r="M1566" t="s">
        <v>4617</v>
      </c>
      <c r="N1566" s="26">
        <v>7.3097222220000004</v>
      </c>
      <c r="O1566">
        <v>0</v>
      </c>
      <c r="P1566">
        <v>886</v>
      </c>
      <c r="Q1566">
        <v>0</v>
      </c>
      <c r="R1566">
        <v>0</v>
      </c>
      <c r="S1566">
        <v>0</v>
      </c>
      <c r="T1566">
        <v>58</v>
      </c>
      <c r="U1566">
        <v>0</v>
      </c>
      <c r="V1566">
        <v>0</v>
      </c>
      <c r="W1566" s="26">
        <v>0</v>
      </c>
      <c r="X1566" s="26">
        <v>1481.3007150976623</v>
      </c>
      <c r="Y1566" s="26">
        <v>0</v>
      </c>
      <c r="Z1566" s="26">
        <v>0</v>
      </c>
      <c r="AA1566" s="26">
        <v>0</v>
      </c>
      <c r="AB1566" s="26">
        <v>316.57668986779646</v>
      </c>
      <c r="AC1566" s="26">
        <v>0</v>
      </c>
      <c r="AD1566" s="26">
        <v>0</v>
      </c>
      <c r="AE1566" s="26">
        <v>1797.8774049654587</v>
      </c>
    </row>
    <row r="1567" spans="1:31" x14ac:dyDescent="0.3">
      <c r="A1567">
        <v>2762747</v>
      </c>
      <c r="B1567">
        <v>1</v>
      </c>
      <c r="C1567" t="s">
        <v>81</v>
      </c>
      <c r="D1567" t="s">
        <v>128</v>
      </c>
      <c r="E1567" t="s">
        <v>146</v>
      </c>
      <c r="F1567" t="s">
        <v>4618</v>
      </c>
      <c r="G1567" t="s">
        <v>204</v>
      </c>
      <c r="H1567" t="s">
        <v>149</v>
      </c>
      <c r="I1567" t="s">
        <v>136</v>
      </c>
      <c r="J1567" t="s">
        <v>137</v>
      </c>
      <c r="K1567" t="s">
        <v>138</v>
      </c>
      <c r="L1567" t="s">
        <v>4619</v>
      </c>
      <c r="M1567" t="s">
        <v>4620</v>
      </c>
      <c r="N1567" s="26">
        <v>6.278611111</v>
      </c>
      <c r="O1567">
        <v>0</v>
      </c>
      <c r="P1567">
        <v>0</v>
      </c>
      <c r="Q1567">
        <v>0</v>
      </c>
      <c r="R1567">
        <v>0</v>
      </c>
      <c r="S1567">
        <v>1</v>
      </c>
      <c r="T1567">
        <v>0</v>
      </c>
      <c r="U1567">
        <v>0</v>
      </c>
      <c r="V1567">
        <v>0</v>
      </c>
      <c r="W1567" s="26">
        <v>0</v>
      </c>
      <c r="X1567" s="26">
        <v>0</v>
      </c>
      <c r="Y1567" s="26">
        <v>0</v>
      </c>
      <c r="Z1567" s="26">
        <v>0</v>
      </c>
      <c r="AA1567" s="26">
        <v>204.11600246801882</v>
      </c>
      <c r="AB1567" s="26">
        <v>0</v>
      </c>
      <c r="AC1567" s="26">
        <v>0</v>
      </c>
      <c r="AD1567" s="26">
        <v>0</v>
      </c>
      <c r="AE1567" s="26">
        <v>204.11600246801882</v>
      </c>
    </row>
    <row r="1568" spans="1:31" x14ac:dyDescent="0.3">
      <c r="A1568">
        <v>2762415</v>
      </c>
      <c r="B1568">
        <v>1</v>
      </c>
      <c r="C1568" t="s">
        <v>80</v>
      </c>
      <c r="D1568" t="s">
        <v>108</v>
      </c>
      <c r="E1568" t="s">
        <v>152</v>
      </c>
      <c r="F1568" t="s">
        <v>4621</v>
      </c>
      <c r="G1568" t="s">
        <v>159</v>
      </c>
      <c r="H1568" t="s">
        <v>149</v>
      </c>
      <c r="I1568" t="s">
        <v>136</v>
      </c>
      <c r="J1568" t="s">
        <v>137</v>
      </c>
      <c r="K1568" t="s">
        <v>138</v>
      </c>
      <c r="L1568" t="s">
        <v>4622</v>
      </c>
      <c r="M1568" t="s">
        <v>4623</v>
      </c>
      <c r="N1568" s="26">
        <v>0.83611111100000002</v>
      </c>
      <c r="O1568">
        <v>0</v>
      </c>
      <c r="P1568">
        <v>398</v>
      </c>
      <c r="Q1568">
        <v>0</v>
      </c>
      <c r="R1568">
        <v>90</v>
      </c>
      <c r="S1568">
        <v>4</v>
      </c>
      <c r="T1568">
        <v>49</v>
      </c>
      <c r="U1568">
        <v>0</v>
      </c>
      <c r="V1568">
        <v>0</v>
      </c>
      <c r="W1568" s="26">
        <v>0</v>
      </c>
      <c r="X1568" s="26">
        <v>55.452903966204723</v>
      </c>
      <c r="Y1568" s="26">
        <v>0</v>
      </c>
      <c r="Z1568" s="26">
        <v>4.6966631596450839</v>
      </c>
      <c r="AA1568" s="26">
        <v>11.917154937062991</v>
      </c>
      <c r="AB1568" s="26">
        <v>21.038046991812834</v>
      </c>
      <c r="AC1568" s="26">
        <v>0</v>
      </c>
      <c r="AD1568" s="26">
        <v>0</v>
      </c>
      <c r="AE1568" s="26">
        <v>93.104769054725637</v>
      </c>
    </row>
    <row r="1569" spans="1:31" x14ac:dyDescent="0.3">
      <c r="A1569">
        <v>2762269</v>
      </c>
      <c r="B1569">
        <v>1</v>
      </c>
      <c r="C1569" t="s">
        <v>80</v>
      </c>
      <c r="D1569" t="s">
        <v>97</v>
      </c>
      <c r="E1569" t="s">
        <v>157</v>
      </c>
      <c r="F1569" t="s">
        <v>4624</v>
      </c>
      <c r="G1569" t="s">
        <v>159</v>
      </c>
      <c r="H1569" t="s">
        <v>149</v>
      </c>
      <c r="I1569" t="s">
        <v>136</v>
      </c>
      <c r="J1569" t="s">
        <v>137</v>
      </c>
      <c r="K1569" t="s">
        <v>138</v>
      </c>
      <c r="L1569" t="s">
        <v>4625</v>
      </c>
      <c r="M1569" t="s">
        <v>4626</v>
      </c>
      <c r="N1569" s="26">
        <v>9.2222222000000006E-2</v>
      </c>
      <c r="O1569">
        <v>4</v>
      </c>
      <c r="P1569">
        <v>7362</v>
      </c>
      <c r="Q1569">
        <v>1</v>
      </c>
      <c r="R1569">
        <v>115</v>
      </c>
      <c r="S1569">
        <v>22</v>
      </c>
      <c r="T1569">
        <v>816</v>
      </c>
      <c r="U1569">
        <v>1</v>
      </c>
      <c r="V1569">
        <v>4</v>
      </c>
      <c r="W1569" s="26">
        <v>1.1728306400037813</v>
      </c>
      <c r="X1569" s="26">
        <v>100.2334117290206</v>
      </c>
      <c r="Y1569" s="26">
        <v>3.7954971875555556E-2</v>
      </c>
      <c r="Z1569" s="26">
        <v>1.8833747056514212</v>
      </c>
      <c r="AA1569" s="26">
        <v>48.487540756649189</v>
      </c>
      <c r="AB1569" s="26">
        <v>66.225966391434866</v>
      </c>
      <c r="AC1569" s="26">
        <v>10.570326778876689</v>
      </c>
      <c r="AD1569" s="26">
        <v>0.35714705141445963</v>
      </c>
      <c r="AE1569" s="26">
        <v>228.96855302492656</v>
      </c>
    </row>
    <row r="1570" spans="1:31" x14ac:dyDescent="0.3">
      <c r="A1570">
        <v>2762601</v>
      </c>
      <c r="B1570">
        <v>1</v>
      </c>
      <c r="C1570" t="s">
        <v>80</v>
      </c>
      <c r="D1570" t="s">
        <v>82</v>
      </c>
      <c r="E1570" t="s">
        <v>132</v>
      </c>
      <c r="F1570" t="s">
        <v>4627</v>
      </c>
      <c r="G1570" t="s">
        <v>307</v>
      </c>
      <c r="H1570" t="s">
        <v>135</v>
      </c>
      <c r="I1570" t="s">
        <v>136</v>
      </c>
      <c r="J1570" t="s">
        <v>137</v>
      </c>
      <c r="K1570" t="s">
        <v>138</v>
      </c>
      <c r="L1570" t="s">
        <v>4628</v>
      </c>
      <c r="M1570" t="s">
        <v>4629</v>
      </c>
      <c r="N1570" s="26">
        <v>5.2936111109999997</v>
      </c>
      <c r="O1570">
        <v>0</v>
      </c>
      <c r="P1570">
        <v>5</v>
      </c>
      <c r="Q1570">
        <v>0</v>
      </c>
      <c r="R1570">
        <v>0</v>
      </c>
      <c r="S1570">
        <v>0</v>
      </c>
      <c r="T1570">
        <v>4</v>
      </c>
      <c r="U1570">
        <v>0</v>
      </c>
      <c r="V1570">
        <v>0</v>
      </c>
      <c r="W1570" s="26">
        <v>0</v>
      </c>
      <c r="X1570" s="26">
        <v>3.1441747360024834</v>
      </c>
      <c r="Y1570" s="26">
        <v>0</v>
      </c>
      <c r="Z1570" s="26">
        <v>0</v>
      </c>
      <c r="AA1570" s="26">
        <v>0</v>
      </c>
      <c r="AB1570" s="26">
        <v>18.383675328386186</v>
      </c>
      <c r="AC1570" s="26">
        <v>0</v>
      </c>
      <c r="AD1570" s="26">
        <v>0</v>
      </c>
      <c r="AE1570" s="26">
        <v>21.527850064388669</v>
      </c>
    </row>
    <row r="1571" spans="1:31" x14ac:dyDescent="0.3">
      <c r="A1571">
        <v>2763002</v>
      </c>
      <c r="B1571">
        <v>1</v>
      </c>
      <c r="C1571" t="s">
        <v>80</v>
      </c>
      <c r="D1571" t="s">
        <v>82</v>
      </c>
      <c r="E1571" t="s">
        <v>166</v>
      </c>
      <c r="F1571" t="s">
        <v>1197</v>
      </c>
      <c r="G1571" t="s">
        <v>425</v>
      </c>
      <c r="H1571" t="s">
        <v>135</v>
      </c>
      <c r="I1571" t="s">
        <v>136</v>
      </c>
      <c r="J1571" t="s">
        <v>137</v>
      </c>
      <c r="K1571" t="s">
        <v>138</v>
      </c>
      <c r="L1571" t="s">
        <v>4630</v>
      </c>
      <c r="M1571" t="s">
        <v>4631</v>
      </c>
      <c r="N1571" s="26">
        <v>1.542777777</v>
      </c>
      <c r="O1571">
        <v>0</v>
      </c>
      <c r="P1571">
        <v>21</v>
      </c>
      <c r="Q1571">
        <v>0</v>
      </c>
      <c r="R1571">
        <v>0</v>
      </c>
      <c r="S1571">
        <v>0</v>
      </c>
      <c r="T1571">
        <v>10</v>
      </c>
      <c r="U1571">
        <v>0</v>
      </c>
      <c r="V1571">
        <v>0</v>
      </c>
      <c r="W1571" s="26">
        <v>0</v>
      </c>
      <c r="X1571" s="26">
        <v>9.7109739858138688</v>
      </c>
      <c r="Y1571" s="26">
        <v>0</v>
      </c>
      <c r="Z1571" s="26">
        <v>0</v>
      </c>
      <c r="AA1571" s="26">
        <v>0</v>
      </c>
      <c r="AB1571" s="26">
        <v>52.346645772340771</v>
      </c>
      <c r="AC1571" s="26">
        <v>0</v>
      </c>
      <c r="AD1571" s="26">
        <v>0</v>
      </c>
      <c r="AE1571" s="26">
        <v>62.057619758154644</v>
      </c>
    </row>
    <row r="1572" spans="1:31" x14ac:dyDescent="0.3">
      <c r="A1572">
        <v>2763105</v>
      </c>
      <c r="B1572">
        <v>1</v>
      </c>
      <c r="C1572" t="s">
        <v>80</v>
      </c>
      <c r="D1572" t="s">
        <v>95</v>
      </c>
      <c r="E1572" t="s">
        <v>170</v>
      </c>
      <c r="F1572" t="s">
        <v>4632</v>
      </c>
      <c r="G1572" t="s">
        <v>143</v>
      </c>
      <c r="H1572" t="s">
        <v>135</v>
      </c>
      <c r="I1572" t="s">
        <v>136</v>
      </c>
      <c r="J1572" t="s">
        <v>137</v>
      </c>
      <c r="K1572" t="s">
        <v>138</v>
      </c>
      <c r="L1572" t="s">
        <v>4633</v>
      </c>
      <c r="M1572" t="s">
        <v>4634</v>
      </c>
      <c r="N1572" s="26">
        <v>0.32305555499999999</v>
      </c>
      <c r="O1572">
        <v>0</v>
      </c>
      <c r="P1572">
        <v>65</v>
      </c>
      <c r="Q1572">
        <v>0</v>
      </c>
      <c r="R1572">
        <v>1</v>
      </c>
      <c r="S1572">
        <v>0</v>
      </c>
      <c r="T1572">
        <v>5</v>
      </c>
      <c r="U1572">
        <v>0</v>
      </c>
      <c r="V1572">
        <v>0</v>
      </c>
      <c r="W1572" s="26">
        <v>0</v>
      </c>
      <c r="X1572" s="26">
        <v>5.4557691611361925</v>
      </c>
      <c r="Y1572" s="26">
        <v>0</v>
      </c>
      <c r="Z1572" s="26">
        <v>0</v>
      </c>
      <c r="AA1572" s="26">
        <v>0</v>
      </c>
      <c r="AB1572" s="26">
        <v>0.55694469196499996</v>
      </c>
      <c r="AC1572" s="26">
        <v>0</v>
      </c>
      <c r="AD1572" s="26">
        <v>0</v>
      </c>
      <c r="AE1572" s="26">
        <v>6.0127138531011921</v>
      </c>
    </row>
    <row r="1573" spans="1:31" x14ac:dyDescent="0.3">
      <c r="A1573">
        <v>2762896</v>
      </c>
      <c r="B1573">
        <v>1</v>
      </c>
      <c r="C1573" t="s">
        <v>80</v>
      </c>
      <c r="D1573" t="s">
        <v>108</v>
      </c>
      <c r="E1573" t="s">
        <v>132</v>
      </c>
      <c r="F1573" t="s">
        <v>4635</v>
      </c>
      <c r="G1573" t="s">
        <v>197</v>
      </c>
      <c r="H1573" t="s">
        <v>135</v>
      </c>
      <c r="I1573" t="s">
        <v>136</v>
      </c>
      <c r="J1573" t="s">
        <v>137</v>
      </c>
      <c r="K1573" t="s">
        <v>138</v>
      </c>
      <c r="L1573" t="s">
        <v>4636</v>
      </c>
      <c r="M1573" t="s">
        <v>4637</v>
      </c>
      <c r="N1573" s="26">
        <v>4.903333333</v>
      </c>
      <c r="O1573">
        <v>0</v>
      </c>
      <c r="P1573">
        <v>1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 s="26">
        <v>0</v>
      </c>
      <c r="X1573" s="26">
        <v>0</v>
      </c>
      <c r="Y1573" s="26">
        <v>0</v>
      </c>
      <c r="Z1573" s="26">
        <v>0</v>
      </c>
      <c r="AA1573" s="26">
        <v>0</v>
      </c>
      <c r="AB1573" s="26">
        <v>0</v>
      </c>
      <c r="AC1573" s="26">
        <v>0</v>
      </c>
      <c r="AD1573" s="26">
        <v>0</v>
      </c>
      <c r="AE1573" s="26">
        <v>0</v>
      </c>
    </row>
    <row r="1574" spans="1:31" x14ac:dyDescent="0.3">
      <c r="A1574">
        <v>2762441</v>
      </c>
      <c r="B1574">
        <v>1</v>
      </c>
      <c r="C1574" t="s">
        <v>80</v>
      </c>
      <c r="D1574" t="s">
        <v>86</v>
      </c>
      <c r="E1574" t="s">
        <v>170</v>
      </c>
      <c r="F1574" t="s">
        <v>4638</v>
      </c>
      <c r="G1574" t="s">
        <v>204</v>
      </c>
      <c r="H1574" t="s">
        <v>135</v>
      </c>
      <c r="I1574" t="s">
        <v>136</v>
      </c>
      <c r="J1574" t="s">
        <v>137</v>
      </c>
      <c r="K1574" t="s">
        <v>138</v>
      </c>
      <c r="L1574" t="s">
        <v>4639</v>
      </c>
      <c r="M1574" t="s">
        <v>4640</v>
      </c>
      <c r="N1574" s="26">
        <v>1.4172222219999999</v>
      </c>
      <c r="O1574">
        <v>0</v>
      </c>
      <c r="P1574">
        <v>36</v>
      </c>
      <c r="Q1574">
        <v>0</v>
      </c>
      <c r="R1574">
        <v>0</v>
      </c>
      <c r="S1574">
        <v>0</v>
      </c>
      <c r="T1574">
        <v>11</v>
      </c>
      <c r="U1574">
        <v>0</v>
      </c>
      <c r="V1574">
        <v>0</v>
      </c>
      <c r="W1574" s="26">
        <v>0</v>
      </c>
      <c r="X1574" s="26">
        <v>40.638795435999171</v>
      </c>
      <c r="Y1574" s="26">
        <v>0</v>
      </c>
      <c r="Z1574" s="26">
        <v>0</v>
      </c>
      <c r="AA1574" s="26">
        <v>0</v>
      </c>
      <c r="AB1574" s="26">
        <v>26.210500402061147</v>
      </c>
      <c r="AC1574" s="26">
        <v>0</v>
      </c>
      <c r="AD1574" s="26">
        <v>0</v>
      </c>
      <c r="AE1574" s="26">
        <v>66.849295838060314</v>
      </c>
    </row>
    <row r="1575" spans="1:31" x14ac:dyDescent="0.3">
      <c r="A1575">
        <v>2762796</v>
      </c>
      <c r="B1575">
        <v>1</v>
      </c>
      <c r="C1575" t="s">
        <v>80</v>
      </c>
      <c r="D1575" t="s">
        <v>92</v>
      </c>
      <c r="E1575" t="s">
        <v>170</v>
      </c>
      <c r="F1575" t="s">
        <v>4641</v>
      </c>
      <c r="G1575" t="s">
        <v>204</v>
      </c>
      <c r="H1575" t="s">
        <v>135</v>
      </c>
      <c r="I1575" t="s">
        <v>136</v>
      </c>
      <c r="J1575" t="s">
        <v>137</v>
      </c>
      <c r="K1575" t="s">
        <v>138</v>
      </c>
      <c r="L1575" t="s">
        <v>4642</v>
      </c>
      <c r="M1575" t="s">
        <v>4643</v>
      </c>
      <c r="N1575" s="26">
        <v>3.1830555550000001</v>
      </c>
      <c r="O1575">
        <v>0</v>
      </c>
      <c r="P1575">
        <v>49</v>
      </c>
      <c r="Q1575">
        <v>0</v>
      </c>
      <c r="R1575">
        <v>0</v>
      </c>
      <c r="S1575">
        <v>0</v>
      </c>
      <c r="T1575">
        <v>3</v>
      </c>
      <c r="U1575">
        <v>0</v>
      </c>
      <c r="V1575">
        <v>0</v>
      </c>
      <c r="W1575" s="26">
        <v>0</v>
      </c>
      <c r="X1575" s="26">
        <v>10.850362111216148</v>
      </c>
      <c r="Y1575" s="26">
        <v>0</v>
      </c>
      <c r="Z1575" s="26">
        <v>0</v>
      </c>
      <c r="AA1575" s="26">
        <v>0</v>
      </c>
      <c r="AB1575" s="26">
        <v>9.3803653825411111</v>
      </c>
      <c r="AC1575" s="26">
        <v>0</v>
      </c>
      <c r="AD1575" s="26">
        <v>0</v>
      </c>
      <c r="AE1575" s="26">
        <v>20.230727493757257</v>
      </c>
    </row>
    <row r="1576" spans="1:31" x14ac:dyDescent="0.3">
      <c r="A1576">
        <v>2762421</v>
      </c>
      <c r="B1576">
        <v>1</v>
      </c>
      <c r="C1576" t="s">
        <v>80</v>
      </c>
      <c r="D1576" t="s">
        <v>100</v>
      </c>
      <c r="E1576" t="s">
        <v>132</v>
      </c>
      <c r="F1576" t="s">
        <v>4644</v>
      </c>
      <c r="G1576" t="s">
        <v>134</v>
      </c>
      <c r="H1576" t="s">
        <v>135</v>
      </c>
      <c r="I1576" t="s">
        <v>136</v>
      </c>
      <c r="J1576" t="s">
        <v>137</v>
      </c>
      <c r="K1576" t="s">
        <v>138</v>
      </c>
      <c r="L1576" t="s">
        <v>4645</v>
      </c>
      <c r="M1576" t="s">
        <v>4646</v>
      </c>
      <c r="N1576" s="26">
        <v>7.1577777769999997</v>
      </c>
      <c r="O1576">
        <v>0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 s="26">
        <v>0</v>
      </c>
      <c r="X1576" s="26">
        <v>0</v>
      </c>
      <c r="Y1576" s="26">
        <v>0</v>
      </c>
      <c r="Z1576" s="26">
        <v>0</v>
      </c>
      <c r="AA1576" s="26">
        <v>0</v>
      </c>
      <c r="AB1576" s="26">
        <v>0</v>
      </c>
      <c r="AC1576" s="26">
        <v>0</v>
      </c>
      <c r="AD1576" s="26">
        <v>0</v>
      </c>
      <c r="AE1576" s="26">
        <v>0</v>
      </c>
    </row>
    <row r="1577" spans="1:31" x14ac:dyDescent="0.3">
      <c r="A1577">
        <v>2762249</v>
      </c>
      <c r="B1577">
        <v>1</v>
      </c>
      <c r="C1577" t="s">
        <v>80</v>
      </c>
      <c r="D1577" t="s">
        <v>82</v>
      </c>
      <c r="E1577" t="s">
        <v>141</v>
      </c>
      <c r="F1577" t="s">
        <v>4647</v>
      </c>
      <c r="G1577" t="s">
        <v>143</v>
      </c>
      <c r="H1577" t="s">
        <v>135</v>
      </c>
      <c r="I1577" t="s">
        <v>136</v>
      </c>
      <c r="J1577" t="s">
        <v>137</v>
      </c>
      <c r="K1577" t="s">
        <v>138</v>
      </c>
      <c r="L1577" t="s">
        <v>4648</v>
      </c>
      <c r="M1577" t="s">
        <v>4649</v>
      </c>
      <c r="N1577" s="26">
        <v>1.352777777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125</v>
      </c>
      <c r="U1577">
        <v>0</v>
      </c>
      <c r="V1577">
        <v>0</v>
      </c>
      <c r="W1577" s="26">
        <v>0</v>
      </c>
      <c r="X1577" s="26">
        <v>0</v>
      </c>
      <c r="Y1577" s="26">
        <v>0</v>
      </c>
      <c r="Z1577" s="26">
        <v>0</v>
      </c>
      <c r="AA1577" s="26">
        <v>0</v>
      </c>
      <c r="AB1577" s="26">
        <v>172.10682851572932</v>
      </c>
      <c r="AC1577" s="26">
        <v>0</v>
      </c>
      <c r="AD1577" s="26">
        <v>0</v>
      </c>
      <c r="AE1577" s="26">
        <v>172.10682851572932</v>
      </c>
    </row>
    <row r="1578" spans="1:31" x14ac:dyDescent="0.3">
      <c r="A1578">
        <v>2762876</v>
      </c>
      <c r="B1578">
        <v>1</v>
      </c>
      <c r="C1578" t="s">
        <v>80</v>
      </c>
      <c r="D1578" t="s">
        <v>82</v>
      </c>
      <c r="E1578" t="s">
        <v>166</v>
      </c>
      <c r="F1578" t="s">
        <v>1197</v>
      </c>
      <c r="G1578" t="s">
        <v>204</v>
      </c>
      <c r="H1578" t="s">
        <v>135</v>
      </c>
      <c r="I1578" t="s">
        <v>136</v>
      </c>
      <c r="J1578" t="s">
        <v>137</v>
      </c>
      <c r="K1578" t="s">
        <v>138</v>
      </c>
      <c r="L1578" t="s">
        <v>4650</v>
      </c>
      <c r="M1578" t="s">
        <v>4651</v>
      </c>
      <c r="N1578" s="26">
        <v>2.0044444440000002</v>
      </c>
      <c r="O1578">
        <v>0</v>
      </c>
      <c r="P1578">
        <v>21</v>
      </c>
      <c r="Q1578">
        <v>0</v>
      </c>
      <c r="R1578">
        <v>0</v>
      </c>
      <c r="S1578">
        <v>0</v>
      </c>
      <c r="T1578">
        <v>10</v>
      </c>
      <c r="U1578">
        <v>0</v>
      </c>
      <c r="V1578">
        <v>0</v>
      </c>
      <c r="W1578" s="26">
        <v>0</v>
      </c>
      <c r="X1578" s="26">
        <v>13.027222363537966</v>
      </c>
      <c r="Y1578" s="26">
        <v>0</v>
      </c>
      <c r="Z1578" s="26">
        <v>0</v>
      </c>
      <c r="AA1578" s="26">
        <v>0</v>
      </c>
      <c r="AB1578" s="26">
        <v>81.508611183787593</v>
      </c>
      <c r="AC1578" s="26">
        <v>0</v>
      </c>
      <c r="AD1578" s="26">
        <v>0</v>
      </c>
      <c r="AE1578" s="26">
        <v>94.535833547325552</v>
      </c>
    </row>
    <row r="1579" spans="1:31" x14ac:dyDescent="0.3">
      <c r="A1579">
        <v>2762627</v>
      </c>
      <c r="B1579">
        <v>1</v>
      </c>
      <c r="C1579" t="s">
        <v>81</v>
      </c>
      <c r="D1579" t="s">
        <v>127</v>
      </c>
      <c r="E1579" t="s">
        <v>132</v>
      </c>
      <c r="F1579" t="s">
        <v>4652</v>
      </c>
      <c r="G1579" t="s">
        <v>307</v>
      </c>
      <c r="H1579" t="s">
        <v>135</v>
      </c>
      <c r="I1579" t="s">
        <v>136</v>
      </c>
      <c r="J1579" t="s">
        <v>137</v>
      </c>
      <c r="K1579" t="s">
        <v>138</v>
      </c>
      <c r="L1579" t="s">
        <v>4653</v>
      </c>
      <c r="M1579" t="s">
        <v>4654</v>
      </c>
      <c r="N1579" s="26">
        <v>1.757777777</v>
      </c>
      <c r="O1579">
        <v>0</v>
      </c>
      <c r="P1579">
        <v>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 s="26">
        <v>0</v>
      </c>
      <c r="X1579" s="26">
        <v>0</v>
      </c>
      <c r="Y1579" s="26">
        <v>0</v>
      </c>
      <c r="Z1579" s="26">
        <v>0</v>
      </c>
      <c r="AA1579" s="26">
        <v>0</v>
      </c>
      <c r="AB1579" s="26">
        <v>0</v>
      </c>
      <c r="AC1579" s="26">
        <v>0</v>
      </c>
      <c r="AD1579" s="26">
        <v>0</v>
      </c>
      <c r="AE1579" s="26">
        <v>0</v>
      </c>
    </row>
    <row r="1580" spans="1:31" x14ac:dyDescent="0.3">
      <c r="A1580">
        <v>2762733</v>
      </c>
      <c r="B1580">
        <v>1</v>
      </c>
      <c r="C1580" t="s">
        <v>80</v>
      </c>
      <c r="D1580" t="s">
        <v>83</v>
      </c>
      <c r="E1580" t="s">
        <v>132</v>
      </c>
      <c r="F1580" t="s">
        <v>4655</v>
      </c>
      <c r="G1580" t="s">
        <v>307</v>
      </c>
      <c r="H1580" t="s">
        <v>135</v>
      </c>
      <c r="I1580" t="s">
        <v>136</v>
      </c>
      <c r="J1580" t="s">
        <v>137</v>
      </c>
      <c r="K1580" t="s">
        <v>138</v>
      </c>
      <c r="L1580" t="s">
        <v>4656</v>
      </c>
      <c r="M1580" t="s">
        <v>4657</v>
      </c>
      <c r="N1580" s="26">
        <v>2.616944444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1</v>
      </c>
      <c r="U1580">
        <v>0</v>
      </c>
      <c r="V1580">
        <v>0</v>
      </c>
      <c r="W1580" s="26">
        <v>0</v>
      </c>
      <c r="X1580" s="26">
        <v>0</v>
      </c>
      <c r="Y1580" s="26">
        <v>0</v>
      </c>
      <c r="Z1580" s="26">
        <v>0</v>
      </c>
      <c r="AA1580" s="26">
        <v>0</v>
      </c>
      <c r="AB1580" s="26">
        <v>19.865404950024246</v>
      </c>
      <c r="AC1580" s="26">
        <v>0</v>
      </c>
      <c r="AD1580" s="26">
        <v>0</v>
      </c>
      <c r="AE1580" s="26">
        <v>19.865404950024246</v>
      </c>
    </row>
    <row r="1581" spans="1:31" x14ac:dyDescent="0.3">
      <c r="A1581">
        <v>2763019</v>
      </c>
      <c r="B1581">
        <v>1</v>
      </c>
      <c r="C1581" t="s">
        <v>80</v>
      </c>
      <c r="D1581" t="s">
        <v>82</v>
      </c>
      <c r="E1581" t="s">
        <v>132</v>
      </c>
      <c r="F1581" t="s">
        <v>4658</v>
      </c>
      <c r="G1581" t="s">
        <v>197</v>
      </c>
      <c r="H1581" t="s">
        <v>135</v>
      </c>
      <c r="I1581" t="s">
        <v>136</v>
      </c>
      <c r="J1581" t="s">
        <v>137</v>
      </c>
      <c r="K1581" t="s">
        <v>138</v>
      </c>
      <c r="L1581" t="s">
        <v>4659</v>
      </c>
      <c r="M1581" t="s">
        <v>4660</v>
      </c>
      <c r="N1581" s="26">
        <v>6.1425000000000001</v>
      </c>
      <c r="O1581">
        <v>0</v>
      </c>
      <c r="P1581">
        <v>2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 s="26">
        <v>0</v>
      </c>
      <c r="X1581" s="26">
        <v>2.7553766547466667</v>
      </c>
      <c r="Y1581" s="26">
        <v>0</v>
      </c>
      <c r="Z1581" s="26">
        <v>0</v>
      </c>
      <c r="AA1581" s="26">
        <v>0</v>
      </c>
      <c r="AB1581" s="26">
        <v>0</v>
      </c>
      <c r="AC1581" s="26">
        <v>0</v>
      </c>
      <c r="AD1581" s="26">
        <v>0</v>
      </c>
      <c r="AE1581" s="26">
        <v>2.7553766547466667</v>
      </c>
    </row>
    <row r="1582" spans="1:31" x14ac:dyDescent="0.3">
      <c r="A1582">
        <v>2762292</v>
      </c>
      <c r="B1582">
        <v>1</v>
      </c>
      <c r="C1582" t="s">
        <v>80</v>
      </c>
      <c r="D1582" t="s">
        <v>94</v>
      </c>
      <c r="E1582" t="s">
        <v>157</v>
      </c>
      <c r="F1582" t="s">
        <v>4661</v>
      </c>
      <c r="G1582" t="s">
        <v>159</v>
      </c>
      <c r="H1582" t="s">
        <v>149</v>
      </c>
      <c r="I1582" t="s">
        <v>136</v>
      </c>
      <c r="J1582" t="s">
        <v>137</v>
      </c>
      <c r="K1582" t="s">
        <v>138</v>
      </c>
      <c r="L1582" t="s">
        <v>4177</v>
      </c>
      <c r="M1582" t="s">
        <v>4662</v>
      </c>
      <c r="N1582" s="26">
        <v>0.74138888800000002</v>
      </c>
      <c r="O1582">
        <v>1</v>
      </c>
      <c r="P1582">
        <v>763</v>
      </c>
      <c r="Q1582">
        <v>36</v>
      </c>
      <c r="R1582">
        <v>54</v>
      </c>
      <c r="S1582">
        <v>22</v>
      </c>
      <c r="T1582">
        <v>112</v>
      </c>
      <c r="U1582">
        <v>7</v>
      </c>
      <c r="V1582">
        <v>0</v>
      </c>
      <c r="W1582" s="26">
        <v>0.17095770057444443</v>
      </c>
      <c r="X1582" s="26">
        <v>154.04757804559102</v>
      </c>
      <c r="Y1582" s="26">
        <v>6.8260715693401792</v>
      </c>
      <c r="Z1582" s="26">
        <v>5.3348234996352319</v>
      </c>
      <c r="AA1582" s="26">
        <v>152.9306251802646</v>
      </c>
      <c r="AB1582" s="26">
        <v>62.091819111696395</v>
      </c>
      <c r="AC1582" s="26">
        <v>429.82717256751505</v>
      </c>
      <c r="AD1582" s="26">
        <v>0</v>
      </c>
      <c r="AE1582" s="26">
        <v>811.22904767461694</v>
      </c>
    </row>
    <row r="1583" spans="1:31" x14ac:dyDescent="0.3">
      <c r="A1583">
        <v>2762976</v>
      </c>
      <c r="B1583">
        <v>1</v>
      </c>
      <c r="C1583" t="s">
        <v>80</v>
      </c>
      <c r="D1583" t="s">
        <v>108</v>
      </c>
      <c r="E1583" t="s">
        <v>170</v>
      </c>
      <c r="F1583" t="s">
        <v>4663</v>
      </c>
      <c r="G1583" t="s">
        <v>204</v>
      </c>
      <c r="H1583" t="s">
        <v>135</v>
      </c>
      <c r="I1583" t="s">
        <v>136</v>
      </c>
      <c r="J1583" t="s">
        <v>137</v>
      </c>
      <c r="K1583" t="s">
        <v>138</v>
      </c>
      <c r="L1583" t="s">
        <v>4664</v>
      </c>
      <c r="M1583" t="s">
        <v>4665</v>
      </c>
      <c r="N1583" s="26">
        <v>2.431944444</v>
      </c>
      <c r="O1583">
        <v>0</v>
      </c>
      <c r="P1583">
        <v>6</v>
      </c>
      <c r="Q1583">
        <v>0</v>
      </c>
      <c r="R1583">
        <v>3</v>
      </c>
      <c r="S1583">
        <v>0</v>
      </c>
      <c r="T1583">
        <v>7</v>
      </c>
      <c r="U1583">
        <v>0</v>
      </c>
      <c r="V1583">
        <v>0</v>
      </c>
      <c r="W1583" s="26">
        <v>0</v>
      </c>
      <c r="X1583" s="26">
        <v>1.9966674804870066</v>
      </c>
      <c r="Y1583" s="26">
        <v>0</v>
      </c>
      <c r="Z1583" s="26">
        <v>0</v>
      </c>
      <c r="AA1583" s="26">
        <v>0</v>
      </c>
      <c r="AB1583" s="26">
        <v>9.5958021681414358</v>
      </c>
      <c r="AC1583" s="26">
        <v>0</v>
      </c>
      <c r="AD1583" s="26">
        <v>0</v>
      </c>
      <c r="AE1583" s="26">
        <v>11.592469648628443</v>
      </c>
    </row>
    <row r="1584" spans="1:31" x14ac:dyDescent="0.3">
      <c r="A1584">
        <v>2762836</v>
      </c>
      <c r="B1584">
        <v>1</v>
      </c>
      <c r="C1584" t="s">
        <v>80</v>
      </c>
      <c r="D1584" t="s">
        <v>82</v>
      </c>
      <c r="E1584" t="s">
        <v>132</v>
      </c>
      <c r="F1584" t="s">
        <v>4666</v>
      </c>
      <c r="G1584" t="s">
        <v>197</v>
      </c>
      <c r="H1584" t="s">
        <v>135</v>
      </c>
      <c r="I1584" t="s">
        <v>136</v>
      </c>
      <c r="J1584" t="s">
        <v>137</v>
      </c>
      <c r="K1584" t="s">
        <v>138</v>
      </c>
      <c r="L1584" t="s">
        <v>4667</v>
      </c>
      <c r="M1584" t="s">
        <v>4530</v>
      </c>
      <c r="N1584" s="26">
        <v>0.995</v>
      </c>
      <c r="O1584">
        <v>0</v>
      </c>
      <c r="P1584">
        <v>1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 s="26">
        <v>0</v>
      </c>
      <c r="X1584" s="26">
        <v>0</v>
      </c>
      <c r="Y1584" s="26">
        <v>0</v>
      </c>
      <c r="Z1584" s="26">
        <v>0</v>
      </c>
      <c r="AA1584" s="26">
        <v>0</v>
      </c>
      <c r="AB1584" s="26">
        <v>0</v>
      </c>
      <c r="AC1584" s="26">
        <v>0</v>
      </c>
      <c r="AD1584" s="26">
        <v>0</v>
      </c>
      <c r="AE1584" s="26">
        <v>0</v>
      </c>
    </row>
    <row r="1585" spans="1:31" x14ac:dyDescent="0.3">
      <c r="A1585">
        <v>2762790</v>
      </c>
      <c r="B1585">
        <v>1</v>
      </c>
      <c r="C1585" t="s">
        <v>80</v>
      </c>
      <c r="D1585" t="s">
        <v>82</v>
      </c>
      <c r="E1585" t="s">
        <v>141</v>
      </c>
      <c r="F1585" t="s">
        <v>4668</v>
      </c>
      <c r="G1585" t="s">
        <v>458</v>
      </c>
      <c r="H1585" t="s">
        <v>135</v>
      </c>
      <c r="I1585" t="s">
        <v>136</v>
      </c>
      <c r="J1585" t="s">
        <v>137</v>
      </c>
      <c r="K1585" t="s">
        <v>138</v>
      </c>
      <c r="L1585" t="s">
        <v>4669</v>
      </c>
      <c r="M1585" t="s">
        <v>4670</v>
      </c>
      <c r="N1585" s="26">
        <v>6.4047222220000002</v>
      </c>
      <c r="O1585">
        <v>0</v>
      </c>
      <c r="P1585">
        <v>664</v>
      </c>
      <c r="Q1585">
        <v>0</v>
      </c>
      <c r="R1585">
        <v>0</v>
      </c>
      <c r="S1585">
        <v>0</v>
      </c>
      <c r="T1585">
        <v>28</v>
      </c>
      <c r="U1585">
        <v>0</v>
      </c>
      <c r="V1585">
        <v>0</v>
      </c>
      <c r="W1585" s="26">
        <v>0</v>
      </c>
      <c r="X1585" s="26">
        <v>1405.3432153794099</v>
      </c>
      <c r="Y1585" s="26">
        <v>0</v>
      </c>
      <c r="Z1585" s="26">
        <v>0</v>
      </c>
      <c r="AA1585" s="26">
        <v>0</v>
      </c>
      <c r="AB1585" s="26">
        <v>62.348176102937508</v>
      </c>
      <c r="AC1585" s="26">
        <v>0</v>
      </c>
      <c r="AD1585" s="26">
        <v>0</v>
      </c>
      <c r="AE1585" s="26">
        <v>1467.6913914823474</v>
      </c>
    </row>
    <row r="1586" spans="1:31" x14ac:dyDescent="0.3">
      <c r="A1586">
        <v>2762667</v>
      </c>
      <c r="B1586">
        <v>1</v>
      </c>
      <c r="C1586" t="s">
        <v>80</v>
      </c>
      <c r="D1586" t="s">
        <v>107</v>
      </c>
      <c r="E1586" t="s">
        <v>166</v>
      </c>
      <c r="F1586" t="s">
        <v>4671</v>
      </c>
      <c r="G1586" t="s">
        <v>425</v>
      </c>
      <c r="H1586" t="s">
        <v>135</v>
      </c>
      <c r="I1586" t="s">
        <v>136</v>
      </c>
      <c r="J1586" t="s">
        <v>137</v>
      </c>
      <c r="K1586" t="s">
        <v>138</v>
      </c>
      <c r="L1586" t="s">
        <v>4672</v>
      </c>
      <c r="M1586" t="s">
        <v>4673</v>
      </c>
      <c r="N1586" s="26">
        <v>4.5733333329999999</v>
      </c>
      <c r="O1586">
        <v>0</v>
      </c>
      <c r="P1586">
        <v>16</v>
      </c>
      <c r="Q1586">
        <v>0</v>
      </c>
      <c r="R1586">
        <v>0</v>
      </c>
      <c r="S1586">
        <v>0</v>
      </c>
      <c r="T1586">
        <v>3</v>
      </c>
      <c r="U1586">
        <v>0</v>
      </c>
      <c r="V1586">
        <v>0</v>
      </c>
      <c r="W1586" s="26">
        <v>0</v>
      </c>
      <c r="X1586" s="26">
        <v>5.1880949411522339</v>
      </c>
      <c r="Y1586" s="26">
        <v>0</v>
      </c>
      <c r="Z1586" s="26">
        <v>0</v>
      </c>
      <c r="AA1586" s="26">
        <v>0</v>
      </c>
      <c r="AB1586" s="26">
        <v>13.07691098290652</v>
      </c>
      <c r="AC1586" s="26">
        <v>0</v>
      </c>
      <c r="AD1586" s="26">
        <v>0</v>
      </c>
      <c r="AE1586" s="26">
        <v>18.265005924058755</v>
      </c>
    </row>
    <row r="1587" spans="1:31" x14ac:dyDescent="0.3">
      <c r="A1587">
        <v>2762899</v>
      </c>
      <c r="B1587">
        <v>1</v>
      </c>
      <c r="C1587" t="s">
        <v>80</v>
      </c>
      <c r="D1587" t="s">
        <v>100</v>
      </c>
      <c r="E1587" t="s">
        <v>132</v>
      </c>
      <c r="F1587" t="s">
        <v>3268</v>
      </c>
      <c r="G1587" t="s">
        <v>197</v>
      </c>
      <c r="H1587" t="s">
        <v>135</v>
      </c>
      <c r="I1587" t="s">
        <v>136</v>
      </c>
      <c r="J1587" t="s">
        <v>137</v>
      </c>
      <c r="K1587" t="s">
        <v>138</v>
      </c>
      <c r="L1587" t="s">
        <v>4674</v>
      </c>
      <c r="M1587" t="s">
        <v>4675</v>
      </c>
      <c r="N1587" s="26">
        <v>2.1483333330000001</v>
      </c>
      <c r="O1587">
        <v>0</v>
      </c>
      <c r="P1587">
        <v>3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 s="26">
        <v>0</v>
      </c>
      <c r="X1587" s="26">
        <v>1.2978496438471687</v>
      </c>
      <c r="Y1587" s="26">
        <v>0</v>
      </c>
      <c r="Z1587" s="26">
        <v>0</v>
      </c>
      <c r="AA1587" s="26">
        <v>0</v>
      </c>
      <c r="AB1587" s="26">
        <v>0</v>
      </c>
      <c r="AC1587" s="26">
        <v>0</v>
      </c>
      <c r="AD1587" s="26">
        <v>0</v>
      </c>
      <c r="AE1587" s="26">
        <v>1.2978496438471687</v>
      </c>
    </row>
    <row r="1588" spans="1:31" x14ac:dyDescent="0.3">
      <c r="A1588">
        <v>2762272</v>
      </c>
      <c r="B1588">
        <v>1</v>
      </c>
      <c r="C1588" t="s">
        <v>80</v>
      </c>
      <c r="D1588" t="s">
        <v>85</v>
      </c>
      <c r="E1588" t="s">
        <v>141</v>
      </c>
      <c r="F1588" t="s">
        <v>4676</v>
      </c>
      <c r="G1588" t="s">
        <v>287</v>
      </c>
      <c r="H1588" t="s">
        <v>135</v>
      </c>
      <c r="I1588" t="s">
        <v>136</v>
      </c>
      <c r="J1588" t="s">
        <v>3</v>
      </c>
      <c r="K1588" t="s">
        <v>138</v>
      </c>
      <c r="L1588" t="s">
        <v>4677</v>
      </c>
      <c r="M1588" t="s">
        <v>4678</v>
      </c>
      <c r="N1588" s="26">
        <v>5.7858333330000002</v>
      </c>
      <c r="O1588">
        <v>0</v>
      </c>
      <c r="P1588">
        <v>471</v>
      </c>
      <c r="Q1588">
        <v>0</v>
      </c>
      <c r="R1588">
        <v>0</v>
      </c>
      <c r="S1588">
        <v>0</v>
      </c>
      <c r="T1588">
        <v>96</v>
      </c>
      <c r="U1588">
        <v>0</v>
      </c>
      <c r="V1588">
        <v>0</v>
      </c>
      <c r="W1588" s="26">
        <v>0</v>
      </c>
      <c r="X1588" s="26">
        <v>709.14879447606609</v>
      </c>
      <c r="Y1588" s="26">
        <v>0</v>
      </c>
      <c r="Z1588" s="26">
        <v>0</v>
      </c>
      <c r="AA1588" s="26">
        <v>0</v>
      </c>
      <c r="AB1588" s="26">
        <v>875.54308950179393</v>
      </c>
      <c r="AC1588" s="26">
        <v>0</v>
      </c>
      <c r="AD1588" s="26">
        <v>0</v>
      </c>
      <c r="AE1588" s="26">
        <v>1584.69188397786</v>
      </c>
    </row>
    <row r="1589" spans="1:31" x14ac:dyDescent="0.3">
      <c r="A1589">
        <v>2762650</v>
      </c>
      <c r="B1589">
        <v>1</v>
      </c>
      <c r="C1589" t="s">
        <v>81</v>
      </c>
      <c r="D1589" t="s">
        <v>118</v>
      </c>
      <c r="E1589" t="s">
        <v>141</v>
      </c>
      <c r="F1589" t="s">
        <v>4679</v>
      </c>
      <c r="G1589" t="s">
        <v>143</v>
      </c>
      <c r="H1589" t="s">
        <v>135</v>
      </c>
      <c r="I1589" t="s">
        <v>136</v>
      </c>
      <c r="J1589" t="s">
        <v>137</v>
      </c>
      <c r="K1589" t="s">
        <v>138</v>
      </c>
      <c r="L1589" t="s">
        <v>4680</v>
      </c>
      <c r="M1589" t="s">
        <v>4681</v>
      </c>
      <c r="N1589" s="26">
        <v>0.46750000000000003</v>
      </c>
      <c r="O1589">
        <v>0</v>
      </c>
      <c r="P1589">
        <v>106</v>
      </c>
      <c r="Q1589">
        <v>0</v>
      </c>
      <c r="R1589">
        <v>1</v>
      </c>
      <c r="S1589">
        <v>0</v>
      </c>
      <c r="T1589">
        <v>6</v>
      </c>
      <c r="U1589">
        <v>0</v>
      </c>
      <c r="V1589">
        <v>0</v>
      </c>
      <c r="W1589" s="26">
        <v>0</v>
      </c>
      <c r="X1589" s="26">
        <v>1.2946778792478575</v>
      </c>
      <c r="Y1589" s="26">
        <v>0</v>
      </c>
      <c r="Z1589" s="26">
        <v>0</v>
      </c>
      <c r="AA1589" s="26">
        <v>0</v>
      </c>
      <c r="AB1589" s="26">
        <v>0.79780142205500015</v>
      </c>
      <c r="AC1589" s="26">
        <v>0</v>
      </c>
      <c r="AD1589" s="26">
        <v>0</v>
      </c>
      <c r="AE1589" s="26">
        <v>2.0924793013028578</v>
      </c>
    </row>
    <row r="1590" spans="1:31" x14ac:dyDescent="0.3">
      <c r="A1590">
        <v>2762753</v>
      </c>
      <c r="B1590">
        <v>1</v>
      </c>
      <c r="C1590" t="s">
        <v>80</v>
      </c>
      <c r="D1590" t="s">
        <v>105</v>
      </c>
      <c r="E1590" t="s">
        <v>157</v>
      </c>
      <c r="F1590" t="s">
        <v>4682</v>
      </c>
      <c r="G1590" t="s">
        <v>159</v>
      </c>
      <c r="H1590" t="s">
        <v>149</v>
      </c>
      <c r="I1590" t="s">
        <v>136</v>
      </c>
      <c r="J1590" t="s">
        <v>137</v>
      </c>
      <c r="K1590" t="s">
        <v>138</v>
      </c>
      <c r="L1590" t="s">
        <v>4683</v>
      </c>
      <c r="M1590" t="s">
        <v>4684</v>
      </c>
      <c r="N1590" s="26">
        <v>0.35555555500000002</v>
      </c>
      <c r="O1590">
        <v>4</v>
      </c>
      <c r="P1590">
        <v>12</v>
      </c>
      <c r="Q1590">
        <v>6</v>
      </c>
      <c r="R1590">
        <v>4</v>
      </c>
      <c r="S1590">
        <v>30</v>
      </c>
      <c r="T1590">
        <v>131</v>
      </c>
      <c r="U1590">
        <v>14</v>
      </c>
      <c r="V1590">
        <v>22</v>
      </c>
      <c r="W1590" s="26">
        <v>4.3833884847752715</v>
      </c>
      <c r="X1590" s="26">
        <v>3.4523651310935271</v>
      </c>
      <c r="Y1590" s="26">
        <v>2.6813659189566876</v>
      </c>
      <c r="Z1590" s="26">
        <v>5.0227840868143776</v>
      </c>
      <c r="AA1590" s="26">
        <v>107.17217819119277</v>
      </c>
      <c r="AB1590" s="26">
        <v>114.81972161357639</v>
      </c>
      <c r="AC1590" s="26">
        <v>900.21051088097579</v>
      </c>
      <c r="AD1590" s="26">
        <v>205.48382394690665</v>
      </c>
      <c r="AE1590" s="26">
        <v>1343.2261382542913</v>
      </c>
    </row>
    <row r="1591" spans="1:31" x14ac:dyDescent="0.3">
      <c r="A1591">
        <v>2762999</v>
      </c>
      <c r="B1591">
        <v>1</v>
      </c>
      <c r="C1591" t="s">
        <v>80</v>
      </c>
      <c r="D1591" t="s">
        <v>95</v>
      </c>
      <c r="E1591" t="s">
        <v>141</v>
      </c>
      <c r="F1591" t="s">
        <v>3488</v>
      </c>
      <c r="G1591" t="s">
        <v>344</v>
      </c>
      <c r="H1591" t="s">
        <v>135</v>
      </c>
      <c r="I1591" t="s">
        <v>136</v>
      </c>
      <c r="J1591" t="s">
        <v>137</v>
      </c>
      <c r="K1591" t="s">
        <v>138</v>
      </c>
      <c r="L1591" t="s">
        <v>4685</v>
      </c>
      <c r="M1591" t="s">
        <v>4686</v>
      </c>
      <c r="N1591" s="26">
        <v>1.062777777</v>
      </c>
      <c r="O1591">
        <v>0</v>
      </c>
      <c r="P1591">
        <v>120</v>
      </c>
      <c r="Q1591">
        <v>0</v>
      </c>
      <c r="R1591">
        <v>3</v>
      </c>
      <c r="S1591">
        <v>0</v>
      </c>
      <c r="T1591">
        <v>7</v>
      </c>
      <c r="U1591">
        <v>0</v>
      </c>
      <c r="V1591">
        <v>0</v>
      </c>
      <c r="W1591" s="26">
        <v>0</v>
      </c>
      <c r="X1591" s="26">
        <v>6.3695151559730556</v>
      </c>
      <c r="Y1591" s="26">
        <v>0</v>
      </c>
      <c r="Z1591" s="26">
        <v>0</v>
      </c>
      <c r="AA1591" s="26">
        <v>0</v>
      </c>
      <c r="AB1591" s="26">
        <v>0.58022790137822711</v>
      </c>
      <c r="AC1591" s="26">
        <v>0</v>
      </c>
      <c r="AD1591" s="26">
        <v>0</v>
      </c>
      <c r="AE1591" s="26">
        <v>6.9497430573512826</v>
      </c>
    </row>
    <row r="1592" spans="1:31" x14ac:dyDescent="0.3">
      <c r="A1592">
        <v>2762312</v>
      </c>
      <c r="B1592">
        <v>1</v>
      </c>
      <c r="C1592" t="s">
        <v>80</v>
      </c>
      <c r="D1592" t="s">
        <v>103</v>
      </c>
      <c r="E1592" t="s">
        <v>152</v>
      </c>
      <c r="F1592" t="s">
        <v>4687</v>
      </c>
      <c r="G1592" t="s">
        <v>326</v>
      </c>
      <c r="H1592" t="s">
        <v>149</v>
      </c>
      <c r="I1592" t="s">
        <v>136</v>
      </c>
      <c r="J1592" t="s">
        <v>137</v>
      </c>
      <c r="K1592" t="s">
        <v>187</v>
      </c>
      <c r="L1592" t="s">
        <v>4688</v>
      </c>
      <c r="M1592" t="s">
        <v>4689</v>
      </c>
      <c r="N1592" s="26">
        <v>0.51722222200000001</v>
      </c>
      <c r="O1592">
        <v>6</v>
      </c>
      <c r="P1592">
        <v>2103</v>
      </c>
      <c r="Q1592">
        <v>22</v>
      </c>
      <c r="R1592">
        <v>310</v>
      </c>
      <c r="S1592">
        <v>30</v>
      </c>
      <c r="T1592">
        <v>801</v>
      </c>
      <c r="U1592">
        <v>2</v>
      </c>
      <c r="V1592">
        <v>1</v>
      </c>
      <c r="W1592" s="26">
        <v>0.66114651854876805</v>
      </c>
      <c r="X1592" s="26">
        <v>164.42193875272858</v>
      </c>
      <c r="Y1592" s="26">
        <v>24.274520392398404</v>
      </c>
      <c r="Z1592" s="26">
        <v>14.371374384164483</v>
      </c>
      <c r="AA1592" s="26">
        <v>61.995439461993954</v>
      </c>
      <c r="AB1592" s="26">
        <v>161.73642667162528</v>
      </c>
      <c r="AC1592" s="26">
        <v>27.475459076889859</v>
      </c>
      <c r="AD1592" s="26">
        <v>0</v>
      </c>
      <c r="AE1592" s="26">
        <v>454.93630525834936</v>
      </c>
    </row>
    <row r="1593" spans="1:31" x14ac:dyDescent="0.3">
      <c r="A1593">
        <v>2762893</v>
      </c>
      <c r="B1593">
        <v>1</v>
      </c>
      <c r="C1593" t="s">
        <v>81</v>
      </c>
      <c r="D1593" t="s">
        <v>126</v>
      </c>
      <c r="E1593" t="s">
        <v>146</v>
      </c>
      <c r="F1593" t="s">
        <v>4148</v>
      </c>
      <c r="G1593" t="s">
        <v>148</v>
      </c>
      <c r="H1593" t="s">
        <v>149</v>
      </c>
      <c r="I1593" t="s">
        <v>136</v>
      </c>
      <c r="J1593" t="s">
        <v>137</v>
      </c>
      <c r="K1593" t="s">
        <v>138</v>
      </c>
      <c r="L1593" t="s">
        <v>4690</v>
      </c>
      <c r="M1593" t="s">
        <v>4691</v>
      </c>
      <c r="N1593" s="26">
        <v>0.64472222199999996</v>
      </c>
      <c r="O1593">
        <v>0</v>
      </c>
      <c r="P1593">
        <v>36</v>
      </c>
      <c r="Q1593">
        <v>0</v>
      </c>
      <c r="R1593">
        <v>25</v>
      </c>
      <c r="S1593">
        <v>0</v>
      </c>
      <c r="T1593">
        <v>3</v>
      </c>
      <c r="U1593">
        <v>0</v>
      </c>
      <c r="V1593">
        <v>0</v>
      </c>
      <c r="W1593" s="26">
        <v>0</v>
      </c>
      <c r="X1593" s="26">
        <v>2.2860095682830477</v>
      </c>
      <c r="Y1593" s="26">
        <v>0</v>
      </c>
      <c r="Z1593" s="26">
        <v>7.6984880182299378</v>
      </c>
      <c r="AA1593" s="26">
        <v>0</v>
      </c>
      <c r="AB1593" s="26">
        <v>0.23572692349116928</v>
      </c>
      <c r="AC1593" s="26">
        <v>0</v>
      </c>
      <c r="AD1593" s="26">
        <v>0</v>
      </c>
      <c r="AE1593" s="26">
        <v>10.220224510004154</v>
      </c>
    </row>
    <row r="1594" spans="1:31" x14ac:dyDescent="0.3">
      <c r="A1594">
        <v>2762418</v>
      </c>
      <c r="B1594">
        <v>1</v>
      </c>
      <c r="C1594" t="s">
        <v>80</v>
      </c>
      <c r="D1594" t="s">
        <v>107</v>
      </c>
      <c r="E1594" t="s">
        <v>170</v>
      </c>
      <c r="F1594" t="s">
        <v>4692</v>
      </c>
      <c r="G1594" t="s">
        <v>628</v>
      </c>
      <c r="H1594" t="s">
        <v>135</v>
      </c>
      <c r="I1594" t="s">
        <v>136</v>
      </c>
      <c r="J1594" t="s">
        <v>137</v>
      </c>
      <c r="K1594" t="s">
        <v>187</v>
      </c>
      <c r="L1594" t="s">
        <v>4693</v>
      </c>
      <c r="M1594" t="s">
        <v>4251</v>
      </c>
      <c r="N1594" s="26">
        <v>5.9941666659999999</v>
      </c>
      <c r="O1594">
        <v>0</v>
      </c>
      <c r="P1594">
        <v>23</v>
      </c>
      <c r="Q1594">
        <v>0</v>
      </c>
      <c r="R1594">
        <v>1</v>
      </c>
      <c r="S1594">
        <v>0</v>
      </c>
      <c r="T1594">
        <v>4</v>
      </c>
      <c r="U1594">
        <v>0</v>
      </c>
      <c r="V1594">
        <v>0</v>
      </c>
      <c r="W1594" s="26">
        <v>0</v>
      </c>
      <c r="X1594" s="26">
        <v>22.616860819197914</v>
      </c>
      <c r="Y1594" s="26">
        <v>0</v>
      </c>
      <c r="Z1594" s="26">
        <v>11.917639014515906</v>
      </c>
      <c r="AA1594" s="26">
        <v>0</v>
      </c>
      <c r="AB1594" s="26">
        <v>1.881458300532602</v>
      </c>
      <c r="AC1594" s="26">
        <v>0</v>
      </c>
      <c r="AD1594" s="26">
        <v>0</v>
      </c>
      <c r="AE1594" s="26">
        <v>36.415958134246424</v>
      </c>
    </row>
    <row r="1595" spans="1:31" x14ac:dyDescent="0.3">
      <c r="A1595">
        <v>2763085</v>
      </c>
      <c r="B1595">
        <v>1</v>
      </c>
      <c r="C1595" t="s">
        <v>80</v>
      </c>
      <c r="D1595" t="s">
        <v>103</v>
      </c>
      <c r="E1595" t="s">
        <v>157</v>
      </c>
      <c r="F1595" t="s">
        <v>4694</v>
      </c>
      <c r="G1595" t="s">
        <v>159</v>
      </c>
      <c r="H1595" t="s">
        <v>149</v>
      </c>
      <c r="I1595" t="s">
        <v>136</v>
      </c>
      <c r="J1595" t="s">
        <v>137</v>
      </c>
      <c r="K1595" t="s">
        <v>138</v>
      </c>
      <c r="L1595" t="s">
        <v>4695</v>
      </c>
      <c r="M1595" t="s">
        <v>4696</v>
      </c>
      <c r="N1595" s="26">
        <v>0.45</v>
      </c>
      <c r="O1595">
        <v>2</v>
      </c>
      <c r="P1595">
        <v>386</v>
      </c>
      <c r="Q1595">
        <v>59</v>
      </c>
      <c r="R1595">
        <v>75</v>
      </c>
      <c r="S1595">
        <v>15</v>
      </c>
      <c r="T1595">
        <v>48</v>
      </c>
      <c r="U1595">
        <v>0</v>
      </c>
      <c r="V1595">
        <v>0</v>
      </c>
      <c r="W1595" s="26">
        <v>0.19766748925642502</v>
      </c>
      <c r="X1595" s="26">
        <v>41.542096682768694</v>
      </c>
      <c r="Y1595" s="26">
        <v>13.775917773466754</v>
      </c>
      <c r="Z1595" s="26">
        <v>1.606318883364825</v>
      </c>
      <c r="AA1595" s="26">
        <v>24.27699754377009</v>
      </c>
      <c r="AB1595" s="26">
        <v>4.3004066280573605</v>
      </c>
      <c r="AC1595" s="26">
        <v>0</v>
      </c>
      <c r="AD1595" s="26">
        <v>0</v>
      </c>
      <c r="AE1595" s="26">
        <v>85.699405000684152</v>
      </c>
    </row>
    <row r="1596" spans="1:31" x14ac:dyDescent="0.3">
      <c r="A1596">
        <v>2762252</v>
      </c>
      <c r="B1596">
        <v>1</v>
      </c>
      <c r="C1596" t="s">
        <v>81</v>
      </c>
      <c r="D1596" t="s">
        <v>115</v>
      </c>
      <c r="E1596" t="s">
        <v>170</v>
      </c>
      <c r="F1596" t="s">
        <v>4697</v>
      </c>
      <c r="G1596" t="s">
        <v>204</v>
      </c>
      <c r="H1596" t="s">
        <v>135</v>
      </c>
      <c r="I1596" t="s">
        <v>136</v>
      </c>
      <c r="J1596" t="s">
        <v>137</v>
      </c>
      <c r="K1596" t="s">
        <v>138</v>
      </c>
      <c r="L1596" t="s">
        <v>4698</v>
      </c>
      <c r="M1596" t="s">
        <v>4699</v>
      </c>
      <c r="N1596" s="26">
        <v>1.0549999999999999</v>
      </c>
      <c r="O1596">
        <v>0</v>
      </c>
      <c r="P1596">
        <v>6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 s="26">
        <v>0</v>
      </c>
      <c r="X1596" s="26">
        <v>0</v>
      </c>
      <c r="Y1596" s="26">
        <v>0</v>
      </c>
      <c r="Z1596" s="26">
        <v>0</v>
      </c>
      <c r="AA1596" s="26">
        <v>0</v>
      </c>
      <c r="AB1596" s="26">
        <v>0</v>
      </c>
      <c r="AC1596" s="26">
        <v>0</v>
      </c>
      <c r="AD1596" s="26">
        <v>0</v>
      </c>
      <c r="AE1596" s="26">
        <v>0</v>
      </c>
    </row>
    <row r="1597" spans="1:31" x14ac:dyDescent="0.3">
      <c r="A1597">
        <v>2762544</v>
      </c>
      <c r="B1597">
        <v>1</v>
      </c>
      <c r="C1597" t="s">
        <v>80</v>
      </c>
      <c r="D1597" t="s">
        <v>101</v>
      </c>
      <c r="E1597" t="s">
        <v>146</v>
      </c>
      <c r="F1597" t="s">
        <v>4700</v>
      </c>
      <c r="G1597" t="s">
        <v>148</v>
      </c>
      <c r="H1597" t="s">
        <v>149</v>
      </c>
      <c r="I1597" t="s">
        <v>136</v>
      </c>
      <c r="J1597" t="s">
        <v>137</v>
      </c>
      <c r="K1597" t="s">
        <v>138</v>
      </c>
      <c r="L1597" t="s">
        <v>4701</v>
      </c>
      <c r="M1597" t="s">
        <v>4702</v>
      </c>
      <c r="N1597" s="26">
        <v>1.3425</v>
      </c>
      <c r="O1597">
        <v>3</v>
      </c>
      <c r="P1597">
        <v>146</v>
      </c>
      <c r="Q1597">
        <v>5</v>
      </c>
      <c r="R1597">
        <v>31</v>
      </c>
      <c r="S1597">
        <v>7</v>
      </c>
      <c r="T1597">
        <v>24</v>
      </c>
      <c r="U1597">
        <v>0</v>
      </c>
      <c r="V1597">
        <v>0</v>
      </c>
      <c r="W1597" s="26">
        <v>1.6060767152722499</v>
      </c>
      <c r="X1597" s="26">
        <v>41.277360278029981</v>
      </c>
      <c r="Y1597" s="26">
        <v>63.721609303511862</v>
      </c>
      <c r="Z1597" s="26">
        <v>7.4944484783439451</v>
      </c>
      <c r="AA1597" s="26">
        <v>12.992099538491443</v>
      </c>
      <c r="AB1597" s="26">
        <v>36.299402263733718</v>
      </c>
      <c r="AC1597" s="26">
        <v>0</v>
      </c>
      <c r="AD1597" s="26">
        <v>0</v>
      </c>
      <c r="AE1597" s="26">
        <v>163.39099657738319</v>
      </c>
    </row>
    <row r="1598" spans="1:31" x14ac:dyDescent="0.3">
      <c r="A1598">
        <v>2762295</v>
      </c>
      <c r="B1598">
        <v>1</v>
      </c>
      <c r="C1598" t="s">
        <v>80</v>
      </c>
      <c r="D1598" t="s">
        <v>83</v>
      </c>
      <c r="E1598" t="s">
        <v>132</v>
      </c>
      <c r="F1598" t="s">
        <v>4703</v>
      </c>
      <c r="G1598" t="s">
        <v>197</v>
      </c>
      <c r="H1598" t="s">
        <v>135</v>
      </c>
      <c r="I1598" t="s">
        <v>136</v>
      </c>
      <c r="J1598" t="s">
        <v>137</v>
      </c>
      <c r="K1598" t="s">
        <v>138</v>
      </c>
      <c r="L1598" t="s">
        <v>4704</v>
      </c>
      <c r="M1598" t="s">
        <v>4705</v>
      </c>
      <c r="N1598" s="26">
        <v>1.598333333</v>
      </c>
      <c r="O1598">
        <v>0</v>
      </c>
      <c r="P1598">
        <v>4</v>
      </c>
      <c r="Q1598">
        <v>0</v>
      </c>
      <c r="R1598">
        <v>0</v>
      </c>
      <c r="S1598">
        <v>0</v>
      </c>
      <c r="T1598">
        <v>1</v>
      </c>
      <c r="U1598">
        <v>0</v>
      </c>
      <c r="V1598">
        <v>0</v>
      </c>
      <c r="W1598" s="26">
        <v>0</v>
      </c>
      <c r="X1598" s="26">
        <v>1.4626497780298815</v>
      </c>
      <c r="Y1598" s="26">
        <v>0</v>
      </c>
      <c r="Z1598" s="26">
        <v>0</v>
      </c>
      <c r="AA1598" s="26">
        <v>0</v>
      </c>
      <c r="AB1598" s="26">
        <v>1.5125602151390869</v>
      </c>
      <c r="AC1598" s="26">
        <v>0</v>
      </c>
      <c r="AD1598" s="26">
        <v>0</v>
      </c>
      <c r="AE1598" s="26">
        <v>2.9752099931689684</v>
      </c>
    </row>
    <row r="1599" spans="1:31" x14ac:dyDescent="0.3">
      <c r="A1599">
        <v>2762879</v>
      </c>
      <c r="B1599">
        <v>1</v>
      </c>
      <c r="C1599" t="s">
        <v>80</v>
      </c>
      <c r="D1599" t="s">
        <v>102</v>
      </c>
      <c r="E1599" t="s">
        <v>157</v>
      </c>
      <c r="F1599" t="s">
        <v>4706</v>
      </c>
      <c r="G1599" t="s">
        <v>143</v>
      </c>
      <c r="H1599" t="s">
        <v>149</v>
      </c>
      <c r="I1599" t="s">
        <v>136</v>
      </c>
      <c r="J1599" t="s">
        <v>137</v>
      </c>
      <c r="K1599" t="s">
        <v>138</v>
      </c>
      <c r="L1599" t="s">
        <v>4707</v>
      </c>
      <c r="M1599" t="s">
        <v>4708</v>
      </c>
      <c r="N1599" s="26">
        <v>0.40305555500000001</v>
      </c>
      <c r="O1599">
        <v>1</v>
      </c>
      <c r="P1599">
        <v>1787</v>
      </c>
      <c r="Q1599">
        <v>12</v>
      </c>
      <c r="R1599">
        <v>541</v>
      </c>
      <c r="S1599">
        <v>17</v>
      </c>
      <c r="T1599">
        <v>360</v>
      </c>
      <c r="U1599">
        <v>8</v>
      </c>
      <c r="V1599">
        <v>2</v>
      </c>
      <c r="W1599" s="26">
        <v>4.6990425515018835E-2</v>
      </c>
      <c r="X1599" s="26">
        <v>113.45763243864337</v>
      </c>
      <c r="Y1599" s="26">
        <v>5.2272517882077452</v>
      </c>
      <c r="Z1599" s="26">
        <v>34.413534689793252</v>
      </c>
      <c r="AA1599" s="26">
        <v>58.826017204182229</v>
      </c>
      <c r="AB1599" s="26">
        <v>91.959829438673893</v>
      </c>
      <c r="AC1599" s="26">
        <v>453.28872632757191</v>
      </c>
      <c r="AD1599" s="26">
        <v>40.41304451832022</v>
      </c>
      <c r="AE1599" s="26">
        <v>797.63302683090762</v>
      </c>
    </row>
    <row r="1600" spans="1:31" x14ac:dyDescent="0.3">
      <c r="A1600">
        <v>2762873</v>
      </c>
      <c r="B1600">
        <v>1</v>
      </c>
      <c r="C1600" t="s">
        <v>80</v>
      </c>
      <c r="D1600" t="s">
        <v>82</v>
      </c>
      <c r="E1600" t="s">
        <v>166</v>
      </c>
      <c r="F1600" t="s">
        <v>2964</v>
      </c>
      <c r="G1600" t="s">
        <v>425</v>
      </c>
      <c r="H1600" t="s">
        <v>135</v>
      </c>
      <c r="I1600" t="s">
        <v>136</v>
      </c>
      <c r="J1600" t="s">
        <v>137</v>
      </c>
      <c r="K1600" t="s">
        <v>138</v>
      </c>
      <c r="L1600" t="s">
        <v>4709</v>
      </c>
      <c r="M1600" t="s">
        <v>4710</v>
      </c>
      <c r="N1600" s="26">
        <v>0.82777777699999999</v>
      </c>
      <c r="O1600">
        <v>0</v>
      </c>
      <c r="P1600">
        <v>11</v>
      </c>
      <c r="Q1600">
        <v>0</v>
      </c>
      <c r="R1600">
        <v>0</v>
      </c>
      <c r="S1600">
        <v>0</v>
      </c>
      <c r="T1600">
        <v>17</v>
      </c>
      <c r="U1600">
        <v>0</v>
      </c>
      <c r="V1600">
        <v>0</v>
      </c>
      <c r="W1600" s="26">
        <v>0</v>
      </c>
      <c r="X1600" s="26">
        <v>2.2547177808633503</v>
      </c>
      <c r="Y1600" s="26">
        <v>0</v>
      </c>
      <c r="Z1600" s="26">
        <v>0</v>
      </c>
      <c r="AA1600" s="26">
        <v>0</v>
      </c>
      <c r="AB1600" s="26">
        <v>29.142631447300047</v>
      </c>
      <c r="AC1600" s="26">
        <v>0</v>
      </c>
      <c r="AD1600" s="26">
        <v>0</v>
      </c>
      <c r="AE1600" s="26">
        <v>31.397349228163399</v>
      </c>
    </row>
    <row r="1601" spans="1:31" x14ac:dyDescent="0.3">
      <c r="A1601">
        <v>2762979</v>
      </c>
      <c r="B1601">
        <v>1</v>
      </c>
      <c r="C1601" t="s">
        <v>80</v>
      </c>
      <c r="D1601" t="s">
        <v>84</v>
      </c>
      <c r="E1601" t="s">
        <v>170</v>
      </c>
      <c r="F1601" t="s">
        <v>4711</v>
      </c>
      <c r="G1601" t="s">
        <v>204</v>
      </c>
      <c r="H1601" t="s">
        <v>135</v>
      </c>
      <c r="I1601" t="s">
        <v>136</v>
      </c>
      <c r="J1601" t="s">
        <v>137</v>
      </c>
      <c r="K1601" t="s">
        <v>138</v>
      </c>
      <c r="L1601" t="s">
        <v>4712</v>
      </c>
      <c r="M1601" t="s">
        <v>4713</v>
      </c>
      <c r="N1601" s="26">
        <v>3.2280555550000001</v>
      </c>
      <c r="O1601">
        <v>0</v>
      </c>
      <c r="P1601">
        <v>97</v>
      </c>
      <c r="Q1601">
        <v>0</v>
      </c>
      <c r="R1601">
        <v>0</v>
      </c>
      <c r="S1601">
        <v>0</v>
      </c>
      <c r="T1601">
        <v>27</v>
      </c>
      <c r="U1601">
        <v>0</v>
      </c>
      <c r="V1601">
        <v>0</v>
      </c>
      <c r="W1601" s="26">
        <v>0</v>
      </c>
      <c r="X1601" s="26">
        <v>61.392533569219189</v>
      </c>
      <c r="Y1601" s="26">
        <v>0</v>
      </c>
      <c r="Z1601" s="26">
        <v>0</v>
      </c>
      <c r="AA1601" s="26">
        <v>0</v>
      </c>
      <c r="AB1601" s="26">
        <v>41.634913719909363</v>
      </c>
      <c r="AC1601" s="26">
        <v>0</v>
      </c>
      <c r="AD1601" s="26">
        <v>0</v>
      </c>
      <c r="AE1601" s="26">
        <v>103.02744728912856</v>
      </c>
    </row>
    <row r="1602" spans="1:31" x14ac:dyDescent="0.3">
      <c r="A1602">
        <v>2762434</v>
      </c>
      <c r="B1602">
        <v>2</v>
      </c>
      <c r="C1602" t="s">
        <v>80</v>
      </c>
      <c r="D1602" t="s">
        <v>84</v>
      </c>
      <c r="E1602" t="s">
        <v>146</v>
      </c>
      <c r="F1602" t="s">
        <v>3954</v>
      </c>
      <c r="G1602" t="s">
        <v>1309</v>
      </c>
      <c r="H1602" t="s">
        <v>149</v>
      </c>
      <c r="I1602" t="s">
        <v>136</v>
      </c>
      <c r="J1602" t="s">
        <v>137</v>
      </c>
      <c r="K1602" t="s">
        <v>138</v>
      </c>
      <c r="L1602" t="s">
        <v>4387</v>
      </c>
      <c r="M1602" t="s">
        <v>3955</v>
      </c>
      <c r="N1602" s="26">
        <v>0.2525</v>
      </c>
      <c r="O1602">
        <v>0</v>
      </c>
      <c r="P1602">
        <v>4553</v>
      </c>
      <c r="Q1602">
        <v>0</v>
      </c>
      <c r="R1602">
        <v>0</v>
      </c>
      <c r="S1602">
        <v>0</v>
      </c>
      <c r="T1602">
        <v>700</v>
      </c>
      <c r="U1602">
        <v>0</v>
      </c>
      <c r="V1602">
        <v>0</v>
      </c>
      <c r="W1602" s="26">
        <v>0</v>
      </c>
      <c r="X1602" s="26">
        <v>240.88941194575446</v>
      </c>
      <c r="Y1602" s="26">
        <v>0</v>
      </c>
      <c r="Z1602" s="26">
        <v>0</v>
      </c>
      <c r="AA1602" s="26">
        <v>0</v>
      </c>
      <c r="AB1602" s="26">
        <v>263.21960768991147</v>
      </c>
      <c r="AC1602" s="26">
        <v>0</v>
      </c>
      <c r="AD1602" s="26">
        <v>0</v>
      </c>
      <c r="AE1602" s="26">
        <v>504.10901963566596</v>
      </c>
    </row>
    <row r="1603" spans="1:31" x14ac:dyDescent="0.3">
      <c r="A1603">
        <v>2762730</v>
      </c>
      <c r="B1603">
        <v>1</v>
      </c>
      <c r="C1603" t="s">
        <v>80</v>
      </c>
      <c r="D1603" t="s">
        <v>97</v>
      </c>
      <c r="E1603" t="s">
        <v>157</v>
      </c>
      <c r="F1603" t="s">
        <v>4714</v>
      </c>
      <c r="G1603" t="s">
        <v>159</v>
      </c>
      <c r="H1603" t="s">
        <v>149</v>
      </c>
      <c r="I1603" t="s">
        <v>136</v>
      </c>
      <c r="J1603" t="s">
        <v>137</v>
      </c>
      <c r="K1603" t="s">
        <v>138</v>
      </c>
      <c r="L1603" t="s">
        <v>4715</v>
      </c>
      <c r="M1603" t="s">
        <v>4716</v>
      </c>
      <c r="N1603" s="26">
        <v>0.47583333300000002</v>
      </c>
      <c r="O1603">
        <v>8</v>
      </c>
      <c r="P1603">
        <v>1245</v>
      </c>
      <c r="Q1603">
        <v>13</v>
      </c>
      <c r="R1603">
        <v>427</v>
      </c>
      <c r="S1603">
        <v>29</v>
      </c>
      <c r="T1603">
        <v>262</v>
      </c>
      <c r="U1603">
        <v>2</v>
      </c>
      <c r="V1603">
        <v>2</v>
      </c>
      <c r="W1603" s="26">
        <v>56.671338323430028</v>
      </c>
      <c r="X1603" s="26">
        <v>273.2040831371819</v>
      </c>
      <c r="Y1603" s="26">
        <v>25.198657432823104</v>
      </c>
      <c r="Z1603" s="26">
        <v>44.853005373800443</v>
      </c>
      <c r="AA1603" s="26">
        <v>69.41085729944804</v>
      </c>
      <c r="AB1603" s="26">
        <v>137.19252481697868</v>
      </c>
      <c r="AC1603" s="26">
        <v>53.808147004045267</v>
      </c>
      <c r="AD1603" s="26">
        <v>1.5311978779873872</v>
      </c>
      <c r="AE1603" s="26">
        <v>661.86981126569481</v>
      </c>
    </row>
    <row r="1604" spans="1:31" x14ac:dyDescent="0.3">
      <c r="A1604">
        <v>2763403</v>
      </c>
      <c r="B1604">
        <v>1</v>
      </c>
      <c r="C1604" t="s">
        <v>80</v>
      </c>
      <c r="D1604" t="s">
        <v>97</v>
      </c>
      <c r="E1604" t="s">
        <v>157</v>
      </c>
      <c r="F1604" t="s">
        <v>4313</v>
      </c>
      <c r="G1604" t="s">
        <v>159</v>
      </c>
      <c r="H1604" t="s">
        <v>149</v>
      </c>
      <c r="I1604" t="s">
        <v>136</v>
      </c>
      <c r="J1604" t="s">
        <v>137</v>
      </c>
      <c r="K1604" t="s">
        <v>138</v>
      </c>
      <c r="L1604" t="s">
        <v>4717</v>
      </c>
      <c r="M1604" t="s">
        <v>4718</v>
      </c>
      <c r="N1604" s="26">
        <v>0.68500000000000005</v>
      </c>
      <c r="O1604">
        <v>1</v>
      </c>
      <c r="P1604">
        <v>3526</v>
      </c>
      <c r="Q1604">
        <v>0</v>
      </c>
      <c r="R1604">
        <v>46</v>
      </c>
      <c r="S1604">
        <v>1</v>
      </c>
      <c r="T1604">
        <v>341</v>
      </c>
      <c r="U1604">
        <v>1</v>
      </c>
      <c r="V1604">
        <v>0</v>
      </c>
      <c r="W1604" s="26">
        <v>4.7483689086259631</v>
      </c>
      <c r="X1604" s="26">
        <v>517.65041582190656</v>
      </c>
      <c r="Y1604" s="26">
        <v>0</v>
      </c>
      <c r="Z1604" s="26">
        <v>5.6346591070681074</v>
      </c>
      <c r="AA1604" s="26">
        <v>0.90787357554000014</v>
      </c>
      <c r="AB1604" s="26">
        <v>218.68339918989795</v>
      </c>
      <c r="AC1604" s="26">
        <v>8.1619880470712083</v>
      </c>
      <c r="AD1604" s="26">
        <v>0</v>
      </c>
      <c r="AE1604" s="26">
        <v>755.78670465010975</v>
      </c>
    </row>
    <row r="1605" spans="1:31" x14ac:dyDescent="0.3">
      <c r="A1605">
        <v>2763735</v>
      </c>
      <c r="B1605">
        <v>1</v>
      </c>
      <c r="C1605" t="s">
        <v>80</v>
      </c>
      <c r="D1605" t="s">
        <v>100</v>
      </c>
      <c r="E1605" t="s">
        <v>152</v>
      </c>
      <c r="F1605" t="s">
        <v>4719</v>
      </c>
      <c r="G1605" t="s">
        <v>159</v>
      </c>
      <c r="H1605" t="s">
        <v>149</v>
      </c>
      <c r="I1605" t="s">
        <v>136</v>
      </c>
      <c r="J1605" t="s">
        <v>137</v>
      </c>
      <c r="K1605" t="s">
        <v>138</v>
      </c>
      <c r="L1605" t="s">
        <v>4720</v>
      </c>
      <c r="M1605" t="s">
        <v>4721</v>
      </c>
      <c r="N1605" s="26">
        <v>1.143333333</v>
      </c>
      <c r="O1605">
        <v>0</v>
      </c>
      <c r="P1605">
        <v>377</v>
      </c>
      <c r="Q1605">
        <v>9</v>
      </c>
      <c r="R1605">
        <v>32</v>
      </c>
      <c r="S1605">
        <v>6</v>
      </c>
      <c r="T1605">
        <v>36</v>
      </c>
      <c r="U1605">
        <v>0</v>
      </c>
      <c r="V1605">
        <v>0</v>
      </c>
      <c r="W1605" s="26">
        <v>0</v>
      </c>
      <c r="X1605" s="26">
        <v>156.49112899390531</v>
      </c>
      <c r="Y1605" s="26">
        <v>0.28893543252247056</v>
      </c>
      <c r="Z1605" s="26">
        <v>9.4987327612708032</v>
      </c>
      <c r="AA1605" s="26">
        <v>10.167305768773762</v>
      </c>
      <c r="AB1605" s="26">
        <v>21.610856718267591</v>
      </c>
      <c r="AC1605" s="26">
        <v>0</v>
      </c>
      <c r="AD1605" s="26">
        <v>0</v>
      </c>
      <c r="AE1605" s="26">
        <v>198.05695967473994</v>
      </c>
    </row>
    <row r="1606" spans="1:31" x14ac:dyDescent="0.3">
      <c r="A1606">
        <v>2763294</v>
      </c>
      <c r="B1606">
        <v>2</v>
      </c>
      <c r="C1606" t="s">
        <v>80</v>
      </c>
      <c r="D1606" t="s">
        <v>101</v>
      </c>
      <c r="E1606" t="s">
        <v>141</v>
      </c>
      <c r="F1606" t="s">
        <v>4722</v>
      </c>
      <c r="G1606" t="s">
        <v>197</v>
      </c>
      <c r="H1606" t="s">
        <v>135</v>
      </c>
      <c r="I1606" t="s">
        <v>136</v>
      </c>
      <c r="J1606" t="s">
        <v>137</v>
      </c>
      <c r="K1606" t="s">
        <v>138</v>
      </c>
      <c r="L1606" t="s">
        <v>4723</v>
      </c>
      <c r="M1606" t="s">
        <v>4724</v>
      </c>
      <c r="N1606" s="26">
        <v>0.78055555499999996</v>
      </c>
      <c r="O1606">
        <v>0</v>
      </c>
      <c r="P1606">
        <v>80</v>
      </c>
      <c r="Q1606">
        <v>0</v>
      </c>
      <c r="R1606">
        <v>14</v>
      </c>
      <c r="S1606">
        <v>0</v>
      </c>
      <c r="T1606">
        <v>14</v>
      </c>
      <c r="U1606">
        <v>0</v>
      </c>
      <c r="V1606">
        <v>0</v>
      </c>
      <c r="W1606" s="26">
        <v>0</v>
      </c>
      <c r="X1606" s="26">
        <v>19.321066041972969</v>
      </c>
      <c r="Y1606" s="26">
        <v>0</v>
      </c>
      <c r="Z1606" s="26">
        <v>1.9644006621639445</v>
      </c>
      <c r="AA1606" s="26">
        <v>0</v>
      </c>
      <c r="AB1606" s="26">
        <v>13.788436090853445</v>
      </c>
      <c r="AC1606" s="26">
        <v>0</v>
      </c>
      <c r="AD1606" s="26">
        <v>0</v>
      </c>
      <c r="AE1606" s="26">
        <v>35.07390279499036</v>
      </c>
    </row>
    <row r="1607" spans="1:31" x14ac:dyDescent="0.3">
      <c r="A1607">
        <v>2763426</v>
      </c>
      <c r="B1607">
        <v>1</v>
      </c>
      <c r="C1607" t="s">
        <v>80</v>
      </c>
      <c r="D1607" t="s">
        <v>98</v>
      </c>
      <c r="E1607" t="s">
        <v>132</v>
      </c>
      <c r="F1607" t="s">
        <v>4725</v>
      </c>
      <c r="G1607" t="s">
        <v>197</v>
      </c>
      <c r="H1607" t="s">
        <v>135</v>
      </c>
      <c r="I1607" t="s">
        <v>136</v>
      </c>
      <c r="J1607" t="s">
        <v>137</v>
      </c>
      <c r="K1607" t="s">
        <v>138</v>
      </c>
      <c r="L1607" t="s">
        <v>4726</v>
      </c>
      <c r="M1607" t="s">
        <v>4727</v>
      </c>
      <c r="N1607" s="26">
        <v>2.5919444440000001</v>
      </c>
      <c r="O1607">
        <v>0</v>
      </c>
      <c r="P1607">
        <v>1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 s="26">
        <v>0</v>
      </c>
      <c r="X1607" s="26">
        <v>0.65111497111809158</v>
      </c>
      <c r="Y1607" s="26">
        <v>0</v>
      </c>
      <c r="Z1607" s="26">
        <v>0</v>
      </c>
      <c r="AA1607" s="26">
        <v>0</v>
      </c>
      <c r="AB1607" s="26">
        <v>0</v>
      </c>
      <c r="AC1607" s="26">
        <v>0</v>
      </c>
      <c r="AD1607" s="26">
        <v>0</v>
      </c>
      <c r="AE1607" s="26">
        <v>0.65111497111809158</v>
      </c>
    </row>
    <row r="1608" spans="1:31" x14ac:dyDescent="0.3">
      <c r="A1608">
        <v>2763234</v>
      </c>
      <c r="B1608">
        <v>1</v>
      </c>
      <c r="C1608" t="s">
        <v>81</v>
      </c>
      <c r="D1608" t="s">
        <v>127</v>
      </c>
      <c r="E1608" t="s">
        <v>152</v>
      </c>
      <c r="F1608" t="s">
        <v>4728</v>
      </c>
      <c r="G1608" t="s">
        <v>628</v>
      </c>
      <c r="H1608" t="s">
        <v>149</v>
      </c>
      <c r="I1608" t="s">
        <v>136</v>
      </c>
      <c r="J1608" t="s">
        <v>137</v>
      </c>
      <c r="K1608" t="s">
        <v>187</v>
      </c>
      <c r="L1608" t="s">
        <v>4729</v>
      </c>
      <c r="M1608" t="s">
        <v>4730</v>
      </c>
      <c r="N1608" s="26">
        <v>7.5277777769999998</v>
      </c>
      <c r="O1608">
        <v>6</v>
      </c>
      <c r="P1608">
        <v>12</v>
      </c>
      <c r="Q1608">
        <v>191</v>
      </c>
      <c r="R1608">
        <v>121</v>
      </c>
      <c r="S1608">
        <v>15</v>
      </c>
      <c r="T1608">
        <v>8</v>
      </c>
      <c r="U1608">
        <v>0</v>
      </c>
      <c r="V1608">
        <v>0</v>
      </c>
      <c r="W1608" s="26">
        <v>18.011746702097359</v>
      </c>
      <c r="X1608" s="26">
        <v>0</v>
      </c>
      <c r="Y1608" s="26">
        <v>276.54663288103524</v>
      </c>
      <c r="Z1608" s="26">
        <v>69.555731147200845</v>
      </c>
      <c r="AA1608" s="26">
        <v>455.25984323441259</v>
      </c>
      <c r="AB1608" s="26">
        <v>7.2059912638840951</v>
      </c>
      <c r="AC1608" s="26">
        <v>0</v>
      </c>
      <c r="AD1608" s="26">
        <v>0</v>
      </c>
      <c r="AE1608" s="26">
        <v>826.57994522863021</v>
      </c>
    </row>
    <row r="1609" spans="1:31" x14ac:dyDescent="0.3">
      <c r="A1609">
        <v>2763240</v>
      </c>
      <c r="B1609">
        <v>1</v>
      </c>
      <c r="C1609" t="s">
        <v>80</v>
      </c>
      <c r="D1609" t="s">
        <v>96</v>
      </c>
      <c r="E1609" t="s">
        <v>141</v>
      </c>
      <c r="F1609" t="s">
        <v>4731</v>
      </c>
      <c r="G1609" t="s">
        <v>186</v>
      </c>
      <c r="H1609" t="s">
        <v>135</v>
      </c>
      <c r="I1609" t="s">
        <v>136</v>
      </c>
      <c r="J1609" t="s">
        <v>137</v>
      </c>
      <c r="K1609" t="s">
        <v>187</v>
      </c>
      <c r="L1609" t="s">
        <v>4732</v>
      </c>
      <c r="M1609" t="s">
        <v>4733</v>
      </c>
      <c r="N1609" s="26">
        <v>3.2438888879999999</v>
      </c>
      <c r="O1609">
        <v>0</v>
      </c>
      <c r="P1609">
        <v>165</v>
      </c>
      <c r="Q1609">
        <v>0</v>
      </c>
      <c r="R1609">
        <v>1</v>
      </c>
      <c r="S1609">
        <v>0</v>
      </c>
      <c r="T1609">
        <v>21</v>
      </c>
      <c r="U1609">
        <v>0</v>
      </c>
      <c r="V1609">
        <v>0</v>
      </c>
      <c r="W1609" s="26">
        <v>0</v>
      </c>
      <c r="X1609" s="26">
        <v>206.22434493309922</v>
      </c>
      <c r="Y1609" s="26">
        <v>0</v>
      </c>
      <c r="Z1609" s="26">
        <v>1.1967033969066665</v>
      </c>
      <c r="AA1609" s="26">
        <v>0</v>
      </c>
      <c r="AB1609" s="26">
        <v>70.690011310638312</v>
      </c>
      <c r="AC1609" s="26">
        <v>0</v>
      </c>
      <c r="AD1609" s="26">
        <v>0</v>
      </c>
      <c r="AE1609" s="26">
        <v>278.11105964064416</v>
      </c>
    </row>
    <row r="1610" spans="1:31" x14ac:dyDescent="0.3">
      <c r="A1610">
        <v>2763340</v>
      </c>
      <c r="B1610">
        <v>1</v>
      </c>
      <c r="C1610" t="s">
        <v>80</v>
      </c>
      <c r="D1610" t="s">
        <v>100</v>
      </c>
      <c r="E1610" t="s">
        <v>175</v>
      </c>
      <c r="F1610" t="s">
        <v>4734</v>
      </c>
      <c r="G1610" t="s">
        <v>159</v>
      </c>
      <c r="H1610" t="s">
        <v>149</v>
      </c>
      <c r="I1610" t="s">
        <v>136</v>
      </c>
      <c r="J1610" t="s">
        <v>137</v>
      </c>
      <c r="K1610" t="s">
        <v>138</v>
      </c>
      <c r="L1610" t="s">
        <v>4735</v>
      </c>
      <c r="M1610" t="s">
        <v>4736</v>
      </c>
      <c r="N1610" s="26">
        <v>0.523544444</v>
      </c>
      <c r="O1610">
        <v>1</v>
      </c>
      <c r="P1610">
        <v>1465</v>
      </c>
      <c r="Q1610">
        <v>194</v>
      </c>
      <c r="R1610">
        <v>215</v>
      </c>
      <c r="S1610">
        <v>21</v>
      </c>
      <c r="T1610">
        <v>210</v>
      </c>
      <c r="U1610">
        <v>2</v>
      </c>
      <c r="V1610">
        <v>0</v>
      </c>
      <c r="W1610" s="26">
        <v>0.60431680643124008</v>
      </c>
      <c r="X1610" s="26">
        <v>235.12876926900248</v>
      </c>
      <c r="Y1610" s="26">
        <v>30.143569002429402</v>
      </c>
      <c r="Z1610" s="26">
        <v>7.3610820606459137</v>
      </c>
      <c r="AA1610" s="26">
        <v>77.812023655375341</v>
      </c>
      <c r="AB1610" s="26">
        <v>82.604999685284653</v>
      </c>
      <c r="AC1610" s="26">
        <v>73.787970641781556</v>
      </c>
      <c r="AD1610" s="26">
        <v>0</v>
      </c>
      <c r="AE1610" s="26">
        <v>507.44273112095061</v>
      </c>
    </row>
    <row r="1611" spans="1:31" x14ac:dyDescent="0.3">
      <c r="A1611">
        <v>2763635</v>
      </c>
      <c r="B1611">
        <v>1</v>
      </c>
      <c r="C1611" t="s">
        <v>80</v>
      </c>
      <c r="D1611" t="s">
        <v>82</v>
      </c>
      <c r="E1611" t="s">
        <v>132</v>
      </c>
      <c r="F1611" t="s">
        <v>4737</v>
      </c>
      <c r="G1611" t="s">
        <v>197</v>
      </c>
      <c r="H1611" t="s">
        <v>135</v>
      </c>
      <c r="I1611" t="s">
        <v>136</v>
      </c>
      <c r="J1611" t="s">
        <v>137</v>
      </c>
      <c r="K1611" t="s">
        <v>138</v>
      </c>
      <c r="L1611" t="s">
        <v>4738</v>
      </c>
      <c r="M1611" t="s">
        <v>4739</v>
      </c>
      <c r="N1611" s="26">
        <v>1.181944444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 s="26">
        <v>0</v>
      </c>
      <c r="X1611" s="26">
        <v>0</v>
      </c>
      <c r="Y1611" s="26">
        <v>0</v>
      </c>
      <c r="Z1611" s="26">
        <v>0</v>
      </c>
      <c r="AA1611" s="26">
        <v>0</v>
      </c>
      <c r="AB1611" s="26">
        <v>0</v>
      </c>
      <c r="AC1611" s="26">
        <v>0</v>
      </c>
      <c r="AD1611" s="26">
        <v>0</v>
      </c>
      <c r="AE1611" s="26">
        <v>0</v>
      </c>
    </row>
    <row r="1612" spans="1:31" x14ac:dyDescent="0.3">
      <c r="A1612">
        <v>2763489</v>
      </c>
      <c r="B1612">
        <v>1</v>
      </c>
      <c r="C1612" t="s">
        <v>80</v>
      </c>
      <c r="D1612" t="s">
        <v>111</v>
      </c>
      <c r="E1612" t="s">
        <v>132</v>
      </c>
      <c r="F1612" t="s">
        <v>1328</v>
      </c>
      <c r="G1612" t="s">
        <v>134</v>
      </c>
      <c r="H1612" t="s">
        <v>135</v>
      </c>
      <c r="I1612" t="s">
        <v>136</v>
      </c>
      <c r="J1612" t="s">
        <v>137</v>
      </c>
      <c r="K1612" t="s">
        <v>138</v>
      </c>
      <c r="L1612" t="s">
        <v>4740</v>
      </c>
      <c r="M1612" t="s">
        <v>4741</v>
      </c>
      <c r="N1612" s="26">
        <v>2.3202777769999998</v>
      </c>
      <c r="O1612">
        <v>0</v>
      </c>
      <c r="P1612">
        <v>8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 s="26">
        <v>0</v>
      </c>
      <c r="X1612" s="26">
        <v>6.4404439347570523</v>
      </c>
      <c r="Y1612" s="26">
        <v>0</v>
      </c>
      <c r="Z1612" s="26">
        <v>0</v>
      </c>
      <c r="AA1612" s="26">
        <v>0</v>
      </c>
      <c r="AB1612" s="26">
        <v>0</v>
      </c>
      <c r="AC1612" s="26">
        <v>0</v>
      </c>
      <c r="AD1612" s="26">
        <v>0</v>
      </c>
      <c r="AE1612" s="26">
        <v>6.4404439347570523</v>
      </c>
    </row>
    <row r="1613" spans="1:31" x14ac:dyDescent="0.3">
      <c r="A1613">
        <v>2763589</v>
      </c>
      <c r="B1613">
        <v>1</v>
      </c>
      <c r="C1613" t="s">
        <v>80</v>
      </c>
      <c r="D1613" t="s">
        <v>104</v>
      </c>
      <c r="E1613" t="s">
        <v>132</v>
      </c>
      <c r="F1613" t="s">
        <v>4742</v>
      </c>
      <c r="G1613" t="s">
        <v>197</v>
      </c>
      <c r="H1613" t="s">
        <v>135</v>
      </c>
      <c r="I1613" t="s">
        <v>136</v>
      </c>
      <c r="J1613" t="s">
        <v>137</v>
      </c>
      <c r="K1613" t="s">
        <v>138</v>
      </c>
      <c r="L1613" t="s">
        <v>4743</v>
      </c>
      <c r="M1613" t="s">
        <v>4744</v>
      </c>
      <c r="N1613" s="26">
        <v>5.8558333329999996</v>
      </c>
      <c r="O1613">
        <v>0</v>
      </c>
      <c r="P1613">
        <v>2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 s="26">
        <v>0</v>
      </c>
      <c r="X1613" s="26">
        <v>2.5243547939179964</v>
      </c>
      <c r="Y1613" s="26">
        <v>0</v>
      </c>
      <c r="Z1613" s="26">
        <v>0</v>
      </c>
      <c r="AA1613" s="26">
        <v>0</v>
      </c>
      <c r="AB1613" s="26">
        <v>0</v>
      </c>
      <c r="AC1613" s="26">
        <v>0</v>
      </c>
      <c r="AD1613" s="26">
        <v>0</v>
      </c>
      <c r="AE1613" s="26">
        <v>2.5243547939179964</v>
      </c>
    </row>
    <row r="1614" spans="1:31" x14ac:dyDescent="0.3">
      <c r="A1614">
        <v>2763297</v>
      </c>
      <c r="B1614">
        <v>1</v>
      </c>
      <c r="C1614" t="s">
        <v>80</v>
      </c>
      <c r="D1614" t="s">
        <v>105</v>
      </c>
      <c r="E1614" t="s">
        <v>132</v>
      </c>
      <c r="F1614" t="s">
        <v>4745</v>
      </c>
      <c r="G1614" t="s">
        <v>134</v>
      </c>
      <c r="H1614" t="s">
        <v>135</v>
      </c>
      <c r="I1614" t="s">
        <v>136</v>
      </c>
      <c r="J1614" t="s">
        <v>137</v>
      </c>
      <c r="K1614" t="s">
        <v>138</v>
      </c>
      <c r="L1614" t="s">
        <v>4746</v>
      </c>
      <c r="M1614" t="s">
        <v>4747</v>
      </c>
      <c r="N1614" s="26">
        <v>1.925</v>
      </c>
      <c r="O1614">
        <v>0</v>
      </c>
      <c r="P1614">
        <v>12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 s="26">
        <v>0</v>
      </c>
      <c r="X1614" s="26">
        <v>4.6208933963512511</v>
      </c>
      <c r="Y1614" s="26">
        <v>0</v>
      </c>
      <c r="Z1614" s="26">
        <v>0</v>
      </c>
      <c r="AA1614" s="26">
        <v>0</v>
      </c>
      <c r="AB1614" s="26">
        <v>0</v>
      </c>
      <c r="AC1614" s="26">
        <v>0</v>
      </c>
      <c r="AD1614" s="26">
        <v>0</v>
      </c>
      <c r="AE1614" s="26">
        <v>4.6208933963512511</v>
      </c>
    </row>
    <row r="1615" spans="1:31" x14ac:dyDescent="0.3">
      <c r="A1615">
        <v>2763154</v>
      </c>
      <c r="B1615">
        <v>1</v>
      </c>
      <c r="C1615" t="s">
        <v>80</v>
      </c>
      <c r="D1615" t="s">
        <v>83</v>
      </c>
      <c r="E1615" t="s">
        <v>175</v>
      </c>
      <c r="F1615" t="s">
        <v>4748</v>
      </c>
      <c r="G1615" t="s">
        <v>326</v>
      </c>
      <c r="H1615" t="s">
        <v>365</v>
      </c>
      <c r="I1615" t="s">
        <v>136</v>
      </c>
      <c r="J1615" t="s">
        <v>137</v>
      </c>
      <c r="K1615" t="s">
        <v>187</v>
      </c>
      <c r="L1615" t="s">
        <v>4749</v>
      </c>
      <c r="M1615" t="s">
        <v>4750</v>
      </c>
      <c r="N1615" s="26">
        <v>0.16166666599999999</v>
      </c>
      <c r="O1615">
        <v>0</v>
      </c>
      <c r="P1615">
        <v>0</v>
      </c>
      <c r="Q1615">
        <v>0</v>
      </c>
      <c r="R1615">
        <v>0</v>
      </c>
      <c r="S1615">
        <v>2</v>
      </c>
      <c r="T1615">
        <v>0</v>
      </c>
      <c r="U1615">
        <v>0</v>
      </c>
      <c r="V1615">
        <v>0</v>
      </c>
      <c r="W1615" s="26">
        <v>0</v>
      </c>
      <c r="X1615" s="26">
        <v>0</v>
      </c>
      <c r="Y1615" s="26">
        <v>0</v>
      </c>
      <c r="Z1615" s="26">
        <v>0</v>
      </c>
      <c r="AA1615" s="26">
        <v>26.877072514729154</v>
      </c>
      <c r="AB1615" s="26">
        <v>0</v>
      </c>
      <c r="AC1615" s="26">
        <v>0</v>
      </c>
      <c r="AD1615" s="26">
        <v>0</v>
      </c>
      <c r="AE1615" s="26">
        <v>26.877072514729154</v>
      </c>
    </row>
    <row r="1616" spans="1:31" x14ac:dyDescent="0.3">
      <c r="A1616">
        <v>2763486</v>
      </c>
      <c r="B1616">
        <v>1</v>
      </c>
      <c r="C1616" t="s">
        <v>80</v>
      </c>
      <c r="D1616" t="s">
        <v>105</v>
      </c>
      <c r="E1616" t="s">
        <v>132</v>
      </c>
      <c r="F1616" t="s">
        <v>4751</v>
      </c>
      <c r="G1616" t="s">
        <v>287</v>
      </c>
      <c r="H1616" t="s">
        <v>135</v>
      </c>
      <c r="I1616" t="s">
        <v>136</v>
      </c>
      <c r="J1616" t="s">
        <v>3</v>
      </c>
      <c r="K1616" t="s">
        <v>138</v>
      </c>
      <c r="L1616" t="s">
        <v>4752</v>
      </c>
      <c r="M1616" t="s">
        <v>4753</v>
      </c>
      <c r="N1616" s="26">
        <v>4.7758333329999996</v>
      </c>
      <c r="O1616">
        <v>0</v>
      </c>
      <c r="P1616">
        <v>2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 s="26">
        <v>0</v>
      </c>
      <c r="X1616" s="26">
        <v>4.1450259637671261</v>
      </c>
      <c r="Y1616" s="26">
        <v>0</v>
      </c>
      <c r="Z1616" s="26">
        <v>0</v>
      </c>
      <c r="AA1616" s="26">
        <v>0</v>
      </c>
      <c r="AB1616" s="26">
        <v>0</v>
      </c>
      <c r="AC1616" s="26">
        <v>0</v>
      </c>
      <c r="AD1616" s="26">
        <v>0</v>
      </c>
      <c r="AE1616" s="26">
        <v>4.1450259637671261</v>
      </c>
    </row>
    <row r="1617" spans="1:31" x14ac:dyDescent="0.3">
      <c r="A1617">
        <v>2763131</v>
      </c>
      <c r="B1617">
        <v>1</v>
      </c>
      <c r="C1617" t="s">
        <v>80</v>
      </c>
      <c r="D1617" t="s">
        <v>82</v>
      </c>
      <c r="E1617" t="s">
        <v>157</v>
      </c>
      <c r="F1617" t="s">
        <v>4754</v>
      </c>
      <c r="G1617" t="s">
        <v>326</v>
      </c>
      <c r="H1617" t="s">
        <v>149</v>
      </c>
      <c r="I1617" t="s">
        <v>136</v>
      </c>
      <c r="J1617" t="s">
        <v>137</v>
      </c>
      <c r="K1617" t="s">
        <v>187</v>
      </c>
      <c r="L1617" t="s">
        <v>4755</v>
      </c>
      <c r="M1617" t="s">
        <v>4756</v>
      </c>
      <c r="N1617" s="26">
        <v>0.230555555</v>
      </c>
      <c r="O1617">
        <v>0</v>
      </c>
      <c r="P1617">
        <v>11601</v>
      </c>
      <c r="Q1617">
        <v>0</v>
      </c>
      <c r="R1617">
        <v>0</v>
      </c>
      <c r="S1617">
        <v>4</v>
      </c>
      <c r="T1617">
        <v>1334</v>
      </c>
      <c r="U1617">
        <v>1</v>
      </c>
      <c r="V1617">
        <v>0</v>
      </c>
      <c r="W1617" s="26">
        <v>0</v>
      </c>
      <c r="X1617" s="26">
        <v>649.02937618021701</v>
      </c>
      <c r="Y1617" s="26">
        <v>0</v>
      </c>
      <c r="Z1617" s="26">
        <v>0</v>
      </c>
      <c r="AA1617" s="26">
        <v>28.922256032990045</v>
      </c>
      <c r="AB1617" s="26">
        <v>86.729150289187871</v>
      </c>
      <c r="AC1617" s="26">
        <v>12.008825890206801</v>
      </c>
      <c r="AD1617" s="26">
        <v>0</v>
      </c>
      <c r="AE1617" s="26">
        <v>776.68960839260171</v>
      </c>
    </row>
    <row r="1618" spans="1:31" x14ac:dyDescent="0.3">
      <c r="A1618">
        <v>2763280</v>
      </c>
      <c r="B1618">
        <v>1</v>
      </c>
      <c r="C1618" t="s">
        <v>80</v>
      </c>
      <c r="D1618" t="s">
        <v>92</v>
      </c>
      <c r="E1618" t="s">
        <v>132</v>
      </c>
      <c r="F1618" t="s">
        <v>4757</v>
      </c>
      <c r="G1618" t="s">
        <v>134</v>
      </c>
      <c r="H1618" t="s">
        <v>135</v>
      </c>
      <c r="I1618" t="s">
        <v>136</v>
      </c>
      <c r="J1618" t="s">
        <v>137</v>
      </c>
      <c r="K1618" t="s">
        <v>138</v>
      </c>
      <c r="L1618" t="s">
        <v>4758</v>
      </c>
      <c r="M1618" t="s">
        <v>4759</v>
      </c>
      <c r="N1618" s="26">
        <v>2.5183333330000002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1</v>
      </c>
      <c r="U1618">
        <v>0</v>
      </c>
      <c r="V1618">
        <v>0</v>
      </c>
      <c r="W1618" s="26">
        <v>0</v>
      </c>
      <c r="X1618" s="26">
        <v>0</v>
      </c>
      <c r="Y1618" s="26">
        <v>0</v>
      </c>
      <c r="Z1618" s="26">
        <v>0</v>
      </c>
      <c r="AA1618" s="26">
        <v>0</v>
      </c>
      <c r="AB1618" s="26">
        <v>0</v>
      </c>
      <c r="AC1618" s="26">
        <v>0</v>
      </c>
      <c r="AD1618" s="26">
        <v>0</v>
      </c>
      <c r="AE1618" s="26">
        <v>0</v>
      </c>
    </row>
    <row r="1619" spans="1:31" x14ac:dyDescent="0.3">
      <c r="A1619">
        <v>2763672</v>
      </c>
      <c r="B1619">
        <v>1</v>
      </c>
      <c r="C1619" t="s">
        <v>80</v>
      </c>
      <c r="D1619" t="s">
        <v>110</v>
      </c>
      <c r="E1619" t="s">
        <v>170</v>
      </c>
      <c r="F1619" t="s">
        <v>4760</v>
      </c>
      <c r="G1619" t="s">
        <v>303</v>
      </c>
      <c r="H1619" t="s">
        <v>135</v>
      </c>
      <c r="I1619" t="s">
        <v>136</v>
      </c>
      <c r="J1619" t="s">
        <v>137</v>
      </c>
      <c r="K1619" t="s">
        <v>138</v>
      </c>
      <c r="L1619" t="s">
        <v>4761</v>
      </c>
      <c r="M1619" t="s">
        <v>4762</v>
      </c>
      <c r="N1619" s="26">
        <v>1.5538888879999999</v>
      </c>
      <c r="O1619">
        <v>0</v>
      </c>
      <c r="P1619">
        <v>34</v>
      </c>
      <c r="Q1619">
        <v>0</v>
      </c>
      <c r="R1619">
        <v>0</v>
      </c>
      <c r="S1619">
        <v>0</v>
      </c>
      <c r="T1619">
        <v>1</v>
      </c>
      <c r="U1619">
        <v>0</v>
      </c>
      <c r="V1619">
        <v>0</v>
      </c>
      <c r="W1619" s="26">
        <v>0</v>
      </c>
      <c r="X1619" s="26">
        <v>18.873275373086727</v>
      </c>
      <c r="Y1619" s="26">
        <v>0</v>
      </c>
      <c r="Z1619" s="26">
        <v>0</v>
      </c>
      <c r="AA1619" s="26">
        <v>0</v>
      </c>
      <c r="AB1619" s="26">
        <v>0.33334655406185665</v>
      </c>
      <c r="AC1619" s="26">
        <v>0</v>
      </c>
      <c r="AD1619" s="26">
        <v>0</v>
      </c>
      <c r="AE1619" s="26">
        <v>19.206621927148586</v>
      </c>
    </row>
    <row r="1620" spans="1:31" x14ac:dyDescent="0.3">
      <c r="A1620">
        <v>2763323</v>
      </c>
      <c r="B1620">
        <v>1</v>
      </c>
      <c r="C1620" t="s">
        <v>80</v>
      </c>
      <c r="D1620" t="s">
        <v>105</v>
      </c>
      <c r="E1620" t="s">
        <v>157</v>
      </c>
      <c r="F1620" t="s">
        <v>4763</v>
      </c>
      <c r="G1620" t="s">
        <v>186</v>
      </c>
      <c r="H1620" t="s">
        <v>149</v>
      </c>
      <c r="I1620" t="s">
        <v>136</v>
      </c>
      <c r="J1620" t="s">
        <v>137</v>
      </c>
      <c r="K1620" t="s">
        <v>187</v>
      </c>
      <c r="L1620" t="s">
        <v>4764</v>
      </c>
      <c r="M1620" t="s">
        <v>4765</v>
      </c>
      <c r="N1620" s="26">
        <v>1.83</v>
      </c>
      <c r="O1620">
        <v>48</v>
      </c>
      <c r="P1620">
        <v>56</v>
      </c>
      <c r="Q1620">
        <v>40</v>
      </c>
      <c r="R1620">
        <v>102</v>
      </c>
      <c r="S1620">
        <v>59</v>
      </c>
      <c r="T1620">
        <v>42</v>
      </c>
      <c r="U1620">
        <v>6</v>
      </c>
      <c r="V1620">
        <v>0</v>
      </c>
      <c r="W1620" s="26">
        <v>28.6141091080164</v>
      </c>
      <c r="X1620" s="26">
        <v>26.448618926430886</v>
      </c>
      <c r="Y1620" s="26">
        <v>68.066684473845143</v>
      </c>
      <c r="Z1620" s="26">
        <v>30.977156767947477</v>
      </c>
      <c r="AA1620" s="26">
        <v>640.68570106568689</v>
      </c>
      <c r="AB1620" s="26">
        <v>90.671830677703198</v>
      </c>
      <c r="AC1620" s="26">
        <v>1243.2351652148927</v>
      </c>
      <c r="AD1620" s="26">
        <v>0</v>
      </c>
      <c r="AE1620" s="26">
        <v>2128.6992662345228</v>
      </c>
    </row>
    <row r="1621" spans="1:31" x14ac:dyDescent="0.3">
      <c r="A1621">
        <v>2763572</v>
      </c>
      <c r="B1621">
        <v>1</v>
      </c>
      <c r="C1621" t="s">
        <v>80</v>
      </c>
      <c r="D1621" t="s">
        <v>107</v>
      </c>
      <c r="E1621" t="s">
        <v>170</v>
      </c>
      <c r="F1621" t="s">
        <v>731</v>
      </c>
      <c r="G1621" t="s">
        <v>204</v>
      </c>
      <c r="H1621" t="s">
        <v>135</v>
      </c>
      <c r="I1621" t="s">
        <v>136</v>
      </c>
      <c r="J1621" t="s">
        <v>137</v>
      </c>
      <c r="K1621" t="s">
        <v>138</v>
      </c>
      <c r="L1621" t="s">
        <v>4766</v>
      </c>
      <c r="M1621" t="s">
        <v>4767</v>
      </c>
      <c r="N1621" s="26">
        <v>1.8474999999999999</v>
      </c>
      <c r="O1621">
        <v>0</v>
      </c>
      <c r="P1621">
        <v>28</v>
      </c>
      <c r="Q1621">
        <v>0</v>
      </c>
      <c r="R1621">
        <v>0</v>
      </c>
      <c r="S1621">
        <v>0</v>
      </c>
      <c r="T1621">
        <v>1</v>
      </c>
      <c r="U1621">
        <v>0</v>
      </c>
      <c r="V1621">
        <v>0</v>
      </c>
      <c r="W1621" s="26">
        <v>0</v>
      </c>
      <c r="X1621" s="26">
        <v>5.1250636196939547</v>
      </c>
      <c r="Y1621" s="26">
        <v>0</v>
      </c>
      <c r="Z1621" s="26">
        <v>0</v>
      </c>
      <c r="AA1621" s="26">
        <v>0</v>
      </c>
      <c r="AB1621" s="26">
        <v>0</v>
      </c>
      <c r="AC1621" s="26">
        <v>0</v>
      </c>
      <c r="AD1621" s="26">
        <v>0</v>
      </c>
      <c r="AE1621" s="26">
        <v>5.1250636196939547</v>
      </c>
    </row>
    <row r="1622" spans="1:31" x14ac:dyDescent="0.3">
      <c r="A1622">
        <v>2763423</v>
      </c>
      <c r="B1622">
        <v>1</v>
      </c>
      <c r="C1622" t="s">
        <v>81</v>
      </c>
      <c r="D1622" t="s">
        <v>126</v>
      </c>
      <c r="E1622" t="s">
        <v>152</v>
      </c>
      <c r="F1622" t="s">
        <v>4768</v>
      </c>
      <c r="G1622" t="s">
        <v>159</v>
      </c>
      <c r="H1622" t="s">
        <v>149</v>
      </c>
      <c r="I1622" t="s">
        <v>136</v>
      </c>
      <c r="J1622" t="s">
        <v>137</v>
      </c>
      <c r="K1622" t="s">
        <v>138</v>
      </c>
      <c r="L1622" t="s">
        <v>4769</v>
      </c>
      <c r="M1622" t="s">
        <v>4770</v>
      </c>
      <c r="N1622" s="26">
        <v>0.71666666599999995</v>
      </c>
      <c r="O1622">
        <v>7</v>
      </c>
      <c r="P1622">
        <v>922</v>
      </c>
      <c r="Q1622">
        <v>51</v>
      </c>
      <c r="R1622">
        <v>131</v>
      </c>
      <c r="S1622">
        <v>3</v>
      </c>
      <c r="T1622">
        <v>57</v>
      </c>
      <c r="U1622">
        <v>1</v>
      </c>
      <c r="V1622">
        <v>0</v>
      </c>
      <c r="W1622" s="26">
        <v>1.2430741066411111</v>
      </c>
      <c r="X1622" s="26">
        <v>54.233377004900177</v>
      </c>
      <c r="Y1622" s="26">
        <v>22.494330486639456</v>
      </c>
      <c r="Z1622" s="26">
        <v>4.9120839257078659</v>
      </c>
      <c r="AA1622" s="26">
        <v>5.810702546191</v>
      </c>
      <c r="AB1622" s="26">
        <v>11.819204222482812</v>
      </c>
      <c r="AC1622" s="26">
        <v>85.214739859142227</v>
      </c>
      <c r="AD1622" s="26">
        <v>0</v>
      </c>
      <c r="AE1622" s="26">
        <v>185.72751215170462</v>
      </c>
    </row>
    <row r="1623" spans="1:31" x14ac:dyDescent="0.3">
      <c r="A1623">
        <v>2763615</v>
      </c>
      <c r="B1623">
        <v>1</v>
      </c>
      <c r="C1623" t="s">
        <v>80</v>
      </c>
      <c r="D1623" t="s">
        <v>84</v>
      </c>
      <c r="E1623" t="s">
        <v>132</v>
      </c>
      <c r="F1623" t="s">
        <v>4771</v>
      </c>
      <c r="G1623" t="s">
        <v>197</v>
      </c>
      <c r="H1623" t="s">
        <v>135</v>
      </c>
      <c r="I1623" t="s">
        <v>136</v>
      </c>
      <c r="J1623" t="s">
        <v>137</v>
      </c>
      <c r="K1623" t="s">
        <v>138</v>
      </c>
      <c r="L1623" t="s">
        <v>4772</v>
      </c>
      <c r="M1623" t="s">
        <v>4773</v>
      </c>
      <c r="N1623" s="26">
        <v>3.4502777770000002</v>
      </c>
      <c r="O1623">
        <v>0</v>
      </c>
      <c r="P1623">
        <v>1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 s="26">
        <v>0</v>
      </c>
      <c r="X1623" s="26">
        <v>1.2479911744640924</v>
      </c>
      <c r="Y1623" s="26">
        <v>0</v>
      </c>
      <c r="Z1623" s="26">
        <v>0</v>
      </c>
      <c r="AA1623" s="26">
        <v>0</v>
      </c>
      <c r="AB1623" s="26">
        <v>0</v>
      </c>
      <c r="AC1623" s="26">
        <v>0</v>
      </c>
      <c r="AD1623" s="26">
        <v>0</v>
      </c>
      <c r="AE1623" s="26">
        <v>1.2479911744640924</v>
      </c>
    </row>
    <row r="1624" spans="1:31" x14ac:dyDescent="0.3">
      <c r="A1624">
        <v>2763715</v>
      </c>
      <c r="B1624">
        <v>1</v>
      </c>
      <c r="C1624" t="s">
        <v>80</v>
      </c>
      <c r="D1624" t="s">
        <v>100</v>
      </c>
      <c r="E1624" t="s">
        <v>175</v>
      </c>
      <c r="F1624" t="s">
        <v>4774</v>
      </c>
      <c r="G1624" t="s">
        <v>159</v>
      </c>
      <c r="H1624" t="s">
        <v>149</v>
      </c>
      <c r="I1624" t="s">
        <v>136</v>
      </c>
      <c r="J1624" t="s">
        <v>137</v>
      </c>
      <c r="K1624" t="s">
        <v>138</v>
      </c>
      <c r="L1624" t="s">
        <v>4775</v>
      </c>
      <c r="M1624" t="s">
        <v>4776</v>
      </c>
      <c r="N1624" s="26">
        <v>0.20499999999999999</v>
      </c>
      <c r="O1624">
        <v>1</v>
      </c>
      <c r="P1624">
        <v>1465</v>
      </c>
      <c r="Q1624">
        <v>194</v>
      </c>
      <c r="R1624">
        <v>215</v>
      </c>
      <c r="S1624">
        <v>21</v>
      </c>
      <c r="T1624">
        <v>210</v>
      </c>
      <c r="U1624">
        <v>2</v>
      </c>
      <c r="V1624">
        <v>0</v>
      </c>
      <c r="W1624" s="26">
        <v>0.26773451896382999</v>
      </c>
      <c r="X1624" s="26">
        <v>103.622237532518</v>
      </c>
      <c r="Y1624" s="26">
        <v>12.510906532611983</v>
      </c>
      <c r="Z1624" s="26">
        <v>3.0851001986333713</v>
      </c>
      <c r="AA1624" s="26">
        <v>28.006558281356661</v>
      </c>
      <c r="AB1624" s="26">
        <v>29.249113530707803</v>
      </c>
      <c r="AC1624" s="26">
        <v>17.092144109896001</v>
      </c>
      <c r="AD1624" s="26">
        <v>0</v>
      </c>
      <c r="AE1624" s="26">
        <v>193.83379470468765</v>
      </c>
    </row>
    <row r="1625" spans="1:31" x14ac:dyDescent="0.3">
      <c r="A1625">
        <v>2763174</v>
      </c>
      <c r="B1625">
        <v>1</v>
      </c>
      <c r="C1625" t="s">
        <v>81</v>
      </c>
      <c r="D1625" t="s">
        <v>118</v>
      </c>
      <c r="E1625" t="s">
        <v>175</v>
      </c>
      <c r="F1625" t="s">
        <v>3588</v>
      </c>
      <c r="G1625" t="s">
        <v>159</v>
      </c>
      <c r="H1625" t="s">
        <v>149</v>
      </c>
      <c r="I1625" t="s">
        <v>136</v>
      </c>
      <c r="J1625" t="s">
        <v>137</v>
      </c>
      <c r="K1625" t="s">
        <v>138</v>
      </c>
      <c r="L1625" t="s">
        <v>4777</v>
      </c>
      <c r="M1625" t="s">
        <v>4778</v>
      </c>
      <c r="N1625" s="26">
        <v>0.18555555500000001</v>
      </c>
      <c r="O1625">
        <v>32</v>
      </c>
      <c r="P1625">
        <v>8612</v>
      </c>
      <c r="Q1625">
        <v>195</v>
      </c>
      <c r="R1625">
        <v>1424</v>
      </c>
      <c r="S1625">
        <v>42</v>
      </c>
      <c r="T1625">
        <v>1038</v>
      </c>
      <c r="U1625">
        <v>3</v>
      </c>
      <c r="V1625">
        <v>1</v>
      </c>
      <c r="W1625" s="26">
        <v>1.2948571692538444</v>
      </c>
      <c r="X1625" s="26">
        <v>177.69692861523399</v>
      </c>
      <c r="Y1625" s="26">
        <v>52.830823090464776</v>
      </c>
      <c r="Z1625" s="26">
        <v>41.828913421629501</v>
      </c>
      <c r="AA1625" s="26">
        <v>27.508522586090351</v>
      </c>
      <c r="AB1625" s="26">
        <v>62.443359236121886</v>
      </c>
      <c r="AC1625" s="26">
        <v>20.368565739839998</v>
      </c>
      <c r="AD1625" s="26">
        <v>5.8449217258419339E-2</v>
      </c>
      <c r="AE1625" s="26">
        <v>384.03041907589278</v>
      </c>
    </row>
    <row r="1626" spans="1:31" x14ac:dyDescent="0.3">
      <c r="A1626">
        <v>2763237</v>
      </c>
      <c r="B1626">
        <v>1</v>
      </c>
      <c r="C1626" t="s">
        <v>80</v>
      </c>
      <c r="D1626" t="s">
        <v>97</v>
      </c>
      <c r="E1626" t="s">
        <v>132</v>
      </c>
      <c r="F1626" t="s">
        <v>4779</v>
      </c>
      <c r="G1626" t="s">
        <v>197</v>
      </c>
      <c r="H1626" t="s">
        <v>135</v>
      </c>
      <c r="I1626" t="s">
        <v>136</v>
      </c>
      <c r="J1626" t="s">
        <v>137</v>
      </c>
      <c r="K1626" t="s">
        <v>138</v>
      </c>
      <c r="L1626" t="s">
        <v>4780</v>
      </c>
      <c r="M1626" t="s">
        <v>4781</v>
      </c>
      <c r="N1626" s="26">
        <v>2.6058333330000001</v>
      </c>
      <c r="O1626">
        <v>0</v>
      </c>
      <c r="P1626">
        <v>1</v>
      </c>
      <c r="Q1626">
        <v>0</v>
      </c>
      <c r="R1626">
        <v>1</v>
      </c>
      <c r="S1626">
        <v>0</v>
      </c>
      <c r="T1626">
        <v>0</v>
      </c>
      <c r="U1626">
        <v>0</v>
      </c>
      <c r="V1626">
        <v>0</v>
      </c>
      <c r="W1626" s="26">
        <v>0</v>
      </c>
      <c r="X1626" s="26">
        <v>0</v>
      </c>
      <c r="Y1626" s="26">
        <v>0</v>
      </c>
      <c r="Z1626" s="26">
        <v>0</v>
      </c>
      <c r="AA1626" s="26">
        <v>0</v>
      </c>
      <c r="AB1626" s="26">
        <v>0</v>
      </c>
      <c r="AC1626" s="26">
        <v>0</v>
      </c>
      <c r="AD1626" s="26">
        <v>0</v>
      </c>
      <c r="AE1626" s="26">
        <v>0</v>
      </c>
    </row>
    <row r="1627" spans="1:31" x14ac:dyDescent="0.3">
      <c r="A1627">
        <v>2763546</v>
      </c>
      <c r="B1627">
        <v>1</v>
      </c>
      <c r="C1627" t="s">
        <v>80</v>
      </c>
      <c r="D1627" t="s">
        <v>95</v>
      </c>
      <c r="E1627" t="s">
        <v>132</v>
      </c>
      <c r="F1627" t="s">
        <v>4782</v>
      </c>
      <c r="G1627" t="s">
        <v>134</v>
      </c>
      <c r="H1627" t="s">
        <v>135</v>
      </c>
      <c r="I1627" t="s">
        <v>136</v>
      </c>
      <c r="J1627" t="s">
        <v>137</v>
      </c>
      <c r="K1627" t="s">
        <v>138</v>
      </c>
      <c r="L1627" t="s">
        <v>4783</v>
      </c>
      <c r="M1627" t="s">
        <v>4784</v>
      </c>
      <c r="N1627" s="26">
        <v>4.7050000000000001</v>
      </c>
      <c r="O1627">
        <v>0</v>
      </c>
      <c r="P1627">
        <v>3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 s="26">
        <v>0</v>
      </c>
      <c r="X1627" s="26">
        <v>2.9981465587435685</v>
      </c>
      <c r="Y1627" s="26">
        <v>0</v>
      </c>
      <c r="Z1627" s="26">
        <v>0</v>
      </c>
      <c r="AA1627" s="26">
        <v>0</v>
      </c>
      <c r="AB1627" s="26">
        <v>0</v>
      </c>
      <c r="AC1627" s="26">
        <v>0</v>
      </c>
      <c r="AD1627" s="26">
        <v>0</v>
      </c>
      <c r="AE1627" s="26">
        <v>2.9981465587435685</v>
      </c>
    </row>
    <row r="1628" spans="1:31" x14ac:dyDescent="0.3">
      <c r="A1628">
        <v>2763778</v>
      </c>
      <c r="B1628">
        <v>1</v>
      </c>
      <c r="C1628" t="s">
        <v>80</v>
      </c>
      <c r="D1628" t="s">
        <v>96</v>
      </c>
      <c r="E1628" t="s">
        <v>157</v>
      </c>
      <c r="F1628" t="s">
        <v>4785</v>
      </c>
      <c r="G1628" t="s">
        <v>159</v>
      </c>
      <c r="H1628" t="s">
        <v>149</v>
      </c>
      <c r="I1628" t="s">
        <v>136</v>
      </c>
      <c r="J1628" t="s">
        <v>137</v>
      </c>
      <c r="K1628" t="s">
        <v>138</v>
      </c>
      <c r="L1628" t="s">
        <v>4786</v>
      </c>
      <c r="M1628" t="s">
        <v>4787</v>
      </c>
      <c r="N1628" s="26">
        <v>0.211666666</v>
      </c>
      <c r="O1628">
        <v>4</v>
      </c>
      <c r="P1628">
        <v>711</v>
      </c>
      <c r="Q1628">
        <v>0</v>
      </c>
      <c r="R1628">
        <v>24</v>
      </c>
      <c r="S1628">
        <v>0</v>
      </c>
      <c r="T1628">
        <v>185</v>
      </c>
      <c r="U1628">
        <v>0</v>
      </c>
      <c r="V1628">
        <v>0</v>
      </c>
      <c r="W1628" s="26">
        <v>3.5477914340715762</v>
      </c>
      <c r="X1628" s="26">
        <v>37.151899569706366</v>
      </c>
      <c r="Y1628" s="26">
        <v>0</v>
      </c>
      <c r="Z1628" s="26">
        <v>0.15541071124909717</v>
      </c>
      <c r="AA1628" s="26">
        <v>0</v>
      </c>
      <c r="AB1628" s="26">
        <v>33.914357817800713</v>
      </c>
      <c r="AC1628" s="26">
        <v>0</v>
      </c>
      <c r="AD1628" s="26">
        <v>0</v>
      </c>
      <c r="AE1628" s="26">
        <v>74.769459532827753</v>
      </c>
    </row>
    <row r="1629" spans="1:31" x14ac:dyDescent="0.3">
      <c r="A1629">
        <v>2763383</v>
      </c>
      <c r="B1629">
        <v>1</v>
      </c>
      <c r="C1629" t="s">
        <v>80</v>
      </c>
      <c r="D1629" t="s">
        <v>96</v>
      </c>
      <c r="E1629" t="s">
        <v>146</v>
      </c>
      <c r="F1629" t="s">
        <v>4788</v>
      </c>
      <c r="G1629" t="s">
        <v>148</v>
      </c>
      <c r="H1629" t="s">
        <v>149</v>
      </c>
      <c r="I1629" t="s">
        <v>136</v>
      </c>
      <c r="J1629" t="s">
        <v>137</v>
      </c>
      <c r="K1629" t="s">
        <v>138</v>
      </c>
      <c r="L1629" t="s">
        <v>4789</v>
      </c>
      <c r="M1629" t="s">
        <v>4790</v>
      </c>
      <c r="N1629" s="26">
        <v>2.2627777770000002</v>
      </c>
      <c r="O1629">
        <v>0</v>
      </c>
      <c r="P1629">
        <v>210</v>
      </c>
      <c r="Q1629">
        <v>0</v>
      </c>
      <c r="R1629">
        <v>1</v>
      </c>
      <c r="S1629">
        <v>0</v>
      </c>
      <c r="T1629">
        <v>9</v>
      </c>
      <c r="U1629">
        <v>0</v>
      </c>
      <c r="V1629">
        <v>0</v>
      </c>
      <c r="W1629" s="26">
        <v>0</v>
      </c>
      <c r="X1629" s="26">
        <v>112.63268313626276</v>
      </c>
      <c r="Y1629" s="26">
        <v>0</v>
      </c>
      <c r="Z1629" s="26">
        <v>1.7716981548699176</v>
      </c>
      <c r="AA1629" s="26">
        <v>0</v>
      </c>
      <c r="AB1629" s="26">
        <v>21.908054115182892</v>
      </c>
      <c r="AC1629" s="26">
        <v>0</v>
      </c>
      <c r="AD1629" s="26">
        <v>0</v>
      </c>
      <c r="AE1629" s="26">
        <v>136.31243540631556</v>
      </c>
    </row>
    <row r="1630" spans="1:31" x14ac:dyDescent="0.3">
      <c r="A1630">
        <v>2763801</v>
      </c>
      <c r="B1630">
        <v>1</v>
      </c>
      <c r="C1630" t="s">
        <v>80</v>
      </c>
      <c r="D1630" t="s">
        <v>103</v>
      </c>
      <c r="E1630" t="s">
        <v>141</v>
      </c>
      <c r="F1630" t="s">
        <v>4791</v>
      </c>
      <c r="G1630" t="s">
        <v>344</v>
      </c>
      <c r="H1630" t="s">
        <v>135</v>
      </c>
      <c r="I1630" t="s">
        <v>136</v>
      </c>
      <c r="J1630" t="s">
        <v>137</v>
      </c>
      <c r="K1630" t="s">
        <v>138</v>
      </c>
      <c r="L1630" t="s">
        <v>4792</v>
      </c>
      <c r="M1630" t="s">
        <v>4793</v>
      </c>
      <c r="N1630" s="26">
        <v>0.44194444399999999</v>
      </c>
      <c r="O1630">
        <v>0</v>
      </c>
      <c r="P1630">
        <v>244</v>
      </c>
      <c r="Q1630">
        <v>0</v>
      </c>
      <c r="R1630">
        <v>5</v>
      </c>
      <c r="S1630">
        <v>0</v>
      </c>
      <c r="T1630">
        <v>23</v>
      </c>
      <c r="U1630">
        <v>0</v>
      </c>
      <c r="V1630">
        <v>0</v>
      </c>
      <c r="W1630" s="26">
        <v>0</v>
      </c>
      <c r="X1630" s="26">
        <v>28.535457385141097</v>
      </c>
      <c r="Y1630" s="26">
        <v>0</v>
      </c>
      <c r="Z1630" s="26">
        <v>0.35664354080488525</v>
      </c>
      <c r="AA1630" s="26">
        <v>0</v>
      </c>
      <c r="AB1630" s="26">
        <v>23.5191730988555</v>
      </c>
      <c r="AC1630" s="26">
        <v>0</v>
      </c>
      <c r="AD1630" s="26">
        <v>0</v>
      </c>
      <c r="AE1630" s="26">
        <v>52.411274024801486</v>
      </c>
    </row>
    <row r="1631" spans="1:31" x14ac:dyDescent="0.3">
      <c r="A1631">
        <v>2763260</v>
      </c>
      <c r="B1631">
        <v>1</v>
      </c>
      <c r="C1631" t="s">
        <v>80</v>
      </c>
      <c r="D1631" t="s">
        <v>100</v>
      </c>
      <c r="E1631" t="s">
        <v>141</v>
      </c>
      <c r="F1631" t="s">
        <v>4794</v>
      </c>
      <c r="G1631" t="s">
        <v>628</v>
      </c>
      <c r="H1631" t="s">
        <v>135</v>
      </c>
      <c r="I1631" t="s">
        <v>136</v>
      </c>
      <c r="J1631" t="s">
        <v>137</v>
      </c>
      <c r="K1631" t="s">
        <v>187</v>
      </c>
      <c r="L1631" t="s">
        <v>4795</v>
      </c>
      <c r="M1631" t="s">
        <v>4796</v>
      </c>
      <c r="N1631" s="26">
        <v>5.608333333</v>
      </c>
      <c r="O1631">
        <v>0</v>
      </c>
      <c r="P1631">
        <v>8</v>
      </c>
      <c r="Q1631">
        <v>0</v>
      </c>
      <c r="R1631">
        <v>24</v>
      </c>
      <c r="S1631">
        <v>0</v>
      </c>
      <c r="T1631">
        <v>9</v>
      </c>
      <c r="U1631">
        <v>0</v>
      </c>
      <c r="V1631">
        <v>0</v>
      </c>
      <c r="W1631" s="26">
        <v>0</v>
      </c>
      <c r="X1631" s="26">
        <v>0.71599925120703933</v>
      </c>
      <c r="Y1631" s="26">
        <v>0</v>
      </c>
      <c r="Z1631" s="26">
        <v>27.357837575593706</v>
      </c>
      <c r="AA1631" s="26">
        <v>0</v>
      </c>
      <c r="AB1631" s="26">
        <v>1.576775932162003</v>
      </c>
      <c r="AC1631" s="26">
        <v>0</v>
      </c>
      <c r="AD1631" s="26">
        <v>0</v>
      </c>
      <c r="AE1631" s="26">
        <v>29.650612758962751</v>
      </c>
    </row>
    <row r="1632" spans="1:31" x14ac:dyDescent="0.3">
      <c r="A1632">
        <v>2763552</v>
      </c>
      <c r="B1632">
        <v>1</v>
      </c>
      <c r="C1632" t="s">
        <v>80</v>
      </c>
      <c r="D1632" t="s">
        <v>95</v>
      </c>
      <c r="E1632" t="s">
        <v>141</v>
      </c>
      <c r="F1632" t="s">
        <v>3488</v>
      </c>
      <c r="G1632" t="s">
        <v>344</v>
      </c>
      <c r="H1632" t="s">
        <v>135</v>
      </c>
      <c r="I1632" t="s">
        <v>136</v>
      </c>
      <c r="J1632" t="s">
        <v>137</v>
      </c>
      <c r="K1632" t="s">
        <v>138</v>
      </c>
      <c r="L1632" t="s">
        <v>4797</v>
      </c>
      <c r="M1632" t="s">
        <v>4798</v>
      </c>
      <c r="N1632" s="26">
        <v>1.588055555</v>
      </c>
      <c r="O1632">
        <v>0</v>
      </c>
      <c r="P1632">
        <v>120</v>
      </c>
      <c r="Q1632">
        <v>0</v>
      </c>
      <c r="R1632">
        <v>3</v>
      </c>
      <c r="S1632">
        <v>0</v>
      </c>
      <c r="T1632">
        <v>7</v>
      </c>
      <c r="U1632">
        <v>0</v>
      </c>
      <c r="V1632">
        <v>0</v>
      </c>
      <c r="W1632" s="26">
        <v>0</v>
      </c>
      <c r="X1632" s="26">
        <v>8.6898674311406587</v>
      </c>
      <c r="Y1632" s="26">
        <v>0</v>
      </c>
      <c r="Z1632" s="26">
        <v>0</v>
      </c>
      <c r="AA1632" s="26">
        <v>0</v>
      </c>
      <c r="AB1632" s="26">
        <v>0.98604049968346286</v>
      </c>
      <c r="AC1632" s="26">
        <v>0</v>
      </c>
      <c r="AD1632" s="26">
        <v>0</v>
      </c>
      <c r="AE1632" s="26">
        <v>9.6759079308241223</v>
      </c>
    </row>
    <row r="1633" spans="1:31" x14ac:dyDescent="0.3">
      <c r="A1633">
        <v>2763400</v>
      </c>
      <c r="B1633">
        <v>1</v>
      </c>
      <c r="C1633" t="s">
        <v>81</v>
      </c>
      <c r="D1633" t="s">
        <v>115</v>
      </c>
      <c r="E1633" t="s">
        <v>157</v>
      </c>
      <c r="F1633" t="s">
        <v>1891</v>
      </c>
      <c r="G1633" t="s">
        <v>186</v>
      </c>
      <c r="H1633" t="s">
        <v>149</v>
      </c>
      <c r="I1633" t="s">
        <v>136</v>
      </c>
      <c r="J1633" t="s">
        <v>137</v>
      </c>
      <c r="K1633" t="s">
        <v>187</v>
      </c>
      <c r="L1633" t="s">
        <v>4799</v>
      </c>
      <c r="M1633" t="s">
        <v>4800</v>
      </c>
      <c r="N1633" s="26">
        <v>1.386666666</v>
      </c>
      <c r="O1633">
        <v>11</v>
      </c>
      <c r="P1633">
        <v>3393</v>
      </c>
      <c r="Q1633">
        <v>9</v>
      </c>
      <c r="R1633">
        <v>244</v>
      </c>
      <c r="S1633">
        <v>6</v>
      </c>
      <c r="T1633">
        <v>230</v>
      </c>
      <c r="U1633">
        <v>0</v>
      </c>
      <c r="V1633">
        <v>0</v>
      </c>
      <c r="W1633" s="26">
        <v>38.176972726938594</v>
      </c>
      <c r="X1633" s="26">
        <v>282.94289832474459</v>
      </c>
      <c r="Y1633" s="26">
        <v>12.620717915323075</v>
      </c>
      <c r="Z1633" s="26">
        <v>11.514232863608759</v>
      </c>
      <c r="AA1633" s="26">
        <v>33.482509032485687</v>
      </c>
      <c r="AB1633" s="26">
        <v>69.046672750622847</v>
      </c>
      <c r="AC1633" s="26">
        <v>0</v>
      </c>
      <c r="AD1633" s="26">
        <v>0</v>
      </c>
      <c r="AE1633" s="26">
        <v>447.78400361372354</v>
      </c>
    </row>
    <row r="1634" spans="1:31" x14ac:dyDescent="0.3">
      <c r="A1634">
        <v>2763151</v>
      </c>
      <c r="B1634">
        <v>1</v>
      </c>
      <c r="C1634" t="s">
        <v>80</v>
      </c>
      <c r="D1634" t="s">
        <v>83</v>
      </c>
      <c r="E1634" t="s">
        <v>175</v>
      </c>
      <c r="F1634" t="s">
        <v>1606</v>
      </c>
      <c r="G1634" t="s">
        <v>326</v>
      </c>
      <c r="H1634" t="s">
        <v>365</v>
      </c>
      <c r="I1634" t="s">
        <v>136</v>
      </c>
      <c r="J1634" t="s">
        <v>137</v>
      </c>
      <c r="K1634" t="s">
        <v>187</v>
      </c>
      <c r="L1634" t="s">
        <v>4801</v>
      </c>
      <c r="M1634" t="s">
        <v>4802</v>
      </c>
      <c r="N1634" s="26">
        <v>0.17222222200000001</v>
      </c>
      <c r="O1634">
        <v>0</v>
      </c>
      <c r="P1634">
        <v>2591</v>
      </c>
      <c r="Q1634">
        <v>0</v>
      </c>
      <c r="R1634">
        <v>0</v>
      </c>
      <c r="S1634">
        <v>0</v>
      </c>
      <c r="T1634">
        <v>78</v>
      </c>
      <c r="U1634">
        <v>0</v>
      </c>
      <c r="V1634">
        <v>0</v>
      </c>
      <c r="W1634" s="26">
        <v>0</v>
      </c>
      <c r="X1634" s="26">
        <v>112.96882868322483</v>
      </c>
      <c r="Y1634" s="26">
        <v>0</v>
      </c>
      <c r="Z1634" s="26">
        <v>0</v>
      </c>
      <c r="AA1634" s="26">
        <v>0</v>
      </c>
      <c r="AB1634" s="26">
        <v>11.035726212768976</v>
      </c>
      <c r="AC1634" s="26">
        <v>0</v>
      </c>
      <c r="AD1634" s="26">
        <v>0</v>
      </c>
      <c r="AE1634" s="26">
        <v>124.00455489599381</v>
      </c>
    </row>
    <row r="1635" spans="1:31" x14ac:dyDescent="0.3">
      <c r="A1635">
        <v>2763300</v>
      </c>
      <c r="B1635">
        <v>1</v>
      </c>
      <c r="C1635" t="s">
        <v>80</v>
      </c>
      <c r="D1635" t="s">
        <v>101</v>
      </c>
      <c r="E1635" t="s">
        <v>170</v>
      </c>
      <c r="F1635" t="s">
        <v>4803</v>
      </c>
      <c r="G1635" t="s">
        <v>143</v>
      </c>
      <c r="H1635" t="s">
        <v>135</v>
      </c>
      <c r="I1635" t="s">
        <v>136</v>
      </c>
      <c r="J1635" t="s">
        <v>137</v>
      </c>
      <c r="K1635" t="s">
        <v>138</v>
      </c>
      <c r="L1635" t="s">
        <v>4804</v>
      </c>
      <c r="M1635" t="s">
        <v>4805</v>
      </c>
      <c r="N1635" s="26">
        <v>0.91916666599999997</v>
      </c>
      <c r="O1635">
        <v>0</v>
      </c>
      <c r="P1635">
        <v>27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 s="26">
        <v>0</v>
      </c>
      <c r="X1635" s="26">
        <v>7.2184636602014542</v>
      </c>
      <c r="Y1635" s="26">
        <v>0</v>
      </c>
      <c r="Z1635" s="26">
        <v>0</v>
      </c>
      <c r="AA1635" s="26">
        <v>0</v>
      </c>
      <c r="AB1635" s="26">
        <v>0</v>
      </c>
      <c r="AC1635" s="26">
        <v>0</v>
      </c>
      <c r="AD1635" s="26">
        <v>0</v>
      </c>
      <c r="AE1635" s="26">
        <v>7.2184636602014542</v>
      </c>
    </row>
    <row r="1636" spans="1:31" x14ac:dyDescent="0.3">
      <c r="A1636">
        <v>2763446</v>
      </c>
      <c r="B1636">
        <v>1</v>
      </c>
      <c r="C1636" t="s">
        <v>81</v>
      </c>
      <c r="D1636" t="s">
        <v>118</v>
      </c>
      <c r="E1636" t="s">
        <v>152</v>
      </c>
      <c r="F1636" t="s">
        <v>4806</v>
      </c>
      <c r="G1636" t="s">
        <v>159</v>
      </c>
      <c r="H1636" t="s">
        <v>149</v>
      </c>
      <c r="I1636" t="s">
        <v>566</v>
      </c>
      <c r="J1636" t="s">
        <v>137</v>
      </c>
      <c r="K1636" t="s">
        <v>138</v>
      </c>
      <c r="L1636" t="s">
        <v>4807</v>
      </c>
      <c r="M1636" t="s">
        <v>4808</v>
      </c>
      <c r="N1636" s="26">
        <v>1.8888888E-2</v>
      </c>
      <c r="O1636">
        <v>4</v>
      </c>
      <c r="P1636">
        <v>269</v>
      </c>
      <c r="Q1636">
        <v>88</v>
      </c>
      <c r="R1636">
        <v>112</v>
      </c>
      <c r="S1636">
        <v>5</v>
      </c>
      <c r="T1636">
        <v>17</v>
      </c>
      <c r="U1636">
        <v>2</v>
      </c>
      <c r="V1636">
        <v>0</v>
      </c>
      <c r="W1636" s="26">
        <v>1.2060449141996665E-2</v>
      </c>
      <c r="X1636" s="26">
        <v>0.79603303427766703</v>
      </c>
      <c r="Y1636" s="26">
        <v>0.98264951226542263</v>
      </c>
      <c r="Z1636" s="26">
        <v>0.59670046734756665</v>
      </c>
      <c r="AA1636" s="26">
        <v>0.23916654277866134</v>
      </c>
      <c r="AB1636" s="26">
        <v>8.8423439609399121E-2</v>
      </c>
      <c r="AC1636" s="26">
        <v>2.4101031462575975</v>
      </c>
      <c r="AD1636" s="26">
        <v>0</v>
      </c>
      <c r="AE1636" s="26">
        <v>5.1251365916783111</v>
      </c>
    </row>
    <row r="1637" spans="1:31" x14ac:dyDescent="0.3">
      <c r="A1637">
        <v>2763692</v>
      </c>
      <c r="B1637">
        <v>1</v>
      </c>
      <c r="C1637" t="s">
        <v>81</v>
      </c>
      <c r="D1637" t="s">
        <v>112</v>
      </c>
      <c r="E1637" t="s">
        <v>132</v>
      </c>
      <c r="F1637" t="s">
        <v>4809</v>
      </c>
      <c r="G1637" t="s">
        <v>307</v>
      </c>
      <c r="H1637" t="s">
        <v>135</v>
      </c>
      <c r="I1637" t="s">
        <v>136</v>
      </c>
      <c r="J1637" t="s">
        <v>137</v>
      </c>
      <c r="K1637" t="s">
        <v>138</v>
      </c>
      <c r="L1637" t="s">
        <v>4810</v>
      </c>
      <c r="M1637" t="s">
        <v>4811</v>
      </c>
      <c r="N1637" s="26">
        <v>0.66638888799999996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1</v>
      </c>
      <c r="U1637">
        <v>0</v>
      </c>
      <c r="V1637">
        <v>0</v>
      </c>
      <c r="W1637" s="26">
        <v>0</v>
      </c>
      <c r="X1637" s="26">
        <v>0</v>
      </c>
      <c r="Y1637" s="26">
        <v>0</v>
      </c>
      <c r="Z1637" s="26">
        <v>0</v>
      </c>
      <c r="AA1637" s="26">
        <v>0</v>
      </c>
      <c r="AB1637" s="26">
        <v>0.19112167455161666</v>
      </c>
      <c r="AC1637" s="26">
        <v>0</v>
      </c>
      <c r="AD1637" s="26">
        <v>0</v>
      </c>
      <c r="AE1637" s="26">
        <v>0.19112167455161666</v>
      </c>
    </row>
    <row r="1638" spans="1:31" x14ac:dyDescent="0.3">
      <c r="A1638">
        <v>2763592</v>
      </c>
      <c r="B1638">
        <v>1</v>
      </c>
      <c r="C1638" t="s">
        <v>81</v>
      </c>
      <c r="D1638" t="s">
        <v>118</v>
      </c>
      <c r="E1638" t="s">
        <v>170</v>
      </c>
      <c r="F1638" t="s">
        <v>4812</v>
      </c>
      <c r="G1638" t="s">
        <v>204</v>
      </c>
      <c r="H1638" t="s">
        <v>135</v>
      </c>
      <c r="I1638" t="s">
        <v>136</v>
      </c>
      <c r="J1638" t="s">
        <v>137</v>
      </c>
      <c r="K1638" t="s">
        <v>138</v>
      </c>
      <c r="L1638" t="s">
        <v>4813</v>
      </c>
      <c r="M1638" t="s">
        <v>4814</v>
      </c>
      <c r="N1638" s="26">
        <v>1.9213888880000001</v>
      </c>
      <c r="O1638">
        <v>0</v>
      </c>
      <c r="P1638">
        <v>17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 s="26">
        <v>0</v>
      </c>
      <c r="X1638" s="26">
        <v>0.45546015220666669</v>
      </c>
      <c r="Y1638" s="26">
        <v>0</v>
      </c>
      <c r="Z1638" s="26">
        <v>0</v>
      </c>
      <c r="AA1638" s="26">
        <v>0</v>
      </c>
      <c r="AB1638" s="26">
        <v>0</v>
      </c>
      <c r="AC1638" s="26">
        <v>0</v>
      </c>
      <c r="AD1638" s="26">
        <v>0</v>
      </c>
      <c r="AE1638" s="26">
        <v>0.45546015220666669</v>
      </c>
    </row>
    <row r="1639" spans="1:31" x14ac:dyDescent="0.3">
      <c r="A1639">
        <v>2763320</v>
      </c>
      <c r="B1639">
        <v>1</v>
      </c>
      <c r="C1639" t="s">
        <v>80</v>
      </c>
      <c r="D1639" t="s">
        <v>82</v>
      </c>
      <c r="E1639" t="s">
        <v>132</v>
      </c>
      <c r="F1639" t="s">
        <v>2255</v>
      </c>
      <c r="G1639" t="s">
        <v>134</v>
      </c>
      <c r="H1639" t="s">
        <v>135</v>
      </c>
      <c r="I1639" t="s">
        <v>136</v>
      </c>
      <c r="J1639" t="s">
        <v>137</v>
      </c>
      <c r="K1639" t="s">
        <v>138</v>
      </c>
      <c r="L1639" t="s">
        <v>4815</v>
      </c>
      <c r="M1639" t="s">
        <v>4816</v>
      </c>
      <c r="N1639" s="26">
        <v>4.7872222219999996</v>
      </c>
      <c r="O1639">
        <v>0</v>
      </c>
      <c r="P1639">
        <v>9</v>
      </c>
      <c r="Q1639">
        <v>0</v>
      </c>
      <c r="R1639">
        <v>0</v>
      </c>
      <c r="S1639">
        <v>0</v>
      </c>
      <c r="T1639">
        <v>1</v>
      </c>
      <c r="U1639">
        <v>0</v>
      </c>
      <c r="V1639">
        <v>0</v>
      </c>
      <c r="W1639" s="26">
        <v>0</v>
      </c>
      <c r="X1639" s="26">
        <v>26.580145699589913</v>
      </c>
      <c r="Y1639" s="26">
        <v>0</v>
      </c>
      <c r="Z1639" s="26">
        <v>0</v>
      </c>
      <c r="AA1639" s="26">
        <v>0</v>
      </c>
      <c r="AB1639" s="26">
        <v>7.429219046450096</v>
      </c>
      <c r="AC1639" s="26">
        <v>0</v>
      </c>
      <c r="AD1639" s="26">
        <v>0</v>
      </c>
      <c r="AE1639" s="26">
        <v>34.009364746040006</v>
      </c>
    </row>
    <row r="1640" spans="1:31" x14ac:dyDescent="0.3">
      <c r="A1640">
        <v>2763177</v>
      </c>
      <c r="B1640">
        <v>1</v>
      </c>
      <c r="C1640" t="s">
        <v>80</v>
      </c>
      <c r="D1640" t="s">
        <v>107</v>
      </c>
      <c r="E1640" t="s">
        <v>157</v>
      </c>
      <c r="F1640" t="s">
        <v>902</v>
      </c>
      <c r="G1640" t="s">
        <v>159</v>
      </c>
      <c r="H1640" t="s">
        <v>149</v>
      </c>
      <c r="I1640" t="s">
        <v>566</v>
      </c>
      <c r="J1640" t="s">
        <v>137</v>
      </c>
      <c r="K1640" t="s">
        <v>138</v>
      </c>
      <c r="L1640" t="s">
        <v>4817</v>
      </c>
      <c r="M1640" t="s">
        <v>4818</v>
      </c>
      <c r="N1640" s="26">
        <v>4.1666665999999998E-2</v>
      </c>
      <c r="O1640">
        <v>1</v>
      </c>
      <c r="P1640">
        <v>833</v>
      </c>
      <c r="Q1640">
        <v>35</v>
      </c>
      <c r="R1640">
        <v>71</v>
      </c>
      <c r="S1640">
        <v>12</v>
      </c>
      <c r="T1640">
        <v>127</v>
      </c>
      <c r="U1640">
        <v>2</v>
      </c>
      <c r="V1640">
        <v>0</v>
      </c>
      <c r="W1640" s="26">
        <v>8.7521364187499989E-3</v>
      </c>
      <c r="X1640" s="26">
        <v>5.8937474469649791</v>
      </c>
      <c r="Y1640" s="26">
        <v>3.3262296560509168</v>
      </c>
      <c r="Z1640" s="26">
        <v>0.29693771767639998</v>
      </c>
      <c r="AA1640" s="26">
        <v>2.5731469496482497</v>
      </c>
      <c r="AB1640" s="26">
        <v>2.5589370476767987</v>
      </c>
      <c r="AC1640" s="26">
        <v>2.5421283662053331</v>
      </c>
      <c r="AD1640" s="26">
        <v>0</v>
      </c>
      <c r="AE1640" s="26">
        <v>17.199879320641426</v>
      </c>
    </row>
    <row r="1641" spans="1:31" x14ac:dyDescent="0.3">
      <c r="A1641">
        <v>2763463</v>
      </c>
      <c r="B1641">
        <v>1</v>
      </c>
      <c r="C1641" t="s">
        <v>80</v>
      </c>
      <c r="D1641" t="s">
        <v>90</v>
      </c>
      <c r="E1641" t="s">
        <v>132</v>
      </c>
      <c r="F1641" t="s">
        <v>4819</v>
      </c>
      <c r="G1641" t="s">
        <v>197</v>
      </c>
      <c r="H1641" t="s">
        <v>135</v>
      </c>
      <c r="I1641" t="s">
        <v>136</v>
      </c>
      <c r="J1641" t="s">
        <v>137</v>
      </c>
      <c r="K1641" t="s">
        <v>138</v>
      </c>
      <c r="L1641" t="s">
        <v>4820</v>
      </c>
      <c r="M1641" t="s">
        <v>4821</v>
      </c>
      <c r="N1641" s="26">
        <v>2.5269444440000002</v>
      </c>
      <c r="O1641">
        <v>0</v>
      </c>
      <c r="P1641">
        <v>10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 s="26">
        <v>0</v>
      </c>
      <c r="X1641" s="26">
        <v>4.4980602236801142</v>
      </c>
      <c r="Y1641" s="26">
        <v>0</v>
      </c>
      <c r="Z1641" s="26">
        <v>0</v>
      </c>
      <c r="AA1641" s="26">
        <v>0</v>
      </c>
      <c r="AB1641" s="26">
        <v>0</v>
      </c>
      <c r="AC1641" s="26">
        <v>0</v>
      </c>
      <c r="AD1641" s="26">
        <v>0</v>
      </c>
      <c r="AE1641" s="26">
        <v>4.4980602236801142</v>
      </c>
    </row>
    <row r="1642" spans="1:31" x14ac:dyDescent="0.3">
      <c r="A1642">
        <v>2763157</v>
      </c>
      <c r="B1642">
        <v>1</v>
      </c>
      <c r="C1642" t="s">
        <v>81</v>
      </c>
      <c r="D1642" t="s">
        <v>117</v>
      </c>
      <c r="E1642" t="s">
        <v>170</v>
      </c>
      <c r="F1642" t="s">
        <v>2786</v>
      </c>
      <c r="G1642" t="s">
        <v>204</v>
      </c>
      <c r="H1642" t="s">
        <v>135</v>
      </c>
      <c r="I1642" t="s">
        <v>136</v>
      </c>
      <c r="J1642" t="s">
        <v>137</v>
      </c>
      <c r="K1642" t="s">
        <v>138</v>
      </c>
      <c r="L1642" t="s">
        <v>4822</v>
      </c>
      <c r="M1642" t="s">
        <v>4823</v>
      </c>
      <c r="N1642" s="26">
        <v>0.78249999999999997</v>
      </c>
      <c r="O1642">
        <v>0</v>
      </c>
      <c r="P1642">
        <v>41</v>
      </c>
      <c r="Q1642">
        <v>0</v>
      </c>
      <c r="R1642">
        <v>1</v>
      </c>
      <c r="S1642">
        <v>0</v>
      </c>
      <c r="T1642">
        <v>5</v>
      </c>
      <c r="U1642">
        <v>0</v>
      </c>
      <c r="V1642">
        <v>0</v>
      </c>
      <c r="W1642" s="26">
        <v>0</v>
      </c>
      <c r="X1642" s="26">
        <v>3.0247090262156293</v>
      </c>
      <c r="Y1642" s="26">
        <v>0</v>
      </c>
      <c r="Z1642" s="26">
        <v>0.22528067327999998</v>
      </c>
      <c r="AA1642" s="26">
        <v>0</v>
      </c>
      <c r="AB1642" s="26">
        <v>0.30262885151092656</v>
      </c>
      <c r="AC1642" s="26">
        <v>0</v>
      </c>
      <c r="AD1642" s="26">
        <v>0</v>
      </c>
      <c r="AE1642" s="26">
        <v>3.5526185510065558</v>
      </c>
    </row>
    <row r="1643" spans="1:31" x14ac:dyDescent="0.3">
      <c r="A1643">
        <v>2763532</v>
      </c>
      <c r="B1643">
        <v>1</v>
      </c>
      <c r="C1643" t="s">
        <v>80</v>
      </c>
      <c r="D1643" t="s">
        <v>92</v>
      </c>
      <c r="E1643" t="s">
        <v>170</v>
      </c>
      <c r="F1643" t="s">
        <v>4824</v>
      </c>
      <c r="G1643" t="s">
        <v>204</v>
      </c>
      <c r="H1643" t="s">
        <v>135</v>
      </c>
      <c r="I1643" t="s">
        <v>136</v>
      </c>
      <c r="J1643" t="s">
        <v>137</v>
      </c>
      <c r="K1643" t="s">
        <v>138</v>
      </c>
      <c r="L1643" t="s">
        <v>4825</v>
      </c>
      <c r="M1643" t="s">
        <v>4826</v>
      </c>
      <c r="N1643" s="26">
        <v>1.1975</v>
      </c>
      <c r="O1643">
        <v>0</v>
      </c>
      <c r="P1643">
        <v>15</v>
      </c>
      <c r="Q1643">
        <v>0</v>
      </c>
      <c r="R1643">
        <v>4</v>
      </c>
      <c r="S1643">
        <v>0</v>
      </c>
      <c r="T1643">
        <v>3</v>
      </c>
      <c r="U1643">
        <v>0</v>
      </c>
      <c r="V1643">
        <v>0</v>
      </c>
      <c r="W1643" s="26">
        <v>0</v>
      </c>
      <c r="X1643" s="26">
        <v>4.0674746382650051</v>
      </c>
      <c r="Y1643" s="26">
        <v>0</v>
      </c>
      <c r="Z1643" s="26">
        <v>1.8725404477033329</v>
      </c>
      <c r="AA1643" s="26">
        <v>0</v>
      </c>
      <c r="AB1643" s="26">
        <v>1.5357785257335357</v>
      </c>
      <c r="AC1643" s="26">
        <v>0</v>
      </c>
      <c r="AD1643" s="26">
        <v>0</v>
      </c>
      <c r="AE1643" s="26">
        <v>7.4757936117018735</v>
      </c>
    </row>
    <row r="1644" spans="1:31" x14ac:dyDescent="0.3">
      <c r="A1644">
        <v>2763775</v>
      </c>
      <c r="B1644">
        <v>1</v>
      </c>
      <c r="C1644" t="s">
        <v>80</v>
      </c>
      <c r="D1644" t="s">
        <v>82</v>
      </c>
      <c r="E1644" t="s">
        <v>132</v>
      </c>
      <c r="F1644" t="s">
        <v>4827</v>
      </c>
      <c r="G1644" t="s">
        <v>197</v>
      </c>
      <c r="H1644" t="s">
        <v>135</v>
      </c>
      <c r="I1644" t="s">
        <v>136</v>
      </c>
      <c r="J1644" t="s">
        <v>137</v>
      </c>
      <c r="K1644" t="s">
        <v>138</v>
      </c>
      <c r="L1644" t="s">
        <v>4828</v>
      </c>
      <c r="M1644" t="s">
        <v>4829</v>
      </c>
      <c r="N1644" s="26">
        <v>6.6302777769999999</v>
      </c>
      <c r="O1644">
        <v>0</v>
      </c>
      <c r="P1644">
        <v>11</v>
      </c>
      <c r="Q1644">
        <v>0</v>
      </c>
      <c r="R1644">
        <v>0</v>
      </c>
      <c r="S1644">
        <v>0</v>
      </c>
      <c r="T1644">
        <v>1</v>
      </c>
      <c r="U1644">
        <v>0</v>
      </c>
      <c r="V1644">
        <v>0</v>
      </c>
      <c r="W1644" s="26">
        <v>0</v>
      </c>
      <c r="X1644" s="26">
        <v>24.825602078323346</v>
      </c>
      <c r="Y1644" s="26">
        <v>0</v>
      </c>
      <c r="Z1644" s="26">
        <v>0</v>
      </c>
      <c r="AA1644" s="26">
        <v>0</v>
      </c>
      <c r="AB1644" s="26">
        <v>0</v>
      </c>
      <c r="AC1644" s="26">
        <v>0</v>
      </c>
      <c r="AD1644" s="26">
        <v>0</v>
      </c>
      <c r="AE1644" s="26">
        <v>24.825602078323346</v>
      </c>
    </row>
    <row r="1645" spans="1:31" x14ac:dyDescent="0.3">
      <c r="A1645">
        <v>2763506</v>
      </c>
      <c r="B1645">
        <v>1</v>
      </c>
      <c r="C1645" t="s">
        <v>81</v>
      </c>
      <c r="D1645" t="s">
        <v>121</v>
      </c>
      <c r="E1645" t="s">
        <v>152</v>
      </c>
      <c r="F1645" t="s">
        <v>4526</v>
      </c>
      <c r="G1645" t="s">
        <v>159</v>
      </c>
      <c r="H1645" t="s">
        <v>149</v>
      </c>
      <c r="I1645" t="s">
        <v>136</v>
      </c>
      <c r="J1645" t="s">
        <v>137</v>
      </c>
      <c r="K1645" t="s">
        <v>138</v>
      </c>
      <c r="L1645" t="s">
        <v>4830</v>
      </c>
      <c r="M1645" t="s">
        <v>4831</v>
      </c>
      <c r="N1645" s="26">
        <v>0.42083333299999998</v>
      </c>
      <c r="O1645">
        <v>3</v>
      </c>
      <c r="P1645">
        <v>295</v>
      </c>
      <c r="Q1645">
        <v>4</v>
      </c>
      <c r="R1645">
        <v>37</v>
      </c>
      <c r="S1645">
        <v>3</v>
      </c>
      <c r="T1645">
        <v>15</v>
      </c>
      <c r="U1645">
        <v>0</v>
      </c>
      <c r="V1645">
        <v>0</v>
      </c>
      <c r="W1645" s="26">
        <v>7.0611314747095744</v>
      </c>
      <c r="X1645" s="26">
        <v>15.5531197352016</v>
      </c>
      <c r="Y1645" s="26">
        <v>8.1217166135429881</v>
      </c>
      <c r="Z1645" s="26">
        <v>1.2286419006632792</v>
      </c>
      <c r="AA1645" s="26">
        <v>9.4845428568223689</v>
      </c>
      <c r="AB1645" s="26">
        <v>4.7397430187673333</v>
      </c>
      <c r="AC1645" s="26">
        <v>0</v>
      </c>
      <c r="AD1645" s="26">
        <v>0</v>
      </c>
      <c r="AE1645" s="26">
        <v>46.188895599707145</v>
      </c>
    </row>
    <row r="1646" spans="1:31" x14ac:dyDescent="0.3">
      <c r="A1646">
        <v>2763171</v>
      </c>
      <c r="B1646">
        <v>1</v>
      </c>
      <c r="C1646" t="s">
        <v>80</v>
      </c>
      <c r="D1646" t="s">
        <v>107</v>
      </c>
      <c r="E1646" t="s">
        <v>152</v>
      </c>
      <c r="F1646" t="s">
        <v>4832</v>
      </c>
      <c r="G1646" t="s">
        <v>1365</v>
      </c>
      <c r="H1646" t="s">
        <v>149</v>
      </c>
      <c r="I1646" t="s">
        <v>136</v>
      </c>
      <c r="J1646" t="s">
        <v>137</v>
      </c>
      <c r="K1646" t="s">
        <v>138</v>
      </c>
      <c r="L1646" t="s">
        <v>4833</v>
      </c>
      <c r="M1646" t="s">
        <v>4834</v>
      </c>
      <c r="N1646" s="26">
        <v>3.62</v>
      </c>
      <c r="O1646">
        <v>2</v>
      </c>
      <c r="P1646">
        <v>353</v>
      </c>
      <c r="Q1646">
        <v>47</v>
      </c>
      <c r="R1646">
        <v>25</v>
      </c>
      <c r="S1646">
        <v>15</v>
      </c>
      <c r="T1646">
        <v>50</v>
      </c>
      <c r="U1646">
        <v>0</v>
      </c>
      <c r="V1646">
        <v>0</v>
      </c>
      <c r="W1646" s="26">
        <v>3.6305691141668524</v>
      </c>
      <c r="X1646" s="26">
        <v>184.08202365553467</v>
      </c>
      <c r="Y1646" s="26">
        <v>119.45651631205826</v>
      </c>
      <c r="Z1646" s="26">
        <v>7.487436187078222</v>
      </c>
      <c r="AA1646" s="26">
        <v>390.69309533687164</v>
      </c>
      <c r="AB1646" s="26">
        <v>68.088477452391501</v>
      </c>
      <c r="AC1646" s="26">
        <v>0</v>
      </c>
      <c r="AD1646" s="26">
        <v>0</v>
      </c>
      <c r="AE1646" s="26">
        <v>773.43811805810117</v>
      </c>
    </row>
    <row r="1647" spans="1:31" x14ac:dyDescent="0.3">
      <c r="A1647">
        <v>2763526</v>
      </c>
      <c r="B1647">
        <v>1</v>
      </c>
      <c r="C1647" t="s">
        <v>81</v>
      </c>
      <c r="D1647" t="s">
        <v>113</v>
      </c>
      <c r="E1647" t="s">
        <v>146</v>
      </c>
      <c r="F1647" t="s">
        <v>4835</v>
      </c>
      <c r="G1647" t="s">
        <v>148</v>
      </c>
      <c r="H1647" t="s">
        <v>149</v>
      </c>
      <c r="I1647" t="s">
        <v>136</v>
      </c>
      <c r="J1647" t="s">
        <v>137</v>
      </c>
      <c r="K1647" t="s">
        <v>138</v>
      </c>
      <c r="L1647" t="s">
        <v>4836</v>
      </c>
      <c r="M1647" t="s">
        <v>4837</v>
      </c>
      <c r="N1647" s="26">
        <v>3.056944444</v>
      </c>
      <c r="O1647">
        <v>0</v>
      </c>
      <c r="P1647">
        <v>153</v>
      </c>
      <c r="Q1647">
        <v>2</v>
      </c>
      <c r="R1647">
        <v>85</v>
      </c>
      <c r="S1647">
        <v>3</v>
      </c>
      <c r="T1647">
        <v>11</v>
      </c>
      <c r="U1647">
        <v>1</v>
      </c>
      <c r="V1647">
        <v>0</v>
      </c>
      <c r="W1647" s="26">
        <v>0</v>
      </c>
      <c r="X1647" s="26">
        <v>11.751176463156144</v>
      </c>
      <c r="Y1647" s="26">
        <v>18.831043682583424</v>
      </c>
      <c r="Z1647" s="26">
        <v>9.9816987705599995</v>
      </c>
      <c r="AA1647" s="26">
        <v>45.593535831937842</v>
      </c>
      <c r="AB1647" s="26">
        <v>4.2862876803536114</v>
      </c>
      <c r="AC1647" s="26">
        <v>268.47505508360445</v>
      </c>
      <c r="AD1647" s="26">
        <v>0</v>
      </c>
      <c r="AE1647" s="26">
        <v>358.91879751219545</v>
      </c>
    </row>
    <row r="1648" spans="1:31" x14ac:dyDescent="0.3">
      <c r="A1648">
        <v>2763449</v>
      </c>
      <c r="B1648">
        <v>1</v>
      </c>
      <c r="C1648" t="s">
        <v>81</v>
      </c>
      <c r="D1648" t="s">
        <v>113</v>
      </c>
      <c r="E1648" t="s">
        <v>152</v>
      </c>
      <c r="F1648" t="s">
        <v>4838</v>
      </c>
      <c r="G1648" t="s">
        <v>159</v>
      </c>
      <c r="H1648" t="s">
        <v>149</v>
      </c>
      <c r="I1648" t="s">
        <v>136</v>
      </c>
      <c r="J1648" t="s">
        <v>137</v>
      </c>
      <c r="K1648" t="s">
        <v>138</v>
      </c>
      <c r="L1648" t="s">
        <v>4839</v>
      </c>
      <c r="M1648" t="s">
        <v>4840</v>
      </c>
      <c r="N1648" s="26">
        <v>0.61944444399999998</v>
      </c>
      <c r="O1648">
        <v>2</v>
      </c>
      <c r="P1648">
        <v>880</v>
      </c>
      <c r="Q1648">
        <v>5</v>
      </c>
      <c r="R1648">
        <v>182</v>
      </c>
      <c r="S1648">
        <v>4</v>
      </c>
      <c r="T1648">
        <v>38</v>
      </c>
      <c r="U1648">
        <v>1</v>
      </c>
      <c r="V1648">
        <v>0</v>
      </c>
      <c r="W1648" s="26">
        <v>0.30514026892444446</v>
      </c>
      <c r="X1648" s="26">
        <v>13.917285939010178</v>
      </c>
      <c r="Y1648" s="26">
        <v>4.2205559293050374</v>
      </c>
      <c r="Z1648" s="26">
        <v>2.9831126717155549</v>
      </c>
      <c r="AA1648" s="26">
        <v>11.491194782409998</v>
      </c>
      <c r="AB1648" s="26">
        <v>4.6001770277430554</v>
      </c>
      <c r="AC1648" s="26">
        <v>75.310707708742214</v>
      </c>
      <c r="AD1648" s="26">
        <v>0</v>
      </c>
      <c r="AE1648" s="26">
        <v>112.82817432785049</v>
      </c>
    </row>
    <row r="1649" spans="1:31" x14ac:dyDescent="0.3">
      <c r="A1649">
        <v>2762788</v>
      </c>
      <c r="B1649">
        <v>2</v>
      </c>
      <c r="C1649" t="s">
        <v>80</v>
      </c>
      <c r="D1649" t="s">
        <v>85</v>
      </c>
      <c r="E1649" t="s">
        <v>141</v>
      </c>
      <c r="F1649" t="s">
        <v>3870</v>
      </c>
      <c r="G1649" t="s">
        <v>287</v>
      </c>
      <c r="H1649" t="s">
        <v>135</v>
      </c>
      <c r="I1649" t="s">
        <v>136</v>
      </c>
      <c r="J1649" t="s">
        <v>3</v>
      </c>
      <c r="K1649" t="s">
        <v>138</v>
      </c>
      <c r="L1649" t="s">
        <v>4034</v>
      </c>
      <c r="M1649" t="s">
        <v>4841</v>
      </c>
      <c r="N1649" s="26">
        <v>5.9444443999999999E-2</v>
      </c>
      <c r="O1649">
        <v>0</v>
      </c>
      <c r="P1649">
        <v>171</v>
      </c>
      <c r="Q1649">
        <v>0</v>
      </c>
      <c r="R1649">
        <v>0</v>
      </c>
      <c r="S1649">
        <v>0</v>
      </c>
      <c r="T1649">
        <v>83</v>
      </c>
      <c r="U1649">
        <v>0</v>
      </c>
      <c r="V1649">
        <v>0</v>
      </c>
      <c r="W1649" s="26">
        <v>0</v>
      </c>
      <c r="X1649" s="26">
        <v>2.1107516377716489</v>
      </c>
      <c r="Y1649" s="26">
        <v>0</v>
      </c>
      <c r="Z1649" s="26">
        <v>0</v>
      </c>
      <c r="AA1649" s="26">
        <v>0</v>
      </c>
      <c r="AB1649" s="26">
        <v>3.8516075552370044</v>
      </c>
      <c r="AC1649" s="26">
        <v>0</v>
      </c>
      <c r="AD1649" s="26">
        <v>0</v>
      </c>
      <c r="AE1649" s="26">
        <v>5.9623591930086537</v>
      </c>
    </row>
    <row r="1650" spans="1:31" x14ac:dyDescent="0.3">
      <c r="A1650">
        <v>2763163</v>
      </c>
      <c r="B1650">
        <v>1</v>
      </c>
      <c r="C1650" t="s">
        <v>81</v>
      </c>
      <c r="D1650" t="s">
        <v>112</v>
      </c>
      <c r="E1650" t="s">
        <v>157</v>
      </c>
      <c r="F1650" t="s">
        <v>2346</v>
      </c>
      <c r="G1650" t="s">
        <v>159</v>
      </c>
      <c r="H1650" t="s">
        <v>149</v>
      </c>
      <c r="I1650" t="s">
        <v>136</v>
      </c>
      <c r="J1650" t="s">
        <v>137</v>
      </c>
      <c r="K1650" t="s">
        <v>138</v>
      </c>
      <c r="L1650" t="s">
        <v>4842</v>
      </c>
      <c r="M1650" t="s">
        <v>4843</v>
      </c>
      <c r="N1650" s="26">
        <v>0.574722222</v>
      </c>
      <c r="O1650">
        <v>1</v>
      </c>
      <c r="P1650">
        <v>786</v>
      </c>
      <c r="Q1650">
        <v>0</v>
      </c>
      <c r="R1650">
        <v>26</v>
      </c>
      <c r="S1650">
        <v>0</v>
      </c>
      <c r="T1650">
        <v>104</v>
      </c>
      <c r="U1650">
        <v>0</v>
      </c>
      <c r="V1650">
        <v>0</v>
      </c>
      <c r="W1650" s="26">
        <v>0.10366430157777778</v>
      </c>
      <c r="X1650" s="26">
        <v>79.889569378639521</v>
      </c>
      <c r="Y1650" s="26">
        <v>0</v>
      </c>
      <c r="Z1650" s="26">
        <v>1.2021168788414593</v>
      </c>
      <c r="AA1650" s="26">
        <v>0</v>
      </c>
      <c r="AB1650" s="26">
        <v>11.731141986713745</v>
      </c>
      <c r="AC1650" s="26">
        <v>0</v>
      </c>
      <c r="AD1650" s="26">
        <v>0</v>
      </c>
      <c r="AE1650" s="26">
        <v>92.926492545772504</v>
      </c>
    </row>
    <row r="1651" spans="1:31" x14ac:dyDescent="0.3">
      <c r="A1651">
        <v>2763263</v>
      </c>
      <c r="B1651">
        <v>1</v>
      </c>
      <c r="C1651" t="s">
        <v>80</v>
      </c>
      <c r="D1651" t="s">
        <v>85</v>
      </c>
      <c r="E1651" t="s">
        <v>132</v>
      </c>
      <c r="F1651" t="s">
        <v>4844</v>
      </c>
      <c r="G1651" t="s">
        <v>307</v>
      </c>
      <c r="H1651" t="s">
        <v>135</v>
      </c>
      <c r="I1651" t="s">
        <v>136</v>
      </c>
      <c r="J1651" t="s">
        <v>137</v>
      </c>
      <c r="K1651" t="s">
        <v>138</v>
      </c>
      <c r="L1651" t="s">
        <v>4845</v>
      </c>
      <c r="M1651" t="s">
        <v>4846</v>
      </c>
      <c r="N1651" s="26">
        <v>6.7194444439999996</v>
      </c>
      <c r="O1651">
        <v>0</v>
      </c>
      <c r="P1651">
        <v>15</v>
      </c>
      <c r="Q1651">
        <v>0</v>
      </c>
      <c r="R1651">
        <v>0</v>
      </c>
      <c r="S1651">
        <v>0</v>
      </c>
      <c r="T1651">
        <v>1</v>
      </c>
      <c r="U1651">
        <v>0</v>
      </c>
      <c r="V1651">
        <v>0</v>
      </c>
      <c r="W1651" s="26">
        <v>0</v>
      </c>
      <c r="X1651" s="26">
        <v>21.577032087680077</v>
      </c>
      <c r="Y1651" s="26">
        <v>0</v>
      </c>
      <c r="Z1651" s="26">
        <v>0</v>
      </c>
      <c r="AA1651" s="26">
        <v>0</v>
      </c>
      <c r="AB1651" s="26">
        <v>9.9693352389416674</v>
      </c>
      <c r="AC1651" s="26">
        <v>0</v>
      </c>
      <c r="AD1651" s="26">
        <v>0</v>
      </c>
      <c r="AE1651" s="26">
        <v>31.546367326621745</v>
      </c>
    </row>
    <row r="1652" spans="1:31" x14ac:dyDescent="0.3">
      <c r="A1652">
        <v>2763309</v>
      </c>
      <c r="B1652">
        <v>1</v>
      </c>
      <c r="C1652" t="s">
        <v>81</v>
      </c>
      <c r="D1652" t="s">
        <v>118</v>
      </c>
      <c r="E1652" t="s">
        <v>170</v>
      </c>
      <c r="F1652" t="s">
        <v>4847</v>
      </c>
      <c r="G1652" t="s">
        <v>204</v>
      </c>
      <c r="H1652" t="s">
        <v>135</v>
      </c>
      <c r="I1652" t="s">
        <v>136</v>
      </c>
      <c r="J1652" t="s">
        <v>137</v>
      </c>
      <c r="K1652" t="s">
        <v>138</v>
      </c>
      <c r="L1652" t="s">
        <v>4848</v>
      </c>
      <c r="M1652" t="s">
        <v>4849</v>
      </c>
      <c r="N1652" s="26">
        <v>0.94027777700000004</v>
      </c>
      <c r="O1652">
        <v>0</v>
      </c>
      <c r="P1652">
        <v>74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 s="26">
        <v>0</v>
      </c>
      <c r="X1652" s="26">
        <v>17.323803264751955</v>
      </c>
      <c r="Y1652" s="26">
        <v>0</v>
      </c>
      <c r="Z1652" s="26">
        <v>0</v>
      </c>
      <c r="AA1652" s="26">
        <v>0</v>
      </c>
      <c r="AB1652" s="26">
        <v>0</v>
      </c>
      <c r="AC1652" s="26">
        <v>0</v>
      </c>
      <c r="AD1652" s="26">
        <v>0</v>
      </c>
      <c r="AE1652" s="26">
        <v>17.323803264751955</v>
      </c>
    </row>
    <row r="1653" spans="1:31" x14ac:dyDescent="0.3">
      <c r="A1653">
        <v>2763681</v>
      </c>
      <c r="B1653">
        <v>1</v>
      </c>
      <c r="C1653" t="s">
        <v>80</v>
      </c>
      <c r="D1653" t="s">
        <v>96</v>
      </c>
      <c r="E1653" t="s">
        <v>132</v>
      </c>
      <c r="F1653" t="s">
        <v>4850</v>
      </c>
      <c r="G1653" t="s">
        <v>134</v>
      </c>
      <c r="H1653" t="s">
        <v>135</v>
      </c>
      <c r="I1653" t="s">
        <v>136</v>
      </c>
      <c r="J1653" t="s">
        <v>137</v>
      </c>
      <c r="K1653" t="s">
        <v>138</v>
      </c>
      <c r="L1653" t="s">
        <v>4851</v>
      </c>
      <c r="M1653" t="s">
        <v>4852</v>
      </c>
      <c r="N1653" s="26">
        <v>0.74</v>
      </c>
      <c r="O1653">
        <v>0</v>
      </c>
      <c r="P1653">
        <v>2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 s="26">
        <v>0</v>
      </c>
      <c r="X1653" s="26">
        <v>0</v>
      </c>
      <c r="Y1653" s="26">
        <v>0</v>
      </c>
      <c r="Z1653" s="26">
        <v>0</v>
      </c>
      <c r="AA1653" s="26">
        <v>0</v>
      </c>
      <c r="AB1653" s="26">
        <v>0</v>
      </c>
      <c r="AC1653" s="26">
        <v>0</v>
      </c>
      <c r="AD1653" s="26">
        <v>0</v>
      </c>
      <c r="AE1653" s="26">
        <v>0</v>
      </c>
    </row>
    <row r="1654" spans="1:31" x14ac:dyDescent="0.3">
      <c r="A1654">
        <v>2763495</v>
      </c>
      <c r="B1654">
        <v>1</v>
      </c>
      <c r="C1654" t="s">
        <v>80</v>
      </c>
      <c r="D1654" t="s">
        <v>97</v>
      </c>
      <c r="E1654" t="s">
        <v>132</v>
      </c>
      <c r="F1654" t="s">
        <v>4853</v>
      </c>
      <c r="G1654" t="s">
        <v>134</v>
      </c>
      <c r="H1654" t="s">
        <v>135</v>
      </c>
      <c r="I1654" t="s">
        <v>136</v>
      </c>
      <c r="J1654" t="s">
        <v>137</v>
      </c>
      <c r="K1654" t="s">
        <v>138</v>
      </c>
      <c r="L1654" t="s">
        <v>4854</v>
      </c>
      <c r="M1654" t="s">
        <v>4855</v>
      </c>
      <c r="N1654" s="26">
        <v>0.85916666600000002</v>
      </c>
      <c r="O1654">
        <v>0</v>
      </c>
      <c r="P1654">
        <v>1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 s="26">
        <v>0</v>
      </c>
      <c r="X1654" s="26">
        <v>0.234489723085305</v>
      </c>
      <c r="Y1654" s="26">
        <v>0</v>
      </c>
      <c r="Z1654" s="26">
        <v>0</v>
      </c>
      <c r="AA1654" s="26">
        <v>0</v>
      </c>
      <c r="AB1654" s="26">
        <v>0</v>
      </c>
      <c r="AC1654" s="26">
        <v>0</v>
      </c>
      <c r="AD1654" s="26">
        <v>0</v>
      </c>
      <c r="AE1654" s="26">
        <v>0.234489723085305</v>
      </c>
    </row>
    <row r="1655" spans="1:31" x14ac:dyDescent="0.3">
      <c r="A1655">
        <v>2763200</v>
      </c>
      <c r="B1655">
        <v>1</v>
      </c>
      <c r="C1655" t="s">
        <v>81</v>
      </c>
      <c r="D1655" t="s">
        <v>117</v>
      </c>
      <c r="E1655" t="s">
        <v>170</v>
      </c>
      <c r="F1655" t="s">
        <v>4209</v>
      </c>
      <c r="G1655" t="s">
        <v>204</v>
      </c>
      <c r="H1655" t="s">
        <v>135</v>
      </c>
      <c r="I1655" t="s">
        <v>136</v>
      </c>
      <c r="J1655" t="s">
        <v>137</v>
      </c>
      <c r="K1655" t="s">
        <v>138</v>
      </c>
      <c r="L1655" t="s">
        <v>4856</v>
      </c>
      <c r="M1655" t="s">
        <v>4857</v>
      </c>
      <c r="N1655" s="26">
        <v>2.8594444440000002</v>
      </c>
      <c r="O1655">
        <v>0</v>
      </c>
      <c r="P1655">
        <v>40</v>
      </c>
      <c r="Q1655">
        <v>0</v>
      </c>
      <c r="R1655">
        <v>1</v>
      </c>
      <c r="S1655">
        <v>0</v>
      </c>
      <c r="T1655">
        <v>1</v>
      </c>
      <c r="U1655">
        <v>0</v>
      </c>
      <c r="V1655">
        <v>0</v>
      </c>
      <c r="W1655" s="26">
        <v>0</v>
      </c>
      <c r="X1655" s="26">
        <v>9.0698297663979641</v>
      </c>
      <c r="Y1655" s="26">
        <v>0</v>
      </c>
      <c r="Z1655" s="26">
        <v>0</v>
      </c>
      <c r="AA1655" s="26">
        <v>0</v>
      </c>
      <c r="AB1655" s="26">
        <v>4.3659853604080556</v>
      </c>
      <c r="AC1655" s="26">
        <v>0</v>
      </c>
      <c r="AD1655" s="26">
        <v>0</v>
      </c>
      <c r="AE1655" s="26">
        <v>13.43581512680602</v>
      </c>
    </row>
    <row r="1656" spans="1:31" x14ac:dyDescent="0.3">
      <c r="A1656">
        <v>2763208</v>
      </c>
      <c r="B1656">
        <v>2</v>
      </c>
      <c r="C1656" t="s">
        <v>81</v>
      </c>
      <c r="D1656" t="s">
        <v>127</v>
      </c>
      <c r="E1656" t="s">
        <v>141</v>
      </c>
      <c r="F1656" t="s">
        <v>4858</v>
      </c>
      <c r="G1656" t="s">
        <v>204</v>
      </c>
      <c r="H1656" t="s">
        <v>135</v>
      </c>
      <c r="I1656" t="s">
        <v>136</v>
      </c>
      <c r="J1656" t="s">
        <v>137</v>
      </c>
      <c r="K1656" t="s">
        <v>138</v>
      </c>
      <c r="L1656" t="s">
        <v>4859</v>
      </c>
      <c r="M1656" t="s">
        <v>4860</v>
      </c>
      <c r="N1656" s="26">
        <v>7.1944443999999996E-2</v>
      </c>
      <c r="O1656">
        <v>0</v>
      </c>
      <c r="P1656">
        <v>146</v>
      </c>
      <c r="Q1656">
        <v>0</v>
      </c>
      <c r="R1656">
        <v>0</v>
      </c>
      <c r="S1656">
        <v>0</v>
      </c>
      <c r="T1656">
        <v>28</v>
      </c>
      <c r="U1656">
        <v>0</v>
      </c>
      <c r="V1656">
        <v>0</v>
      </c>
      <c r="W1656" s="26">
        <v>0</v>
      </c>
      <c r="X1656" s="26">
        <v>2.9367122672621915</v>
      </c>
      <c r="Y1656" s="26">
        <v>0</v>
      </c>
      <c r="Z1656" s="26">
        <v>0</v>
      </c>
      <c r="AA1656" s="26">
        <v>0</v>
      </c>
      <c r="AB1656" s="26">
        <v>2.1287953441686271</v>
      </c>
      <c r="AC1656" s="26">
        <v>0</v>
      </c>
      <c r="AD1656" s="26">
        <v>0</v>
      </c>
      <c r="AE1656" s="26">
        <v>5.0655076114308191</v>
      </c>
    </row>
    <row r="1657" spans="1:31" x14ac:dyDescent="0.3">
      <c r="A1657">
        <v>2763180</v>
      </c>
      <c r="B1657">
        <v>1</v>
      </c>
      <c r="C1657" t="s">
        <v>81</v>
      </c>
      <c r="D1657" t="s">
        <v>112</v>
      </c>
      <c r="E1657" t="s">
        <v>146</v>
      </c>
      <c r="F1657" t="s">
        <v>4861</v>
      </c>
      <c r="G1657" t="s">
        <v>3589</v>
      </c>
      <c r="H1657" t="s">
        <v>149</v>
      </c>
      <c r="I1657" t="s">
        <v>136</v>
      </c>
      <c r="J1657" t="s">
        <v>137</v>
      </c>
      <c r="K1657" t="s">
        <v>138</v>
      </c>
      <c r="L1657" t="s">
        <v>4862</v>
      </c>
      <c r="M1657" t="s">
        <v>4863</v>
      </c>
      <c r="N1657" s="26">
        <v>7.6163888880000004</v>
      </c>
      <c r="O1657">
        <v>0</v>
      </c>
      <c r="P1657">
        <v>235</v>
      </c>
      <c r="Q1657">
        <v>0</v>
      </c>
      <c r="R1657">
        <v>4</v>
      </c>
      <c r="S1657">
        <v>2</v>
      </c>
      <c r="T1657">
        <v>20</v>
      </c>
      <c r="U1657">
        <v>0</v>
      </c>
      <c r="V1657">
        <v>0</v>
      </c>
      <c r="W1657" s="26">
        <v>0</v>
      </c>
      <c r="X1657" s="26">
        <v>159.21175806089479</v>
      </c>
      <c r="Y1657" s="26">
        <v>0</v>
      </c>
      <c r="Z1657" s="26">
        <v>4.4797364293204165</v>
      </c>
      <c r="AA1657" s="26">
        <v>34.221521801474381</v>
      </c>
      <c r="AB1657" s="26">
        <v>40.720895941047253</v>
      </c>
      <c r="AC1657" s="26">
        <v>0</v>
      </c>
      <c r="AD1657" s="26">
        <v>0</v>
      </c>
      <c r="AE1657" s="26">
        <v>238.63391223273683</v>
      </c>
    </row>
    <row r="1658" spans="1:31" x14ac:dyDescent="0.3">
      <c r="A1658">
        <v>2763678</v>
      </c>
      <c r="B1658">
        <v>1</v>
      </c>
      <c r="C1658" t="s">
        <v>80</v>
      </c>
      <c r="D1658" t="s">
        <v>103</v>
      </c>
      <c r="E1658" t="s">
        <v>170</v>
      </c>
      <c r="F1658" t="s">
        <v>4864</v>
      </c>
      <c r="G1658" t="s">
        <v>287</v>
      </c>
      <c r="H1658" t="s">
        <v>135</v>
      </c>
      <c r="I1658" t="s">
        <v>136</v>
      </c>
      <c r="J1658" t="s">
        <v>137</v>
      </c>
      <c r="K1658" t="s">
        <v>138</v>
      </c>
      <c r="L1658" t="s">
        <v>4865</v>
      </c>
      <c r="M1658" t="s">
        <v>4866</v>
      </c>
      <c r="N1658" s="26">
        <v>3.0672222219999998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50</v>
      </c>
      <c r="U1658">
        <v>0</v>
      </c>
      <c r="V1658">
        <v>1</v>
      </c>
      <c r="W1658" s="26">
        <v>0</v>
      </c>
      <c r="X1658" s="26">
        <v>0</v>
      </c>
      <c r="Y1658" s="26">
        <v>0</v>
      </c>
      <c r="Z1658" s="26">
        <v>0</v>
      </c>
      <c r="AA1658" s="26">
        <v>0</v>
      </c>
      <c r="AB1658" s="26">
        <v>166.13830291909818</v>
      </c>
      <c r="AC1658" s="26">
        <v>0</v>
      </c>
      <c r="AD1658" s="26">
        <v>9.8054245998301859</v>
      </c>
      <c r="AE1658" s="26">
        <v>175.94372751892837</v>
      </c>
    </row>
    <row r="1659" spans="1:31" x14ac:dyDescent="0.3">
      <c r="A1659">
        <v>2763500</v>
      </c>
      <c r="B1659">
        <v>2</v>
      </c>
      <c r="C1659" t="s">
        <v>80</v>
      </c>
      <c r="D1659" t="s">
        <v>94</v>
      </c>
      <c r="E1659" t="s">
        <v>157</v>
      </c>
      <c r="F1659" t="s">
        <v>4867</v>
      </c>
      <c r="G1659" t="s">
        <v>960</v>
      </c>
      <c r="H1659" t="s">
        <v>149</v>
      </c>
      <c r="I1659" t="s">
        <v>136</v>
      </c>
      <c r="J1659" t="s">
        <v>137</v>
      </c>
      <c r="K1659" t="s">
        <v>138</v>
      </c>
      <c r="L1659" t="s">
        <v>4868</v>
      </c>
      <c r="M1659" t="s">
        <v>4869</v>
      </c>
      <c r="N1659" s="26">
        <v>1.265833333</v>
      </c>
      <c r="O1659">
        <v>0</v>
      </c>
      <c r="P1659">
        <v>0</v>
      </c>
      <c r="Q1659">
        <v>1</v>
      </c>
      <c r="R1659">
        <v>136</v>
      </c>
      <c r="S1659">
        <v>0</v>
      </c>
      <c r="T1659">
        <v>8</v>
      </c>
      <c r="U1659">
        <v>0</v>
      </c>
      <c r="V1659">
        <v>0</v>
      </c>
      <c r="W1659" s="26">
        <v>0</v>
      </c>
      <c r="X1659" s="26">
        <v>0</v>
      </c>
      <c r="Y1659" s="26">
        <v>0.48708312760888894</v>
      </c>
      <c r="Z1659" s="26">
        <v>6.2615267206570184</v>
      </c>
      <c r="AA1659" s="26">
        <v>0</v>
      </c>
      <c r="AB1659" s="26">
        <v>3.4789245280672225</v>
      </c>
      <c r="AC1659" s="26">
        <v>0</v>
      </c>
      <c r="AD1659" s="26">
        <v>0</v>
      </c>
      <c r="AE1659" s="26">
        <v>10.22753437633313</v>
      </c>
    </row>
    <row r="1660" spans="1:31" x14ac:dyDescent="0.3">
      <c r="A1660">
        <v>2763621</v>
      </c>
      <c r="B1660">
        <v>1</v>
      </c>
      <c r="C1660" t="s">
        <v>80</v>
      </c>
      <c r="D1660" t="s">
        <v>94</v>
      </c>
      <c r="E1660" t="s">
        <v>132</v>
      </c>
      <c r="F1660" t="s">
        <v>4100</v>
      </c>
      <c r="G1660" t="s">
        <v>134</v>
      </c>
      <c r="H1660" t="s">
        <v>135</v>
      </c>
      <c r="I1660" t="s">
        <v>136</v>
      </c>
      <c r="J1660" t="s">
        <v>137</v>
      </c>
      <c r="K1660" t="s">
        <v>138</v>
      </c>
      <c r="L1660" t="s">
        <v>4870</v>
      </c>
      <c r="M1660" t="s">
        <v>4871</v>
      </c>
      <c r="N1660" s="26">
        <v>7.4291666660000004</v>
      </c>
      <c r="O1660">
        <v>0</v>
      </c>
      <c r="P1660">
        <v>9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 s="26">
        <v>0</v>
      </c>
      <c r="X1660" s="26">
        <v>11.842400494557204</v>
      </c>
      <c r="Y1660" s="26">
        <v>0</v>
      </c>
      <c r="Z1660" s="26">
        <v>0</v>
      </c>
      <c r="AA1660" s="26">
        <v>0</v>
      </c>
      <c r="AB1660" s="26">
        <v>0</v>
      </c>
      <c r="AC1660" s="26">
        <v>0</v>
      </c>
      <c r="AD1660" s="26">
        <v>0</v>
      </c>
      <c r="AE1660" s="26">
        <v>11.842400494557204</v>
      </c>
    </row>
    <row r="1661" spans="1:31" x14ac:dyDescent="0.3">
      <c r="A1661">
        <v>2763266</v>
      </c>
      <c r="B1661">
        <v>1</v>
      </c>
      <c r="C1661" t="s">
        <v>80</v>
      </c>
      <c r="D1661" t="s">
        <v>82</v>
      </c>
      <c r="E1661" t="s">
        <v>132</v>
      </c>
      <c r="F1661" t="s">
        <v>4872</v>
      </c>
      <c r="G1661" t="s">
        <v>134</v>
      </c>
      <c r="H1661" t="s">
        <v>135</v>
      </c>
      <c r="I1661" t="s">
        <v>136</v>
      </c>
      <c r="J1661" t="s">
        <v>137</v>
      </c>
      <c r="K1661" t="s">
        <v>138</v>
      </c>
      <c r="L1661" t="s">
        <v>4873</v>
      </c>
      <c r="M1661" t="s">
        <v>4874</v>
      </c>
      <c r="N1661" s="26">
        <v>5.2313888879999997</v>
      </c>
      <c r="O1661">
        <v>0</v>
      </c>
      <c r="P1661">
        <v>1</v>
      </c>
      <c r="Q1661">
        <v>0</v>
      </c>
      <c r="R1661">
        <v>0</v>
      </c>
      <c r="S1661">
        <v>0</v>
      </c>
      <c r="T1661">
        <v>23</v>
      </c>
      <c r="U1661">
        <v>0</v>
      </c>
      <c r="V1661">
        <v>0</v>
      </c>
      <c r="W1661" s="26">
        <v>0</v>
      </c>
      <c r="X1661" s="26">
        <v>0.38874736715768804</v>
      </c>
      <c r="Y1661" s="26">
        <v>0</v>
      </c>
      <c r="Z1661" s="26">
        <v>0</v>
      </c>
      <c r="AA1661" s="26">
        <v>0</v>
      </c>
      <c r="AB1661" s="26">
        <v>65.949597517727938</v>
      </c>
      <c r="AC1661" s="26">
        <v>0</v>
      </c>
      <c r="AD1661" s="26">
        <v>0</v>
      </c>
      <c r="AE1661" s="26">
        <v>66.338344884885629</v>
      </c>
    </row>
    <row r="1662" spans="1:31" x14ac:dyDescent="0.3">
      <c r="A1662">
        <v>2763472</v>
      </c>
      <c r="B1662">
        <v>1</v>
      </c>
      <c r="C1662" t="s">
        <v>80</v>
      </c>
      <c r="D1662" t="s">
        <v>100</v>
      </c>
      <c r="E1662" t="s">
        <v>157</v>
      </c>
      <c r="F1662" t="s">
        <v>4875</v>
      </c>
      <c r="G1662" t="s">
        <v>774</v>
      </c>
      <c r="H1662" t="s">
        <v>149</v>
      </c>
      <c r="I1662" t="s">
        <v>136</v>
      </c>
      <c r="J1662" t="s">
        <v>137</v>
      </c>
      <c r="K1662" t="s">
        <v>187</v>
      </c>
      <c r="L1662" t="s">
        <v>4876</v>
      </c>
      <c r="M1662" t="s">
        <v>4877</v>
      </c>
      <c r="N1662" s="26">
        <v>7.8849999999999998</v>
      </c>
      <c r="O1662">
        <v>2</v>
      </c>
      <c r="P1662">
        <v>1113</v>
      </c>
      <c r="Q1662">
        <v>11</v>
      </c>
      <c r="R1662">
        <v>110</v>
      </c>
      <c r="S1662">
        <v>22</v>
      </c>
      <c r="T1662">
        <v>119</v>
      </c>
      <c r="U1662">
        <v>0</v>
      </c>
      <c r="V1662">
        <v>0</v>
      </c>
      <c r="W1662" s="26">
        <v>6.1129166366391745</v>
      </c>
      <c r="X1662" s="26">
        <v>3124.3703928205337</v>
      </c>
      <c r="Y1662" s="26">
        <v>137.9569458852225</v>
      </c>
      <c r="Z1662" s="26">
        <v>399.67085798952297</v>
      </c>
      <c r="AA1662" s="26">
        <v>1320.5123682891535</v>
      </c>
      <c r="AB1662" s="26">
        <v>806.14212812426365</v>
      </c>
      <c r="AC1662" s="26">
        <v>0</v>
      </c>
      <c r="AD1662" s="26">
        <v>0</v>
      </c>
      <c r="AE1662" s="26">
        <v>5794.7656097453355</v>
      </c>
    </row>
    <row r="1663" spans="1:31" x14ac:dyDescent="0.3">
      <c r="A1663">
        <v>2763372</v>
      </c>
      <c r="B1663">
        <v>1</v>
      </c>
      <c r="C1663" t="s">
        <v>81</v>
      </c>
      <c r="D1663" t="s">
        <v>118</v>
      </c>
      <c r="E1663" t="s">
        <v>175</v>
      </c>
      <c r="F1663" t="s">
        <v>3588</v>
      </c>
      <c r="G1663" t="s">
        <v>143</v>
      </c>
      <c r="H1663" t="s">
        <v>149</v>
      </c>
      <c r="I1663" t="s">
        <v>136</v>
      </c>
      <c r="J1663" t="s">
        <v>137</v>
      </c>
      <c r="K1663" t="s">
        <v>138</v>
      </c>
      <c r="L1663" t="s">
        <v>4878</v>
      </c>
      <c r="M1663" t="s">
        <v>4879</v>
      </c>
      <c r="N1663" s="26">
        <v>0.23472222200000001</v>
      </c>
      <c r="O1663">
        <v>32</v>
      </c>
      <c r="P1663">
        <v>8612</v>
      </c>
      <c r="Q1663">
        <v>195</v>
      </c>
      <c r="R1663">
        <v>1424</v>
      </c>
      <c r="S1663">
        <v>42</v>
      </c>
      <c r="T1663">
        <v>1038</v>
      </c>
      <c r="U1663">
        <v>3</v>
      </c>
      <c r="V1663">
        <v>1</v>
      </c>
      <c r="W1663" s="26">
        <v>2.2308288718410423</v>
      </c>
      <c r="X1663" s="26">
        <v>262.53723167867298</v>
      </c>
      <c r="Y1663" s="26">
        <v>76.232100866062183</v>
      </c>
      <c r="Z1663" s="26">
        <v>52.339927801870459</v>
      </c>
      <c r="AA1663" s="26">
        <v>48.090849210698337</v>
      </c>
      <c r="AB1663" s="26">
        <v>141.65994211143897</v>
      </c>
      <c r="AC1663" s="26">
        <v>52.670057989466663</v>
      </c>
      <c r="AD1663" s="26">
        <v>0.14980468504401834</v>
      </c>
      <c r="AE1663" s="26">
        <v>635.91074321509473</v>
      </c>
    </row>
    <row r="1664" spans="1:31" x14ac:dyDescent="0.3">
      <c r="A1664">
        <v>2763123</v>
      </c>
      <c r="B1664">
        <v>1</v>
      </c>
      <c r="C1664" t="s">
        <v>80</v>
      </c>
      <c r="D1664" t="s">
        <v>106</v>
      </c>
      <c r="E1664" t="s">
        <v>157</v>
      </c>
      <c r="F1664" t="s">
        <v>4880</v>
      </c>
      <c r="G1664" t="s">
        <v>159</v>
      </c>
      <c r="H1664" t="s">
        <v>149</v>
      </c>
      <c r="I1664" t="s">
        <v>136</v>
      </c>
      <c r="J1664" t="s">
        <v>137</v>
      </c>
      <c r="K1664" t="s">
        <v>138</v>
      </c>
      <c r="L1664" t="s">
        <v>4881</v>
      </c>
      <c r="M1664" t="s">
        <v>4882</v>
      </c>
      <c r="N1664" s="26">
        <v>0.83805555499999995</v>
      </c>
      <c r="O1664">
        <v>0</v>
      </c>
      <c r="P1664">
        <v>3</v>
      </c>
      <c r="Q1664">
        <v>29</v>
      </c>
      <c r="R1664">
        <v>152</v>
      </c>
      <c r="S1664">
        <v>6</v>
      </c>
      <c r="T1664">
        <v>37</v>
      </c>
      <c r="U1664">
        <v>0</v>
      </c>
      <c r="V1664">
        <v>0</v>
      </c>
      <c r="W1664" s="26">
        <v>0</v>
      </c>
      <c r="X1664" s="26">
        <v>0.41735896399176436</v>
      </c>
      <c r="Y1664" s="26">
        <v>3.587685301100862</v>
      </c>
      <c r="Z1664" s="26">
        <v>17.998379317804734</v>
      </c>
      <c r="AA1664" s="26">
        <v>30.623809383289874</v>
      </c>
      <c r="AB1664" s="26">
        <v>28.912736049222243</v>
      </c>
      <c r="AC1664" s="26">
        <v>0</v>
      </c>
      <c r="AD1664" s="26">
        <v>0</v>
      </c>
      <c r="AE1664" s="26">
        <v>81.539969015409483</v>
      </c>
    </row>
    <row r="1665" spans="1:31" x14ac:dyDescent="0.3">
      <c r="A1665">
        <v>2763764</v>
      </c>
      <c r="B1665">
        <v>1</v>
      </c>
      <c r="C1665" t="s">
        <v>80</v>
      </c>
      <c r="D1665" t="s">
        <v>94</v>
      </c>
      <c r="E1665" t="s">
        <v>141</v>
      </c>
      <c r="F1665" t="s">
        <v>4883</v>
      </c>
      <c r="G1665" t="s">
        <v>612</v>
      </c>
      <c r="H1665" t="s">
        <v>135</v>
      </c>
      <c r="I1665" t="s">
        <v>136</v>
      </c>
      <c r="J1665" t="s">
        <v>137</v>
      </c>
      <c r="K1665" t="s">
        <v>138</v>
      </c>
      <c r="L1665" t="s">
        <v>4884</v>
      </c>
      <c r="M1665" t="s">
        <v>4885</v>
      </c>
      <c r="N1665" s="26">
        <v>1.1936111110000001</v>
      </c>
      <c r="O1665">
        <v>0</v>
      </c>
      <c r="P1665">
        <v>145</v>
      </c>
      <c r="Q1665">
        <v>0</v>
      </c>
      <c r="R1665">
        <v>0</v>
      </c>
      <c r="S1665">
        <v>0</v>
      </c>
      <c r="T1665">
        <v>6</v>
      </c>
      <c r="U1665">
        <v>0</v>
      </c>
      <c r="V1665">
        <v>0</v>
      </c>
      <c r="W1665" s="26">
        <v>0</v>
      </c>
      <c r="X1665" s="26">
        <v>13.222273556049087</v>
      </c>
      <c r="Y1665" s="26">
        <v>0</v>
      </c>
      <c r="Z1665" s="26">
        <v>0</v>
      </c>
      <c r="AA1665" s="26">
        <v>0</v>
      </c>
      <c r="AB1665" s="26">
        <v>3.4440913932178225</v>
      </c>
      <c r="AC1665" s="26">
        <v>0</v>
      </c>
      <c r="AD1665" s="26">
        <v>0</v>
      </c>
      <c r="AE1665" s="26">
        <v>16.66636494926691</v>
      </c>
    </row>
    <row r="1666" spans="1:31" x14ac:dyDescent="0.3">
      <c r="A1666">
        <v>2763546</v>
      </c>
      <c r="B1666">
        <v>2</v>
      </c>
      <c r="C1666" t="s">
        <v>80</v>
      </c>
      <c r="D1666" t="s">
        <v>95</v>
      </c>
      <c r="E1666" t="s">
        <v>170</v>
      </c>
      <c r="F1666" t="s">
        <v>4886</v>
      </c>
      <c r="G1666" t="s">
        <v>134</v>
      </c>
      <c r="H1666" t="s">
        <v>135</v>
      </c>
      <c r="I1666" t="s">
        <v>136</v>
      </c>
      <c r="J1666" t="s">
        <v>137</v>
      </c>
      <c r="K1666" t="s">
        <v>138</v>
      </c>
      <c r="L1666" t="s">
        <v>4784</v>
      </c>
      <c r="M1666" t="s">
        <v>4887</v>
      </c>
      <c r="N1666" s="26">
        <v>0.72611111100000003</v>
      </c>
      <c r="O1666">
        <v>0</v>
      </c>
      <c r="P1666">
        <v>73</v>
      </c>
      <c r="Q1666">
        <v>0</v>
      </c>
      <c r="R1666">
        <v>0</v>
      </c>
      <c r="S1666">
        <v>0</v>
      </c>
      <c r="T1666">
        <v>7</v>
      </c>
      <c r="U1666">
        <v>0</v>
      </c>
      <c r="V1666">
        <v>0</v>
      </c>
      <c r="W1666" s="26">
        <v>0</v>
      </c>
      <c r="X1666" s="26">
        <v>15.304877218271509</v>
      </c>
      <c r="Y1666" s="26">
        <v>0</v>
      </c>
      <c r="Z1666" s="26">
        <v>0</v>
      </c>
      <c r="AA1666" s="26">
        <v>0</v>
      </c>
      <c r="AB1666" s="26">
        <v>2.712030504566429</v>
      </c>
      <c r="AC1666" s="26">
        <v>0</v>
      </c>
      <c r="AD1666" s="26">
        <v>0</v>
      </c>
      <c r="AE1666" s="26">
        <v>18.016907722837939</v>
      </c>
    </row>
    <row r="1667" spans="1:31" x14ac:dyDescent="0.3">
      <c r="A1667">
        <v>2763120</v>
      </c>
      <c r="B1667">
        <v>1</v>
      </c>
      <c r="C1667" t="s">
        <v>80</v>
      </c>
      <c r="D1667" t="s">
        <v>101</v>
      </c>
      <c r="E1667" t="s">
        <v>132</v>
      </c>
      <c r="F1667" t="s">
        <v>4888</v>
      </c>
      <c r="G1667" t="s">
        <v>307</v>
      </c>
      <c r="H1667" t="s">
        <v>135</v>
      </c>
      <c r="I1667" t="s">
        <v>136</v>
      </c>
      <c r="J1667" t="s">
        <v>137</v>
      </c>
      <c r="K1667" t="s">
        <v>138</v>
      </c>
      <c r="L1667" t="s">
        <v>4889</v>
      </c>
      <c r="M1667" t="s">
        <v>4890</v>
      </c>
      <c r="N1667" s="26">
        <v>1.508611111</v>
      </c>
      <c r="O1667">
        <v>0</v>
      </c>
      <c r="P1667">
        <v>2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 s="26">
        <v>0</v>
      </c>
      <c r="X1667" s="26">
        <v>1.113421179719037</v>
      </c>
      <c r="Y1667" s="26">
        <v>0</v>
      </c>
      <c r="Z1667" s="26">
        <v>0</v>
      </c>
      <c r="AA1667" s="26">
        <v>0</v>
      </c>
      <c r="AB1667" s="26">
        <v>0</v>
      </c>
      <c r="AC1667" s="26">
        <v>0</v>
      </c>
      <c r="AD1667" s="26">
        <v>0</v>
      </c>
      <c r="AE1667" s="26">
        <v>1.113421179719037</v>
      </c>
    </row>
    <row r="1668" spans="1:31" x14ac:dyDescent="0.3">
      <c r="A1668">
        <v>2763272</v>
      </c>
      <c r="B1668">
        <v>2</v>
      </c>
      <c r="C1668" t="s">
        <v>80</v>
      </c>
      <c r="D1668" t="s">
        <v>85</v>
      </c>
      <c r="E1668" t="s">
        <v>146</v>
      </c>
      <c r="F1668" t="s">
        <v>4891</v>
      </c>
      <c r="G1668" t="s">
        <v>159</v>
      </c>
      <c r="H1668" t="s">
        <v>149</v>
      </c>
      <c r="I1668" t="s">
        <v>136</v>
      </c>
      <c r="J1668" t="s">
        <v>137</v>
      </c>
      <c r="K1668" t="s">
        <v>138</v>
      </c>
      <c r="L1668" t="s">
        <v>4892</v>
      </c>
      <c r="M1668" t="s">
        <v>4893</v>
      </c>
      <c r="N1668" s="26">
        <v>0.27666666600000001</v>
      </c>
      <c r="O1668">
        <v>0</v>
      </c>
      <c r="P1668">
        <v>2532</v>
      </c>
      <c r="Q1668">
        <v>0</v>
      </c>
      <c r="R1668">
        <v>0</v>
      </c>
      <c r="S1668">
        <v>0</v>
      </c>
      <c r="T1668">
        <v>626</v>
      </c>
      <c r="U1668">
        <v>0</v>
      </c>
      <c r="V1668">
        <v>0</v>
      </c>
      <c r="W1668" s="26">
        <v>0</v>
      </c>
      <c r="X1668" s="26">
        <v>159.89479670569642</v>
      </c>
      <c r="Y1668" s="26">
        <v>0</v>
      </c>
      <c r="Z1668" s="26">
        <v>0</v>
      </c>
      <c r="AA1668" s="26">
        <v>0</v>
      </c>
      <c r="AB1668" s="26">
        <v>187.41602333877813</v>
      </c>
      <c r="AC1668" s="26">
        <v>0</v>
      </c>
      <c r="AD1668" s="26">
        <v>0</v>
      </c>
      <c r="AE1668" s="26">
        <v>347.31082004447455</v>
      </c>
    </row>
    <row r="1669" spans="1:31" x14ac:dyDescent="0.3">
      <c r="A1669">
        <v>2763306</v>
      </c>
      <c r="B1669">
        <v>1</v>
      </c>
      <c r="C1669" t="s">
        <v>80</v>
      </c>
      <c r="D1669" t="s">
        <v>108</v>
      </c>
      <c r="E1669" t="s">
        <v>152</v>
      </c>
      <c r="F1669" t="s">
        <v>4894</v>
      </c>
      <c r="G1669" t="s">
        <v>159</v>
      </c>
      <c r="H1669" t="s">
        <v>149</v>
      </c>
      <c r="I1669" t="s">
        <v>136</v>
      </c>
      <c r="J1669" t="s">
        <v>137</v>
      </c>
      <c r="K1669" t="s">
        <v>138</v>
      </c>
      <c r="L1669" t="s">
        <v>4895</v>
      </c>
      <c r="M1669" t="s">
        <v>4896</v>
      </c>
      <c r="N1669" s="26">
        <v>0.24222222199999999</v>
      </c>
      <c r="O1669">
        <v>0</v>
      </c>
      <c r="P1669">
        <v>954</v>
      </c>
      <c r="Q1669">
        <v>1</v>
      </c>
      <c r="R1669">
        <v>114</v>
      </c>
      <c r="S1669">
        <v>9</v>
      </c>
      <c r="T1669">
        <v>117</v>
      </c>
      <c r="U1669">
        <v>0</v>
      </c>
      <c r="V1669">
        <v>0</v>
      </c>
      <c r="W1669" s="26">
        <v>0</v>
      </c>
      <c r="X1669" s="26">
        <v>25.724805105174664</v>
      </c>
      <c r="Y1669" s="26">
        <v>7.3736970649382645</v>
      </c>
      <c r="Z1669" s="26">
        <v>1.0625618892661228</v>
      </c>
      <c r="AA1669" s="26">
        <v>7.8062639831646736</v>
      </c>
      <c r="AB1669" s="26">
        <v>13.665694886930396</v>
      </c>
      <c r="AC1669" s="26">
        <v>0</v>
      </c>
      <c r="AD1669" s="26">
        <v>0</v>
      </c>
      <c r="AE1669" s="26">
        <v>55.633022929474123</v>
      </c>
    </row>
    <row r="1670" spans="1:31" x14ac:dyDescent="0.3">
      <c r="A1670">
        <v>2763847</v>
      </c>
      <c r="B1670">
        <v>1</v>
      </c>
      <c r="C1670" t="s">
        <v>80</v>
      </c>
      <c r="D1670" t="s">
        <v>85</v>
      </c>
      <c r="E1670" t="s">
        <v>132</v>
      </c>
      <c r="F1670" t="s">
        <v>4897</v>
      </c>
      <c r="G1670" t="s">
        <v>134</v>
      </c>
      <c r="H1670" t="s">
        <v>135</v>
      </c>
      <c r="I1670" t="s">
        <v>136</v>
      </c>
      <c r="J1670" t="s">
        <v>137</v>
      </c>
      <c r="K1670" t="s">
        <v>138</v>
      </c>
      <c r="L1670" t="s">
        <v>4898</v>
      </c>
      <c r="M1670" t="s">
        <v>4899</v>
      </c>
      <c r="N1670" s="26">
        <v>2.3925000000000001</v>
      </c>
      <c r="O1670">
        <v>0</v>
      </c>
      <c r="P1670">
        <v>9</v>
      </c>
      <c r="Q1670">
        <v>0</v>
      </c>
      <c r="R1670">
        <v>0</v>
      </c>
      <c r="S1670">
        <v>0</v>
      </c>
      <c r="T1670">
        <v>5</v>
      </c>
      <c r="U1670">
        <v>0</v>
      </c>
      <c r="V1670">
        <v>0</v>
      </c>
      <c r="W1670" s="26">
        <v>0</v>
      </c>
      <c r="X1670" s="26">
        <v>4.2315640785532462</v>
      </c>
      <c r="Y1670" s="26">
        <v>0</v>
      </c>
      <c r="Z1670" s="26">
        <v>0</v>
      </c>
      <c r="AA1670" s="26">
        <v>0</v>
      </c>
      <c r="AB1670" s="26">
        <v>8.5210729193260981</v>
      </c>
      <c r="AC1670" s="26">
        <v>0</v>
      </c>
      <c r="AD1670" s="26">
        <v>0</v>
      </c>
      <c r="AE1670" s="26">
        <v>12.752636997879344</v>
      </c>
    </row>
    <row r="1671" spans="1:31" x14ac:dyDescent="0.3">
      <c r="A1671">
        <v>2763206</v>
      </c>
      <c r="B1671">
        <v>1</v>
      </c>
      <c r="C1671" t="s">
        <v>81</v>
      </c>
      <c r="D1671" t="s">
        <v>120</v>
      </c>
      <c r="E1671" t="s">
        <v>166</v>
      </c>
      <c r="F1671" t="s">
        <v>4900</v>
      </c>
      <c r="G1671" t="s">
        <v>425</v>
      </c>
      <c r="H1671" t="s">
        <v>135</v>
      </c>
      <c r="I1671" t="s">
        <v>136</v>
      </c>
      <c r="J1671" t="s">
        <v>137</v>
      </c>
      <c r="K1671" t="s">
        <v>138</v>
      </c>
      <c r="L1671" t="s">
        <v>4901</v>
      </c>
      <c r="M1671" t="s">
        <v>4902</v>
      </c>
      <c r="N1671" s="26">
        <v>2.846666666</v>
      </c>
      <c r="O1671">
        <v>0</v>
      </c>
      <c r="P1671">
        <v>55</v>
      </c>
      <c r="Q1671">
        <v>0</v>
      </c>
      <c r="R1671">
        <v>1</v>
      </c>
      <c r="S1671">
        <v>0</v>
      </c>
      <c r="T1671">
        <v>12</v>
      </c>
      <c r="U1671">
        <v>0</v>
      </c>
      <c r="V1671">
        <v>0</v>
      </c>
      <c r="W1671" s="26">
        <v>0</v>
      </c>
      <c r="X1671" s="26">
        <v>26.774856014257153</v>
      </c>
      <c r="Y1671" s="26">
        <v>0</v>
      </c>
      <c r="Z1671" s="26">
        <v>0.64875563859272667</v>
      </c>
      <c r="AA1671" s="26">
        <v>0</v>
      </c>
      <c r="AB1671" s="26">
        <v>28.093149016968457</v>
      </c>
      <c r="AC1671" s="26">
        <v>0</v>
      </c>
      <c r="AD1671" s="26">
        <v>0</v>
      </c>
      <c r="AE1671" s="26">
        <v>55.516760669818339</v>
      </c>
    </row>
    <row r="1672" spans="1:31" x14ac:dyDescent="0.3">
      <c r="A1672">
        <v>2763744</v>
      </c>
      <c r="B1672">
        <v>1</v>
      </c>
      <c r="C1672" t="s">
        <v>80</v>
      </c>
      <c r="D1672" t="s">
        <v>92</v>
      </c>
      <c r="E1672" t="s">
        <v>170</v>
      </c>
      <c r="F1672" t="s">
        <v>4903</v>
      </c>
      <c r="G1672" t="s">
        <v>204</v>
      </c>
      <c r="H1672" t="s">
        <v>135</v>
      </c>
      <c r="I1672" t="s">
        <v>136</v>
      </c>
      <c r="J1672" t="s">
        <v>137</v>
      </c>
      <c r="K1672" t="s">
        <v>138</v>
      </c>
      <c r="L1672" t="s">
        <v>4904</v>
      </c>
      <c r="M1672" t="s">
        <v>4905</v>
      </c>
      <c r="N1672" s="26">
        <v>1.312777777</v>
      </c>
      <c r="O1672">
        <v>0</v>
      </c>
      <c r="P1672">
        <v>1</v>
      </c>
      <c r="Q1672">
        <v>0</v>
      </c>
      <c r="R1672">
        <v>6</v>
      </c>
      <c r="S1672">
        <v>0</v>
      </c>
      <c r="T1672">
        <v>1</v>
      </c>
      <c r="U1672">
        <v>0</v>
      </c>
      <c r="V1672">
        <v>0</v>
      </c>
      <c r="W1672" s="26">
        <v>0</v>
      </c>
      <c r="X1672" s="26">
        <v>0</v>
      </c>
      <c r="Y1672" s="26">
        <v>0</v>
      </c>
      <c r="Z1672" s="26">
        <v>0</v>
      </c>
      <c r="AA1672" s="26">
        <v>0</v>
      </c>
      <c r="AB1672" s="26">
        <v>0</v>
      </c>
      <c r="AC1672" s="26">
        <v>0</v>
      </c>
      <c r="AD1672" s="26">
        <v>0</v>
      </c>
      <c r="AE1672" s="26">
        <v>0</v>
      </c>
    </row>
    <row r="1673" spans="1:31" x14ac:dyDescent="0.3">
      <c r="A1673">
        <v>2763389</v>
      </c>
      <c r="B1673">
        <v>1</v>
      </c>
      <c r="C1673" t="s">
        <v>81</v>
      </c>
      <c r="D1673" t="s">
        <v>112</v>
      </c>
      <c r="E1673" t="s">
        <v>146</v>
      </c>
      <c r="F1673" t="s">
        <v>4906</v>
      </c>
      <c r="G1673" t="s">
        <v>159</v>
      </c>
      <c r="H1673" t="s">
        <v>149</v>
      </c>
      <c r="I1673" t="s">
        <v>136</v>
      </c>
      <c r="J1673" t="s">
        <v>137</v>
      </c>
      <c r="K1673" t="s">
        <v>138</v>
      </c>
      <c r="L1673" t="s">
        <v>4907</v>
      </c>
      <c r="M1673" t="s">
        <v>4908</v>
      </c>
      <c r="N1673" s="26">
        <v>0.15944444399999999</v>
      </c>
      <c r="O1673">
        <v>0</v>
      </c>
      <c r="P1673">
        <v>3763</v>
      </c>
      <c r="Q1673">
        <v>0</v>
      </c>
      <c r="R1673">
        <v>104</v>
      </c>
      <c r="S1673">
        <v>2</v>
      </c>
      <c r="T1673">
        <v>598</v>
      </c>
      <c r="U1673">
        <v>2</v>
      </c>
      <c r="V1673">
        <v>3</v>
      </c>
      <c r="W1673" s="26">
        <v>0</v>
      </c>
      <c r="X1673" s="26">
        <v>122.78070508716679</v>
      </c>
      <c r="Y1673" s="26">
        <v>0</v>
      </c>
      <c r="Z1673" s="26">
        <v>0.41491995998692011</v>
      </c>
      <c r="AA1673" s="26">
        <v>2.646052077770416</v>
      </c>
      <c r="AB1673" s="26">
        <v>60.711238433679327</v>
      </c>
      <c r="AC1673" s="26">
        <v>46.239433636277823</v>
      </c>
      <c r="AD1673" s="26">
        <v>4.8852818506366882</v>
      </c>
      <c r="AE1673" s="26">
        <v>237.67763104551796</v>
      </c>
    </row>
    <row r="1674" spans="1:31" x14ac:dyDescent="0.3">
      <c r="A1674">
        <v>2763326</v>
      </c>
      <c r="B1674">
        <v>1</v>
      </c>
      <c r="C1674" t="s">
        <v>80</v>
      </c>
      <c r="D1674" t="s">
        <v>96</v>
      </c>
      <c r="E1674" t="s">
        <v>146</v>
      </c>
      <c r="F1674" t="s">
        <v>4909</v>
      </c>
      <c r="G1674" t="s">
        <v>159</v>
      </c>
      <c r="H1674" t="s">
        <v>149</v>
      </c>
      <c r="I1674" t="s">
        <v>136</v>
      </c>
      <c r="J1674" t="s">
        <v>137</v>
      </c>
      <c r="K1674" t="s">
        <v>138</v>
      </c>
      <c r="L1674" t="s">
        <v>4910</v>
      </c>
      <c r="M1674" t="s">
        <v>4911</v>
      </c>
      <c r="N1674" s="26">
        <v>0.47055555500000001</v>
      </c>
      <c r="O1674">
        <v>0</v>
      </c>
      <c r="P1674">
        <v>1859</v>
      </c>
      <c r="Q1674">
        <v>0</v>
      </c>
      <c r="R1674">
        <v>0</v>
      </c>
      <c r="S1674">
        <v>4</v>
      </c>
      <c r="T1674">
        <v>358</v>
      </c>
      <c r="U1674">
        <v>0</v>
      </c>
      <c r="V1674">
        <v>0</v>
      </c>
      <c r="W1674" s="26">
        <v>0</v>
      </c>
      <c r="X1674" s="26">
        <v>159.01777115353258</v>
      </c>
      <c r="Y1674" s="26">
        <v>0</v>
      </c>
      <c r="Z1674" s="26">
        <v>0</v>
      </c>
      <c r="AA1674" s="26">
        <v>90.792741997166829</v>
      </c>
      <c r="AB1674" s="26">
        <v>231.65978365750877</v>
      </c>
      <c r="AC1674" s="26">
        <v>0</v>
      </c>
      <c r="AD1674" s="26">
        <v>0</v>
      </c>
      <c r="AE1674" s="26">
        <v>481.47029680820822</v>
      </c>
    </row>
    <row r="1675" spans="1:31" x14ac:dyDescent="0.3">
      <c r="A1675">
        <v>2763369</v>
      </c>
      <c r="B1675">
        <v>1</v>
      </c>
      <c r="C1675" t="s">
        <v>81</v>
      </c>
      <c r="D1675" t="s">
        <v>120</v>
      </c>
      <c r="E1675" t="s">
        <v>166</v>
      </c>
      <c r="F1675" t="s">
        <v>4912</v>
      </c>
      <c r="G1675" t="s">
        <v>425</v>
      </c>
      <c r="H1675" t="s">
        <v>135</v>
      </c>
      <c r="I1675" t="s">
        <v>136</v>
      </c>
      <c r="J1675" t="s">
        <v>137</v>
      </c>
      <c r="K1675" t="s">
        <v>138</v>
      </c>
      <c r="L1675" t="s">
        <v>4913</v>
      </c>
      <c r="M1675" t="s">
        <v>4914</v>
      </c>
      <c r="N1675" s="26">
        <v>4.0616666659999998</v>
      </c>
      <c r="O1675">
        <v>0</v>
      </c>
      <c r="P1675">
        <v>42</v>
      </c>
      <c r="Q1675">
        <v>0</v>
      </c>
      <c r="R1675">
        <v>0</v>
      </c>
      <c r="S1675">
        <v>0</v>
      </c>
      <c r="T1675">
        <v>2</v>
      </c>
      <c r="U1675">
        <v>0</v>
      </c>
      <c r="V1675">
        <v>0</v>
      </c>
      <c r="W1675" s="26">
        <v>0</v>
      </c>
      <c r="X1675" s="26">
        <v>32.053456483771903</v>
      </c>
      <c r="Y1675" s="26">
        <v>0</v>
      </c>
      <c r="Z1675" s="26">
        <v>0</v>
      </c>
      <c r="AA1675" s="26">
        <v>0</v>
      </c>
      <c r="AB1675" s="26">
        <v>5.9812282072950014</v>
      </c>
      <c r="AC1675" s="26">
        <v>0</v>
      </c>
      <c r="AD1675" s="26">
        <v>0</v>
      </c>
      <c r="AE1675" s="26">
        <v>38.034684691066907</v>
      </c>
    </row>
    <row r="1676" spans="1:31" x14ac:dyDescent="0.3">
      <c r="A1676">
        <v>2763710</v>
      </c>
      <c r="B1676">
        <v>1</v>
      </c>
      <c r="C1676" t="s">
        <v>80</v>
      </c>
      <c r="D1676" t="s">
        <v>100</v>
      </c>
      <c r="E1676" t="s">
        <v>157</v>
      </c>
      <c r="F1676" t="s">
        <v>4915</v>
      </c>
      <c r="G1676" t="s">
        <v>159</v>
      </c>
      <c r="H1676" t="s">
        <v>149</v>
      </c>
      <c r="I1676" t="s">
        <v>136</v>
      </c>
      <c r="J1676" t="s">
        <v>137</v>
      </c>
      <c r="K1676" t="s">
        <v>138</v>
      </c>
      <c r="L1676" t="s">
        <v>4916</v>
      </c>
      <c r="M1676" t="s">
        <v>4917</v>
      </c>
      <c r="N1676" s="26">
        <v>0.73777777700000002</v>
      </c>
      <c r="O1676">
        <v>0</v>
      </c>
      <c r="P1676">
        <v>434</v>
      </c>
      <c r="Q1676">
        <v>3</v>
      </c>
      <c r="R1676">
        <v>44</v>
      </c>
      <c r="S1676">
        <v>8</v>
      </c>
      <c r="T1676">
        <v>34</v>
      </c>
      <c r="U1676">
        <v>1</v>
      </c>
      <c r="V1676">
        <v>0</v>
      </c>
      <c r="W1676" s="26">
        <v>0</v>
      </c>
      <c r="X1676" s="26">
        <v>127.71364742371345</v>
      </c>
      <c r="Y1676" s="26">
        <v>5.9198197121546592</v>
      </c>
      <c r="Z1676" s="26">
        <v>5.7501135465993922</v>
      </c>
      <c r="AA1676" s="26">
        <v>42.160276172484842</v>
      </c>
      <c r="AB1676" s="26">
        <v>21.265077221093595</v>
      </c>
      <c r="AC1676" s="26">
        <v>31.3287265844858</v>
      </c>
      <c r="AD1676" s="26">
        <v>0</v>
      </c>
      <c r="AE1676" s="26">
        <v>234.13766066053171</v>
      </c>
    </row>
    <row r="1677" spans="1:31" x14ac:dyDescent="0.3">
      <c r="A1677">
        <v>2763547</v>
      </c>
      <c r="B1677">
        <v>1</v>
      </c>
      <c r="C1677" t="s">
        <v>80</v>
      </c>
      <c r="D1677" t="s">
        <v>104</v>
      </c>
      <c r="E1677" t="s">
        <v>170</v>
      </c>
      <c r="F1677" t="s">
        <v>4918</v>
      </c>
      <c r="G1677" t="s">
        <v>204</v>
      </c>
      <c r="H1677" t="s">
        <v>135</v>
      </c>
      <c r="I1677" t="s">
        <v>136</v>
      </c>
      <c r="J1677" t="s">
        <v>137</v>
      </c>
      <c r="K1677" t="s">
        <v>138</v>
      </c>
      <c r="L1677" t="s">
        <v>4919</v>
      </c>
      <c r="M1677" t="s">
        <v>4920</v>
      </c>
      <c r="N1677" s="26">
        <v>2.7630555550000002</v>
      </c>
      <c r="O1677">
        <v>0</v>
      </c>
      <c r="P1677">
        <v>0</v>
      </c>
      <c r="Q1677">
        <v>0</v>
      </c>
      <c r="R1677">
        <v>7</v>
      </c>
      <c r="S1677">
        <v>0</v>
      </c>
      <c r="T1677">
        <v>4</v>
      </c>
      <c r="U1677">
        <v>0</v>
      </c>
      <c r="V1677">
        <v>0</v>
      </c>
      <c r="W1677" s="26">
        <v>0</v>
      </c>
      <c r="X1677" s="26">
        <v>0</v>
      </c>
      <c r="Y1677" s="26">
        <v>0</v>
      </c>
      <c r="Z1677" s="26">
        <v>0.38069744715684706</v>
      </c>
      <c r="AA1677" s="26">
        <v>0</v>
      </c>
      <c r="AB1677" s="26">
        <v>29.325749298750019</v>
      </c>
      <c r="AC1677" s="26">
        <v>0</v>
      </c>
      <c r="AD1677" s="26">
        <v>0</v>
      </c>
      <c r="AE1677" s="26">
        <v>29.706446745906867</v>
      </c>
    </row>
    <row r="1678" spans="1:31" x14ac:dyDescent="0.3">
      <c r="A1678">
        <v>2763856</v>
      </c>
      <c r="B1678">
        <v>1</v>
      </c>
      <c r="C1678" t="s">
        <v>80</v>
      </c>
      <c r="D1678" t="s">
        <v>111</v>
      </c>
      <c r="E1678" t="s">
        <v>132</v>
      </c>
      <c r="F1678" t="s">
        <v>4921</v>
      </c>
      <c r="G1678" t="s">
        <v>134</v>
      </c>
      <c r="H1678" t="s">
        <v>135</v>
      </c>
      <c r="I1678" t="s">
        <v>136</v>
      </c>
      <c r="J1678" t="s">
        <v>137</v>
      </c>
      <c r="K1678" t="s">
        <v>138</v>
      </c>
      <c r="L1678" t="s">
        <v>4922</v>
      </c>
      <c r="M1678" t="s">
        <v>4923</v>
      </c>
      <c r="N1678" s="26">
        <v>7.591388888</v>
      </c>
      <c r="O1678">
        <v>0</v>
      </c>
      <c r="P1678">
        <v>4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 s="26">
        <v>0</v>
      </c>
      <c r="X1678" s="26">
        <v>3.9301744422231355</v>
      </c>
      <c r="Y1678" s="26">
        <v>0</v>
      </c>
      <c r="Z1678" s="26">
        <v>0</v>
      </c>
      <c r="AA1678" s="26">
        <v>0</v>
      </c>
      <c r="AB1678" s="26">
        <v>0</v>
      </c>
      <c r="AC1678" s="26">
        <v>0</v>
      </c>
      <c r="AD1678" s="26">
        <v>0</v>
      </c>
      <c r="AE1678" s="26">
        <v>3.9301744422231355</v>
      </c>
    </row>
    <row r="1679" spans="1:31" x14ac:dyDescent="0.3">
      <c r="A1679">
        <v>2763839</v>
      </c>
      <c r="B1679">
        <v>1</v>
      </c>
      <c r="C1679" t="s">
        <v>81</v>
      </c>
      <c r="D1679" t="s">
        <v>118</v>
      </c>
      <c r="E1679" t="s">
        <v>157</v>
      </c>
      <c r="F1679" t="s">
        <v>4924</v>
      </c>
      <c r="G1679" t="s">
        <v>159</v>
      </c>
      <c r="H1679" t="s">
        <v>149</v>
      </c>
      <c r="I1679" t="s">
        <v>136</v>
      </c>
      <c r="J1679" t="s">
        <v>137</v>
      </c>
      <c r="K1679" t="s">
        <v>138</v>
      </c>
      <c r="L1679" t="s">
        <v>4925</v>
      </c>
      <c r="M1679" t="s">
        <v>4926</v>
      </c>
      <c r="N1679" s="26">
        <v>0.72305555499999996</v>
      </c>
      <c r="O1679">
        <v>0</v>
      </c>
      <c r="P1679">
        <v>376</v>
      </c>
      <c r="Q1679">
        <v>0</v>
      </c>
      <c r="R1679">
        <v>1</v>
      </c>
      <c r="S1679">
        <v>1</v>
      </c>
      <c r="T1679">
        <v>47</v>
      </c>
      <c r="U1679">
        <v>0</v>
      </c>
      <c r="V1679">
        <v>0</v>
      </c>
      <c r="W1679" s="26">
        <v>0</v>
      </c>
      <c r="X1679" s="26">
        <v>63.677284935397935</v>
      </c>
      <c r="Y1679" s="26">
        <v>0</v>
      </c>
      <c r="Z1679" s="26">
        <v>1.0083155421193</v>
      </c>
      <c r="AA1679" s="26">
        <v>125.71483086761619</v>
      </c>
      <c r="AB1679" s="26">
        <v>39.366763162379293</v>
      </c>
      <c r="AC1679" s="26">
        <v>0</v>
      </c>
      <c r="AD1679" s="26">
        <v>0</v>
      </c>
      <c r="AE1679" s="26">
        <v>229.76719450751273</v>
      </c>
    </row>
    <row r="1680" spans="1:31" x14ac:dyDescent="0.3">
      <c r="A1680">
        <v>2763152</v>
      </c>
      <c r="B1680">
        <v>1</v>
      </c>
      <c r="C1680" t="s">
        <v>80</v>
      </c>
      <c r="D1680" t="s">
        <v>83</v>
      </c>
      <c r="E1680" t="s">
        <v>175</v>
      </c>
      <c r="F1680" t="s">
        <v>4927</v>
      </c>
      <c r="G1680" t="s">
        <v>326</v>
      </c>
      <c r="H1680" t="s">
        <v>365</v>
      </c>
      <c r="I1680" t="s">
        <v>136</v>
      </c>
      <c r="J1680" t="s">
        <v>137</v>
      </c>
      <c r="K1680" t="s">
        <v>187</v>
      </c>
      <c r="L1680" t="s">
        <v>4928</v>
      </c>
      <c r="M1680" t="s">
        <v>4929</v>
      </c>
      <c r="N1680" s="26">
        <v>0.17333333300000001</v>
      </c>
      <c r="O1680">
        <v>0</v>
      </c>
      <c r="P1680">
        <v>3789</v>
      </c>
      <c r="Q1680">
        <v>0</v>
      </c>
      <c r="R1680">
        <v>0</v>
      </c>
      <c r="S1680">
        <v>17</v>
      </c>
      <c r="T1680">
        <v>408</v>
      </c>
      <c r="U1680">
        <v>1</v>
      </c>
      <c r="V1680">
        <v>0</v>
      </c>
      <c r="W1680" s="26">
        <v>0</v>
      </c>
      <c r="X1680" s="26">
        <v>127.70576920859803</v>
      </c>
      <c r="Y1680" s="26">
        <v>0</v>
      </c>
      <c r="Z1680" s="26">
        <v>0</v>
      </c>
      <c r="AA1680" s="26">
        <v>158.52400495902722</v>
      </c>
      <c r="AB1680" s="26">
        <v>50.475885489560099</v>
      </c>
      <c r="AC1680" s="26">
        <v>3.1619230560117533</v>
      </c>
      <c r="AD1680" s="26">
        <v>0</v>
      </c>
      <c r="AE1680" s="26">
        <v>339.86758271319707</v>
      </c>
    </row>
    <row r="1681" spans="1:31" x14ac:dyDescent="0.3">
      <c r="A1681">
        <v>2763541</v>
      </c>
      <c r="B1681">
        <v>1</v>
      </c>
      <c r="C1681" t="s">
        <v>80</v>
      </c>
      <c r="D1681" t="s">
        <v>103</v>
      </c>
      <c r="E1681" t="s">
        <v>157</v>
      </c>
      <c r="F1681" t="s">
        <v>4930</v>
      </c>
      <c r="G1681" t="s">
        <v>186</v>
      </c>
      <c r="H1681" t="s">
        <v>149</v>
      </c>
      <c r="I1681" t="s">
        <v>136</v>
      </c>
      <c r="J1681" t="s">
        <v>137</v>
      </c>
      <c r="K1681" t="s">
        <v>187</v>
      </c>
      <c r="L1681" t="s">
        <v>4931</v>
      </c>
      <c r="M1681" t="s">
        <v>4932</v>
      </c>
      <c r="N1681" s="26">
        <v>4.7263888879999998</v>
      </c>
      <c r="O1681">
        <v>0</v>
      </c>
      <c r="P1681">
        <v>678</v>
      </c>
      <c r="Q1681">
        <v>2</v>
      </c>
      <c r="R1681">
        <v>11</v>
      </c>
      <c r="S1681">
        <v>4</v>
      </c>
      <c r="T1681">
        <v>92</v>
      </c>
      <c r="U1681">
        <v>12</v>
      </c>
      <c r="V1681">
        <v>0</v>
      </c>
      <c r="W1681" s="26">
        <v>0</v>
      </c>
      <c r="X1681" s="26">
        <v>815.62298511522874</v>
      </c>
      <c r="Y1681" s="26">
        <v>98.644151720887209</v>
      </c>
      <c r="Z1681" s="26">
        <v>9.841043664958196</v>
      </c>
      <c r="AA1681" s="26">
        <v>60.458235207834278</v>
      </c>
      <c r="AB1681" s="26">
        <v>644.80621064069533</v>
      </c>
      <c r="AC1681" s="26">
        <v>3104.2962269721816</v>
      </c>
      <c r="AD1681" s="26">
        <v>0</v>
      </c>
      <c r="AE1681" s="26">
        <v>4733.6688533217857</v>
      </c>
    </row>
    <row r="1682" spans="1:31" x14ac:dyDescent="0.3">
      <c r="A1682">
        <v>2763793</v>
      </c>
      <c r="B1682">
        <v>1</v>
      </c>
      <c r="C1682" t="s">
        <v>80</v>
      </c>
      <c r="D1682" t="s">
        <v>90</v>
      </c>
      <c r="E1682" t="s">
        <v>170</v>
      </c>
      <c r="F1682" t="s">
        <v>4212</v>
      </c>
      <c r="G1682" t="s">
        <v>204</v>
      </c>
      <c r="H1682" t="s">
        <v>135</v>
      </c>
      <c r="I1682" t="s">
        <v>136</v>
      </c>
      <c r="J1682" t="s">
        <v>137</v>
      </c>
      <c r="K1682" t="s">
        <v>138</v>
      </c>
      <c r="L1682" t="s">
        <v>4933</v>
      </c>
      <c r="M1682" t="s">
        <v>4934</v>
      </c>
      <c r="N1682" s="26">
        <v>1.341111111</v>
      </c>
      <c r="O1682">
        <v>0</v>
      </c>
      <c r="P1682">
        <v>101</v>
      </c>
      <c r="Q1682">
        <v>0</v>
      </c>
      <c r="R1682">
        <v>0</v>
      </c>
      <c r="S1682">
        <v>0</v>
      </c>
      <c r="T1682">
        <v>47</v>
      </c>
      <c r="U1682">
        <v>0</v>
      </c>
      <c r="V1682">
        <v>0</v>
      </c>
      <c r="W1682" s="26">
        <v>0</v>
      </c>
      <c r="X1682" s="26">
        <v>34.840696588261963</v>
      </c>
      <c r="Y1682" s="26">
        <v>0</v>
      </c>
      <c r="Z1682" s="26">
        <v>0</v>
      </c>
      <c r="AA1682" s="26">
        <v>0</v>
      </c>
      <c r="AB1682" s="26">
        <v>38.81859077667913</v>
      </c>
      <c r="AC1682" s="26">
        <v>0</v>
      </c>
      <c r="AD1682" s="26">
        <v>0</v>
      </c>
      <c r="AE1682" s="26">
        <v>73.659287364941093</v>
      </c>
    </row>
    <row r="1683" spans="1:31" x14ac:dyDescent="0.3">
      <c r="A1683">
        <v>2763464</v>
      </c>
      <c r="B1683">
        <v>1</v>
      </c>
      <c r="C1683" t="s">
        <v>80</v>
      </c>
      <c r="D1683" t="s">
        <v>82</v>
      </c>
      <c r="E1683" t="s">
        <v>132</v>
      </c>
      <c r="F1683" t="s">
        <v>4935</v>
      </c>
      <c r="G1683" t="s">
        <v>307</v>
      </c>
      <c r="H1683" t="s">
        <v>135</v>
      </c>
      <c r="I1683" t="s">
        <v>136</v>
      </c>
      <c r="J1683" t="s">
        <v>137</v>
      </c>
      <c r="K1683" t="s">
        <v>138</v>
      </c>
      <c r="L1683" t="s">
        <v>4936</v>
      </c>
      <c r="M1683" t="s">
        <v>4937</v>
      </c>
      <c r="N1683" s="26">
        <v>3.1802777770000001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1</v>
      </c>
      <c r="U1683">
        <v>0</v>
      </c>
      <c r="V1683">
        <v>0</v>
      </c>
      <c r="W1683" s="26">
        <v>0</v>
      </c>
      <c r="X1683" s="26">
        <v>0</v>
      </c>
      <c r="Y1683" s="26">
        <v>0</v>
      </c>
      <c r="Z1683" s="26">
        <v>0</v>
      </c>
      <c r="AA1683" s="26">
        <v>0</v>
      </c>
      <c r="AB1683" s="26">
        <v>4.5784272787836118</v>
      </c>
      <c r="AC1683" s="26">
        <v>0</v>
      </c>
      <c r="AD1683" s="26">
        <v>0</v>
      </c>
      <c r="AE1683" s="26">
        <v>4.5784272787836118</v>
      </c>
    </row>
    <row r="1684" spans="1:31" x14ac:dyDescent="0.3">
      <c r="A1684">
        <v>2763584</v>
      </c>
      <c r="B1684">
        <v>1</v>
      </c>
      <c r="C1684" t="s">
        <v>81</v>
      </c>
      <c r="D1684" t="s">
        <v>123</v>
      </c>
      <c r="E1684" t="s">
        <v>132</v>
      </c>
      <c r="F1684" t="s">
        <v>4938</v>
      </c>
      <c r="G1684" t="s">
        <v>134</v>
      </c>
      <c r="H1684" t="s">
        <v>135</v>
      </c>
      <c r="I1684" t="s">
        <v>136</v>
      </c>
      <c r="J1684" t="s">
        <v>137</v>
      </c>
      <c r="K1684" t="s">
        <v>138</v>
      </c>
      <c r="L1684" t="s">
        <v>4939</v>
      </c>
      <c r="M1684" t="s">
        <v>4940</v>
      </c>
      <c r="N1684" s="26">
        <v>5.346666666</v>
      </c>
      <c r="O1684">
        <v>0</v>
      </c>
      <c r="P1684">
        <v>3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 s="26">
        <v>0</v>
      </c>
      <c r="X1684" s="26">
        <v>3.2738206497950029</v>
      </c>
      <c r="Y1684" s="26">
        <v>0</v>
      </c>
      <c r="Z1684" s="26">
        <v>0</v>
      </c>
      <c r="AA1684" s="26">
        <v>0</v>
      </c>
      <c r="AB1684" s="26">
        <v>0</v>
      </c>
      <c r="AC1684" s="26">
        <v>0</v>
      </c>
      <c r="AD1684" s="26">
        <v>0</v>
      </c>
      <c r="AE1684" s="26">
        <v>3.2738206497950029</v>
      </c>
    </row>
    <row r="1685" spans="1:31" x14ac:dyDescent="0.3">
      <c r="A1685">
        <v>2763607</v>
      </c>
      <c r="B1685">
        <v>1</v>
      </c>
      <c r="C1685" t="s">
        <v>80</v>
      </c>
      <c r="D1685" t="s">
        <v>105</v>
      </c>
      <c r="E1685" t="s">
        <v>132</v>
      </c>
      <c r="F1685" t="s">
        <v>4941</v>
      </c>
      <c r="G1685" t="s">
        <v>197</v>
      </c>
      <c r="H1685" t="s">
        <v>135</v>
      </c>
      <c r="I1685" t="s">
        <v>136</v>
      </c>
      <c r="J1685" t="s">
        <v>137</v>
      </c>
      <c r="K1685" t="s">
        <v>138</v>
      </c>
      <c r="L1685" t="s">
        <v>4942</v>
      </c>
      <c r="M1685" t="s">
        <v>4943</v>
      </c>
      <c r="N1685" s="26">
        <v>3.190555555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1</v>
      </c>
      <c r="U1685">
        <v>0</v>
      </c>
      <c r="V1685">
        <v>0</v>
      </c>
      <c r="W1685" s="26">
        <v>0</v>
      </c>
      <c r="X1685" s="26">
        <v>0</v>
      </c>
      <c r="Y1685" s="26">
        <v>0</v>
      </c>
      <c r="Z1685" s="26">
        <v>0</v>
      </c>
      <c r="AA1685" s="26">
        <v>0</v>
      </c>
      <c r="AB1685" s="26">
        <v>4.3354550019716669</v>
      </c>
      <c r="AC1685" s="26">
        <v>0</v>
      </c>
      <c r="AD1685" s="26">
        <v>0</v>
      </c>
      <c r="AE1685" s="26">
        <v>4.3354550019716669</v>
      </c>
    </row>
    <row r="1686" spans="1:31" x14ac:dyDescent="0.3">
      <c r="A1686">
        <v>2763458</v>
      </c>
      <c r="B1686">
        <v>1</v>
      </c>
      <c r="C1686" t="s">
        <v>80</v>
      </c>
      <c r="D1686" t="s">
        <v>94</v>
      </c>
      <c r="E1686" t="s">
        <v>170</v>
      </c>
      <c r="F1686" t="s">
        <v>4944</v>
      </c>
      <c r="G1686" t="s">
        <v>204</v>
      </c>
      <c r="H1686" t="s">
        <v>135</v>
      </c>
      <c r="I1686" t="s">
        <v>136</v>
      </c>
      <c r="J1686" t="s">
        <v>137</v>
      </c>
      <c r="K1686" t="s">
        <v>138</v>
      </c>
      <c r="L1686" t="s">
        <v>4945</v>
      </c>
      <c r="M1686" t="s">
        <v>4946</v>
      </c>
      <c r="N1686" s="26">
        <v>1.8886111109999999</v>
      </c>
      <c r="O1686">
        <v>0</v>
      </c>
      <c r="P1686">
        <v>38</v>
      </c>
      <c r="Q1686">
        <v>0</v>
      </c>
      <c r="R1686">
        <v>0</v>
      </c>
      <c r="S1686">
        <v>0</v>
      </c>
      <c r="T1686">
        <v>3</v>
      </c>
      <c r="U1686">
        <v>0</v>
      </c>
      <c r="V1686">
        <v>0</v>
      </c>
      <c r="W1686" s="26">
        <v>0</v>
      </c>
      <c r="X1686" s="26">
        <v>5.7530842614806383</v>
      </c>
      <c r="Y1686" s="26">
        <v>0</v>
      </c>
      <c r="Z1686" s="26">
        <v>0</v>
      </c>
      <c r="AA1686" s="26">
        <v>0</v>
      </c>
      <c r="AB1686" s="26">
        <v>3.3005071136587789</v>
      </c>
      <c r="AC1686" s="26">
        <v>0</v>
      </c>
      <c r="AD1686" s="26">
        <v>0</v>
      </c>
      <c r="AE1686" s="26">
        <v>9.0535913751394173</v>
      </c>
    </row>
    <row r="1687" spans="1:31" x14ac:dyDescent="0.3">
      <c r="A1687">
        <v>2763776</v>
      </c>
      <c r="B1687">
        <v>1</v>
      </c>
      <c r="C1687" t="s">
        <v>80</v>
      </c>
      <c r="D1687" t="s">
        <v>82</v>
      </c>
      <c r="E1687" t="s">
        <v>170</v>
      </c>
      <c r="F1687" t="s">
        <v>4947</v>
      </c>
      <c r="G1687" t="s">
        <v>1313</v>
      </c>
      <c r="H1687" t="s">
        <v>135</v>
      </c>
      <c r="I1687" t="s">
        <v>136</v>
      </c>
      <c r="J1687" t="s">
        <v>137</v>
      </c>
      <c r="K1687" t="s">
        <v>138</v>
      </c>
      <c r="L1687" t="s">
        <v>4948</v>
      </c>
      <c r="M1687" t="s">
        <v>4949</v>
      </c>
      <c r="N1687" s="26">
        <v>2.0188888880000002</v>
      </c>
      <c r="O1687">
        <v>0</v>
      </c>
      <c r="P1687">
        <v>97</v>
      </c>
      <c r="Q1687">
        <v>0</v>
      </c>
      <c r="R1687">
        <v>0</v>
      </c>
      <c r="S1687">
        <v>0</v>
      </c>
      <c r="T1687">
        <v>6</v>
      </c>
      <c r="U1687">
        <v>0</v>
      </c>
      <c r="V1687">
        <v>0</v>
      </c>
      <c r="W1687" s="26">
        <v>0</v>
      </c>
      <c r="X1687" s="26">
        <v>74.991652826172285</v>
      </c>
      <c r="Y1687" s="26">
        <v>0</v>
      </c>
      <c r="Z1687" s="26">
        <v>0</v>
      </c>
      <c r="AA1687" s="26">
        <v>0</v>
      </c>
      <c r="AB1687" s="26">
        <v>3.8406911943194935</v>
      </c>
      <c r="AC1687" s="26">
        <v>0</v>
      </c>
      <c r="AD1687" s="26">
        <v>0</v>
      </c>
      <c r="AE1687" s="26">
        <v>78.832344020491774</v>
      </c>
    </row>
    <row r="1688" spans="1:31" x14ac:dyDescent="0.3">
      <c r="A1688">
        <v>2763527</v>
      </c>
      <c r="B1688">
        <v>1</v>
      </c>
      <c r="C1688" t="s">
        <v>81</v>
      </c>
      <c r="D1688" t="s">
        <v>115</v>
      </c>
      <c r="E1688" t="s">
        <v>146</v>
      </c>
      <c r="F1688" t="s">
        <v>4950</v>
      </c>
      <c r="G1688" t="s">
        <v>148</v>
      </c>
      <c r="H1688" t="s">
        <v>149</v>
      </c>
      <c r="I1688" t="s">
        <v>136</v>
      </c>
      <c r="J1688" t="s">
        <v>137</v>
      </c>
      <c r="K1688" t="s">
        <v>138</v>
      </c>
      <c r="L1688" t="s">
        <v>4951</v>
      </c>
      <c r="M1688" t="s">
        <v>4952</v>
      </c>
      <c r="N1688" s="26">
        <v>2.8933333330000002</v>
      </c>
      <c r="O1688">
        <v>1</v>
      </c>
      <c r="P1688">
        <v>295</v>
      </c>
      <c r="Q1688">
        <v>0</v>
      </c>
      <c r="R1688">
        <v>18</v>
      </c>
      <c r="S1688">
        <v>1</v>
      </c>
      <c r="T1688">
        <v>11</v>
      </c>
      <c r="U1688">
        <v>2</v>
      </c>
      <c r="V1688">
        <v>0</v>
      </c>
      <c r="W1688" s="26">
        <v>0.75369757018333328</v>
      </c>
      <c r="X1688" s="26">
        <v>42.453397236101189</v>
      </c>
      <c r="Y1688" s="26">
        <v>0</v>
      </c>
      <c r="Z1688" s="26">
        <v>0</v>
      </c>
      <c r="AA1688" s="26">
        <v>7.9601171565676854</v>
      </c>
      <c r="AB1688" s="26">
        <v>11.370750575490026</v>
      </c>
      <c r="AC1688" s="26">
        <v>96.521234313165792</v>
      </c>
      <c r="AD1688" s="26">
        <v>0</v>
      </c>
      <c r="AE1688" s="26">
        <v>159.05919685150803</v>
      </c>
    </row>
    <row r="1689" spans="1:31" x14ac:dyDescent="0.3">
      <c r="A1689">
        <v>2763315</v>
      </c>
      <c r="B1689">
        <v>1</v>
      </c>
      <c r="C1689" t="s">
        <v>80</v>
      </c>
      <c r="D1689" t="s">
        <v>100</v>
      </c>
      <c r="E1689" t="s">
        <v>175</v>
      </c>
      <c r="F1689" t="s">
        <v>4953</v>
      </c>
      <c r="G1689" t="s">
        <v>159</v>
      </c>
      <c r="H1689" t="s">
        <v>149</v>
      </c>
      <c r="I1689" t="s">
        <v>136</v>
      </c>
      <c r="J1689" t="s">
        <v>137</v>
      </c>
      <c r="K1689" t="s">
        <v>138</v>
      </c>
      <c r="L1689" t="s">
        <v>4954</v>
      </c>
      <c r="M1689" t="s">
        <v>4955</v>
      </c>
      <c r="N1689" s="26">
        <v>0.83194444400000001</v>
      </c>
      <c r="O1689">
        <v>18</v>
      </c>
      <c r="P1689">
        <v>5365</v>
      </c>
      <c r="Q1689">
        <v>139</v>
      </c>
      <c r="R1689">
        <v>1197</v>
      </c>
      <c r="S1689">
        <v>58</v>
      </c>
      <c r="T1689">
        <v>898</v>
      </c>
      <c r="U1689">
        <v>1</v>
      </c>
      <c r="V1689">
        <v>2</v>
      </c>
      <c r="W1689" s="26">
        <v>15.508632977276793</v>
      </c>
      <c r="X1689" s="26">
        <v>1039.1288024710434</v>
      </c>
      <c r="Y1689" s="26">
        <v>197.56095012731674</v>
      </c>
      <c r="Z1689" s="26">
        <v>219.54530324034843</v>
      </c>
      <c r="AA1689" s="26">
        <v>242.09862966371534</v>
      </c>
      <c r="AB1689" s="26">
        <v>472.74022017894322</v>
      </c>
      <c r="AC1689" s="26">
        <v>63.920420040452456</v>
      </c>
      <c r="AD1689" s="26">
        <v>7.8018584174445671</v>
      </c>
      <c r="AE1689" s="26">
        <v>2258.304817116541</v>
      </c>
    </row>
    <row r="1690" spans="1:31" x14ac:dyDescent="0.3">
      <c r="A1690">
        <v>2763272</v>
      </c>
      <c r="B1690">
        <v>1</v>
      </c>
      <c r="C1690" t="s">
        <v>80</v>
      </c>
      <c r="D1690" t="s">
        <v>85</v>
      </c>
      <c r="E1690" t="s">
        <v>175</v>
      </c>
      <c r="F1690" t="s">
        <v>4956</v>
      </c>
      <c r="G1690" t="s">
        <v>159</v>
      </c>
      <c r="H1690" t="s">
        <v>149</v>
      </c>
      <c r="I1690" t="s">
        <v>136</v>
      </c>
      <c r="J1690" t="s">
        <v>137</v>
      </c>
      <c r="K1690" t="s">
        <v>138</v>
      </c>
      <c r="L1690" t="s">
        <v>4957</v>
      </c>
      <c r="M1690" t="s">
        <v>4892</v>
      </c>
      <c r="N1690" s="26">
        <v>0.96888888799999995</v>
      </c>
      <c r="O1690">
        <v>0</v>
      </c>
      <c r="P1690">
        <v>7579</v>
      </c>
      <c r="Q1690">
        <v>0</v>
      </c>
      <c r="R1690">
        <v>0</v>
      </c>
      <c r="S1690">
        <v>1</v>
      </c>
      <c r="T1690">
        <v>1002</v>
      </c>
      <c r="U1690">
        <v>0</v>
      </c>
      <c r="V1690">
        <v>0</v>
      </c>
      <c r="W1690" s="26">
        <v>0</v>
      </c>
      <c r="X1690" s="26">
        <v>1708.3022012740764</v>
      </c>
      <c r="Y1690" s="26">
        <v>0</v>
      </c>
      <c r="Z1690" s="26">
        <v>0</v>
      </c>
      <c r="AA1690" s="26">
        <v>1.364579924523611</v>
      </c>
      <c r="AB1690" s="26">
        <v>1049.6537231993616</v>
      </c>
      <c r="AC1690" s="26">
        <v>0</v>
      </c>
      <c r="AD1690" s="26">
        <v>0</v>
      </c>
      <c r="AE1690" s="26">
        <v>2759.3205043979615</v>
      </c>
    </row>
    <row r="1691" spans="1:31" x14ac:dyDescent="0.3">
      <c r="A1691">
        <v>2763335</v>
      </c>
      <c r="B1691">
        <v>1</v>
      </c>
      <c r="C1691" t="s">
        <v>80</v>
      </c>
      <c r="D1691" t="s">
        <v>82</v>
      </c>
      <c r="E1691" t="s">
        <v>141</v>
      </c>
      <c r="F1691" t="s">
        <v>4958</v>
      </c>
      <c r="G1691" t="s">
        <v>143</v>
      </c>
      <c r="H1691" t="s">
        <v>135</v>
      </c>
      <c r="I1691" t="s">
        <v>136</v>
      </c>
      <c r="J1691" t="s">
        <v>137</v>
      </c>
      <c r="K1691" t="s">
        <v>138</v>
      </c>
      <c r="L1691" t="s">
        <v>4959</v>
      </c>
      <c r="M1691" t="s">
        <v>4960</v>
      </c>
      <c r="N1691" s="26">
        <v>0.14472222200000001</v>
      </c>
      <c r="O1691">
        <v>0</v>
      </c>
      <c r="P1691">
        <v>2</v>
      </c>
      <c r="Q1691">
        <v>0</v>
      </c>
      <c r="R1691">
        <v>0</v>
      </c>
      <c r="S1691">
        <v>0</v>
      </c>
      <c r="T1691">
        <v>91</v>
      </c>
      <c r="U1691">
        <v>0</v>
      </c>
      <c r="V1691">
        <v>0</v>
      </c>
      <c r="W1691" s="26">
        <v>0</v>
      </c>
      <c r="X1691" s="26">
        <v>0.44578447816647304</v>
      </c>
      <c r="Y1691" s="26">
        <v>0</v>
      </c>
      <c r="Z1691" s="26">
        <v>0</v>
      </c>
      <c r="AA1691" s="26">
        <v>0</v>
      </c>
      <c r="AB1691" s="26">
        <v>9.9693984084446026</v>
      </c>
      <c r="AC1691" s="26">
        <v>0</v>
      </c>
      <c r="AD1691" s="26">
        <v>0</v>
      </c>
      <c r="AE1691" s="26">
        <v>10.415182886611076</v>
      </c>
    </row>
    <row r="1692" spans="1:31" x14ac:dyDescent="0.3">
      <c r="A1692">
        <v>2763212</v>
      </c>
      <c r="B1692">
        <v>1</v>
      </c>
      <c r="C1692" t="s">
        <v>80</v>
      </c>
      <c r="D1692" t="s">
        <v>91</v>
      </c>
      <c r="E1692" t="s">
        <v>141</v>
      </c>
      <c r="F1692" t="s">
        <v>4580</v>
      </c>
      <c r="G1692" t="s">
        <v>186</v>
      </c>
      <c r="H1692" t="s">
        <v>135</v>
      </c>
      <c r="I1692" t="s">
        <v>136</v>
      </c>
      <c r="J1692" t="s">
        <v>137</v>
      </c>
      <c r="K1692" t="s">
        <v>187</v>
      </c>
      <c r="L1692" t="s">
        <v>4961</v>
      </c>
      <c r="M1692" t="s">
        <v>4962</v>
      </c>
      <c r="N1692" s="26">
        <v>7.6461111109999997</v>
      </c>
      <c r="O1692">
        <v>0</v>
      </c>
      <c r="P1692">
        <v>10</v>
      </c>
      <c r="Q1692">
        <v>0</v>
      </c>
      <c r="R1692">
        <v>25</v>
      </c>
      <c r="S1692">
        <v>0</v>
      </c>
      <c r="T1692">
        <v>7</v>
      </c>
      <c r="U1692">
        <v>0</v>
      </c>
      <c r="V1692">
        <v>0</v>
      </c>
      <c r="W1692" s="26">
        <v>0</v>
      </c>
      <c r="X1692" s="26">
        <v>16.446733568733549</v>
      </c>
      <c r="Y1692" s="26">
        <v>0</v>
      </c>
      <c r="Z1692" s="26">
        <v>9.0209573020894993</v>
      </c>
      <c r="AA1692" s="26">
        <v>0</v>
      </c>
      <c r="AB1692" s="26">
        <v>0.72686511351880312</v>
      </c>
      <c r="AC1692" s="26">
        <v>0</v>
      </c>
      <c r="AD1692" s="26">
        <v>0</v>
      </c>
      <c r="AE1692" s="26">
        <v>26.19455598434185</v>
      </c>
    </row>
    <row r="1693" spans="1:31" x14ac:dyDescent="0.3">
      <c r="A1693">
        <v>2763235</v>
      </c>
      <c r="B1693">
        <v>1</v>
      </c>
      <c r="C1693" t="s">
        <v>80</v>
      </c>
      <c r="D1693" t="s">
        <v>98</v>
      </c>
      <c r="E1693" t="s">
        <v>157</v>
      </c>
      <c r="F1693" t="s">
        <v>4963</v>
      </c>
      <c r="G1693" t="s">
        <v>159</v>
      </c>
      <c r="H1693" t="s">
        <v>149</v>
      </c>
      <c r="I1693" t="s">
        <v>136</v>
      </c>
      <c r="J1693" t="s">
        <v>137</v>
      </c>
      <c r="K1693" t="s">
        <v>138</v>
      </c>
      <c r="L1693" t="s">
        <v>4964</v>
      </c>
      <c r="M1693" t="s">
        <v>4965</v>
      </c>
      <c r="N1693" s="26">
        <v>1.116944444</v>
      </c>
      <c r="O1693">
        <v>0</v>
      </c>
      <c r="P1693">
        <v>22</v>
      </c>
      <c r="Q1693">
        <v>30</v>
      </c>
      <c r="R1693">
        <v>210</v>
      </c>
      <c r="S1693">
        <v>8</v>
      </c>
      <c r="T1693">
        <v>67</v>
      </c>
      <c r="U1693">
        <v>2</v>
      </c>
      <c r="V1693">
        <v>0</v>
      </c>
      <c r="W1693" s="26">
        <v>0</v>
      </c>
      <c r="X1693" s="26">
        <v>10.814900099689233</v>
      </c>
      <c r="Y1693" s="26">
        <v>23.209756040435494</v>
      </c>
      <c r="Z1693" s="26">
        <v>15.403066049283328</v>
      </c>
      <c r="AA1693" s="26">
        <v>37.0906026259755</v>
      </c>
      <c r="AB1693" s="26">
        <v>15.619738684688063</v>
      </c>
      <c r="AC1693" s="26">
        <v>110.66945882832232</v>
      </c>
      <c r="AD1693" s="26">
        <v>0</v>
      </c>
      <c r="AE1693" s="26">
        <v>212.80752232839393</v>
      </c>
    </row>
    <row r="1694" spans="1:31" x14ac:dyDescent="0.3">
      <c r="A1694">
        <v>2763358</v>
      </c>
      <c r="B1694">
        <v>1</v>
      </c>
      <c r="C1694" t="s">
        <v>80</v>
      </c>
      <c r="D1694" t="s">
        <v>96</v>
      </c>
      <c r="E1694" t="s">
        <v>146</v>
      </c>
      <c r="F1694" t="s">
        <v>4966</v>
      </c>
      <c r="G1694" t="s">
        <v>148</v>
      </c>
      <c r="H1694" t="s">
        <v>149</v>
      </c>
      <c r="I1694" t="s">
        <v>136</v>
      </c>
      <c r="J1694" t="s">
        <v>137</v>
      </c>
      <c r="K1694" t="s">
        <v>138</v>
      </c>
      <c r="L1694" t="s">
        <v>4967</v>
      </c>
      <c r="M1694" t="s">
        <v>4968</v>
      </c>
      <c r="N1694" s="26">
        <v>3.1330555549999999</v>
      </c>
      <c r="O1694">
        <v>0</v>
      </c>
      <c r="P1694">
        <v>77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 s="26">
        <v>0</v>
      </c>
      <c r="X1694" s="26">
        <v>7.6195375684425279</v>
      </c>
      <c r="Y1694" s="26">
        <v>0</v>
      </c>
      <c r="Z1694" s="26">
        <v>0</v>
      </c>
      <c r="AA1694" s="26">
        <v>0</v>
      </c>
      <c r="AB1694" s="26">
        <v>0</v>
      </c>
      <c r="AC1694" s="26">
        <v>0</v>
      </c>
      <c r="AD1694" s="26">
        <v>0</v>
      </c>
      <c r="AE1694" s="26">
        <v>7.6195375684425279</v>
      </c>
    </row>
    <row r="1695" spans="1:31" x14ac:dyDescent="0.3">
      <c r="A1695">
        <v>2763836</v>
      </c>
      <c r="B1695">
        <v>1</v>
      </c>
      <c r="C1695" t="s">
        <v>80</v>
      </c>
      <c r="D1695" t="s">
        <v>83</v>
      </c>
      <c r="E1695" t="s">
        <v>170</v>
      </c>
      <c r="F1695" t="s">
        <v>4969</v>
      </c>
      <c r="G1695" t="s">
        <v>303</v>
      </c>
      <c r="H1695" t="s">
        <v>135</v>
      </c>
      <c r="I1695" t="s">
        <v>136</v>
      </c>
      <c r="J1695" t="s">
        <v>137</v>
      </c>
      <c r="K1695" t="s">
        <v>138</v>
      </c>
      <c r="L1695" t="s">
        <v>4970</v>
      </c>
      <c r="M1695" t="s">
        <v>4971</v>
      </c>
      <c r="N1695" s="26">
        <v>0.88555555500000005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6</v>
      </c>
      <c r="U1695">
        <v>0</v>
      </c>
      <c r="V1695">
        <v>0</v>
      </c>
      <c r="W1695" s="26">
        <v>0</v>
      </c>
      <c r="X1695" s="26">
        <v>0</v>
      </c>
      <c r="Y1695" s="26">
        <v>0</v>
      </c>
      <c r="Z1695" s="26">
        <v>0</v>
      </c>
      <c r="AA1695" s="26">
        <v>0</v>
      </c>
      <c r="AB1695" s="26">
        <v>19.104855464410267</v>
      </c>
      <c r="AC1695" s="26">
        <v>0</v>
      </c>
      <c r="AD1695" s="26">
        <v>0</v>
      </c>
      <c r="AE1695" s="26">
        <v>19.104855464410267</v>
      </c>
    </row>
    <row r="1696" spans="1:31" x14ac:dyDescent="0.3">
      <c r="A1696">
        <v>2763295</v>
      </c>
      <c r="B1696">
        <v>1</v>
      </c>
      <c r="C1696" t="s">
        <v>80</v>
      </c>
      <c r="D1696" t="s">
        <v>82</v>
      </c>
      <c r="E1696" t="s">
        <v>141</v>
      </c>
      <c r="F1696" t="s">
        <v>4958</v>
      </c>
      <c r="G1696" t="s">
        <v>143</v>
      </c>
      <c r="H1696" t="s">
        <v>135</v>
      </c>
      <c r="I1696" t="s">
        <v>136</v>
      </c>
      <c r="J1696" t="s">
        <v>137</v>
      </c>
      <c r="K1696" t="s">
        <v>138</v>
      </c>
      <c r="L1696" t="s">
        <v>4972</v>
      </c>
      <c r="M1696" t="s">
        <v>4973</v>
      </c>
      <c r="N1696" s="26">
        <v>8.8333333E-2</v>
      </c>
      <c r="O1696">
        <v>0</v>
      </c>
      <c r="P1696">
        <v>2</v>
      </c>
      <c r="Q1696">
        <v>0</v>
      </c>
      <c r="R1696">
        <v>0</v>
      </c>
      <c r="S1696">
        <v>0</v>
      </c>
      <c r="T1696">
        <v>91</v>
      </c>
      <c r="U1696">
        <v>0</v>
      </c>
      <c r="V1696">
        <v>0</v>
      </c>
      <c r="W1696" s="26">
        <v>0</v>
      </c>
      <c r="X1696" s="26">
        <v>0.26738226619115302</v>
      </c>
      <c r="Y1696" s="26">
        <v>0</v>
      </c>
      <c r="Z1696" s="26">
        <v>0</v>
      </c>
      <c r="AA1696" s="26">
        <v>0</v>
      </c>
      <c r="AB1696" s="26">
        <v>6.2266071545294004</v>
      </c>
      <c r="AC1696" s="26">
        <v>0</v>
      </c>
      <c r="AD1696" s="26">
        <v>0</v>
      </c>
      <c r="AE1696" s="26">
        <v>6.4939894207205535</v>
      </c>
    </row>
    <row r="1697" spans="1:31" x14ac:dyDescent="0.3">
      <c r="A1697">
        <v>2763149</v>
      </c>
      <c r="B1697">
        <v>1</v>
      </c>
      <c r="C1697" t="s">
        <v>80</v>
      </c>
      <c r="D1697" t="s">
        <v>82</v>
      </c>
      <c r="E1697" t="s">
        <v>166</v>
      </c>
      <c r="F1697" t="s">
        <v>4974</v>
      </c>
      <c r="G1697" t="s">
        <v>143</v>
      </c>
      <c r="H1697" t="s">
        <v>135</v>
      </c>
      <c r="I1697" t="s">
        <v>136</v>
      </c>
      <c r="J1697" t="s">
        <v>137</v>
      </c>
      <c r="K1697" t="s">
        <v>138</v>
      </c>
      <c r="L1697" t="s">
        <v>4975</v>
      </c>
      <c r="M1697" t="s">
        <v>4976</v>
      </c>
      <c r="N1697" s="26">
        <v>0.74277777700000003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52</v>
      </c>
      <c r="U1697">
        <v>0</v>
      </c>
      <c r="V1697">
        <v>0</v>
      </c>
      <c r="W1697" s="26">
        <v>0</v>
      </c>
      <c r="X1697" s="26">
        <v>0</v>
      </c>
      <c r="Y1697" s="26">
        <v>0</v>
      </c>
      <c r="Z1697" s="26">
        <v>0</v>
      </c>
      <c r="AA1697" s="26">
        <v>0</v>
      </c>
      <c r="AB1697" s="26">
        <v>8.2690876291123772</v>
      </c>
      <c r="AC1697" s="26">
        <v>0</v>
      </c>
      <c r="AD1697" s="26">
        <v>0</v>
      </c>
      <c r="AE1697" s="26">
        <v>8.2690876291123772</v>
      </c>
    </row>
    <row r="1698" spans="1:31" x14ac:dyDescent="0.3">
      <c r="A1698">
        <v>2763438</v>
      </c>
      <c r="B1698">
        <v>1</v>
      </c>
      <c r="C1698" t="s">
        <v>80</v>
      </c>
      <c r="D1698" t="s">
        <v>82</v>
      </c>
      <c r="E1698" t="s">
        <v>132</v>
      </c>
      <c r="F1698" t="s">
        <v>4977</v>
      </c>
      <c r="G1698" t="s">
        <v>134</v>
      </c>
      <c r="H1698" t="s">
        <v>135</v>
      </c>
      <c r="I1698" t="s">
        <v>136</v>
      </c>
      <c r="J1698" t="s">
        <v>137</v>
      </c>
      <c r="K1698" t="s">
        <v>138</v>
      </c>
      <c r="L1698" t="s">
        <v>4978</v>
      </c>
      <c r="M1698" t="s">
        <v>4979</v>
      </c>
      <c r="N1698" s="26">
        <v>5.4991666659999998</v>
      </c>
      <c r="O1698">
        <v>0</v>
      </c>
      <c r="P1698">
        <v>9</v>
      </c>
      <c r="Q1698">
        <v>0</v>
      </c>
      <c r="R1698">
        <v>0</v>
      </c>
      <c r="S1698">
        <v>0</v>
      </c>
      <c r="T1698">
        <v>10</v>
      </c>
      <c r="U1698">
        <v>0</v>
      </c>
      <c r="V1698">
        <v>0</v>
      </c>
      <c r="W1698" s="26">
        <v>0</v>
      </c>
      <c r="X1698" s="26">
        <v>24.315772249125182</v>
      </c>
      <c r="Y1698" s="26">
        <v>0</v>
      </c>
      <c r="Z1698" s="26">
        <v>0</v>
      </c>
      <c r="AA1698" s="26">
        <v>0</v>
      </c>
      <c r="AB1698" s="26">
        <v>89.125418987960884</v>
      </c>
      <c r="AC1698" s="26">
        <v>0</v>
      </c>
      <c r="AD1698" s="26">
        <v>0</v>
      </c>
      <c r="AE1698" s="26">
        <v>113.44119123708606</v>
      </c>
    </row>
    <row r="1699" spans="1:31" x14ac:dyDescent="0.3">
      <c r="A1699">
        <v>2763630</v>
      </c>
      <c r="B1699">
        <v>1</v>
      </c>
      <c r="C1699" t="s">
        <v>81</v>
      </c>
      <c r="D1699" t="s">
        <v>128</v>
      </c>
      <c r="E1699" t="s">
        <v>132</v>
      </c>
      <c r="F1699" t="s">
        <v>2428</v>
      </c>
      <c r="G1699" t="s">
        <v>287</v>
      </c>
      <c r="H1699" t="s">
        <v>135</v>
      </c>
      <c r="I1699" t="s">
        <v>136</v>
      </c>
      <c r="J1699" t="s">
        <v>3</v>
      </c>
      <c r="K1699" t="s">
        <v>138</v>
      </c>
      <c r="L1699" t="s">
        <v>4980</v>
      </c>
      <c r="M1699" t="s">
        <v>4981</v>
      </c>
      <c r="N1699" s="26">
        <v>1.786944444</v>
      </c>
      <c r="O1699">
        <v>0</v>
      </c>
      <c r="P1699">
        <v>11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 s="26">
        <v>0</v>
      </c>
      <c r="X1699" s="26">
        <v>5.9400675528449636</v>
      </c>
      <c r="Y1699" s="26">
        <v>0</v>
      </c>
      <c r="Z1699" s="26">
        <v>0</v>
      </c>
      <c r="AA1699" s="26">
        <v>0</v>
      </c>
      <c r="AB1699" s="26">
        <v>0</v>
      </c>
      <c r="AC1699" s="26">
        <v>0</v>
      </c>
      <c r="AD1699" s="26">
        <v>0</v>
      </c>
      <c r="AE1699" s="26">
        <v>5.9400675528449636</v>
      </c>
    </row>
    <row r="1700" spans="1:31" x14ac:dyDescent="0.3">
      <c r="A1700">
        <v>2763481</v>
      </c>
      <c r="B1700">
        <v>1</v>
      </c>
      <c r="C1700" t="s">
        <v>80</v>
      </c>
      <c r="D1700" t="s">
        <v>83</v>
      </c>
      <c r="E1700" t="s">
        <v>132</v>
      </c>
      <c r="F1700" t="s">
        <v>4982</v>
      </c>
      <c r="G1700" t="s">
        <v>197</v>
      </c>
      <c r="H1700" t="s">
        <v>135</v>
      </c>
      <c r="I1700" t="s">
        <v>136</v>
      </c>
      <c r="J1700" t="s">
        <v>137</v>
      </c>
      <c r="K1700" t="s">
        <v>138</v>
      </c>
      <c r="L1700" t="s">
        <v>4983</v>
      </c>
      <c r="M1700" t="s">
        <v>4984</v>
      </c>
      <c r="N1700" s="26">
        <v>3.4880555549999999</v>
      </c>
      <c r="O1700">
        <v>0</v>
      </c>
      <c r="P1700">
        <v>1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 s="26">
        <v>0</v>
      </c>
      <c r="X1700" s="26">
        <v>0.40921901566503111</v>
      </c>
      <c r="Y1700" s="26">
        <v>0</v>
      </c>
      <c r="Z1700" s="26">
        <v>0</v>
      </c>
      <c r="AA1700" s="26">
        <v>0</v>
      </c>
      <c r="AB1700" s="26">
        <v>0</v>
      </c>
      <c r="AC1700" s="26">
        <v>0</v>
      </c>
      <c r="AD1700" s="26">
        <v>0</v>
      </c>
      <c r="AE1700" s="26">
        <v>0.40921901566503111</v>
      </c>
    </row>
    <row r="1701" spans="1:31" x14ac:dyDescent="0.3">
      <c r="A1701">
        <v>2763604</v>
      </c>
      <c r="B1701">
        <v>1</v>
      </c>
      <c r="C1701" t="s">
        <v>80</v>
      </c>
      <c r="D1701" t="s">
        <v>110</v>
      </c>
      <c r="E1701" t="s">
        <v>132</v>
      </c>
      <c r="F1701" t="s">
        <v>4985</v>
      </c>
      <c r="G1701" t="s">
        <v>197</v>
      </c>
      <c r="H1701" t="s">
        <v>135</v>
      </c>
      <c r="I1701" t="s">
        <v>136</v>
      </c>
      <c r="J1701" t="s">
        <v>137</v>
      </c>
      <c r="K1701" t="s">
        <v>138</v>
      </c>
      <c r="L1701" t="s">
        <v>4986</v>
      </c>
      <c r="M1701" t="s">
        <v>4987</v>
      </c>
      <c r="N1701" s="26">
        <v>1.7411111109999999</v>
      </c>
      <c r="O1701">
        <v>0</v>
      </c>
      <c r="P1701">
        <v>1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 s="26">
        <v>0</v>
      </c>
      <c r="X1701" s="26">
        <v>1.0422380150342989</v>
      </c>
      <c r="Y1701" s="26">
        <v>0</v>
      </c>
      <c r="Z1701" s="26">
        <v>0</v>
      </c>
      <c r="AA1701" s="26">
        <v>0</v>
      </c>
      <c r="AB1701" s="26">
        <v>0</v>
      </c>
      <c r="AC1701" s="26">
        <v>0</v>
      </c>
      <c r="AD1701" s="26">
        <v>0</v>
      </c>
      <c r="AE1701" s="26">
        <v>1.0422380150342989</v>
      </c>
    </row>
    <row r="1702" spans="1:31" x14ac:dyDescent="0.3">
      <c r="A1702">
        <v>2763232</v>
      </c>
      <c r="B1702">
        <v>1</v>
      </c>
      <c r="C1702" t="s">
        <v>81</v>
      </c>
      <c r="D1702" t="s">
        <v>128</v>
      </c>
      <c r="E1702" t="s">
        <v>157</v>
      </c>
      <c r="F1702" t="s">
        <v>4988</v>
      </c>
      <c r="G1702" t="s">
        <v>186</v>
      </c>
      <c r="H1702" t="s">
        <v>149</v>
      </c>
      <c r="I1702" t="s">
        <v>136</v>
      </c>
      <c r="J1702" t="s">
        <v>137</v>
      </c>
      <c r="K1702" t="s">
        <v>187</v>
      </c>
      <c r="L1702" t="s">
        <v>4989</v>
      </c>
      <c r="M1702" t="s">
        <v>4990</v>
      </c>
      <c r="N1702" s="26">
        <v>3.8088888879999998</v>
      </c>
      <c r="O1702">
        <v>0</v>
      </c>
      <c r="P1702">
        <v>4463</v>
      </c>
      <c r="Q1702">
        <v>0</v>
      </c>
      <c r="R1702">
        <v>0</v>
      </c>
      <c r="S1702">
        <v>1</v>
      </c>
      <c r="T1702">
        <v>116</v>
      </c>
      <c r="U1702">
        <v>0</v>
      </c>
      <c r="V1702">
        <v>0</v>
      </c>
      <c r="W1702" s="26">
        <v>0</v>
      </c>
      <c r="X1702" s="26">
        <v>3734.6251989374723</v>
      </c>
      <c r="Y1702" s="26">
        <v>0</v>
      </c>
      <c r="Z1702" s="26">
        <v>0</v>
      </c>
      <c r="AA1702" s="26">
        <v>264.36877007586054</v>
      </c>
      <c r="AB1702" s="26">
        <v>584.58783308086947</v>
      </c>
      <c r="AC1702" s="26">
        <v>0</v>
      </c>
      <c r="AD1702" s="26">
        <v>0</v>
      </c>
      <c r="AE1702" s="26">
        <v>4583.5818020942024</v>
      </c>
    </row>
    <row r="1703" spans="1:31" x14ac:dyDescent="0.3">
      <c r="A1703">
        <v>2763859</v>
      </c>
      <c r="B1703">
        <v>1</v>
      </c>
      <c r="C1703" t="s">
        <v>80</v>
      </c>
      <c r="D1703" t="s">
        <v>86</v>
      </c>
      <c r="E1703" t="s">
        <v>132</v>
      </c>
      <c r="F1703" t="s">
        <v>4124</v>
      </c>
      <c r="G1703" t="s">
        <v>134</v>
      </c>
      <c r="H1703" t="s">
        <v>135</v>
      </c>
      <c r="I1703" t="s">
        <v>136</v>
      </c>
      <c r="J1703" t="s">
        <v>137</v>
      </c>
      <c r="K1703" t="s">
        <v>138</v>
      </c>
      <c r="L1703" t="s">
        <v>4991</v>
      </c>
      <c r="M1703" t="s">
        <v>4992</v>
      </c>
      <c r="N1703" s="26">
        <v>2.7266666659999999</v>
      </c>
      <c r="O1703">
        <v>0</v>
      </c>
      <c r="P1703">
        <v>1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 s="26">
        <v>0</v>
      </c>
      <c r="X1703" s="26">
        <v>1.4230289309150561</v>
      </c>
      <c r="Y1703" s="26">
        <v>0</v>
      </c>
      <c r="Z1703" s="26">
        <v>0</v>
      </c>
      <c r="AA1703" s="26">
        <v>0</v>
      </c>
      <c r="AB1703" s="26">
        <v>0</v>
      </c>
      <c r="AC1703" s="26">
        <v>0</v>
      </c>
      <c r="AD1703" s="26">
        <v>0</v>
      </c>
      <c r="AE1703" s="26">
        <v>1.4230289309150561</v>
      </c>
    </row>
    <row r="1704" spans="1:31" x14ac:dyDescent="0.3">
      <c r="A1704">
        <v>2763624</v>
      </c>
      <c r="B1704">
        <v>1</v>
      </c>
      <c r="C1704" t="s">
        <v>80</v>
      </c>
      <c r="D1704" t="s">
        <v>108</v>
      </c>
      <c r="E1704" t="s">
        <v>132</v>
      </c>
      <c r="F1704" t="s">
        <v>4993</v>
      </c>
      <c r="G1704" t="s">
        <v>197</v>
      </c>
      <c r="H1704" t="s">
        <v>135</v>
      </c>
      <c r="I1704" t="s">
        <v>136</v>
      </c>
      <c r="J1704" t="s">
        <v>137</v>
      </c>
      <c r="K1704" t="s">
        <v>138</v>
      </c>
      <c r="L1704" t="s">
        <v>4994</v>
      </c>
      <c r="M1704" t="s">
        <v>4995</v>
      </c>
      <c r="N1704" s="26">
        <v>1.521666666</v>
      </c>
      <c r="O1704">
        <v>0</v>
      </c>
      <c r="P1704">
        <v>1</v>
      </c>
      <c r="Q1704">
        <v>0</v>
      </c>
      <c r="R1704">
        <v>1</v>
      </c>
      <c r="S1704">
        <v>0</v>
      </c>
      <c r="T1704">
        <v>0</v>
      </c>
      <c r="U1704">
        <v>0</v>
      </c>
      <c r="V1704">
        <v>0</v>
      </c>
      <c r="W1704" s="26">
        <v>0</v>
      </c>
      <c r="X1704" s="26">
        <v>3.9658041957984003E-2</v>
      </c>
      <c r="Y1704" s="26">
        <v>0</v>
      </c>
      <c r="Z1704" s="26">
        <v>0</v>
      </c>
      <c r="AA1704" s="26">
        <v>0</v>
      </c>
      <c r="AB1704" s="26">
        <v>0</v>
      </c>
      <c r="AC1704" s="26">
        <v>0</v>
      </c>
      <c r="AD1704" s="26">
        <v>0</v>
      </c>
      <c r="AE1704" s="26">
        <v>3.9658041957984003E-2</v>
      </c>
    </row>
    <row r="1705" spans="1:31" x14ac:dyDescent="0.3">
      <c r="A1705">
        <v>2763375</v>
      </c>
      <c r="B1705">
        <v>1</v>
      </c>
      <c r="C1705" t="s">
        <v>80</v>
      </c>
      <c r="D1705" t="s">
        <v>100</v>
      </c>
      <c r="E1705" t="s">
        <v>132</v>
      </c>
      <c r="F1705" t="s">
        <v>4996</v>
      </c>
      <c r="G1705" t="s">
        <v>197</v>
      </c>
      <c r="H1705" t="s">
        <v>135</v>
      </c>
      <c r="I1705" t="s">
        <v>136</v>
      </c>
      <c r="J1705" t="s">
        <v>137</v>
      </c>
      <c r="K1705" t="s">
        <v>138</v>
      </c>
      <c r="L1705" t="s">
        <v>4997</v>
      </c>
      <c r="M1705" t="s">
        <v>4998</v>
      </c>
      <c r="N1705" s="26">
        <v>5.3538888880000002</v>
      </c>
      <c r="O1705">
        <v>0</v>
      </c>
      <c r="P1705">
        <v>1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 s="26">
        <v>0</v>
      </c>
      <c r="X1705" s="26">
        <v>0</v>
      </c>
      <c r="Y1705" s="26">
        <v>0</v>
      </c>
      <c r="Z1705" s="26">
        <v>0</v>
      </c>
      <c r="AA1705" s="26">
        <v>0</v>
      </c>
      <c r="AB1705" s="26">
        <v>0</v>
      </c>
      <c r="AC1705" s="26">
        <v>0</v>
      </c>
      <c r="AD1705" s="26">
        <v>0</v>
      </c>
      <c r="AE1705" s="26">
        <v>0</v>
      </c>
    </row>
    <row r="1706" spans="1:31" x14ac:dyDescent="0.3">
      <c r="A1706">
        <v>2763126</v>
      </c>
      <c r="B1706">
        <v>1</v>
      </c>
      <c r="C1706" t="s">
        <v>80</v>
      </c>
      <c r="D1706" t="s">
        <v>82</v>
      </c>
      <c r="E1706" t="s">
        <v>166</v>
      </c>
      <c r="F1706" t="s">
        <v>4999</v>
      </c>
      <c r="G1706" t="s">
        <v>628</v>
      </c>
      <c r="H1706" t="s">
        <v>135</v>
      </c>
      <c r="I1706" t="s">
        <v>136</v>
      </c>
      <c r="J1706" t="s">
        <v>137</v>
      </c>
      <c r="K1706" t="s">
        <v>187</v>
      </c>
      <c r="L1706" t="s">
        <v>5000</v>
      </c>
      <c r="M1706" t="s">
        <v>5001</v>
      </c>
      <c r="N1706" s="26">
        <v>5.261111111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4</v>
      </c>
      <c r="U1706">
        <v>0</v>
      </c>
      <c r="V1706">
        <v>0</v>
      </c>
      <c r="W1706" s="26">
        <v>0</v>
      </c>
      <c r="X1706" s="26">
        <v>0</v>
      </c>
      <c r="Y1706" s="26">
        <v>0</v>
      </c>
      <c r="Z1706" s="26">
        <v>0</v>
      </c>
      <c r="AA1706" s="26">
        <v>0</v>
      </c>
      <c r="AB1706" s="26">
        <v>36.133815212293328</v>
      </c>
      <c r="AC1706" s="26">
        <v>0</v>
      </c>
      <c r="AD1706" s="26">
        <v>0</v>
      </c>
      <c r="AE1706" s="26">
        <v>36.133815212293328</v>
      </c>
    </row>
    <row r="1707" spans="1:31" x14ac:dyDescent="0.3">
      <c r="A1707">
        <v>2763567</v>
      </c>
      <c r="B1707">
        <v>1</v>
      </c>
      <c r="C1707" t="s">
        <v>81</v>
      </c>
      <c r="D1707" t="s">
        <v>112</v>
      </c>
      <c r="E1707" t="s">
        <v>141</v>
      </c>
      <c r="F1707" t="s">
        <v>5002</v>
      </c>
      <c r="G1707" t="s">
        <v>344</v>
      </c>
      <c r="H1707" t="s">
        <v>135</v>
      </c>
      <c r="I1707" t="s">
        <v>136</v>
      </c>
      <c r="J1707" t="s">
        <v>137</v>
      </c>
      <c r="K1707" t="s">
        <v>138</v>
      </c>
      <c r="L1707" t="s">
        <v>5003</v>
      </c>
      <c r="M1707" t="s">
        <v>5004</v>
      </c>
      <c r="N1707" s="26">
        <v>0.55972222199999999</v>
      </c>
      <c r="O1707">
        <v>0</v>
      </c>
      <c r="P1707">
        <v>1</v>
      </c>
      <c r="Q1707">
        <v>0</v>
      </c>
      <c r="R1707">
        <v>18</v>
      </c>
      <c r="S1707">
        <v>0</v>
      </c>
      <c r="T1707">
        <v>7</v>
      </c>
      <c r="U1707">
        <v>0</v>
      </c>
      <c r="V1707">
        <v>0</v>
      </c>
      <c r="W1707" s="26">
        <v>0</v>
      </c>
      <c r="X1707" s="26">
        <v>0.12935049394190445</v>
      </c>
      <c r="Y1707" s="26">
        <v>0</v>
      </c>
      <c r="Z1707" s="26">
        <v>0</v>
      </c>
      <c r="AA1707" s="26">
        <v>0</v>
      </c>
      <c r="AB1707" s="26">
        <v>2.676798306208394</v>
      </c>
      <c r="AC1707" s="26">
        <v>0</v>
      </c>
      <c r="AD1707" s="26">
        <v>0</v>
      </c>
      <c r="AE1707" s="26">
        <v>2.8061488001502983</v>
      </c>
    </row>
    <row r="1708" spans="1:31" x14ac:dyDescent="0.3">
      <c r="A1708">
        <v>2763261</v>
      </c>
      <c r="B1708">
        <v>1</v>
      </c>
      <c r="C1708" t="s">
        <v>80</v>
      </c>
      <c r="D1708" t="s">
        <v>83</v>
      </c>
      <c r="E1708" t="s">
        <v>146</v>
      </c>
      <c r="F1708" t="s">
        <v>5005</v>
      </c>
      <c r="G1708" t="s">
        <v>159</v>
      </c>
      <c r="H1708" t="s">
        <v>149</v>
      </c>
      <c r="I1708" t="s">
        <v>136</v>
      </c>
      <c r="J1708" t="s">
        <v>137</v>
      </c>
      <c r="K1708" t="s">
        <v>138</v>
      </c>
      <c r="L1708" t="s">
        <v>5006</v>
      </c>
      <c r="M1708" t="s">
        <v>5007</v>
      </c>
      <c r="N1708" s="26">
        <v>0.76749999999999996</v>
      </c>
      <c r="O1708">
        <v>0</v>
      </c>
      <c r="P1708">
        <v>0</v>
      </c>
      <c r="Q1708">
        <v>1</v>
      </c>
      <c r="R1708">
        <v>0</v>
      </c>
      <c r="S1708">
        <v>3</v>
      </c>
      <c r="T1708">
        <v>0</v>
      </c>
      <c r="U1708">
        <v>1</v>
      </c>
      <c r="V1708">
        <v>0</v>
      </c>
      <c r="W1708" s="26">
        <v>0</v>
      </c>
      <c r="X1708" s="26">
        <v>0</v>
      </c>
      <c r="Y1708" s="26">
        <v>130.62735644272249</v>
      </c>
      <c r="Z1708" s="26">
        <v>0</v>
      </c>
      <c r="AA1708" s="26">
        <v>15.780497830012509</v>
      </c>
      <c r="AB1708" s="26">
        <v>0</v>
      </c>
      <c r="AC1708" s="26">
        <v>20.852581612988548</v>
      </c>
      <c r="AD1708" s="26">
        <v>0</v>
      </c>
      <c r="AE1708" s="26">
        <v>167.26043588572355</v>
      </c>
    </row>
    <row r="1709" spans="1:31" x14ac:dyDescent="0.3">
      <c r="A1709">
        <v>2763593</v>
      </c>
      <c r="B1709">
        <v>1</v>
      </c>
      <c r="C1709" t="s">
        <v>80</v>
      </c>
      <c r="D1709" t="s">
        <v>82</v>
      </c>
      <c r="E1709" t="s">
        <v>132</v>
      </c>
      <c r="F1709" t="s">
        <v>5008</v>
      </c>
      <c r="G1709" t="s">
        <v>307</v>
      </c>
      <c r="H1709" t="s">
        <v>135</v>
      </c>
      <c r="I1709" t="s">
        <v>136</v>
      </c>
      <c r="J1709" t="s">
        <v>137</v>
      </c>
      <c r="K1709" t="s">
        <v>138</v>
      </c>
      <c r="L1709" t="s">
        <v>5009</v>
      </c>
      <c r="M1709" t="s">
        <v>5010</v>
      </c>
      <c r="N1709" s="26">
        <v>1.231666666</v>
      </c>
      <c r="O1709">
        <v>0</v>
      </c>
      <c r="P1709">
        <v>24</v>
      </c>
      <c r="Q1709">
        <v>0</v>
      </c>
      <c r="R1709">
        <v>0</v>
      </c>
      <c r="S1709">
        <v>0</v>
      </c>
      <c r="T1709">
        <v>3</v>
      </c>
      <c r="U1709">
        <v>0</v>
      </c>
      <c r="V1709">
        <v>0</v>
      </c>
      <c r="W1709" s="26">
        <v>0</v>
      </c>
      <c r="X1709" s="26">
        <v>7.9536615702053117</v>
      </c>
      <c r="Y1709" s="26">
        <v>0</v>
      </c>
      <c r="Z1709" s="26">
        <v>0</v>
      </c>
      <c r="AA1709" s="26">
        <v>0</v>
      </c>
      <c r="AB1709" s="26">
        <v>3.4582136873776772</v>
      </c>
      <c r="AC1709" s="26">
        <v>0</v>
      </c>
      <c r="AD1709" s="26">
        <v>0</v>
      </c>
      <c r="AE1709" s="26">
        <v>11.411875257582988</v>
      </c>
    </row>
    <row r="1710" spans="1:31" x14ac:dyDescent="0.3">
      <c r="A1710">
        <v>2763570</v>
      </c>
      <c r="B1710">
        <v>1</v>
      </c>
      <c r="C1710" t="s">
        <v>81</v>
      </c>
      <c r="D1710" t="s">
        <v>112</v>
      </c>
      <c r="E1710" t="s">
        <v>152</v>
      </c>
      <c r="F1710" t="s">
        <v>3229</v>
      </c>
      <c r="G1710" t="s">
        <v>159</v>
      </c>
      <c r="H1710" t="s">
        <v>149</v>
      </c>
      <c r="I1710" t="s">
        <v>136</v>
      </c>
      <c r="J1710" t="s">
        <v>137</v>
      </c>
      <c r="K1710" t="s">
        <v>138</v>
      </c>
      <c r="L1710" t="s">
        <v>5003</v>
      </c>
      <c r="M1710" t="s">
        <v>5011</v>
      </c>
      <c r="N1710" s="26">
        <v>0.762222222</v>
      </c>
      <c r="O1710">
        <v>1</v>
      </c>
      <c r="P1710">
        <v>79</v>
      </c>
      <c r="Q1710">
        <v>192</v>
      </c>
      <c r="R1710">
        <v>26</v>
      </c>
      <c r="S1710">
        <v>11</v>
      </c>
      <c r="T1710">
        <v>4</v>
      </c>
      <c r="U1710">
        <v>1</v>
      </c>
      <c r="V1710">
        <v>0</v>
      </c>
      <c r="W1710" s="26">
        <v>0.19346510282666668</v>
      </c>
      <c r="X1710" s="26">
        <v>9.4343954097731739</v>
      </c>
      <c r="Y1710" s="26">
        <v>12.551499266393808</v>
      </c>
      <c r="Z1710" s="26">
        <v>1.9664679076916416</v>
      </c>
      <c r="AA1710" s="26">
        <v>22.553779705189001</v>
      </c>
      <c r="AB1710" s="26">
        <v>1.4054967288200055</v>
      </c>
      <c r="AC1710" s="26">
        <v>76.846466580586679</v>
      </c>
      <c r="AD1710" s="26">
        <v>0</v>
      </c>
      <c r="AE1710" s="26">
        <v>124.95157070128099</v>
      </c>
    </row>
    <row r="1711" spans="1:31" x14ac:dyDescent="0.3">
      <c r="A1711">
        <v>2763238</v>
      </c>
      <c r="B1711">
        <v>1</v>
      </c>
      <c r="C1711" t="s">
        <v>80</v>
      </c>
      <c r="D1711" t="s">
        <v>97</v>
      </c>
      <c r="E1711" t="s">
        <v>141</v>
      </c>
      <c r="F1711" t="s">
        <v>5012</v>
      </c>
      <c r="G1711" t="s">
        <v>186</v>
      </c>
      <c r="H1711" t="s">
        <v>135</v>
      </c>
      <c r="I1711" t="s">
        <v>136</v>
      </c>
      <c r="J1711" t="s">
        <v>137</v>
      </c>
      <c r="K1711" t="s">
        <v>187</v>
      </c>
      <c r="L1711" t="s">
        <v>5013</v>
      </c>
      <c r="M1711" t="s">
        <v>5014</v>
      </c>
      <c r="N1711" s="26">
        <v>0.56499999999999995</v>
      </c>
      <c r="O1711">
        <v>0</v>
      </c>
      <c r="P1711">
        <v>230</v>
      </c>
      <c r="Q1711">
        <v>0</v>
      </c>
      <c r="R1711">
        <v>0</v>
      </c>
      <c r="S1711">
        <v>0</v>
      </c>
      <c r="T1711">
        <v>32</v>
      </c>
      <c r="U1711">
        <v>0</v>
      </c>
      <c r="V1711">
        <v>0</v>
      </c>
      <c r="W1711" s="26">
        <v>0</v>
      </c>
      <c r="X1711" s="26">
        <v>55.339405122106854</v>
      </c>
      <c r="Y1711" s="26">
        <v>0</v>
      </c>
      <c r="Z1711" s="26">
        <v>0</v>
      </c>
      <c r="AA1711" s="26">
        <v>0</v>
      </c>
      <c r="AB1711" s="26">
        <v>14.042321389775331</v>
      </c>
      <c r="AC1711" s="26">
        <v>0</v>
      </c>
      <c r="AD1711" s="26">
        <v>0</v>
      </c>
      <c r="AE1711" s="26">
        <v>69.381726511882192</v>
      </c>
    </row>
    <row r="1712" spans="1:31" x14ac:dyDescent="0.3">
      <c r="A1712">
        <v>2763215</v>
      </c>
      <c r="B1712">
        <v>1</v>
      </c>
      <c r="C1712" t="s">
        <v>81</v>
      </c>
      <c r="D1712" t="s">
        <v>126</v>
      </c>
      <c r="E1712" t="s">
        <v>146</v>
      </c>
      <c r="F1712" t="s">
        <v>2516</v>
      </c>
      <c r="G1712" t="s">
        <v>186</v>
      </c>
      <c r="H1712" t="s">
        <v>149</v>
      </c>
      <c r="I1712" t="s">
        <v>136</v>
      </c>
      <c r="J1712" t="s">
        <v>137</v>
      </c>
      <c r="K1712" t="s">
        <v>187</v>
      </c>
      <c r="L1712" t="s">
        <v>5015</v>
      </c>
      <c r="M1712" t="s">
        <v>5016</v>
      </c>
      <c r="N1712" s="26">
        <v>4.4930555549999998</v>
      </c>
      <c r="O1712">
        <v>0</v>
      </c>
      <c r="P1712">
        <v>65</v>
      </c>
      <c r="Q1712">
        <v>2</v>
      </c>
      <c r="R1712">
        <v>89</v>
      </c>
      <c r="S1712">
        <v>0</v>
      </c>
      <c r="T1712">
        <v>12</v>
      </c>
      <c r="U1712">
        <v>0</v>
      </c>
      <c r="V1712">
        <v>0</v>
      </c>
      <c r="W1712" s="26">
        <v>0</v>
      </c>
      <c r="X1712" s="26">
        <v>48.850245712526338</v>
      </c>
      <c r="Y1712" s="26">
        <v>2.5771959181168205</v>
      </c>
      <c r="Z1712" s="26">
        <v>67.162211431026705</v>
      </c>
      <c r="AA1712" s="26">
        <v>0</v>
      </c>
      <c r="AB1712" s="26">
        <v>53.410638092563133</v>
      </c>
      <c r="AC1712" s="26">
        <v>0</v>
      </c>
      <c r="AD1712" s="26">
        <v>0</v>
      </c>
      <c r="AE1712" s="26">
        <v>172.000291154233</v>
      </c>
    </row>
    <row r="1713" spans="1:31" x14ac:dyDescent="0.3">
      <c r="A1713">
        <v>2763756</v>
      </c>
      <c r="B1713">
        <v>1</v>
      </c>
      <c r="C1713" t="s">
        <v>80</v>
      </c>
      <c r="D1713" t="s">
        <v>104</v>
      </c>
      <c r="E1713" t="s">
        <v>132</v>
      </c>
      <c r="F1713" t="s">
        <v>5017</v>
      </c>
      <c r="G1713" t="s">
        <v>134</v>
      </c>
      <c r="H1713" t="s">
        <v>135</v>
      </c>
      <c r="I1713" t="s">
        <v>136</v>
      </c>
      <c r="J1713" t="s">
        <v>137</v>
      </c>
      <c r="K1713" t="s">
        <v>138</v>
      </c>
      <c r="L1713" t="s">
        <v>5018</v>
      </c>
      <c r="M1713" t="s">
        <v>5019</v>
      </c>
      <c r="N1713" s="26">
        <v>1.678055555</v>
      </c>
      <c r="O1713">
        <v>0</v>
      </c>
      <c r="P1713">
        <v>4</v>
      </c>
      <c r="Q1713">
        <v>0</v>
      </c>
      <c r="R1713">
        <v>0</v>
      </c>
      <c r="S1713">
        <v>0</v>
      </c>
      <c r="T1713">
        <v>1</v>
      </c>
      <c r="U1713">
        <v>0</v>
      </c>
      <c r="V1713">
        <v>0</v>
      </c>
      <c r="W1713" s="26">
        <v>0</v>
      </c>
      <c r="X1713" s="26">
        <v>0.91119582183496961</v>
      </c>
      <c r="Y1713" s="26">
        <v>0</v>
      </c>
      <c r="Z1713" s="26">
        <v>0</v>
      </c>
      <c r="AA1713" s="26">
        <v>0</v>
      </c>
      <c r="AB1713" s="26">
        <v>0.57700406838220886</v>
      </c>
      <c r="AC1713" s="26">
        <v>0</v>
      </c>
      <c r="AD1713" s="26">
        <v>0</v>
      </c>
      <c r="AE1713" s="26">
        <v>1.4881998902171785</v>
      </c>
    </row>
    <row r="1714" spans="1:31" x14ac:dyDescent="0.3">
      <c r="A1714">
        <v>2763430</v>
      </c>
      <c r="B1714">
        <v>1</v>
      </c>
      <c r="C1714" t="s">
        <v>81</v>
      </c>
      <c r="D1714" t="s">
        <v>118</v>
      </c>
      <c r="E1714" t="s">
        <v>146</v>
      </c>
      <c r="F1714" t="s">
        <v>5020</v>
      </c>
      <c r="G1714" t="s">
        <v>148</v>
      </c>
      <c r="H1714" t="s">
        <v>149</v>
      </c>
      <c r="I1714" t="s">
        <v>136</v>
      </c>
      <c r="J1714" t="s">
        <v>137</v>
      </c>
      <c r="K1714" t="s">
        <v>138</v>
      </c>
      <c r="L1714" t="s">
        <v>5021</v>
      </c>
      <c r="M1714" t="s">
        <v>5022</v>
      </c>
      <c r="N1714" s="26">
        <v>2.6202777770000001</v>
      </c>
      <c r="O1714">
        <v>0</v>
      </c>
      <c r="P1714">
        <v>25</v>
      </c>
      <c r="Q1714">
        <v>0</v>
      </c>
      <c r="R1714">
        <v>7</v>
      </c>
      <c r="S1714">
        <v>0</v>
      </c>
      <c r="T1714">
        <v>5</v>
      </c>
      <c r="U1714">
        <v>0</v>
      </c>
      <c r="V1714">
        <v>0</v>
      </c>
      <c r="W1714" s="26">
        <v>0</v>
      </c>
      <c r="X1714" s="26">
        <v>17.340176551883239</v>
      </c>
      <c r="Y1714" s="26">
        <v>0</v>
      </c>
      <c r="Z1714" s="26">
        <v>0.12305260229382597</v>
      </c>
      <c r="AA1714" s="26">
        <v>0</v>
      </c>
      <c r="AB1714" s="26">
        <v>1.5006937140024692</v>
      </c>
      <c r="AC1714" s="26">
        <v>0</v>
      </c>
      <c r="AD1714" s="26">
        <v>0</v>
      </c>
      <c r="AE1714" s="26">
        <v>18.963922868179534</v>
      </c>
    </row>
    <row r="1715" spans="1:31" x14ac:dyDescent="0.3">
      <c r="A1715">
        <v>2763407</v>
      </c>
      <c r="B1715">
        <v>1</v>
      </c>
      <c r="C1715" t="s">
        <v>80</v>
      </c>
      <c r="D1715" t="s">
        <v>106</v>
      </c>
      <c r="E1715" t="s">
        <v>170</v>
      </c>
      <c r="F1715" t="s">
        <v>5023</v>
      </c>
      <c r="G1715" t="s">
        <v>1885</v>
      </c>
      <c r="H1715" t="s">
        <v>135</v>
      </c>
      <c r="I1715" t="s">
        <v>136</v>
      </c>
      <c r="J1715" t="s">
        <v>137</v>
      </c>
      <c r="K1715" t="s">
        <v>138</v>
      </c>
      <c r="L1715" t="s">
        <v>5024</v>
      </c>
      <c r="M1715" t="s">
        <v>5025</v>
      </c>
      <c r="N1715" s="26">
        <v>2.5791666659999999</v>
      </c>
      <c r="O1715">
        <v>0</v>
      </c>
      <c r="P1715">
        <v>22</v>
      </c>
      <c r="Q1715">
        <v>0</v>
      </c>
      <c r="R1715">
        <v>0</v>
      </c>
      <c r="S1715">
        <v>0</v>
      </c>
      <c r="T1715">
        <v>2</v>
      </c>
      <c r="U1715">
        <v>0</v>
      </c>
      <c r="V1715">
        <v>0</v>
      </c>
      <c r="W1715" s="26">
        <v>0</v>
      </c>
      <c r="X1715" s="26">
        <v>12.68660326969281</v>
      </c>
      <c r="Y1715" s="26">
        <v>0</v>
      </c>
      <c r="Z1715" s="26">
        <v>0</v>
      </c>
      <c r="AA1715" s="26">
        <v>0</v>
      </c>
      <c r="AB1715" s="26">
        <v>4.0818437885776211</v>
      </c>
      <c r="AC1715" s="26">
        <v>0</v>
      </c>
      <c r="AD1715" s="26">
        <v>0</v>
      </c>
      <c r="AE1715" s="26">
        <v>16.768447058270432</v>
      </c>
    </row>
    <row r="1716" spans="1:31" x14ac:dyDescent="0.3">
      <c r="A1716">
        <v>2763284</v>
      </c>
      <c r="B1716">
        <v>1</v>
      </c>
      <c r="C1716" t="s">
        <v>80</v>
      </c>
      <c r="D1716" t="s">
        <v>83</v>
      </c>
      <c r="E1716" t="s">
        <v>175</v>
      </c>
      <c r="F1716" t="s">
        <v>5026</v>
      </c>
      <c r="G1716" t="s">
        <v>4592</v>
      </c>
      <c r="H1716" t="s">
        <v>365</v>
      </c>
      <c r="I1716" t="s">
        <v>136</v>
      </c>
      <c r="J1716" t="s">
        <v>137</v>
      </c>
      <c r="K1716" t="s">
        <v>187</v>
      </c>
      <c r="L1716" t="s">
        <v>5027</v>
      </c>
      <c r="M1716" t="s">
        <v>5028</v>
      </c>
      <c r="N1716" s="26">
        <v>2.3475000000000001</v>
      </c>
      <c r="O1716">
        <v>0</v>
      </c>
      <c r="P1716">
        <v>4876</v>
      </c>
      <c r="Q1716">
        <v>0</v>
      </c>
      <c r="R1716">
        <v>1</v>
      </c>
      <c r="S1716">
        <v>0</v>
      </c>
      <c r="T1716">
        <v>302</v>
      </c>
      <c r="U1716">
        <v>0</v>
      </c>
      <c r="V1716">
        <v>3</v>
      </c>
      <c r="W1716" s="26">
        <v>0</v>
      </c>
      <c r="X1716" s="26">
        <v>2549.8581872844106</v>
      </c>
      <c r="Y1716" s="26">
        <v>0</v>
      </c>
      <c r="Z1716" s="26">
        <v>3.2845754793435478</v>
      </c>
      <c r="AA1716" s="26">
        <v>0</v>
      </c>
      <c r="AB1716" s="26">
        <v>702.42275838983608</v>
      </c>
      <c r="AC1716" s="26">
        <v>0</v>
      </c>
      <c r="AD1716" s="26">
        <v>446.04479232920698</v>
      </c>
      <c r="AE1716" s="26">
        <v>3701.6103134827972</v>
      </c>
    </row>
    <row r="1717" spans="1:31" x14ac:dyDescent="0.3">
      <c r="A1717">
        <v>2763447</v>
      </c>
      <c r="B1717">
        <v>1</v>
      </c>
      <c r="C1717" t="s">
        <v>80</v>
      </c>
      <c r="D1717" t="s">
        <v>94</v>
      </c>
      <c r="E1717" t="s">
        <v>170</v>
      </c>
      <c r="F1717" t="s">
        <v>5029</v>
      </c>
      <c r="G1717" t="s">
        <v>303</v>
      </c>
      <c r="H1717" t="s">
        <v>135</v>
      </c>
      <c r="I1717" t="s">
        <v>136</v>
      </c>
      <c r="J1717" t="s">
        <v>137</v>
      </c>
      <c r="K1717" t="s">
        <v>138</v>
      </c>
      <c r="L1717" t="s">
        <v>5030</v>
      </c>
      <c r="M1717" t="s">
        <v>5031</v>
      </c>
      <c r="N1717" s="26">
        <v>2.153888888</v>
      </c>
      <c r="O1717">
        <v>0</v>
      </c>
      <c r="P1717">
        <v>188</v>
      </c>
      <c r="Q1717">
        <v>0</v>
      </c>
      <c r="R1717">
        <v>0</v>
      </c>
      <c r="S1717">
        <v>0</v>
      </c>
      <c r="T1717">
        <v>20</v>
      </c>
      <c r="U1717">
        <v>0</v>
      </c>
      <c r="V1717">
        <v>0</v>
      </c>
      <c r="W1717" s="26">
        <v>0</v>
      </c>
      <c r="X1717" s="26">
        <v>111.02905300047311</v>
      </c>
      <c r="Y1717" s="26">
        <v>0</v>
      </c>
      <c r="Z1717" s="26">
        <v>0</v>
      </c>
      <c r="AA1717" s="26">
        <v>0</v>
      </c>
      <c r="AB1717" s="26">
        <v>35.488051110497118</v>
      </c>
      <c r="AC1717" s="26">
        <v>0</v>
      </c>
      <c r="AD1717" s="26">
        <v>0</v>
      </c>
      <c r="AE1717" s="26">
        <v>146.51710411097022</v>
      </c>
    </row>
    <row r="1718" spans="1:31" x14ac:dyDescent="0.3">
      <c r="A1718">
        <v>2763198</v>
      </c>
      <c r="B1718">
        <v>1</v>
      </c>
      <c r="C1718" t="s">
        <v>81</v>
      </c>
      <c r="D1718" t="s">
        <v>128</v>
      </c>
      <c r="E1718" t="s">
        <v>132</v>
      </c>
      <c r="F1718" t="s">
        <v>5032</v>
      </c>
      <c r="G1718" t="s">
        <v>134</v>
      </c>
      <c r="H1718" t="s">
        <v>135</v>
      </c>
      <c r="I1718" t="s">
        <v>136</v>
      </c>
      <c r="J1718" t="s">
        <v>137</v>
      </c>
      <c r="K1718" t="s">
        <v>138</v>
      </c>
      <c r="L1718" t="s">
        <v>5033</v>
      </c>
      <c r="M1718" t="s">
        <v>5034</v>
      </c>
      <c r="N1718" s="26">
        <v>2.1519444440000002</v>
      </c>
      <c r="O1718">
        <v>0</v>
      </c>
      <c r="P1718">
        <v>10</v>
      </c>
      <c r="Q1718">
        <v>0</v>
      </c>
      <c r="R1718">
        <v>0</v>
      </c>
      <c r="S1718">
        <v>0</v>
      </c>
      <c r="T1718">
        <v>1</v>
      </c>
      <c r="U1718">
        <v>0</v>
      </c>
      <c r="V1718">
        <v>0</v>
      </c>
      <c r="W1718" s="26">
        <v>0</v>
      </c>
      <c r="X1718" s="26">
        <v>4.9870331450019716</v>
      </c>
      <c r="Y1718" s="26">
        <v>0</v>
      </c>
      <c r="Z1718" s="26">
        <v>0</v>
      </c>
      <c r="AA1718" s="26">
        <v>0</v>
      </c>
      <c r="AB1718" s="26">
        <v>0.83303915572794718</v>
      </c>
      <c r="AC1718" s="26">
        <v>0</v>
      </c>
      <c r="AD1718" s="26">
        <v>0</v>
      </c>
      <c r="AE1718" s="26">
        <v>5.8200723007299189</v>
      </c>
    </row>
    <row r="1719" spans="1:31" x14ac:dyDescent="0.3">
      <c r="A1719">
        <v>2763493</v>
      </c>
      <c r="B1719">
        <v>1</v>
      </c>
      <c r="C1719" t="s">
        <v>81</v>
      </c>
      <c r="D1719" t="s">
        <v>118</v>
      </c>
      <c r="E1719" t="s">
        <v>166</v>
      </c>
      <c r="F1719" t="s">
        <v>5035</v>
      </c>
      <c r="G1719" t="s">
        <v>287</v>
      </c>
      <c r="H1719" t="s">
        <v>135</v>
      </c>
      <c r="I1719" t="s">
        <v>136</v>
      </c>
      <c r="J1719" t="s">
        <v>3</v>
      </c>
      <c r="K1719" t="s">
        <v>138</v>
      </c>
      <c r="L1719" t="s">
        <v>5036</v>
      </c>
      <c r="M1719" t="s">
        <v>5037</v>
      </c>
      <c r="N1719" s="26">
        <v>0.893055555</v>
      </c>
      <c r="O1719">
        <v>0</v>
      </c>
      <c r="P1719">
        <v>57</v>
      </c>
      <c r="Q1719">
        <v>0</v>
      </c>
      <c r="R1719">
        <v>0</v>
      </c>
      <c r="S1719">
        <v>0</v>
      </c>
      <c r="T1719">
        <v>1</v>
      </c>
      <c r="U1719">
        <v>0</v>
      </c>
      <c r="V1719">
        <v>0</v>
      </c>
      <c r="W1719" s="26">
        <v>0</v>
      </c>
      <c r="X1719" s="26">
        <v>10.749097088346728</v>
      </c>
      <c r="Y1719" s="26">
        <v>0</v>
      </c>
      <c r="Z1719" s="26">
        <v>0</v>
      </c>
      <c r="AA1719" s="26">
        <v>0</v>
      </c>
      <c r="AB1719" s="26">
        <v>0</v>
      </c>
      <c r="AC1719" s="26">
        <v>0</v>
      </c>
      <c r="AD1719" s="26">
        <v>0</v>
      </c>
      <c r="AE1719" s="26">
        <v>10.749097088346728</v>
      </c>
    </row>
    <row r="1720" spans="1:31" x14ac:dyDescent="0.3">
      <c r="A1720">
        <v>2763178</v>
      </c>
      <c r="B1720">
        <v>1</v>
      </c>
      <c r="C1720" t="s">
        <v>80</v>
      </c>
      <c r="D1720" t="s">
        <v>103</v>
      </c>
      <c r="E1720" t="s">
        <v>152</v>
      </c>
      <c r="F1720" t="s">
        <v>1870</v>
      </c>
      <c r="G1720" t="s">
        <v>159</v>
      </c>
      <c r="H1720" t="s">
        <v>149</v>
      </c>
      <c r="I1720" t="s">
        <v>136</v>
      </c>
      <c r="J1720" t="s">
        <v>137</v>
      </c>
      <c r="K1720" t="s">
        <v>138</v>
      </c>
      <c r="L1720" t="s">
        <v>5038</v>
      </c>
      <c r="M1720" t="s">
        <v>5039</v>
      </c>
      <c r="N1720" s="26">
        <v>0.79083333300000003</v>
      </c>
      <c r="O1720">
        <v>0</v>
      </c>
      <c r="P1720">
        <v>1</v>
      </c>
      <c r="Q1720">
        <v>36</v>
      </c>
      <c r="R1720">
        <v>77</v>
      </c>
      <c r="S1720">
        <v>12</v>
      </c>
      <c r="T1720">
        <v>7</v>
      </c>
      <c r="U1720">
        <v>3</v>
      </c>
      <c r="V1720">
        <v>0</v>
      </c>
      <c r="W1720" s="26">
        <v>0</v>
      </c>
      <c r="X1720" s="26">
        <v>0</v>
      </c>
      <c r="Y1720" s="26">
        <v>19.600148671533031</v>
      </c>
      <c r="Z1720" s="26">
        <v>9.0909995665980823</v>
      </c>
      <c r="AA1720" s="26">
        <v>95.119237212264096</v>
      </c>
      <c r="AB1720" s="26">
        <v>0</v>
      </c>
      <c r="AC1720" s="26">
        <v>267.18907864980889</v>
      </c>
      <c r="AD1720" s="26">
        <v>0</v>
      </c>
      <c r="AE1720" s="26">
        <v>390.99946410020414</v>
      </c>
    </row>
    <row r="1721" spans="1:31" x14ac:dyDescent="0.3">
      <c r="A1721">
        <v>2763676</v>
      </c>
      <c r="B1721">
        <v>1</v>
      </c>
      <c r="C1721" t="s">
        <v>80</v>
      </c>
      <c r="D1721" t="s">
        <v>102</v>
      </c>
      <c r="E1721" t="s">
        <v>170</v>
      </c>
      <c r="F1721" t="s">
        <v>5040</v>
      </c>
      <c r="G1721" t="s">
        <v>204</v>
      </c>
      <c r="H1721" t="s">
        <v>135</v>
      </c>
      <c r="I1721" t="s">
        <v>136</v>
      </c>
      <c r="J1721" t="s">
        <v>137</v>
      </c>
      <c r="K1721" t="s">
        <v>138</v>
      </c>
      <c r="L1721" t="s">
        <v>5041</v>
      </c>
      <c r="M1721" t="s">
        <v>5042</v>
      </c>
      <c r="N1721" s="26">
        <v>0.67638888799999997</v>
      </c>
      <c r="O1721">
        <v>0</v>
      </c>
      <c r="P1721">
        <v>20</v>
      </c>
      <c r="Q1721">
        <v>0</v>
      </c>
      <c r="R1721">
        <v>0</v>
      </c>
      <c r="S1721">
        <v>0</v>
      </c>
      <c r="T1721">
        <v>1</v>
      </c>
      <c r="U1721">
        <v>0</v>
      </c>
      <c r="V1721">
        <v>0</v>
      </c>
      <c r="W1721" s="26">
        <v>0</v>
      </c>
      <c r="X1721" s="26">
        <v>1.7437195697626147</v>
      </c>
      <c r="Y1721" s="26">
        <v>0</v>
      </c>
      <c r="Z1721" s="26">
        <v>0</v>
      </c>
      <c r="AA1721" s="26">
        <v>0</v>
      </c>
      <c r="AB1721" s="26">
        <v>0</v>
      </c>
      <c r="AC1721" s="26">
        <v>0</v>
      </c>
      <c r="AD1721" s="26">
        <v>0</v>
      </c>
      <c r="AE1721" s="26">
        <v>1.7437195697626147</v>
      </c>
    </row>
    <row r="1722" spans="1:31" x14ac:dyDescent="0.3">
      <c r="A1722">
        <v>2763842</v>
      </c>
      <c r="B1722">
        <v>1</v>
      </c>
      <c r="C1722" t="s">
        <v>80</v>
      </c>
      <c r="D1722" t="s">
        <v>93</v>
      </c>
      <c r="E1722" t="s">
        <v>170</v>
      </c>
      <c r="F1722" t="s">
        <v>5043</v>
      </c>
      <c r="G1722" t="s">
        <v>204</v>
      </c>
      <c r="H1722" t="s">
        <v>135</v>
      </c>
      <c r="I1722" t="s">
        <v>136</v>
      </c>
      <c r="J1722" t="s">
        <v>137</v>
      </c>
      <c r="K1722" t="s">
        <v>138</v>
      </c>
      <c r="L1722" t="s">
        <v>5044</v>
      </c>
      <c r="M1722" t="s">
        <v>5045</v>
      </c>
      <c r="N1722" s="26">
        <v>1.89</v>
      </c>
      <c r="O1722">
        <v>0</v>
      </c>
      <c r="P1722">
        <v>107</v>
      </c>
      <c r="Q1722">
        <v>0</v>
      </c>
      <c r="R1722">
        <v>3</v>
      </c>
      <c r="S1722">
        <v>0</v>
      </c>
      <c r="T1722">
        <v>17</v>
      </c>
      <c r="U1722">
        <v>0</v>
      </c>
      <c r="V1722">
        <v>0</v>
      </c>
      <c r="W1722" s="26">
        <v>0</v>
      </c>
      <c r="X1722" s="26">
        <v>17.875603131421819</v>
      </c>
      <c r="Y1722" s="26">
        <v>0</v>
      </c>
      <c r="Z1722" s="26">
        <v>0</v>
      </c>
      <c r="AA1722" s="26">
        <v>0</v>
      </c>
      <c r="AB1722" s="26">
        <v>4.9144194609238925</v>
      </c>
      <c r="AC1722" s="26">
        <v>0</v>
      </c>
      <c r="AD1722" s="26">
        <v>0</v>
      </c>
      <c r="AE1722" s="26">
        <v>22.790022592345711</v>
      </c>
    </row>
    <row r="1723" spans="1:31" x14ac:dyDescent="0.3">
      <c r="A1723">
        <v>2763762</v>
      </c>
      <c r="B1723">
        <v>1</v>
      </c>
      <c r="C1723" t="s">
        <v>80</v>
      </c>
      <c r="D1723" t="s">
        <v>92</v>
      </c>
      <c r="E1723" t="s">
        <v>170</v>
      </c>
      <c r="F1723" t="s">
        <v>4824</v>
      </c>
      <c r="G1723" t="s">
        <v>204</v>
      </c>
      <c r="H1723" t="s">
        <v>135</v>
      </c>
      <c r="I1723" t="s">
        <v>136</v>
      </c>
      <c r="J1723" t="s">
        <v>137</v>
      </c>
      <c r="K1723" t="s">
        <v>138</v>
      </c>
      <c r="L1723" t="s">
        <v>5046</v>
      </c>
      <c r="M1723" t="s">
        <v>5047</v>
      </c>
      <c r="N1723" s="26">
        <v>1.2719444440000001</v>
      </c>
      <c r="O1723">
        <v>0</v>
      </c>
      <c r="P1723">
        <v>15</v>
      </c>
      <c r="Q1723">
        <v>0</v>
      </c>
      <c r="R1723">
        <v>4</v>
      </c>
      <c r="S1723">
        <v>0</v>
      </c>
      <c r="T1723">
        <v>3</v>
      </c>
      <c r="U1723">
        <v>0</v>
      </c>
      <c r="V1723">
        <v>0</v>
      </c>
      <c r="W1723" s="26">
        <v>0</v>
      </c>
      <c r="X1723" s="26">
        <v>4.7217934251226747</v>
      </c>
      <c r="Y1723" s="26">
        <v>0</v>
      </c>
      <c r="Z1723" s="26">
        <v>2.0994318402817673</v>
      </c>
      <c r="AA1723" s="26">
        <v>0</v>
      </c>
      <c r="AB1723" s="26">
        <v>1.406254741191161</v>
      </c>
      <c r="AC1723" s="26">
        <v>0</v>
      </c>
      <c r="AD1723" s="26">
        <v>0</v>
      </c>
      <c r="AE1723" s="26">
        <v>8.2274800065956022</v>
      </c>
    </row>
    <row r="1724" spans="1:31" x14ac:dyDescent="0.3">
      <c r="A1724">
        <v>2763427</v>
      </c>
      <c r="B1724">
        <v>1</v>
      </c>
      <c r="C1724" t="s">
        <v>81</v>
      </c>
      <c r="D1724" t="s">
        <v>113</v>
      </c>
      <c r="E1724" t="s">
        <v>170</v>
      </c>
      <c r="F1724" t="s">
        <v>5048</v>
      </c>
      <c r="G1724" t="s">
        <v>204</v>
      </c>
      <c r="H1724" t="s">
        <v>135</v>
      </c>
      <c r="I1724" t="s">
        <v>136</v>
      </c>
      <c r="J1724" t="s">
        <v>137</v>
      </c>
      <c r="K1724" t="s">
        <v>138</v>
      </c>
      <c r="L1724" t="s">
        <v>5049</v>
      </c>
      <c r="M1724" t="s">
        <v>5050</v>
      </c>
      <c r="N1724" s="26">
        <v>2.054444444</v>
      </c>
      <c r="O1724">
        <v>0</v>
      </c>
      <c r="P1724">
        <v>29</v>
      </c>
      <c r="Q1724">
        <v>0</v>
      </c>
      <c r="R1724">
        <v>1</v>
      </c>
      <c r="S1724">
        <v>0</v>
      </c>
      <c r="T1724">
        <v>3</v>
      </c>
      <c r="U1724">
        <v>0</v>
      </c>
      <c r="V1724">
        <v>0</v>
      </c>
      <c r="W1724" s="26">
        <v>0</v>
      </c>
      <c r="X1724" s="26">
        <v>3.7242140887042541</v>
      </c>
      <c r="Y1724" s="26">
        <v>0</v>
      </c>
      <c r="Z1724" s="26">
        <v>0</v>
      </c>
      <c r="AA1724" s="26">
        <v>0</v>
      </c>
      <c r="AB1724" s="26">
        <v>0</v>
      </c>
      <c r="AC1724" s="26">
        <v>0</v>
      </c>
      <c r="AD1724" s="26">
        <v>0</v>
      </c>
      <c r="AE1724" s="26">
        <v>3.7242140887042541</v>
      </c>
    </row>
    <row r="1725" spans="1:31" x14ac:dyDescent="0.3">
      <c r="A1725">
        <v>2763759</v>
      </c>
      <c r="B1725">
        <v>1</v>
      </c>
      <c r="C1725" t="s">
        <v>80</v>
      </c>
      <c r="D1725" t="s">
        <v>82</v>
      </c>
      <c r="E1725" t="s">
        <v>132</v>
      </c>
      <c r="F1725" t="s">
        <v>5051</v>
      </c>
      <c r="G1725" t="s">
        <v>197</v>
      </c>
      <c r="H1725" t="s">
        <v>135</v>
      </c>
      <c r="I1725" t="s">
        <v>136</v>
      </c>
      <c r="J1725" t="s">
        <v>137</v>
      </c>
      <c r="K1725" t="s">
        <v>138</v>
      </c>
      <c r="L1725" t="s">
        <v>5052</v>
      </c>
      <c r="M1725" t="s">
        <v>5053</v>
      </c>
      <c r="N1725" s="26">
        <v>2.4424999999999999</v>
      </c>
      <c r="O1725">
        <v>0</v>
      </c>
      <c r="P1725">
        <v>2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 s="26">
        <v>0</v>
      </c>
      <c r="X1725" s="26">
        <v>2.7857715848333955</v>
      </c>
      <c r="Y1725" s="26">
        <v>0</v>
      </c>
      <c r="Z1725" s="26">
        <v>0</v>
      </c>
      <c r="AA1725" s="26">
        <v>0</v>
      </c>
      <c r="AB1725" s="26">
        <v>0</v>
      </c>
      <c r="AC1725" s="26">
        <v>0</v>
      </c>
      <c r="AD1725" s="26">
        <v>0</v>
      </c>
      <c r="AE1725" s="26">
        <v>2.7857715848333955</v>
      </c>
    </row>
    <row r="1726" spans="1:31" x14ac:dyDescent="0.3">
      <c r="A1726">
        <v>2763258</v>
      </c>
      <c r="B1726">
        <v>1</v>
      </c>
      <c r="C1726" t="s">
        <v>80</v>
      </c>
      <c r="D1726" t="s">
        <v>104</v>
      </c>
      <c r="E1726" t="s">
        <v>132</v>
      </c>
      <c r="F1726" t="s">
        <v>5054</v>
      </c>
      <c r="G1726" t="s">
        <v>134</v>
      </c>
      <c r="H1726" t="s">
        <v>135</v>
      </c>
      <c r="I1726" t="s">
        <v>136</v>
      </c>
      <c r="J1726" t="s">
        <v>137</v>
      </c>
      <c r="K1726" t="s">
        <v>138</v>
      </c>
      <c r="L1726" t="s">
        <v>5055</v>
      </c>
      <c r="M1726" t="s">
        <v>5056</v>
      </c>
      <c r="N1726" s="26">
        <v>1.0055555549999999</v>
      </c>
      <c r="O1726">
        <v>0</v>
      </c>
      <c r="P1726">
        <v>5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 s="26">
        <v>0</v>
      </c>
      <c r="X1726" s="26">
        <v>0.96984662295518831</v>
      </c>
      <c r="Y1726" s="26">
        <v>0</v>
      </c>
      <c r="Z1726" s="26">
        <v>0</v>
      </c>
      <c r="AA1726" s="26">
        <v>0</v>
      </c>
      <c r="AB1726" s="26">
        <v>0</v>
      </c>
      <c r="AC1726" s="26">
        <v>0</v>
      </c>
      <c r="AD1726" s="26">
        <v>0</v>
      </c>
      <c r="AE1726" s="26">
        <v>0.96984662295518831</v>
      </c>
    </row>
    <row r="1727" spans="1:31" x14ac:dyDescent="0.3">
      <c r="A1727">
        <v>2763281</v>
      </c>
      <c r="B1727">
        <v>1</v>
      </c>
      <c r="C1727" t="s">
        <v>81</v>
      </c>
      <c r="D1727" t="s">
        <v>118</v>
      </c>
      <c r="E1727" t="s">
        <v>157</v>
      </c>
      <c r="F1727" t="s">
        <v>5057</v>
      </c>
      <c r="G1727" t="s">
        <v>159</v>
      </c>
      <c r="H1727" t="s">
        <v>149</v>
      </c>
      <c r="I1727" t="s">
        <v>136</v>
      </c>
      <c r="J1727" t="s">
        <v>137</v>
      </c>
      <c r="K1727" t="s">
        <v>138</v>
      </c>
      <c r="L1727" t="s">
        <v>5058</v>
      </c>
      <c r="M1727" t="s">
        <v>5059</v>
      </c>
      <c r="N1727" s="26">
        <v>9.8611111000000001E-2</v>
      </c>
      <c r="O1727">
        <v>2</v>
      </c>
      <c r="P1727">
        <v>4270</v>
      </c>
      <c r="Q1727">
        <v>57</v>
      </c>
      <c r="R1727">
        <v>279</v>
      </c>
      <c r="S1727">
        <v>31</v>
      </c>
      <c r="T1727">
        <v>481</v>
      </c>
      <c r="U1727">
        <v>10</v>
      </c>
      <c r="V1727">
        <v>1</v>
      </c>
      <c r="W1727" s="26">
        <v>5.4757368672289863E-2</v>
      </c>
      <c r="X1727" s="26">
        <v>89.892581269209415</v>
      </c>
      <c r="Y1727" s="26">
        <v>2.3694493239447181</v>
      </c>
      <c r="Z1727" s="26">
        <v>1.8291359495480612</v>
      </c>
      <c r="AA1727" s="26">
        <v>25.351479914061347</v>
      </c>
      <c r="AB1727" s="26">
        <v>30.611308226614028</v>
      </c>
      <c r="AC1727" s="26">
        <v>141.08184743787905</v>
      </c>
      <c r="AD1727" s="26">
        <v>4.5840445801061502</v>
      </c>
      <c r="AE1727" s="26">
        <v>295.77460407003502</v>
      </c>
    </row>
    <row r="1728" spans="1:31" x14ac:dyDescent="0.3">
      <c r="A1728">
        <v>2763195</v>
      </c>
      <c r="B1728">
        <v>1</v>
      </c>
      <c r="C1728" t="s">
        <v>80</v>
      </c>
      <c r="D1728" t="s">
        <v>106</v>
      </c>
      <c r="E1728" t="s">
        <v>157</v>
      </c>
      <c r="F1728" t="s">
        <v>2200</v>
      </c>
      <c r="G1728" t="s">
        <v>159</v>
      </c>
      <c r="H1728" t="s">
        <v>149</v>
      </c>
      <c r="I1728" t="s">
        <v>136</v>
      </c>
      <c r="J1728" t="s">
        <v>137</v>
      </c>
      <c r="K1728" t="s">
        <v>138</v>
      </c>
      <c r="L1728" t="s">
        <v>5060</v>
      </c>
      <c r="M1728" t="s">
        <v>5061</v>
      </c>
      <c r="N1728" s="26">
        <v>1.081111111</v>
      </c>
      <c r="O1728">
        <v>1</v>
      </c>
      <c r="P1728">
        <v>2</v>
      </c>
      <c r="Q1728">
        <v>12</v>
      </c>
      <c r="R1728">
        <v>153</v>
      </c>
      <c r="S1728">
        <v>6</v>
      </c>
      <c r="T1728">
        <v>38</v>
      </c>
      <c r="U1728">
        <v>0</v>
      </c>
      <c r="V1728">
        <v>0</v>
      </c>
      <c r="W1728" s="26">
        <v>5.1441267857261135</v>
      </c>
      <c r="X1728" s="26">
        <v>0.14391494233773222</v>
      </c>
      <c r="Y1728" s="26">
        <v>4.8141717003197764</v>
      </c>
      <c r="Z1728" s="26">
        <v>19.443374675000452</v>
      </c>
      <c r="AA1728" s="26">
        <v>128.65990454338902</v>
      </c>
      <c r="AB1728" s="26">
        <v>0</v>
      </c>
      <c r="AC1728" s="26">
        <v>0</v>
      </c>
      <c r="AD1728" s="26">
        <v>0</v>
      </c>
      <c r="AE1728" s="26">
        <v>158.20549264677308</v>
      </c>
    </row>
    <row r="1729" spans="1:31" x14ac:dyDescent="0.3">
      <c r="A1729">
        <v>2763304</v>
      </c>
      <c r="B1729">
        <v>1</v>
      </c>
      <c r="C1729" t="s">
        <v>81</v>
      </c>
      <c r="D1729" t="s">
        <v>112</v>
      </c>
      <c r="E1729" t="s">
        <v>157</v>
      </c>
      <c r="F1729" t="s">
        <v>5062</v>
      </c>
      <c r="G1729" t="s">
        <v>186</v>
      </c>
      <c r="H1729" t="s">
        <v>149</v>
      </c>
      <c r="I1729" t="s">
        <v>136</v>
      </c>
      <c r="J1729" t="s">
        <v>137</v>
      </c>
      <c r="K1729" t="s">
        <v>187</v>
      </c>
      <c r="L1729" t="s">
        <v>5063</v>
      </c>
      <c r="M1729" t="s">
        <v>5064</v>
      </c>
      <c r="N1729" s="26">
        <v>6.9974999999999996</v>
      </c>
      <c r="O1729">
        <v>1</v>
      </c>
      <c r="P1729">
        <v>786</v>
      </c>
      <c r="Q1729">
        <v>0</v>
      </c>
      <c r="R1729">
        <v>26</v>
      </c>
      <c r="S1729">
        <v>0</v>
      </c>
      <c r="T1729">
        <v>104</v>
      </c>
      <c r="U1729">
        <v>0</v>
      </c>
      <c r="V1729">
        <v>0</v>
      </c>
      <c r="W1729" s="26">
        <v>1.7769735789516665</v>
      </c>
      <c r="X1729" s="26">
        <v>1147.3090593017607</v>
      </c>
      <c r="Y1729" s="26">
        <v>0</v>
      </c>
      <c r="Z1729" s="26">
        <v>17.97341497102877</v>
      </c>
      <c r="AA1729" s="26">
        <v>0</v>
      </c>
      <c r="AB1729" s="26">
        <v>263.57953139349377</v>
      </c>
      <c r="AC1729" s="26">
        <v>0</v>
      </c>
      <c r="AD1729" s="26">
        <v>0</v>
      </c>
      <c r="AE1729" s="26">
        <v>1430.6389792452346</v>
      </c>
    </row>
    <row r="1730" spans="1:31" x14ac:dyDescent="0.3">
      <c r="A1730">
        <v>2763379</v>
      </c>
      <c r="B1730">
        <v>1</v>
      </c>
      <c r="C1730" t="s">
        <v>80</v>
      </c>
      <c r="D1730" t="s">
        <v>83</v>
      </c>
      <c r="E1730" t="s">
        <v>146</v>
      </c>
      <c r="F1730" t="s">
        <v>5065</v>
      </c>
      <c r="G1730" t="s">
        <v>159</v>
      </c>
      <c r="H1730" t="s">
        <v>149</v>
      </c>
      <c r="I1730" t="s">
        <v>136</v>
      </c>
      <c r="J1730" t="s">
        <v>137</v>
      </c>
      <c r="K1730" t="s">
        <v>138</v>
      </c>
      <c r="L1730" t="s">
        <v>5066</v>
      </c>
      <c r="M1730" t="s">
        <v>5067</v>
      </c>
      <c r="N1730" s="26">
        <v>0.85750000000000004</v>
      </c>
      <c r="O1730">
        <v>0</v>
      </c>
      <c r="P1730">
        <v>146</v>
      </c>
      <c r="Q1730">
        <v>0</v>
      </c>
      <c r="R1730">
        <v>1</v>
      </c>
      <c r="S1730">
        <v>49</v>
      </c>
      <c r="T1730">
        <v>22</v>
      </c>
      <c r="U1730">
        <v>17</v>
      </c>
      <c r="V1730">
        <v>4</v>
      </c>
      <c r="W1730" s="26">
        <v>0</v>
      </c>
      <c r="X1730" s="26">
        <v>41.752658805859085</v>
      </c>
      <c r="Y1730" s="26">
        <v>0</v>
      </c>
      <c r="Z1730" s="26">
        <v>2.011313116261606</v>
      </c>
      <c r="AA1730" s="26">
        <v>778.3212559531504</v>
      </c>
      <c r="AB1730" s="26">
        <v>42.80103376587666</v>
      </c>
      <c r="AC1730" s="26">
        <v>667.30422189097555</v>
      </c>
      <c r="AD1730" s="26">
        <v>122.47714860721376</v>
      </c>
      <c r="AE1730" s="26">
        <v>1654.6676321393372</v>
      </c>
    </row>
    <row r="1731" spans="1:31" x14ac:dyDescent="0.3">
      <c r="A1731">
        <v>2763711</v>
      </c>
      <c r="B1731">
        <v>1</v>
      </c>
      <c r="C1731" t="s">
        <v>80</v>
      </c>
      <c r="D1731" t="s">
        <v>82</v>
      </c>
      <c r="E1731" t="s">
        <v>166</v>
      </c>
      <c r="F1731" t="s">
        <v>5068</v>
      </c>
      <c r="G1731" t="s">
        <v>232</v>
      </c>
      <c r="H1731" t="s">
        <v>135</v>
      </c>
      <c r="I1731" t="s">
        <v>136</v>
      </c>
      <c r="J1731" t="s">
        <v>137</v>
      </c>
      <c r="K1731" t="s">
        <v>138</v>
      </c>
      <c r="L1731" t="s">
        <v>5069</v>
      </c>
      <c r="M1731" t="s">
        <v>5070</v>
      </c>
      <c r="N1731" s="26">
        <v>1.9913888879999999</v>
      </c>
      <c r="O1731">
        <v>0</v>
      </c>
      <c r="P1731">
        <v>3</v>
      </c>
      <c r="Q1731">
        <v>0</v>
      </c>
      <c r="R1731">
        <v>0</v>
      </c>
      <c r="S1731">
        <v>0</v>
      </c>
      <c r="T1731">
        <v>14</v>
      </c>
      <c r="U1731">
        <v>0</v>
      </c>
      <c r="V1731">
        <v>0</v>
      </c>
      <c r="W1731" s="26">
        <v>0</v>
      </c>
      <c r="X1731" s="26">
        <v>0.33336341745479403</v>
      </c>
      <c r="Y1731" s="26">
        <v>0</v>
      </c>
      <c r="Z1731" s="26">
        <v>0</v>
      </c>
      <c r="AA1731" s="26">
        <v>0</v>
      </c>
      <c r="AB1731" s="26">
        <v>9.4396956788342958</v>
      </c>
      <c r="AC1731" s="26">
        <v>0</v>
      </c>
      <c r="AD1731" s="26">
        <v>0</v>
      </c>
      <c r="AE1731" s="26">
        <v>9.7730590962890904</v>
      </c>
    </row>
    <row r="1732" spans="1:31" x14ac:dyDescent="0.3">
      <c r="A1732">
        <v>2763734</v>
      </c>
      <c r="B1732">
        <v>1</v>
      </c>
      <c r="C1732" t="s">
        <v>81</v>
      </c>
      <c r="D1732" t="s">
        <v>116</v>
      </c>
      <c r="E1732" t="s">
        <v>152</v>
      </c>
      <c r="F1732" t="s">
        <v>5071</v>
      </c>
      <c r="G1732" t="s">
        <v>159</v>
      </c>
      <c r="H1732" t="s">
        <v>149</v>
      </c>
      <c r="I1732" t="s">
        <v>136</v>
      </c>
      <c r="J1732" t="s">
        <v>137</v>
      </c>
      <c r="K1732" t="s">
        <v>138</v>
      </c>
      <c r="L1732" t="s">
        <v>5072</v>
      </c>
      <c r="M1732" t="s">
        <v>5073</v>
      </c>
      <c r="N1732" s="26">
        <v>0.123055555</v>
      </c>
      <c r="O1732">
        <v>2</v>
      </c>
      <c r="P1732">
        <v>306</v>
      </c>
      <c r="Q1732">
        <v>9</v>
      </c>
      <c r="R1732">
        <v>2</v>
      </c>
      <c r="S1732">
        <v>3</v>
      </c>
      <c r="T1732">
        <v>13</v>
      </c>
      <c r="U1732">
        <v>0</v>
      </c>
      <c r="V1732">
        <v>0</v>
      </c>
      <c r="W1732" s="26">
        <v>0.28581529140490564</v>
      </c>
      <c r="X1732" s="26">
        <v>4.4365523518563048</v>
      </c>
      <c r="Y1732" s="26">
        <v>10.475447391885272</v>
      </c>
      <c r="Z1732" s="26">
        <v>4.8240455466666665E-2</v>
      </c>
      <c r="AA1732" s="26">
        <v>0.84528598746222905</v>
      </c>
      <c r="AB1732" s="26">
        <v>0.42537049608909916</v>
      </c>
      <c r="AC1732" s="26">
        <v>0</v>
      </c>
      <c r="AD1732" s="26">
        <v>0</v>
      </c>
      <c r="AE1732" s="26">
        <v>16.516711974164476</v>
      </c>
    </row>
    <row r="1733" spans="1:31" x14ac:dyDescent="0.3">
      <c r="A1733">
        <v>2763402</v>
      </c>
      <c r="B1733">
        <v>1</v>
      </c>
      <c r="C1733" t="s">
        <v>80</v>
      </c>
      <c r="D1733" t="s">
        <v>104</v>
      </c>
      <c r="E1733" t="s">
        <v>132</v>
      </c>
      <c r="F1733" t="s">
        <v>5074</v>
      </c>
      <c r="G1733" t="s">
        <v>197</v>
      </c>
      <c r="H1733" t="s">
        <v>135</v>
      </c>
      <c r="I1733" t="s">
        <v>136</v>
      </c>
      <c r="J1733" t="s">
        <v>137</v>
      </c>
      <c r="K1733" t="s">
        <v>138</v>
      </c>
      <c r="L1733" t="s">
        <v>5075</v>
      </c>
      <c r="M1733" t="s">
        <v>5076</v>
      </c>
      <c r="N1733" s="26">
        <v>6.9516666660000004</v>
      </c>
      <c r="O1733">
        <v>0</v>
      </c>
      <c r="P1733">
        <v>1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 s="26">
        <v>0</v>
      </c>
      <c r="X1733" s="26">
        <v>2.5218363562266184</v>
      </c>
      <c r="Y1733" s="26">
        <v>0</v>
      </c>
      <c r="Z1733" s="26">
        <v>0</v>
      </c>
      <c r="AA1733" s="26">
        <v>0</v>
      </c>
      <c r="AB1733" s="26">
        <v>0</v>
      </c>
      <c r="AC1733" s="26">
        <v>0</v>
      </c>
      <c r="AD1733" s="26">
        <v>0</v>
      </c>
      <c r="AE1733" s="26">
        <v>2.5218363562266184</v>
      </c>
    </row>
    <row r="1734" spans="1:31" x14ac:dyDescent="0.3">
      <c r="A1734">
        <v>2763216</v>
      </c>
      <c r="B1734">
        <v>1</v>
      </c>
      <c r="C1734" t="s">
        <v>81</v>
      </c>
      <c r="D1734" t="s">
        <v>127</v>
      </c>
      <c r="E1734" t="s">
        <v>175</v>
      </c>
      <c r="F1734" t="s">
        <v>5077</v>
      </c>
      <c r="G1734" t="s">
        <v>628</v>
      </c>
      <c r="H1734" t="s">
        <v>149</v>
      </c>
      <c r="I1734" t="s">
        <v>136</v>
      </c>
      <c r="J1734" t="s">
        <v>137</v>
      </c>
      <c r="K1734" t="s">
        <v>187</v>
      </c>
      <c r="L1734" t="s">
        <v>5078</v>
      </c>
      <c r="M1734" t="s">
        <v>5079</v>
      </c>
      <c r="N1734" s="26">
        <v>6.8883333330000003</v>
      </c>
      <c r="O1734">
        <v>10</v>
      </c>
      <c r="P1734">
        <v>753</v>
      </c>
      <c r="Q1734">
        <v>312</v>
      </c>
      <c r="R1734">
        <v>489</v>
      </c>
      <c r="S1734">
        <v>45</v>
      </c>
      <c r="T1734">
        <v>121</v>
      </c>
      <c r="U1734">
        <v>2</v>
      </c>
      <c r="V1734">
        <v>1</v>
      </c>
      <c r="W1734" s="26">
        <v>27.825562510367899</v>
      </c>
      <c r="X1734" s="26">
        <v>1238.3999124060051</v>
      </c>
      <c r="Y1734" s="26">
        <v>313.61949792469136</v>
      </c>
      <c r="Z1734" s="26">
        <v>196.75589016000657</v>
      </c>
      <c r="AA1734" s="26">
        <v>1833.2125992695173</v>
      </c>
      <c r="AB1734" s="26">
        <v>453.53448524842776</v>
      </c>
      <c r="AC1734" s="26">
        <v>1657.6041157690472</v>
      </c>
      <c r="AD1734" s="26">
        <v>759.00147619590655</v>
      </c>
      <c r="AE1734" s="26">
        <v>6479.9535394839695</v>
      </c>
    </row>
    <row r="1735" spans="1:31" x14ac:dyDescent="0.3">
      <c r="A1735">
        <v>2763757</v>
      </c>
      <c r="B1735">
        <v>1</v>
      </c>
      <c r="C1735" t="s">
        <v>80</v>
      </c>
      <c r="D1735" t="s">
        <v>103</v>
      </c>
      <c r="E1735" t="s">
        <v>170</v>
      </c>
      <c r="F1735" t="s">
        <v>5080</v>
      </c>
      <c r="G1735" t="s">
        <v>1313</v>
      </c>
      <c r="H1735" t="s">
        <v>135</v>
      </c>
      <c r="I1735" t="s">
        <v>136</v>
      </c>
      <c r="J1735" t="s">
        <v>137</v>
      </c>
      <c r="K1735" t="s">
        <v>138</v>
      </c>
      <c r="L1735" t="s">
        <v>5081</v>
      </c>
      <c r="M1735" t="s">
        <v>5082</v>
      </c>
      <c r="N1735" s="26">
        <v>2.5233333330000001</v>
      </c>
      <c r="O1735">
        <v>0</v>
      </c>
      <c r="P1735">
        <v>56</v>
      </c>
      <c r="Q1735">
        <v>0</v>
      </c>
      <c r="R1735">
        <v>0</v>
      </c>
      <c r="S1735">
        <v>0</v>
      </c>
      <c r="T1735">
        <v>9</v>
      </c>
      <c r="U1735">
        <v>0</v>
      </c>
      <c r="V1735">
        <v>0</v>
      </c>
      <c r="W1735" s="26">
        <v>0</v>
      </c>
      <c r="X1735" s="26">
        <v>35.479068603338533</v>
      </c>
      <c r="Y1735" s="26">
        <v>0</v>
      </c>
      <c r="Z1735" s="26">
        <v>0</v>
      </c>
      <c r="AA1735" s="26">
        <v>0</v>
      </c>
      <c r="AB1735" s="26">
        <v>9.1034415734826997</v>
      </c>
      <c r="AC1735" s="26">
        <v>0</v>
      </c>
      <c r="AD1735" s="26">
        <v>0</v>
      </c>
      <c r="AE1735" s="26">
        <v>44.582510176821231</v>
      </c>
    </row>
    <row r="1736" spans="1:31" x14ac:dyDescent="0.3">
      <c r="A1736">
        <v>2763425</v>
      </c>
      <c r="B1736">
        <v>1</v>
      </c>
      <c r="C1736" t="s">
        <v>81</v>
      </c>
      <c r="D1736" t="s">
        <v>113</v>
      </c>
      <c r="E1736" t="s">
        <v>132</v>
      </c>
      <c r="F1736" t="s">
        <v>5083</v>
      </c>
      <c r="G1736" t="s">
        <v>197</v>
      </c>
      <c r="H1736" t="s">
        <v>135</v>
      </c>
      <c r="I1736" t="s">
        <v>136</v>
      </c>
      <c r="J1736" t="s">
        <v>137</v>
      </c>
      <c r="K1736" t="s">
        <v>138</v>
      </c>
      <c r="L1736" t="s">
        <v>5084</v>
      </c>
      <c r="M1736" t="s">
        <v>5085</v>
      </c>
      <c r="N1736" s="26">
        <v>2.3391666660000001</v>
      </c>
      <c r="O1736">
        <v>0</v>
      </c>
      <c r="P1736">
        <v>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 s="26">
        <v>0</v>
      </c>
      <c r="X1736" s="26">
        <v>0.28580912763940552</v>
      </c>
      <c r="Y1736" s="26">
        <v>0</v>
      </c>
      <c r="Z1736" s="26">
        <v>0</v>
      </c>
      <c r="AA1736" s="26">
        <v>0</v>
      </c>
      <c r="AB1736" s="26">
        <v>0</v>
      </c>
      <c r="AC1736" s="26">
        <v>0</v>
      </c>
      <c r="AD1736" s="26">
        <v>0</v>
      </c>
      <c r="AE1736" s="26">
        <v>0.28580912763940552</v>
      </c>
    </row>
    <row r="1737" spans="1:31" x14ac:dyDescent="0.3">
      <c r="A1737">
        <v>2763210</v>
      </c>
      <c r="B1737">
        <v>1</v>
      </c>
      <c r="C1737" t="s">
        <v>80</v>
      </c>
      <c r="D1737" t="s">
        <v>97</v>
      </c>
      <c r="E1737" t="s">
        <v>146</v>
      </c>
      <c r="F1737" t="s">
        <v>5086</v>
      </c>
      <c r="G1737" t="s">
        <v>159</v>
      </c>
      <c r="H1737" t="s">
        <v>149</v>
      </c>
      <c r="I1737" t="s">
        <v>136</v>
      </c>
      <c r="J1737" t="s">
        <v>137</v>
      </c>
      <c r="K1737" t="s">
        <v>138</v>
      </c>
      <c r="L1737" t="s">
        <v>5087</v>
      </c>
      <c r="M1737" t="s">
        <v>5088</v>
      </c>
      <c r="N1737" s="26">
        <v>0.64388888799999999</v>
      </c>
      <c r="O1737">
        <v>2</v>
      </c>
      <c r="P1737">
        <v>1181</v>
      </c>
      <c r="Q1737">
        <v>0</v>
      </c>
      <c r="R1737">
        <v>53</v>
      </c>
      <c r="S1737">
        <v>0</v>
      </c>
      <c r="T1737">
        <v>134</v>
      </c>
      <c r="U1737">
        <v>0</v>
      </c>
      <c r="V1737">
        <v>0</v>
      </c>
      <c r="W1737" s="26">
        <v>2.1664258876283435</v>
      </c>
      <c r="X1737" s="26">
        <v>284.32875966282387</v>
      </c>
      <c r="Y1737" s="26">
        <v>0</v>
      </c>
      <c r="Z1737" s="26">
        <v>7.3566717333349727</v>
      </c>
      <c r="AA1737" s="26">
        <v>0</v>
      </c>
      <c r="AB1737" s="26">
        <v>72.668023528407744</v>
      </c>
      <c r="AC1737" s="26">
        <v>0</v>
      </c>
      <c r="AD1737" s="26">
        <v>0</v>
      </c>
      <c r="AE1737" s="26">
        <v>366.51988081219491</v>
      </c>
    </row>
    <row r="1738" spans="1:31" x14ac:dyDescent="0.3">
      <c r="A1738">
        <v>2763694</v>
      </c>
      <c r="B1738">
        <v>1</v>
      </c>
      <c r="C1738" t="s">
        <v>80</v>
      </c>
      <c r="D1738" t="s">
        <v>82</v>
      </c>
      <c r="E1738" t="s">
        <v>166</v>
      </c>
      <c r="F1738" t="s">
        <v>5089</v>
      </c>
      <c r="G1738" t="s">
        <v>232</v>
      </c>
      <c r="H1738" t="s">
        <v>135</v>
      </c>
      <c r="I1738" t="s">
        <v>136</v>
      </c>
      <c r="J1738" t="s">
        <v>137</v>
      </c>
      <c r="K1738" t="s">
        <v>138</v>
      </c>
      <c r="L1738" t="s">
        <v>5090</v>
      </c>
      <c r="M1738" t="s">
        <v>5091</v>
      </c>
      <c r="N1738" s="26">
        <v>2.3802777769999999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17</v>
      </c>
      <c r="U1738">
        <v>0</v>
      </c>
      <c r="V1738">
        <v>0</v>
      </c>
      <c r="W1738" s="26">
        <v>0</v>
      </c>
      <c r="X1738" s="26">
        <v>0</v>
      </c>
      <c r="Y1738" s="26">
        <v>0</v>
      </c>
      <c r="Z1738" s="26">
        <v>0</v>
      </c>
      <c r="AA1738" s="26">
        <v>0</v>
      </c>
      <c r="AB1738" s="26">
        <v>22.081871465780232</v>
      </c>
      <c r="AC1738" s="26">
        <v>0</v>
      </c>
      <c r="AD1738" s="26">
        <v>0</v>
      </c>
      <c r="AE1738" s="26">
        <v>22.081871465780232</v>
      </c>
    </row>
    <row r="1739" spans="1:31" x14ac:dyDescent="0.3">
      <c r="A1739">
        <v>2763339</v>
      </c>
      <c r="B1739">
        <v>1</v>
      </c>
      <c r="C1739" t="s">
        <v>80</v>
      </c>
      <c r="D1739" t="s">
        <v>83</v>
      </c>
      <c r="E1739" t="s">
        <v>170</v>
      </c>
      <c r="F1739" t="s">
        <v>4969</v>
      </c>
      <c r="G1739" t="s">
        <v>303</v>
      </c>
      <c r="H1739" t="s">
        <v>135</v>
      </c>
      <c r="I1739" t="s">
        <v>136</v>
      </c>
      <c r="J1739" t="s">
        <v>137</v>
      </c>
      <c r="K1739" t="s">
        <v>138</v>
      </c>
      <c r="L1739" t="s">
        <v>5092</v>
      </c>
      <c r="M1739" t="s">
        <v>5093</v>
      </c>
      <c r="N1739" s="26">
        <v>4.6605555550000002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6</v>
      </c>
      <c r="U1739">
        <v>0</v>
      </c>
      <c r="V1739">
        <v>0</v>
      </c>
      <c r="W1739" s="26">
        <v>0</v>
      </c>
      <c r="X1739" s="26">
        <v>0</v>
      </c>
      <c r="Y1739" s="26">
        <v>0</v>
      </c>
      <c r="Z1739" s="26">
        <v>0</v>
      </c>
      <c r="AA1739" s="26">
        <v>0</v>
      </c>
      <c r="AB1739" s="26">
        <v>165.71243423667721</v>
      </c>
      <c r="AC1739" s="26">
        <v>0</v>
      </c>
      <c r="AD1739" s="26">
        <v>0</v>
      </c>
      <c r="AE1739" s="26">
        <v>165.71243423667721</v>
      </c>
    </row>
    <row r="1740" spans="1:31" x14ac:dyDescent="0.3">
      <c r="A1740">
        <v>2763834</v>
      </c>
      <c r="B1740">
        <v>1</v>
      </c>
      <c r="C1740" t="s">
        <v>80</v>
      </c>
      <c r="D1740" t="s">
        <v>100</v>
      </c>
      <c r="E1740" t="s">
        <v>170</v>
      </c>
      <c r="F1740" t="s">
        <v>5094</v>
      </c>
      <c r="G1740" t="s">
        <v>204</v>
      </c>
      <c r="H1740" t="s">
        <v>135</v>
      </c>
      <c r="I1740" t="s">
        <v>136</v>
      </c>
      <c r="J1740" t="s">
        <v>137</v>
      </c>
      <c r="K1740" t="s">
        <v>138</v>
      </c>
      <c r="L1740" t="s">
        <v>5095</v>
      </c>
      <c r="M1740" t="s">
        <v>5096</v>
      </c>
      <c r="N1740" s="26">
        <v>0.83333333300000001</v>
      </c>
      <c r="O1740">
        <v>0</v>
      </c>
      <c r="P1740">
        <v>66</v>
      </c>
      <c r="Q1740">
        <v>0</v>
      </c>
      <c r="R1740">
        <v>1</v>
      </c>
      <c r="S1740">
        <v>0</v>
      </c>
      <c r="T1740">
        <v>9</v>
      </c>
      <c r="U1740">
        <v>0</v>
      </c>
      <c r="V1740">
        <v>0</v>
      </c>
      <c r="W1740" s="26">
        <v>0</v>
      </c>
      <c r="X1740" s="26">
        <v>15.302037187044593</v>
      </c>
      <c r="Y1740" s="26">
        <v>0</v>
      </c>
      <c r="Z1740" s="26">
        <v>0.21866027817129946</v>
      </c>
      <c r="AA1740" s="26">
        <v>0</v>
      </c>
      <c r="AB1740" s="26">
        <v>16.232632189050975</v>
      </c>
      <c r="AC1740" s="26">
        <v>0</v>
      </c>
      <c r="AD1740" s="26">
        <v>0</v>
      </c>
      <c r="AE1740" s="26">
        <v>31.753329654266867</v>
      </c>
    </row>
    <row r="1741" spans="1:31" x14ac:dyDescent="0.3">
      <c r="A1741">
        <v>2763820</v>
      </c>
      <c r="B1741">
        <v>1</v>
      </c>
      <c r="C1741" t="s">
        <v>80</v>
      </c>
      <c r="D1741" t="s">
        <v>89</v>
      </c>
      <c r="E1741" t="s">
        <v>141</v>
      </c>
      <c r="F1741" t="s">
        <v>5097</v>
      </c>
      <c r="G1741" t="s">
        <v>855</v>
      </c>
      <c r="H1741" t="s">
        <v>135</v>
      </c>
      <c r="I1741" t="s">
        <v>136</v>
      </c>
      <c r="J1741" t="s">
        <v>137</v>
      </c>
      <c r="K1741" t="s">
        <v>138</v>
      </c>
      <c r="L1741" t="s">
        <v>5098</v>
      </c>
      <c r="M1741" t="s">
        <v>5099</v>
      </c>
      <c r="N1741" s="26">
        <v>0.576944444</v>
      </c>
      <c r="O1741">
        <v>0</v>
      </c>
      <c r="P1741">
        <v>107</v>
      </c>
      <c r="Q1741">
        <v>0</v>
      </c>
      <c r="R1741">
        <v>4</v>
      </c>
      <c r="S1741">
        <v>0</v>
      </c>
      <c r="T1741">
        <v>32</v>
      </c>
      <c r="U1741">
        <v>0</v>
      </c>
      <c r="V1741">
        <v>0</v>
      </c>
      <c r="W1741" s="26">
        <v>0</v>
      </c>
      <c r="X1741" s="26">
        <v>38.648254876955669</v>
      </c>
      <c r="Y1741" s="26">
        <v>0</v>
      </c>
      <c r="Z1741" s="26">
        <v>0.29267707879530619</v>
      </c>
      <c r="AA1741" s="26">
        <v>0</v>
      </c>
      <c r="AB1741" s="26">
        <v>24.756979292707555</v>
      </c>
      <c r="AC1741" s="26">
        <v>0</v>
      </c>
      <c r="AD1741" s="26">
        <v>0</v>
      </c>
      <c r="AE1741" s="26">
        <v>63.697911248458531</v>
      </c>
    </row>
    <row r="1742" spans="1:31" x14ac:dyDescent="0.3">
      <c r="A1742">
        <v>2763153</v>
      </c>
      <c r="B1742">
        <v>1</v>
      </c>
      <c r="C1742" t="s">
        <v>80</v>
      </c>
      <c r="D1742" t="s">
        <v>83</v>
      </c>
      <c r="E1742" t="s">
        <v>175</v>
      </c>
      <c r="F1742" t="s">
        <v>5100</v>
      </c>
      <c r="G1742" t="s">
        <v>326</v>
      </c>
      <c r="H1742" t="s">
        <v>365</v>
      </c>
      <c r="I1742" t="s">
        <v>136</v>
      </c>
      <c r="J1742" t="s">
        <v>137</v>
      </c>
      <c r="K1742" t="s">
        <v>187</v>
      </c>
      <c r="L1742" t="s">
        <v>5101</v>
      </c>
      <c r="M1742" t="s">
        <v>5102</v>
      </c>
      <c r="N1742" s="26">
        <v>0.16666666599999999</v>
      </c>
      <c r="O1742">
        <v>0</v>
      </c>
      <c r="P1742">
        <v>3229</v>
      </c>
      <c r="Q1742">
        <v>0</v>
      </c>
      <c r="R1742">
        <v>0</v>
      </c>
      <c r="S1742">
        <v>0</v>
      </c>
      <c r="T1742">
        <v>515</v>
      </c>
      <c r="U1742">
        <v>0</v>
      </c>
      <c r="V1742">
        <v>26</v>
      </c>
      <c r="W1742" s="26">
        <v>0</v>
      </c>
      <c r="X1742" s="26">
        <v>102.8609297692352</v>
      </c>
      <c r="Y1742" s="26">
        <v>0</v>
      </c>
      <c r="Z1742" s="26">
        <v>0</v>
      </c>
      <c r="AA1742" s="26">
        <v>0</v>
      </c>
      <c r="AB1742" s="26">
        <v>64.670717639601136</v>
      </c>
      <c r="AC1742" s="26">
        <v>0</v>
      </c>
      <c r="AD1742" s="26">
        <v>46.014830135418585</v>
      </c>
      <c r="AE1742" s="26">
        <v>213.54647754425491</v>
      </c>
    </row>
    <row r="1743" spans="1:31" x14ac:dyDescent="0.3">
      <c r="A1743">
        <v>2763485</v>
      </c>
      <c r="B1743">
        <v>1</v>
      </c>
      <c r="C1743" t="s">
        <v>81</v>
      </c>
      <c r="D1743" t="s">
        <v>127</v>
      </c>
      <c r="E1743" t="s">
        <v>141</v>
      </c>
      <c r="F1743" t="s">
        <v>5103</v>
      </c>
      <c r="G1743" t="s">
        <v>186</v>
      </c>
      <c r="H1743" t="s">
        <v>135</v>
      </c>
      <c r="I1743" t="s">
        <v>136</v>
      </c>
      <c r="J1743" t="s">
        <v>137</v>
      </c>
      <c r="K1743" t="s">
        <v>187</v>
      </c>
      <c r="L1743" t="s">
        <v>5104</v>
      </c>
      <c r="M1743" t="s">
        <v>5105</v>
      </c>
      <c r="N1743" s="26">
        <v>2.571666666</v>
      </c>
      <c r="O1743">
        <v>0</v>
      </c>
      <c r="P1743">
        <v>469</v>
      </c>
      <c r="Q1743">
        <v>0</v>
      </c>
      <c r="R1743">
        <v>0</v>
      </c>
      <c r="S1743">
        <v>0</v>
      </c>
      <c r="T1743">
        <v>33</v>
      </c>
      <c r="U1743">
        <v>0</v>
      </c>
      <c r="V1743">
        <v>0</v>
      </c>
      <c r="W1743" s="26">
        <v>0</v>
      </c>
      <c r="X1743" s="26">
        <v>245.40386498686689</v>
      </c>
      <c r="Y1743" s="26">
        <v>0</v>
      </c>
      <c r="Z1743" s="26">
        <v>0</v>
      </c>
      <c r="AA1743" s="26">
        <v>0</v>
      </c>
      <c r="AB1743" s="26">
        <v>397.75315816299002</v>
      </c>
      <c r="AC1743" s="26">
        <v>0</v>
      </c>
      <c r="AD1743" s="26">
        <v>0</v>
      </c>
      <c r="AE1743" s="26">
        <v>643.15702314985697</v>
      </c>
    </row>
    <row r="1744" spans="1:31" x14ac:dyDescent="0.3">
      <c r="A1744">
        <v>2763279</v>
      </c>
      <c r="B1744">
        <v>1</v>
      </c>
      <c r="C1744" t="s">
        <v>80</v>
      </c>
      <c r="D1744" t="s">
        <v>96</v>
      </c>
      <c r="E1744" t="s">
        <v>132</v>
      </c>
      <c r="F1744" t="s">
        <v>5106</v>
      </c>
      <c r="G1744" t="s">
        <v>134</v>
      </c>
      <c r="H1744" t="s">
        <v>135</v>
      </c>
      <c r="I1744" t="s">
        <v>136</v>
      </c>
      <c r="J1744" t="s">
        <v>137</v>
      </c>
      <c r="K1744" t="s">
        <v>138</v>
      </c>
      <c r="L1744" t="s">
        <v>5107</v>
      </c>
      <c r="M1744" t="s">
        <v>5108</v>
      </c>
      <c r="N1744" s="26">
        <v>1.2211111109999999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2</v>
      </c>
      <c r="U1744">
        <v>0</v>
      </c>
      <c r="V1744">
        <v>0</v>
      </c>
      <c r="W1744" s="26">
        <v>0</v>
      </c>
      <c r="X1744" s="26">
        <v>0</v>
      </c>
      <c r="Y1744" s="26">
        <v>0</v>
      </c>
      <c r="Z1744" s="26">
        <v>0</v>
      </c>
      <c r="AA1744" s="26">
        <v>0</v>
      </c>
      <c r="AB1744" s="26">
        <v>1.8987331787588888</v>
      </c>
      <c r="AC1744" s="26">
        <v>0</v>
      </c>
      <c r="AD1744" s="26">
        <v>0</v>
      </c>
      <c r="AE1744" s="26">
        <v>1.8987331787588888</v>
      </c>
    </row>
    <row r="1745" spans="1:31" x14ac:dyDescent="0.3">
      <c r="A1745">
        <v>2763465</v>
      </c>
      <c r="B1745">
        <v>1</v>
      </c>
      <c r="C1745" t="s">
        <v>81</v>
      </c>
      <c r="D1745" t="s">
        <v>123</v>
      </c>
      <c r="E1745" t="s">
        <v>157</v>
      </c>
      <c r="F1745" t="s">
        <v>720</v>
      </c>
      <c r="G1745" t="s">
        <v>186</v>
      </c>
      <c r="H1745" t="s">
        <v>149</v>
      </c>
      <c r="I1745" t="s">
        <v>136</v>
      </c>
      <c r="J1745" t="s">
        <v>137</v>
      </c>
      <c r="K1745" t="s">
        <v>187</v>
      </c>
      <c r="L1745" t="s">
        <v>5109</v>
      </c>
      <c r="M1745" t="s">
        <v>5110</v>
      </c>
      <c r="N1745" s="26">
        <v>1.841111111</v>
      </c>
      <c r="O1745">
        <v>9</v>
      </c>
      <c r="P1745">
        <v>405</v>
      </c>
      <c r="Q1745">
        <v>409</v>
      </c>
      <c r="R1745">
        <v>512</v>
      </c>
      <c r="S1745">
        <v>37</v>
      </c>
      <c r="T1745">
        <v>74</v>
      </c>
      <c r="U1745">
        <v>1</v>
      </c>
      <c r="V1745">
        <v>0</v>
      </c>
      <c r="W1745" s="26">
        <v>2.266938070163889</v>
      </c>
      <c r="X1745" s="26">
        <v>87.65253892589746</v>
      </c>
      <c r="Y1745" s="26">
        <v>150.84809309788707</v>
      </c>
      <c r="Z1745" s="26">
        <v>43.771267378236672</v>
      </c>
      <c r="AA1745" s="26">
        <v>11.277508486362679</v>
      </c>
      <c r="AB1745" s="26">
        <v>25.805619647175082</v>
      </c>
      <c r="AC1745" s="26">
        <v>708.44865397506032</v>
      </c>
      <c r="AD1745" s="26">
        <v>0</v>
      </c>
      <c r="AE1745" s="26">
        <v>1030.0706195807832</v>
      </c>
    </row>
    <row r="1746" spans="1:31" x14ac:dyDescent="0.3">
      <c r="A1746">
        <v>2763565</v>
      </c>
      <c r="B1746">
        <v>1</v>
      </c>
      <c r="C1746" t="s">
        <v>80</v>
      </c>
      <c r="D1746" t="s">
        <v>100</v>
      </c>
      <c r="E1746" t="s">
        <v>152</v>
      </c>
      <c r="F1746" t="s">
        <v>5111</v>
      </c>
      <c r="G1746" t="s">
        <v>159</v>
      </c>
      <c r="H1746" t="s">
        <v>149</v>
      </c>
      <c r="I1746" t="s">
        <v>136</v>
      </c>
      <c r="J1746" t="s">
        <v>137</v>
      </c>
      <c r="K1746" t="s">
        <v>138</v>
      </c>
      <c r="L1746" t="s">
        <v>5112</v>
      </c>
      <c r="M1746" t="s">
        <v>5113</v>
      </c>
      <c r="N1746" s="26">
        <v>1.8872222219999999</v>
      </c>
      <c r="O1746">
        <v>0</v>
      </c>
      <c r="P1746">
        <v>377</v>
      </c>
      <c r="Q1746">
        <v>9</v>
      </c>
      <c r="R1746">
        <v>32</v>
      </c>
      <c r="S1746">
        <v>6</v>
      </c>
      <c r="T1746">
        <v>36</v>
      </c>
      <c r="U1746">
        <v>0</v>
      </c>
      <c r="V1746">
        <v>0</v>
      </c>
      <c r="W1746" s="26">
        <v>0</v>
      </c>
      <c r="X1746" s="26">
        <v>236.95615861279407</v>
      </c>
      <c r="Y1746" s="26">
        <v>0.49285624431130104</v>
      </c>
      <c r="Z1746" s="26">
        <v>15.034372194005265</v>
      </c>
      <c r="AA1746" s="26">
        <v>17.162180848841999</v>
      </c>
      <c r="AB1746" s="26">
        <v>38.35929989534899</v>
      </c>
      <c r="AC1746" s="26">
        <v>0</v>
      </c>
      <c r="AD1746" s="26">
        <v>0</v>
      </c>
      <c r="AE1746" s="26">
        <v>308.00486779530166</v>
      </c>
    </row>
    <row r="1747" spans="1:31" x14ac:dyDescent="0.3">
      <c r="A1747">
        <v>2763173</v>
      </c>
      <c r="B1747">
        <v>1</v>
      </c>
      <c r="C1747" t="s">
        <v>81</v>
      </c>
      <c r="D1747" t="s">
        <v>115</v>
      </c>
      <c r="E1747" t="s">
        <v>152</v>
      </c>
      <c r="F1747" t="s">
        <v>2725</v>
      </c>
      <c r="G1747" t="s">
        <v>159</v>
      </c>
      <c r="H1747" t="s">
        <v>149</v>
      </c>
      <c r="I1747" t="s">
        <v>136</v>
      </c>
      <c r="J1747" t="s">
        <v>137</v>
      </c>
      <c r="K1747" t="s">
        <v>138</v>
      </c>
      <c r="L1747" t="s">
        <v>5114</v>
      </c>
      <c r="M1747" t="s">
        <v>5115</v>
      </c>
      <c r="N1747" s="26">
        <v>0.91472222199999997</v>
      </c>
      <c r="O1747">
        <v>1</v>
      </c>
      <c r="P1747">
        <v>808</v>
      </c>
      <c r="Q1747">
        <v>1</v>
      </c>
      <c r="R1747">
        <v>47</v>
      </c>
      <c r="S1747">
        <v>1</v>
      </c>
      <c r="T1747">
        <v>36</v>
      </c>
      <c r="U1747">
        <v>2</v>
      </c>
      <c r="V1747">
        <v>0</v>
      </c>
      <c r="W1747" s="26">
        <v>0.16858619607777781</v>
      </c>
      <c r="X1747" s="26">
        <v>39.528721816139296</v>
      </c>
      <c r="Y1747" s="26">
        <v>4.1676030495412268</v>
      </c>
      <c r="Z1747" s="26">
        <v>5.619243713321028</v>
      </c>
      <c r="AA1747" s="26">
        <v>1.989520958402571</v>
      </c>
      <c r="AB1747" s="26">
        <v>4.1546406977632095</v>
      </c>
      <c r="AC1747" s="26">
        <v>18.475351495229344</v>
      </c>
      <c r="AD1747" s="26">
        <v>0</v>
      </c>
      <c r="AE1747" s="26">
        <v>74.103667926474458</v>
      </c>
    </row>
    <row r="1748" spans="1:31" x14ac:dyDescent="0.3">
      <c r="A1748">
        <v>2763714</v>
      </c>
      <c r="B1748">
        <v>1</v>
      </c>
      <c r="C1748" t="s">
        <v>80</v>
      </c>
      <c r="D1748" t="s">
        <v>105</v>
      </c>
      <c r="E1748" t="s">
        <v>132</v>
      </c>
      <c r="F1748" t="s">
        <v>5116</v>
      </c>
      <c r="G1748" t="s">
        <v>307</v>
      </c>
      <c r="H1748" t="s">
        <v>135</v>
      </c>
      <c r="I1748" t="s">
        <v>136</v>
      </c>
      <c r="J1748" t="s">
        <v>137</v>
      </c>
      <c r="K1748" t="s">
        <v>138</v>
      </c>
      <c r="L1748" t="s">
        <v>5117</v>
      </c>
      <c r="M1748" t="s">
        <v>5118</v>
      </c>
      <c r="N1748" s="26">
        <v>5.0844444439999998</v>
      </c>
      <c r="O1748">
        <v>0</v>
      </c>
      <c r="P1748">
        <v>9</v>
      </c>
      <c r="Q1748">
        <v>0</v>
      </c>
      <c r="R1748">
        <v>0</v>
      </c>
      <c r="S1748">
        <v>0</v>
      </c>
      <c r="T1748">
        <v>1</v>
      </c>
      <c r="U1748">
        <v>0</v>
      </c>
      <c r="V1748">
        <v>0</v>
      </c>
      <c r="W1748" s="26">
        <v>0</v>
      </c>
      <c r="X1748" s="26">
        <v>12.650919085968013</v>
      </c>
      <c r="Y1748" s="26">
        <v>0</v>
      </c>
      <c r="Z1748" s="26">
        <v>0</v>
      </c>
      <c r="AA1748" s="26">
        <v>0</v>
      </c>
      <c r="AB1748" s="26">
        <v>29.34764297046031</v>
      </c>
      <c r="AC1748" s="26">
        <v>0</v>
      </c>
      <c r="AD1748" s="26">
        <v>0</v>
      </c>
      <c r="AE1748" s="26">
        <v>41.998562056428327</v>
      </c>
    </row>
    <row r="1749" spans="1:31" x14ac:dyDescent="0.3">
      <c r="A1749">
        <v>2763783</v>
      </c>
      <c r="B1749">
        <v>1</v>
      </c>
      <c r="C1749" t="s">
        <v>80</v>
      </c>
      <c r="D1749" t="s">
        <v>85</v>
      </c>
      <c r="E1749" t="s">
        <v>132</v>
      </c>
      <c r="F1749" t="s">
        <v>5119</v>
      </c>
      <c r="G1749" t="s">
        <v>307</v>
      </c>
      <c r="H1749" t="s">
        <v>135</v>
      </c>
      <c r="I1749" t="s">
        <v>136</v>
      </c>
      <c r="J1749" t="s">
        <v>137</v>
      </c>
      <c r="K1749" t="s">
        <v>138</v>
      </c>
      <c r="L1749" t="s">
        <v>5120</v>
      </c>
      <c r="M1749" t="s">
        <v>5121</v>
      </c>
      <c r="N1749" s="26">
        <v>1.5233333330000001</v>
      </c>
      <c r="O1749">
        <v>0</v>
      </c>
      <c r="P1749">
        <v>7</v>
      </c>
      <c r="Q1749">
        <v>0</v>
      </c>
      <c r="R1749">
        <v>0</v>
      </c>
      <c r="S1749">
        <v>0</v>
      </c>
      <c r="T1749">
        <v>1</v>
      </c>
      <c r="U1749">
        <v>0</v>
      </c>
      <c r="V1749">
        <v>0</v>
      </c>
      <c r="W1749" s="26">
        <v>0</v>
      </c>
      <c r="X1749" s="26">
        <v>2.0014320198235649</v>
      </c>
      <c r="Y1749" s="26">
        <v>0</v>
      </c>
      <c r="Z1749" s="26">
        <v>0</v>
      </c>
      <c r="AA1749" s="26">
        <v>0</v>
      </c>
      <c r="AB1749" s="26">
        <v>1.497707510113647</v>
      </c>
      <c r="AC1749" s="26">
        <v>0</v>
      </c>
      <c r="AD1749" s="26">
        <v>0</v>
      </c>
      <c r="AE1749" s="26">
        <v>3.4991395299372119</v>
      </c>
    </row>
    <row r="1750" spans="1:31" x14ac:dyDescent="0.3">
      <c r="A1750">
        <v>2763474</v>
      </c>
      <c r="B1750">
        <v>1</v>
      </c>
      <c r="C1750" t="s">
        <v>81</v>
      </c>
      <c r="D1750" t="s">
        <v>117</v>
      </c>
      <c r="E1750" t="s">
        <v>170</v>
      </c>
      <c r="F1750" t="s">
        <v>5122</v>
      </c>
      <c r="G1750" t="s">
        <v>204</v>
      </c>
      <c r="H1750" t="s">
        <v>135</v>
      </c>
      <c r="I1750" t="s">
        <v>136</v>
      </c>
      <c r="J1750" t="s">
        <v>137</v>
      </c>
      <c r="K1750" t="s">
        <v>138</v>
      </c>
      <c r="L1750" t="s">
        <v>5123</v>
      </c>
      <c r="M1750" t="s">
        <v>5124</v>
      </c>
      <c r="N1750" s="26">
        <v>1.9866666660000001</v>
      </c>
      <c r="O1750">
        <v>0</v>
      </c>
      <c r="P1750">
        <v>5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 s="26">
        <v>0</v>
      </c>
      <c r="X1750" s="26">
        <v>0.44747831140333333</v>
      </c>
      <c r="Y1750" s="26">
        <v>0</v>
      </c>
      <c r="Z1750" s="26">
        <v>0</v>
      </c>
      <c r="AA1750" s="26">
        <v>0</v>
      </c>
      <c r="AB1750" s="26">
        <v>0</v>
      </c>
      <c r="AC1750" s="26">
        <v>0</v>
      </c>
      <c r="AD1750" s="26">
        <v>0</v>
      </c>
      <c r="AE1750" s="26">
        <v>0.44747831140333333</v>
      </c>
    </row>
    <row r="1751" spans="1:31" x14ac:dyDescent="0.3">
      <c r="A1751">
        <v>2763305</v>
      </c>
      <c r="B1751">
        <v>1</v>
      </c>
      <c r="C1751" t="s">
        <v>80</v>
      </c>
      <c r="D1751" t="s">
        <v>97</v>
      </c>
      <c r="E1751" t="s">
        <v>146</v>
      </c>
      <c r="F1751" t="s">
        <v>5125</v>
      </c>
      <c r="G1751" t="s">
        <v>186</v>
      </c>
      <c r="H1751" t="s">
        <v>149</v>
      </c>
      <c r="I1751" t="s">
        <v>136</v>
      </c>
      <c r="J1751" t="s">
        <v>137</v>
      </c>
      <c r="K1751" t="s">
        <v>187</v>
      </c>
      <c r="L1751" t="s">
        <v>5126</v>
      </c>
      <c r="M1751" t="s">
        <v>5127</v>
      </c>
      <c r="N1751" s="26">
        <v>7.2961111110000001</v>
      </c>
      <c r="O1751">
        <v>7</v>
      </c>
      <c r="P1751">
        <v>60</v>
      </c>
      <c r="Q1751">
        <v>9</v>
      </c>
      <c r="R1751">
        <v>0</v>
      </c>
      <c r="S1751">
        <v>12</v>
      </c>
      <c r="T1751">
        <v>8</v>
      </c>
      <c r="U1751">
        <v>1</v>
      </c>
      <c r="V1751">
        <v>0</v>
      </c>
      <c r="W1751" s="26">
        <v>798.42316823882095</v>
      </c>
      <c r="X1751" s="26">
        <v>232.76249881120819</v>
      </c>
      <c r="Y1751" s="26">
        <v>338.11999734115523</v>
      </c>
      <c r="Z1751" s="26">
        <v>0</v>
      </c>
      <c r="AA1751" s="26">
        <v>770.41663958337165</v>
      </c>
      <c r="AB1751" s="26">
        <v>21.716099658675692</v>
      </c>
      <c r="AC1751" s="26">
        <v>322.70188558215739</v>
      </c>
      <c r="AD1751" s="26">
        <v>0</v>
      </c>
      <c r="AE1751" s="26">
        <v>2484.1402892153897</v>
      </c>
    </row>
    <row r="1752" spans="1:31" x14ac:dyDescent="0.3">
      <c r="A1752">
        <v>2763405</v>
      </c>
      <c r="B1752">
        <v>1</v>
      </c>
      <c r="C1752" t="s">
        <v>80</v>
      </c>
      <c r="D1752" t="s">
        <v>107</v>
      </c>
      <c r="E1752" t="s">
        <v>170</v>
      </c>
      <c r="F1752" t="s">
        <v>5128</v>
      </c>
      <c r="G1752" t="s">
        <v>204</v>
      </c>
      <c r="H1752" t="s">
        <v>135</v>
      </c>
      <c r="I1752" t="s">
        <v>136</v>
      </c>
      <c r="J1752" t="s">
        <v>137</v>
      </c>
      <c r="K1752" t="s">
        <v>138</v>
      </c>
      <c r="L1752" t="s">
        <v>5129</v>
      </c>
      <c r="M1752" t="s">
        <v>5130</v>
      </c>
      <c r="N1752" s="26">
        <v>1.5241666659999999</v>
      </c>
      <c r="O1752">
        <v>0</v>
      </c>
      <c r="P1752">
        <v>66</v>
      </c>
      <c r="Q1752">
        <v>0</v>
      </c>
      <c r="R1752">
        <v>2</v>
      </c>
      <c r="S1752">
        <v>0</v>
      </c>
      <c r="T1752">
        <v>9</v>
      </c>
      <c r="U1752">
        <v>0</v>
      </c>
      <c r="V1752">
        <v>0</v>
      </c>
      <c r="W1752" s="26">
        <v>0</v>
      </c>
      <c r="X1752" s="26">
        <v>13.553339014144118</v>
      </c>
      <c r="Y1752" s="26">
        <v>0</v>
      </c>
      <c r="Z1752" s="26">
        <v>0.20950135154579552</v>
      </c>
      <c r="AA1752" s="26">
        <v>0</v>
      </c>
      <c r="AB1752" s="26">
        <v>9.1285151421918549</v>
      </c>
      <c r="AC1752" s="26">
        <v>0</v>
      </c>
      <c r="AD1752" s="26">
        <v>0</v>
      </c>
      <c r="AE1752" s="26">
        <v>22.891355507881769</v>
      </c>
    </row>
    <row r="1753" spans="1:31" x14ac:dyDescent="0.3">
      <c r="A1753">
        <v>2763551</v>
      </c>
      <c r="B1753">
        <v>1</v>
      </c>
      <c r="C1753" t="s">
        <v>81</v>
      </c>
      <c r="D1753" t="s">
        <v>116</v>
      </c>
      <c r="E1753" t="s">
        <v>152</v>
      </c>
      <c r="F1753" t="s">
        <v>5131</v>
      </c>
      <c r="G1753" t="s">
        <v>159</v>
      </c>
      <c r="H1753" t="s">
        <v>149</v>
      </c>
      <c r="I1753" t="s">
        <v>566</v>
      </c>
      <c r="J1753" t="s">
        <v>137</v>
      </c>
      <c r="K1753" t="s">
        <v>138</v>
      </c>
      <c r="L1753" t="s">
        <v>5003</v>
      </c>
      <c r="M1753" t="s">
        <v>5132</v>
      </c>
      <c r="N1753" s="26">
        <v>5.5555550000000002E-3</v>
      </c>
      <c r="O1753">
        <v>2</v>
      </c>
      <c r="P1753">
        <v>3045</v>
      </c>
      <c r="Q1753">
        <v>151</v>
      </c>
      <c r="R1753">
        <v>245</v>
      </c>
      <c r="S1753">
        <v>9</v>
      </c>
      <c r="T1753">
        <v>435</v>
      </c>
      <c r="U1753">
        <v>1</v>
      </c>
      <c r="V1753">
        <v>0</v>
      </c>
      <c r="W1753" s="26">
        <v>1.5135095386466667E-3</v>
      </c>
      <c r="X1753" s="26">
        <v>3.1174019901230885</v>
      </c>
      <c r="Y1753" s="26">
        <v>0.22072932476322046</v>
      </c>
      <c r="Z1753" s="26">
        <v>6.1944692328682251E-2</v>
      </c>
      <c r="AA1753" s="26">
        <v>0.2145500315925</v>
      </c>
      <c r="AB1753" s="26">
        <v>1.2171137450082596</v>
      </c>
      <c r="AC1753" s="26">
        <v>5.3392965247460004E-2</v>
      </c>
      <c r="AD1753" s="26">
        <v>0</v>
      </c>
      <c r="AE1753" s="26">
        <v>4.886646258601858</v>
      </c>
    </row>
    <row r="1754" spans="1:31" x14ac:dyDescent="0.3">
      <c r="A1754">
        <v>2763743</v>
      </c>
      <c r="B1754">
        <v>1</v>
      </c>
      <c r="C1754" t="s">
        <v>80</v>
      </c>
      <c r="D1754" t="s">
        <v>84</v>
      </c>
      <c r="E1754" t="s">
        <v>132</v>
      </c>
      <c r="F1754" t="s">
        <v>5133</v>
      </c>
      <c r="G1754" t="s">
        <v>134</v>
      </c>
      <c r="H1754" t="s">
        <v>135</v>
      </c>
      <c r="I1754" t="s">
        <v>136</v>
      </c>
      <c r="J1754" t="s">
        <v>137</v>
      </c>
      <c r="K1754" t="s">
        <v>138</v>
      </c>
      <c r="L1754" t="s">
        <v>5134</v>
      </c>
      <c r="M1754" t="s">
        <v>5135</v>
      </c>
      <c r="N1754" s="26">
        <v>3.0388888879999998</v>
      </c>
      <c r="O1754">
        <v>0</v>
      </c>
      <c r="P1754">
        <v>4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 s="26">
        <v>0</v>
      </c>
      <c r="X1754" s="26">
        <v>2.5358690741053724</v>
      </c>
      <c r="Y1754" s="26">
        <v>0</v>
      </c>
      <c r="Z1754" s="26">
        <v>0</v>
      </c>
      <c r="AA1754" s="26">
        <v>0</v>
      </c>
      <c r="AB1754" s="26">
        <v>0</v>
      </c>
      <c r="AC1754" s="26">
        <v>0</v>
      </c>
      <c r="AD1754" s="26">
        <v>0</v>
      </c>
      <c r="AE1754" s="26">
        <v>2.5358690741053724</v>
      </c>
    </row>
    <row r="1755" spans="1:31" x14ac:dyDescent="0.3">
      <c r="A1755">
        <v>2763537</v>
      </c>
      <c r="B1755">
        <v>1</v>
      </c>
      <c r="C1755" t="s">
        <v>81</v>
      </c>
      <c r="D1755" t="s">
        <v>115</v>
      </c>
      <c r="E1755" t="s">
        <v>157</v>
      </c>
      <c r="F1755" t="s">
        <v>5136</v>
      </c>
      <c r="G1755" t="s">
        <v>628</v>
      </c>
      <c r="H1755" t="s">
        <v>149</v>
      </c>
      <c r="I1755" t="s">
        <v>136</v>
      </c>
      <c r="J1755" t="s">
        <v>137</v>
      </c>
      <c r="K1755" t="s">
        <v>187</v>
      </c>
      <c r="L1755" t="s">
        <v>5137</v>
      </c>
      <c r="M1755" t="s">
        <v>5138</v>
      </c>
      <c r="N1755" s="26">
        <v>1.119722222</v>
      </c>
      <c r="O1755">
        <v>3</v>
      </c>
      <c r="P1755">
        <v>684</v>
      </c>
      <c r="Q1755">
        <v>19</v>
      </c>
      <c r="R1755">
        <v>226</v>
      </c>
      <c r="S1755">
        <v>1</v>
      </c>
      <c r="T1755">
        <v>39</v>
      </c>
      <c r="U1755">
        <v>1</v>
      </c>
      <c r="V1755">
        <v>0</v>
      </c>
      <c r="W1755" s="26">
        <v>0.5696602351133333</v>
      </c>
      <c r="X1755" s="26">
        <v>41.931689211118325</v>
      </c>
      <c r="Y1755" s="26">
        <v>12.936802668751048</v>
      </c>
      <c r="Z1755" s="26">
        <v>23.299199356708549</v>
      </c>
      <c r="AA1755" s="26">
        <v>0</v>
      </c>
      <c r="AB1755" s="26">
        <v>19.178207110027266</v>
      </c>
      <c r="AC1755" s="26">
        <v>26.351723032816217</v>
      </c>
      <c r="AD1755" s="26">
        <v>0</v>
      </c>
      <c r="AE1755" s="26">
        <v>124.26728161453474</v>
      </c>
    </row>
    <row r="1756" spans="1:31" x14ac:dyDescent="0.3">
      <c r="A1756">
        <v>2763637</v>
      </c>
      <c r="B1756">
        <v>1</v>
      </c>
      <c r="C1756" t="s">
        <v>81</v>
      </c>
      <c r="D1756" t="s">
        <v>115</v>
      </c>
      <c r="E1756" t="s">
        <v>146</v>
      </c>
      <c r="F1756" t="s">
        <v>5139</v>
      </c>
      <c r="G1756" t="s">
        <v>148</v>
      </c>
      <c r="H1756" t="s">
        <v>149</v>
      </c>
      <c r="I1756" t="s">
        <v>136</v>
      </c>
      <c r="J1756" t="s">
        <v>137</v>
      </c>
      <c r="K1756" t="s">
        <v>138</v>
      </c>
      <c r="L1756" t="s">
        <v>5140</v>
      </c>
      <c r="M1756" t="s">
        <v>5141</v>
      </c>
      <c r="N1756" s="26">
        <v>3.0322222220000001</v>
      </c>
      <c r="O1756">
        <v>0</v>
      </c>
      <c r="P1756">
        <v>52</v>
      </c>
      <c r="Q1756">
        <v>0</v>
      </c>
      <c r="R1756">
        <v>2</v>
      </c>
      <c r="S1756">
        <v>0</v>
      </c>
      <c r="T1756">
        <v>4</v>
      </c>
      <c r="U1756">
        <v>0</v>
      </c>
      <c r="V1756">
        <v>0</v>
      </c>
      <c r="W1756" s="26">
        <v>0</v>
      </c>
      <c r="X1756" s="26">
        <v>16.357595180827499</v>
      </c>
      <c r="Y1756" s="26">
        <v>0</v>
      </c>
      <c r="Z1756" s="26">
        <v>0</v>
      </c>
      <c r="AA1756" s="26">
        <v>0</v>
      </c>
      <c r="AB1756" s="26">
        <v>4.8235853291747608</v>
      </c>
      <c r="AC1756" s="26">
        <v>0</v>
      </c>
      <c r="AD1756" s="26">
        <v>0</v>
      </c>
      <c r="AE1756" s="26">
        <v>21.18118051000226</v>
      </c>
    </row>
    <row r="1757" spans="1:31" x14ac:dyDescent="0.3">
      <c r="A1757">
        <v>2763383</v>
      </c>
      <c r="B1757">
        <v>2</v>
      </c>
      <c r="C1757" t="s">
        <v>80</v>
      </c>
      <c r="D1757" t="s">
        <v>96</v>
      </c>
      <c r="E1757" t="s">
        <v>152</v>
      </c>
      <c r="F1757" t="s">
        <v>5142</v>
      </c>
      <c r="G1757" t="s">
        <v>148</v>
      </c>
      <c r="H1757" t="s">
        <v>149</v>
      </c>
      <c r="I1757" t="s">
        <v>136</v>
      </c>
      <c r="J1757" t="s">
        <v>137</v>
      </c>
      <c r="K1757" t="s">
        <v>138</v>
      </c>
      <c r="L1757" t="s">
        <v>4790</v>
      </c>
      <c r="M1757" t="s">
        <v>5143</v>
      </c>
      <c r="N1757" s="26">
        <v>1.613611111</v>
      </c>
      <c r="O1757">
        <v>0</v>
      </c>
      <c r="P1757">
        <v>0</v>
      </c>
      <c r="Q1757">
        <v>0</v>
      </c>
      <c r="R1757">
        <v>0</v>
      </c>
      <c r="S1757">
        <v>1</v>
      </c>
      <c r="T1757">
        <v>0</v>
      </c>
      <c r="U1757">
        <v>0</v>
      </c>
      <c r="V1757">
        <v>0</v>
      </c>
      <c r="W1757" s="26">
        <v>0</v>
      </c>
      <c r="X1757" s="26">
        <v>0</v>
      </c>
      <c r="Y1757" s="26">
        <v>0</v>
      </c>
      <c r="Z1757" s="26">
        <v>0</v>
      </c>
      <c r="AA1757" s="26">
        <v>140.30979610626815</v>
      </c>
      <c r="AB1757" s="26">
        <v>0</v>
      </c>
      <c r="AC1757" s="26">
        <v>0</v>
      </c>
      <c r="AD1757" s="26">
        <v>0</v>
      </c>
      <c r="AE1757" s="26">
        <v>140.30979610626815</v>
      </c>
    </row>
    <row r="1758" spans="1:31" x14ac:dyDescent="0.3">
      <c r="A1758">
        <v>2763345</v>
      </c>
      <c r="B1758">
        <v>1</v>
      </c>
      <c r="C1758" t="s">
        <v>80</v>
      </c>
      <c r="D1758" t="s">
        <v>100</v>
      </c>
      <c r="E1758" t="s">
        <v>157</v>
      </c>
      <c r="F1758" t="s">
        <v>5144</v>
      </c>
      <c r="G1758" t="s">
        <v>3589</v>
      </c>
      <c r="H1758" t="s">
        <v>149</v>
      </c>
      <c r="I1758" t="s">
        <v>136</v>
      </c>
      <c r="J1758" t="s">
        <v>137</v>
      </c>
      <c r="K1758" t="s">
        <v>138</v>
      </c>
      <c r="L1758" t="s">
        <v>5145</v>
      </c>
      <c r="M1758" t="s">
        <v>5146</v>
      </c>
      <c r="N1758" s="26">
        <v>3.9083333329999999</v>
      </c>
      <c r="O1758">
        <v>1</v>
      </c>
      <c r="P1758">
        <v>1563</v>
      </c>
      <c r="Q1758">
        <v>17</v>
      </c>
      <c r="R1758">
        <v>463</v>
      </c>
      <c r="S1758">
        <v>12</v>
      </c>
      <c r="T1758">
        <v>312</v>
      </c>
      <c r="U1758">
        <v>0</v>
      </c>
      <c r="V1758">
        <v>1</v>
      </c>
      <c r="W1758" s="26">
        <v>5.8247328282185791</v>
      </c>
      <c r="X1758" s="26">
        <v>1559.5768392392665</v>
      </c>
      <c r="Y1758" s="26">
        <v>158.30028720058428</v>
      </c>
      <c r="Z1758" s="26">
        <v>430.70227339721168</v>
      </c>
      <c r="AA1758" s="26">
        <v>302.14460557675488</v>
      </c>
      <c r="AB1758" s="26">
        <v>670.68112184728557</v>
      </c>
      <c r="AC1758" s="26">
        <v>0</v>
      </c>
      <c r="AD1758" s="26">
        <v>7.9287076718703977</v>
      </c>
      <c r="AE1758" s="26">
        <v>3135.1585677611924</v>
      </c>
    </row>
    <row r="1759" spans="1:31" x14ac:dyDescent="0.3">
      <c r="A1759">
        <v>2763156</v>
      </c>
      <c r="B1759">
        <v>1</v>
      </c>
      <c r="C1759" t="s">
        <v>80</v>
      </c>
      <c r="D1759" t="s">
        <v>83</v>
      </c>
      <c r="E1759" t="s">
        <v>175</v>
      </c>
      <c r="F1759" t="s">
        <v>1685</v>
      </c>
      <c r="G1759" t="s">
        <v>326</v>
      </c>
      <c r="H1759" t="s">
        <v>365</v>
      </c>
      <c r="I1759" t="s">
        <v>136</v>
      </c>
      <c r="J1759" t="s">
        <v>137</v>
      </c>
      <c r="K1759" t="s">
        <v>187</v>
      </c>
      <c r="L1759" t="s">
        <v>5147</v>
      </c>
      <c r="M1759" t="s">
        <v>5148</v>
      </c>
      <c r="N1759" s="26">
        <v>0.15472222199999999</v>
      </c>
      <c r="O1759">
        <v>10</v>
      </c>
      <c r="P1759">
        <v>2064</v>
      </c>
      <c r="Q1759">
        <v>0</v>
      </c>
      <c r="R1759">
        <v>0</v>
      </c>
      <c r="S1759">
        <v>17</v>
      </c>
      <c r="T1759">
        <v>359</v>
      </c>
      <c r="U1759">
        <v>6</v>
      </c>
      <c r="V1759">
        <v>10</v>
      </c>
      <c r="W1759" s="26">
        <v>0.38979739242537492</v>
      </c>
      <c r="X1759" s="26">
        <v>83.831366419664036</v>
      </c>
      <c r="Y1759" s="26">
        <v>0</v>
      </c>
      <c r="Z1759" s="26">
        <v>0</v>
      </c>
      <c r="AA1759" s="26">
        <v>20.469380510293991</v>
      </c>
      <c r="AB1759" s="26">
        <v>43.259915568772016</v>
      </c>
      <c r="AC1759" s="26">
        <v>17.983591866279319</v>
      </c>
      <c r="AD1759" s="26">
        <v>17.446321526223958</v>
      </c>
      <c r="AE1759" s="26">
        <v>183.38037328365868</v>
      </c>
    </row>
    <row r="1760" spans="1:31" x14ac:dyDescent="0.3">
      <c r="A1760">
        <v>2763182</v>
      </c>
      <c r="B1760">
        <v>1</v>
      </c>
      <c r="C1760" t="s">
        <v>81</v>
      </c>
      <c r="D1760" t="s">
        <v>118</v>
      </c>
      <c r="E1760" t="s">
        <v>152</v>
      </c>
      <c r="F1760" t="s">
        <v>4232</v>
      </c>
      <c r="G1760" t="s">
        <v>159</v>
      </c>
      <c r="H1760" t="s">
        <v>149</v>
      </c>
      <c r="I1760" t="s">
        <v>136</v>
      </c>
      <c r="J1760" t="s">
        <v>137</v>
      </c>
      <c r="K1760" t="s">
        <v>138</v>
      </c>
      <c r="L1760" t="s">
        <v>5149</v>
      </c>
      <c r="M1760" t="s">
        <v>5150</v>
      </c>
      <c r="N1760" s="26">
        <v>2.9158333330000001</v>
      </c>
      <c r="O1760">
        <v>22</v>
      </c>
      <c r="P1760">
        <v>670</v>
      </c>
      <c r="Q1760">
        <v>264</v>
      </c>
      <c r="R1760">
        <v>353</v>
      </c>
      <c r="S1760">
        <v>28</v>
      </c>
      <c r="T1760">
        <v>71</v>
      </c>
      <c r="U1760">
        <v>1</v>
      </c>
      <c r="V1760">
        <v>0</v>
      </c>
      <c r="W1760" s="26">
        <v>4.6686872859046158</v>
      </c>
      <c r="X1760" s="26">
        <v>46.582385927297189</v>
      </c>
      <c r="Y1760" s="26">
        <v>360.83499170268578</v>
      </c>
      <c r="Z1760" s="26">
        <v>151.03308293695946</v>
      </c>
      <c r="AA1760" s="26">
        <v>278.69942510338547</v>
      </c>
      <c r="AB1760" s="26">
        <v>27.346581745623958</v>
      </c>
      <c r="AC1760" s="26">
        <v>401.60936336896765</v>
      </c>
      <c r="AD1760" s="26">
        <v>0</v>
      </c>
      <c r="AE1760" s="26">
        <v>1270.7745180708241</v>
      </c>
    </row>
    <row r="1761" spans="1:31" x14ac:dyDescent="0.3">
      <c r="A1761">
        <v>2763776</v>
      </c>
      <c r="B1761">
        <v>2</v>
      </c>
      <c r="C1761" t="s">
        <v>80</v>
      </c>
      <c r="D1761" t="s">
        <v>82</v>
      </c>
      <c r="E1761" t="s">
        <v>141</v>
      </c>
      <c r="F1761" t="s">
        <v>5151</v>
      </c>
      <c r="G1761" t="s">
        <v>1313</v>
      </c>
      <c r="H1761" t="s">
        <v>135</v>
      </c>
      <c r="I1761" t="s">
        <v>136</v>
      </c>
      <c r="J1761" t="s">
        <v>137</v>
      </c>
      <c r="K1761" t="s">
        <v>138</v>
      </c>
      <c r="L1761" t="s">
        <v>4949</v>
      </c>
      <c r="M1761" t="s">
        <v>5152</v>
      </c>
      <c r="N1761" s="26">
        <v>1.3094444439999999</v>
      </c>
      <c r="O1761">
        <v>0</v>
      </c>
      <c r="P1761">
        <v>766</v>
      </c>
      <c r="Q1761">
        <v>0</v>
      </c>
      <c r="R1761">
        <v>0</v>
      </c>
      <c r="S1761">
        <v>0</v>
      </c>
      <c r="T1761">
        <v>91</v>
      </c>
      <c r="U1761">
        <v>0</v>
      </c>
      <c r="V1761">
        <v>0</v>
      </c>
      <c r="W1761" s="26">
        <v>0</v>
      </c>
      <c r="X1761" s="26">
        <v>351.29684386521956</v>
      </c>
      <c r="Y1761" s="26">
        <v>0</v>
      </c>
      <c r="Z1761" s="26">
        <v>0</v>
      </c>
      <c r="AA1761" s="26">
        <v>0</v>
      </c>
      <c r="AB1761" s="26">
        <v>55.664926343577825</v>
      </c>
      <c r="AC1761" s="26">
        <v>0</v>
      </c>
      <c r="AD1761" s="26">
        <v>0</v>
      </c>
      <c r="AE1761" s="26">
        <v>406.96177020879736</v>
      </c>
    </row>
    <row r="1762" spans="1:31" x14ac:dyDescent="0.3">
      <c r="A1762">
        <v>2763554</v>
      </c>
      <c r="B1762">
        <v>1</v>
      </c>
      <c r="C1762" t="s">
        <v>80</v>
      </c>
      <c r="D1762" t="s">
        <v>110</v>
      </c>
      <c r="E1762" t="s">
        <v>146</v>
      </c>
      <c r="F1762" t="s">
        <v>5153</v>
      </c>
      <c r="G1762" t="s">
        <v>186</v>
      </c>
      <c r="H1762" t="s">
        <v>149</v>
      </c>
      <c r="I1762" t="s">
        <v>136</v>
      </c>
      <c r="J1762" t="s">
        <v>137</v>
      </c>
      <c r="K1762" t="s">
        <v>187</v>
      </c>
      <c r="L1762" t="s">
        <v>5154</v>
      </c>
      <c r="M1762" t="s">
        <v>5155</v>
      </c>
      <c r="N1762" s="26">
        <v>1.4455555550000001</v>
      </c>
      <c r="O1762">
        <v>0</v>
      </c>
      <c r="P1762">
        <v>987</v>
      </c>
      <c r="Q1762">
        <v>0</v>
      </c>
      <c r="R1762">
        <v>0</v>
      </c>
      <c r="S1762">
        <v>0</v>
      </c>
      <c r="T1762">
        <v>73</v>
      </c>
      <c r="U1762">
        <v>0</v>
      </c>
      <c r="V1762">
        <v>0</v>
      </c>
      <c r="W1762" s="26">
        <v>0</v>
      </c>
      <c r="X1762" s="26">
        <v>407.48030081457165</v>
      </c>
      <c r="Y1762" s="26">
        <v>0</v>
      </c>
      <c r="Z1762" s="26">
        <v>0</v>
      </c>
      <c r="AA1762" s="26">
        <v>0</v>
      </c>
      <c r="AB1762" s="26">
        <v>58.641198785911143</v>
      </c>
      <c r="AC1762" s="26">
        <v>0</v>
      </c>
      <c r="AD1762" s="26">
        <v>0</v>
      </c>
      <c r="AE1762" s="26">
        <v>466.12149960048282</v>
      </c>
    </row>
    <row r="1763" spans="1:31" x14ac:dyDescent="0.3">
      <c r="A1763">
        <v>2763325</v>
      </c>
      <c r="B1763">
        <v>1</v>
      </c>
      <c r="C1763" t="s">
        <v>80</v>
      </c>
      <c r="D1763" t="s">
        <v>82</v>
      </c>
      <c r="E1763" t="s">
        <v>132</v>
      </c>
      <c r="F1763" t="s">
        <v>5156</v>
      </c>
      <c r="G1763" t="s">
        <v>197</v>
      </c>
      <c r="H1763" t="s">
        <v>135</v>
      </c>
      <c r="I1763" t="s">
        <v>136</v>
      </c>
      <c r="J1763" t="s">
        <v>137</v>
      </c>
      <c r="K1763" t="s">
        <v>138</v>
      </c>
      <c r="L1763" t="s">
        <v>5157</v>
      </c>
      <c r="M1763" t="s">
        <v>5158</v>
      </c>
      <c r="N1763" s="26">
        <v>2.173333333</v>
      </c>
      <c r="O1763">
        <v>0</v>
      </c>
      <c r="P1763">
        <v>2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 s="26">
        <v>0</v>
      </c>
      <c r="X1763" s="26">
        <v>0.56474952995277006</v>
      </c>
      <c r="Y1763" s="26">
        <v>0</v>
      </c>
      <c r="Z1763" s="26">
        <v>0</v>
      </c>
      <c r="AA1763" s="26">
        <v>0</v>
      </c>
      <c r="AB1763" s="26">
        <v>0</v>
      </c>
      <c r="AC1763" s="26">
        <v>0</v>
      </c>
      <c r="AD1763" s="26">
        <v>0</v>
      </c>
      <c r="AE1763" s="26">
        <v>0.56474952995277006</v>
      </c>
    </row>
    <row r="1764" spans="1:31" x14ac:dyDescent="0.3">
      <c r="A1764">
        <v>2763660</v>
      </c>
      <c r="B1764">
        <v>1</v>
      </c>
      <c r="C1764" t="s">
        <v>80</v>
      </c>
      <c r="D1764" t="s">
        <v>93</v>
      </c>
      <c r="E1764" t="s">
        <v>132</v>
      </c>
      <c r="F1764" t="s">
        <v>5159</v>
      </c>
      <c r="G1764" t="s">
        <v>197</v>
      </c>
      <c r="H1764" t="s">
        <v>135</v>
      </c>
      <c r="I1764" t="s">
        <v>136</v>
      </c>
      <c r="J1764" t="s">
        <v>137</v>
      </c>
      <c r="K1764" t="s">
        <v>138</v>
      </c>
      <c r="L1764" t="s">
        <v>5160</v>
      </c>
      <c r="M1764" t="s">
        <v>5161</v>
      </c>
      <c r="N1764" s="26">
        <v>1.2747222220000001</v>
      </c>
      <c r="O1764">
        <v>0</v>
      </c>
      <c r="P1764">
        <v>1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 s="26">
        <v>0</v>
      </c>
      <c r="X1764" s="26">
        <v>0</v>
      </c>
      <c r="Y1764" s="26">
        <v>0</v>
      </c>
      <c r="Z1764" s="26">
        <v>0</v>
      </c>
      <c r="AA1764" s="26">
        <v>0</v>
      </c>
      <c r="AB1764" s="26">
        <v>0</v>
      </c>
      <c r="AC1764" s="26">
        <v>0</v>
      </c>
      <c r="AD1764" s="26">
        <v>0</v>
      </c>
      <c r="AE1764" s="26">
        <v>0</v>
      </c>
    </row>
    <row r="1765" spans="1:31" x14ac:dyDescent="0.3">
      <c r="A1765">
        <v>2763468</v>
      </c>
      <c r="B1765">
        <v>1</v>
      </c>
      <c r="C1765" t="s">
        <v>80</v>
      </c>
      <c r="D1765" t="s">
        <v>108</v>
      </c>
      <c r="E1765" t="s">
        <v>170</v>
      </c>
      <c r="F1765" t="s">
        <v>5162</v>
      </c>
      <c r="G1765" t="s">
        <v>204</v>
      </c>
      <c r="H1765" t="s">
        <v>135</v>
      </c>
      <c r="I1765" t="s">
        <v>136</v>
      </c>
      <c r="J1765" t="s">
        <v>137</v>
      </c>
      <c r="K1765" t="s">
        <v>138</v>
      </c>
      <c r="L1765" t="s">
        <v>5163</v>
      </c>
      <c r="M1765" t="s">
        <v>5164</v>
      </c>
      <c r="N1765" s="26">
        <v>2.355555555</v>
      </c>
      <c r="O1765">
        <v>0</v>
      </c>
      <c r="P1765">
        <v>7</v>
      </c>
      <c r="Q1765">
        <v>0</v>
      </c>
      <c r="R1765">
        <v>2</v>
      </c>
      <c r="S1765">
        <v>0</v>
      </c>
      <c r="T1765">
        <v>1</v>
      </c>
      <c r="U1765">
        <v>0</v>
      </c>
      <c r="V1765">
        <v>0</v>
      </c>
      <c r="W1765" s="26">
        <v>0</v>
      </c>
      <c r="X1765" s="26">
        <v>1.6248425268468936</v>
      </c>
      <c r="Y1765" s="26">
        <v>0</v>
      </c>
      <c r="Z1765" s="26">
        <v>0.18407864259546944</v>
      </c>
      <c r="AA1765" s="26">
        <v>0</v>
      </c>
      <c r="AB1765" s="26">
        <v>0</v>
      </c>
      <c r="AC1765" s="26">
        <v>0</v>
      </c>
      <c r="AD1765" s="26">
        <v>0</v>
      </c>
      <c r="AE1765" s="26">
        <v>1.808921169442363</v>
      </c>
    </row>
    <row r="1766" spans="1:31" x14ac:dyDescent="0.3">
      <c r="A1766">
        <v>2763239</v>
      </c>
      <c r="B1766">
        <v>1</v>
      </c>
      <c r="C1766" t="s">
        <v>80</v>
      </c>
      <c r="D1766" t="s">
        <v>100</v>
      </c>
      <c r="E1766" t="s">
        <v>141</v>
      </c>
      <c r="F1766" t="s">
        <v>5165</v>
      </c>
      <c r="G1766" t="s">
        <v>2394</v>
      </c>
      <c r="H1766" t="s">
        <v>135</v>
      </c>
      <c r="I1766" t="s">
        <v>136</v>
      </c>
      <c r="J1766" t="s">
        <v>137</v>
      </c>
      <c r="K1766" t="s">
        <v>138</v>
      </c>
      <c r="L1766" t="s">
        <v>5166</v>
      </c>
      <c r="M1766" t="s">
        <v>5167</v>
      </c>
      <c r="N1766" s="26">
        <v>6.8972222219999999</v>
      </c>
      <c r="O1766">
        <v>0</v>
      </c>
      <c r="P1766">
        <v>46</v>
      </c>
      <c r="Q1766">
        <v>0</v>
      </c>
      <c r="R1766">
        <v>7</v>
      </c>
      <c r="S1766">
        <v>0</v>
      </c>
      <c r="T1766">
        <v>7</v>
      </c>
      <c r="U1766">
        <v>0</v>
      </c>
      <c r="V1766">
        <v>0</v>
      </c>
      <c r="W1766" s="26">
        <v>0</v>
      </c>
      <c r="X1766" s="26">
        <v>134.90082941607989</v>
      </c>
      <c r="Y1766" s="26">
        <v>0</v>
      </c>
      <c r="Z1766" s="26">
        <v>38.430225383921886</v>
      </c>
      <c r="AA1766" s="26">
        <v>0</v>
      </c>
      <c r="AB1766" s="26">
        <v>103.15764834852203</v>
      </c>
      <c r="AC1766" s="26">
        <v>0</v>
      </c>
      <c r="AD1766" s="26">
        <v>0</v>
      </c>
      <c r="AE1766" s="26">
        <v>276.48870314852377</v>
      </c>
    </row>
    <row r="1767" spans="1:31" x14ac:dyDescent="0.3">
      <c r="A1767">
        <v>2763780</v>
      </c>
      <c r="B1767">
        <v>1</v>
      </c>
      <c r="C1767" t="s">
        <v>80</v>
      </c>
      <c r="D1767" t="s">
        <v>96</v>
      </c>
      <c r="E1767" t="s">
        <v>146</v>
      </c>
      <c r="F1767" t="s">
        <v>5168</v>
      </c>
      <c r="G1767" t="s">
        <v>3589</v>
      </c>
      <c r="H1767" t="s">
        <v>149</v>
      </c>
      <c r="I1767" t="s">
        <v>136</v>
      </c>
      <c r="J1767" t="s">
        <v>137</v>
      </c>
      <c r="K1767" t="s">
        <v>138</v>
      </c>
      <c r="L1767" t="s">
        <v>5169</v>
      </c>
      <c r="M1767" t="s">
        <v>5170</v>
      </c>
      <c r="N1767" s="26">
        <v>4.557222222</v>
      </c>
      <c r="O1767">
        <v>0</v>
      </c>
      <c r="P1767">
        <v>23</v>
      </c>
      <c r="Q1767">
        <v>2</v>
      </c>
      <c r="R1767">
        <v>40</v>
      </c>
      <c r="S1767">
        <v>1</v>
      </c>
      <c r="T1767">
        <v>25</v>
      </c>
      <c r="U1767">
        <v>0</v>
      </c>
      <c r="V1767">
        <v>0</v>
      </c>
      <c r="W1767" s="26">
        <v>0</v>
      </c>
      <c r="X1767" s="26">
        <v>24.201760811507839</v>
      </c>
      <c r="Y1767" s="26">
        <v>108.43074806758729</v>
      </c>
      <c r="Z1767" s="26">
        <v>45.900531778635035</v>
      </c>
      <c r="AA1767" s="26">
        <v>166.86412535957845</v>
      </c>
      <c r="AB1767" s="26">
        <v>18.854833255441392</v>
      </c>
      <c r="AC1767" s="26">
        <v>0</v>
      </c>
      <c r="AD1767" s="26">
        <v>0</v>
      </c>
      <c r="AE1767" s="26">
        <v>364.25199927275003</v>
      </c>
    </row>
    <row r="1768" spans="1:31" x14ac:dyDescent="0.3">
      <c r="A1768">
        <v>2763116</v>
      </c>
      <c r="B1768">
        <v>1</v>
      </c>
      <c r="C1768" t="s">
        <v>80</v>
      </c>
      <c r="D1768" t="s">
        <v>93</v>
      </c>
      <c r="E1768" t="s">
        <v>157</v>
      </c>
      <c r="F1768" t="s">
        <v>5171</v>
      </c>
      <c r="G1768" t="s">
        <v>159</v>
      </c>
      <c r="H1768" t="s">
        <v>149</v>
      </c>
      <c r="I1768" t="s">
        <v>136</v>
      </c>
      <c r="J1768" t="s">
        <v>137</v>
      </c>
      <c r="K1768" t="s">
        <v>138</v>
      </c>
      <c r="L1768" t="s">
        <v>5172</v>
      </c>
      <c r="M1768" t="s">
        <v>5173</v>
      </c>
      <c r="N1768" s="26">
        <v>0.36722222199999999</v>
      </c>
      <c r="O1768">
        <v>1</v>
      </c>
      <c r="P1768">
        <v>0</v>
      </c>
      <c r="Q1768">
        <v>17</v>
      </c>
      <c r="R1768">
        <v>0</v>
      </c>
      <c r="S1768">
        <v>1</v>
      </c>
      <c r="T1768">
        <v>0</v>
      </c>
      <c r="U1768">
        <v>1</v>
      </c>
      <c r="V1768">
        <v>0</v>
      </c>
      <c r="W1768" s="26">
        <v>0.33579065771060884</v>
      </c>
      <c r="X1768" s="26">
        <v>0</v>
      </c>
      <c r="Y1768" s="26">
        <v>2.1934848621661174</v>
      </c>
      <c r="Z1768" s="26">
        <v>0</v>
      </c>
      <c r="AA1768" s="26">
        <v>0.80601997430389727</v>
      </c>
      <c r="AB1768" s="26">
        <v>0</v>
      </c>
      <c r="AC1768" s="26">
        <v>16.950545998937823</v>
      </c>
      <c r="AD1768" s="26">
        <v>0</v>
      </c>
      <c r="AE1768" s="26">
        <v>20.285841493118447</v>
      </c>
    </row>
    <row r="1769" spans="1:31" x14ac:dyDescent="0.3">
      <c r="A1769">
        <v>2763454</v>
      </c>
      <c r="B1769">
        <v>1</v>
      </c>
      <c r="C1769" t="s">
        <v>80</v>
      </c>
      <c r="D1769" t="s">
        <v>101</v>
      </c>
      <c r="E1769" t="s">
        <v>132</v>
      </c>
      <c r="F1769" t="s">
        <v>5174</v>
      </c>
      <c r="G1769" t="s">
        <v>134</v>
      </c>
      <c r="H1769" t="s">
        <v>135</v>
      </c>
      <c r="I1769" t="s">
        <v>136</v>
      </c>
      <c r="J1769" t="s">
        <v>137</v>
      </c>
      <c r="K1769" t="s">
        <v>138</v>
      </c>
      <c r="L1769" t="s">
        <v>5175</v>
      </c>
      <c r="M1769" t="s">
        <v>5176</v>
      </c>
      <c r="N1769" s="26">
        <v>2.008611111</v>
      </c>
      <c r="O1769">
        <v>0</v>
      </c>
      <c r="P1769">
        <v>4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 s="26">
        <v>0</v>
      </c>
      <c r="X1769" s="26">
        <v>1.7010838272085897</v>
      </c>
      <c r="Y1769" s="26">
        <v>0</v>
      </c>
      <c r="Z1769" s="26">
        <v>0</v>
      </c>
      <c r="AA1769" s="26">
        <v>0</v>
      </c>
      <c r="AB1769" s="26">
        <v>0</v>
      </c>
      <c r="AC1769" s="26">
        <v>0</v>
      </c>
      <c r="AD1769" s="26">
        <v>0</v>
      </c>
      <c r="AE1769" s="26">
        <v>1.7010838272085897</v>
      </c>
    </row>
    <row r="1770" spans="1:31" x14ac:dyDescent="0.3">
      <c r="A1770">
        <v>2763162</v>
      </c>
      <c r="B1770">
        <v>1</v>
      </c>
      <c r="C1770" t="s">
        <v>80</v>
      </c>
      <c r="D1770" t="s">
        <v>107</v>
      </c>
      <c r="E1770" t="s">
        <v>152</v>
      </c>
      <c r="F1770" t="s">
        <v>4030</v>
      </c>
      <c r="G1770" t="s">
        <v>159</v>
      </c>
      <c r="H1770" t="s">
        <v>149</v>
      </c>
      <c r="I1770" t="s">
        <v>136</v>
      </c>
      <c r="J1770" t="s">
        <v>137</v>
      </c>
      <c r="K1770" t="s">
        <v>138</v>
      </c>
      <c r="L1770" t="s">
        <v>5177</v>
      </c>
      <c r="M1770" t="s">
        <v>5178</v>
      </c>
      <c r="N1770" s="26">
        <v>1.1944444439999999</v>
      </c>
      <c r="O1770">
        <v>2</v>
      </c>
      <c r="P1770">
        <v>445</v>
      </c>
      <c r="Q1770">
        <v>47</v>
      </c>
      <c r="R1770">
        <v>36</v>
      </c>
      <c r="S1770">
        <v>15</v>
      </c>
      <c r="T1770">
        <v>57</v>
      </c>
      <c r="U1770">
        <v>0</v>
      </c>
      <c r="V1770">
        <v>0</v>
      </c>
      <c r="W1770" s="26">
        <v>1.0778676278609951</v>
      </c>
      <c r="X1770" s="26">
        <v>74.076777216074859</v>
      </c>
      <c r="Y1770" s="26">
        <v>31.456880659407233</v>
      </c>
      <c r="Z1770" s="26">
        <v>5.6330181679159113</v>
      </c>
      <c r="AA1770" s="26">
        <v>108.70694492435442</v>
      </c>
      <c r="AB1770" s="26">
        <v>16.889161247275286</v>
      </c>
      <c r="AC1770" s="26">
        <v>0</v>
      </c>
      <c r="AD1770" s="26">
        <v>0</v>
      </c>
      <c r="AE1770" s="26">
        <v>237.84064984288869</v>
      </c>
    </row>
    <row r="1771" spans="1:31" x14ac:dyDescent="0.3">
      <c r="A1771">
        <v>2763308</v>
      </c>
      <c r="B1771">
        <v>1</v>
      </c>
      <c r="C1771" t="s">
        <v>80</v>
      </c>
      <c r="D1771" t="s">
        <v>89</v>
      </c>
      <c r="E1771" t="s">
        <v>152</v>
      </c>
      <c r="F1771" t="s">
        <v>5179</v>
      </c>
      <c r="G1771" t="s">
        <v>628</v>
      </c>
      <c r="H1771" t="s">
        <v>149</v>
      </c>
      <c r="I1771" t="s">
        <v>136</v>
      </c>
      <c r="J1771" t="s">
        <v>137</v>
      </c>
      <c r="K1771" t="s">
        <v>187</v>
      </c>
      <c r="L1771" t="s">
        <v>5180</v>
      </c>
      <c r="M1771" t="s">
        <v>5181</v>
      </c>
      <c r="N1771" s="26">
        <v>2.5950000000000002</v>
      </c>
      <c r="O1771">
        <v>1</v>
      </c>
      <c r="P1771">
        <v>368</v>
      </c>
      <c r="Q1771">
        <v>1</v>
      </c>
      <c r="R1771">
        <v>14</v>
      </c>
      <c r="S1771">
        <v>3</v>
      </c>
      <c r="T1771">
        <v>21</v>
      </c>
      <c r="U1771">
        <v>1</v>
      </c>
      <c r="V1771">
        <v>0</v>
      </c>
      <c r="W1771" s="26">
        <v>0.65272207158888884</v>
      </c>
      <c r="X1771" s="26">
        <v>857.00254255709547</v>
      </c>
      <c r="Y1771" s="26">
        <v>1.3267280581457233</v>
      </c>
      <c r="Z1771" s="26">
        <v>5.0438843666120583</v>
      </c>
      <c r="AA1771" s="26">
        <v>19.904157655776523</v>
      </c>
      <c r="AB1771" s="26">
        <v>85.242961636228046</v>
      </c>
      <c r="AC1771" s="26">
        <v>15.558916159003525</v>
      </c>
      <c r="AD1771" s="26">
        <v>0</v>
      </c>
      <c r="AE1771" s="26">
        <v>984.73191250445018</v>
      </c>
    </row>
    <row r="1772" spans="1:31" x14ac:dyDescent="0.3">
      <c r="A1772">
        <v>2763431</v>
      </c>
      <c r="B1772">
        <v>1</v>
      </c>
      <c r="C1772" t="s">
        <v>80</v>
      </c>
      <c r="D1772" t="s">
        <v>98</v>
      </c>
      <c r="E1772" t="s">
        <v>132</v>
      </c>
      <c r="F1772" t="s">
        <v>5182</v>
      </c>
      <c r="G1772" t="s">
        <v>197</v>
      </c>
      <c r="H1772" t="s">
        <v>135</v>
      </c>
      <c r="I1772" t="s">
        <v>136</v>
      </c>
      <c r="J1772" t="s">
        <v>137</v>
      </c>
      <c r="K1772" t="s">
        <v>138</v>
      </c>
      <c r="L1772" t="s">
        <v>5183</v>
      </c>
      <c r="M1772" t="s">
        <v>5184</v>
      </c>
      <c r="N1772" s="26">
        <v>3.2383333329999999</v>
      </c>
      <c r="O1772">
        <v>0</v>
      </c>
      <c r="P1772">
        <v>2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 s="26">
        <v>0</v>
      </c>
      <c r="X1772" s="26">
        <v>1.4579207879794329</v>
      </c>
      <c r="Y1772" s="26">
        <v>0</v>
      </c>
      <c r="Z1772" s="26">
        <v>0</v>
      </c>
      <c r="AA1772" s="26">
        <v>0</v>
      </c>
      <c r="AB1772" s="26">
        <v>0</v>
      </c>
      <c r="AC1772" s="26">
        <v>0</v>
      </c>
      <c r="AD1772" s="26">
        <v>0</v>
      </c>
      <c r="AE1772" s="26">
        <v>1.4579207879794329</v>
      </c>
    </row>
    <row r="1773" spans="1:31" x14ac:dyDescent="0.3">
      <c r="A1773">
        <v>2763448</v>
      </c>
      <c r="B1773">
        <v>1</v>
      </c>
      <c r="C1773" t="s">
        <v>81</v>
      </c>
      <c r="D1773" t="s">
        <v>127</v>
      </c>
      <c r="E1773" t="s">
        <v>170</v>
      </c>
      <c r="F1773" t="s">
        <v>5185</v>
      </c>
      <c r="G1773" t="s">
        <v>204</v>
      </c>
      <c r="H1773" t="s">
        <v>135</v>
      </c>
      <c r="I1773" t="s">
        <v>136</v>
      </c>
      <c r="J1773" t="s">
        <v>137</v>
      </c>
      <c r="K1773" t="s">
        <v>138</v>
      </c>
      <c r="L1773" t="s">
        <v>5186</v>
      </c>
      <c r="M1773" t="s">
        <v>5187</v>
      </c>
      <c r="N1773" s="26">
        <v>2.7761111110000001</v>
      </c>
      <c r="O1773">
        <v>0</v>
      </c>
      <c r="P1773">
        <v>31</v>
      </c>
      <c r="Q1773">
        <v>0</v>
      </c>
      <c r="R1773">
        <v>0</v>
      </c>
      <c r="S1773">
        <v>0</v>
      </c>
      <c r="T1773">
        <v>1</v>
      </c>
      <c r="U1773">
        <v>0</v>
      </c>
      <c r="V1773">
        <v>0</v>
      </c>
      <c r="W1773" s="26">
        <v>0</v>
      </c>
      <c r="X1773" s="26">
        <v>22.605364667667381</v>
      </c>
      <c r="Y1773" s="26">
        <v>0</v>
      </c>
      <c r="Z1773" s="26">
        <v>0</v>
      </c>
      <c r="AA1773" s="26">
        <v>0</v>
      </c>
      <c r="AB1773" s="26">
        <v>0.48740735073855923</v>
      </c>
      <c r="AC1773" s="26">
        <v>0</v>
      </c>
      <c r="AD1773" s="26">
        <v>0</v>
      </c>
      <c r="AE1773" s="26">
        <v>23.092772018405938</v>
      </c>
    </row>
    <row r="1774" spans="1:31" x14ac:dyDescent="0.3">
      <c r="A1774">
        <v>2763199</v>
      </c>
      <c r="B1774">
        <v>1</v>
      </c>
      <c r="C1774" t="s">
        <v>80</v>
      </c>
      <c r="D1774" t="s">
        <v>82</v>
      </c>
      <c r="E1774" t="s">
        <v>132</v>
      </c>
      <c r="F1774" t="s">
        <v>5188</v>
      </c>
      <c r="G1774" t="s">
        <v>134</v>
      </c>
      <c r="H1774" t="s">
        <v>135</v>
      </c>
      <c r="I1774" t="s">
        <v>136</v>
      </c>
      <c r="J1774" t="s">
        <v>137</v>
      </c>
      <c r="K1774" t="s">
        <v>138</v>
      </c>
      <c r="L1774" t="s">
        <v>5189</v>
      </c>
      <c r="M1774" t="s">
        <v>5190</v>
      </c>
      <c r="N1774" s="26">
        <v>1.1305555549999999</v>
      </c>
      <c r="O1774">
        <v>0</v>
      </c>
      <c r="P1774">
        <v>2</v>
      </c>
      <c r="Q1774">
        <v>0</v>
      </c>
      <c r="R1774">
        <v>0</v>
      </c>
      <c r="S1774">
        <v>0</v>
      </c>
      <c r="T1774">
        <v>1</v>
      </c>
      <c r="U1774">
        <v>0</v>
      </c>
      <c r="V1774">
        <v>0</v>
      </c>
      <c r="W1774" s="26">
        <v>0</v>
      </c>
      <c r="X1774" s="26">
        <v>0.99029355980636846</v>
      </c>
      <c r="Y1774" s="26">
        <v>0</v>
      </c>
      <c r="Z1774" s="26">
        <v>0</v>
      </c>
      <c r="AA1774" s="26">
        <v>0</v>
      </c>
      <c r="AB1774" s="26">
        <v>0</v>
      </c>
      <c r="AC1774" s="26">
        <v>0</v>
      </c>
      <c r="AD1774" s="26">
        <v>0</v>
      </c>
      <c r="AE1774" s="26">
        <v>0.99029355980636846</v>
      </c>
    </row>
    <row r="1775" spans="1:31" x14ac:dyDescent="0.3">
      <c r="A1775">
        <v>2763494</v>
      </c>
      <c r="B1775">
        <v>1</v>
      </c>
      <c r="C1775" t="s">
        <v>80</v>
      </c>
      <c r="D1775" t="s">
        <v>100</v>
      </c>
      <c r="E1775" t="s">
        <v>170</v>
      </c>
      <c r="F1775" t="s">
        <v>5191</v>
      </c>
      <c r="G1775" t="s">
        <v>287</v>
      </c>
      <c r="H1775" t="s">
        <v>135</v>
      </c>
      <c r="I1775" t="s">
        <v>136</v>
      </c>
      <c r="J1775" t="s">
        <v>3</v>
      </c>
      <c r="K1775" t="s">
        <v>138</v>
      </c>
      <c r="L1775" t="s">
        <v>5192</v>
      </c>
      <c r="M1775" t="s">
        <v>5193</v>
      </c>
      <c r="N1775" s="26">
        <v>1.8174999999999999</v>
      </c>
      <c r="O1775">
        <v>0</v>
      </c>
      <c r="P1775">
        <v>5</v>
      </c>
      <c r="Q1775">
        <v>0</v>
      </c>
      <c r="R1775">
        <v>14</v>
      </c>
      <c r="S1775">
        <v>0</v>
      </c>
      <c r="T1775">
        <v>3</v>
      </c>
      <c r="U1775">
        <v>0</v>
      </c>
      <c r="V1775">
        <v>0</v>
      </c>
      <c r="W1775" s="26">
        <v>0</v>
      </c>
      <c r="X1775" s="26">
        <v>0.16615394343238102</v>
      </c>
      <c r="Y1775" s="26">
        <v>0</v>
      </c>
      <c r="Z1775" s="26">
        <v>0.90572455516584982</v>
      </c>
      <c r="AA1775" s="26">
        <v>0</v>
      </c>
      <c r="AB1775" s="26">
        <v>0.52450508349115277</v>
      </c>
      <c r="AC1775" s="26">
        <v>0</v>
      </c>
      <c r="AD1775" s="26">
        <v>0</v>
      </c>
      <c r="AE1775" s="26">
        <v>1.5963835820893837</v>
      </c>
    </row>
    <row r="1776" spans="1:31" x14ac:dyDescent="0.3">
      <c r="A1776">
        <v>2763245</v>
      </c>
      <c r="B1776">
        <v>1</v>
      </c>
      <c r="C1776" t="s">
        <v>80</v>
      </c>
      <c r="D1776" t="s">
        <v>100</v>
      </c>
      <c r="E1776" t="s">
        <v>170</v>
      </c>
      <c r="F1776" t="s">
        <v>5194</v>
      </c>
      <c r="G1776" t="s">
        <v>204</v>
      </c>
      <c r="H1776" t="s">
        <v>135</v>
      </c>
      <c r="I1776" t="s">
        <v>136</v>
      </c>
      <c r="J1776" t="s">
        <v>137</v>
      </c>
      <c r="K1776" t="s">
        <v>138</v>
      </c>
      <c r="L1776" t="s">
        <v>5195</v>
      </c>
      <c r="M1776" t="s">
        <v>5196</v>
      </c>
      <c r="N1776" s="26">
        <v>2.27</v>
      </c>
      <c r="O1776">
        <v>0</v>
      </c>
      <c r="P1776">
        <v>3</v>
      </c>
      <c r="Q1776">
        <v>0</v>
      </c>
      <c r="R1776">
        <v>14</v>
      </c>
      <c r="S1776">
        <v>0</v>
      </c>
      <c r="T1776">
        <v>1</v>
      </c>
      <c r="U1776">
        <v>0</v>
      </c>
      <c r="V1776">
        <v>0</v>
      </c>
      <c r="W1776" s="26">
        <v>0</v>
      </c>
      <c r="X1776" s="26">
        <v>4.9597817831301692</v>
      </c>
      <c r="Y1776" s="26">
        <v>0</v>
      </c>
      <c r="Z1776" s="26">
        <v>8.0975471737696836</v>
      </c>
      <c r="AA1776" s="26">
        <v>0</v>
      </c>
      <c r="AB1776" s="26">
        <v>0.41918984726817043</v>
      </c>
      <c r="AC1776" s="26">
        <v>0</v>
      </c>
      <c r="AD1776" s="26">
        <v>0</v>
      </c>
      <c r="AE1776" s="26">
        <v>13.476518804168022</v>
      </c>
    </row>
    <row r="1777" spans="1:31" x14ac:dyDescent="0.3">
      <c r="A1777">
        <v>2763557</v>
      </c>
      <c r="B1777">
        <v>1</v>
      </c>
      <c r="C1777" t="s">
        <v>81</v>
      </c>
      <c r="D1777" t="s">
        <v>118</v>
      </c>
      <c r="E1777" t="s">
        <v>132</v>
      </c>
      <c r="F1777" t="s">
        <v>5197</v>
      </c>
      <c r="G1777" t="s">
        <v>197</v>
      </c>
      <c r="H1777" t="s">
        <v>135</v>
      </c>
      <c r="I1777" t="s">
        <v>136</v>
      </c>
      <c r="J1777" t="s">
        <v>137</v>
      </c>
      <c r="K1777" t="s">
        <v>138</v>
      </c>
      <c r="L1777" t="s">
        <v>5198</v>
      </c>
      <c r="M1777" t="s">
        <v>5199</v>
      </c>
      <c r="N1777" s="26">
        <v>1.8777777769999999</v>
      </c>
      <c r="O1777">
        <v>0</v>
      </c>
      <c r="P1777">
        <v>1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 s="26">
        <v>0</v>
      </c>
      <c r="X1777" s="26">
        <v>0.43617345023000009</v>
      </c>
      <c r="Y1777" s="26">
        <v>0</v>
      </c>
      <c r="Z1777" s="26">
        <v>0</v>
      </c>
      <c r="AA1777" s="26">
        <v>0</v>
      </c>
      <c r="AB1777" s="26">
        <v>0</v>
      </c>
      <c r="AC1777" s="26">
        <v>0</v>
      </c>
      <c r="AD1777" s="26">
        <v>0</v>
      </c>
      <c r="AE1777" s="26">
        <v>0.43617345023000009</v>
      </c>
    </row>
    <row r="1778" spans="1:31" x14ac:dyDescent="0.3">
      <c r="A1778">
        <v>2763179</v>
      </c>
      <c r="B1778">
        <v>1</v>
      </c>
      <c r="C1778" t="s">
        <v>81</v>
      </c>
      <c r="D1778" t="s">
        <v>127</v>
      </c>
      <c r="E1778" t="s">
        <v>141</v>
      </c>
      <c r="F1778" t="s">
        <v>4858</v>
      </c>
      <c r="G1778" t="s">
        <v>204</v>
      </c>
      <c r="H1778" t="s">
        <v>135</v>
      </c>
      <c r="I1778" t="s">
        <v>136</v>
      </c>
      <c r="J1778" t="s">
        <v>137</v>
      </c>
      <c r="K1778" t="s">
        <v>138</v>
      </c>
      <c r="L1778" t="s">
        <v>5200</v>
      </c>
      <c r="M1778" t="s">
        <v>5201</v>
      </c>
      <c r="N1778" s="26">
        <v>1.9536111110000001</v>
      </c>
      <c r="O1778">
        <v>0</v>
      </c>
      <c r="P1778">
        <v>146</v>
      </c>
      <c r="Q1778">
        <v>0</v>
      </c>
      <c r="R1778">
        <v>0</v>
      </c>
      <c r="S1778">
        <v>0</v>
      </c>
      <c r="T1778">
        <v>28</v>
      </c>
      <c r="U1778">
        <v>0</v>
      </c>
      <c r="V1778">
        <v>0</v>
      </c>
      <c r="W1778" s="26">
        <v>0</v>
      </c>
      <c r="X1778" s="26">
        <v>71.728301373658383</v>
      </c>
      <c r="Y1778" s="26">
        <v>0</v>
      </c>
      <c r="Z1778" s="26">
        <v>0</v>
      </c>
      <c r="AA1778" s="26">
        <v>0</v>
      </c>
      <c r="AB1778" s="26">
        <v>39.718519943360732</v>
      </c>
      <c r="AC1778" s="26">
        <v>0</v>
      </c>
      <c r="AD1778" s="26">
        <v>0</v>
      </c>
      <c r="AE1778" s="26">
        <v>111.44682131701911</v>
      </c>
    </row>
    <row r="1779" spans="1:31" x14ac:dyDescent="0.3">
      <c r="A1779">
        <v>2763159</v>
      </c>
      <c r="B1779">
        <v>1</v>
      </c>
      <c r="C1779" t="s">
        <v>80</v>
      </c>
      <c r="D1779" t="s">
        <v>107</v>
      </c>
      <c r="E1779" t="s">
        <v>152</v>
      </c>
      <c r="F1779" t="s">
        <v>5202</v>
      </c>
      <c r="G1779" t="s">
        <v>159</v>
      </c>
      <c r="H1779" t="s">
        <v>149</v>
      </c>
      <c r="I1779" t="s">
        <v>136</v>
      </c>
      <c r="J1779" t="s">
        <v>137</v>
      </c>
      <c r="K1779" t="s">
        <v>138</v>
      </c>
      <c r="L1779" t="s">
        <v>5203</v>
      </c>
      <c r="M1779" t="s">
        <v>5204</v>
      </c>
      <c r="N1779" s="26">
        <v>9.7222221999999997E-2</v>
      </c>
      <c r="O1779">
        <v>2</v>
      </c>
      <c r="P1779">
        <v>353</v>
      </c>
      <c r="Q1779">
        <v>47</v>
      </c>
      <c r="R1779">
        <v>25</v>
      </c>
      <c r="S1779">
        <v>15</v>
      </c>
      <c r="T1779">
        <v>50</v>
      </c>
      <c r="U1779">
        <v>0</v>
      </c>
      <c r="V1779">
        <v>0</v>
      </c>
      <c r="W1779" s="26">
        <v>8.7801298969465286E-2</v>
      </c>
      <c r="X1779" s="26">
        <v>4.6267961428536157</v>
      </c>
      <c r="Y1779" s="26">
        <v>2.5031907902127011</v>
      </c>
      <c r="Z1779" s="26">
        <v>0.15308106055515</v>
      </c>
      <c r="AA1779" s="26">
        <v>8.8294054797516281</v>
      </c>
      <c r="AB1779" s="26">
        <v>1.3487384368829001</v>
      </c>
      <c r="AC1779" s="26">
        <v>0</v>
      </c>
      <c r="AD1779" s="26">
        <v>0</v>
      </c>
      <c r="AE1779" s="26">
        <v>17.54901320922546</v>
      </c>
    </row>
    <row r="1780" spans="1:31" x14ac:dyDescent="0.3">
      <c r="A1780">
        <v>2763677</v>
      </c>
      <c r="B1780">
        <v>1</v>
      </c>
      <c r="C1780" t="s">
        <v>80</v>
      </c>
      <c r="D1780" t="s">
        <v>101</v>
      </c>
      <c r="E1780" t="s">
        <v>170</v>
      </c>
      <c r="F1780" t="s">
        <v>2009</v>
      </c>
      <c r="G1780" t="s">
        <v>143</v>
      </c>
      <c r="H1780" t="s">
        <v>135</v>
      </c>
      <c r="I1780" t="s">
        <v>136</v>
      </c>
      <c r="J1780" t="s">
        <v>137</v>
      </c>
      <c r="K1780" t="s">
        <v>138</v>
      </c>
      <c r="L1780" t="s">
        <v>5205</v>
      </c>
      <c r="M1780" t="s">
        <v>5206</v>
      </c>
      <c r="N1780" s="26">
        <v>1.3988888880000001</v>
      </c>
      <c r="O1780">
        <v>0</v>
      </c>
      <c r="P1780">
        <v>112</v>
      </c>
      <c r="Q1780">
        <v>0</v>
      </c>
      <c r="R1780">
        <v>0</v>
      </c>
      <c r="S1780">
        <v>0</v>
      </c>
      <c r="T1780">
        <v>5</v>
      </c>
      <c r="U1780">
        <v>0</v>
      </c>
      <c r="V1780">
        <v>0</v>
      </c>
      <c r="W1780" s="26">
        <v>0</v>
      </c>
      <c r="X1780" s="26">
        <v>56.848446869493856</v>
      </c>
      <c r="Y1780" s="26">
        <v>0</v>
      </c>
      <c r="Z1780" s="26">
        <v>0</v>
      </c>
      <c r="AA1780" s="26">
        <v>0</v>
      </c>
      <c r="AB1780" s="26">
        <v>5.1189103170500188</v>
      </c>
      <c r="AC1780" s="26">
        <v>0</v>
      </c>
      <c r="AD1780" s="26">
        <v>0</v>
      </c>
      <c r="AE1780" s="26">
        <v>61.967357186543872</v>
      </c>
    </row>
    <row r="1781" spans="1:31" x14ac:dyDescent="0.3">
      <c r="A1781">
        <v>2763657</v>
      </c>
      <c r="B1781">
        <v>1</v>
      </c>
      <c r="C1781" t="s">
        <v>81</v>
      </c>
      <c r="D1781" t="s">
        <v>127</v>
      </c>
      <c r="E1781" t="s">
        <v>170</v>
      </c>
      <c r="F1781" t="s">
        <v>5207</v>
      </c>
      <c r="G1781" t="s">
        <v>204</v>
      </c>
      <c r="H1781" t="s">
        <v>135</v>
      </c>
      <c r="I1781" t="s">
        <v>136</v>
      </c>
      <c r="J1781" t="s">
        <v>137</v>
      </c>
      <c r="K1781" t="s">
        <v>138</v>
      </c>
      <c r="L1781" t="s">
        <v>5208</v>
      </c>
      <c r="M1781" t="s">
        <v>5209</v>
      </c>
      <c r="N1781" s="26">
        <v>5.0472222220000003</v>
      </c>
      <c r="O1781">
        <v>0</v>
      </c>
      <c r="P1781">
        <v>2</v>
      </c>
      <c r="Q1781">
        <v>0</v>
      </c>
      <c r="R1781">
        <v>0</v>
      </c>
      <c r="S1781">
        <v>0</v>
      </c>
      <c r="T1781">
        <v>3</v>
      </c>
      <c r="U1781">
        <v>0</v>
      </c>
      <c r="V1781">
        <v>0</v>
      </c>
      <c r="W1781" s="26">
        <v>0</v>
      </c>
      <c r="X1781" s="26">
        <v>1.7061440704468609</v>
      </c>
      <c r="Y1781" s="26">
        <v>0</v>
      </c>
      <c r="Z1781" s="26">
        <v>0</v>
      </c>
      <c r="AA1781" s="26">
        <v>0</v>
      </c>
      <c r="AB1781" s="26">
        <v>12.11905933528015</v>
      </c>
      <c r="AC1781" s="26">
        <v>0</v>
      </c>
      <c r="AD1781" s="26">
        <v>0</v>
      </c>
      <c r="AE1781" s="26">
        <v>13.825203405727011</v>
      </c>
    </row>
    <row r="1782" spans="1:31" x14ac:dyDescent="0.3">
      <c r="A1782">
        <v>2763328</v>
      </c>
      <c r="B1782">
        <v>1</v>
      </c>
      <c r="C1782" t="s">
        <v>81</v>
      </c>
      <c r="D1782" t="s">
        <v>118</v>
      </c>
      <c r="E1782" t="s">
        <v>141</v>
      </c>
      <c r="F1782" t="s">
        <v>5210</v>
      </c>
      <c r="G1782" t="s">
        <v>458</v>
      </c>
      <c r="H1782" t="s">
        <v>135</v>
      </c>
      <c r="I1782" t="s">
        <v>136</v>
      </c>
      <c r="J1782" t="s">
        <v>137</v>
      </c>
      <c r="K1782" t="s">
        <v>138</v>
      </c>
      <c r="L1782" t="s">
        <v>5211</v>
      </c>
      <c r="M1782" t="s">
        <v>5212</v>
      </c>
      <c r="N1782" s="26">
        <v>1.9227777770000001</v>
      </c>
      <c r="O1782">
        <v>0</v>
      </c>
      <c r="P1782">
        <v>495</v>
      </c>
      <c r="Q1782">
        <v>0</v>
      </c>
      <c r="R1782">
        <v>0</v>
      </c>
      <c r="S1782">
        <v>0</v>
      </c>
      <c r="T1782">
        <v>20</v>
      </c>
      <c r="U1782">
        <v>0</v>
      </c>
      <c r="V1782">
        <v>0</v>
      </c>
      <c r="W1782" s="26">
        <v>0</v>
      </c>
      <c r="X1782" s="26">
        <v>201.48094987053301</v>
      </c>
      <c r="Y1782" s="26">
        <v>0</v>
      </c>
      <c r="Z1782" s="26">
        <v>0</v>
      </c>
      <c r="AA1782" s="26">
        <v>0</v>
      </c>
      <c r="AB1782" s="26">
        <v>16.089500670975557</v>
      </c>
      <c r="AC1782" s="26">
        <v>0</v>
      </c>
      <c r="AD1782" s="26">
        <v>0</v>
      </c>
      <c r="AE1782" s="26">
        <v>217.57045054150856</v>
      </c>
    </row>
    <row r="1783" spans="1:31" x14ac:dyDescent="0.3">
      <c r="A1783">
        <v>2763763</v>
      </c>
      <c r="B1783">
        <v>1</v>
      </c>
      <c r="C1783" t="s">
        <v>80</v>
      </c>
      <c r="D1783" t="s">
        <v>88</v>
      </c>
      <c r="E1783" t="s">
        <v>132</v>
      </c>
      <c r="F1783" t="s">
        <v>5213</v>
      </c>
      <c r="G1783" t="s">
        <v>134</v>
      </c>
      <c r="H1783" t="s">
        <v>135</v>
      </c>
      <c r="I1783" t="s">
        <v>136</v>
      </c>
      <c r="J1783" t="s">
        <v>137</v>
      </c>
      <c r="K1783" t="s">
        <v>138</v>
      </c>
      <c r="L1783" t="s">
        <v>5214</v>
      </c>
      <c r="M1783" t="s">
        <v>5215</v>
      </c>
      <c r="N1783" s="26">
        <v>0.45166666599999999</v>
      </c>
      <c r="O1783">
        <v>0</v>
      </c>
      <c r="P1783">
        <v>8</v>
      </c>
      <c r="Q1783">
        <v>0</v>
      </c>
      <c r="R1783">
        <v>0</v>
      </c>
      <c r="S1783">
        <v>0</v>
      </c>
      <c r="T1783">
        <v>2</v>
      </c>
      <c r="U1783">
        <v>0</v>
      </c>
      <c r="V1783">
        <v>0</v>
      </c>
      <c r="W1783" s="26">
        <v>0</v>
      </c>
      <c r="X1783" s="26">
        <v>1.4004494060631583</v>
      </c>
      <c r="Y1783" s="26">
        <v>0</v>
      </c>
      <c r="Z1783" s="26">
        <v>0</v>
      </c>
      <c r="AA1783" s="26">
        <v>0</v>
      </c>
      <c r="AB1783" s="26">
        <v>0.59773343988699235</v>
      </c>
      <c r="AC1783" s="26">
        <v>0</v>
      </c>
      <c r="AD1783" s="26">
        <v>0</v>
      </c>
      <c r="AE1783" s="26">
        <v>1.9981828459501507</v>
      </c>
    </row>
    <row r="1784" spans="1:31" x14ac:dyDescent="0.3">
      <c r="A1784">
        <v>2763211</v>
      </c>
      <c r="B1784">
        <v>1</v>
      </c>
      <c r="C1784" t="s">
        <v>80</v>
      </c>
      <c r="D1784" t="s">
        <v>101</v>
      </c>
      <c r="E1784" t="s">
        <v>141</v>
      </c>
      <c r="F1784" t="s">
        <v>2363</v>
      </c>
      <c r="G1784" t="s">
        <v>143</v>
      </c>
      <c r="H1784" t="s">
        <v>135</v>
      </c>
      <c r="I1784" t="s">
        <v>136</v>
      </c>
      <c r="J1784" t="s">
        <v>137</v>
      </c>
      <c r="K1784" t="s">
        <v>138</v>
      </c>
      <c r="L1784" t="s">
        <v>5216</v>
      </c>
      <c r="M1784" t="s">
        <v>5217</v>
      </c>
      <c r="N1784" s="26">
        <v>0.39861111100000002</v>
      </c>
      <c r="O1784">
        <v>0</v>
      </c>
      <c r="P1784">
        <v>64</v>
      </c>
      <c r="Q1784">
        <v>0</v>
      </c>
      <c r="R1784">
        <v>23</v>
      </c>
      <c r="S1784">
        <v>0</v>
      </c>
      <c r="T1784">
        <v>11</v>
      </c>
      <c r="U1784">
        <v>0</v>
      </c>
      <c r="V1784">
        <v>0</v>
      </c>
      <c r="W1784" s="26">
        <v>0</v>
      </c>
      <c r="X1784" s="26">
        <v>11.534755349994898</v>
      </c>
      <c r="Y1784" s="26">
        <v>0</v>
      </c>
      <c r="Z1784" s="26">
        <v>1.0843949740990664</v>
      </c>
      <c r="AA1784" s="26">
        <v>0</v>
      </c>
      <c r="AB1784" s="26">
        <v>5.2817358858830188</v>
      </c>
      <c r="AC1784" s="26">
        <v>0</v>
      </c>
      <c r="AD1784" s="26">
        <v>0</v>
      </c>
      <c r="AE1784" s="26">
        <v>17.900886209976981</v>
      </c>
    </row>
    <row r="1785" spans="1:31" x14ac:dyDescent="0.3">
      <c r="A1785">
        <v>2763288</v>
      </c>
      <c r="B1785">
        <v>1</v>
      </c>
      <c r="C1785" t="s">
        <v>80</v>
      </c>
      <c r="D1785" t="s">
        <v>97</v>
      </c>
      <c r="E1785" t="s">
        <v>141</v>
      </c>
      <c r="F1785" t="s">
        <v>5218</v>
      </c>
      <c r="G1785" t="s">
        <v>186</v>
      </c>
      <c r="H1785" t="s">
        <v>135</v>
      </c>
      <c r="I1785" t="s">
        <v>136</v>
      </c>
      <c r="J1785" t="s">
        <v>137</v>
      </c>
      <c r="K1785" t="s">
        <v>187</v>
      </c>
      <c r="L1785" t="s">
        <v>5219</v>
      </c>
      <c r="M1785" t="s">
        <v>5220</v>
      </c>
      <c r="N1785" s="26">
        <v>3.9527777770000001</v>
      </c>
      <c r="O1785">
        <v>0</v>
      </c>
      <c r="P1785">
        <v>391</v>
      </c>
      <c r="Q1785">
        <v>0</v>
      </c>
      <c r="R1785">
        <v>0</v>
      </c>
      <c r="S1785">
        <v>0</v>
      </c>
      <c r="T1785">
        <v>32</v>
      </c>
      <c r="U1785">
        <v>0</v>
      </c>
      <c r="V1785">
        <v>0</v>
      </c>
      <c r="W1785" s="26">
        <v>0</v>
      </c>
      <c r="X1785" s="26">
        <v>590.51218167282184</v>
      </c>
      <c r="Y1785" s="26">
        <v>0</v>
      </c>
      <c r="Z1785" s="26">
        <v>0</v>
      </c>
      <c r="AA1785" s="26">
        <v>0</v>
      </c>
      <c r="AB1785" s="26">
        <v>221.78264821358158</v>
      </c>
      <c r="AC1785" s="26">
        <v>0</v>
      </c>
      <c r="AD1785" s="26">
        <v>0</v>
      </c>
      <c r="AE1785" s="26">
        <v>812.29482988640348</v>
      </c>
    </row>
    <row r="1786" spans="1:31" x14ac:dyDescent="0.3">
      <c r="A1786">
        <v>2763503</v>
      </c>
      <c r="B1786">
        <v>1</v>
      </c>
      <c r="C1786" t="s">
        <v>80</v>
      </c>
      <c r="D1786" t="s">
        <v>100</v>
      </c>
      <c r="E1786" t="s">
        <v>152</v>
      </c>
      <c r="F1786" t="s">
        <v>4719</v>
      </c>
      <c r="G1786" t="s">
        <v>159</v>
      </c>
      <c r="H1786" t="s">
        <v>149</v>
      </c>
      <c r="I1786" t="s">
        <v>136</v>
      </c>
      <c r="J1786" t="s">
        <v>137</v>
      </c>
      <c r="K1786" t="s">
        <v>138</v>
      </c>
      <c r="L1786" t="s">
        <v>5221</v>
      </c>
      <c r="M1786" t="s">
        <v>5222</v>
      </c>
      <c r="N1786" s="26">
        <v>0.15833333299999999</v>
      </c>
      <c r="O1786">
        <v>0</v>
      </c>
      <c r="P1786">
        <v>377</v>
      </c>
      <c r="Q1786">
        <v>9</v>
      </c>
      <c r="R1786">
        <v>32</v>
      </c>
      <c r="S1786">
        <v>6</v>
      </c>
      <c r="T1786">
        <v>36</v>
      </c>
      <c r="U1786">
        <v>0</v>
      </c>
      <c r="V1786">
        <v>0</v>
      </c>
      <c r="W1786" s="26">
        <v>0</v>
      </c>
      <c r="X1786" s="26">
        <v>18.74040256995481</v>
      </c>
      <c r="Y1786" s="26">
        <v>4.0409460836940005E-2</v>
      </c>
      <c r="Z1786" s="26">
        <v>1.1379501956314975</v>
      </c>
      <c r="AA1786" s="26">
        <v>1.4943091747066817</v>
      </c>
      <c r="AB1786" s="26">
        <v>3.3481760749169975</v>
      </c>
      <c r="AC1786" s="26">
        <v>0</v>
      </c>
      <c r="AD1786" s="26">
        <v>0</v>
      </c>
      <c r="AE1786" s="26">
        <v>24.761247476046925</v>
      </c>
    </row>
    <row r="1787" spans="1:31" x14ac:dyDescent="0.3">
      <c r="A1787">
        <v>2763357</v>
      </c>
      <c r="B1787">
        <v>1</v>
      </c>
      <c r="C1787" t="s">
        <v>80</v>
      </c>
      <c r="D1787" t="s">
        <v>94</v>
      </c>
      <c r="E1787" t="s">
        <v>170</v>
      </c>
      <c r="F1787" t="s">
        <v>5223</v>
      </c>
      <c r="G1787" t="s">
        <v>204</v>
      </c>
      <c r="H1787" t="s">
        <v>135</v>
      </c>
      <c r="I1787" t="s">
        <v>136</v>
      </c>
      <c r="J1787" t="s">
        <v>137</v>
      </c>
      <c r="K1787" t="s">
        <v>138</v>
      </c>
      <c r="L1787" t="s">
        <v>5224</v>
      </c>
      <c r="M1787" t="s">
        <v>5225</v>
      </c>
      <c r="N1787" s="26">
        <v>1.055555555</v>
      </c>
      <c r="O1787">
        <v>0</v>
      </c>
      <c r="P1787">
        <v>16</v>
      </c>
      <c r="Q1787">
        <v>0</v>
      </c>
      <c r="R1787">
        <v>0</v>
      </c>
      <c r="S1787">
        <v>0</v>
      </c>
      <c r="T1787">
        <v>5</v>
      </c>
      <c r="U1787">
        <v>0</v>
      </c>
      <c r="V1787">
        <v>0</v>
      </c>
      <c r="W1787" s="26">
        <v>0</v>
      </c>
      <c r="X1787" s="26">
        <v>3.5771358662520001</v>
      </c>
      <c r="Y1787" s="26">
        <v>0</v>
      </c>
      <c r="Z1787" s="26">
        <v>0</v>
      </c>
      <c r="AA1787" s="26">
        <v>0</v>
      </c>
      <c r="AB1787" s="26">
        <v>0.4033989966880378</v>
      </c>
      <c r="AC1787" s="26">
        <v>0</v>
      </c>
      <c r="AD1787" s="26">
        <v>0</v>
      </c>
      <c r="AE1787" s="26">
        <v>3.9805348629400381</v>
      </c>
    </row>
    <row r="1788" spans="1:31" x14ac:dyDescent="0.3">
      <c r="A1788">
        <v>2763294</v>
      </c>
      <c r="B1788">
        <v>1</v>
      </c>
      <c r="C1788" t="s">
        <v>80</v>
      </c>
      <c r="D1788" t="s">
        <v>101</v>
      </c>
      <c r="E1788" t="s">
        <v>132</v>
      </c>
      <c r="F1788" t="s">
        <v>5226</v>
      </c>
      <c r="G1788" t="s">
        <v>197</v>
      </c>
      <c r="H1788" t="s">
        <v>135</v>
      </c>
      <c r="I1788" t="s">
        <v>136</v>
      </c>
      <c r="J1788" t="s">
        <v>137</v>
      </c>
      <c r="K1788" t="s">
        <v>138</v>
      </c>
      <c r="L1788" t="s">
        <v>5227</v>
      </c>
      <c r="M1788" t="s">
        <v>4723</v>
      </c>
      <c r="N1788" s="26">
        <v>1.7094444440000001</v>
      </c>
      <c r="O1788">
        <v>0</v>
      </c>
      <c r="P1788">
        <v>1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 s="26">
        <v>0</v>
      </c>
      <c r="X1788" s="26">
        <v>0.86594180731127557</v>
      </c>
      <c r="Y1788" s="26">
        <v>0</v>
      </c>
      <c r="Z1788" s="26">
        <v>0</v>
      </c>
      <c r="AA1788" s="26">
        <v>0</v>
      </c>
      <c r="AB1788" s="26">
        <v>0</v>
      </c>
      <c r="AC1788" s="26">
        <v>0</v>
      </c>
      <c r="AD1788" s="26">
        <v>0</v>
      </c>
      <c r="AE1788" s="26">
        <v>0.86594180731127557</v>
      </c>
    </row>
    <row r="1789" spans="1:31" x14ac:dyDescent="0.3">
      <c r="A1789">
        <v>2763543</v>
      </c>
      <c r="B1789">
        <v>1</v>
      </c>
      <c r="C1789" t="s">
        <v>80</v>
      </c>
      <c r="D1789" t="s">
        <v>105</v>
      </c>
      <c r="E1789" t="s">
        <v>146</v>
      </c>
      <c r="F1789" t="s">
        <v>5228</v>
      </c>
      <c r="G1789" t="s">
        <v>143</v>
      </c>
      <c r="H1789" t="s">
        <v>149</v>
      </c>
      <c r="I1789" t="s">
        <v>136</v>
      </c>
      <c r="J1789" t="s">
        <v>137</v>
      </c>
      <c r="K1789" t="s">
        <v>138</v>
      </c>
      <c r="L1789" t="s">
        <v>5229</v>
      </c>
      <c r="M1789" t="s">
        <v>5230</v>
      </c>
      <c r="N1789" s="26">
        <v>0.19861111100000001</v>
      </c>
      <c r="O1789">
        <v>0</v>
      </c>
      <c r="P1789">
        <v>62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 s="26">
        <v>0</v>
      </c>
      <c r="X1789" s="26">
        <v>2.6222650293982994</v>
      </c>
      <c r="Y1789" s="26">
        <v>0</v>
      </c>
      <c r="Z1789" s="26">
        <v>0</v>
      </c>
      <c r="AA1789" s="26">
        <v>0</v>
      </c>
      <c r="AB1789" s="26">
        <v>0</v>
      </c>
      <c r="AC1789" s="26">
        <v>0</v>
      </c>
      <c r="AD1789" s="26">
        <v>0</v>
      </c>
      <c r="AE1789" s="26">
        <v>2.6222650293982994</v>
      </c>
    </row>
    <row r="1790" spans="1:31" x14ac:dyDescent="0.3">
      <c r="A1790">
        <v>2763248</v>
      </c>
      <c r="B1790">
        <v>1</v>
      </c>
      <c r="C1790" t="s">
        <v>80</v>
      </c>
      <c r="D1790" t="s">
        <v>106</v>
      </c>
      <c r="E1790" t="s">
        <v>170</v>
      </c>
      <c r="F1790" t="s">
        <v>5231</v>
      </c>
      <c r="G1790" t="s">
        <v>204</v>
      </c>
      <c r="H1790" t="s">
        <v>135</v>
      </c>
      <c r="I1790" t="s">
        <v>136</v>
      </c>
      <c r="J1790" t="s">
        <v>137</v>
      </c>
      <c r="K1790" t="s">
        <v>138</v>
      </c>
      <c r="L1790" t="s">
        <v>5232</v>
      </c>
      <c r="M1790" t="s">
        <v>5233</v>
      </c>
      <c r="N1790" s="26">
        <v>2.2549999999999999</v>
      </c>
      <c r="O1790">
        <v>0</v>
      </c>
      <c r="P1790">
        <v>1</v>
      </c>
      <c r="Q1790">
        <v>0</v>
      </c>
      <c r="R1790">
        <v>2</v>
      </c>
      <c r="S1790">
        <v>0</v>
      </c>
      <c r="T1790">
        <v>0</v>
      </c>
      <c r="U1790">
        <v>0</v>
      </c>
      <c r="V1790">
        <v>0</v>
      </c>
      <c r="W1790" s="26">
        <v>0</v>
      </c>
      <c r="X1790" s="26">
        <v>0</v>
      </c>
      <c r="Y1790" s="26">
        <v>0</v>
      </c>
      <c r="Z1790" s="26">
        <v>0</v>
      </c>
      <c r="AA1790" s="26">
        <v>0</v>
      </c>
      <c r="AB1790" s="26">
        <v>0</v>
      </c>
      <c r="AC1790" s="26">
        <v>0</v>
      </c>
      <c r="AD1790" s="26">
        <v>0</v>
      </c>
      <c r="AE1790" s="26">
        <v>0</v>
      </c>
    </row>
    <row r="1791" spans="1:31" x14ac:dyDescent="0.3">
      <c r="A1791">
        <v>2763148</v>
      </c>
      <c r="B1791">
        <v>1</v>
      </c>
      <c r="C1791" t="s">
        <v>81</v>
      </c>
      <c r="D1791" t="s">
        <v>127</v>
      </c>
      <c r="E1791" t="s">
        <v>141</v>
      </c>
      <c r="F1791" t="s">
        <v>4858</v>
      </c>
      <c r="G1791" t="s">
        <v>344</v>
      </c>
      <c r="H1791" t="s">
        <v>135</v>
      </c>
      <c r="I1791" t="s">
        <v>136</v>
      </c>
      <c r="J1791" t="s">
        <v>137</v>
      </c>
      <c r="K1791" t="s">
        <v>138</v>
      </c>
      <c r="L1791" t="s">
        <v>5234</v>
      </c>
      <c r="M1791" t="s">
        <v>5235</v>
      </c>
      <c r="N1791" s="26">
        <v>0.89694444399999995</v>
      </c>
      <c r="O1791">
        <v>0</v>
      </c>
      <c r="P1791">
        <v>146</v>
      </c>
      <c r="Q1791">
        <v>0</v>
      </c>
      <c r="R1791">
        <v>0</v>
      </c>
      <c r="S1791">
        <v>0</v>
      </c>
      <c r="T1791">
        <v>28</v>
      </c>
      <c r="U1791">
        <v>0</v>
      </c>
      <c r="V1791">
        <v>0</v>
      </c>
      <c r="W1791" s="26">
        <v>0</v>
      </c>
      <c r="X1791" s="26">
        <v>31.218289720756704</v>
      </c>
      <c r="Y1791" s="26">
        <v>0</v>
      </c>
      <c r="Z1791" s="26">
        <v>0</v>
      </c>
      <c r="AA1791" s="26">
        <v>0</v>
      </c>
      <c r="AB1791" s="26">
        <v>14.723139021629665</v>
      </c>
      <c r="AC1791" s="26">
        <v>0</v>
      </c>
      <c r="AD1791" s="26">
        <v>0</v>
      </c>
      <c r="AE1791" s="26">
        <v>45.941428742386371</v>
      </c>
    </row>
    <row r="1792" spans="1:31" x14ac:dyDescent="0.3">
      <c r="A1792">
        <v>2763274</v>
      </c>
      <c r="B1792">
        <v>1</v>
      </c>
      <c r="C1792" t="s">
        <v>81</v>
      </c>
      <c r="D1792" t="s">
        <v>112</v>
      </c>
      <c r="E1792" t="s">
        <v>157</v>
      </c>
      <c r="F1792" t="s">
        <v>908</v>
      </c>
      <c r="G1792" t="s">
        <v>159</v>
      </c>
      <c r="H1792" t="s">
        <v>149</v>
      </c>
      <c r="I1792" t="s">
        <v>136</v>
      </c>
      <c r="J1792" t="s">
        <v>137</v>
      </c>
      <c r="K1792" t="s">
        <v>138</v>
      </c>
      <c r="L1792" t="s">
        <v>5236</v>
      </c>
      <c r="M1792" t="s">
        <v>5237</v>
      </c>
      <c r="N1792" s="26">
        <v>0.22500000000000001</v>
      </c>
      <c r="O1792">
        <v>0</v>
      </c>
      <c r="P1792">
        <v>356</v>
      </c>
      <c r="Q1792">
        <v>0</v>
      </c>
      <c r="R1792">
        <v>17</v>
      </c>
      <c r="S1792">
        <v>0</v>
      </c>
      <c r="T1792">
        <v>44</v>
      </c>
      <c r="U1792">
        <v>0</v>
      </c>
      <c r="V1792">
        <v>0</v>
      </c>
      <c r="W1792" s="26">
        <v>0</v>
      </c>
      <c r="X1792" s="26">
        <v>21.4421763372454</v>
      </c>
      <c r="Y1792" s="26">
        <v>0</v>
      </c>
      <c r="Z1792" s="26">
        <v>6.417530203195823</v>
      </c>
      <c r="AA1792" s="26">
        <v>0</v>
      </c>
      <c r="AB1792" s="26">
        <v>4.1344157956147196</v>
      </c>
      <c r="AC1792" s="26">
        <v>0</v>
      </c>
      <c r="AD1792" s="26">
        <v>0</v>
      </c>
      <c r="AE1792" s="26">
        <v>31.994122336055945</v>
      </c>
    </row>
    <row r="1793" spans="1:31" x14ac:dyDescent="0.3">
      <c r="A1793">
        <v>2763772</v>
      </c>
      <c r="B1793">
        <v>1</v>
      </c>
      <c r="C1793" t="s">
        <v>81</v>
      </c>
      <c r="D1793" t="s">
        <v>122</v>
      </c>
      <c r="E1793" t="s">
        <v>166</v>
      </c>
      <c r="F1793" t="s">
        <v>5238</v>
      </c>
      <c r="G1793" t="s">
        <v>232</v>
      </c>
      <c r="H1793" t="s">
        <v>135</v>
      </c>
      <c r="I1793" t="s">
        <v>136</v>
      </c>
      <c r="J1793" t="s">
        <v>137</v>
      </c>
      <c r="K1793" t="s">
        <v>138</v>
      </c>
      <c r="L1793" t="s">
        <v>5239</v>
      </c>
      <c r="M1793" t="s">
        <v>5240</v>
      </c>
      <c r="N1793" s="26">
        <v>1.606666666</v>
      </c>
      <c r="O1793">
        <v>0</v>
      </c>
      <c r="P1793">
        <v>41</v>
      </c>
      <c r="Q1793">
        <v>0</v>
      </c>
      <c r="R1793">
        <v>0</v>
      </c>
      <c r="S1793">
        <v>0</v>
      </c>
      <c r="T1793">
        <v>5</v>
      </c>
      <c r="U1793">
        <v>0</v>
      </c>
      <c r="V1793">
        <v>0</v>
      </c>
      <c r="W1793" s="26">
        <v>0</v>
      </c>
      <c r="X1793" s="26">
        <v>20.117423167986463</v>
      </c>
      <c r="Y1793" s="26">
        <v>0</v>
      </c>
      <c r="Z1793" s="26">
        <v>0</v>
      </c>
      <c r="AA1793" s="26">
        <v>0</v>
      </c>
      <c r="AB1793" s="26">
        <v>5.9996061947614034</v>
      </c>
      <c r="AC1793" s="26">
        <v>0</v>
      </c>
      <c r="AD1793" s="26">
        <v>0</v>
      </c>
      <c r="AE1793" s="26">
        <v>26.117029362747864</v>
      </c>
    </row>
    <row r="1794" spans="1:31" x14ac:dyDescent="0.3">
      <c r="A1794">
        <v>2763746</v>
      </c>
      <c r="B1794">
        <v>1</v>
      </c>
      <c r="C1794" t="s">
        <v>80</v>
      </c>
      <c r="D1794" t="s">
        <v>85</v>
      </c>
      <c r="E1794" t="s">
        <v>166</v>
      </c>
      <c r="F1794" t="s">
        <v>5241</v>
      </c>
      <c r="G1794" t="s">
        <v>232</v>
      </c>
      <c r="H1794" t="s">
        <v>135</v>
      </c>
      <c r="I1794" t="s">
        <v>136</v>
      </c>
      <c r="J1794" t="s">
        <v>137</v>
      </c>
      <c r="K1794" t="s">
        <v>138</v>
      </c>
      <c r="L1794" t="s">
        <v>5242</v>
      </c>
      <c r="M1794" t="s">
        <v>5243</v>
      </c>
      <c r="N1794" s="26">
        <v>5.6894444440000003</v>
      </c>
      <c r="O1794">
        <v>0</v>
      </c>
      <c r="P1794">
        <v>65</v>
      </c>
      <c r="Q1794">
        <v>0</v>
      </c>
      <c r="R1794">
        <v>0</v>
      </c>
      <c r="S1794">
        <v>0</v>
      </c>
      <c r="T1794">
        <v>1</v>
      </c>
      <c r="U1794">
        <v>0</v>
      </c>
      <c r="V1794">
        <v>0</v>
      </c>
      <c r="W1794" s="26">
        <v>0</v>
      </c>
      <c r="X1794" s="26">
        <v>84.588645895983888</v>
      </c>
      <c r="Y1794" s="26">
        <v>0</v>
      </c>
      <c r="Z1794" s="26">
        <v>0</v>
      </c>
      <c r="AA1794" s="26">
        <v>0</v>
      </c>
      <c r="AB1794" s="26">
        <v>1.4699676064548606</v>
      </c>
      <c r="AC1794" s="26">
        <v>0</v>
      </c>
      <c r="AD1794" s="26">
        <v>0</v>
      </c>
      <c r="AE1794" s="26">
        <v>86.058613502438746</v>
      </c>
    </row>
    <row r="1795" spans="1:31" x14ac:dyDescent="0.3">
      <c r="A1795">
        <v>2763205</v>
      </c>
      <c r="B1795">
        <v>1</v>
      </c>
      <c r="C1795" t="s">
        <v>81</v>
      </c>
      <c r="D1795" t="s">
        <v>116</v>
      </c>
      <c r="E1795" t="s">
        <v>146</v>
      </c>
      <c r="F1795" t="s">
        <v>5244</v>
      </c>
      <c r="G1795" t="s">
        <v>148</v>
      </c>
      <c r="H1795" t="s">
        <v>149</v>
      </c>
      <c r="I1795" t="s">
        <v>136</v>
      </c>
      <c r="J1795" t="s">
        <v>137</v>
      </c>
      <c r="K1795" t="s">
        <v>138</v>
      </c>
      <c r="L1795" t="s">
        <v>5245</v>
      </c>
      <c r="M1795" t="s">
        <v>5246</v>
      </c>
      <c r="N1795" s="26">
        <v>3.4316666659999999</v>
      </c>
      <c r="O1795">
        <v>0</v>
      </c>
      <c r="P1795">
        <v>94</v>
      </c>
      <c r="Q1795">
        <v>0</v>
      </c>
      <c r="R1795">
        <v>0</v>
      </c>
      <c r="S1795">
        <v>0</v>
      </c>
      <c r="T1795">
        <v>7</v>
      </c>
      <c r="U1795">
        <v>0</v>
      </c>
      <c r="V1795">
        <v>0</v>
      </c>
      <c r="W1795" s="26">
        <v>0</v>
      </c>
      <c r="X1795" s="26">
        <v>31.071312457822813</v>
      </c>
      <c r="Y1795" s="26">
        <v>0</v>
      </c>
      <c r="Z1795" s="26">
        <v>0</v>
      </c>
      <c r="AA1795" s="26">
        <v>0</v>
      </c>
      <c r="AB1795" s="26">
        <v>8.6925979792925219</v>
      </c>
      <c r="AC1795" s="26">
        <v>0</v>
      </c>
      <c r="AD1795" s="26">
        <v>0</v>
      </c>
      <c r="AE1795" s="26">
        <v>39.763910437115335</v>
      </c>
    </row>
    <row r="1796" spans="1:31" x14ac:dyDescent="0.3">
      <c r="A1796">
        <v>2763580</v>
      </c>
      <c r="B1796">
        <v>1</v>
      </c>
      <c r="C1796" t="s">
        <v>81</v>
      </c>
      <c r="D1796" t="s">
        <v>118</v>
      </c>
      <c r="E1796" t="s">
        <v>152</v>
      </c>
      <c r="F1796" t="s">
        <v>1759</v>
      </c>
      <c r="G1796" t="s">
        <v>159</v>
      </c>
      <c r="H1796" t="s">
        <v>149</v>
      </c>
      <c r="I1796" t="s">
        <v>566</v>
      </c>
      <c r="J1796" t="s">
        <v>137</v>
      </c>
      <c r="K1796" t="s">
        <v>138</v>
      </c>
      <c r="L1796" t="s">
        <v>5247</v>
      </c>
      <c r="M1796" t="s">
        <v>5248</v>
      </c>
      <c r="N1796" s="26">
        <v>2.6111110999999999E-2</v>
      </c>
      <c r="O1796">
        <v>6</v>
      </c>
      <c r="P1796">
        <v>413</v>
      </c>
      <c r="Q1796">
        <v>52</v>
      </c>
      <c r="R1796">
        <v>42</v>
      </c>
      <c r="S1796">
        <v>8</v>
      </c>
      <c r="T1796">
        <v>33</v>
      </c>
      <c r="U1796">
        <v>0</v>
      </c>
      <c r="V1796">
        <v>0</v>
      </c>
      <c r="W1796" s="26">
        <v>5.4775364144787675E-2</v>
      </c>
      <c r="X1796" s="26">
        <v>1.3324376674800589</v>
      </c>
      <c r="Y1796" s="26">
        <v>3.6016779284693485</v>
      </c>
      <c r="Z1796" s="26">
        <v>0.568043322653072</v>
      </c>
      <c r="AA1796" s="26">
        <v>0.47675655794952254</v>
      </c>
      <c r="AB1796" s="26">
        <v>0.14572198608086676</v>
      </c>
      <c r="AC1796" s="26">
        <v>0</v>
      </c>
      <c r="AD1796" s="26">
        <v>0</v>
      </c>
      <c r="AE1796" s="26">
        <v>6.1794128267776554</v>
      </c>
    </row>
    <row r="1797" spans="1:31" x14ac:dyDescent="0.3">
      <c r="A1797">
        <v>2763374</v>
      </c>
      <c r="B1797">
        <v>1</v>
      </c>
      <c r="C1797" t="s">
        <v>80</v>
      </c>
      <c r="D1797" t="s">
        <v>90</v>
      </c>
      <c r="E1797" t="s">
        <v>166</v>
      </c>
      <c r="F1797" t="s">
        <v>5249</v>
      </c>
      <c r="G1797" t="s">
        <v>458</v>
      </c>
      <c r="H1797" t="s">
        <v>135</v>
      </c>
      <c r="I1797" t="s">
        <v>136</v>
      </c>
      <c r="J1797" t="s">
        <v>137</v>
      </c>
      <c r="K1797" t="s">
        <v>138</v>
      </c>
      <c r="L1797" t="s">
        <v>5250</v>
      </c>
      <c r="M1797" t="s">
        <v>5251</v>
      </c>
      <c r="N1797" s="26">
        <v>2.5</v>
      </c>
      <c r="O1797">
        <v>0</v>
      </c>
      <c r="P1797">
        <v>57</v>
      </c>
      <c r="Q1797">
        <v>0</v>
      </c>
      <c r="R1797">
        <v>0</v>
      </c>
      <c r="S1797">
        <v>0</v>
      </c>
      <c r="T1797">
        <v>16</v>
      </c>
      <c r="U1797">
        <v>0</v>
      </c>
      <c r="V1797">
        <v>0</v>
      </c>
      <c r="W1797" s="26">
        <v>0</v>
      </c>
      <c r="X1797" s="26">
        <v>36.465565367405333</v>
      </c>
      <c r="Y1797" s="26">
        <v>0</v>
      </c>
      <c r="Z1797" s="26">
        <v>0</v>
      </c>
      <c r="AA1797" s="26">
        <v>0</v>
      </c>
      <c r="AB1797" s="26">
        <v>33.363026481576711</v>
      </c>
      <c r="AC1797" s="26">
        <v>0</v>
      </c>
      <c r="AD1797" s="26">
        <v>0</v>
      </c>
      <c r="AE1797" s="26">
        <v>69.828591848982043</v>
      </c>
    </row>
    <row r="1798" spans="1:31" x14ac:dyDescent="0.3">
      <c r="A1798">
        <v>2763125</v>
      </c>
      <c r="B1798">
        <v>1</v>
      </c>
      <c r="C1798" t="s">
        <v>80</v>
      </c>
      <c r="D1798" t="s">
        <v>85</v>
      </c>
      <c r="E1798" t="s">
        <v>166</v>
      </c>
      <c r="F1798" t="s">
        <v>5252</v>
      </c>
      <c r="G1798" t="s">
        <v>681</v>
      </c>
      <c r="H1798" t="s">
        <v>135</v>
      </c>
      <c r="I1798" t="s">
        <v>136</v>
      </c>
      <c r="J1798" t="s">
        <v>137</v>
      </c>
      <c r="K1798" t="s">
        <v>138</v>
      </c>
      <c r="L1798" t="s">
        <v>5253</v>
      </c>
      <c r="M1798" t="s">
        <v>5254</v>
      </c>
      <c r="N1798" s="26">
        <v>1.6997222219999999</v>
      </c>
      <c r="O1798">
        <v>0</v>
      </c>
      <c r="P1798">
        <v>65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 s="26">
        <v>0</v>
      </c>
      <c r="X1798" s="26">
        <v>22.195262255511942</v>
      </c>
      <c r="Y1798" s="26">
        <v>0</v>
      </c>
      <c r="Z1798" s="26">
        <v>0</v>
      </c>
      <c r="AA1798" s="26">
        <v>0</v>
      </c>
      <c r="AB1798" s="26">
        <v>0</v>
      </c>
      <c r="AC1798" s="26">
        <v>0</v>
      </c>
      <c r="AD1798" s="26">
        <v>0</v>
      </c>
      <c r="AE1798" s="26">
        <v>22.195262255511942</v>
      </c>
    </row>
    <row r="1799" spans="1:31" x14ac:dyDescent="0.3">
      <c r="A1799">
        <v>2763231</v>
      </c>
      <c r="B1799">
        <v>1</v>
      </c>
      <c r="C1799" t="s">
        <v>80</v>
      </c>
      <c r="D1799" t="s">
        <v>103</v>
      </c>
      <c r="E1799" t="s">
        <v>146</v>
      </c>
      <c r="F1799" t="s">
        <v>5255</v>
      </c>
      <c r="G1799" t="s">
        <v>186</v>
      </c>
      <c r="H1799" t="s">
        <v>149</v>
      </c>
      <c r="I1799" t="s">
        <v>136</v>
      </c>
      <c r="J1799" t="s">
        <v>137</v>
      </c>
      <c r="K1799" t="s">
        <v>187</v>
      </c>
      <c r="L1799" t="s">
        <v>5256</v>
      </c>
      <c r="M1799" t="s">
        <v>5257</v>
      </c>
      <c r="N1799" s="26">
        <v>4.2361111109999996</v>
      </c>
      <c r="O1799">
        <v>0</v>
      </c>
      <c r="P1799">
        <v>520</v>
      </c>
      <c r="Q1799">
        <v>0</v>
      </c>
      <c r="R1799">
        <v>33</v>
      </c>
      <c r="S1799">
        <v>2</v>
      </c>
      <c r="T1799">
        <v>225</v>
      </c>
      <c r="U1799">
        <v>1</v>
      </c>
      <c r="V1799">
        <v>0</v>
      </c>
      <c r="W1799" s="26">
        <v>0</v>
      </c>
      <c r="X1799" s="26">
        <v>348.09186747842551</v>
      </c>
      <c r="Y1799" s="26">
        <v>0</v>
      </c>
      <c r="Z1799" s="26">
        <v>49.690211792011361</v>
      </c>
      <c r="AA1799" s="26">
        <v>39.719882145099092</v>
      </c>
      <c r="AB1799" s="26">
        <v>455.84363813603892</v>
      </c>
      <c r="AC1799" s="26">
        <v>71.179570767146316</v>
      </c>
      <c r="AD1799" s="26">
        <v>0</v>
      </c>
      <c r="AE1799" s="26">
        <v>964.52517031872117</v>
      </c>
    </row>
    <row r="1800" spans="1:31" x14ac:dyDescent="0.3">
      <c r="A1800">
        <v>2763809</v>
      </c>
      <c r="B1800">
        <v>1</v>
      </c>
      <c r="C1800" t="s">
        <v>80</v>
      </c>
      <c r="D1800" t="s">
        <v>85</v>
      </c>
      <c r="E1800" t="s">
        <v>166</v>
      </c>
      <c r="F1800" t="s">
        <v>5258</v>
      </c>
      <c r="G1800" t="s">
        <v>232</v>
      </c>
      <c r="H1800" t="s">
        <v>135</v>
      </c>
      <c r="I1800" t="s">
        <v>136</v>
      </c>
      <c r="J1800" t="s">
        <v>137</v>
      </c>
      <c r="K1800" t="s">
        <v>138</v>
      </c>
      <c r="L1800" t="s">
        <v>5259</v>
      </c>
      <c r="M1800" t="s">
        <v>5260</v>
      </c>
      <c r="N1800" s="26">
        <v>1.416388888</v>
      </c>
      <c r="O1800">
        <v>0</v>
      </c>
      <c r="P1800">
        <v>136</v>
      </c>
      <c r="Q1800">
        <v>0</v>
      </c>
      <c r="R1800">
        <v>0</v>
      </c>
      <c r="S1800">
        <v>0</v>
      </c>
      <c r="T1800">
        <v>4</v>
      </c>
      <c r="U1800">
        <v>0</v>
      </c>
      <c r="V1800">
        <v>0</v>
      </c>
      <c r="W1800" s="26">
        <v>0</v>
      </c>
      <c r="X1800" s="26">
        <v>43.892052277482968</v>
      </c>
      <c r="Y1800" s="26">
        <v>0</v>
      </c>
      <c r="Z1800" s="26">
        <v>0</v>
      </c>
      <c r="AA1800" s="26">
        <v>0</v>
      </c>
      <c r="AB1800" s="26">
        <v>5.2258476708819481</v>
      </c>
      <c r="AC1800" s="26">
        <v>0</v>
      </c>
      <c r="AD1800" s="26">
        <v>0</v>
      </c>
      <c r="AE1800" s="26">
        <v>49.117899948364915</v>
      </c>
    </row>
    <row r="1801" spans="1:31" x14ac:dyDescent="0.3">
      <c r="A1801">
        <v>2763815</v>
      </c>
      <c r="B1801">
        <v>1</v>
      </c>
      <c r="C1801" t="s">
        <v>80</v>
      </c>
      <c r="D1801" t="s">
        <v>83</v>
      </c>
      <c r="E1801" t="s">
        <v>170</v>
      </c>
      <c r="F1801" t="s">
        <v>5261</v>
      </c>
      <c r="G1801" t="s">
        <v>303</v>
      </c>
      <c r="H1801" t="s">
        <v>135</v>
      </c>
      <c r="I1801" t="s">
        <v>136</v>
      </c>
      <c r="J1801" t="s">
        <v>137</v>
      </c>
      <c r="K1801" t="s">
        <v>138</v>
      </c>
      <c r="L1801" t="s">
        <v>5262</v>
      </c>
      <c r="M1801" t="s">
        <v>5263</v>
      </c>
      <c r="N1801" s="26">
        <v>1.788888888</v>
      </c>
      <c r="O1801">
        <v>0</v>
      </c>
      <c r="P1801">
        <v>176</v>
      </c>
      <c r="Q1801">
        <v>0</v>
      </c>
      <c r="R1801">
        <v>0</v>
      </c>
      <c r="S1801">
        <v>0</v>
      </c>
      <c r="T1801">
        <v>7</v>
      </c>
      <c r="U1801">
        <v>0</v>
      </c>
      <c r="V1801">
        <v>0</v>
      </c>
      <c r="W1801" s="26">
        <v>0</v>
      </c>
      <c r="X1801" s="26">
        <v>112.71370482174147</v>
      </c>
      <c r="Y1801" s="26">
        <v>0</v>
      </c>
      <c r="Z1801" s="26">
        <v>0</v>
      </c>
      <c r="AA1801" s="26">
        <v>0</v>
      </c>
      <c r="AB1801" s="26">
        <v>4.0154819342250816</v>
      </c>
      <c r="AC1801" s="26">
        <v>0</v>
      </c>
      <c r="AD1801" s="26">
        <v>0</v>
      </c>
      <c r="AE1801" s="26">
        <v>116.72918675596655</v>
      </c>
    </row>
    <row r="1802" spans="1:31" x14ac:dyDescent="0.3">
      <c r="A1802">
        <v>2763417</v>
      </c>
      <c r="B1802">
        <v>1</v>
      </c>
      <c r="C1802" t="s">
        <v>81</v>
      </c>
      <c r="D1802" t="s">
        <v>127</v>
      </c>
      <c r="E1802" t="s">
        <v>141</v>
      </c>
      <c r="F1802" t="s">
        <v>5264</v>
      </c>
      <c r="G1802" t="s">
        <v>143</v>
      </c>
      <c r="H1802" t="s">
        <v>135</v>
      </c>
      <c r="I1802" t="s">
        <v>136</v>
      </c>
      <c r="J1802" t="s">
        <v>137</v>
      </c>
      <c r="K1802" t="s">
        <v>138</v>
      </c>
      <c r="L1802" t="s">
        <v>5265</v>
      </c>
      <c r="M1802" t="s">
        <v>5266</v>
      </c>
      <c r="N1802" s="26">
        <v>1.5591666660000001</v>
      </c>
      <c r="O1802">
        <v>0</v>
      </c>
      <c r="P1802">
        <v>40</v>
      </c>
      <c r="Q1802">
        <v>0</v>
      </c>
      <c r="R1802">
        <v>7</v>
      </c>
      <c r="S1802">
        <v>0</v>
      </c>
      <c r="T1802">
        <v>8</v>
      </c>
      <c r="U1802">
        <v>0</v>
      </c>
      <c r="V1802">
        <v>0</v>
      </c>
      <c r="W1802" s="26">
        <v>0</v>
      </c>
      <c r="X1802" s="26">
        <v>6.5798117128562481</v>
      </c>
      <c r="Y1802" s="26">
        <v>0</v>
      </c>
      <c r="Z1802" s="26">
        <v>0.58973110035260712</v>
      </c>
      <c r="AA1802" s="26">
        <v>0</v>
      </c>
      <c r="AB1802" s="26">
        <v>7.3654203719818749</v>
      </c>
      <c r="AC1802" s="26">
        <v>0</v>
      </c>
      <c r="AD1802" s="26">
        <v>0</v>
      </c>
      <c r="AE1802" s="26">
        <v>14.53496318519073</v>
      </c>
    </row>
    <row r="1803" spans="1:31" x14ac:dyDescent="0.3">
      <c r="A1803">
        <v>2763358</v>
      </c>
      <c r="B1803">
        <v>2</v>
      </c>
      <c r="C1803" t="s">
        <v>80</v>
      </c>
      <c r="D1803" t="s">
        <v>96</v>
      </c>
      <c r="E1803" t="s">
        <v>146</v>
      </c>
      <c r="F1803" t="s">
        <v>4909</v>
      </c>
      <c r="G1803" t="s">
        <v>148</v>
      </c>
      <c r="H1803" t="s">
        <v>149</v>
      </c>
      <c r="I1803" t="s">
        <v>136</v>
      </c>
      <c r="J1803" t="s">
        <v>137</v>
      </c>
      <c r="K1803" t="s">
        <v>138</v>
      </c>
      <c r="L1803" t="s">
        <v>4968</v>
      </c>
      <c r="M1803" t="s">
        <v>5267</v>
      </c>
      <c r="N1803" s="26">
        <v>0.48722222199999998</v>
      </c>
      <c r="O1803">
        <v>0</v>
      </c>
      <c r="P1803">
        <v>1859</v>
      </c>
      <c r="Q1803">
        <v>0</v>
      </c>
      <c r="R1803">
        <v>0</v>
      </c>
      <c r="S1803">
        <v>4</v>
      </c>
      <c r="T1803">
        <v>358</v>
      </c>
      <c r="U1803">
        <v>0</v>
      </c>
      <c r="V1803">
        <v>0</v>
      </c>
      <c r="W1803" s="26">
        <v>0</v>
      </c>
      <c r="X1803" s="26">
        <v>157.87174082646712</v>
      </c>
      <c r="Y1803" s="26">
        <v>0</v>
      </c>
      <c r="Z1803" s="26">
        <v>0</v>
      </c>
      <c r="AA1803" s="26">
        <v>87.914131514477191</v>
      </c>
      <c r="AB1803" s="26">
        <v>226.66056546333823</v>
      </c>
      <c r="AC1803" s="26">
        <v>0</v>
      </c>
      <c r="AD1803" s="26">
        <v>0</v>
      </c>
      <c r="AE1803" s="26">
        <v>472.44643780428254</v>
      </c>
    </row>
    <row r="1804" spans="1:31" x14ac:dyDescent="0.3">
      <c r="A1804">
        <v>2763566</v>
      </c>
      <c r="B1804">
        <v>1</v>
      </c>
      <c r="C1804" t="s">
        <v>80</v>
      </c>
      <c r="D1804" t="s">
        <v>83</v>
      </c>
      <c r="E1804" t="s">
        <v>166</v>
      </c>
      <c r="F1804" t="s">
        <v>5268</v>
      </c>
      <c r="G1804" t="s">
        <v>303</v>
      </c>
      <c r="H1804" t="s">
        <v>135</v>
      </c>
      <c r="I1804" t="s">
        <v>136</v>
      </c>
      <c r="J1804" t="s">
        <v>137</v>
      </c>
      <c r="K1804" t="s">
        <v>138</v>
      </c>
      <c r="L1804" t="s">
        <v>5269</v>
      </c>
      <c r="M1804" t="s">
        <v>5270</v>
      </c>
      <c r="N1804" s="26">
        <v>0.98388888799999996</v>
      </c>
      <c r="O1804">
        <v>0</v>
      </c>
      <c r="P1804">
        <v>6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 s="26">
        <v>0</v>
      </c>
      <c r="X1804" s="26">
        <v>1.0266470809901975</v>
      </c>
      <c r="Y1804" s="26">
        <v>0</v>
      </c>
      <c r="Z1804" s="26">
        <v>0</v>
      </c>
      <c r="AA1804" s="26">
        <v>0</v>
      </c>
      <c r="AB1804" s="26">
        <v>0</v>
      </c>
      <c r="AC1804" s="26">
        <v>0</v>
      </c>
      <c r="AD1804" s="26">
        <v>0</v>
      </c>
      <c r="AE1804" s="26">
        <v>1.0266470809901975</v>
      </c>
    </row>
    <row r="1805" spans="1:31" x14ac:dyDescent="0.3">
      <c r="A1805">
        <v>2763500</v>
      </c>
      <c r="B1805">
        <v>1</v>
      </c>
      <c r="C1805" t="s">
        <v>80</v>
      </c>
      <c r="D1805" t="s">
        <v>94</v>
      </c>
      <c r="E1805" t="s">
        <v>146</v>
      </c>
      <c r="F1805" t="s">
        <v>5271</v>
      </c>
      <c r="G1805" t="s">
        <v>960</v>
      </c>
      <c r="H1805" t="s">
        <v>149</v>
      </c>
      <c r="I1805" t="s">
        <v>136</v>
      </c>
      <c r="J1805" t="s">
        <v>137</v>
      </c>
      <c r="K1805" t="s">
        <v>138</v>
      </c>
      <c r="L1805" t="s">
        <v>5272</v>
      </c>
      <c r="M1805" t="s">
        <v>4868</v>
      </c>
      <c r="N1805" s="26">
        <v>2.7183333329999999</v>
      </c>
      <c r="O1805">
        <v>0</v>
      </c>
      <c r="P1805">
        <v>0</v>
      </c>
      <c r="Q1805">
        <v>0</v>
      </c>
      <c r="R1805">
        <v>13</v>
      </c>
      <c r="S1805">
        <v>0</v>
      </c>
      <c r="T1805">
        <v>0</v>
      </c>
      <c r="U1805">
        <v>0</v>
      </c>
      <c r="V1805">
        <v>0</v>
      </c>
      <c r="W1805" s="26">
        <v>0</v>
      </c>
      <c r="X1805" s="26">
        <v>0</v>
      </c>
      <c r="Y1805" s="26">
        <v>0</v>
      </c>
      <c r="Z1805" s="26">
        <v>1.8832507400533331</v>
      </c>
      <c r="AA1805" s="26">
        <v>0</v>
      </c>
      <c r="AB1805" s="26">
        <v>0</v>
      </c>
      <c r="AC1805" s="26">
        <v>0</v>
      </c>
      <c r="AD1805" s="26">
        <v>0</v>
      </c>
      <c r="AE1805" s="26">
        <v>1.8832507400533331</v>
      </c>
    </row>
    <row r="1806" spans="1:31" x14ac:dyDescent="0.3">
      <c r="A1806">
        <v>2763523</v>
      </c>
      <c r="B1806">
        <v>1</v>
      </c>
      <c r="C1806" t="s">
        <v>81</v>
      </c>
      <c r="D1806" t="s">
        <v>113</v>
      </c>
      <c r="E1806" t="s">
        <v>146</v>
      </c>
      <c r="F1806" t="s">
        <v>5273</v>
      </c>
      <c r="G1806" t="s">
        <v>159</v>
      </c>
      <c r="H1806" t="s">
        <v>149</v>
      </c>
      <c r="I1806" t="s">
        <v>136</v>
      </c>
      <c r="J1806" t="s">
        <v>137</v>
      </c>
      <c r="K1806" t="s">
        <v>138</v>
      </c>
      <c r="L1806" t="s">
        <v>5274</v>
      </c>
      <c r="M1806" t="s">
        <v>5275</v>
      </c>
      <c r="N1806" s="26">
        <v>2.0649999999999999</v>
      </c>
      <c r="O1806">
        <v>0</v>
      </c>
      <c r="P1806">
        <v>431</v>
      </c>
      <c r="Q1806">
        <v>0</v>
      </c>
      <c r="R1806">
        <v>32</v>
      </c>
      <c r="S1806">
        <v>4</v>
      </c>
      <c r="T1806">
        <v>42</v>
      </c>
      <c r="U1806">
        <v>2</v>
      </c>
      <c r="V1806">
        <v>0</v>
      </c>
      <c r="W1806" s="26">
        <v>0</v>
      </c>
      <c r="X1806" s="26">
        <v>252.23063299448532</v>
      </c>
      <c r="Y1806" s="26">
        <v>0</v>
      </c>
      <c r="Z1806" s="26">
        <v>1.7875027172482938</v>
      </c>
      <c r="AA1806" s="26">
        <v>365.96509782106585</v>
      </c>
      <c r="AB1806" s="26">
        <v>130.73837562502342</v>
      </c>
      <c r="AC1806" s="26">
        <v>239.07465589399712</v>
      </c>
      <c r="AD1806" s="26">
        <v>0</v>
      </c>
      <c r="AE1806" s="26">
        <v>989.79626505182</v>
      </c>
    </row>
    <row r="1807" spans="1:31" x14ac:dyDescent="0.3">
      <c r="A1807">
        <v>2763855</v>
      </c>
      <c r="B1807">
        <v>1</v>
      </c>
      <c r="C1807" t="s">
        <v>80</v>
      </c>
      <c r="D1807" t="s">
        <v>88</v>
      </c>
      <c r="E1807" t="s">
        <v>132</v>
      </c>
      <c r="F1807" t="s">
        <v>5213</v>
      </c>
      <c r="G1807" t="s">
        <v>134</v>
      </c>
      <c r="H1807" t="s">
        <v>135</v>
      </c>
      <c r="I1807" t="s">
        <v>136</v>
      </c>
      <c r="J1807" t="s">
        <v>137</v>
      </c>
      <c r="K1807" t="s">
        <v>138</v>
      </c>
      <c r="L1807" t="s">
        <v>5276</v>
      </c>
      <c r="M1807" t="s">
        <v>5277</v>
      </c>
      <c r="N1807" s="26">
        <v>1.111388888</v>
      </c>
      <c r="O1807">
        <v>0</v>
      </c>
      <c r="P1807">
        <v>8</v>
      </c>
      <c r="Q1807">
        <v>0</v>
      </c>
      <c r="R1807">
        <v>0</v>
      </c>
      <c r="S1807">
        <v>0</v>
      </c>
      <c r="T1807">
        <v>2</v>
      </c>
      <c r="U1807">
        <v>0</v>
      </c>
      <c r="V1807">
        <v>0</v>
      </c>
      <c r="W1807" s="26">
        <v>0</v>
      </c>
      <c r="X1807" s="26">
        <v>2.9399201761365314</v>
      </c>
      <c r="Y1807" s="26">
        <v>0</v>
      </c>
      <c r="Z1807" s="26">
        <v>0</v>
      </c>
      <c r="AA1807" s="26">
        <v>0</v>
      </c>
      <c r="AB1807" s="26">
        <v>0.96281652283139163</v>
      </c>
      <c r="AC1807" s="26">
        <v>0</v>
      </c>
      <c r="AD1807" s="26">
        <v>0</v>
      </c>
      <c r="AE1807" s="26">
        <v>3.9027366989679231</v>
      </c>
    </row>
    <row r="1808" spans="1:31" x14ac:dyDescent="0.3">
      <c r="A1808">
        <v>2763540</v>
      </c>
      <c r="B1808">
        <v>1</v>
      </c>
      <c r="C1808" t="s">
        <v>80</v>
      </c>
      <c r="D1808" t="s">
        <v>105</v>
      </c>
      <c r="E1808" t="s">
        <v>132</v>
      </c>
      <c r="F1808" t="s">
        <v>5278</v>
      </c>
      <c r="G1808" t="s">
        <v>134</v>
      </c>
      <c r="H1808" t="s">
        <v>135</v>
      </c>
      <c r="I1808" t="s">
        <v>136</v>
      </c>
      <c r="J1808" t="s">
        <v>137</v>
      </c>
      <c r="K1808" t="s">
        <v>138</v>
      </c>
      <c r="L1808" t="s">
        <v>5279</v>
      </c>
      <c r="M1808" t="s">
        <v>5280</v>
      </c>
      <c r="N1808" s="26">
        <v>7.8133333330000001</v>
      </c>
      <c r="O1808">
        <v>0</v>
      </c>
      <c r="P1808">
        <v>3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 s="26">
        <v>0</v>
      </c>
      <c r="X1808" s="26">
        <v>4.369758585232197</v>
      </c>
      <c r="Y1808" s="26">
        <v>0</v>
      </c>
      <c r="Z1808" s="26">
        <v>0</v>
      </c>
      <c r="AA1808" s="26">
        <v>0</v>
      </c>
      <c r="AB1808" s="26">
        <v>0</v>
      </c>
      <c r="AC1808" s="26">
        <v>0</v>
      </c>
      <c r="AD1808" s="26">
        <v>0</v>
      </c>
      <c r="AE1808" s="26">
        <v>4.369758585232197</v>
      </c>
    </row>
    <row r="1809" spans="1:31" x14ac:dyDescent="0.3">
      <c r="A1809">
        <v>2763208</v>
      </c>
      <c r="B1809">
        <v>1</v>
      </c>
      <c r="C1809" t="s">
        <v>81</v>
      </c>
      <c r="D1809" t="s">
        <v>127</v>
      </c>
      <c r="E1809" t="s">
        <v>170</v>
      </c>
      <c r="F1809" t="s">
        <v>5281</v>
      </c>
      <c r="G1809" t="s">
        <v>204</v>
      </c>
      <c r="H1809" t="s">
        <v>135</v>
      </c>
      <c r="I1809" t="s">
        <v>136</v>
      </c>
      <c r="J1809" t="s">
        <v>137</v>
      </c>
      <c r="K1809" t="s">
        <v>138</v>
      </c>
      <c r="L1809" t="s">
        <v>5282</v>
      </c>
      <c r="M1809" t="s">
        <v>4859</v>
      </c>
      <c r="N1809" s="26">
        <v>2.5319444440000001</v>
      </c>
      <c r="O1809">
        <v>0</v>
      </c>
      <c r="P1809">
        <v>25</v>
      </c>
      <c r="Q1809">
        <v>0</v>
      </c>
      <c r="R1809">
        <v>0</v>
      </c>
      <c r="S1809">
        <v>0</v>
      </c>
      <c r="T1809">
        <v>1</v>
      </c>
      <c r="U1809">
        <v>0</v>
      </c>
      <c r="V1809">
        <v>0</v>
      </c>
      <c r="W1809" s="26">
        <v>0</v>
      </c>
      <c r="X1809" s="26">
        <v>19.124055707281805</v>
      </c>
      <c r="Y1809" s="26">
        <v>0</v>
      </c>
      <c r="Z1809" s="26">
        <v>0</v>
      </c>
      <c r="AA1809" s="26">
        <v>0</v>
      </c>
      <c r="AB1809" s="26">
        <v>0</v>
      </c>
      <c r="AC1809" s="26">
        <v>0</v>
      </c>
      <c r="AD1809" s="26">
        <v>0</v>
      </c>
      <c r="AE1809" s="26">
        <v>19.124055707281805</v>
      </c>
    </row>
    <row r="1810" spans="1:31" x14ac:dyDescent="0.3">
      <c r="A1810">
        <v>2763792</v>
      </c>
      <c r="B1810">
        <v>1</v>
      </c>
      <c r="C1810" t="s">
        <v>80</v>
      </c>
      <c r="D1810" t="s">
        <v>85</v>
      </c>
      <c r="E1810" t="s">
        <v>132</v>
      </c>
      <c r="F1810" t="s">
        <v>5283</v>
      </c>
      <c r="G1810" t="s">
        <v>307</v>
      </c>
      <c r="H1810" t="s">
        <v>135</v>
      </c>
      <c r="I1810" t="s">
        <v>136</v>
      </c>
      <c r="J1810" t="s">
        <v>137</v>
      </c>
      <c r="K1810" t="s">
        <v>138</v>
      </c>
      <c r="L1810" t="s">
        <v>5284</v>
      </c>
      <c r="M1810" t="s">
        <v>5285</v>
      </c>
      <c r="N1810" s="26">
        <v>2.8111111110000002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1</v>
      </c>
      <c r="U1810">
        <v>0</v>
      </c>
      <c r="V1810">
        <v>0</v>
      </c>
      <c r="W1810" s="26">
        <v>0</v>
      </c>
      <c r="X1810" s="26">
        <v>0</v>
      </c>
      <c r="Y1810" s="26">
        <v>0</v>
      </c>
      <c r="Z1810" s="26">
        <v>0</v>
      </c>
      <c r="AA1810" s="26">
        <v>0</v>
      </c>
      <c r="AB1810" s="26">
        <v>2.802619566427778</v>
      </c>
      <c r="AC1810" s="26">
        <v>0</v>
      </c>
      <c r="AD1810" s="26">
        <v>0</v>
      </c>
      <c r="AE1810" s="26">
        <v>2.802619566427778</v>
      </c>
    </row>
    <row r="1811" spans="1:31" x14ac:dyDescent="0.3">
      <c r="A1811">
        <v>2763606</v>
      </c>
      <c r="B1811">
        <v>1</v>
      </c>
      <c r="C1811" t="s">
        <v>80</v>
      </c>
      <c r="D1811" t="s">
        <v>93</v>
      </c>
      <c r="E1811" t="s">
        <v>170</v>
      </c>
      <c r="F1811" t="s">
        <v>5286</v>
      </c>
      <c r="G1811" t="s">
        <v>204</v>
      </c>
      <c r="H1811" t="s">
        <v>135</v>
      </c>
      <c r="I1811" t="s">
        <v>136</v>
      </c>
      <c r="J1811" t="s">
        <v>137</v>
      </c>
      <c r="K1811" t="s">
        <v>138</v>
      </c>
      <c r="L1811" t="s">
        <v>5287</v>
      </c>
      <c r="M1811" t="s">
        <v>5288</v>
      </c>
      <c r="N1811" s="26">
        <v>2.341388888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2</v>
      </c>
      <c r="U1811">
        <v>0</v>
      </c>
      <c r="V1811">
        <v>0</v>
      </c>
      <c r="W1811" s="26">
        <v>0</v>
      </c>
      <c r="X1811" s="26">
        <v>0</v>
      </c>
      <c r="Y1811" s="26">
        <v>0</v>
      </c>
      <c r="Z1811" s="26">
        <v>0</v>
      </c>
      <c r="AA1811" s="26">
        <v>0</v>
      </c>
      <c r="AB1811" s="26">
        <v>0</v>
      </c>
      <c r="AC1811" s="26">
        <v>0</v>
      </c>
      <c r="AD1811" s="26">
        <v>0</v>
      </c>
      <c r="AE1811" s="26">
        <v>0</v>
      </c>
    </row>
    <row r="1812" spans="1:31" x14ac:dyDescent="0.3">
      <c r="A1812">
        <v>2763440</v>
      </c>
      <c r="B1812">
        <v>1</v>
      </c>
      <c r="C1812" t="s">
        <v>80</v>
      </c>
      <c r="D1812" t="s">
        <v>82</v>
      </c>
      <c r="E1812" t="s">
        <v>132</v>
      </c>
      <c r="F1812" t="s">
        <v>5289</v>
      </c>
      <c r="G1812" t="s">
        <v>307</v>
      </c>
      <c r="H1812" t="s">
        <v>135</v>
      </c>
      <c r="I1812" t="s">
        <v>136</v>
      </c>
      <c r="J1812" t="s">
        <v>137</v>
      </c>
      <c r="K1812" t="s">
        <v>138</v>
      </c>
      <c r="L1812" t="s">
        <v>5290</v>
      </c>
      <c r="M1812" t="s">
        <v>5291</v>
      </c>
      <c r="N1812" s="26">
        <v>1.342222222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1</v>
      </c>
      <c r="U1812">
        <v>0</v>
      </c>
      <c r="V1812">
        <v>0</v>
      </c>
      <c r="W1812" s="26">
        <v>0</v>
      </c>
      <c r="X1812" s="26">
        <v>0</v>
      </c>
      <c r="Y1812" s="26">
        <v>0</v>
      </c>
      <c r="Z1812" s="26">
        <v>0</v>
      </c>
      <c r="AA1812" s="26">
        <v>0</v>
      </c>
      <c r="AB1812" s="26">
        <v>0.82332868796416203</v>
      </c>
      <c r="AC1812" s="26">
        <v>0</v>
      </c>
      <c r="AD1812" s="26">
        <v>0</v>
      </c>
      <c r="AE1812" s="26">
        <v>0.82332868796416203</v>
      </c>
    </row>
    <row r="1813" spans="1:31" x14ac:dyDescent="0.3">
      <c r="A1813">
        <v>2763749</v>
      </c>
      <c r="B1813">
        <v>1</v>
      </c>
      <c r="C1813" t="s">
        <v>80</v>
      </c>
      <c r="D1813" t="s">
        <v>98</v>
      </c>
      <c r="E1813" t="s">
        <v>170</v>
      </c>
      <c r="F1813" t="s">
        <v>506</v>
      </c>
      <c r="G1813" t="s">
        <v>204</v>
      </c>
      <c r="H1813" t="s">
        <v>135</v>
      </c>
      <c r="I1813" t="s">
        <v>136</v>
      </c>
      <c r="J1813" t="s">
        <v>137</v>
      </c>
      <c r="K1813" t="s">
        <v>138</v>
      </c>
      <c r="L1813" t="s">
        <v>5292</v>
      </c>
      <c r="M1813" t="s">
        <v>5293</v>
      </c>
      <c r="N1813" s="26">
        <v>1.2138888880000001</v>
      </c>
      <c r="O1813">
        <v>0</v>
      </c>
      <c r="P1813">
        <v>15</v>
      </c>
      <c r="Q1813">
        <v>0</v>
      </c>
      <c r="R1813">
        <v>3</v>
      </c>
      <c r="S1813">
        <v>0</v>
      </c>
      <c r="T1813">
        <v>7</v>
      </c>
      <c r="U1813">
        <v>0</v>
      </c>
      <c r="V1813">
        <v>0</v>
      </c>
      <c r="W1813" s="26">
        <v>0</v>
      </c>
      <c r="X1813" s="26">
        <v>3.26786298726062</v>
      </c>
      <c r="Y1813" s="26">
        <v>0</v>
      </c>
      <c r="Z1813" s="26">
        <v>0</v>
      </c>
      <c r="AA1813" s="26">
        <v>0</v>
      </c>
      <c r="AB1813" s="26">
        <v>0.61884570730161503</v>
      </c>
      <c r="AC1813" s="26">
        <v>0</v>
      </c>
      <c r="AD1813" s="26">
        <v>0</v>
      </c>
      <c r="AE1813" s="26">
        <v>3.8867086945622349</v>
      </c>
    </row>
    <row r="1814" spans="1:31" x14ac:dyDescent="0.3">
      <c r="A1814">
        <v>2763726</v>
      </c>
      <c r="B1814">
        <v>1</v>
      </c>
      <c r="C1814" t="s">
        <v>80</v>
      </c>
      <c r="D1814" t="s">
        <v>96</v>
      </c>
      <c r="E1814" t="s">
        <v>132</v>
      </c>
      <c r="F1814" t="s">
        <v>5294</v>
      </c>
      <c r="G1814" t="s">
        <v>197</v>
      </c>
      <c r="H1814" t="s">
        <v>135</v>
      </c>
      <c r="I1814" t="s">
        <v>136</v>
      </c>
      <c r="J1814" t="s">
        <v>137</v>
      </c>
      <c r="K1814" t="s">
        <v>138</v>
      </c>
      <c r="L1814" t="s">
        <v>5295</v>
      </c>
      <c r="M1814" t="s">
        <v>5296</v>
      </c>
      <c r="N1814" s="26">
        <v>1.798333333</v>
      </c>
      <c r="O1814">
        <v>0</v>
      </c>
      <c r="P1814">
        <v>1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 s="26">
        <v>0</v>
      </c>
      <c r="X1814" s="26">
        <v>0.41857661779381605</v>
      </c>
      <c r="Y1814" s="26">
        <v>0</v>
      </c>
      <c r="Z1814" s="26">
        <v>0</v>
      </c>
      <c r="AA1814" s="26">
        <v>0</v>
      </c>
      <c r="AB1814" s="26">
        <v>0</v>
      </c>
      <c r="AC1814" s="26">
        <v>0</v>
      </c>
      <c r="AD1814" s="26">
        <v>0</v>
      </c>
      <c r="AE1814" s="26">
        <v>0.41857661779381605</v>
      </c>
    </row>
    <row r="1815" spans="1:31" x14ac:dyDescent="0.3">
      <c r="A1815">
        <v>2763563</v>
      </c>
      <c r="B1815">
        <v>1</v>
      </c>
      <c r="C1815" t="s">
        <v>80</v>
      </c>
      <c r="D1815" t="s">
        <v>100</v>
      </c>
      <c r="E1815" t="s">
        <v>132</v>
      </c>
      <c r="F1815" t="s">
        <v>5297</v>
      </c>
      <c r="G1815" t="s">
        <v>134</v>
      </c>
      <c r="H1815" t="s">
        <v>135</v>
      </c>
      <c r="I1815" t="s">
        <v>136</v>
      </c>
      <c r="J1815" t="s">
        <v>137</v>
      </c>
      <c r="K1815" t="s">
        <v>138</v>
      </c>
      <c r="L1815" t="s">
        <v>5298</v>
      </c>
      <c r="M1815" t="s">
        <v>5299</v>
      </c>
      <c r="N1815" s="26">
        <v>5.2097222219999999</v>
      </c>
      <c r="O1815">
        <v>0</v>
      </c>
      <c r="P1815">
        <v>1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 s="26">
        <v>0</v>
      </c>
      <c r="X1815" s="26">
        <v>0.49806261993857071</v>
      </c>
      <c r="Y1815" s="26">
        <v>0</v>
      </c>
      <c r="Z1815" s="26">
        <v>0</v>
      </c>
      <c r="AA1815" s="26">
        <v>0</v>
      </c>
      <c r="AB1815" s="26">
        <v>0</v>
      </c>
      <c r="AC1815" s="26">
        <v>0</v>
      </c>
      <c r="AD1815" s="26">
        <v>0</v>
      </c>
      <c r="AE1815" s="26">
        <v>0.49806261993857071</v>
      </c>
    </row>
    <row r="1816" spans="1:31" x14ac:dyDescent="0.3">
      <c r="A1816">
        <v>2763669</v>
      </c>
      <c r="B1816">
        <v>1</v>
      </c>
      <c r="C1816" t="s">
        <v>80</v>
      </c>
      <c r="D1816" t="s">
        <v>103</v>
      </c>
      <c r="E1816" t="s">
        <v>141</v>
      </c>
      <c r="F1816" t="s">
        <v>5300</v>
      </c>
      <c r="G1816" t="s">
        <v>143</v>
      </c>
      <c r="H1816" t="s">
        <v>135</v>
      </c>
      <c r="I1816" t="s">
        <v>136</v>
      </c>
      <c r="J1816" t="s">
        <v>137</v>
      </c>
      <c r="K1816" t="s">
        <v>138</v>
      </c>
      <c r="L1816" t="s">
        <v>5301</v>
      </c>
      <c r="M1816" t="s">
        <v>5302</v>
      </c>
      <c r="N1816" s="26">
        <v>0.20361111100000001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4</v>
      </c>
      <c r="U1816">
        <v>0</v>
      </c>
      <c r="V1816">
        <v>0</v>
      </c>
      <c r="W1816" s="26">
        <v>0</v>
      </c>
      <c r="X1816" s="26">
        <v>0</v>
      </c>
      <c r="Y1816" s="26">
        <v>0</v>
      </c>
      <c r="Z1816" s="26">
        <v>0</v>
      </c>
      <c r="AA1816" s="26">
        <v>0</v>
      </c>
      <c r="AB1816" s="26">
        <v>2.3702987033333822</v>
      </c>
      <c r="AC1816" s="26">
        <v>0</v>
      </c>
      <c r="AD1816" s="26">
        <v>0</v>
      </c>
      <c r="AE1816" s="26">
        <v>2.3702987033333822</v>
      </c>
    </row>
    <row r="1817" spans="1:31" x14ac:dyDescent="0.3">
      <c r="A1817">
        <v>2763128</v>
      </c>
      <c r="B1817">
        <v>1</v>
      </c>
      <c r="C1817" t="s">
        <v>80</v>
      </c>
      <c r="D1817" t="s">
        <v>84</v>
      </c>
      <c r="E1817" t="s">
        <v>170</v>
      </c>
      <c r="F1817" t="s">
        <v>5303</v>
      </c>
      <c r="G1817" t="s">
        <v>204</v>
      </c>
      <c r="H1817" t="s">
        <v>135</v>
      </c>
      <c r="I1817" t="s">
        <v>136</v>
      </c>
      <c r="J1817" t="s">
        <v>137</v>
      </c>
      <c r="K1817" t="s">
        <v>138</v>
      </c>
      <c r="L1817" t="s">
        <v>5304</v>
      </c>
      <c r="M1817" t="s">
        <v>5305</v>
      </c>
      <c r="N1817" s="26">
        <v>1.5180555549999999</v>
      </c>
      <c r="O1817">
        <v>0</v>
      </c>
      <c r="P1817">
        <v>88</v>
      </c>
      <c r="Q1817">
        <v>0</v>
      </c>
      <c r="R1817">
        <v>0</v>
      </c>
      <c r="S1817">
        <v>0</v>
      </c>
      <c r="T1817">
        <v>79</v>
      </c>
      <c r="U1817">
        <v>0</v>
      </c>
      <c r="V1817">
        <v>0</v>
      </c>
      <c r="W1817" s="26">
        <v>0</v>
      </c>
      <c r="X1817" s="26">
        <v>27.149290503736189</v>
      </c>
      <c r="Y1817" s="26">
        <v>0</v>
      </c>
      <c r="Z1817" s="26">
        <v>0</v>
      </c>
      <c r="AA1817" s="26">
        <v>0</v>
      </c>
      <c r="AB1817" s="26">
        <v>26.3652685539899</v>
      </c>
      <c r="AC1817" s="26">
        <v>0</v>
      </c>
      <c r="AD1817" s="26">
        <v>0</v>
      </c>
      <c r="AE1817" s="26">
        <v>53.514559057726089</v>
      </c>
    </row>
    <row r="1818" spans="1:31" x14ac:dyDescent="0.3">
      <c r="A1818">
        <v>2763520</v>
      </c>
      <c r="B1818">
        <v>1</v>
      </c>
      <c r="C1818" t="s">
        <v>81</v>
      </c>
      <c r="D1818" t="s">
        <v>113</v>
      </c>
      <c r="E1818" t="s">
        <v>157</v>
      </c>
      <c r="F1818" t="s">
        <v>2976</v>
      </c>
      <c r="G1818" t="s">
        <v>159</v>
      </c>
      <c r="H1818" t="s">
        <v>149</v>
      </c>
      <c r="I1818" t="s">
        <v>136</v>
      </c>
      <c r="J1818" t="s">
        <v>137</v>
      </c>
      <c r="K1818" t="s">
        <v>138</v>
      </c>
      <c r="L1818" t="s">
        <v>5274</v>
      </c>
      <c r="M1818" t="s">
        <v>5306</v>
      </c>
      <c r="N1818" s="26">
        <v>0.93527777700000003</v>
      </c>
      <c r="O1818">
        <v>3</v>
      </c>
      <c r="P1818">
        <v>693</v>
      </c>
      <c r="Q1818">
        <v>51</v>
      </c>
      <c r="R1818">
        <v>263</v>
      </c>
      <c r="S1818">
        <v>8</v>
      </c>
      <c r="T1818">
        <v>43</v>
      </c>
      <c r="U1818">
        <v>0</v>
      </c>
      <c r="V1818">
        <v>0</v>
      </c>
      <c r="W1818" s="26">
        <v>0.69921446035333323</v>
      </c>
      <c r="X1818" s="26">
        <v>106.75384208175922</v>
      </c>
      <c r="Y1818" s="26">
        <v>10.069041702693037</v>
      </c>
      <c r="Z1818" s="26">
        <v>24.791577088597702</v>
      </c>
      <c r="AA1818" s="26">
        <v>33.202694159961737</v>
      </c>
      <c r="AB1818" s="26">
        <v>13.380135479488837</v>
      </c>
      <c r="AC1818" s="26">
        <v>0</v>
      </c>
      <c r="AD1818" s="26">
        <v>0</v>
      </c>
      <c r="AE1818" s="26">
        <v>188.89650497285388</v>
      </c>
    </row>
    <row r="1819" spans="1:31" x14ac:dyDescent="0.3">
      <c r="A1819">
        <v>2763420</v>
      </c>
      <c r="B1819">
        <v>1</v>
      </c>
      <c r="C1819" t="s">
        <v>80</v>
      </c>
      <c r="D1819" t="s">
        <v>90</v>
      </c>
      <c r="E1819" t="s">
        <v>132</v>
      </c>
      <c r="F1819" t="s">
        <v>5307</v>
      </c>
      <c r="G1819" t="s">
        <v>134</v>
      </c>
      <c r="H1819" t="s">
        <v>135</v>
      </c>
      <c r="I1819" t="s">
        <v>136</v>
      </c>
      <c r="J1819" t="s">
        <v>137</v>
      </c>
      <c r="K1819" t="s">
        <v>138</v>
      </c>
      <c r="L1819" t="s">
        <v>5308</v>
      </c>
      <c r="M1819" t="s">
        <v>5309</v>
      </c>
      <c r="N1819" s="26">
        <v>1.1177777769999999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1</v>
      </c>
      <c r="U1819">
        <v>0</v>
      </c>
      <c r="V1819">
        <v>0</v>
      </c>
      <c r="W1819" s="26">
        <v>0</v>
      </c>
      <c r="X1819" s="26">
        <v>0</v>
      </c>
      <c r="Y1819" s="26">
        <v>0</v>
      </c>
      <c r="Z1819" s="26">
        <v>0</v>
      </c>
      <c r="AA1819" s="26">
        <v>0</v>
      </c>
      <c r="AB1819" s="26">
        <v>0</v>
      </c>
      <c r="AC1819" s="26">
        <v>0</v>
      </c>
      <c r="AD1819" s="26">
        <v>0</v>
      </c>
      <c r="AE1819" s="26">
        <v>0</v>
      </c>
    </row>
    <row r="1820" spans="1:31" x14ac:dyDescent="0.3">
      <c r="A1820">
        <v>2763271</v>
      </c>
      <c r="B1820">
        <v>1</v>
      </c>
      <c r="C1820" t="s">
        <v>80</v>
      </c>
      <c r="D1820" t="s">
        <v>105</v>
      </c>
      <c r="E1820" t="s">
        <v>146</v>
      </c>
      <c r="F1820" t="s">
        <v>5310</v>
      </c>
      <c r="G1820" t="s">
        <v>186</v>
      </c>
      <c r="H1820" t="s">
        <v>149</v>
      </c>
      <c r="I1820" t="s">
        <v>136</v>
      </c>
      <c r="J1820" t="s">
        <v>137</v>
      </c>
      <c r="K1820" t="s">
        <v>187</v>
      </c>
      <c r="L1820" t="s">
        <v>5311</v>
      </c>
      <c r="M1820" t="s">
        <v>5312</v>
      </c>
      <c r="N1820" s="26">
        <v>5.3886111110000003</v>
      </c>
      <c r="O1820">
        <v>0</v>
      </c>
      <c r="P1820">
        <v>566</v>
      </c>
      <c r="Q1820">
        <v>0</v>
      </c>
      <c r="R1820">
        <v>0</v>
      </c>
      <c r="S1820">
        <v>0</v>
      </c>
      <c r="T1820">
        <v>11</v>
      </c>
      <c r="U1820">
        <v>0</v>
      </c>
      <c r="V1820">
        <v>0</v>
      </c>
      <c r="W1820" s="26">
        <v>0</v>
      </c>
      <c r="X1820" s="26">
        <v>751.62016989088488</v>
      </c>
      <c r="Y1820" s="26">
        <v>0</v>
      </c>
      <c r="Z1820" s="26">
        <v>0</v>
      </c>
      <c r="AA1820" s="26">
        <v>0</v>
      </c>
      <c r="AB1820" s="26">
        <v>110.10349420351744</v>
      </c>
      <c r="AC1820" s="26">
        <v>0</v>
      </c>
      <c r="AD1820" s="26">
        <v>0</v>
      </c>
      <c r="AE1820" s="26">
        <v>861.72366409440235</v>
      </c>
    </row>
    <row r="1821" spans="1:31" x14ac:dyDescent="0.3">
      <c r="A1821">
        <v>2764568</v>
      </c>
      <c r="B1821">
        <v>1</v>
      </c>
      <c r="C1821" t="s">
        <v>80</v>
      </c>
      <c r="D1821" t="s">
        <v>101</v>
      </c>
      <c r="E1821" t="s">
        <v>170</v>
      </c>
      <c r="F1821" t="s">
        <v>5313</v>
      </c>
      <c r="G1821" t="s">
        <v>204</v>
      </c>
      <c r="H1821" t="s">
        <v>135</v>
      </c>
      <c r="I1821" t="s">
        <v>136</v>
      </c>
      <c r="J1821" t="s">
        <v>137</v>
      </c>
      <c r="K1821" t="s">
        <v>138</v>
      </c>
      <c r="L1821" t="s">
        <v>5314</v>
      </c>
      <c r="M1821" t="s">
        <v>5315</v>
      </c>
      <c r="N1821" s="26">
        <v>1.3080555549999999</v>
      </c>
      <c r="O1821">
        <v>0</v>
      </c>
      <c r="P1821">
        <v>132</v>
      </c>
      <c r="Q1821">
        <v>0</v>
      </c>
      <c r="R1821">
        <v>0</v>
      </c>
      <c r="S1821">
        <v>0</v>
      </c>
      <c r="T1821">
        <v>4</v>
      </c>
      <c r="U1821">
        <v>0</v>
      </c>
      <c r="V1821">
        <v>0</v>
      </c>
      <c r="W1821" s="26">
        <v>0</v>
      </c>
      <c r="X1821" s="26">
        <v>34.598401172939468</v>
      </c>
      <c r="Y1821" s="26">
        <v>0</v>
      </c>
      <c r="Z1821" s="26">
        <v>0</v>
      </c>
      <c r="AA1821" s="26">
        <v>0</v>
      </c>
      <c r="AB1821" s="26">
        <v>7.6492580645276433</v>
      </c>
      <c r="AC1821" s="26">
        <v>0</v>
      </c>
      <c r="AD1821" s="26">
        <v>0</v>
      </c>
      <c r="AE1821" s="26">
        <v>42.247659237467111</v>
      </c>
    </row>
    <row r="1822" spans="1:31" x14ac:dyDescent="0.3">
      <c r="A1822">
        <v>2763927</v>
      </c>
      <c r="B1822">
        <v>1</v>
      </c>
      <c r="C1822" t="s">
        <v>81</v>
      </c>
      <c r="D1822" t="s">
        <v>113</v>
      </c>
      <c r="E1822" t="s">
        <v>141</v>
      </c>
      <c r="F1822" t="s">
        <v>5316</v>
      </c>
      <c r="G1822" t="s">
        <v>628</v>
      </c>
      <c r="H1822" t="s">
        <v>135</v>
      </c>
      <c r="I1822" t="s">
        <v>136</v>
      </c>
      <c r="J1822" t="s">
        <v>137</v>
      </c>
      <c r="K1822" t="s">
        <v>187</v>
      </c>
      <c r="L1822" t="s">
        <v>5317</v>
      </c>
      <c r="M1822" t="s">
        <v>5318</v>
      </c>
      <c r="N1822" s="26">
        <v>0.80222222200000004</v>
      </c>
      <c r="O1822">
        <v>0</v>
      </c>
      <c r="P1822">
        <v>66</v>
      </c>
      <c r="Q1822">
        <v>0</v>
      </c>
      <c r="R1822">
        <v>0</v>
      </c>
      <c r="S1822">
        <v>0</v>
      </c>
      <c r="T1822">
        <v>1</v>
      </c>
      <c r="U1822">
        <v>0</v>
      </c>
      <c r="V1822">
        <v>0</v>
      </c>
      <c r="W1822" s="26">
        <v>0</v>
      </c>
      <c r="X1822" s="26">
        <v>11.427154830295848</v>
      </c>
      <c r="Y1822" s="26">
        <v>0</v>
      </c>
      <c r="Z1822" s="26">
        <v>0</v>
      </c>
      <c r="AA1822" s="26">
        <v>0</v>
      </c>
      <c r="AB1822" s="26">
        <v>4.6330656918015994E-2</v>
      </c>
      <c r="AC1822" s="26">
        <v>0</v>
      </c>
      <c r="AD1822" s="26">
        <v>0</v>
      </c>
      <c r="AE1822" s="26">
        <v>11.473485487213864</v>
      </c>
    </row>
    <row r="1823" spans="1:31" x14ac:dyDescent="0.3">
      <c r="A1823">
        <v>2763921</v>
      </c>
      <c r="B1823">
        <v>1</v>
      </c>
      <c r="C1823" t="s">
        <v>81</v>
      </c>
      <c r="D1823" t="s">
        <v>128</v>
      </c>
      <c r="E1823" t="s">
        <v>152</v>
      </c>
      <c r="F1823" t="s">
        <v>5319</v>
      </c>
      <c r="G1823" t="s">
        <v>628</v>
      </c>
      <c r="H1823" t="s">
        <v>149</v>
      </c>
      <c r="I1823" t="s">
        <v>136</v>
      </c>
      <c r="J1823" t="s">
        <v>137</v>
      </c>
      <c r="K1823" t="s">
        <v>187</v>
      </c>
      <c r="L1823" t="s">
        <v>5320</v>
      </c>
      <c r="M1823" t="s">
        <v>5321</v>
      </c>
      <c r="N1823" s="26">
        <v>6.2324999999999999</v>
      </c>
      <c r="O1823">
        <v>0</v>
      </c>
      <c r="P1823">
        <v>0</v>
      </c>
      <c r="Q1823">
        <v>0</v>
      </c>
      <c r="R1823">
        <v>0</v>
      </c>
      <c r="S1823">
        <v>5</v>
      </c>
      <c r="T1823">
        <v>0</v>
      </c>
      <c r="U1823">
        <v>14</v>
      </c>
      <c r="V1823">
        <v>0</v>
      </c>
      <c r="W1823" s="26">
        <v>0</v>
      </c>
      <c r="X1823" s="26">
        <v>0</v>
      </c>
      <c r="Y1823" s="26">
        <v>0</v>
      </c>
      <c r="Z1823" s="26">
        <v>0</v>
      </c>
      <c r="AA1823" s="26">
        <v>317.54482930289964</v>
      </c>
      <c r="AB1823" s="26">
        <v>0</v>
      </c>
      <c r="AC1823" s="26">
        <v>3117.4112405718793</v>
      </c>
      <c r="AD1823" s="26">
        <v>0</v>
      </c>
      <c r="AE1823" s="26">
        <v>3434.9560698747791</v>
      </c>
    </row>
    <row r="1824" spans="1:31" x14ac:dyDescent="0.3">
      <c r="A1824">
        <v>2763990</v>
      </c>
      <c r="B1824">
        <v>1</v>
      </c>
      <c r="C1824" t="s">
        <v>80</v>
      </c>
      <c r="D1824" t="s">
        <v>86</v>
      </c>
      <c r="E1824" t="s">
        <v>170</v>
      </c>
      <c r="F1824" t="s">
        <v>4396</v>
      </c>
      <c r="G1824" t="s">
        <v>425</v>
      </c>
      <c r="H1824" t="s">
        <v>135</v>
      </c>
      <c r="I1824" t="s">
        <v>136</v>
      </c>
      <c r="J1824" t="s">
        <v>137</v>
      </c>
      <c r="K1824" t="s">
        <v>138</v>
      </c>
      <c r="L1824" t="s">
        <v>5322</v>
      </c>
      <c r="M1824" t="s">
        <v>5323</v>
      </c>
      <c r="N1824" s="26">
        <v>4.2569444440000002</v>
      </c>
      <c r="O1824">
        <v>0</v>
      </c>
      <c r="P1824">
        <v>27</v>
      </c>
      <c r="Q1824">
        <v>0</v>
      </c>
      <c r="R1824">
        <v>0</v>
      </c>
      <c r="S1824">
        <v>0</v>
      </c>
      <c r="T1824">
        <v>2</v>
      </c>
      <c r="U1824">
        <v>0</v>
      </c>
      <c r="V1824">
        <v>0</v>
      </c>
      <c r="W1824" s="26">
        <v>0</v>
      </c>
      <c r="X1824" s="26">
        <v>34.298546138280969</v>
      </c>
      <c r="Y1824" s="26">
        <v>0</v>
      </c>
      <c r="Z1824" s="26">
        <v>0</v>
      </c>
      <c r="AA1824" s="26">
        <v>0</v>
      </c>
      <c r="AB1824" s="26">
        <v>10.678539067664445</v>
      </c>
      <c r="AC1824" s="26">
        <v>0</v>
      </c>
      <c r="AD1824" s="26">
        <v>0</v>
      </c>
      <c r="AE1824" s="26">
        <v>44.977085205945414</v>
      </c>
    </row>
    <row r="1825" spans="1:31" x14ac:dyDescent="0.3">
      <c r="A1825">
        <v>2764471</v>
      </c>
      <c r="B1825">
        <v>2</v>
      </c>
      <c r="C1825" t="s">
        <v>81</v>
      </c>
      <c r="D1825" t="s">
        <v>113</v>
      </c>
      <c r="E1825" t="s">
        <v>141</v>
      </c>
      <c r="F1825" t="s">
        <v>5324</v>
      </c>
      <c r="G1825" t="s">
        <v>204</v>
      </c>
      <c r="H1825" t="s">
        <v>135</v>
      </c>
      <c r="I1825" t="s">
        <v>136</v>
      </c>
      <c r="J1825" t="s">
        <v>137</v>
      </c>
      <c r="K1825" t="s">
        <v>138</v>
      </c>
      <c r="L1825" t="s">
        <v>5325</v>
      </c>
      <c r="M1825" t="s">
        <v>5326</v>
      </c>
      <c r="N1825" s="26">
        <v>1.1430555549999999</v>
      </c>
      <c r="O1825">
        <v>0</v>
      </c>
      <c r="P1825">
        <v>36</v>
      </c>
      <c r="Q1825">
        <v>0</v>
      </c>
      <c r="R1825">
        <v>1</v>
      </c>
      <c r="S1825">
        <v>0</v>
      </c>
      <c r="T1825">
        <v>2</v>
      </c>
      <c r="U1825">
        <v>0</v>
      </c>
      <c r="V1825">
        <v>0</v>
      </c>
      <c r="W1825" s="26">
        <v>0</v>
      </c>
      <c r="X1825" s="26">
        <v>4.0670969808461281</v>
      </c>
      <c r="Y1825" s="26">
        <v>0</v>
      </c>
      <c r="Z1825" s="26">
        <v>7.973260660916251E-2</v>
      </c>
      <c r="AA1825" s="26">
        <v>0</v>
      </c>
      <c r="AB1825" s="26">
        <v>0.33164879177893447</v>
      </c>
      <c r="AC1825" s="26">
        <v>0</v>
      </c>
      <c r="AD1825" s="26">
        <v>0</v>
      </c>
      <c r="AE1825" s="26">
        <v>4.4784783792342253</v>
      </c>
    </row>
    <row r="1826" spans="1:31" x14ac:dyDescent="0.3">
      <c r="A1826">
        <v>2763984</v>
      </c>
      <c r="B1826">
        <v>1</v>
      </c>
      <c r="C1826" t="s">
        <v>80</v>
      </c>
      <c r="D1826" t="s">
        <v>96</v>
      </c>
      <c r="E1826" t="s">
        <v>141</v>
      </c>
      <c r="F1826" t="s">
        <v>5327</v>
      </c>
      <c r="G1826" t="s">
        <v>438</v>
      </c>
      <c r="H1826" t="s">
        <v>135</v>
      </c>
      <c r="I1826" t="s">
        <v>136</v>
      </c>
      <c r="J1826" t="s">
        <v>137</v>
      </c>
      <c r="K1826" t="s">
        <v>138</v>
      </c>
      <c r="L1826" t="s">
        <v>5328</v>
      </c>
      <c r="M1826" t="s">
        <v>5329</v>
      </c>
      <c r="N1826" s="26">
        <v>3.188055555</v>
      </c>
      <c r="O1826">
        <v>0</v>
      </c>
      <c r="P1826">
        <v>78</v>
      </c>
      <c r="Q1826">
        <v>0</v>
      </c>
      <c r="R1826">
        <v>0</v>
      </c>
      <c r="S1826">
        <v>0</v>
      </c>
      <c r="T1826">
        <v>16</v>
      </c>
      <c r="U1826">
        <v>0</v>
      </c>
      <c r="V1826">
        <v>0</v>
      </c>
      <c r="W1826" s="26">
        <v>0</v>
      </c>
      <c r="X1826" s="26">
        <v>12.026114622769262</v>
      </c>
      <c r="Y1826" s="26">
        <v>0</v>
      </c>
      <c r="Z1826" s="26">
        <v>0</v>
      </c>
      <c r="AA1826" s="26">
        <v>0</v>
      </c>
      <c r="AB1826" s="26">
        <v>24.495652387976978</v>
      </c>
      <c r="AC1826" s="26">
        <v>0</v>
      </c>
      <c r="AD1826" s="26">
        <v>0</v>
      </c>
      <c r="AE1826" s="26">
        <v>36.521767010746238</v>
      </c>
    </row>
    <row r="1827" spans="1:31" x14ac:dyDescent="0.3">
      <c r="A1827">
        <v>2764007</v>
      </c>
      <c r="B1827">
        <v>1</v>
      </c>
      <c r="C1827" t="s">
        <v>80</v>
      </c>
      <c r="D1827" t="s">
        <v>88</v>
      </c>
      <c r="E1827" t="s">
        <v>132</v>
      </c>
      <c r="F1827" t="s">
        <v>5330</v>
      </c>
      <c r="G1827" t="s">
        <v>307</v>
      </c>
      <c r="H1827" t="s">
        <v>135</v>
      </c>
      <c r="I1827" t="s">
        <v>136</v>
      </c>
      <c r="J1827" t="s">
        <v>137</v>
      </c>
      <c r="K1827" t="s">
        <v>138</v>
      </c>
      <c r="L1827" t="s">
        <v>5331</v>
      </c>
      <c r="M1827" t="s">
        <v>5332</v>
      </c>
      <c r="N1827" s="26">
        <v>1.6702777769999999</v>
      </c>
      <c r="O1827">
        <v>0</v>
      </c>
      <c r="P1827">
        <v>6</v>
      </c>
      <c r="Q1827">
        <v>0</v>
      </c>
      <c r="R1827">
        <v>0</v>
      </c>
      <c r="S1827">
        <v>0</v>
      </c>
      <c r="T1827">
        <v>1</v>
      </c>
      <c r="U1827">
        <v>0</v>
      </c>
      <c r="V1827">
        <v>0</v>
      </c>
      <c r="W1827" s="26">
        <v>0</v>
      </c>
      <c r="X1827" s="26">
        <v>2.1094598604677719</v>
      </c>
      <c r="Y1827" s="26">
        <v>0</v>
      </c>
      <c r="Z1827" s="26">
        <v>0</v>
      </c>
      <c r="AA1827" s="26">
        <v>0</v>
      </c>
      <c r="AB1827" s="26">
        <v>2.1043104254224998</v>
      </c>
      <c r="AC1827" s="26">
        <v>0</v>
      </c>
      <c r="AD1827" s="26">
        <v>0</v>
      </c>
      <c r="AE1827" s="26">
        <v>4.2137702858902717</v>
      </c>
    </row>
    <row r="1828" spans="1:31" x14ac:dyDescent="0.3">
      <c r="A1828">
        <v>2764362</v>
      </c>
      <c r="B1828">
        <v>1</v>
      </c>
      <c r="C1828" t="s">
        <v>80</v>
      </c>
      <c r="D1828" t="s">
        <v>104</v>
      </c>
      <c r="E1828" t="s">
        <v>152</v>
      </c>
      <c r="F1828" t="s">
        <v>5333</v>
      </c>
      <c r="G1828" t="s">
        <v>159</v>
      </c>
      <c r="H1828" t="s">
        <v>149</v>
      </c>
      <c r="I1828" t="s">
        <v>136</v>
      </c>
      <c r="J1828" t="s">
        <v>137</v>
      </c>
      <c r="K1828" t="s">
        <v>138</v>
      </c>
      <c r="L1828" t="s">
        <v>5334</v>
      </c>
      <c r="M1828" t="s">
        <v>5335</v>
      </c>
      <c r="N1828" s="26">
        <v>1.055555555</v>
      </c>
      <c r="O1828">
        <v>0</v>
      </c>
      <c r="P1828">
        <v>0</v>
      </c>
      <c r="Q1828">
        <v>0</v>
      </c>
      <c r="R1828">
        <v>0</v>
      </c>
      <c r="S1828">
        <v>24</v>
      </c>
      <c r="T1828">
        <v>3</v>
      </c>
      <c r="U1828">
        <v>6</v>
      </c>
      <c r="V1828">
        <v>0</v>
      </c>
      <c r="W1828" s="26">
        <v>0</v>
      </c>
      <c r="X1828" s="26">
        <v>0</v>
      </c>
      <c r="Y1828" s="26">
        <v>0</v>
      </c>
      <c r="Z1828" s="26">
        <v>0</v>
      </c>
      <c r="AA1828" s="26">
        <v>114.0237582181138</v>
      </c>
      <c r="AB1828" s="26">
        <v>1.315606081338611</v>
      </c>
      <c r="AC1828" s="26">
        <v>261.49929438752952</v>
      </c>
      <c r="AD1828" s="26">
        <v>0</v>
      </c>
      <c r="AE1828" s="26">
        <v>376.83865868698194</v>
      </c>
    </row>
    <row r="1829" spans="1:31" x14ac:dyDescent="0.3">
      <c r="A1829">
        <v>2764526</v>
      </c>
      <c r="B1829">
        <v>2</v>
      </c>
      <c r="C1829" t="s">
        <v>80</v>
      </c>
      <c r="D1829" t="s">
        <v>87</v>
      </c>
      <c r="E1829" t="s">
        <v>141</v>
      </c>
      <c r="F1829" t="s">
        <v>4168</v>
      </c>
      <c r="G1829" t="s">
        <v>232</v>
      </c>
      <c r="H1829" t="s">
        <v>135</v>
      </c>
      <c r="I1829" t="s">
        <v>136</v>
      </c>
      <c r="J1829" t="s">
        <v>137</v>
      </c>
      <c r="K1829" t="s">
        <v>138</v>
      </c>
      <c r="L1829" t="s">
        <v>5336</v>
      </c>
      <c r="M1829" t="s">
        <v>5337</v>
      </c>
      <c r="N1829" s="26">
        <v>0.40305555500000001</v>
      </c>
      <c r="O1829">
        <v>0</v>
      </c>
      <c r="P1829">
        <v>583</v>
      </c>
      <c r="Q1829">
        <v>0</v>
      </c>
      <c r="R1829">
        <v>0</v>
      </c>
      <c r="S1829">
        <v>0</v>
      </c>
      <c r="T1829">
        <v>4</v>
      </c>
      <c r="U1829">
        <v>0</v>
      </c>
      <c r="V1829">
        <v>0</v>
      </c>
      <c r="W1829" s="26">
        <v>0</v>
      </c>
      <c r="X1829" s="26">
        <v>53.537650730664794</v>
      </c>
      <c r="Y1829" s="26">
        <v>0</v>
      </c>
      <c r="Z1829" s="26">
        <v>0</v>
      </c>
      <c r="AA1829" s="26">
        <v>0</v>
      </c>
      <c r="AB1829" s="26">
        <v>1.4852758161849298</v>
      </c>
      <c r="AC1829" s="26">
        <v>0</v>
      </c>
      <c r="AD1829" s="26">
        <v>0</v>
      </c>
      <c r="AE1829" s="26">
        <v>55.022926546849725</v>
      </c>
    </row>
    <row r="1830" spans="1:31" x14ac:dyDescent="0.3">
      <c r="A1830">
        <v>2763964</v>
      </c>
      <c r="B1830">
        <v>1</v>
      </c>
      <c r="C1830" t="s">
        <v>80</v>
      </c>
      <c r="D1830" t="s">
        <v>105</v>
      </c>
      <c r="E1830" t="s">
        <v>157</v>
      </c>
      <c r="F1830" t="s">
        <v>5338</v>
      </c>
      <c r="G1830" t="s">
        <v>159</v>
      </c>
      <c r="H1830" t="s">
        <v>149</v>
      </c>
      <c r="I1830" t="s">
        <v>136</v>
      </c>
      <c r="J1830" t="s">
        <v>137</v>
      </c>
      <c r="K1830" t="s">
        <v>138</v>
      </c>
      <c r="L1830" t="s">
        <v>5339</v>
      </c>
      <c r="M1830" t="s">
        <v>5340</v>
      </c>
      <c r="N1830" s="26">
        <v>1.104166666</v>
      </c>
      <c r="O1830">
        <v>0</v>
      </c>
      <c r="P1830">
        <v>6111</v>
      </c>
      <c r="Q1830">
        <v>0</v>
      </c>
      <c r="R1830">
        <v>44</v>
      </c>
      <c r="S1830">
        <v>1</v>
      </c>
      <c r="T1830">
        <v>897</v>
      </c>
      <c r="U1830">
        <v>2</v>
      </c>
      <c r="V1830">
        <v>1</v>
      </c>
      <c r="W1830" s="26">
        <v>0</v>
      </c>
      <c r="X1830" s="26">
        <v>1410.6619349437262</v>
      </c>
      <c r="Y1830" s="26">
        <v>0</v>
      </c>
      <c r="Z1830" s="26">
        <v>9.6586420854644519</v>
      </c>
      <c r="AA1830" s="26">
        <v>16.595536539856337</v>
      </c>
      <c r="AB1830" s="26">
        <v>794.92063428691665</v>
      </c>
      <c r="AC1830" s="26">
        <v>27.317116068481447</v>
      </c>
      <c r="AD1830" s="26">
        <v>1.4325534620140274</v>
      </c>
      <c r="AE1830" s="26">
        <v>2260.5864173864588</v>
      </c>
    </row>
    <row r="1831" spans="1:31" x14ac:dyDescent="0.3">
      <c r="A1831">
        <v>2764093</v>
      </c>
      <c r="B1831">
        <v>1</v>
      </c>
      <c r="C1831" t="s">
        <v>81</v>
      </c>
      <c r="D1831" t="s">
        <v>112</v>
      </c>
      <c r="E1831" t="s">
        <v>146</v>
      </c>
      <c r="F1831" t="s">
        <v>3885</v>
      </c>
      <c r="G1831" t="s">
        <v>628</v>
      </c>
      <c r="H1831" t="s">
        <v>149</v>
      </c>
      <c r="I1831" t="s">
        <v>136</v>
      </c>
      <c r="J1831" t="s">
        <v>137</v>
      </c>
      <c r="K1831" t="s">
        <v>187</v>
      </c>
      <c r="L1831" t="s">
        <v>5341</v>
      </c>
      <c r="M1831" t="s">
        <v>5342</v>
      </c>
      <c r="N1831" s="26">
        <v>1.800277777</v>
      </c>
      <c r="O1831">
        <v>0</v>
      </c>
      <c r="P1831">
        <v>3763</v>
      </c>
      <c r="Q1831">
        <v>0</v>
      </c>
      <c r="R1831">
        <v>104</v>
      </c>
      <c r="S1831">
        <v>2</v>
      </c>
      <c r="T1831">
        <v>598</v>
      </c>
      <c r="U1831">
        <v>2</v>
      </c>
      <c r="V1831">
        <v>3</v>
      </c>
      <c r="W1831" s="26">
        <v>0</v>
      </c>
      <c r="X1831" s="26">
        <v>1295.743806450897</v>
      </c>
      <c r="Y1831" s="26">
        <v>0</v>
      </c>
      <c r="Z1831" s="26">
        <v>4.3311994889963108</v>
      </c>
      <c r="AA1831" s="26">
        <v>23.820530008891627</v>
      </c>
      <c r="AB1831" s="26">
        <v>569.76294579808439</v>
      </c>
      <c r="AC1831" s="26">
        <v>230.09363223108738</v>
      </c>
      <c r="AD1831" s="26">
        <v>21.166248090832141</v>
      </c>
      <c r="AE1831" s="26">
        <v>2144.9183620687886</v>
      </c>
    </row>
    <row r="1832" spans="1:31" x14ac:dyDescent="0.3">
      <c r="A1832">
        <v>2764442</v>
      </c>
      <c r="B1832">
        <v>1</v>
      </c>
      <c r="C1832" t="s">
        <v>81</v>
      </c>
      <c r="D1832" t="s">
        <v>116</v>
      </c>
      <c r="E1832" t="s">
        <v>141</v>
      </c>
      <c r="F1832" t="s">
        <v>5343</v>
      </c>
      <c r="G1832" t="s">
        <v>143</v>
      </c>
      <c r="H1832" t="s">
        <v>135</v>
      </c>
      <c r="I1832" t="s">
        <v>136</v>
      </c>
      <c r="J1832" t="s">
        <v>137</v>
      </c>
      <c r="K1832" t="s">
        <v>138</v>
      </c>
      <c r="L1832" t="s">
        <v>5344</v>
      </c>
      <c r="M1832" t="s">
        <v>5345</v>
      </c>
      <c r="N1832" s="26">
        <v>0.53111111099999997</v>
      </c>
      <c r="O1832">
        <v>0</v>
      </c>
      <c r="P1832">
        <v>152</v>
      </c>
      <c r="Q1832">
        <v>0</v>
      </c>
      <c r="R1832">
        <v>6</v>
      </c>
      <c r="S1832">
        <v>0</v>
      </c>
      <c r="T1832">
        <v>10</v>
      </c>
      <c r="U1832">
        <v>0</v>
      </c>
      <c r="V1832">
        <v>0</v>
      </c>
      <c r="W1832" s="26">
        <v>0</v>
      </c>
      <c r="X1832" s="26">
        <v>13.99102295777997</v>
      </c>
      <c r="Y1832" s="26">
        <v>0</v>
      </c>
      <c r="Z1832" s="26">
        <v>0.30064042091311821</v>
      </c>
      <c r="AA1832" s="26">
        <v>0</v>
      </c>
      <c r="AB1832" s="26">
        <v>0.36902774237642011</v>
      </c>
      <c r="AC1832" s="26">
        <v>0</v>
      </c>
      <c r="AD1832" s="26">
        <v>0</v>
      </c>
      <c r="AE1832" s="26">
        <v>14.66069112106951</v>
      </c>
    </row>
    <row r="1833" spans="1:31" x14ac:dyDescent="0.3">
      <c r="A1833">
        <v>2763947</v>
      </c>
      <c r="B1833">
        <v>1</v>
      </c>
      <c r="C1833" t="s">
        <v>80</v>
      </c>
      <c r="D1833" t="s">
        <v>105</v>
      </c>
      <c r="E1833" t="s">
        <v>166</v>
      </c>
      <c r="F1833" t="s">
        <v>5346</v>
      </c>
      <c r="G1833" t="s">
        <v>143</v>
      </c>
      <c r="H1833" t="s">
        <v>135</v>
      </c>
      <c r="I1833" t="s">
        <v>136</v>
      </c>
      <c r="J1833" t="s">
        <v>137</v>
      </c>
      <c r="K1833" t="s">
        <v>138</v>
      </c>
      <c r="L1833" t="s">
        <v>5347</v>
      </c>
      <c r="M1833" t="s">
        <v>5348</v>
      </c>
      <c r="N1833" s="26">
        <v>0.97972222200000003</v>
      </c>
      <c r="O1833">
        <v>0</v>
      </c>
      <c r="P1833">
        <v>3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 s="26">
        <v>0</v>
      </c>
      <c r="X1833" s="26">
        <v>1.2349345331238517</v>
      </c>
      <c r="Y1833" s="26">
        <v>0</v>
      </c>
      <c r="Z1833" s="26">
        <v>0</v>
      </c>
      <c r="AA1833" s="26">
        <v>0</v>
      </c>
      <c r="AB1833" s="26">
        <v>0</v>
      </c>
      <c r="AC1833" s="26">
        <v>0</v>
      </c>
      <c r="AD1833" s="26">
        <v>0</v>
      </c>
      <c r="AE1833" s="26">
        <v>1.2349345331238517</v>
      </c>
    </row>
    <row r="1834" spans="1:31" x14ac:dyDescent="0.3">
      <c r="A1834">
        <v>2764047</v>
      </c>
      <c r="B1834">
        <v>1</v>
      </c>
      <c r="C1834" t="s">
        <v>80</v>
      </c>
      <c r="D1834" t="s">
        <v>94</v>
      </c>
      <c r="E1834" t="s">
        <v>170</v>
      </c>
      <c r="F1834" t="s">
        <v>5349</v>
      </c>
      <c r="G1834" t="s">
        <v>204</v>
      </c>
      <c r="H1834" t="s">
        <v>135</v>
      </c>
      <c r="I1834" t="s">
        <v>136</v>
      </c>
      <c r="J1834" t="s">
        <v>137</v>
      </c>
      <c r="K1834" t="s">
        <v>138</v>
      </c>
      <c r="L1834" t="s">
        <v>5350</v>
      </c>
      <c r="M1834" t="s">
        <v>5351</v>
      </c>
      <c r="N1834" s="26">
        <v>5.5355555550000002</v>
      </c>
      <c r="O1834">
        <v>0</v>
      </c>
      <c r="P1834">
        <v>10</v>
      </c>
      <c r="Q1834">
        <v>0</v>
      </c>
      <c r="R1834">
        <v>1</v>
      </c>
      <c r="S1834">
        <v>0</v>
      </c>
      <c r="T1834">
        <v>0</v>
      </c>
      <c r="U1834">
        <v>0</v>
      </c>
      <c r="V1834">
        <v>0</v>
      </c>
      <c r="W1834" s="26">
        <v>0</v>
      </c>
      <c r="X1834" s="26">
        <v>8.0335013172413081</v>
      </c>
      <c r="Y1834" s="26">
        <v>0</v>
      </c>
      <c r="Z1834" s="26">
        <v>0</v>
      </c>
      <c r="AA1834" s="26">
        <v>0</v>
      </c>
      <c r="AB1834" s="26">
        <v>0</v>
      </c>
      <c r="AC1834" s="26">
        <v>0</v>
      </c>
      <c r="AD1834" s="26">
        <v>0</v>
      </c>
      <c r="AE1834" s="26">
        <v>8.0335013172413081</v>
      </c>
    </row>
    <row r="1835" spans="1:31" x14ac:dyDescent="0.3">
      <c r="A1835">
        <v>2764239</v>
      </c>
      <c r="B1835">
        <v>1</v>
      </c>
      <c r="C1835" t="s">
        <v>81</v>
      </c>
      <c r="D1835" t="s">
        <v>116</v>
      </c>
      <c r="E1835" t="s">
        <v>157</v>
      </c>
      <c r="F1835" t="s">
        <v>3957</v>
      </c>
      <c r="G1835" t="s">
        <v>159</v>
      </c>
      <c r="H1835" t="s">
        <v>149</v>
      </c>
      <c r="I1835" t="s">
        <v>136</v>
      </c>
      <c r="J1835" t="s">
        <v>137</v>
      </c>
      <c r="K1835" t="s">
        <v>138</v>
      </c>
      <c r="L1835" t="s">
        <v>5352</v>
      </c>
      <c r="M1835" t="s">
        <v>5353</v>
      </c>
      <c r="N1835" s="26">
        <v>0.108888888</v>
      </c>
      <c r="O1835">
        <v>22</v>
      </c>
      <c r="P1835">
        <v>4297</v>
      </c>
      <c r="Q1835">
        <v>556</v>
      </c>
      <c r="R1835">
        <v>498</v>
      </c>
      <c r="S1835">
        <v>50</v>
      </c>
      <c r="T1835">
        <v>498</v>
      </c>
      <c r="U1835">
        <v>6</v>
      </c>
      <c r="V1835">
        <v>0</v>
      </c>
      <c r="W1835" s="26">
        <v>0.59102295338167665</v>
      </c>
      <c r="X1835" s="26">
        <v>55.0134436882743</v>
      </c>
      <c r="Y1835" s="26">
        <v>18.969482674286439</v>
      </c>
      <c r="Z1835" s="26">
        <v>4.0742621182608207</v>
      </c>
      <c r="AA1835" s="26">
        <v>40.584459442825569</v>
      </c>
      <c r="AB1835" s="26">
        <v>15.299205277383527</v>
      </c>
      <c r="AC1835" s="26">
        <v>4.0273586562910673</v>
      </c>
      <c r="AD1835" s="26">
        <v>0</v>
      </c>
      <c r="AE1835" s="26">
        <v>138.55923481070337</v>
      </c>
    </row>
    <row r="1836" spans="1:31" x14ac:dyDescent="0.3">
      <c r="A1836">
        <v>2764488</v>
      </c>
      <c r="B1836">
        <v>1</v>
      </c>
      <c r="C1836" t="s">
        <v>80</v>
      </c>
      <c r="D1836" t="s">
        <v>87</v>
      </c>
      <c r="E1836" t="s">
        <v>132</v>
      </c>
      <c r="F1836" t="s">
        <v>5354</v>
      </c>
      <c r="G1836" t="s">
        <v>134</v>
      </c>
      <c r="H1836" t="s">
        <v>135</v>
      </c>
      <c r="I1836" t="s">
        <v>136</v>
      </c>
      <c r="J1836" t="s">
        <v>137</v>
      </c>
      <c r="K1836" t="s">
        <v>138</v>
      </c>
      <c r="L1836" t="s">
        <v>5355</v>
      </c>
      <c r="M1836" t="s">
        <v>5356</v>
      </c>
      <c r="N1836" s="26">
        <v>1.5774999999999999</v>
      </c>
      <c r="O1836">
        <v>0</v>
      </c>
      <c r="P1836">
        <v>1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 s="26">
        <v>0</v>
      </c>
      <c r="X1836" s="26">
        <v>0.96335920426773547</v>
      </c>
      <c r="Y1836" s="26">
        <v>0</v>
      </c>
      <c r="Z1836" s="26">
        <v>0</v>
      </c>
      <c r="AA1836" s="26">
        <v>0</v>
      </c>
      <c r="AB1836" s="26">
        <v>0</v>
      </c>
      <c r="AC1836" s="26">
        <v>0</v>
      </c>
      <c r="AD1836" s="26">
        <v>0</v>
      </c>
      <c r="AE1836" s="26">
        <v>0.96335920426773547</v>
      </c>
    </row>
    <row r="1837" spans="1:31" x14ac:dyDescent="0.3">
      <c r="A1837">
        <v>2763987</v>
      </c>
      <c r="B1837">
        <v>1</v>
      </c>
      <c r="C1837" t="s">
        <v>80</v>
      </c>
      <c r="D1837" t="s">
        <v>83</v>
      </c>
      <c r="E1837" t="s">
        <v>141</v>
      </c>
      <c r="F1837" t="s">
        <v>5357</v>
      </c>
      <c r="G1837" t="s">
        <v>186</v>
      </c>
      <c r="H1837" t="s">
        <v>135</v>
      </c>
      <c r="I1837" t="s">
        <v>136</v>
      </c>
      <c r="J1837" t="s">
        <v>137</v>
      </c>
      <c r="K1837" t="s">
        <v>187</v>
      </c>
      <c r="L1837" t="s">
        <v>5358</v>
      </c>
      <c r="M1837" t="s">
        <v>5359</v>
      </c>
      <c r="N1837" s="26">
        <v>14.156666666</v>
      </c>
      <c r="O1837">
        <v>0</v>
      </c>
      <c r="P1837">
        <v>2</v>
      </c>
      <c r="Q1837">
        <v>0</v>
      </c>
      <c r="R1837">
        <v>0</v>
      </c>
      <c r="S1837">
        <v>0</v>
      </c>
      <c r="T1837">
        <v>114</v>
      </c>
      <c r="U1837">
        <v>0</v>
      </c>
      <c r="V1837">
        <v>2</v>
      </c>
      <c r="W1837" s="26">
        <v>0</v>
      </c>
      <c r="X1837" s="26">
        <v>5.8468263707814412</v>
      </c>
      <c r="Y1837" s="26">
        <v>0</v>
      </c>
      <c r="Z1837" s="26">
        <v>0</v>
      </c>
      <c r="AA1837" s="26">
        <v>0</v>
      </c>
      <c r="AB1837" s="26">
        <v>1016.0732186935776</v>
      </c>
      <c r="AC1837" s="26">
        <v>0</v>
      </c>
      <c r="AD1837" s="26">
        <v>28.454500995026898</v>
      </c>
      <c r="AE1837" s="26">
        <v>1050.3745460593859</v>
      </c>
    </row>
    <row r="1838" spans="1:31" x14ac:dyDescent="0.3">
      <c r="A1838">
        <v>2764409</v>
      </c>
      <c r="B1838">
        <v>2</v>
      </c>
      <c r="C1838" t="s">
        <v>81</v>
      </c>
      <c r="D1838" t="s">
        <v>124</v>
      </c>
      <c r="E1838" t="s">
        <v>141</v>
      </c>
      <c r="F1838" t="s">
        <v>5360</v>
      </c>
      <c r="G1838" t="s">
        <v>197</v>
      </c>
      <c r="H1838" t="s">
        <v>135</v>
      </c>
      <c r="I1838" t="s">
        <v>136</v>
      </c>
      <c r="J1838" t="s">
        <v>137</v>
      </c>
      <c r="K1838" t="s">
        <v>138</v>
      </c>
      <c r="L1838" t="s">
        <v>5361</v>
      </c>
      <c r="M1838" t="s">
        <v>5362</v>
      </c>
      <c r="N1838" s="26">
        <v>0.41472222199999997</v>
      </c>
      <c r="O1838">
        <v>0</v>
      </c>
      <c r="P1838">
        <v>165</v>
      </c>
      <c r="Q1838">
        <v>0</v>
      </c>
      <c r="R1838">
        <v>1</v>
      </c>
      <c r="S1838">
        <v>0</v>
      </c>
      <c r="T1838">
        <v>4</v>
      </c>
      <c r="U1838">
        <v>0</v>
      </c>
      <c r="V1838">
        <v>0</v>
      </c>
      <c r="W1838" s="26">
        <v>0</v>
      </c>
      <c r="X1838" s="26">
        <v>12.827368586796291</v>
      </c>
      <c r="Y1838" s="26">
        <v>0</v>
      </c>
      <c r="Z1838" s="26">
        <v>0</v>
      </c>
      <c r="AA1838" s="26">
        <v>0</v>
      </c>
      <c r="AB1838" s="26">
        <v>0.27934352969094367</v>
      </c>
      <c r="AC1838" s="26">
        <v>0</v>
      </c>
      <c r="AD1838" s="26">
        <v>0</v>
      </c>
      <c r="AE1838" s="26">
        <v>13.106712116487236</v>
      </c>
    </row>
    <row r="1839" spans="1:31" x14ac:dyDescent="0.3">
      <c r="A1839">
        <v>2764339</v>
      </c>
      <c r="B1839">
        <v>1</v>
      </c>
      <c r="C1839" t="s">
        <v>80</v>
      </c>
      <c r="D1839" t="s">
        <v>92</v>
      </c>
      <c r="E1839" t="s">
        <v>132</v>
      </c>
      <c r="F1839" t="s">
        <v>5363</v>
      </c>
      <c r="G1839" t="s">
        <v>134</v>
      </c>
      <c r="H1839" t="s">
        <v>135</v>
      </c>
      <c r="I1839" t="s">
        <v>136</v>
      </c>
      <c r="J1839" t="s">
        <v>137</v>
      </c>
      <c r="K1839" t="s">
        <v>138</v>
      </c>
      <c r="L1839" t="s">
        <v>5364</v>
      </c>
      <c r="M1839" t="s">
        <v>5365</v>
      </c>
      <c r="N1839" s="26">
        <v>0.68694444399999999</v>
      </c>
      <c r="O1839">
        <v>0</v>
      </c>
      <c r="P1839">
        <v>2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 s="26">
        <v>0</v>
      </c>
      <c r="X1839" s="26">
        <v>0.29486302429555555</v>
      </c>
      <c r="Y1839" s="26">
        <v>0</v>
      </c>
      <c r="Z1839" s="26">
        <v>0</v>
      </c>
      <c r="AA1839" s="26">
        <v>0</v>
      </c>
      <c r="AB1839" s="26">
        <v>0</v>
      </c>
      <c r="AC1839" s="26">
        <v>0</v>
      </c>
      <c r="AD1839" s="26">
        <v>0</v>
      </c>
      <c r="AE1839" s="26">
        <v>0.29486302429555555</v>
      </c>
    </row>
    <row r="1840" spans="1:31" x14ac:dyDescent="0.3">
      <c r="A1840">
        <v>2764531</v>
      </c>
      <c r="B1840">
        <v>1</v>
      </c>
      <c r="C1840" t="s">
        <v>80</v>
      </c>
      <c r="D1840" t="s">
        <v>94</v>
      </c>
      <c r="E1840" t="s">
        <v>141</v>
      </c>
      <c r="F1840" t="s">
        <v>5366</v>
      </c>
      <c r="G1840" t="s">
        <v>344</v>
      </c>
      <c r="H1840" t="s">
        <v>135</v>
      </c>
      <c r="I1840" t="s">
        <v>136</v>
      </c>
      <c r="J1840" t="s">
        <v>137</v>
      </c>
      <c r="K1840" t="s">
        <v>138</v>
      </c>
      <c r="L1840" t="s">
        <v>5367</v>
      </c>
      <c r="M1840" t="s">
        <v>5368</v>
      </c>
      <c r="N1840" s="26">
        <v>0.97</v>
      </c>
      <c r="O1840">
        <v>0</v>
      </c>
      <c r="P1840">
        <v>147</v>
      </c>
      <c r="Q1840">
        <v>0</v>
      </c>
      <c r="R1840">
        <v>3</v>
      </c>
      <c r="S1840">
        <v>0</v>
      </c>
      <c r="T1840">
        <v>12</v>
      </c>
      <c r="U1840">
        <v>0</v>
      </c>
      <c r="V1840">
        <v>0</v>
      </c>
      <c r="W1840" s="26">
        <v>0</v>
      </c>
      <c r="X1840" s="26">
        <v>35.759600756684755</v>
      </c>
      <c r="Y1840" s="26">
        <v>0</v>
      </c>
      <c r="Z1840" s="26">
        <v>1.3092847498476066</v>
      </c>
      <c r="AA1840" s="26">
        <v>0</v>
      </c>
      <c r="AB1840" s="26">
        <v>8.146473905270712</v>
      </c>
      <c r="AC1840" s="26">
        <v>0</v>
      </c>
      <c r="AD1840" s="26">
        <v>0</v>
      </c>
      <c r="AE1840" s="26">
        <v>45.215359411803071</v>
      </c>
    </row>
    <row r="1841" spans="1:31" x14ac:dyDescent="0.3">
      <c r="A1841">
        <v>2764350</v>
      </c>
      <c r="B1841">
        <v>2</v>
      </c>
      <c r="C1841" t="s">
        <v>80</v>
      </c>
      <c r="D1841" t="s">
        <v>98</v>
      </c>
      <c r="E1841" t="s">
        <v>141</v>
      </c>
      <c r="F1841" t="s">
        <v>5369</v>
      </c>
      <c r="G1841" t="s">
        <v>204</v>
      </c>
      <c r="H1841" t="s">
        <v>135</v>
      </c>
      <c r="I1841" t="s">
        <v>136</v>
      </c>
      <c r="J1841" t="s">
        <v>137</v>
      </c>
      <c r="K1841" t="s">
        <v>138</v>
      </c>
      <c r="L1841" t="s">
        <v>5370</v>
      </c>
      <c r="M1841" t="s">
        <v>5371</v>
      </c>
      <c r="N1841" s="26">
        <v>0.103333333</v>
      </c>
      <c r="O1841">
        <v>0</v>
      </c>
      <c r="P1841">
        <v>74</v>
      </c>
      <c r="Q1841">
        <v>0</v>
      </c>
      <c r="R1841">
        <v>14</v>
      </c>
      <c r="S1841">
        <v>0</v>
      </c>
      <c r="T1841">
        <v>11</v>
      </c>
      <c r="U1841">
        <v>0</v>
      </c>
      <c r="V1841">
        <v>0</v>
      </c>
      <c r="W1841" s="26">
        <v>0</v>
      </c>
      <c r="X1841" s="26">
        <v>3.306708707356337</v>
      </c>
      <c r="Y1841" s="26">
        <v>0</v>
      </c>
      <c r="Z1841" s="26">
        <v>0.60300442702901336</v>
      </c>
      <c r="AA1841" s="26">
        <v>0</v>
      </c>
      <c r="AB1841" s="26">
        <v>0.80227190809802418</v>
      </c>
      <c r="AC1841" s="26">
        <v>0</v>
      </c>
      <c r="AD1841" s="26">
        <v>0</v>
      </c>
      <c r="AE1841" s="26">
        <v>4.7119850424833745</v>
      </c>
    </row>
    <row r="1842" spans="1:31" x14ac:dyDescent="0.3">
      <c r="A1842">
        <v>2764545</v>
      </c>
      <c r="B1842">
        <v>1</v>
      </c>
      <c r="C1842" t="s">
        <v>80</v>
      </c>
      <c r="D1842" t="s">
        <v>82</v>
      </c>
      <c r="E1842" t="s">
        <v>132</v>
      </c>
      <c r="F1842" t="s">
        <v>5372</v>
      </c>
      <c r="G1842" t="s">
        <v>197</v>
      </c>
      <c r="H1842" t="s">
        <v>135</v>
      </c>
      <c r="I1842" t="s">
        <v>136</v>
      </c>
      <c r="J1842" t="s">
        <v>137</v>
      </c>
      <c r="K1842" t="s">
        <v>138</v>
      </c>
      <c r="L1842" t="s">
        <v>5373</v>
      </c>
      <c r="M1842" t="s">
        <v>5374</v>
      </c>
      <c r="N1842" s="26">
        <v>3.057222222</v>
      </c>
      <c r="O1842">
        <v>0</v>
      </c>
      <c r="P1842">
        <v>3</v>
      </c>
      <c r="Q1842">
        <v>0</v>
      </c>
      <c r="R1842">
        <v>0</v>
      </c>
      <c r="S1842">
        <v>0</v>
      </c>
      <c r="T1842">
        <v>1</v>
      </c>
      <c r="U1842">
        <v>0</v>
      </c>
      <c r="V1842">
        <v>0</v>
      </c>
      <c r="W1842" s="26">
        <v>0</v>
      </c>
      <c r="X1842" s="26">
        <v>5.4405742050246779</v>
      </c>
      <c r="Y1842" s="26">
        <v>0</v>
      </c>
      <c r="Z1842" s="26">
        <v>0</v>
      </c>
      <c r="AA1842" s="26">
        <v>0</v>
      </c>
      <c r="AB1842" s="26">
        <v>0.17626138536466052</v>
      </c>
      <c r="AC1842" s="26">
        <v>0</v>
      </c>
      <c r="AD1842" s="26">
        <v>0</v>
      </c>
      <c r="AE1842" s="26">
        <v>5.6168355903893383</v>
      </c>
    </row>
    <row r="1843" spans="1:31" x14ac:dyDescent="0.3">
      <c r="A1843">
        <v>2763967</v>
      </c>
      <c r="B1843">
        <v>1</v>
      </c>
      <c r="C1843" t="s">
        <v>80</v>
      </c>
      <c r="D1843" t="s">
        <v>99</v>
      </c>
      <c r="E1843" t="s">
        <v>132</v>
      </c>
      <c r="F1843" t="s">
        <v>5375</v>
      </c>
      <c r="G1843" t="s">
        <v>134</v>
      </c>
      <c r="H1843" t="s">
        <v>135</v>
      </c>
      <c r="I1843" t="s">
        <v>136</v>
      </c>
      <c r="J1843" t="s">
        <v>137</v>
      </c>
      <c r="K1843" t="s">
        <v>138</v>
      </c>
      <c r="L1843" t="s">
        <v>5376</v>
      </c>
      <c r="M1843" t="s">
        <v>5377</v>
      </c>
      <c r="N1843" s="26">
        <v>2.8644444440000001</v>
      </c>
      <c r="O1843">
        <v>0</v>
      </c>
      <c r="P1843">
        <v>2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 s="26">
        <v>0</v>
      </c>
      <c r="X1843" s="26">
        <v>0.13048264766106601</v>
      </c>
      <c r="Y1843" s="26">
        <v>0</v>
      </c>
      <c r="Z1843" s="26">
        <v>0</v>
      </c>
      <c r="AA1843" s="26">
        <v>0</v>
      </c>
      <c r="AB1843" s="26">
        <v>0</v>
      </c>
      <c r="AC1843" s="26">
        <v>0</v>
      </c>
      <c r="AD1843" s="26">
        <v>0</v>
      </c>
      <c r="AE1843" s="26">
        <v>0.13048264766106601</v>
      </c>
    </row>
    <row r="1844" spans="1:31" x14ac:dyDescent="0.3">
      <c r="A1844">
        <v>2764302</v>
      </c>
      <c r="B1844">
        <v>1</v>
      </c>
      <c r="C1844" t="s">
        <v>81</v>
      </c>
      <c r="D1844" t="s">
        <v>123</v>
      </c>
      <c r="E1844" t="s">
        <v>152</v>
      </c>
      <c r="F1844" t="s">
        <v>5378</v>
      </c>
      <c r="G1844" t="s">
        <v>159</v>
      </c>
      <c r="H1844" t="s">
        <v>149</v>
      </c>
      <c r="I1844" t="s">
        <v>136</v>
      </c>
      <c r="J1844" t="s">
        <v>137</v>
      </c>
      <c r="K1844" t="s">
        <v>138</v>
      </c>
      <c r="L1844" t="s">
        <v>5379</v>
      </c>
      <c r="M1844" t="s">
        <v>5380</v>
      </c>
      <c r="N1844" s="26">
        <v>0.74166666599999997</v>
      </c>
      <c r="O1844">
        <v>7</v>
      </c>
      <c r="P1844">
        <v>398</v>
      </c>
      <c r="Q1844">
        <v>307</v>
      </c>
      <c r="R1844">
        <v>355</v>
      </c>
      <c r="S1844">
        <v>25</v>
      </c>
      <c r="T1844">
        <v>62</v>
      </c>
      <c r="U1844">
        <v>1</v>
      </c>
      <c r="V1844">
        <v>0</v>
      </c>
      <c r="W1844" s="26">
        <v>0.69051989181777773</v>
      </c>
      <c r="X1844" s="26">
        <v>33.563134191628883</v>
      </c>
      <c r="Y1844" s="26">
        <v>44.249780433352711</v>
      </c>
      <c r="Z1844" s="26">
        <v>9.648060298268998</v>
      </c>
      <c r="AA1844" s="26">
        <v>3.7256844605869057</v>
      </c>
      <c r="AB1844" s="26">
        <v>8.7965925944489562</v>
      </c>
      <c r="AC1844" s="26">
        <v>120.5707238668042</v>
      </c>
      <c r="AD1844" s="26">
        <v>0</v>
      </c>
      <c r="AE1844" s="26">
        <v>221.24449573690845</v>
      </c>
    </row>
    <row r="1845" spans="1:31" x14ac:dyDescent="0.3">
      <c r="A1845">
        <v>2764253</v>
      </c>
      <c r="B1845">
        <v>1</v>
      </c>
      <c r="C1845" t="s">
        <v>80</v>
      </c>
      <c r="D1845" t="s">
        <v>94</v>
      </c>
      <c r="E1845" t="s">
        <v>157</v>
      </c>
      <c r="F1845" t="s">
        <v>5381</v>
      </c>
      <c r="G1845" t="s">
        <v>159</v>
      </c>
      <c r="H1845" t="s">
        <v>149</v>
      </c>
      <c r="I1845" t="s">
        <v>136</v>
      </c>
      <c r="J1845" t="s">
        <v>137</v>
      </c>
      <c r="K1845" t="s">
        <v>138</v>
      </c>
      <c r="L1845" t="s">
        <v>5382</v>
      </c>
      <c r="M1845" t="s">
        <v>5383</v>
      </c>
      <c r="N1845" s="26">
        <v>1.115555555</v>
      </c>
      <c r="O1845">
        <v>0</v>
      </c>
      <c r="P1845">
        <v>0</v>
      </c>
      <c r="Q1845">
        <v>1</v>
      </c>
      <c r="R1845">
        <v>136</v>
      </c>
      <c r="S1845">
        <v>0</v>
      </c>
      <c r="T1845">
        <v>8</v>
      </c>
      <c r="U1845">
        <v>0</v>
      </c>
      <c r="V1845">
        <v>0</v>
      </c>
      <c r="W1845" s="26">
        <v>0</v>
      </c>
      <c r="X1845" s="26">
        <v>0</v>
      </c>
      <c r="Y1845" s="26">
        <v>0.38109551928888891</v>
      </c>
      <c r="Z1845" s="26">
        <v>4.4579699723515764</v>
      </c>
      <c r="AA1845" s="26">
        <v>0</v>
      </c>
      <c r="AB1845" s="26">
        <v>2.7740739234727778</v>
      </c>
      <c r="AC1845" s="26">
        <v>0</v>
      </c>
      <c r="AD1845" s="26">
        <v>0</v>
      </c>
      <c r="AE1845" s="26">
        <v>7.6131394151132428</v>
      </c>
    </row>
    <row r="1846" spans="1:31" x14ac:dyDescent="0.3">
      <c r="A1846">
        <v>2764010</v>
      </c>
      <c r="B1846">
        <v>1</v>
      </c>
      <c r="C1846" t="s">
        <v>81</v>
      </c>
      <c r="D1846" t="s">
        <v>128</v>
      </c>
      <c r="E1846" t="s">
        <v>132</v>
      </c>
      <c r="F1846" t="s">
        <v>5032</v>
      </c>
      <c r="G1846" t="s">
        <v>307</v>
      </c>
      <c r="H1846" t="s">
        <v>135</v>
      </c>
      <c r="I1846" t="s">
        <v>136</v>
      </c>
      <c r="J1846" t="s">
        <v>137</v>
      </c>
      <c r="K1846" t="s">
        <v>138</v>
      </c>
      <c r="L1846" t="s">
        <v>5384</v>
      </c>
      <c r="M1846" t="s">
        <v>5385</v>
      </c>
      <c r="N1846" s="26">
        <v>2.79</v>
      </c>
      <c r="O1846">
        <v>0</v>
      </c>
      <c r="P1846">
        <v>10</v>
      </c>
      <c r="Q1846">
        <v>0</v>
      </c>
      <c r="R1846">
        <v>0</v>
      </c>
      <c r="S1846">
        <v>0</v>
      </c>
      <c r="T1846">
        <v>1</v>
      </c>
      <c r="U1846">
        <v>0</v>
      </c>
      <c r="V1846">
        <v>0</v>
      </c>
      <c r="W1846" s="26">
        <v>0</v>
      </c>
      <c r="X1846" s="26">
        <v>6.0686450024608618</v>
      </c>
      <c r="Y1846" s="26">
        <v>0</v>
      </c>
      <c r="Z1846" s="26">
        <v>0</v>
      </c>
      <c r="AA1846" s="26">
        <v>0</v>
      </c>
      <c r="AB1846" s="26">
        <v>0.89224403047435263</v>
      </c>
      <c r="AC1846" s="26">
        <v>0</v>
      </c>
      <c r="AD1846" s="26">
        <v>0</v>
      </c>
      <c r="AE1846" s="26">
        <v>6.9608890329352144</v>
      </c>
    </row>
    <row r="1847" spans="1:31" x14ac:dyDescent="0.3">
      <c r="A1847">
        <v>2763996</v>
      </c>
      <c r="B1847">
        <v>1</v>
      </c>
      <c r="C1847" t="s">
        <v>80</v>
      </c>
      <c r="D1847" t="s">
        <v>82</v>
      </c>
      <c r="E1847" t="s">
        <v>141</v>
      </c>
      <c r="F1847" t="s">
        <v>5386</v>
      </c>
      <c r="G1847" t="s">
        <v>143</v>
      </c>
      <c r="H1847" t="s">
        <v>135</v>
      </c>
      <c r="I1847" t="s">
        <v>136</v>
      </c>
      <c r="J1847" t="s">
        <v>137</v>
      </c>
      <c r="K1847" t="s">
        <v>138</v>
      </c>
      <c r="L1847" t="s">
        <v>5387</v>
      </c>
      <c r="M1847" t="s">
        <v>5388</v>
      </c>
      <c r="N1847" s="26">
        <v>2.068888888</v>
      </c>
      <c r="O1847">
        <v>0</v>
      </c>
      <c r="P1847">
        <v>1</v>
      </c>
      <c r="Q1847">
        <v>0</v>
      </c>
      <c r="R1847">
        <v>0</v>
      </c>
      <c r="S1847">
        <v>0</v>
      </c>
      <c r="T1847">
        <v>355</v>
      </c>
      <c r="U1847">
        <v>0</v>
      </c>
      <c r="V1847">
        <v>0</v>
      </c>
      <c r="W1847" s="26">
        <v>0</v>
      </c>
      <c r="X1847" s="26">
        <v>0</v>
      </c>
      <c r="Y1847" s="26">
        <v>0</v>
      </c>
      <c r="Z1847" s="26">
        <v>0</v>
      </c>
      <c r="AA1847" s="26">
        <v>0</v>
      </c>
      <c r="AB1847" s="26">
        <v>465.09807895057179</v>
      </c>
      <c r="AC1847" s="26">
        <v>0</v>
      </c>
      <c r="AD1847" s="26">
        <v>0</v>
      </c>
      <c r="AE1847" s="26">
        <v>465.09807895057179</v>
      </c>
    </row>
    <row r="1848" spans="1:31" x14ac:dyDescent="0.3">
      <c r="A1848">
        <v>2764328</v>
      </c>
      <c r="B1848">
        <v>1</v>
      </c>
      <c r="C1848" t="s">
        <v>81</v>
      </c>
      <c r="D1848" t="s">
        <v>117</v>
      </c>
      <c r="E1848" t="s">
        <v>152</v>
      </c>
      <c r="F1848" t="s">
        <v>5389</v>
      </c>
      <c r="G1848" t="s">
        <v>159</v>
      </c>
      <c r="H1848" t="s">
        <v>149</v>
      </c>
      <c r="I1848" t="s">
        <v>136</v>
      </c>
      <c r="J1848" t="s">
        <v>137</v>
      </c>
      <c r="K1848" t="s">
        <v>138</v>
      </c>
      <c r="L1848" t="s">
        <v>5390</v>
      </c>
      <c r="M1848" t="s">
        <v>5391</v>
      </c>
      <c r="N1848" s="26">
        <v>0.88055555500000005</v>
      </c>
      <c r="O1848">
        <v>3</v>
      </c>
      <c r="P1848">
        <v>339</v>
      </c>
      <c r="Q1848">
        <v>16</v>
      </c>
      <c r="R1848">
        <v>24</v>
      </c>
      <c r="S1848">
        <v>6</v>
      </c>
      <c r="T1848">
        <v>30</v>
      </c>
      <c r="U1848">
        <v>1</v>
      </c>
      <c r="V1848">
        <v>0</v>
      </c>
      <c r="W1848" s="26">
        <v>0.44199674097065367</v>
      </c>
      <c r="X1848" s="26">
        <v>26.796426862512654</v>
      </c>
      <c r="Y1848" s="26">
        <v>12.313183704293632</v>
      </c>
      <c r="Z1848" s="26">
        <v>0.14539295255557144</v>
      </c>
      <c r="AA1848" s="26">
        <v>4.7884011307907954</v>
      </c>
      <c r="AB1848" s="26">
        <v>9.3083546642140114</v>
      </c>
      <c r="AC1848" s="26">
        <v>21.546895275306532</v>
      </c>
      <c r="AD1848" s="26">
        <v>0</v>
      </c>
      <c r="AE1848" s="26">
        <v>75.340651330643851</v>
      </c>
    </row>
    <row r="1849" spans="1:31" x14ac:dyDescent="0.3">
      <c r="A1849">
        <v>2764142</v>
      </c>
      <c r="B1849">
        <v>1</v>
      </c>
      <c r="C1849" t="s">
        <v>80</v>
      </c>
      <c r="D1849" t="s">
        <v>83</v>
      </c>
      <c r="E1849" t="s">
        <v>170</v>
      </c>
      <c r="F1849" t="s">
        <v>5392</v>
      </c>
      <c r="G1849" t="s">
        <v>186</v>
      </c>
      <c r="H1849" t="s">
        <v>135</v>
      </c>
      <c r="I1849" t="s">
        <v>136</v>
      </c>
      <c r="J1849" t="s">
        <v>137</v>
      </c>
      <c r="K1849" t="s">
        <v>187</v>
      </c>
      <c r="L1849" t="s">
        <v>5393</v>
      </c>
      <c r="M1849" t="s">
        <v>5394</v>
      </c>
      <c r="N1849" s="26">
        <v>4.4349999999999996</v>
      </c>
      <c r="O1849">
        <v>0</v>
      </c>
      <c r="P1849">
        <v>144</v>
      </c>
      <c r="Q1849">
        <v>0</v>
      </c>
      <c r="R1849">
        <v>0</v>
      </c>
      <c r="S1849">
        <v>0</v>
      </c>
      <c r="T1849">
        <v>4</v>
      </c>
      <c r="U1849">
        <v>0</v>
      </c>
      <c r="V1849">
        <v>0</v>
      </c>
      <c r="W1849" s="26">
        <v>0</v>
      </c>
      <c r="X1849" s="26">
        <v>153.8346483566765</v>
      </c>
      <c r="Y1849" s="26">
        <v>0</v>
      </c>
      <c r="Z1849" s="26">
        <v>0</v>
      </c>
      <c r="AA1849" s="26">
        <v>0</v>
      </c>
      <c r="AB1849" s="26">
        <v>8.69731823145713</v>
      </c>
      <c r="AC1849" s="26">
        <v>0</v>
      </c>
      <c r="AD1849" s="26">
        <v>0</v>
      </c>
      <c r="AE1849" s="26">
        <v>162.53196658813363</v>
      </c>
    </row>
    <row r="1850" spans="1:31" x14ac:dyDescent="0.3">
      <c r="A1850">
        <v>2763950</v>
      </c>
      <c r="B1850">
        <v>1</v>
      </c>
      <c r="C1850" t="s">
        <v>80</v>
      </c>
      <c r="D1850" t="s">
        <v>83</v>
      </c>
      <c r="E1850" t="s">
        <v>166</v>
      </c>
      <c r="F1850" t="s">
        <v>5395</v>
      </c>
      <c r="G1850" t="s">
        <v>186</v>
      </c>
      <c r="H1850" t="s">
        <v>135</v>
      </c>
      <c r="I1850" t="s">
        <v>136</v>
      </c>
      <c r="J1850" t="s">
        <v>137</v>
      </c>
      <c r="K1850" t="s">
        <v>187</v>
      </c>
      <c r="L1850" t="s">
        <v>5396</v>
      </c>
      <c r="M1850" t="s">
        <v>5397</v>
      </c>
      <c r="N1850" s="26">
        <v>2.1230555550000001</v>
      </c>
      <c r="O1850">
        <v>0</v>
      </c>
      <c r="P1850">
        <v>3</v>
      </c>
      <c r="Q1850">
        <v>0</v>
      </c>
      <c r="R1850">
        <v>0</v>
      </c>
      <c r="S1850">
        <v>0</v>
      </c>
      <c r="T1850">
        <v>18</v>
      </c>
      <c r="U1850">
        <v>0</v>
      </c>
      <c r="V1850">
        <v>1</v>
      </c>
      <c r="W1850" s="26">
        <v>0</v>
      </c>
      <c r="X1850" s="26">
        <v>5.9052007162293725</v>
      </c>
      <c r="Y1850" s="26">
        <v>0</v>
      </c>
      <c r="Z1850" s="26">
        <v>0</v>
      </c>
      <c r="AA1850" s="26">
        <v>0</v>
      </c>
      <c r="AB1850" s="26">
        <v>25.926480865318108</v>
      </c>
      <c r="AC1850" s="26">
        <v>0</v>
      </c>
      <c r="AD1850" s="26">
        <v>7.4325752180945468</v>
      </c>
      <c r="AE1850" s="26">
        <v>39.264256799642027</v>
      </c>
    </row>
    <row r="1851" spans="1:31" x14ac:dyDescent="0.3">
      <c r="A1851">
        <v>2763933</v>
      </c>
      <c r="B1851">
        <v>1</v>
      </c>
      <c r="C1851" t="s">
        <v>81</v>
      </c>
      <c r="D1851" t="s">
        <v>127</v>
      </c>
      <c r="E1851" t="s">
        <v>152</v>
      </c>
      <c r="F1851" t="s">
        <v>2561</v>
      </c>
      <c r="G1851" t="s">
        <v>159</v>
      </c>
      <c r="H1851" t="s">
        <v>149</v>
      </c>
      <c r="I1851" t="s">
        <v>136</v>
      </c>
      <c r="J1851" t="s">
        <v>137</v>
      </c>
      <c r="K1851" t="s">
        <v>138</v>
      </c>
      <c r="L1851" t="s">
        <v>5398</v>
      </c>
      <c r="M1851" t="s">
        <v>5399</v>
      </c>
      <c r="N1851" s="26">
        <v>0.58583333299999996</v>
      </c>
      <c r="O1851">
        <v>10</v>
      </c>
      <c r="P1851">
        <v>3</v>
      </c>
      <c r="Q1851">
        <v>289</v>
      </c>
      <c r="R1851">
        <v>46</v>
      </c>
      <c r="S1851">
        <v>17</v>
      </c>
      <c r="T1851">
        <v>2</v>
      </c>
      <c r="U1851">
        <v>0</v>
      </c>
      <c r="V1851">
        <v>0</v>
      </c>
      <c r="W1851" s="26">
        <v>1.9950916255309497</v>
      </c>
      <c r="X1851" s="26">
        <v>0</v>
      </c>
      <c r="Y1851" s="26">
        <v>46.836557460018078</v>
      </c>
      <c r="Z1851" s="26">
        <v>4.6623425791701294</v>
      </c>
      <c r="AA1851" s="26">
        <v>15.394954707738687</v>
      </c>
      <c r="AB1851" s="26">
        <v>0</v>
      </c>
      <c r="AC1851" s="26">
        <v>0</v>
      </c>
      <c r="AD1851" s="26">
        <v>0</v>
      </c>
      <c r="AE1851" s="26">
        <v>68.888946372457838</v>
      </c>
    </row>
    <row r="1852" spans="1:31" x14ac:dyDescent="0.3">
      <c r="A1852">
        <v>2764474</v>
      </c>
      <c r="B1852">
        <v>1</v>
      </c>
      <c r="C1852" t="s">
        <v>81</v>
      </c>
      <c r="D1852" t="s">
        <v>115</v>
      </c>
      <c r="E1852" t="s">
        <v>146</v>
      </c>
      <c r="F1852" t="s">
        <v>5400</v>
      </c>
      <c r="G1852" t="s">
        <v>154</v>
      </c>
      <c r="H1852" t="s">
        <v>149</v>
      </c>
      <c r="I1852" t="s">
        <v>136</v>
      </c>
      <c r="J1852" t="s">
        <v>137</v>
      </c>
      <c r="K1852" t="s">
        <v>138</v>
      </c>
      <c r="L1852" t="s">
        <v>5401</v>
      </c>
      <c r="M1852" t="s">
        <v>5402</v>
      </c>
      <c r="N1852" s="26">
        <v>0.75472222200000005</v>
      </c>
      <c r="O1852">
        <v>0</v>
      </c>
      <c r="P1852">
        <v>29</v>
      </c>
      <c r="Q1852">
        <v>3</v>
      </c>
      <c r="R1852">
        <v>15</v>
      </c>
      <c r="S1852">
        <v>0</v>
      </c>
      <c r="T1852">
        <v>0</v>
      </c>
      <c r="U1852">
        <v>0</v>
      </c>
      <c r="V1852">
        <v>0</v>
      </c>
      <c r="W1852" s="26">
        <v>0</v>
      </c>
      <c r="X1852" s="26">
        <v>0.64221643925542427</v>
      </c>
      <c r="Y1852" s="26">
        <v>0</v>
      </c>
      <c r="Z1852" s="26">
        <v>0.28354015281777778</v>
      </c>
      <c r="AA1852" s="26">
        <v>0</v>
      </c>
      <c r="AB1852" s="26">
        <v>0</v>
      </c>
      <c r="AC1852" s="26">
        <v>0</v>
      </c>
      <c r="AD1852" s="26">
        <v>0</v>
      </c>
      <c r="AE1852" s="26">
        <v>0.92575659207320204</v>
      </c>
    </row>
    <row r="1853" spans="1:31" x14ac:dyDescent="0.3">
      <c r="A1853">
        <v>2763887</v>
      </c>
      <c r="B1853">
        <v>1</v>
      </c>
      <c r="C1853" t="s">
        <v>80</v>
      </c>
      <c r="D1853" t="s">
        <v>83</v>
      </c>
      <c r="E1853" t="s">
        <v>175</v>
      </c>
      <c r="F1853" t="s">
        <v>5403</v>
      </c>
      <c r="G1853" t="s">
        <v>326</v>
      </c>
      <c r="H1853" t="s">
        <v>365</v>
      </c>
      <c r="I1853" t="s">
        <v>566</v>
      </c>
      <c r="J1853" t="s">
        <v>137</v>
      </c>
      <c r="K1853" t="s">
        <v>187</v>
      </c>
      <c r="L1853" t="s">
        <v>5404</v>
      </c>
      <c r="M1853" t="s">
        <v>5405</v>
      </c>
      <c r="N1853" s="26">
        <v>2.4722221999999999E-2</v>
      </c>
      <c r="O1853">
        <v>0</v>
      </c>
      <c r="P1853">
        <v>16078</v>
      </c>
      <c r="Q1853">
        <v>0</v>
      </c>
      <c r="R1853">
        <v>1</v>
      </c>
      <c r="S1853">
        <v>19</v>
      </c>
      <c r="T1853">
        <v>1346</v>
      </c>
      <c r="U1853">
        <v>1</v>
      </c>
      <c r="V1853">
        <v>29</v>
      </c>
      <c r="W1853" s="26">
        <v>0</v>
      </c>
      <c r="X1853" s="26">
        <v>81.429151845527301</v>
      </c>
      <c r="Y1853" s="26">
        <v>0</v>
      </c>
      <c r="Z1853" s="26">
        <v>2.624893671420667E-2</v>
      </c>
      <c r="AA1853" s="26">
        <v>29.716404165502556</v>
      </c>
      <c r="AB1853" s="26">
        <v>22.497784392250438</v>
      </c>
      <c r="AC1853" s="26">
        <v>0.3571656222647755</v>
      </c>
      <c r="AD1853" s="26">
        <v>5.5464517067699637</v>
      </c>
      <c r="AE1853" s="26">
        <v>139.57320666902925</v>
      </c>
    </row>
    <row r="1854" spans="1:31" x14ac:dyDescent="0.3">
      <c r="A1854">
        <v>2764428</v>
      </c>
      <c r="B1854">
        <v>1</v>
      </c>
      <c r="C1854" t="s">
        <v>80</v>
      </c>
      <c r="D1854" t="s">
        <v>97</v>
      </c>
      <c r="E1854" t="s">
        <v>132</v>
      </c>
      <c r="F1854" t="s">
        <v>5406</v>
      </c>
      <c r="G1854" t="s">
        <v>197</v>
      </c>
      <c r="H1854" t="s">
        <v>135</v>
      </c>
      <c r="I1854" t="s">
        <v>136</v>
      </c>
      <c r="J1854" t="s">
        <v>137</v>
      </c>
      <c r="K1854" t="s">
        <v>138</v>
      </c>
      <c r="L1854" t="s">
        <v>5407</v>
      </c>
      <c r="M1854" t="s">
        <v>5408</v>
      </c>
      <c r="N1854" s="26">
        <v>1.105277777</v>
      </c>
      <c r="O1854">
        <v>0</v>
      </c>
      <c r="P1854">
        <v>1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 s="26">
        <v>0</v>
      </c>
      <c r="X1854" s="26">
        <v>0</v>
      </c>
      <c r="Y1854" s="26">
        <v>0</v>
      </c>
      <c r="Z1854" s="26">
        <v>0</v>
      </c>
      <c r="AA1854" s="26">
        <v>0</v>
      </c>
      <c r="AB1854" s="26">
        <v>0</v>
      </c>
      <c r="AC1854" s="26">
        <v>0</v>
      </c>
      <c r="AD1854" s="26">
        <v>0</v>
      </c>
      <c r="AE1854" s="26">
        <v>0</v>
      </c>
    </row>
    <row r="1855" spans="1:31" x14ac:dyDescent="0.3">
      <c r="A1855">
        <v>2764411</v>
      </c>
      <c r="B1855">
        <v>1</v>
      </c>
      <c r="C1855" t="s">
        <v>81</v>
      </c>
      <c r="D1855" t="s">
        <v>123</v>
      </c>
      <c r="E1855" t="s">
        <v>141</v>
      </c>
      <c r="F1855" t="s">
        <v>5409</v>
      </c>
      <c r="G1855" t="s">
        <v>344</v>
      </c>
      <c r="H1855" t="s">
        <v>135</v>
      </c>
      <c r="I1855" t="s">
        <v>136</v>
      </c>
      <c r="J1855" t="s">
        <v>137</v>
      </c>
      <c r="K1855" t="s">
        <v>138</v>
      </c>
      <c r="L1855" t="s">
        <v>5410</v>
      </c>
      <c r="M1855" t="s">
        <v>5411</v>
      </c>
      <c r="N1855" s="26">
        <v>0.71611111100000002</v>
      </c>
      <c r="O1855">
        <v>0</v>
      </c>
      <c r="P1855">
        <v>174</v>
      </c>
      <c r="Q1855">
        <v>0</v>
      </c>
      <c r="R1855">
        <v>7</v>
      </c>
      <c r="S1855">
        <v>0</v>
      </c>
      <c r="T1855">
        <v>14</v>
      </c>
      <c r="U1855">
        <v>0</v>
      </c>
      <c r="V1855">
        <v>0</v>
      </c>
      <c r="W1855" s="26">
        <v>0</v>
      </c>
      <c r="X1855" s="26">
        <v>25.207784007280541</v>
      </c>
      <c r="Y1855" s="26">
        <v>0</v>
      </c>
      <c r="Z1855" s="26">
        <v>0</v>
      </c>
      <c r="AA1855" s="26">
        <v>0</v>
      </c>
      <c r="AB1855" s="26">
        <v>2.5368326763109663</v>
      </c>
      <c r="AC1855" s="26">
        <v>0</v>
      </c>
      <c r="AD1855" s="26">
        <v>0</v>
      </c>
      <c r="AE1855" s="26">
        <v>27.744616683591506</v>
      </c>
    </row>
    <row r="1856" spans="1:31" x14ac:dyDescent="0.3">
      <c r="A1856">
        <v>2764099</v>
      </c>
      <c r="B1856">
        <v>1</v>
      </c>
      <c r="C1856" t="s">
        <v>80</v>
      </c>
      <c r="D1856" t="s">
        <v>110</v>
      </c>
      <c r="E1856" t="s">
        <v>132</v>
      </c>
      <c r="F1856" t="s">
        <v>5412</v>
      </c>
      <c r="G1856" t="s">
        <v>197</v>
      </c>
      <c r="H1856" t="s">
        <v>135</v>
      </c>
      <c r="I1856" t="s">
        <v>136</v>
      </c>
      <c r="J1856" t="s">
        <v>137</v>
      </c>
      <c r="K1856" t="s">
        <v>138</v>
      </c>
      <c r="L1856" t="s">
        <v>5413</v>
      </c>
      <c r="M1856" t="s">
        <v>5414</v>
      </c>
      <c r="N1856" s="26">
        <v>2.0991666659999999</v>
      </c>
      <c r="O1856">
        <v>0</v>
      </c>
      <c r="P1856">
        <v>3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 s="26">
        <v>0</v>
      </c>
      <c r="X1856" s="26">
        <v>5.6654989732284875</v>
      </c>
      <c r="Y1856" s="26">
        <v>0</v>
      </c>
      <c r="Z1856" s="26">
        <v>0</v>
      </c>
      <c r="AA1856" s="26">
        <v>0</v>
      </c>
      <c r="AB1856" s="26">
        <v>0</v>
      </c>
      <c r="AC1856" s="26">
        <v>0</v>
      </c>
      <c r="AD1856" s="26">
        <v>0</v>
      </c>
      <c r="AE1856" s="26">
        <v>5.6654989732284875</v>
      </c>
    </row>
    <row r="1857" spans="1:31" x14ac:dyDescent="0.3">
      <c r="A1857">
        <v>2763907</v>
      </c>
      <c r="B1857">
        <v>1</v>
      </c>
      <c r="C1857" t="s">
        <v>80</v>
      </c>
      <c r="D1857" t="s">
        <v>85</v>
      </c>
      <c r="E1857" t="s">
        <v>166</v>
      </c>
      <c r="F1857" t="s">
        <v>2616</v>
      </c>
      <c r="G1857" t="s">
        <v>1111</v>
      </c>
      <c r="H1857" t="s">
        <v>135</v>
      </c>
      <c r="I1857" t="s">
        <v>136</v>
      </c>
      <c r="J1857" t="s">
        <v>3</v>
      </c>
      <c r="K1857" t="s">
        <v>138</v>
      </c>
      <c r="L1857" t="s">
        <v>5415</v>
      </c>
      <c r="M1857" t="s">
        <v>5416</v>
      </c>
      <c r="N1857" s="26">
        <v>6.4269444440000001</v>
      </c>
      <c r="O1857">
        <v>0</v>
      </c>
      <c r="P1857">
        <v>16</v>
      </c>
      <c r="Q1857">
        <v>0</v>
      </c>
      <c r="R1857">
        <v>0</v>
      </c>
      <c r="S1857">
        <v>0</v>
      </c>
      <c r="T1857">
        <v>7</v>
      </c>
      <c r="U1857">
        <v>0</v>
      </c>
      <c r="V1857">
        <v>0</v>
      </c>
      <c r="W1857" s="26">
        <v>0</v>
      </c>
      <c r="X1857" s="26">
        <v>34.98717057776944</v>
      </c>
      <c r="Y1857" s="26">
        <v>0</v>
      </c>
      <c r="Z1857" s="26">
        <v>0</v>
      </c>
      <c r="AA1857" s="26">
        <v>0</v>
      </c>
      <c r="AB1857" s="26">
        <v>54.666143074815636</v>
      </c>
      <c r="AC1857" s="26">
        <v>0</v>
      </c>
      <c r="AD1857" s="26">
        <v>0</v>
      </c>
      <c r="AE1857" s="26">
        <v>89.653313652585069</v>
      </c>
    </row>
    <row r="1858" spans="1:31" x14ac:dyDescent="0.3">
      <c r="A1858">
        <v>2764013</v>
      </c>
      <c r="B1858">
        <v>1</v>
      </c>
      <c r="C1858" t="s">
        <v>80</v>
      </c>
      <c r="D1858" t="s">
        <v>106</v>
      </c>
      <c r="E1858" t="s">
        <v>132</v>
      </c>
      <c r="F1858" t="s">
        <v>5417</v>
      </c>
      <c r="G1858" t="s">
        <v>197</v>
      </c>
      <c r="H1858" t="s">
        <v>135</v>
      </c>
      <c r="I1858" t="s">
        <v>136</v>
      </c>
      <c r="J1858" t="s">
        <v>137</v>
      </c>
      <c r="K1858" t="s">
        <v>138</v>
      </c>
      <c r="L1858" t="s">
        <v>5418</v>
      </c>
      <c r="M1858" t="s">
        <v>5419</v>
      </c>
      <c r="N1858" s="26">
        <v>2.0447222219999999</v>
      </c>
      <c r="O1858">
        <v>0</v>
      </c>
      <c r="P1858">
        <v>2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 s="26">
        <v>0</v>
      </c>
      <c r="X1858" s="26">
        <v>1.123004563873774</v>
      </c>
      <c r="Y1858" s="26">
        <v>0</v>
      </c>
      <c r="Z1858" s="26">
        <v>0</v>
      </c>
      <c r="AA1858" s="26">
        <v>0</v>
      </c>
      <c r="AB1858" s="26">
        <v>0</v>
      </c>
      <c r="AC1858" s="26">
        <v>0</v>
      </c>
      <c r="AD1858" s="26">
        <v>0</v>
      </c>
      <c r="AE1858" s="26">
        <v>1.123004563873774</v>
      </c>
    </row>
    <row r="1859" spans="1:31" x14ac:dyDescent="0.3">
      <c r="A1859">
        <v>2763956</v>
      </c>
      <c r="B1859">
        <v>1</v>
      </c>
      <c r="C1859" t="s">
        <v>81</v>
      </c>
      <c r="D1859" t="s">
        <v>128</v>
      </c>
      <c r="E1859" t="s">
        <v>157</v>
      </c>
      <c r="F1859" t="s">
        <v>5420</v>
      </c>
      <c r="G1859" t="s">
        <v>774</v>
      </c>
      <c r="H1859" t="s">
        <v>149</v>
      </c>
      <c r="I1859" t="s">
        <v>136</v>
      </c>
      <c r="J1859" t="s">
        <v>137</v>
      </c>
      <c r="K1859" t="s">
        <v>187</v>
      </c>
      <c r="L1859" t="s">
        <v>5421</v>
      </c>
      <c r="M1859" t="s">
        <v>5422</v>
      </c>
      <c r="N1859" s="26">
        <v>7.454722222</v>
      </c>
      <c r="O1859">
        <v>0</v>
      </c>
      <c r="P1859">
        <v>0</v>
      </c>
      <c r="Q1859">
        <v>0</v>
      </c>
      <c r="R1859">
        <v>0</v>
      </c>
      <c r="S1859">
        <v>6</v>
      </c>
      <c r="T1859">
        <v>0</v>
      </c>
      <c r="U1859">
        <v>2</v>
      </c>
      <c r="V1859">
        <v>0</v>
      </c>
      <c r="W1859" s="26">
        <v>0</v>
      </c>
      <c r="X1859" s="26">
        <v>0</v>
      </c>
      <c r="Y1859" s="26">
        <v>0</v>
      </c>
      <c r="Z1859" s="26">
        <v>0</v>
      </c>
      <c r="AA1859" s="26">
        <v>136.84358323166458</v>
      </c>
      <c r="AB1859" s="26">
        <v>0</v>
      </c>
      <c r="AC1859" s="26">
        <v>663.64396696586368</v>
      </c>
      <c r="AD1859" s="26">
        <v>0</v>
      </c>
      <c r="AE1859" s="26">
        <v>800.48755019752821</v>
      </c>
    </row>
    <row r="1860" spans="1:31" x14ac:dyDescent="0.3">
      <c r="A1860">
        <v>2764494</v>
      </c>
      <c r="B1860">
        <v>1</v>
      </c>
      <c r="C1860" t="s">
        <v>80</v>
      </c>
      <c r="D1860" t="s">
        <v>87</v>
      </c>
      <c r="E1860" t="s">
        <v>170</v>
      </c>
      <c r="F1860" t="s">
        <v>5423</v>
      </c>
      <c r="G1860" t="s">
        <v>204</v>
      </c>
      <c r="H1860" t="s">
        <v>135</v>
      </c>
      <c r="I1860" t="s">
        <v>136</v>
      </c>
      <c r="J1860" t="s">
        <v>137</v>
      </c>
      <c r="K1860" t="s">
        <v>138</v>
      </c>
      <c r="L1860" t="s">
        <v>5424</v>
      </c>
      <c r="M1860" t="s">
        <v>5425</v>
      </c>
      <c r="N1860" s="26">
        <v>1.9938888880000001</v>
      </c>
      <c r="O1860">
        <v>0</v>
      </c>
      <c r="P1860">
        <v>7</v>
      </c>
      <c r="Q1860">
        <v>0</v>
      </c>
      <c r="R1860">
        <v>0</v>
      </c>
      <c r="S1860">
        <v>0</v>
      </c>
      <c r="T1860">
        <v>1</v>
      </c>
      <c r="U1860">
        <v>0</v>
      </c>
      <c r="V1860">
        <v>0</v>
      </c>
      <c r="W1860" s="26">
        <v>0</v>
      </c>
      <c r="X1860" s="26">
        <v>2.312975611676463</v>
      </c>
      <c r="Y1860" s="26">
        <v>0</v>
      </c>
      <c r="Z1860" s="26">
        <v>0</v>
      </c>
      <c r="AA1860" s="26">
        <v>0</v>
      </c>
      <c r="AB1860" s="26">
        <v>1.3923268271567995</v>
      </c>
      <c r="AC1860" s="26">
        <v>0</v>
      </c>
      <c r="AD1860" s="26">
        <v>0</v>
      </c>
      <c r="AE1860" s="26">
        <v>3.7053024388332627</v>
      </c>
    </row>
    <row r="1861" spans="1:31" x14ac:dyDescent="0.3">
      <c r="A1861">
        <v>2764517</v>
      </c>
      <c r="B1861">
        <v>1</v>
      </c>
      <c r="C1861" t="s">
        <v>80</v>
      </c>
      <c r="D1861" t="s">
        <v>100</v>
      </c>
      <c r="E1861" t="s">
        <v>170</v>
      </c>
      <c r="F1861" t="s">
        <v>5426</v>
      </c>
      <c r="G1861" t="s">
        <v>143</v>
      </c>
      <c r="H1861" t="s">
        <v>135</v>
      </c>
      <c r="I1861" t="s">
        <v>136</v>
      </c>
      <c r="J1861" t="s">
        <v>137</v>
      </c>
      <c r="K1861" t="s">
        <v>138</v>
      </c>
      <c r="L1861" t="s">
        <v>5427</v>
      </c>
      <c r="M1861" t="s">
        <v>5428</v>
      </c>
      <c r="N1861" s="26">
        <v>0.25083333299999999</v>
      </c>
      <c r="O1861">
        <v>0</v>
      </c>
      <c r="P1861">
        <v>42</v>
      </c>
      <c r="Q1861">
        <v>0</v>
      </c>
      <c r="R1861">
        <v>1</v>
      </c>
      <c r="S1861">
        <v>0</v>
      </c>
      <c r="T1861">
        <v>0</v>
      </c>
      <c r="U1861">
        <v>0</v>
      </c>
      <c r="V1861">
        <v>0</v>
      </c>
      <c r="W1861" s="26">
        <v>0</v>
      </c>
      <c r="X1861" s="26">
        <v>2.5948672668255961</v>
      </c>
      <c r="Y1861" s="26">
        <v>0</v>
      </c>
      <c r="Z1861" s="26">
        <v>0</v>
      </c>
      <c r="AA1861" s="26">
        <v>0</v>
      </c>
      <c r="AB1861" s="26">
        <v>0</v>
      </c>
      <c r="AC1861" s="26">
        <v>0</v>
      </c>
      <c r="AD1861" s="26">
        <v>0</v>
      </c>
      <c r="AE1861" s="26">
        <v>2.5948672668255961</v>
      </c>
    </row>
    <row r="1862" spans="1:31" x14ac:dyDescent="0.3">
      <c r="A1862">
        <v>2764116</v>
      </c>
      <c r="B1862">
        <v>1</v>
      </c>
      <c r="C1862" t="s">
        <v>80</v>
      </c>
      <c r="D1862" t="s">
        <v>101</v>
      </c>
      <c r="E1862" t="s">
        <v>152</v>
      </c>
      <c r="F1862" t="s">
        <v>2713</v>
      </c>
      <c r="G1862" t="s">
        <v>159</v>
      </c>
      <c r="H1862" t="s">
        <v>149</v>
      </c>
      <c r="I1862" t="s">
        <v>136</v>
      </c>
      <c r="J1862" t="s">
        <v>137</v>
      </c>
      <c r="K1862" t="s">
        <v>138</v>
      </c>
      <c r="L1862" t="s">
        <v>5429</v>
      </c>
      <c r="M1862" t="s">
        <v>5430</v>
      </c>
      <c r="N1862" s="26">
        <v>5.7738888880000001</v>
      </c>
      <c r="O1862">
        <v>19</v>
      </c>
      <c r="P1862">
        <v>22</v>
      </c>
      <c r="Q1862">
        <v>19</v>
      </c>
      <c r="R1862">
        <v>2</v>
      </c>
      <c r="S1862">
        <v>19</v>
      </c>
      <c r="T1862">
        <v>4</v>
      </c>
      <c r="U1862">
        <v>0</v>
      </c>
      <c r="V1862">
        <v>0</v>
      </c>
      <c r="W1862" s="26">
        <v>53.465888061152647</v>
      </c>
      <c r="X1862" s="26">
        <v>46.80755129173864</v>
      </c>
      <c r="Y1862" s="26">
        <v>45.757472564469204</v>
      </c>
      <c r="Z1862" s="26">
        <v>0.23377256328913942</v>
      </c>
      <c r="AA1862" s="26">
        <v>1746.8919018150932</v>
      </c>
      <c r="AB1862" s="26">
        <v>17.466140347218332</v>
      </c>
      <c r="AC1862" s="26">
        <v>0</v>
      </c>
      <c r="AD1862" s="26">
        <v>0</v>
      </c>
      <c r="AE1862" s="26">
        <v>1910.622726642961</v>
      </c>
    </row>
    <row r="1863" spans="1:31" x14ac:dyDescent="0.3">
      <c r="A1863">
        <v>2764376</v>
      </c>
      <c r="B1863">
        <v>2</v>
      </c>
      <c r="C1863" t="s">
        <v>80</v>
      </c>
      <c r="D1863" t="s">
        <v>95</v>
      </c>
      <c r="E1863" t="s">
        <v>152</v>
      </c>
      <c r="F1863" t="s">
        <v>5431</v>
      </c>
      <c r="G1863" t="s">
        <v>148</v>
      </c>
      <c r="H1863" t="s">
        <v>149</v>
      </c>
      <c r="I1863" t="s">
        <v>136</v>
      </c>
      <c r="J1863" t="s">
        <v>137</v>
      </c>
      <c r="K1863" t="s">
        <v>138</v>
      </c>
      <c r="L1863" t="s">
        <v>5432</v>
      </c>
      <c r="M1863" t="s">
        <v>5433</v>
      </c>
      <c r="N1863" s="26">
        <v>0.90861111100000003</v>
      </c>
      <c r="O1863">
        <v>0</v>
      </c>
      <c r="P1863">
        <v>551</v>
      </c>
      <c r="Q1863">
        <v>0</v>
      </c>
      <c r="R1863">
        <v>0</v>
      </c>
      <c r="S1863">
        <v>2</v>
      </c>
      <c r="T1863">
        <v>30</v>
      </c>
      <c r="U1863">
        <v>0</v>
      </c>
      <c r="V1863">
        <v>0</v>
      </c>
      <c r="W1863" s="26">
        <v>0</v>
      </c>
      <c r="X1863" s="26">
        <v>92.449778374795656</v>
      </c>
      <c r="Y1863" s="26">
        <v>0</v>
      </c>
      <c r="Z1863" s="26">
        <v>0</v>
      </c>
      <c r="AA1863" s="26">
        <v>1.2752603830282461</v>
      </c>
      <c r="AB1863" s="26">
        <v>12.683334709993803</v>
      </c>
      <c r="AC1863" s="26">
        <v>0</v>
      </c>
      <c r="AD1863" s="26">
        <v>0</v>
      </c>
      <c r="AE1863" s="26">
        <v>106.4083734678177</v>
      </c>
    </row>
    <row r="1864" spans="1:31" x14ac:dyDescent="0.3">
      <c r="A1864">
        <v>2764471</v>
      </c>
      <c r="B1864">
        <v>1</v>
      </c>
      <c r="C1864" t="s">
        <v>81</v>
      </c>
      <c r="D1864" t="s">
        <v>113</v>
      </c>
      <c r="E1864" t="s">
        <v>170</v>
      </c>
      <c r="F1864" t="s">
        <v>5434</v>
      </c>
      <c r="G1864" t="s">
        <v>204</v>
      </c>
      <c r="H1864" t="s">
        <v>135</v>
      </c>
      <c r="I1864" t="s">
        <v>136</v>
      </c>
      <c r="J1864" t="s">
        <v>137</v>
      </c>
      <c r="K1864" t="s">
        <v>138</v>
      </c>
      <c r="L1864" t="s">
        <v>5435</v>
      </c>
      <c r="M1864" t="s">
        <v>5325</v>
      </c>
      <c r="N1864" s="26">
        <v>1.0380555549999999</v>
      </c>
      <c r="O1864">
        <v>0</v>
      </c>
      <c r="P1864">
        <v>20</v>
      </c>
      <c r="Q1864">
        <v>0</v>
      </c>
      <c r="R1864">
        <v>1</v>
      </c>
      <c r="S1864">
        <v>0</v>
      </c>
      <c r="T1864">
        <v>0</v>
      </c>
      <c r="U1864">
        <v>0</v>
      </c>
      <c r="V1864">
        <v>0</v>
      </c>
      <c r="W1864" s="26">
        <v>0</v>
      </c>
      <c r="X1864" s="26">
        <v>2.1248203207925376</v>
      </c>
      <c r="Y1864" s="26">
        <v>0</v>
      </c>
      <c r="Z1864" s="26">
        <v>7.7223951710208336E-2</v>
      </c>
      <c r="AA1864" s="26">
        <v>0</v>
      </c>
      <c r="AB1864" s="26">
        <v>0</v>
      </c>
      <c r="AC1864" s="26">
        <v>0</v>
      </c>
      <c r="AD1864" s="26">
        <v>0</v>
      </c>
      <c r="AE1864" s="26">
        <v>2.202044272502746</v>
      </c>
    </row>
    <row r="1865" spans="1:31" x14ac:dyDescent="0.3">
      <c r="A1865">
        <v>2764371</v>
      </c>
      <c r="B1865">
        <v>1</v>
      </c>
      <c r="C1865" t="s">
        <v>80</v>
      </c>
      <c r="D1865" t="s">
        <v>82</v>
      </c>
      <c r="E1865" t="s">
        <v>132</v>
      </c>
      <c r="F1865" t="s">
        <v>5436</v>
      </c>
      <c r="G1865" t="s">
        <v>197</v>
      </c>
      <c r="H1865" t="s">
        <v>135</v>
      </c>
      <c r="I1865" t="s">
        <v>136</v>
      </c>
      <c r="J1865" t="s">
        <v>137</v>
      </c>
      <c r="K1865" t="s">
        <v>138</v>
      </c>
      <c r="L1865" t="s">
        <v>5437</v>
      </c>
      <c r="M1865" t="s">
        <v>5438</v>
      </c>
      <c r="N1865" s="26">
        <v>1.1644444439999999</v>
      </c>
      <c r="O1865">
        <v>0</v>
      </c>
      <c r="P1865">
        <v>3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 s="26">
        <v>0</v>
      </c>
      <c r="X1865" s="26">
        <v>1.922936738583336</v>
      </c>
      <c r="Y1865" s="26">
        <v>0</v>
      </c>
      <c r="Z1865" s="26">
        <v>0</v>
      </c>
      <c r="AA1865" s="26">
        <v>0</v>
      </c>
      <c r="AB1865" s="26">
        <v>0</v>
      </c>
      <c r="AC1865" s="26">
        <v>0</v>
      </c>
      <c r="AD1865" s="26">
        <v>0</v>
      </c>
      <c r="AE1865" s="26">
        <v>1.922936738583336</v>
      </c>
    </row>
    <row r="1866" spans="1:31" x14ac:dyDescent="0.3">
      <c r="A1866">
        <v>2763930</v>
      </c>
      <c r="B1866">
        <v>1</v>
      </c>
      <c r="C1866" t="s">
        <v>81</v>
      </c>
      <c r="D1866" t="s">
        <v>127</v>
      </c>
      <c r="E1866" t="s">
        <v>157</v>
      </c>
      <c r="F1866" t="s">
        <v>5439</v>
      </c>
      <c r="G1866" t="s">
        <v>186</v>
      </c>
      <c r="H1866" t="s">
        <v>149</v>
      </c>
      <c r="I1866" t="s">
        <v>136</v>
      </c>
      <c r="J1866" t="s">
        <v>137</v>
      </c>
      <c r="K1866" t="s">
        <v>187</v>
      </c>
      <c r="L1866" t="s">
        <v>5440</v>
      </c>
      <c r="M1866" t="s">
        <v>5441</v>
      </c>
      <c r="N1866" s="26">
        <v>3.0561111109999999</v>
      </c>
      <c r="O1866">
        <v>0</v>
      </c>
      <c r="P1866">
        <v>102</v>
      </c>
      <c r="Q1866">
        <v>0</v>
      </c>
      <c r="R1866">
        <v>11</v>
      </c>
      <c r="S1866">
        <v>5</v>
      </c>
      <c r="T1866">
        <v>168</v>
      </c>
      <c r="U1866">
        <v>4</v>
      </c>
      <c r="V1866">
        <v>3</v>
      </c>
      <c r="W1866" s="26">
        <v>0</v>
      </c>
      <c r="X1866" s="26">
        <v>80.607057756256339</v>
      </c>
      <c r="Y1866" s="26">
        <v>0</v>
      </c>
      <c r="Z1866" s="26">
        <v>8.5683977557411843</v>
      </c>
      <c r="AA1866" s="26">
        <v>120.46512546334601</v>
      </c>
      <c r="AB1866" s="26">
        <v>485.34916960286324</v>
      </c>
      <c r="AC1866" s="26">
        <v>389.47767267770911</v>
      </c>
      <c r="AD1866" s="26">
        <v>152.42624193591533</v>
      </c>
      <c r="AE1866" s="26">
        <v>1236.8936651918314</v>
      </c>
    </row>
    <row r="1867" spans="1:31" x14ac:dyDescent="0.3">
      <c r="A1867">
        <v>2764225</v>
      </c>
      <c r="B1867">
        <v>1</v>
      </c>
      <c r="C1867" t="s">
        <v>80</v>
      </c>
      <c r="D1867" t="s">
        <v>102</v>
      </c>
      <c r="E1867" t="s">
        <v>157</v>
      </c>
      <c r="F1867" t="s">
        <v>5442</v>
      </c>
      <c r="G1867" t="s">
        <v>159</v>
      </c>
      <c r="H1867" t="s">
        <v>149</v>
      </c>
      <c r="I1867" t="s">
        <v>136</v>
      </c>
      <c r="J1867" t="s">
        <v>137</v>
      </c>
      <c r="K1867" t="s">
        <v>138</v>
      </c>
      <c r="L1867" t="s">
        <v>5443</v>
      </c>
      <c r="M1867" t="s">
        <v>5444</v>
      </c>
      <c r="N1867" s="26">
        <v>0.21194444400000001</v>
      </c>
      <c r="O1867">
        <v>1</v>
      </c>
      <c r="P1867">
        <v>1063</v>
      </c>
      <c r="Q1867">
        <v>2</v>
      </c>
      <c r="R1867">
        <v>18</v>
      </c>
      <c r="S1867">
        <v>9</v>
      </c>
      <c r="T1867">
        <v>84</v>
      </c>
      <c r="U1867">
        <v>0</v>
      </c>
      <c r="V1867">
        <v>0</v>
      </c>
      <c r="W1867" s="26">
        <v>8.5877676341700834E-2</v>
      </c>
      <c r="X1867" s="26">
        <v>28.03364828073455</v>
      </c>
      <c r="Y1867" s="26">
        <v>4.8823355074122422E-2</v>
      </c>
      <c r="Z1867" s="26">
        <v>0.39453753024099847</v>
      </c>
      <c r="AA1867" s="26">
        <v>25.954463950505094</v>
      </c>
      <c r="AB1867" s="26">
        <v>8.9385646825000062</v>
      </c>
      <c r="AC1867" s="26">
        <v>0</v>
      </c>
      <c r="AD1867" s="26">
        <v>0</v>
      </c>
      <c r="AE1867" s="26">
        <v>63.455915475396473</v>
      </c>
    </row>
    <row r="1868" spans="1:31" x14ac:dyDescent="0.3">
      <c r="A1868">
        <v>2764580</v>
      </c>
      <c r="B1868">
        <v>1</v>
      </c>
      <c r="C1868" t="s">
        <v>80</v>
      </c>
      <c r="D1868" t="s">
        <v>94</v>
      </c>
      <c r="E1868" t="s">
        <v>170</v>
      </c>
      <c r="F1868" t="s">
        <v>5445</v>
      </c>
      <c r="G1868" t="s">
        <v>204</v>
      </c>
      <c r="H1868" t="s">
        <v>135</v>
      </c>
      <c r="I1868" t="s">
        <v>136</v>
      </c>
      <c r="J1868" t="s">
        <v>137</v>
      </c>
      <c r="K1868" t="s">
        <v>138</v>
      </c>
      <c r="L1868" t="s">
        <v>5446</v>
      </c>
      <c r="M1868" t="s">
        <v>5447</v>
      </c>
      <c r="N1868" s="26">
        <v>0.436111111</v>
      </c>
      <c r="O1868">
        <v>0</v>
      </c>
      <c r="P1868">
        <v>52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 s="26">
        <v>0</v>
      </c>
      <c r="X1868" s="26">
        <v>3.7858257282822358</v>
      </c>
      <c r="Y1868" s="26">
        <v>0</v>
      </c>
      <c r="Z1868" s="26">
        <v>0</v>
      </c>
      <c r="AA1868" s="26">
        <v>0</v>
      </c>
      <c r="AB1868" s="26">
        <v>0</v>
      </c>
      <c r="AC1868" s="26">
        <v>0</v>
      </c>
      <c r="AD1868" s="26">
        <v>0</v>
      </c>
      <c r="AE1868" s="26">
        <v>3.7858257282822358</v>
      </c>
    </row>
    <row r="1869" spans="1:31" x14ac:dyDescent="0.3">
      <c r="A1869">
        <v>2763890</v>
      </c>
      <c r="B1869">
        <v>1</v>
      </c>
      <c r="C1869" t="s">
        <v>80</v>
      </c>
      <c r="D1869" t="s">
        <v>90</v>
      </c>
      <c r="E1869" t="s">
        <v>170</v>
      </c>
      <c r="F1869" t="s">
        <v>4212</v>
      </c>
      <c r="G1869" t="s">
        <v>425</v>
      </c>
      <c r="H1869" t="s">
        <v>135</v>
      </c>
      <c r="I1869" t="s">
        <v>136</v>
      </c>
      <c r="J1869" t="s">
        <v>137</v>
      </c>
      <c r="K1869" t="s">
        <v>138</v>
      </c>
      <c r="L1869" t="s">
        <v>5448</v>
      </c>
      <c r="M1869" t="s">
        <v>5449</v>
      </c>
      <c r="N1869" s="26">
        <v>1.821388888</v>
      </c>
      <c r="O1869">
        <v>0</v>
      </c>
      <c r="P1869">
        <v>101</v>
      </c>
      <c r="Q1869">
        <v>0</v>
      </c>
      <c r="R1869">
        <v>0</v>
      </c>
      <c r="S1869">
        <v>0</v>
      </c>
      <c r="T1869">
        <v>47</v>
      </c>
      <c r="U1869">
        <v>0</v>
      </c>
      <c r="V1869">
        <v>0</v>
      </c>
      <c r="W1869" s="26">
        <v>0</v>
      </c>
      <c r="X1869" s="26">
        <v>37.259058894931087</v>
      </c>
      <c r="Y1869" s="26">
        <v>0</v>
      </c>
      <c r="Z1869" s="26">
        <v>0</v>
      </c>
      <c r="AA1869" s="26">
        <v>0</v>
      </c>
      <c r="AB1869" s="26">
        <v>37.376090663788496</v>
      </c>
      <c r="AC1869" s="26">
        <v>0</v>
      </c>
      <c r="AD1869" s="26">
        <v>0</v>
      </c>
      <c r="AE1869" s="26">
        <v>74.635149558719576</v>
      </c>
    </row>
    <row r="1870" spans="1:31" x14ac:dyDescent="0.3">
      <c r="A1870">
        <v>2763867</v>
      </c>
      <c r="B1870">
        <v>1</v>
      </c>
      <c r="C1870" t="s">
        <v>80</v>
      </c>
      <c r="D1870" t="s">
        <v>82</v>
      </c>
      <c r="E1870" t="s">
        <v>166</v>
      </c>
      <c r="F1870" t="s">
        <v>5450</v>
      </c>
      <c r="G1870" t="s">
        <v>628</v>
      </c>
      <c r="H1870" t="s">
        <v>135</v>
      </c>
      <c r="I1870" t="s">
        <v>136</v>
      </c>
      <c r="J1870" t="s">
        <v>137</v>
      </c>
      <c r="K1870" t="s">
        <v>187</v>
      </c>
      <c r="L1870" t="s">
        <v>5451</v>
      </c>
      <c r="M1870" t="s">
        <v>5452</v>
      </c>
      <c r="N1870" s="26">
        <v>6.738888888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14</v>
      </c>
      <c r="U1870">
        <v>0</v>
      </c>
      <c r="V1870">
        <v>0</v>
      </c>
      <c r="W1870" s="26">
        <v>0</v>
      </c>
      <c r="X1870" s="26">
        <v>0</v>
      </c>
      <c r="Y1870" s="26">
        <v>0</v>
      </c>
      <c r="Z1870" s="26">
        <v>0</v>
      </c>
      <c r="AA1870" s="26">
        <v>0</v>
      </c>
      <c r="AB1870" s="26">
        <v>48.54610376374503</v>
      </c>
      <c r="AC1870" s="26">
        <v>0</v>
      </c>
      <c r="AD1870" s="26">
        <v>0</v>
      </c>
      <c r="AE1870" s="26">
        <v>48.54610376374503</v>
      </c>
    </row>
    <row r="1871" spans="1:31" x14ac:dyDescent="0.3">
      <c r="A1871">
        <v>2764053</v>
      </c>
      <c r="B1871">
        <v>1</v>
      </c>
      <c r="C1871" t="s">
        <v>80</v>
      </c>
      <c r="D1871" t="s">
        <v>97</v>
      </c>
      <c r="E1871" t="s">
        <v>132</v>
      </c>
      <c r="F1871" t="s">
        <v>5453</v>
      </c>
      <c r="G1871" t="s">
        <v>197</v>
      </c>
      <c r="H1871" t="s">
        <v>135</v>
      </c>
      <c r="I1871" t="s">
        <v>136</v>
      </c>
      <c r="J1871" t="s">
        <v>137</v>
      </c>
      <c r="K1871" t="s">
        <v>138</v>
      </c>
      <c r="L1871" t="s">
        <v>5454</v>
      </c>
      <c r="M1871" t="s">
        <v>5455</v>
      </c>
      <c r="N1871" s="26">
        <v>2.753055555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1</v>
      </c>
      <c r="U1871">
        <v>0</v>
      </c>
      <c r="V1871">
        <v>0</v>
      </c>
      <c r="W1871" s="26">
        <v>0</v>
      </c>
      <c r="X1871" s="26">
        <v>0</v>
      </c>
      <c r="Y1871" s="26">
        <v>0</v>
      </c>
      <c r="Z1871" s="26">
        <v>0</v>
      </c>
      <c r="AA1871" s="26">
        <v>0</v>
      </c>
      <c r="AB1871" s="26">
        <v>0</v>
      </c>
      <c r="AC1871" s="26">
        <v>0</v>
      </c>
      <c r="AD1871" s="26">
        <v>0</v>
      </c>
      <c r="AE1871" s="26">
        <v>0</v>
      </c>
    </row>
    <row r="1872" spans="1:31" x14ac:dyDescent="0.3">
      <c r="A1872">
        <v>2764265</v>
      </c>
      <c r="B1872">
        <v>1</v>
      </c>
      <c r="C1872" t="s">
        <v>80</v>
      </c>
      <c r="D1872" t="s">
        <v>105</v>
      </c>
      <c r="E1872" t="s">
        <v>152</v>
      </c>
      <c r="F1872" t="s">
        <v>5456</v>
      </c>
      <c r="G1872" t="s">
        <v>143</v>
      </c>
      <c r="H1872" t="s">
        <v>149</v>
      </c>
      <c r="I1872" t="s">
        <v>136</v>
      </c>
      <c r="J1872" t="s">
        <v>137</v>
      </c>
      <c r="K1872" t="s">
        <v>138</v>
      </c>
      <c r="L1872" t="s">
        <v>5457</v>
      </c>
      <c r="M1872" t="s">
        <v>5458</v>
      </c>
      <c r="N1872" s="26">
        <v>2.025833333</v>
      </c>
      <c r="O1872">
        <v>0</v>
      </c>
      <c r="P1872">
        <v>0</v>
      </c>
      <c r="Q1872">
        <v>1</v>
      </c>
      <c r="R1872">
        <v>0</v>
      </c>
      <c r="S1872">
        <v>2</v>
      </c>
      <c r="T1872">
        <v>0</v>
      </c>
      <c r="U1872">
        <v>1</v>
      </c>
      <c r="V1872">
        <v>0</v>
      </c>
      <c r="W1872" s="26">
        <v>0</v>
      </c>
      <c r="X1872" s="26">
        <v>0</v>
      </c>
      <c r="Y1872" s="26">
        <v>0.77149636478520012</v>
      </c>
      <c r="Z1872" s="26">
        <v>0</v>
      </c>
      <c r="AA1872" s="26">
        <v>11.168840105933128</v>
      </c>
      <c r="AB1872" s="26">
        <v>0</v>
      </c>
      <c r="AC1872" s="26">
        <v>27.732375882055361</v>
      </c>
      <c r="AD1872" s="26">
        <v>0</v>
      </c>
      <c r="AE1872" s="26">
        <v>39.672712352773686</v>
      </c>
    </row>
    <row r="1873" spans="1:31" x14ac:dyDescent="0.3">
      <c r="A1873">
        <v>2764122</v>
      </c>
      <c r="B1873">
        <v>1</v>
      </c>
      <c r="C1873" t="s">
        <v>80</v>
      </c>
      <c r="D1873" t="s">
        <v>83</v>
      </c>
      <c r="E1873" t="s">
        <v>146</v>
      </c>
      <c r="F1873" t="s">
        <v>5459</v>
      </c>
      <c r="G1873" t="s">
        <v>159</v>
      </c>
      <c r="H1873" t="s">
        <v>149</v>
      </c>
      <c r="I1873" t="s">
        <v>566</v>
      </c>
      <c r="J1873" t="s">
        <v>137</v>
      </c>
      <c r="K1873" t="s">
        <v>138</v>
      </c>
      <c r="L1873" t="s">
        <v>5460</v>
      </c>
      <c r="M1873" t="s">
        <v>5461</v>
      </c>
      <c r="N1873" s="26">
        <v>3.8333332999999997E-2</v>
      </c>
      <c r="O1873">
        <v>0</v>
      </c>
      <c r="P1873">
        <v>238</v>
      </c>
      <c r="Q1873">
        <v>0</v>
      </c>
      <c r="R1873">
        <v>0</v>
      </c>
      <c r="S1873">
        <v>0</v>
      </c>
      <c r="T1873">
        <v>36</v>
      </c>
      <c r="U1873">
        <v>0</v>
      </c>
      <c r="V1873">
        <v>0</v>
      </c>
      <c r="W1873" s="26">
        <v>0</v>
      </c>
      <c r="X1873" s="26">
        <v>1.7119952140764048</v>
      </c>
      <c r="Y1873" s="26">
        <v>0</v>
      </c>
      <c r="Z1873" s="26">
        <v>0</v>
      </c>
      <c r="AA1873" s="26">
        <v>0</v>
      </c>
      <c r="AB1873" s="26">
        <v>0.83880900117451107</v>
      </c>
      <c r="AC1873" s="26">
        <v>0</v>
      </c>
      <c r="AD1873" s="26">
        <v>0</v>
      </c>
      <c r="AE1873" s="26">
        <v>2.5508042152509161</v>
      </c>
    </row>
    <row r="1874" spans="1:31" x14ac:dyDescent="0.3">
      <c r="A1874">
        <v>2764345</v>
      </c>
      <c r="B1874">
        <v>1</v>
      </c>
      <c r="C1874" t="s">
        <v>80</v>
      </c>
      <c r="D1874" t="s">
        <v>108</v>
      </c>
      <c r="E1874" t="s">
        <v>132</v>
      </c>
      <c r="F1874" t="s">
        <v>5462</v>
      </c>
      <c r="G1874" t="s">
        <v>197</v>
      </c>
      <c r="H1874" t="s">
        <v>135</v>
      </c>
      <c r="I1874" t="s">
        <v>136</v>
      </c>
      <c r="J1874" t="s">
        <v>137</v>
      </c>
      <c r="K1874" t="s">
        <v>138</v>
      </c>
      <c r="L1874" t="s">
        <v>5463</v>
      </c>
      <c r="M1874" t="s">
        <v>5464</v>
      </c>
      <c r="N1874" s="26">
        <v>2.3275000000000001</v>
      </c>
      <c r="O1874">
        <v>0</v>
      </c>
      <c r="P1874">
        <v>1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 s="26">
        <v>0</v>
      </c>
      <c r="X1874" s="26">
        <v>0.35279112929534739</v>
      </c>
      <c r="Y1874" s="26">
        <v>0</v>
      </c>
      <c r="Z1874" s="26">
        <v>0</v>
      </c>
      <c r="AA1874" s="26">
        <v>0</v>
      </c>
      <c r="AB1874" s="26">
        <v>0</v>
      </c>
      <c r="AC1874" s="26">
        <v>0</v>
      </c>
      <c r="AD1874" s="26">
        <v>0</v>
      </c>
      <c r="AE1874" s="26">
        <v>0.35279112929534739</v>
      </c>
    </row>
    <row r="1875" spans="1:31" x14ac:dyDescent="0.3">
      <c r="A1875">
        <v>2763953</v>
      </c>
      <c r="B1875">
        <v>1</v>
      </c>
      <c r="C1875" t="s">
        <v>81</v>
      </c>
      <c r="D1875" t="s">
        <v>123</v>
      </c>
      <c r="E1875" t="s">
        <v>157</v>
      </c>
      <c r="F1875" t="s">
        <v>5465</v>
      </c>
      <c r="G1875" t="s">
        <v>186</v>
      </c>
      <c r="H1875" t="s">
        <v>149</v>
      </c>
      <c r="I1875" t="s">
        <v>136</v>
      </c>
      <c r="J1875" t="s">
        <v>137</v>
      </c>
      <c r="K1875" t="s">
        <v>187</v>
      </c>
      <c r="L1875" t="s">
        <v>5466</v>
      </c>
      <c r="M1875" t="s">
        <v>5467</v>
      </c>
      <c r="N1875" s="26">
        <v>2.8991666660000002</v>
      </c>
      <c r="O1875">
        <v>4</v>
      </c>
      <c r="P1875">
        <v>10</v>
      </c>
      <c r="Q1875">
        <v>83</v>
      </c>
      <c r="R1875">
        <v>92</v>
      </c>
      <c r="S1875">
        <v>11</v>
      </c>
      <c r="T1875">
        <v>12</v>
      </c>
      <c r="U1875">
        <v>0</v>
      </c>
      <c r="V1875">
        <v>0</v>
      </c>
      <c r="W1875" s="26">
        <v>0</v>
      </c>
      <c r="X1875" s="26">
        <v>1.8426906418100002</v>
      </c>
      <c r="Y1875" s="26">
        <v>44.397858211740662</v>
      </c>
      <c r="Z1875" s="26">
        <v>61.487366685314726</v>
      </c>
      <c r="AA1875" s="26">
        <v>100.92613993351453</v>
      </c>
      <c r="AB1875" s="26">
        <v>0</v>
      </c>
      <c r="AC1875" s="26">
        <v>0</v>
      </c>
      <c r="AD1875" s="26">
        <v>0</v>
      </c>
      <c r="AE1875" s="26">
        <v>208.65405547237992</v>
      </c>
    </row>
    <row r="1876" spans="1:31" x14ac:dyDescent="0.3">
      <c r="A1876">
        <v>2764202</v>
      </c>
      <c r="B1876">
        <v>1</v>
      </c>
      <c r="C1876" t="s">
        <v>80</v>
      </c>
      <c r="D1876" t="s">
        <v>97</v>
      </c>
      <c r="E1876" t="s">
        <v>132</v>
      </c>
      <c r="F1876" t="s">
        <v>5468</v>
      </c>
      <c r="G1876" t="s">
        <v>197</v>
      </c>
      <c r="H1876" t="s">
        <v>135</v>
      </c>
      <c r="I1876" t="s">
        <v>136</v>
      </c>
      <c r="J1876" t="s">
        <v>137</v>
      </c>
      <c r="K1876" t="s">
        <v>138</v>
      </c>
      <c r="L1876" t="s">
        <v>5469</v>
      </c>
      <c r="M1876" t="s">
        <v>5470</v>
      </c>
      <c r="N1876" s="26">
        <v>1.2441666659999999</v>
      </c>
      <c r="O1876">
        <v>0</v>
      </c>
      <c r="P1876">
        <v>1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 s="26">
        <v>0</v>
      </c>
      <c r="X1876" s="26">
        <v>8.499864843601268E-2</v>
      </c>
      <c r="Y1876" s="26">
        <v>0</v>
      </c>
      <c r="Z1876" s="26">
        <v>0</v>
      </c>
      <c r="AA1876" s="26">
        <v>0</v>
      </c>
      <c r="AB1876" s="26">
        <v>0</v>
      </c>
      <c r="AC1876" s="26">
        <v>0</v>
      </c>
      <c r="AD1876" s="26">
        <v>0</v>
      </c>
      <c r="AE1876" s="26">
        <v>8.499864843601268E-2</v>
      </c>
    </row>
    <row r="1877" spans="1:31" x14ac:dyDescent="0.3">
      <c r="A1877">
        <v>2764016</v>
      </c>
      <c r="B1877">
        <v>1</v>
      </c>
      <c r="C1877" t="s">
        <v>80</v>
      </c>
      <c r="D1877" t="s">
        <v>102</v>
      </c>
      <c r="E1877" t="s">
        <v>175</v>
      </c>
      <c r="F1877" t="s">
        <v>5471</v>
      </c>
      <c r="G1877" t="s">
        <v>159</v>
      </c>
      <c r="H1877" t="s">
        <v>149</v>
      </c>
      <c r="I1877" t="s">
        <v>566</v>
      </c>
      <c r="J1877" t="s">
        <v>137</v>
      </c>
      <c r="K1877" t="s">
        <v>138</v>
      </c>
      <c r="L1877" t="s">
        <v>5472</v>
      </c>
      <c r="M1877" t="s">
        <v>5473</v>
      </c>
      <c r="N1877" s="26">
        <v>2.1944444E-2</v>
      </c>
      <c r="O1877">
        <v>2</v>
      </c>
      <c r="P1877">
        <v>11155</v>
      </c>
      <c r="Q1877">
        <v>88</v>
      </c>
      <c r="R1877">
        <v>1315</v>
      </c>
      <c r="S1877">
        <v>61</v>
      </c>
      <c r="T1877">
        <v>1907</v>
      </c>
      <c r="U1877">
        <v>15</v>
      </c>
      <c r="V1877">
        <v>4</v>
      </c>
      <c r="W1877" s="26">
        <v>1.1288182609445332E-2</v>
      </c>
      <c r="X1877" s="26">
        <v>43.100905425436302</v>
      </c>
      <c r="Y1877" s="26">
        <v>1.5798152174457079</v>
      </c>
      <c r="Z1877" s="26">
        <v>4.1636224005531135</v>
      </c>
      <c r="AA1877" s="26">
        <v>15.37348973406584</v>
      </c>
      <c r="AB1877" s="26">
        <v>24.78042645544901</v>
      </c>
      <c r="AC1877" s="26">
        <v>17.765052186977748</v>
      </c>
      <c r="AD1877" s="26">
        <v>1.98620574227633</v>
      </c>
      <c r="AE1877" s="26">
        <v>108.76080534481349</v>
      </c>
    </row>
    <row r="1878" spans="1:31" x14ac:dyDescent="0.3">
      <c r="A1878">
        <v>2764159</v>
      </c>
      <c r="B1878">
        <v>1</v>
      </c>
      <c r="C1878" t="s">
        <v>81</v>
      </c>
      <c r="D1878" t="s">
        <v>127</v>
      </c>
      <c r="E1878" t="s">
        <v>152</v>
      </c>
      <c r="F1878" t="s">
        <v>5474</v>
      </c>
      <c r="G1878" t="s">
        <v>159</v>
      </c>
      <c r="H1878" t="s">
        <v>149</v>
      </c>
      <c r="I1878" t="s">
        <v>136</v>
      </c>
      <c r="J1878" t="s">
        <v>137</v>
      </c>
      <c r="K1878" t="s">
        <v>138</v>
      </c>
      <c r="L1878" t="s">
        <v>5475</v>
      </c>
      <c r="M1878" t="s">
        <v>5476</v>
      </c>
      <c r="N1878" s="26">
        <v>7.0272222219999998</v>
      </c>
      <c r="O1878">
        <v>3</v>
      </c>
      <c r="P1878">
        <v>4</v>
      </c>
      <c r="Q1878">
        <v>46</v>
      </c>
      <c r="R1878">
        <v>21</v>
      </c>
      <c r="S1878">
        <v>2</v>
      </c>
      <c r="T1878">
        <v>2</v>
      </c>
      <c r="U1878">
        <v>0</v>
      </c>
      <c r="V1878">
        <v>0</v>
      </c>
      <c r="W1878" s="26">
        <v>0</v>
      </c>
      <c r="X1878" s="26">
        <v>0</v>
      </c>
      <c r="Y1878" s="26">
        <v>7.3735618214400009</v>
      </c>
      <c r="Z1878" s="26">
        <v>138.99181725566203</v>
      </c>
      <c r="AA1878" s="26">
        <v>0</v>
      </c>
      <c r="AB1878" s="26">
        <v>0</v>
      </c>
      <c r="AC1878" s="26">
        <v>0</v>
      </c>
      <c r="AD1878" s="26">
        <v>0</v>
      </c>
      <c r="AE1878" s="26">
        <v>146.36537907710203</v>
      </c>
    </row>
    <row r="1879" spans="1:31" x14ac:dyDescent="0.3">
      <c r="A1879">
        <v>2764042</v>
      </c>
      <c r="B1879">
        <v>1</v>
      </c>
      <c r="C1879" t="s">
        <v>80</v>
      </c>
      <c r="D1879" t="s">
        <v>83</v>
      </c>
      <c r="E1879" t="s">
        <v>146</v>
      </c>
      <c r="F1879" t="s">
        <v>5477</v>
      </c>
      <c r="G1879" t="s">
        <v>628</v>
      </c>
      <c r="H1879" t="s">
        <v>149</v>
      </c>
      <c r="I1879" t="s">
        <v>136</v>
      </c>
      <c r="J1879" t="s">
        <v>137</v>
      </c>
      <c r="K1879" t="s">
        <v>187</v>
      </c>
      <c r="L1879" t="s">
        <v>5478</v>
      </c>
      <c r="M1879" t="s">
        <v>5479</v>
      </c>
      <c r="N1879" s="26">
        <v>2.6713888880000001</v>
      </c>
      <c r="O1879">
        <v>0</v>
      </c>
      <c r="P1879">
        <v>0</v>
      </c>
      <c r="Q1879">
        <v>6</v>
      </c>
      <c r="R1879">
        <v>0</v>
      </c>
      <c r="S1879">
        <v>5</v>
      </c>
      <c r="T1879">
        <v>0</v>
      </c>
      <c r="U1879">
        <v>1</v>
      </c>
      <c r="V1879">
        <v>0</v>
      </c>
      <c r="W1879" s="26">
        <v>0</v>
      </c>
      <c r="X1879" s="26">
        <v>0</v>
      </c>
      <c r="Y1879" s="26">
        <v>12.539641915672105</v>
      </c>
      <c r="Z1879" s="26">
        <v>0</v>
      </c>
      <c r="AA1879" s="26">
        <v>21.926641422234496</v>
      </c>
      <c r="AB1879" s="26">
        <v>0</v>
      </c>
      <c r="AC1879" s="26">
        <v>50.643209370352949</v>
      </c>
      <c r="AD1879" s="26">
        <v>0</v>
      </c>
      <c r="AE1879" s="26">
        <v>85.109492708259552</v>
      </c>
    </row>
    <row r="1880" spans="1:31" x14ac:dyDescent="0.3">
      <c r="A1880">
        <v>2764334</v>
      </c>
      <c r="B1880">
        <v>1</v>
      </c>
      <c r="C1880" t="s">
        <v>80</v>
      </c>
      <c r="D1880" t="s">
        <v>106</v>
      </c>
      <c r="E1880" t="s">
        <v>157</v>
      </c>
      <c r="F1880" t="s">
        <v>5480</v>
      </c>
      <c r="G1880" t="s">
        <v>159</v>
      </c>
      <c r="H1880" t="s">
        <v>149</v>
      </c>
      <c r="I1880" t="s">
        <v>136</v>
      </c>
      <c r="J1880" t="s">
        <v>137</v>
      </c>
      <c r="K1880" t="s">
        <v>138</v>
      </c>
      <c r="L1880" t="s">
        <v>5481</v>
      </c>
      <c r="M1880" t="s">
        <v>5482</v>
      </c>
      <c r="N1880" s="26">
        <v>0.223611111</v>
      </c>
      <c r="O1880">
        <v>2</v>
      </c>
      <c r="P1880">
        <v>4</v>
      </c>
      <c r="Q1880">
        <v>67</v>
      </c>
      <c r="R1880">
        <v>344</v>
      </c>
      <c r="S1880">
        <v>28</v>
      </c>
      <c r="T1880">
        <v>61</v>
      </c>
      <c r="U1880">
        <v>0</v>
      </c>
      <c r="V1880">
        <v>0</v>
      </c>
      <c r="W1880" s="26">
        <v>0.13527436749879213</v>
      </c>
      <c r="X1880" s="26">
        <v>0.25216822166932673</v>
      </c>
      <c r="Y1880" s="26">
        <v>75.07648415353907</v>
      </c>
      <c r="Z1880" s="26">
        <v>5.8489199423200455</v>
      </c>
      <c r="AA1880" s="26">
        <v>6.3054020289526713</v>
      </c>
      <c r="AB1880" s="26">
        <v>2.7802214077398055</v>
      </c>
      <c r="AC1880" s="26">
        <v>0</v>
      </c>
      <c r="AD1880" s="26">
        <v>0</v>
      </c>
      <c r="AE1880" s="26">
        <v>90.398470121719711</v>
      </c>
    </row>
    <row r="1881" spans="1:31" x14ac:dyDescent="0.3">
      <c r="A1881">
        <v>2764025</v>
      </c>
      <c r="B1881">
        <v>1</v>
      </c>
      <c r="C1881" t="s">
        <v>80</v>
      </c>
      <c r="D1881" t="s">
        <v>82</v>
      </c>
      <c r="E1881" t="s">
        <v>132</v>
      </c>
      <c r="F1881" t="s">
        <v>5483</v>
      </c>
      <c r="G1881" t="s">
        <v>197</v>
      </c>
      <c r="H1881" t="s">
        <v>135</v>
      </c>
      <c r="I1881" t="s">
        <v>136</v>
      </c>
      <c r="J1881" t="s">
        <v>137</v>
      </c>
      <c r="K1881" t="s">
        <v>138</v>
      </c>
      <c r="L1881" t="s">
        <v>5484</v>
      </c>
      <c r="M1881" t="s">
        <v>5485</v>
      </c>
      <c r="N1881" s="26">
        <v>0.93166666600000003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 s="26">
        <v>0</v>
      </c>
      <c r="X1881" s="26">
        <v>5.6994021440292086E-2</v>
      </c>
      <c r="Y1881" s="26">
        <v>0</v>
      </c>
      <c r="Z1881" s="26">
        <v>0</v>
      </c>
      <c r="AA1881" s="26">
        <v>0</v>
      </c>
      <c r="AB1881" s="26">
        <v>0</v>
      </c>
      <c r="AC1881" s="26">
        <v>0</v>
      </c>
      <c r="AD1881" s="26">
        <v>0</v>
      </c>
      <c r="AE1881" s="26">
        <v>5.6994021440292086E-2</v>
      </c>
    </row>
    <row r="1882" spans="1:31" x14ac:dyDescent="0.3">
      <c r="A1882">
        <v>2763942</v>
      </c>
      <c r="B1882">
        <v>1</v>
      </c>
      <c r="C1882" t="s">
        <v>80</v>
      </c>
      <c r="D1882" t="s">
        <v>83</v>
      </c>
      <c r="E1882" t="s">
        <v>146</v>
      </c>
      <c r="F1882" t="s">
        <v>5486</v>
      </c>
      <c r="G1882" t="s">
        <v>628</v>
      </c>
      <c r="H1882" t="s">
        <v>149</v>
      </c>
      <c r="I1882" t="s">
        <v>136</v>
      </c>
      <c r="J1882" t="s">
        <v>137</v>
      </c>
      <c r="K1882" t="s">
        <v>187</v>
      </c>
      <c r="L1882" t="s">
        <v>5487</v>
      </c>
      <c r="M1882" t="s">
        <v>5488</v>
      </c>
      <c r="N1882" s="26">
        <v>2.628333333</v>
      </c>
      <c r="O1882">
        <v>0</v>
      </c>
      <c r="P1882">
        <v>0</v>
      </c>
      <c r="Q1882">
        <v>1</v>
      </c>
      <c r="R1882">
        <v>0</v>
      </c>
      <c r="S1882">
        <v>6</v>
      </c>
      <c r="T1882">
        <v>0</v>
      </c>
      <c r="U1882">
        <v>7</v>
      </c>
      <c r="V1882">
        <v>0</v>
      </c>
      <c r="W1882" s="26">
        <v>0</v>
      </c>
      <c r="X1882" s="26">
        <v>0</v>
      </c>
      <c r="Y1882" s="26">
        <v>2.5707833275363079</v>
      </c>
      <c r="Z1882" s="26">
        <v>0</v>
      </c>
      <c r="AA1882" s="26">
        <v>60.810465825416777</v>
      </c>
      <c r="AB1882" s="26">
        <v>0</v>
      </c>
      <c r="AC1882" s="26">
        <v>588.95943402638977</v>
      </c>
      <c r="AD1882" s="26">
        <v>0</v>
      </c>
      <c r="AE1882" s="26">
        <v>652.34068317934282</v>
      </c>
    </row>
    <row r="1883" spans="1:31" x14ac:dyDescent="0.3">
      <c r="A1883">
        <v>2764480</v>
      </c>
      <c r="B1883">
        <v>1</v>
      </c>
      <c r="C1883" t="s">
        <v>80</v>
      </c>
      <c r="D1883" t="s">
        <v>94</v>
      </c>
      <c r="E1883" t="s">
        <v>141</v>
      </c>
      <c r="F1883" t="s">
        <v>5489</v>
      </c>
      <c r="G1883" t="s">
        <v>303</v>
      </c>
      <c r="H1883" t="s">
        <v>135</v>
      </c>
      <c r="I1883" t="s">
        <v>136</v>
      </c>
      <c r="J1883" t="s">
        <v>137</v>
      </c>
      <c r="K1883" t="s">
        <v>138</v>
      </c>
      <c r="L1883" t="s">
        <v>5490</v>
      </c>
      <c r="M1883" t="s">
        <v>5491</v>
      </c>
      <c r="N1883" s="26">
        <v>3.6233333330000002</v>
      </c>
      <c r="O1883">
        <v>0</v>
      </c>
      <c r="P1883">
        <v>209</v>
      </c>
      <c r="Q1883">
        <v>0</v>
      </c>
      <c r="R1883">
        <v>0</v>
      </c>
      <c r="S1883">
        <v>0</v>
      </c>
      <c r="T1883">
        <v>10</v>
      </c>
      <c r="U1883">
        <v>0</v>
      </c>
      <c r="V1883">
        <v>0</v>
      </c>
      <c r="W1883" s="26">
        <v>0</v>
      </c>
      <c r="X1883" s="26">
        <v>199.32299859630851</v>
      </c>
      <c r="Y1883" s="26">
        <v>0</v>
      </c>
      <c r="Z1883" s="26">
        <v>0</v>
      </c>
      <c r="AA1883" s="26">
        <v>0</v>
      </c>
      <c r="AB1883" s="26">
        <v>8.7749037642785765</v>
      </c>
      <c r="AC1883" s="26">
        <v>0</v>
      </c>
      <c r="AD1883" s="26">
        <v>0</v>
      </c>
      <c r="AE1883" s="26">
        <v>208.09790236058709</v>
      </c>
    </row>
    <row r="1884" spans="1:31" x14ac:dyDescent="0.3">
      <c r="A1884">
        <v>2764380</v>
      </c>
      <c r="B1884">
        <v>1</v>
      </c>
      <c r="C1884" t="s">
        <v>80</v>
      </c>
      <c r="D1884" t="s">
        <v>83</v>
      </c>
      <c r="E1884" t="s">
        <v>146</v>
      </c>
      <c r="F1884" t="s">
        <v>5492</v>
      </c>
      <c r="G1884" t="s">
        <v>159</v>
      </c>
      <c r="H1884" t="s">
        <v>149</v>
      </c>
      <c r="I1884" t="s">
        <v>136</v>
      </c>
      <c r="J1884" t="s">
        <v>137</v>
      </c>
      <c r="K1884" t="s">
        <v>138</v>
      </c>
      <c r="L1884" t="s">
        <v>5493</v>
      </c>
      <c r="M1884" t="s">
        <v>5494</v>
      </c>
      <c r="N1884" s="26">
        <v>0.14249999999999999</v>
      </c>
      <c r="O1884">
        <v>0</v>
      </c>
      <c r="P1884">
        <v>238</v>
      </c>
      <c r="Q1884">
        <v>0</v>
      </c>
      <c r="R1884">
        <v>0</v>
      </c>
      <c r="S1884">
        <v>0</v>
      </c>
      <c r="T1884">
        <v>36</v>
      </c>
      <c r="U1884">
        <v>0</v>
      </c>
      <c r="V1884">
        <v>0</v>
      </c>
      <c r="W1884" s="26">
        <v>0</v>
      </c>
      <c r="X1884" s="26">
        <v>6.5092070440540599</v>
      </c>
      <c r="Y1884" s="26">
        <v>0</v>
      </c>
      <c r="Z1884" s="26">
        <v>0</v>
      </c>
      <c r="AA1884" s="26">
        <v>0</v>
      </c>
      <c r="AB1884" s="26">
        <v>3.1038791270526351</v>
      </c>
      <c r="AC1884" s="26">
        <v>0</v>
      </c>
      <c r="AD1884" s="26">
        <v>0</v>
      </c>
      <c r="AE1884" s="26">
        <v>9.6130861711066942</v>
      </c>
    </row>
    <row r="1885" spans="1:31" x14ac:dyDescent="0.3">
      <c r="A1885">
        <v>2764148</v>
      </c>
      <c r="B1885">
        <v>1</v>
      </c>
      <c r="C1885" t="s">
        <v>80</v>
      </c>
      <c r="D1885" t="s">
        <v>84</v>
      </c>
      <c r="E1885" t="s">
        <v>170</v>
      </c>
      <c r="F1885" t="s">
        <v>5495</v>
      </c>
      <c r="G1885" t="s">
        <v>1313</v>
      </c>
      <c r="H1885" t="s">
        <v>135</v>
      </c>
      <c r="I1885" t="s">
        <v>136</v>
      </c>
      <c r="J1885" t="s">
        <v>137</v>
      </c>
      <c r="K1885" t="s">
        <v>138</v>
      </c>
      <c r="L1885" t="s">
        <v>5496</v>
      </c>
      <c r="M1885" t="s">
        <v>5497</v>
      </c>
      <c r="N1885" s="26">
        <v>2.4655555549999999</v>
      </c>
      <c r="O1885">
        <v>0</v>
      </c>
      <c r="P1885">
        <v>226</v>
      </c>
      <c r="Q1885">
        <v>0</v>
      </c>
      <c r="R1885">
        <v>0</v>
      </c>
      <c r="S1885">
        <v>0</v>
      </c>
      <c r="T1885">
        <v>27</v>
      </c>
      <c r="U1885">
        <v>0</v>
      </c>
      <c r="V1885">
        <v>0</v>
      </c>
      <c r="W1885" s="26">
        <v>0</v>
      </c>
      <c r="X1885" s="26">
        <v>151.6618213746853</v>
      </c>
      <c r="Y1885" s="26">
        <v>0</v>
      </c>
      <c r="Z1885" s="26">
        <v>0</v>
      </c>
      <c r="AA1885" s="26">
        <v>0</v>
      </c>
      <c r="AB1885" s="26">
        <v>70.165057162195211</v>
      </c>
      <c r="AC1885" s="26">
        <v>0</v>
      </c>
      <c r="AD1885" s="26">
        <v>0</v>
      </c>
      <c r="AE1885" s="26">
        <v>221.82687853688051</v>
      </c>
    </row>
    <row r="1886" spans="1:31" x14ac:dyDescent="0.3">
      <c r="A1886">
        <v>2764345</v>
      </c>
      <c r="B1886">
        <v>2</v>
      </c>
      <c r="C1886" t="s">
        <v>80</v>
      </c>
      <c r="D1886" t="s">
        <v>108</v>
      </c>
      <c r="E1886" t="s">
        <v>141</v>
      </c>
      <c r="F1886" t="s">
        <v>5498</v>
      </c>
      <c r="G1886" t="s">
        <v>197</v>
      </c>
      <c r="H1886" t="s">
        <v>135</v>
      </c>
      <c r="I1886" t="s">
        <v>136</v>
      </c>
      <c r="J1886" t="s">
        <v>137</v>
      </c>
      <c r="K1886" t="s">
        <v>138</v>
      </c>
      <c r="L1886" t="s">
        <v>5464</v>
      </c>
      <c r="M1886" t="s">
        <v>5499</v>
      </c>
      <c r="N1886" s="26">
        <v>0.43666666599999998</v>
      </c>
      <c r="O1886">
        <v>0</v>
      </c>
      <c r="P1886">
        <v>39</v>
      </c>
      <c r="Q1886">
        <v>0</v>
      </c>
      <c r="R1886">
        <v>5</v>
      </c>
      <c r="S1886">
        <v>0</v>
      </c>
      <c r="T1886">
        <v>9</v>
      </c>
      <c r="U1886">
        <v>0</v>
      </c>
      <c r="V1886">
        <v>0</v>
      </c>
      <c r="W1886" s="26">
        <v>0</v>
      </c>
      <c r="X1886" s="26">
        <v>2.1530247056362035</v>
      </c>
      <c r="Y1886" s="26">
        <v>0</v>
      </c>
      <c r="Z1886" s="26">
        <v>0</v>
      </c>
      <c r="AA1886" s="26">
        <v>0</v>
      </c>
      <c r="AB1886" s="26">
        <v>0.63223161220753066</v>
      </c>
      <c r="AC1886" s="26">
        <v>0</v>
      </c>
      <c r="AD1886" s="26">
        <v>0</v>
      </c>
      <c r="AE1886" s="26">
        <v>2.785256317843734</v>
      </c>
    </row>
    <row r="1887" spans="1:31" x14ac:dyDescent="0.3">
      <c r="A1887">
        <v>2763919</v>
      </c>
      <c r="B1887">
        <v>1</v>
      </c>
      <c r="C1887" t="s">
        <v>80</v>
      </c>
      <c r="D1887" t="s">
        <v>85</v>
      </c>
      <c r="E1887" t="s">
        <v>132</v>
      </c>
      <c r="F1887" t="s">
        <v>3412</v>
      </c>
      <c r="G1887" t="s">
        <v>134</v>
      </c>
      <c r="H1887" t="s">
        <v>135</v>
      </c>
      <c r="I1887" t="s">
        <v>136</v>
      </c>
      <c r="J1887" t="s">
        <v>137</v>
      </c>
      <c r="K1887" t="s">
        <v>138</v>
      </c>
      <c r="L1887" t="s">
        <v>5500</v>
      </c>
      <c r="M1887" t="s">
        <v>5501</v>
      </c>
      <c r="N1887" s="26">
        <v>1.689444444</v>
      </c>
      <c r="O1887">
        <v>0</v>
      </c>
      <c r="P1887">
        <v>8</v>
      </c>
      <c r="Q1887">
        <v>0</v>
      </c>
      <c r="R1887">
        <v>0</v>
      </c>
      <c r="S1887">
        <v>0</v>
      </c>
      <c r="T1887">
        <v>3</v>
      </c>
      <c r="U1887">
        <v>0</v>
      </c>
      <c r="V1887">
        <v>0</v>
      </c>
      <c r="W1887" s="26">
        <v>0</v>
      </c>
      <c r="X1887" s="26">
        <v>2.238649784617861</v>
      </c>
      <c r="Y1887" s="26">
        <v>0</v>
      </c>
      <c r="Z1887" s="26">
        <v>0</v>
      </c>
      <c r="AA1887" s="26">
        <v>0</v>
      </c>
      <c r="AB1887" s="26">
        <v>4.8990163581134754</v>
      </c>
      <c r="AC1887" s="26">
        <v>0</v>
      </c>
      <c r="AD1887" s="26">
        <v>0</v>
      </c>
      <c r="AE1887" s="26">
        <v>7.1376661427313364</v>
      </c>
    </row>
    <row r="1888" spans="1:31" x14ac:dyDescent="0.3">
      <c r="A1888">
        <v>2764400</v>
      </c>
      <c r="B1888">
        <v>1</v>
      </c>
      <c r="C1888" t="s">
        <v>80</v>
      </c>
      <c r="D1888" t="s">
        <v>83</v>
      </c>
      <c r="E1888" t="s">
        <v>170</v>
      </c>
      <c r="F1888" t="s">
        <v>5502</v>
      </c>
      <c r="G1888" t="s">
        <v>425</v>
      </c>
      <c r="H1888" t="s">
        <v>135</v>
      </c>
      <c r="I1888" t="s">
        <v>136</v>
      </c>
      <c r="J1888" t="s">
        <v>137</v>
      </c>
      <c r="K1888" t="s">
        <v>138</v>
      </c>
      <c r="L1888" t="s">
        <v>5503</v>
      </c>
      <c r="M1888" t="s">
        <v>5504</v>
      </c>
      <c r="N1888" s="26">
        <v>2.8733333330000002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12</v>
      </c>
      <c r="U1888">
        <v>0</v>
      </c>
      <c r="V1888">
        <v>2</v>
      </c>
      <c r="W1888" s="26">
        <v>0</v>
      </c>
      <c r="X1888" s="26">
        <v>0</v>
      </c>
      <c r="Y1888" s="26">
        <v>0</v>
      </c>
      <c r="Z1888" s="26">
        <v>0</v>
      </c>
      <c r="AA1888" s="26">
        <v>0</v>
      </c>
      <c r="AB1888" s="26">
        <v>94.591097645717014</v>
      </c>
      <c r="AC1888" s="26">
        <v>0</v>
      </c>
      <c r="AD1888" s="26">
        <v>19.385100731055736</v>
      </c>
      <c r="AE1888" s="26">
        <v>113.97619837677274</v>
      </c>
    </row>
    <row r="1889" spans="1:31" x14ac:dyDescent="0.3">
      <c r="A1889">
        <v>2763999</v>
      </c>
      <c r="B1889">
        <v>1</v>
      </c>
      <c r="C1889" t="s">
        <v>80</v>
      </c>
      <c r="D1889" t="s">
        <v>101</v>
      </c>
      <c r="E1889" t="s">
        <v>152</v>
      </c>
      <c r="F1889" t="s">
        <v>5505</v>
      </c>
      <c r="G1889" t="s">
        <v>3589</v>
      </c>
      <c r="H1889" t="s">
        <v>149</v>
      </c>
      <c r="I1889" t="s">
        <v>136</v>
      </c>
      <c r="J1889" t="s">
        <v>137</v>
      </c>
      <c r="K1889" t="s">
        <v>138</v>
      </c>
      <c r="L1889" t="s">
        <v>5506</v>
      </c>
      <c r="M1889" t="s">
        <v>5507</v>
      </c>
      <c r="N1889" s="26">
        <v>7.2850000000000001</v>
      </c>
      <c r="O1889">
        <v>19</v>
      </c>
      <c r="P1889">
        <v>5007</v>
      </c>
      <c r="Q1889">
        <v>19</v>
      </c>
      <c r="R1889">
        <v>140</v>
      </c>
      <c r="S1889">
        <v>36</v>
      </c>
      <c r="T1889">
        <v>539</v>
      </c>
      <c r="U1889">
        <v>5</v>
      </c>
      <c r="V1889">
        <v>1</v>
      </c>
      <c r="W1889" s="26">
        <v>39.293146243019365</v>
      </c>
      <c r="X1889" s="26">
        <v>10525.159784354064</v>
      </c>
      <c r="Y1889" s="26">
        <v>903.49308248674492</v>
      </c>
      <c r="Z1889" s="26">
        <v>198.86428991922864</v>
      </c>
      <c r="AA1889" s="26">
        <v>2493.1240710862053</v>
      </c>
      <c r="AB1889" s="26">
        <v>3456.9918695476158</v>
      </c>
      <c r="AC1889" s="26">
        <v>470.65591092598203</v>
      </c>
      <c r="AD1889" s="26">
        <v>0</v>
      </c>
      <c r="AE1889" s="26">
        <v>18087.582154562861</v>
      </c>
    </row>
    <row r="1890" spans="1:31" x14ac:dyDescent="0.3">
      <c r="A1890">
        <v>2764045</v>
      </c>
      <c r="B1890">
        <v>1</v>
      </c>
      <c r="C1890" t="s">
        <v>80</v>
      </c>
      <c r="D1890" t="s">
        <v>102</v>
      </c>
      <c r="E1890" t="s">
        <v>146</v>
      </c>
      <c r="F1890" t="s">
        <v>5508</v>
      </c>
      <c r="G1890" t="s">
        <v>148</v>
      </c>
      <c r="H1890" t="s">
        <v>149</v>
      </c>
      <c r="I1890" t="s">
        <v>136</v>
      </c>
      <c r="J1890" t="s">
        <v>137</v>
      </c>
      <c r="K1890" t="s">
        <v>138</v>
      </c>
      <c r="L1890" t="s">
        <v>5509</v>
      </c>
      <c r="M1890" t="s">
        <v>5510</v>
      </c>
      <c r="N1890" s="26">
        <v>3.8533333330000001</v>
      </c>
      <c r="O1890">
        <v>0</v>
      </c>
      <c r="P1890">
        <v>13</v>
      </c>
      <c r="Q1890">
        <v>0</v>
      </c>
      <c r="R1890">
        <v>20</v>
      </c>
      <c r="S1890">
        <v>0</v>
      </c>
      <c r="T1890">
        <v>3</v>
      </c>
      <c r="U1890">
        <v>0</v>
      </c>
      <c r="V1890">
        <v>0</v>
      </c>
      <c r="W1890" s="26">
        <v>0</v>
      </c>
      <c r="X1890" s="26">
        <v>0</v>
      </c>
      <c r="Y1890" s="26">
        <v>0</v>
      </c>
      <c r="Z1890" s="26">
        <v>1.2635667042133334</v>
      </c>
      <c r="AA1890" s="26">
        <v>0</v>
      </c>
      <c r="AB1890" s="26">
        <v>0</v>
      </c>
      <c r="AC1890" s="26">
        <v>0</v>
      </c>
      <c r="AD1890" s="26">
        <v>0</v>
      </c>
      <c r="AE1890" s="26">
        <v>1.2635667042133334</v>
      </c>
    </row>
    <row r="1891" spans="1:31" x14ac:dyDescent="0.3">
      <c r="A1891">
        <v>2763876</v>
      </c>
      <c r="B1891">
        <v>1</v>
      </c>
      <c r="C1891" t="s">
        <v>81</v>
      </c>
      <c r="D1891" t="s">
        <v>127</v>
      </c>
      <c r="E1891" t="s">
        <v>141</v>
      </c>
      <c r="F1891" t="s">
        <v>4858</v>
      </c>
      <c r="G1891" t="s">
        <v>143</v>
      </c>
      <c r="H1891" t="s">
        <v>135</v>
      </c>
      <c r="I1891" t="s">
        <v>136</v>
      </c>
      <c r="J1891" t="s">
        <v>137</v>
      </c>
      <c r="K1891" t="s">
        <v>138</v>
      </c>
      <c r="L1891" t="s">
        <v>5511</v>
      </c>
      <c r="M1891" t="s">
        <v>5512</v>
      </c>
      <c r="N1891" s="26">
        <v>1.6411111110000001</v>
      </c>
      <c r="O1891">
        <v>0</v>
      </c>
      <c r="P1891">
        <v>146</v>
      </c>
      <c r="Q1891">
        <v>0</v>
      </c>
      <c r="R1891">
        <v>0</v>
      </c>
      <c r="S1891">
        <v>0</v>
      </c>
      <c r="T1891">
        <v>28</v>
      </c>
      <c r="U1891">
        <v>0</v>
      </c>
      <c r="V1891">
        <v>0</v>
      </c>
      <c r="W1891" s="26">
        <v>0</v>
      </c>
      <c r="X1891" s="26">
        <v>57.12015004880358</v>
      </c>
      <c r="Y1891" s="26">
        <v>0</v>
      </c>
      <c r="Z1891" s="26">
        <v>0</v>
      </c>
      <c r="AA1891" s="26">
        <v>0</v>
      </c>
      <c r="AB1891" s="26">
        <v>26.379399577846943</v>
      </c>
      <c r="AC1891" s="26">
        <v>0</v>
      </c>
      <c r="AD1891" s="26">
        <v>0</v>
      </c>
      <c r="AE1891" s="26">
        <v>83.49954962665052</v>
      </c>
    </row>
    <row r="1892" spans="1:31" x14ac:dyDescent="0.3">
      <c r="A1892">
        <v>2764085</v>
      </c>
      <c r="B1892">
        <v>1</v>
      </c>
      <c r="C1892" t="s">
        <v>80</v>
      </c>
      <c r="D1892" t="s">
        <v>102</v>
      </c>
      <c r="E1892" t="s">
        <v>157</v>
      </c>
      <c r="F1892" t="s">
        <v>4706</v>
      </c>
      <c r="G1892" t="s">
        <v>159</v>
      </c>
      <c r="H1892" t="s">
        <v>149</v>
      </c>
      <c r="I1892" t="s">
        <v>136</v>
      </c>
      <c r="J1892" t="s">
        <v>137</v>
      </c>
      <c r="K1892" t="s">
        <v>138</v>
      </c>
      <c r="L1892" t="s">
        <v>5513</v>
      </c>
      <c r="M1892" t="s">
        <v>5514</v>
      </c>
      <c r="N1892" s="26">
        <v>6.2222222000000001E-2</v>
      </c>
      <c r="O1892">
        <v>1</v>
      </c>
      <c r="P1892">
        <v>1787</v>
      </c>
      <c r="Q1892">
        <v>12</v>
      </c>
      <c r="R1892">
        <v>541</v>
      </c>
      <c r="S1892">
        <v>17</v>
      </c>
      <c r="T1892">
        <v>360</v>
      </c>
      <c r="U1892">
        <v>8</v>
      </c>
      <c r="V1892">
        <v>2</v>
      </c>
      <c r="W1892" s="26">
        <v>5.8953019604764453E-3</v>
      </c>
      <c r="X1892" s="26">
        <v>14.466152295590057</v>
      </c>
      <c r="Y1892" s="26">
        <v>0.7206989266789261</v>
      </c>
      <c r="Z1892" s="26">
        <v>4.1418831845886155</v>
      </c>
      <c r="AA1892" s="26">
        <v>7.3980445240076724</v>
      </c>
      <c r="AB1892" s="26">
        <v>11.654838342071576</v>
      </c>
      <c r="AC1892" s="26">
        <v>29.887517534560061</v>
      </c>
      <c r="AD1892" s="26">
        <v>2.3335967374498177</v>
      </c>
      <c r="AE1892" s="26">
        <v>70.608626846907214</v>
      </c>
    </row>
    <row r="1893" spans="1:31" x14ac:dyDescent="0.3">
      <c r="A1893">
        <v>2764331</v>
      </c>
      <c r="B1893">
        <v>1</v>
      </c>
      <c r="C1893" t="s">
        <v>81</v>
      </c>
      <c r="D1893" t="s">
        <v>122</v>
      </c>
      <c r="E1893" t="s">
        <v>157</v>
      </c>
      <c r="F1893" t="s">
        <v>5515</v>
      </c>
      <c r="G1893" t="s">
        <v>159</v>
      </c>
      <c r="H1893" t="s">
        <v>149</v>
      </c>
      <c r="I1893" t="s">
        <v>136</v>
      </c>
      <c r="J1893" t="s">
        <v>137</v>
      </c>
      <c r="K1893" t="s">
        <v>138</v>
      </c>
      <c r="L1893" t="s">
        <v>5516</v>
      </c>
      <c r="M1893" t="s">
        <v>5517</v>
      </c>
      <c r="N1893" s="26">
        <v>0.32861111100000001</v>
      </c>
      <c r="O1893">
        <v>27</v>
      </c>
      <c r="P1893">
        <v>1924</v>
      </c>
      <c r="Q1893">
        <v>277</v>
      </c>
      <c r="R1893">
        <v>103</v>
      </c>
      <c r="S1893">
        <v>56</v>
      </c>
      <c r="T1893">
        <v>163</v>
      </c>
      <c r="U1893">
        <v>6</v>
      </c>
      <c r="V1893">
        <v>1</v>
      </c>
      <c r="W1893" s="26">
        <v>1.6728578350644969</v>
      </c>
      <c r="X1893" s="26">
        <v>78.226020550943176</v>
      </c>
      <c r="Y1893" s="26">
        <v>31.661609233155978</v>
      </c>
      <c r="Z1893" s="26">
        <v>4.7649521569661228</v>
      </c>
      <c r="AA1893" s="26">
        <v>134.14054856918898</v>
      </c>
      <c r="AB1893" s="26">
        <v>31.775465165188695</v>
      </c>
      <c r="AC1893" s="26">
        <v>54.392871542119721</v>
      </c>
      <c r="AD1893" s="26">
        <v>7.0487148767035004E-2</v>
      </c>
      <c r="AE1893" s="26">
        <v>336.70481220139419</v>
      </c>
    </row>
    <row r="1894" spans="1:31" x14ac:dyDescent="0.3">
      <c r="A1894">
        <v>2763936</v>
      </c>
      <c r="B1894">
        <v>1</v>
      </c>
      <c r="C1894" t="s">
        <v>81</v>
      </c>
      <c r="D1894" t="s">
        <v>118</v>
      </c>
      <c r="E1894" t="s">
        <v>170</v>
      </c>
      <c r="F1894" t="s">
        <v>5518</v>
      </c>
      <c r="G1894" t="s">
        <v>303</v>
      </c>
      <c r="H1894" t="s">
        <v>135</v>
      </c>
      <c r="I1894" t="s">
        <v>136</v>
      </c>
      <c r="J1894" t="s">
        <v>137</v>
      </c>
      <c r="K1894" t="s">
        <v>138</v>
      </c>
      <c r="L1894" t="s">
        <v>5519</v>
      </c>
      <c r="M1894" t="s">
        <v>5520</v>
      </c>
      <c r="N1894" s="26">
        <v>1.9402777769999999</v>
      </c>
      <c r="O1894">
        <v>0</v>
      </c>
      <c r="P1894">
        <v>17</v>
      </c>
      <c r="Q1894">
        <v>0</v>
      </c>
      <c r="R1894">
        <v>4</v>
      </c>
      <c r="S1894">
        <v>0</v>
      </c>
      <c r="T1894">
        <v>0</v>
      </c>
      <c r="U1894">
        <v>0</v>
      </c>
      <c r="V1894">
        <v>0</v>
      </c>
      <c r="W1894" s="26">
        <v>0</v>
      </c>
      <c r="X1894" s="26">
        <v>0.80764961751666675</v>
      </c>
      <c r="Y1894" s="26">
        <v>0</v>
      </c>
      <c r="Z1894" s="26">
        <v>0</v>
      </c>
      <c r="AA1894" s="26">
        <v>0</v>
      </c>
      <c r="AB1894" s="26">
        <v>0</v>
      </c>
      <c r="AC1894" s="26">
        <v>0</v>
      </c>
      <c r="AD1894" s="26">
        <v>0</v>
      </c>
      <c r="AE1894" s="26">
        <v>0.80764961751666675</v>
      </c>
    </row>
    <row r="1895" spans="1:31" x14ac:dyDescent="0.3">
      <c r="A1895">
        <v>2764128</v>
      </c>
      <c r="B1895">
        <v>1</v>
      </c>
      <c r="C1895" t="s">
        <v>81</v>
      </c>
      <c r="D1895" t="s">
        <v>122</v>
      </c>
      <c r="E1895" t="s">
        <v>146</v>
      </c>
      <c r="F1895" t="s">
        <v>5521</v>
      </c>
      <c r="G1895" t="s">
        <v>148</v>
      </c>
      <c r="H1895" t="s">
        <v>149</v>
      </c>
      <c r="I1895" t="s">
        <v>136</v>
      </c>
      <c r="J1895" t="s">
        <v>137</v>
      </c>
      <c r="K1895" t="s">
        <v>138</v>
      </c>
      <c r="L1895" t="s">
        <v>5522</v>
      </c>
      <c r="M1895" t="s">
        <v>5523</v>
      </c>
      <c r="N1895" s="26">
        <v>2.4027777769999998</v>
      </c>
      <c r="O1895">
        <v>0</v>
      </c>
      <c r="P1895">
        <v>298</v>
      </c>
      <c r="Q1895">
        <v>0</v>
      </c>
      <c r="R1895">
        <v>1</v>
      </c>
      <c r="S1895">
        <v>2</v>
      </c>
      <c r="T1895">
        <v>12</v>
      </c>
      <c r="U1895">
        <v>0</v>
      </c>
      <c r="V1895">
        <v>0</v>
      </c>
      <c r="W1895" s="26">
        <v>0</v>
      </c>
      <c r="X1895" s="26">
        <v>78.015647923695425</v>
      </c>
      <c r="Y1895" s="26">
        <v>0</v>
      </c>
      <c r="Z1895" s="26">
        <v>0.18901260029015099</v>
      </c>
      <c r="AA1895" s="26">
        <v>4.8927544903911944</v>
      </c>
      <c r="AB1895" s="26">
        <v>17.466263525095865</v>
      </c>
      <c r="AC1895" s="26">
        <v>0</v>
      </c>
      <c r="AD1895" s="26">
        <v>0</v>
      </c>
      <c r="AE1895" s="26">
        <v>100.56367853947265</v>
      </c>
    </row>
    <row r="1896" spans="1:31" x14ac:dyDescent="0.3">
      <c r="A1896">
        <v>2764337</v>
      </c>
      <c r="B1896">
        <v>1</v>
      </c>
      <c r="C1896" t="s">
        <v>80</v>
      </c>
      <c r="D1896" t="s">
        <v>83</v>
      </c>
      <c r="E1896" t="s">
        <v>175</v>
      </c>
      <c r="F1896" t="s">
        <v>431</v>
      </c>
      <c r="G1896" t="s">
        <v>4592</v>
      </c>
      <c r="H1896" t="s">
        <v>365</v>
      </c>
      <c r="I1896" t="s">
        <v>136</v>
      </c>
      <c r="J1896" t="s">
        <v>137</v>
      </c>
      <c r="K1896" t="s">
        <v>187</v>
      </c>
      <c r="L1896" t="s">
        <v>5524</v>
      </c>
      <c r="M1896" t="s">
        <v>5525</v>
      </c>
      <c r="N1896" s="26">
        <v>2.2519444439999998</v>
      </c>
      <c r="O1896">
        <v>0</v>
      </c>
      <c r="P1896">
        <v>3789</v>
      </c>
      <c r="Q1896">
        <v>0</v>
      </c>
      <c r="R1896">
        <v>0</v>
      </c>
      <c r="S1896">
        <v>17</v>
      </c>
      <c r="T1896">
        <v>408</v>
      </c>
      <c r="U1896">
        <v>1</v>
      </c>
      <c r="V1896">
        <v>0</v>
      </c>
      <c r="W1896" s="26">
        <v>0</v>
      </c>
      <c r="X1896" s="26">
        <v>1890.5368490928927</v>
      </c>
      <c r="Y1896" s="26">
        <v>0</v>
      </c>
      <c r="Z1896" s="26">
        <v>0</v>
      </c>
      <c r="AA1896" s="26">
        <v>2366.8834976840562</v>
      </c>
      <c r="AB1896" s="26">
        <v>1008.1859040911916</v>
      </c>
      <c r="AC1896" s="26">
        <v>34.503862125156985</v>
      </c>
      <c r="AD1896" s="26">
        <v>0</v>
      </c>
      <c r="AE1896" s="26">
        <v>5300.1101129932977</v>
      </c>
    </row>
    <row r="1897" spans="1:31" x14ac:dyDescent="0.3">
      <c r="A1897">
        <v>2764394</v>
      </c>
      <c r="B1897">
        <v>1</v>
      </c>
      <c r="C1897" t="s">
        <v>81</v>
      </c>
      <c r="D1897" t="s">
        <v>128</v>
      </c>
      <c r="E1897" t="s">
        <v>170</v>
      </c>
      <c r="F1897" t="s">
        <v>5526</v>
      </c>
      <c r="G1897" t="s">
        <v>204</v>
      </c>
      <c r="H1897" t="s">
        <v>135</v>
      </c>
      <c r="I1897" t="s">
        <v>136</v>
      </c>
      <c r="J1897" t="s">
        <v>137</v>
      </c>
      <c r="K1897" t="s">
        <v>138</v>
      </c>
      <c r="L1897" t="s">
        <v>5527</v>
      </c>
      <c r="M1897" t="s">
        <v>5528</v>
      </c>
      <c r="N1897" s="26">
        <v>3.6949999999999998</v>
      </c>
      <c r="O1897">
        <v>0</v>
      </c>
      <c r="P1897">
        <v>45</v>
      </c>
      <c r="Q1897">
        <v>0</v>
      </c>
      <c r="R1897">
        <v>0</v>
      </c>
      <c r="S1897">
        <v>0</v>
      </c>
      <c r="T1897">
        <v>2</v>
      </c>
      <c r="U1897">
        <v>0</v>
      </c>
      <c r="V1897">
        <v>0</v>
      </c>
      <c r="W1897" s="26">
        <v>0</v>
      </c>
      <c r="X1897" s="26">
        <v>45.529360779270839</v>
      </c>
      <c r="Y1897" s="26">
        <v>0</v>
      </c>
      <c r="Z1897" s="26">
        <v>0</v>
      </c>
      <c r="AA1897" s="26">
        <v>0</v>
      </c>
      <c r="AB1897" s="26">
        <v>0</v>
      </c>
      <c r="AC1897" s="26">
        <v>0</v>
      </c>
      <c r="AD1897" s="26">
        <v>0</v>
      </c>
      <c r="AE1897" s="26">
        <v>45.529360779270839</v>
      </c>
    </row>
    <row r="1898" spans="1:31" x14ac:dyDescent="0.3">
      <c r="A1898">
        <v>2763959</v>
      </c>
      <c r="B1898">
        <v>1</v>
      </c>
      <c r="C1898" t="s">
        <v>80</v>
      </c>
      <c r="D1898" t="s">
        <v>95</v>
      </c>
      <c r="E1898" t="s">
        <v>175</v>
      </c>
      <c r="F1898" t="s">
        <v>3410</v>
      </c>
      <c r="G1898" t="s">
        <v>159</v>
      </c>
      <c r="H1898" t="s">
        <v>149</v>
      </c>
      <c r="I1898" t="s">
        <v>136</v>
      </c>
      <c r="J1898" t="s">
        <v>137</v>
      </c>
      <c r="K1898" t="s">
        <v>138</v>
      </c>
      <c r="L1898" t="s">
        <v>5529</v>
      </c>
      <c r="M1898" t="s">
        <v>5530</v>
      </c>
      <c r="N1898" s="26">
        <v>1.253333333</v>
      </c>
      <c r="O1898">
        <v>47</v>
      </c>
      <c r="P1898">
        <v>5828</v>
      </c>
      <c r="Q1898">
        <v>79</v>
      </c>
      <c r="R1898">
        <v>200</v>
      </c>
      <c r="S1898">
        <v>81</v>
      </c>
      <c r="T1898">
        <v>658</v>
      </c>
      <c r="U1898">
        <v>9</v>
      </c>
      <c r="V1898">
        <v>2</v>
      </c>
      <c r="W1898" s="26">
        <v>62.68393851456662</v>
      </c>
      <c r="X1898" s="26">
        <v>1934.8407220610354</v>
      </c>
      <c r="Y1898" s="26">
        <v>760.08982983421311</v>
      </c>
      <c r="Z1898" s="26">
        <v>44.359432252500461</v>
      </c>
      <c r="AA1898" s="26">
        <v>715.24082515403609</v>
      </c>
      <c r="AB1898" s="26">
        <v>690.37220939170345</v>
      </c>
      <c r="AC1898" s="26">
        <v>231.25624439517588</v>
      </c>
      <c r="AD1898" s="26">
        <v>8.2315069537532164</v>
      </c>
      <c r="AE1898" s="26">
        <v>4447.0747085569838</v>
      </c>
    </row>
    <row r="1899" spans="1:31" x14ac:dyDescent="0.3">
      <c r="A1899">
        <v>2763925</v>
      </c>
      <c r="B1899">
        <v>1</v>
      </c>
      <c r="C1899" t="s">
        <v>81</v>
      </c>
      <c r="D1899" t="s">
        <v>120</v>
      </c>
      <c r="E1899" t="s">
        <v>157</v>
      </c>
      <c r="F1899" t="s">
        <v>5531</v>
      </c>
      <c r="G1899" t="s">
        <v>186</v>
      </c>
      <c r="H1899" t="s">
        <v>149</v>
      </c>
      <c r="I1899" t="s">
        <v>136</v>
      </c>
      <c r="J1899" t="s">
        <v>137</v>
      </c>
      <c r="K1899" t="s">
        <v>187</v>
      </c>
      <c r="L1899" t="s">
        <v>5532</v>
      </c>
      <c r="M1899" t="s">
        <v>5533</v>
      </c>
      <c r="N1899" s="26">
        <v>7.4883333329999999</v>
      </c>
      <c r="O1899">
        <v>1</v>
      </c>
      <c r="P1899">
        <v>1331</v>
      </c>
      <c r="Q1899">
        <v>51</v>
      </c>
      <c r="R1899">
        <v>47</v>
      </c>
      <c r="S1899">
        <v>6</v>
      </c>
      <c r="T1899">
        <v>173</v>
      </c>
      <c r="U1899">
        <v>0</v>
      </c>
      <c r="V1899">
        <v>0</v>
      </c>
      <c r="W1899" s="26">
        <v>1.77848370267</v>
      </c>
      <c r="X1899" s="26">
        <v>1631.4829350065434</v>
      </c>
      <c r="Y1899" s="26">
        <v>13.357994289499521</v>
      </c>
      <c r="Z1899" s="26">
        <v>28.855447271744158</v>
      </c>
      <c r="AA1899" s="26">
        <v>21.045886566906731</v>
      </c>
      <c r="AB1899" s="26">
        <v>1131.3822502624255</v>
      </c>
      <c r="AC1899" s="26">
        <v>0</v>
      </c>
      <c r="AD1899" s="26">
        <v>0</v>
      </c>
      <c r="AE1899" s="26">
        <v>2827.9029970997894</v>
      </c>
    </row>
    <row r="1900" spans="1:31" x14ac:dyDescent="0.3">
      <c r="A1900">
        <v>2763902</v>
      </c>
      <c r="B1900">
        <v>1</v>
      </c>
      <c r="C1900" t="s">
        <v>80</v>
      </c>
      <c r="D1900" t="s">
        <v>94</v>
      </c>
      <c r="E1900" t="s">
        <v>157</v>
      </c>
      <c r="F1900" t="s">
        <v>5534</v>
      </c>
      <c r="G1900" t="s">
        <v>159</v>
      </c>
      <c r="H1900" t="s">
        <v>149</v>
      </c>
      <c r="I1900" t="s">
        <v>566</v>
      </c>
      <c r="J1900" t="s">
        <v>137</v>
      </c>
      <c r="K1900" t="s">
        <v>138</v>
      </c>
      <c r="L1900" t="s">
        <v>5535</v>
      </c>
      <c r="M1900" t="s">
        <v>5536</v>
      </c>
      <c r="N1900" s="26">
        <v>4.1388887999999999E-2</v>
      </c>
      <c r="O1900">
        <v>2</v>
      </c>
      <c r="P1900">
        <v>995</v>
      </c>
      <c r="Q1900">
        <v>67</v>
      </c>
      <c r="R1900">
        <v>322</v>
      </c>
      <c r="S1900">
        <v>28</v>
      </c>
      <c r="T1900">
        <v>176</v>
      </c>
      <c r="U1900">
        <v>10</v>
      </c>
      <c r="V1900">
        <v>0</v>
      </c>
      <c r="W1900" s="26">
        <v>1.6089532273026001E-2</v>
      </c>
      <c r="X1900" s="26">
        <v>9.5354290135370512</v>
      </c>
      <c r="Y1900" s="26">
        <v>0.46110204596634097</v>
      </c>
      <c r="Z1900" s="26">
        <v>0.72540272599000111</v>
      </c>
      <c r="AA1900" s="26">
        <v>11.662253163929188</v>
      </c>
      <c r="AB1900" s="26">
        <v>2.4727981736994598</v>
      </c>
      <c r="AC1900" s="26">
        <v>9.5440399369144711</v>
      </c>
      <c r="AD1900" s="26">
        <v>0</v>
      </c>
      <c r="AE1900" s="26">
        <v>34.417114592309538</v>
      </c>
    </row>
    <row r="1901" spans="1:31" x14ac:dyDescent="0.3">
      <c r="A1901">
        <v>2764443</v>
      </c>
      <c r="B1901">
        <v>1</v>
      </c>
      <c r="C1901" t="s">
        <v>80</v>
      </c>
      <c r="D1901" t="s">
        <v>94</v>
      </c>
      <c r="E1901" t="s">
        <v>132</v>
      </c>
      <c r="F1901" t="s">
        <v>5537</v>
      </c>
      <c r="G1901" t="s">
        <v>287</v>
      </c>
      <c r="H1901" t="s">
        <v>135</v>
      </c>
      <c r="I1901" t="s">
        <v>136</v>
      </c>
      <c r="J1901" t="s">
        <v>137</v>
      </c>
      <c r="K1901" t="s">
        <v>138</v>
      </c>
      <c r="L1901" t="s">
        <v>5538</v>
      </c>
      <c r="M1901" t="s">
        <v>5539</v>
      </c>
      <c r="N1901" s="26">
        <v>2.7075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13</v>
      </c>
      <c r="U1901">
        <v>0</v>
      </c>
      <c r="V1901">
        <v>0</v>
      </c>
      <c r="W1901" s="26">
        <v>0</v>
      </c>
      <c r="X1901" s="26">
        <v>0</v>
      </c>
      <c r="Y1901" s="26">
        <v>0</v>
      </c>
      <c r="Z1901" s="26">
        <v>0</v>
      </c>
      <c r="AA1901" s="26">
        <v>0</v>
      </c>
      <c r="AB1901" s="26">
        <v>25.650706468887112</v>
      </c>
      <c r="AC1901" s="26">
        <v>0</v>
      </c>
      <c r="AD1901" s="26">
        <v>0</v>
      </c>
      <c r="AE1901" s="26">
        <v>25.650706468887112</v>
      </c>
    </row>
    <row r="1902" spans="1:31" x14ac:dyDescent="0.3">
      <c r="A1902">
        <v>2764051</v>
      </c>
      <c r="B1902">
        <v>2</v>
      </c>
      <c r="C1902" t="s">
        <v>80</v>
      </c>
      <c r="D1902" t="s">
        <v>83</v>
      </c>
      <c r="E1902" t="s">
        <v>146</v>
      </c>
      <c r="F1902" t="s">
        <v>5540</v>
      </c>
      <c r="G1902" t="s">
        <v>3589</v>
      </c>
      <c r="H1902" t="s">
        <v>149</v>
      </c>
      <c r="I1902" t="s">
        <v>136</v>
      </c>
      <c r="J1902" t="s">
        <v>137</v>
      </c>
      <c r="K1902" t="s">
        <v>138</v>
      </c>
      <c r="L1902" t="s">
        <v>5541</v>
      </c>
      <c r="M1902" t="s">
        <v>5542</v>
      </c>
      <c r="N1902" s="26">
        <v>1.406111111</v>
      </c>
      <c r="O1902">
        <v>0</v>
      </c>
      <c r="P1902">
        <v>58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 s="26">
        <v>0</v>
      </c>
      <c r="X1902" s="26">
        <v>23.935099034555229</v>
      </c>
      <c r="Y1902" s="26">
        <v>0</v>
      </c>
      <c r="Z1902" s="26">
        <v>0</v>
      </c>
      <c r="AA1902" s="26">
        <v>0</v>
      </c>
      <c r="AB1902" s="26">
        <v>0</v>
      </c>
      <c r="AC1902" s="26">
        <v>0</v>
      </c>
      <c r="AD1902" s="26">
        <v>0</v>
      </c>
      <c r="AE1902" s="26">
        <v>23.935099034555229</v>
      </c>
    </row>
    <row r="1903" spans="1:31" x14ac:dyDescent="0.3">
      <c r="A1903">
        <v>2764466</v>
      </c>
      <c r="B1903">
        <v>1</v>
      </c>
      <c r="C1903" t="s">
        <v>81</v>
      </c>
      <c r="D1903" t="s">
        <v>119</v>
      </c>
      <c r="E1903" t="s">
        <v>170</v>
      </c>
      <c r="F1903" t="s">
        <v>5543</v>
      </c>
      <c r="G1903" t="s">
        <v>204</v>
      </c>
      <c r="H1903" t="s">
        <v>135</v>
      </c>
      <c r="I1903" t="s">
        <v>136</v>
      </c>
      <c r="J1903" t="s">
        <v>137</v>
      </c>
      <c r="K1903" t="s">
        <v>138</v>
      </c>
      <c r="L1903" t="s">
        <v>5544</v>
      </c>
      <c r="M1903" t="s">
        <v>5545</v>
      </c>
      <c r="N1903" s="26">
        <v>0.60555555500000002</v>
      </c>
      <c r="O1903">
        <v>0</v>
      </c>
      <c r="P1903">
        <v>111</v>
      </c>
      <c r="Q1903">
        <v>0</v>
      </c>
      <c r="R1903">
        <v>1</v>
      </c>
      <c r="S1903">
        <v>0</v>
      </c>
      <c r="T1903">
        <v>3</v>
      </c>
      <c r="U1903">
        <v>0</v>
      </c>
      <c r="V1903">
        <v>0</v>
      </c>
      <c r="W1903" s="26">
        <v>0</v>
      </c>
      <c r="X1903" s="26">
        <v>17.536211779969921</v>
      </c>
      <c r="Y1903" s="26">
        <v>0</v>
      </c>
      <c r="Z1903" s="26">
        <v>0</v>
      </c>
      <c r="AA1903" s="26">
        <v>0</v>
      </c>
      <c r="AB1903" s="26">
        <v>0.26840799847836</v>
      </c>
      <c r="AC1903" s="26">
        <v>0</v>
      </c>
      <c r="AD1903" s="26">
        <v>0</v>
      </c>
      <c r="AE1903" s="26">
        <v>17.804619778448281</v>
      </c>
    </row>
    <row r="1904" spans="1:31" x14ac:dyDescent="0.3">
      <c r="A1904">
        <v>2763971</v>
      </c>
      <c r="B1904">
        <v>1</v>
      </c>
      <c r="C1904" t="s">
        <v>80</v>
      </c>
      <c r="D1904" t="s">
        <v>87</v>
      </c>
      <c r="E1904" t="s">
        <v>141</v>
      </c>
      <c r="F1904" t="s">
        <v>5546</v>
      </c>
      <c r="G1904" t="s">
        <v>143</v>
      </c>
      <c r="H1904" t="s">
        <v>135</v>
      </c>
      <c r="I1904" t="s">
        <v>136</v>
      </c>
      <c r="J1904" t="s">
        <v>137</v>
      </c>
      <c r="K1904" t="s">
        <v>138</v>
      </c>
      <c r="L1904" t="s">
        <v>5547</v>
      </c>
      <c r="M1904" t="s">
        <v>5548</v>
      </c>
      <c r="N1904" s="26">
        <v>0.20861111099999999</v>
      </c>
      <c r="O1904">
        <v>0</v>
      </c>
      <c r="P1904">
        <v>308</v>
      </c>
      <c r="Q1904">
        <v>0</v>
      </c>
      <c r="R1904">
        <v>0</v>
      </c>
      <c r="S1904">
        <v>0</v>
      </c>
      <c r="T1904">
        <v>7</v>
      </c>
      <c r="U1904">
        <v>0</v>
      </c>
      <c r="V1904">
        <v>0</v>
      </c>
      <c r="W1904" s="26">
        <v>0</v>
      </c>
      <c r="X1904" s="26">
        <v>14.680208729605429</v>
      </c>
      <c r="Y1904" s="26">
        <v>0</v>
      </c>
      <c r="Z1904" s="26">
        <v>0</v>
      </c>
      <c r="AA1904" s="26">
        <v>0</v>
      </c>
      <c r="AB1904" s="26">
        <v>1.4301725453109699</v>
      </c>
      <c r="AC1904" s="26">
        <v>0</v>
      </c>
      <c r="AD1904" s="26">
        <v>0</v>
      </c>
      <c r="AE1904" s="26">
        <v>16.110381274916399</v>
      </c>
    </row>
    <row r="1905" spans="1:31" x14ac:dyDescent="0.3">
      <c r="A1905">
        <v>2764071</v>
      </c>
      <c r="B1905">
        <v>1</v>
      </c>
      <c r="C1905" t="s">
        <v>81</v>
      </c>
      <c r="D1905" t="s">
        <v>122</v>
      </c>
      <c r="E1905" t="s">
        <v>146</v>
      </c>
      <c r="F1905" t="s">
        <v>5549</v>
      </c>
      <c r="G1905" t="s">
        <v>154</v>
      </c>
      <c r="H1905" t="s">
        <v>149</v>
      </c>
      <c r="I1905" t="s">
        <v>136</v>
      </c>
      <c r="J1905" t="s">
        <v>137</v>
      </c>
      <c r="K1905" t="s">
        <v>138</v>
      </c>
      <c r="L1905" t="s">
        <v>5550</v>
      </c>
      <c r="M1905" t="s">
        <v>5551</v>
      </c>
      <c r="N1905" s="26">
        <v>0.67222222200000004</v>
      </c>
      <c r="O1905">
        <v>0</v>
      </c>
      <c r="P1905">
        <v>69</v>
      </c>
      <c r="Q1905">
        <v>0</v>
      </c>
      <c r="R1905">
        <v>0</v>
      </c>
      <c r="S1905">
        <v>0</v>
      </c>
      <c r="T1905">
        <v>3</v>
      </c>
      <c r="U1905">
        <v>0</v>
      </c>
      <c r="V1905">
        <v>0</v>
      </c>
      <c r="W1905" s="26">
        <v>0</v>
      </c>
      <c r="X1905" s="26">
        <v>6.888384517756549</v>
      </c>
      <c r="Y1905" s="26">
        <v>0</v>
      </c>
      <c r="Z1905" s="26">
        <v>0</v>
      </c>
      <c r="AA1905" s="26">
        <v>0</v>
      </c>
      <c r="AB1905" s="26">
        <v>0.33575807432934734</v>
      </c>
      <c r="AC1905" s="26">
        <v>0</v>
      </c>
      <c r="AD1905" s="26">
        <v>0</v>
      </c>
      <c r="AE1905" s="26">
        <v>7.2241425920858964</v>
      </c>
    </row>
    <row r="1906" spans="1:31" x14ac:dyDescent="0.3">
      <c r="A1906">
        <v>2764489</v>
      </c>
      <c r="B1906">
        <v>1</v>
      </c>
      <c r="C1906" t="s">
        <v>80</v>
      </c>
      <c r="D1906" t="s">
        <v>82</v>
      </c>
      <c r="E1906" t="s">
        <v>170</v>
      </c>
      <c r="F1906" t="s">
        <v>5552</v>
      </c>
      <c r="G1906" t="s">
        <v>204</v>
      </c>
      <c r="H1906" t="s">
        <v>135</v>
      </c>
      <c r="I1906" t="s">
        <v>136</v>
      </c>
      <c r="J1906" t="s">
        <v>137</v>
      </c>
      <c r="K1906" t="s">
        <v>138</v>
      </c>
      <c r="L1906" t="s">
        <v>5553</v>
      </c>
      <c r="M1906" t="s">
        <v>5554</v>
      </c>
      <c r="N1906" s="26">
        <v>1.6277777769999999</v>
      </c>
      <c r="O1906">
        <v>0</v>
      </c>
      <c r="P1906">
        <v>139</v>
      </c>
      <c r="Q1906">
        <v>0</v>
      </c>
      <c r="R1906">
        <v>0</v>
      </c>
      <c r="S1906">
        <v>0</v>
      </c>
      <c r="T1906">
        <v>4</v>
      </c>
      <c r="U1906">
        <v>0</v>
      </c>
      <c r="V1906">
        <v>0</v>
      </c>
      <c r="W1906" s="26">
        <v>0</v>
      </c>
      <c r="X1906" s="26">
        <v>77.622407975590633</v>
      </c>
      <c r="Y1906" s="26">
        <v>0</v>
      </c>
      <c r="Z1906" s="26">
        <v>0</v>
      </c>
      <c r="AA1906" s="26">
        <v>0</v>
      </c>
      <c r="AB1906" s="26">
        <v>0.51746573609841562</v>
      </c>
      <c r="AC1906" s="26">
        <v>0</v>
      </c>
      <c r="AD1906" s="26">
        <v>0</v>
      </c>
      <c r="AE1906" s="26">
        <v>78.139873711689049</v>
      </c>
    </row>
    <row r="1907" spans="1:31" x14ac:dyDescent="0.3">
      <c r="A1907">
        <v>2763919</v>
      </c>
      <c r="B1907">
        <v>2</v>
      </c>
      <c r="C1907" t="s">
        <v>80</v>
      </c>
      <c r="D1907" t="s">
        <v>85</v>
      </c>
      <c r="E1907" t="s">
        <v>141</v>
      </c>
      <c r="F1907" t="s">
        <v>5555</v>
      </c>
      <c r="G1907" t="s">
        <v>134</v>
      </c>
      <c r="H1907" t="s">
        <v>135</v>
      </c>
      <c r="I1907" t="s">
        <v>136</v>
      </c>
      <c r="J1907" t="s">
        <v>137</v>
      </c>
      <c r="K1907" t="s">
        <v>138</v>
      </c>
      <c r="L1907" t="s">
        <v>5501</v>
      </c>
      <c r="M1907" t="s">
        <v>5556</v>
      </c>
      <c r="N1907" s="26">
        <v>0.41305555500000002</v>
      </c>
      <c r="O1907">
        <v>0</v>
      </c>
      <c r="P1907">
        <v>519</v>
      </c>
      <c r="Q1907">
        <v>0</v>
      </c>
      <c r="R1907">
        <v>0</v>
      </c>
      <c r="S1907">
        <v>0</v>
      </c>
      <c r="T1907">
        <v>93</v>
      </c>
      <c r="U1907">
        <v>0</v>
      </c>
      <c r="V1907">
        <v>0</v>
      </c>
      <c r="W1907" s="26">
        <v>0</v>
      </c>
      <c r="X1907" s="26">
        <v>49.337395346125035</v>
      </c>
      <c r="Y1907" s="26">
        <v>0</v>
      </c>
      <c r="Z1907" s="26">
        <v>0</v>
      </c>
      <c r="AA1907" s="26">
        <v>0</v>
      </c>
      <c r="AB1907" s="26">
        <v>49.680770954034145</v>
      </c>
      <c r="AC1907" s="26">
        <v>0</v>
      </c>
      <c r="AD1907" s="26">
        <v>0</v>
      </c>
      <c r="AE1907" s="26">
        <v>99.01816630015918</v>
      </c>
    </row>
    <row r="1908" spans="1:31" x14ac:dyDescent="0.3">
      <c r="A1908">
        <v>2763885</v>
      </c>
      <c r="B1908">
        <v>1</v>
      </c>
      <c r="C1908" t="s">
        <v>80</v>
      </c>
      <c r="D1908" t="s">
        <v>83</v>
      </c>
      <c r="E1908" t="s">
        <v>175</v>
      </c>
      <c r="F1908" t="s">
        <v>1685</v>
      </c>
      <c r="G1908" t="s">
        <v>326</v>
      </c>
      <c r="H1908" t="s">
        <v>365</v>
      </c>
      <c r="I1908" t="s">
        <v>136</v>
      </c>
      <c r="J1908" t="s">
        <v>137</v>
      </c>
      <c r="K1908" t="s">
        <v>187</v>
      </c>
      <c r="L1908" t="s">
        <v>5557</v>
      </c>
      <c r="M1908" t="s">
        <v>5558</v>
      </c>
      <c r="N1908" s="26">
        <v>0.1</v>
      </c>
      <c r="O1908">
        <v>10</v>
      </c>
      <c r="P1908">
        <v>2064</v>
      </c>
      <c r="Q1908">
        <v>0</v>
      </c>
      <c r="R1908">
        <v>0</v>
      </c>
      <c r="S1908">
        <v>17</v>
      </c>
      <c r="T1908">
        <v>359</v>
      </c>
      <c r="U1908">
        <v>6</v>
      </c>
      <c r="V1908">
        <v>10</v>
      </c>
      <c r="W1908" s="26">
        <v>0.24282405246736002</v>
      </c>
      <c r="X1908" s="26">
        <v>53.294764108782907</v>
      </c>
      <c r="Y1908" s="26">
        <v>0</v>
      </c>
      <c r="Z1908" s="26">
        <v>0</v>
      </c>
      <c r="AA1908" s="26">
        <v>12.782702765361762</v>
      </c>
      <c r="AB1908" s="26">
        <v>27.234773436663708</v>
      </c>
      <c r="AC1908" s="26">
        <v>9.2217536114465926</v>
      </c>
      <c r="AD1908" s="26">
        <v>6.8613419409567005</v>
      </c>
      <c r="AE1908" s="26">
        <v>109.63815991567903</v>
      </c>
    </row>
    <row r="1909" spans="1:31" x14ac:dyDescent="0.3">
      <c r="A1909">
        <v>2764526</v>
      </c>
      <c r="B1909">
        <v>1</v>
      </c>
      <c r="C1909" t="s">
        <v>80</v>
      </c>
      <c r="D1909" t="s">
        <v>87</v>
      </c>
      <c r="E1909" t="s">
        <v>166</v>
      </c>
      <c r="F1909" t="s">
        <v>5559</v>
      </c>
      <c r="G1909" t="s">
        <v>232</v>
      </c>
      <c r="H1909" t="s">
        <v>135</v>
      </c>
      <c r="I1909" t="s">
        <v>136</v>
      </c>
      <c r="J1909" t="s">
        <v>137</v>
      </c>
      <c r="K1909" t="s">
        <v>138</v>
      </c>
      <c r="L1909" t="s">
        <v>5560</v>
      </c>
      <c r="M1909" t="s">
        <v>5336</v>
      </c>
      <c r="N1909" s="26">
        <v>0.96777777700000001</v>
      </c>
      <c r="O1909">
        <v>0</v>
      </c>
      <c r="P1909">
        <v>82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 s="26">
        <v>0</v>
      </c>
      <c r="X1909" s="26">
        <v>21.253362508796307</v>
      </c>
      <c r="Y1909" s="26">
        <v>0</v>
      </c>
      <c r="Z1909" s="26">
        <v>0</v>
      </c>
      <c r="AA1909" s="26">
        <v>0</v>
      </c>
      <c r="AB1909" s="26">
        <v>0</v>
      </c>
      <c r="AC1909" s="26">
        <v>0</v>
      </c>
      <c r="AD1909" s="26">
        <v>0</v>
      </c>
      <c r="AE1909" s="26">
        <v>21.253362508796307</v>
      </c>
    </row>
    <row r="1910" spans="1:31" x14ac:dyDescent="0.3">
      <c r="A1910">
        <v>2764148</v>
      </c>
      <c r="B1910">
        <v>2</v>
      </c>
      <c r="C1910" t="s">
        <v>80</v>
      </c>
      <c r="D1910" t="s">
        <v>84</v>
      </c>
      <c r="E1910" t="s">
        <v>141</v>
      </c>
      <c r="F1910" t="s">
        <v>5561</v>
      </c>
      <c r="G1910" t="s">
        <v>1313</v>
      </c>
      <c r="H1910" t="s">
        <v>135</v>
      </c>
      <c r="I1910" t="s">
        <v>136</v>
      </c>
      <c r="J1910" t="s">
        <v>137</v>
      </c>
      <c r="K1910" t="s">
        <v>138</v>
      </c>
      <c r="L1910" t="s">
        <v>5497</v>
      </c>
      <c r="M1910" t="s">
        <v>5562</v>
      </c>
      <c r="N1910" s="26">
        <v>0.35277777700000001</v>
      </c>
      <c r="O1910">
        <v>0</v>
      </c>
      <c r="P1910">
        <v>503</v>
      </c>
      <c r="Q1910">
        <v>0</v>
      </c>
      <c r="R1910">
        <v>0</v>
      </c>
      <c r="S1910">
        <v>0</v>
      </c>
      <c r="T1910">
        <v>67</v>
      </c>
      <c r="U1910">
        <v>0</v>
      </c>
      <c r="V1910">
        <v>1</v>
      </c>
      <c r="W1910" s="26">
        <v>0</v>
      </c>
      <c r="X1910" s="26">
        <v>47.02132575910035</v>
      </c>
      <c r="Y1910" s="26">
        <v>0</v>
      </c>
      <c r="Z1910" s="26">
        <v>0</v>
      </c>
      <c r="AA1910" s="26">
        <v>0</v>
      </c>
      <c r="AB1910" s="26">
        <v>29.517321875353407</v>
      </c>
      <c r="AC1910" s="26">
        <v>0</v>
      </c>
      <c r="AD1910" s="26">
        <v>12.068425218631109</v>
      </c>
      <c r="AE1910" s="26">
        <v>88.607072853084858</v>
      </c>
    </row>
    <row r="1911" spans="1:31" x14ac:dyDescent="0.3">
      <c r="A1911">
        <v>2763968</v>
      </c>
      <c r="B1911">
        <v>1</v>
      </c>
      <c r="C1911" t="s">
        <v>81</v>
      </c>
      <c r="D1911" t="s">
        <v>128</v>
      </c>
      <c r="E1911" t="s">
        <v>170</v>
      </c>
      <c r="F1911" t="s">
        <v>5563</v>
      </c>
      <c r="G1911" t="s">
        <v>344</v>
      </c>
      <c r="H1911" t="s">
        <v>135</v>
      </c>
      <c r="I1911" t="s">
        <v>136</v>
      </c>
      <c r="J1911" t="s">
        <v>137</v>
      </c>
      <c r="K1911" t="s">
        <v>138</v>
      </c>
      <c r="L1911" t="s">
        <v>5564</v>
      </c>
      <c r="M1911" t="s">
        <v>5565</v>
      </c>
      <c r="N1911" s="26">
        <v>6.6619444440000004</v>
      </c>
      <c r="O1911">
        <v>0</v>
      </c>
      <c r="P1911">
        <v>73</v>
      </c>
      <c r="Q1911">
        <v>0</v>
      </c>
      <c r="R1911">
        <v>0</v>
      </c>
      <c r="S1911">
        <v>0</v>
      </c>
      <c r="T1911">
        <v>7</v>
      </c>
      <c r="U1911">
        <v>0</v>
      </c>
      <c r="V1911">
        <v>0</v>
      </c>
      <c r="W1911" s="26">
        <v>0</v>
      </c>
      <c r="X1911" s="26">
        <v>51.803667910750072</v>
      </c>
      <c r="Y1911" s="26">
        <v>0</v>
      </c>
      <c r="Z1911" s="26">
        <v>0</v>
      </c>
      <c r="AA1911" s="26">
        <v>0</v>
      </c>
      <c r="AB1911" s="26">
        <v>3.888151619730766</v>
      </c>
      <c r="AC1911" s="26">
        <v>0</v>
      </c>
      <c r="AD1911" s="26">
        <v>0</v>
      </c>
      <c r="AE1911" s="26">
        <v>55.691819530480835</v>
      </c>
    </row>
    <row r="1912" spans="1:31" x14ac:dyDescent="0.3">
      <c r="A1912">
        <v>2763905</v>
      </c>
      <c r="B1912">
        <v>1</v>
      </c>
      <c r="C1912" t="s">
        <v>80</v>
      </c>
      <c r="D1912" t="s">
        <v>97</v>
      </c>
      <c r="E1912" t="s">
        <v>166</v>
      </c>
      <c r="F1912" t="s">
        <v>5566</v>
      </c>
      <c r="G1912" t="s">
        <v>425</v>
      </c>
      <c r="H1912" t="s">
        <v>135</v>
      </c>
      <c r="I1912" t="s">
        <v>136</v>
      </c>
      <c r="J1912" t="s">
        <v>137</v>
      </c>
      <c r="K1912" t="s">
        <v>138</v>
      </c>
      <c r="L1912" t="s">
        <v>5567</v>
      </c>
      <c r="M1912" t="s">
        <v>5393</v>
      </c>
      <c r="N1912" s="26">
        <v>3.2733333330000001</v>
      </c>
      <c r="O1912">
        <v>0</v>
      </c>
      <c r="P1912">
        <v>21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 s="26">
        <v>0</v>
      </c>
      <c r="X1912" s="26">
        <v>23.203954754431553</v>
      </c>
      <c r="Y1912" s="26">
        <v>0</v>
      </c>
      <c r="Z1912" s="26">
        <v>0</v>
      </c>
      <c r="AA1912" s="26">
        <v>0</v>
      </c>
      <c r="AB1912" s="26">
        <v>0</v>
      </c>
      <c r="AC1912" s="26">
        <v>0</v>
      </c>
      <c r="AD1912" s="26">
        <v>0</v>
      </c>
      <c r="AE1912" s="26">
        <v>23.203954754431553</v>
      </c>
    </row>
    <row r="1913" spans="1:31" x14ac:dyDescent="0.3">
      <c r="A1913">
        <v>2764360</v>
      </c>
      <c r="B1913">
        <v>1</v>
      </c>
      <c r="C1913" t="s">
        <v>80</v>
      </c>
      <c r="D1913" t="s">
        <v>97</v>
      </c>
      <c r="E1913" t="s">
        <v>132</v>
      </c>
      <c r="F1913" t="s">
        <v>5568</v>
      </c>
      <c r="G1913" t="s">
        <v>197</v>
      </c>
      <c r="H1913" t="s">
        <v>135</v>
      </c>
      <c r="I1913" t="s">
        <v>136</v>
      </c>
      <c r="J1913" t="s">
        <v>137</v>
      </c>
      <c r="K1913" t="s">
        <v>138</v>
      </c>
      <c r="L1913" t="s">
        <v>5569</v>
      </c>
      <c r="M1913" t="s">
        <v>5570</v>
      </c>
      <c r="N1913" s="26">
        <v>1.5991666659999999</v>
      </c>
      <c r="O1913">
        <v>0</v>
      </c>
      <c r="P1913">
        <v>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 s="26">
        <v>0</v>
      </c>
      <c r="X1913" s="26">
        <v>1.0883249505673134</v>
      </c>
      <c r="Y1913" s="26">
        <v>0</v>
      </c>
      <c r="Z1913" s="26">
        <v>0</v>
      </c>
      <c r="AA1913" s="26">
        <v>0</v>
      </c>
      <c r="AB1913" s="26">
        <v>0</v>
      </c>
      <c r="AC1913" s="26">
        <v>0</v>
      </c>
      <c r="AD1913" s="26">
        <v>0</v>
      </c>
      <c r="AE1913" s="26">
        <v>1.0883249505673134</v>
      </c>
    </row>
    <row r="1914" spans="1:31" x14ac:dyDescent="0.3">
      <c r="A1914">
        <v>2764403</v>
      </c>
      <c r="B1914">
        <v>1</v>
      </c>
      <c r="C1914" t="s">
        <v>81</v>
      </c>
      <c r="D1914" t="s">
        <v>127</v>
      </c>
      <c r="E1914" t="s">
        <v>152</v>
      </c>
      <c r="F1914" t="s">
        <v>963</v>
      </c>
      <c r="G1914" t="s">
        <v>159</v>
      </c>
      <c r="H1914" t="s">
        <v>149</v>
      </c>
      <c r="I1914" t="s">
        <v>136</v>
      </c>
      <c r="J1914" t="s">
        <v>137</v>
      </c>
      <c r="K1914" t="s">
        <v>138</v>
      </c>
      <c r="L1914" t="s">
        <v>5571</v>
      </c>
      <c r="M1914" t="s">
        <v>5572</v>
      </c>
      <c r="N1914" s="26">
        <v>0.75555555500000005</v>
      </c>
      <c r="O1914">
        <v>10</v>
      </c>
      <c r="P1914">
        <v>3</v>
      </c>
      <c r="Q1914">
        <v>289</v>
      </c>
      <c r="R1914">
        <v>46</v>
      </c>
      <c r="S1914">
        <v>17</v>
      </c>
      <c r="T1914">
        <v>2</v>
      </c>
      <c r="U1914">
        <v>0</v>
      </c>
      <c r="V1914">
        <v>0</v>
      </c>
      <c r="W1914" s="26">
        <v>3.048563061153498</v>
      </c>
      <c r="X1914" s="26">
        <v>0</v>
      </c>
      <c r="Y1914" s="26">
        <v>60.894764156654006</v>
      </c>
      <c r="Z1914" s="26">
        <v>6.4998641572941329</v>
      </c>
      <c r="AA1914" s="26">
        <v>21.390957592038287</v>
      </c>
      <c r="AB1914" s="26">
        <v>0</v>
      </c>
      <c r="AC1914" s="26">
        <v>0</v>
      </c>
      <c r="AD1914" s="26">
        <v>0</v>
      </c>
      <c r="AE1914" s="26">
        <v>91.834148967139924</v>
      </c>
    </row>
    <row r="1915" spans="1:31" x14ac:dyDescent="0.3">
      <c r="A1915">
        <v>2764446</v>
      </c>
      <c r="B1915">
        <v>1</v>
      </c>
      <c r="C1915" t="s">
        <v>80</v>
      </c>
      <c r="D1915" t="s">
        <v>104</v>
      </c>
      <c r="E1915" t="s">
        <v>152</v>
      </c>
      <c r="F1915" t="s">
        <v>5573</v>
      </c>
      <c r="G1915" t="s">
        <v>451</v>
      </c>
      <c r="H1915" t="s">
        <v>149</v>
      </c>
      <c r="I1915" t="s">
        <v>136</v>
      </c>
      <c r="J1915" t="s">
        <v>137</v>
      </c>
      <c r="K1915" t="s">
        <v>138</v>
      </c>
      <c r="L1915" t="s">
        <v>5574</v>
      </c>
      <c r="M1915" t="s">
        <v>5575</v>
      </c>
      <c r="N1915" s="26">
        <v>4.5147222219999996</v>
      </c>
      <c r="O1915">
        <v>0</v>
      </c>
      <c r="P1915">
        <v>0</v>
      </c>
      <c r="Q1915">
        <v>0</v>
      </c>
      <c r="R1915">
        <v>0</v>
      </c>
      <c r="S1915">
        <v>24</v>
      </c>
      <c r="T1915">
        <v>3</v>
      </c>
      <c r="U1915">
        <v>6</v>
      </c>
      <c r="V1915">
        <v>0</v>
      </c>
      <c r="W1915" s="26">
        <v>0</v>
      </c>
      <c r="X1915" s="26">
        <v>0</v>
      </c>
      <c r="Y1915" s="26">
        <v>0</v>
      </c>
      <c r="Z1915" s="26">
        <v>0</v>
      </c>
      <c r="AA1915" s="26">
        <v>499.67949579968734</v>
      </c>
      <c r="AB1915" s="26">
        <v>4.8273748400233343</v>
      </c>
      <c r="AC1915" s="26">
        <v>1051.8299758872508</v>
      </c>
      <c r="AD1915" s="26">
        <v>0</v>
      </c>
      <c r="AE1915" s="26">
        <v>1556.3368465269614</v>
      </c>
    </row>
    <row r="1916" spans="1:31" x14ac:dyDescent="0.3">
      <c r="A1916">
        <v>2763928</v>
      </c>
      <c r="B1916">
        <v>1</v>
      </c>
      <c r="C1916" t="s">
        <v>81</v>
      </c>
      <c r="D1916" t="s">
        <v>120</v>
      </c>
      <c r="E1916" t="s">
        <v>157</v>
      </c>
      <c r="F1916" t="s">
        <v>5576</v>
      </c>
      <c r="G1916" t="s">
        <v>159</v>
      </c>
      <c r="H1916" t="s">
        <v>149</v>
      </c>
      <c r="I1916" t="s">
        <v>136</v>
      </c>
      <c r="J1916" t="s">
        <v>137</v>
      </c>
      <c r="K1916" t="s">
        <v>138</v>
      </c>
      <c r="L1916" t="s">
        <v>5577</v>
      </c>
      <c r="M1916" t="s">
        <v>5578</v>
      </c>
      <c r="N1916" s="26">
        <v>0.45027777699999999</v>
      </c>
      <c r="O1916">
        <v>8</v>
      </c>
      <c r="P1916">
        <v>1234</v>
      </c>
      <c r="Q1916">
        <v>117</v>
      </c>
      <c r="R1916">
        <v>69</v>
      </c>
      <c r="S1916">
        <v>21</v>
      </c>
      <c r="T1916">
        <v>70</v>
      </c>
      <c r="U1916">
        <v>2</v>
      </c>
      <c r="V1916">
        <v>0</v>
      </c>
      <c r="W1916" s="26">
        <v>0.76554765185499996</v>
      </c>
      <c r="X1916" s="26">
        <v>83.123557581070045</v>
      </c>
      <c r="Y1916" s="26">
        <v>4.9629575790814728</v>
      </c>
      <c r="Z1916" s="26">
        <v>2.3217130946691391</v>
      </c>
      <c r="AA1916" s="26">
        <v>67.662844200227767</v>
      </c>
      <c r="AB1916" s="26">
        <v>13.602647991272468</v>
      </c>
      <c r="AC1916" s="26">
        <v>14.005116366193011</v>
      </c>
      <c r="AD1916" s="26">
        <v>0</v>
      </c>
      <c r="AE1916" s="26">
        <v>186.44438446436891</v>
      </c>
    </row>
    <row r="1917" spans="1:31" x14ac:dyDescent="0.3">
      <c r="A1917">
        <v>2763945</v>
      </c>
      <c r="B1917">
        <v>1</v>
      </c>
      <c r="C1917" t="s">
        <v>80</v>
      </c>
      <c r="D1917" t="s">
        <v>85</v>
      </c>
      <c r="E1917" t="s">
        <v>132</v>
      </c>
      <c r="F1917" t="s">
        <v>4844</v>
      </c>
      <c r="G1917" t="s">
        <v>134</v>
      </c>
      <c r="H1917" t="s">
        <v>135</v>
      </c>
      <c r="I1917" t="s">
        <v>136</v>
      </c>
      <c r="J1917" t="s">
        <v>137</v>
      </c>
      <c r="K1917" t="s">
        <v>138</v>
      </c>
      <c r="L1917" t="s">
        <v>5579</v>
      </c>
      <c r="M1917" t="s">
        <v>5580</v>
      </c>
      <c r="N1917" s="26">
        <v>2.0016666660000002</v>
      </c>
      <c r="O1917">
        <v>0</v>
      </c>
      <c r="P1917">
        <v>15</v>
      </c>
      <c r="Q1917">
        <v>0</v>
      </c>
      <c r="R1917">
        <v>0</v>
      </c>
      <c r="S1917">
        <v>0</v>
      </c>
      <c r="T1917">
        <v>1</v>
      </c>
      <c r="U1917">
        <v>0</v>
      </c>
      <c r="V1917">
        <v>0</v>
      </c>
      <c r="W1917" s="26">
        <v>0</v>
      </c>
      <c r="X1917" s="26">
        <v>5.8673508057797052</v>
      </c>
      <c r="Y1917" s="26">
        <v>0</v>
      </c>
      <c r="Z1917" s="26">
        <v>0</v>
      </c>
      <c r="AA1917" s="26">
        <v>0</v>
      </c>
      <c r="AB1917" s="26">
        <v>2.4919836854849997</v>
      </c>
      <c r="AC1917" s="26">
        <v>0</v>
      </c>
      <c r="AD1917" s="26">
        <v>0</v>
      </c>
      <c r="AE1917" s="26">
        <v>8.3593344912647041</v>
      </c>
    </row>
    <row r="1918" spans="1:31" x14ac:dyDescent="0.3">
      <c r="A1918">
        <v>2764429</v>
      </c>
      <c r="B1918">
        <v>1</v>
      </c>
      <c r="C1918" t="s">
        <v>80</v>
      </c>
      <c r="D1918" t="s">
        <v>99</v>
      </c>
      <c r="E1918" t="s">
        <v>170</v>
      </c>
      <c r="F1918" t="s">
        <v>5581</v>
      </c>
      <c r="G1918" t="s">
        <v>204</v>
      </c>
      <c r="H1918" t="s">
        <v>135</v>
      </c>
      <c r="I1918" t="s">
        <v>136</v>
      </c>
      <c r="J1918" t="s">
        <v>137</v>
      </c>
      <c r="K1918" t="s">
        <v>138</v>
      </c>
      <c r="L1918" t="s">
        <v>5582</v>
      </c>
      <c r="M1918" t="s">
        <v>5583</v>
      </c>
      <c r="N1918" s="26">
        <v>3.4563888880000002</v>
      </c>
      <c r="O1918">
        <v>0</v>
      </c>
      <c r="P1918">
        <v>14</v>
      </c>
      <c r="Q1918">
        <v>0</v>
      </c>
      <c r="R1918">
        <v>13</v>
      </c>
      <c r="S1918">
        <v>0</v>
      </c>
      <c r="T1918">
        <v>6</v>
      </c>
      <c r="U1918">
        <v>0</v>
      </c>
      <c r="V1918">
        <v>0</v>
      </c>
      <c r="W1918" s="26">
        <v>0</v>
      </c>
      <c r="X1918" s="26">
        <v>8.6644545648374489</v>
      </c>
      <c r="Y1918" s="26">
        <v>0</v>
      </c>
      <c r="Z1918" s="26">
        <v>0</v>
      </c>
      <c r="AA1918" s="26">
        <v>0</v>
      </c>
      <c r="AB1918" s="26">
        <v>0.42027019260946891</v>
      </c>
      <c r="AC1918" s="26">
        <v>0</v>
      </c>
      <c r="AD1918" s="26">
        <v>0</v>
      </c>
      <c r="AE1918" s="26">
        <v>9.0847247574469172</v>
      </c>
    </row>
    <row r="1919" spans="1:31" x14ac:dyDescent="0.3">
      <c r="A1919">
        <v>2764383</v>
      </c>
      <c r="B1919">
        <v>1</v>
      </c>
      <c r="C1919" t="s">
        <v>81</v>
      </c>
      <c r="D1919" t="s">
        <v>120</v>
      </c>
      <c r="E1919" t="s">
        <v>157</v>
      </c>
      <c r="F1919" t="s">
        <v>5584</v>
      </c>
      <c r="G1919" t="s">
        <v>159</v>
      </c>
      <c r="H1919" t="s">
        <v>149</v>
      </c>
      <c r="I1919" t="s">
        <v>136</v>
      </c>
      <c r="J1919" t="s">
        <v>137</v>
      </c>
      <c r="K1919" t="s">
        <v>138</v>
      </c>
      <c r="L1919" t="s">
        <v>5585</v>
      </c>
      <c r="M1919" t="s">
        <v>5586</v>
      </c>
      <c r="N1919" s="26">
        <v>0.51749999999999996</v>
      </c>
      <c r="O1919">
        <v>5</v>
      </c>
      <c r="P1919">
        <v>883</v>
      </c>
      <c r="Q1919">
        <v>291</v>
      </c>
      <c r="R1919">
        <v>94</v>
      </c>
      <c r="S1919">
        <v>22</v>
      </c>
      <c r="T1919">
        <v>111</v>
      </c>
      <c r="U1919">
        <v>4</v>
      </c>
      <c r="V1919">
        <v>0</v>
      </c>
      <c r="W1919" s="26">
        <v>5.6584561819821753</v>
      </c>
      <c r="X1919" s="26">
        <v>85.051214988848031</v>
      </c>
      <c r="Y1919" s="26">
        <v>486.51190886803545</v>
      </c>
      <c r="Z1919" s="26">
        <v>5.7483092424120752</v>
      </c>
      <c r="AA1919" s="26">
        <v>645.29053423525716</v>
      </c>
      <c r="AB1919" s="26">
        <v>22.366857800375524</v>
      </c>
      <c r="AC1919" s="26">
        <v>108.48651112313183</v>
      </c>
      <c r="AD1919" s="26">
        <v>0</v>
      </c>
      <c r="AE1919" s="26">
        <v>1359.1137924400423</v>
      </c>
    </row>
    <row r="1920" spans="1:31" x14ac:dyDescent="0.3">
      <c r="A1920">
        <v>2764323</v>
      </c>
      <c r="B1920">
        <v>1</v>
      </c>
      <c r="C1920" t="s">
        <v>81</v>
      </c>
      <c r="D1920" t="s">
        <v>117</v>
      </c>
      <c r="E1920" t="s">
        <v>132</v>
      </c>
      <c r="F1920" t="s">
        <v>5587</v>
      </c>
      <c r="G1920" t="s">
        <v>134</v>
      </c>
      <c r="H1920" t="s">
        <v>135</v>
      </c>
      <c r="I1920" t="s">
        <v>136</v>
      </c>
      <c r="J1920" t="s">
        <v>137</v>
      </c>
      <c r="K1920" t="s">
        <v>138</v>
      </c>
      <c r="L1920" t="s">
        <v>5588</v>
      </c>
      <c r="M1920" t="s">
        <v>5589</v>
      </c>
      <c r="N1920" s="26">
        <v>2.8325</v>
      </c>
      <c r="O1920">
        <v>0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0</v>
      </c>
      <c r="V1920">
        <v>0</v>
      </c>
      <c r="W1920" s="26">
        <v>0</v>
      </c>
      <c r="X1920" s="26">
        <v>0</v>
      </c>
      <c r="Y1920" s="26">
        <v>0</v>
      </c>
      <c r="Z1920" s="26">
        <v>0</v>
      </c>
      <c r="AA1920" s="26">
        <v>0</v>
      </c>
      <c r="AB1920" s="26">
        <v>0</v>
      </c>
      <c r="AC1920" s="26">
        <v>0</v>
      </c>
      <c r="AD1920" s="26">
        <v>0</v>
      </c>
      <c r="AE1920" s="26">
        <v>0</v>
      </c>
    </row>
    <row r="1921" spans="1:31" x14ac:dyDescent="0.3">
      <c r="A1921">
        <v>2764131</v>
      </c>
      <c r="B1921">
        <v>1</v>
      </c>
      <c r="C1921" t="s">
        <v>81</v>
      </c>
      <c r="D1921" t="s">
        <v>112</v>
      </c>
      <c r="E1921" t="s">
        <v>141</v>
      </c>
      <c r="F1921" t="s">
        <v>5590</v>
      </c>
      <c r="G1921" t="s">
        <v>344</v>
      </c>
      <c r="H1921" t="s">
        <v>135</v>
      </c>
      <c r="I1921" t="s">
        <v>136</v>
      </c>
      <c r="J1921" t="s">
        <v>137</v>
      </c>
      <c r="K1921" t="s">
        <v>138</v>
      </c>
      <c r="L1921" t="s">
        <v>5591</v>
      </c>
      <c r="M1921" t="s">
        <v>5592</v>
      </c>
      <c r="N1921" s="26">
        <v>1.1325000000000001</v>
      </c>
      <c r="O1921">
        <v>0</v>
      </c>
      <c r="P1921">
        <v>57</v>
      </c>
      <c r="Q1921">
        <v>0</v>
      </c>
      <c r="R1921">
        <v>12</v>
      </c>
      <c r="S1921">
        <v>0</v>
      </c>
      <c r="T1921">
        <v>8</v>
      </c>
      <c r="U1921">
        <v>0</v>
      </c>
      <c r="V1921">
        <v>0</v>
      </c>
      <c r="W1921" s="26">
        <v>0</v>
      </c>
      <c r="X1921" s="26">
        <v>0.72594722264</v>
      </c>
      <c r="Y1921" s="26">
        <v>0</v>
      </c>
      <c r="Z1921" s="26">
        <v>0.13151276263753514</v>
      </c>
      <c r="AA1921" s="26">
        <v>0</v>
      </c>
      <c r="AB1921" s="26">
        <v>0</v>
      </c>
      <c r="AC1921" s="26">
        <v>0</v>
      </c>
      <c r="AD1921" s="26">
        <v>0</v>
      </c>
      <c r="AE1921" s="26">
        <v>0.85745998527753509</v>
      </c>
    </row>
    <row r="1922" spans="1:31" x14ac:dyDescent="0.3">
      <c r="A1922">
        <v>2764575</v>
      </c>
      <c r="B1922">
        <v>1</v>
      </c>
      <c r="C1922" t="s">
        <v>80</v>
      </c>
      <c r="D1922" t="s">
        <v>95</v>
      </c>
      <c r="E1922" t="s">
        <v>152</v>
      </c>
      <c r="F1922" t="s">
        <v>5593</v>
      </c>
      <c r="G1922" t="s">
        <v>159</v>
      </c>
      <c r="H1922" t="s">
        <v>149</v>
      </c>
      <c r="I1922" t="s">
        <v>136</v>
      </c>
      <c r="J1922" t="s">
        <v>137</v>
      </c>
      <c r="K1922" t="s">
        <v>138</v>
      </c>
      <c r="L1922" t="s">
        <v>5594</v>
      </c>
      <c r="M1922" t="s">
        <v>5595</v>
      </c>
      <c r="N1922" s="26">
        <v>0.51500000000000001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1</v>
      </c>
      <c r="V1922">
        <v>0</v>
      </c>
      <c r="W1922" s="26">
        <v>0</v>
      </c>
      <c r="X1922" s="26">
        <v>0</v>
      </c>
      <c r="Y1922" s="26">
        <v>0</v>
      </c>
      <c r="Z1922" s="26">
        <v>0</v>
      </c>
      <c r="AA1922" s="26">
        <v>0</v>
      </c>
      <c r="AB1922" s="26">
        <v>0</v>
      </c>
      <c r="AC1922" s="26">
        <v>368.0715883038846</v>
      </c>
      <c r="AD1922" s="26">
        <v>0</v>
      </c>
      <c r="AE1922" s="26">
        <v>368.0715883038846</v>
      </c>
    </row>
    <row r="1923" spans="1:31" x14ac:dyDescent="0.3">
      <c r="A1923">
        <v>2763985</v>
      </c>
      <c r="B1923">
        <v>1</v>
      </c>
      <c r="C1923" t="s">
        <v>80</v>
      </c>
      <c r="D1923" t="s">
        <v>84</v>
      </c>
      <c r="E1923" t="s">
        <v>166</v>
      </c>
      <c r="F1923" t="s">
        <v>5596</v>
      </c>
      <c r="G1923" t="s">
        <v>204</v>
      </c>
      <c r="H1923" t="s">
        <v>135</v>
      </c>
      <c r="I1923" t="s">
        <v>136</v>
      </c>
      <c r="J1923" t="s">
        <v>137</v>
      </c>
      <c r="K1923" t="s">
        <v>138</v>
      </c>
      <c r="L1923" t="s">
        <v>5597</v>
      </c>
      <c r="M1923" t="s">
        <v>5598</v>
      </c>
      <c r="N1923" s="26">
        <v>3.045555555</v>
      </c>
      <c r="O1923">
        <v>0</v>
      </c>
      <c r="P1923">
        <v>56</v>
      </c>
      <c r="Q1923">
        <v>0</v>
      </c>
      <c r="R1923">
        <v>0</v>
      </c>
      <c r="S1923">
        <v>0</v>
      </c>
      <c r="T1923">
        <v>18</v>
      </c>
      <c r="U1923">
        <v>0</v>
      </c>
      <c r="V1923">
        <v>0</v>
      </c>
      <c r="W1923" s="26">
        <v>0</v>
      </c>
      <c r="X1923" s="26">
        <v>31.739847198192475</v>
      </c>
      <c r="Y1923" s="26">
        <v>0</v>
      </c>
      <c r="Z1923" s="26">
        <v>0</v>
      </c>
      <c r="AA1923" s="26">
        <v>0</v>
      </c>
      <c r="AB1923" s="26">
        <v>47.126082957230075</v>
      </c>
      <c r="AC1923" s="26">
        <v>0</v>
      </c>
      <c r="AD1923" s="26">
        <v>0</v>
      </c>
      <c r="AE1923" s="26">
        <v>78.865930155422546</v>
      </c>
    </row>
    <row r="1924" spans="1:31" x14ac:dyDescent="0.3">
      <c r="A1924">
        <v>2764008</v>
      </c>
      <c r="B1924">
        <v>1</v>
      </c>
      <c r="C1924" t="s">
        <v>80</v>
      </c>
      <c r="D1924" t="s">
        <v>103</v>
      </c>
      <c r="E1924" t="s">
        <v>146</v>
      </c>
      <c r="F1924" t="s">
        <v>5599</v>
      </c>
      <c r="G1924" t="s">
        <v>154</v>
      </c>
      <c r="H1924" t="s">
        <v>149</v>
      </c>
      <c r="I1924" t="s">
        <v>136</v>
      </c>
      <c r="J1924" t="s">
        <v>137</v>
      </c>
      <c r="K1924" t="s">
        <v>138</v>
      </c>
      <c r="L1924" t="s">
        <v>5600</v>
      </c>
      <c r="M1924" t="s">
        <v>5601</v>
      </c>
      <c r="N1924" s="26">
        <v>1.6333333329999999</v>
      </c>
      <c r="O1924">
        <v>0</v>
      </c>
      <c r="P1924">
        <v>98</v>
      </c>
      <c r="Q1924">
        <v>0</v>
      </c>
      <c r="R1924">
        <v>3</v>
      </c>
      <c r="S1924">
        <v>0</v>
      </c>
      <c r="T1924">
        <v>10</v>
      </c>
      <c r="U1924">
        <v>0</v>
      </c>
      <c r="V1924">
        <v>0</v>
      </c>
      <c r="W1924" s="26">
        <v>0</v>
      </c>
      <c r="X1924" s="26">
        <v>24.618226778053774</v>
      </c>
      <c r="Y1924" s="26">
        <v>0</v>
      </c>
      <c r="Z1924" s="26">
        <v>0</v>
      </c>
      <c r="AA1924" s="26">
        <v>0</v>
      </c>
      <c r="AB1924" s="26">
        <v>23.479107222529176</v>
      </c>
      <c r="AC1924" s="26">
        <v>0</v>
      </c>
      <c r="AD1924" s="26">
        <v>0</v>
      </c>
      <c r="AE1924" s="26">
        <v>48.097334000582947</v>
      </c>
    </row>
    <row r="1925" spans="1:31" x14ac:dyDescent="0.3">
      <c r="A1925">
        <v>2764506</v>
      </c>
      <c r="B1925">
        <v>1</v>
      </c>
      <c r="C1925" t="s">
        <v>80</v>
      </c>
      <c r="D1925" t="s">
        <v>105</v>
      </c>
      <c r="E1925" t="s">
        <v>132</v>
      </c>
      <c r="F1925" t="s">
        <v>5602</v>
      </c>
      <c r="G1925" t="s">
        <v>307</v>
      </c>
      <c r="H1925" t="s">
        <v>135</v>
      </c>
      <c r="I1925" t="s">
        <v>136</v>
      </c>
      <c r="J1925" t="s">
        <v>137</v>
      </c>
      <c r="K1925" t="s">
        <v>138</v>
      </c>
      <c r="L1925" t="s">
        <v>5603</v>
      </c>
      <c r="M1925" t="s">
        <v>5604</v>
      </c>
      <c r="N1925" s="26">
        <v>3.1863888880000002</v>
      </c>
      <c r="O1925">
        <v>0</v>
      </c>
      <c r="P1925">
        <v>42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 s="26">
        <v>0</v>
      </c>
      <c r="X1925" s="26">
        <v>31.763582239083245</v>
      </c>
      <c r="Y1925" s="26">
        <v>0</v>
      </c>
      <c r="Z1925" s="26">
        <v>0</v>
      </c>
      <c r="AA1925" s="26">
        <v>0</v>
      </c>
      <c r="AB1925" s="26">
        <v>0</v>
      </c>
      <c r="AC1925" s="26">
        <v>0</v>
      </c>
      <c r="AD1925" s="26">
        <v>0</v>
      </c>
      <c r="AE1925" s="26">
        <v>31.763582239083245</v>
      </c>
    </row>
    <row r="1926" spans="1:31" x14ac:dyDescent="0.3">
      <c r="A1926">
        <v>2764363</v>
      </c>
      <c r="B1926">
        <v>1</v>
      </c>
      <c r="C1926" t="s">
        <v>81</v>
      </c>
      <c r="D1926" t="s">
        <v>118</v>
      </c>
      <c r="E1926" t="s">
        <v>146</v>
      </c>
      <c r="F1926" t="s">
        <v>5605</v>
      </c>
      <c r="G1926" t="s">
        <v>148</v>
      </c>
      <c r="H1926" t="s">
        <v>149</v>
      </c>
      <c r="I1926" t="s">
        <v>136</v>
      </c>
      <c r="J1926" t="s">
        <v>137</v>
      </c>
      <c r="K1926" t="s">
        <v>138</v>
      </c>
      <c r="L1926" t="s">
        <v>5606</v>
      </c>
      <c r="M1926" t="s">
        <v>5607</v>
      </c>
      <c r="N1926" s="26">
        <v>2.3566666660000002</v>
      </c>
      <c r="O1926">
        <v>0</v>
      </c>
      <c r="P1926">
        <v>6</v>
      </c>
      <c r="Q1926">
        <v>0</v>
      </c>
      <c r="R1926">
        <v>1</v>
      </c>
      <c r="S1926">
        <v>0</v>
      </c>
      <c r="T1926">
        <v>0</v>
      </c>
      <c r="U1926">
        <v>0</v>
      </c>
      <c r="V1926">
        <v>0</v>
      </c>
      <c r="W1926" s="26">
        <v>0</v>
      </c>
      <c r="X1926" s="26">
        <v>5.4487837165884221</v>
      </c>
      <c r="Y1926" s="26">
        <v>0</v>
      </c>
      <c r="Z1926" s="26">
        <v>0</v>
      </c>
      <c r="AA1926" s="26">
        <v>0</v>
      </c>
      <c r="AB1926" s="26">
        <v>0</v>
      </c>
      <c r="AC1926" s="26">
        <v>0</v>
      </c>
      <c r="AD1926" s="26">
        <v>0</v>
      </c>
      <c r="AE1926" s="26">
        <v>5.4487837165884221</v>
      </c>
    </row>
    <row r="1927" spans="1:31" x14ac:dyDescent="0.3">
      <c r="A1927">
        <v>2764386</v>
      </c>
      <c r="B1927">
        <v>1</v>
      </c>
      <c r="C1927" t="s">
        <v>80</v>
      </c>
      <c r="D1927" t="s">
        <v>89</v>
      </c>
      <c r="E1927" t="s">
        <v>132</v>
      </c>
      <c r="F1927" t="s">
        <v>5608</v>
      </c>
      <c r="G1927" t="s">
        <v>197</v>
      </c>
      <c r="H1927" t="s">
        <v>135</v>
      </c>
      <c r="I1927" t="s">
        <v>136</v>
      </c>
      <c r="J1927" t="s">
        <v>137</v>
      </c>
      <c r="K1927" t="s">
        <v>138</v>
      </c>
      <c r="L1927" t="s">
        <v>5609</v>
      </c>
      <c r="M1927" t="s">
        <v>5610</v>
      </c>
      <c r="N1927" s="26">
        <v>0.887222222</v>
      </c>
      <c r="O1927">
        <v>0</v>
      </c>
      <c r="P1927">
        <v>1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 s="26">
        <v>0</v>
      </c>
      <c r="X1927" s="26">
        <v>0.16687088912722312</v>
      </c>
      <c r="Y1927" s="26">
        <v>0</v>
      </c>
      <c r="Z1927" s="26">
        <v>0</v>
      </c>
      <c r="AA1927" s="26">
        <v>0</v>
      </c>
      <c r="AB1927" s="26">
        <v>0</v>
      </c>
      <c r="AC1927" s="26">
        <v>0</v>
      </c>
      <c r="AD1927" s="26">
        <v>0</v>
      </c>
      <c r="AE1927" s="26">
        <v>0.16687088912722312</v>
      </c>
    </row>
    <row r="1928" spans="1:31" x14ac:dyDescent="0.3">
      <c r="A1928">
        <v>2764512</v>
      </c>
      <c r="B1928">
        <v>1</v>
      </c>
      <c r="C1928" t="s">
        <v>81</v>
      </c>
      <c r="D1928" t="s">
        <v>127</v>
      </c>
      <c r="E1928" t="s">
        <v>170</v>
      </c>
      <c r="F1928" t="s">
        <v>5281</v>
      </c>
      <c r="G1928" t="s">
        <v>204</v>
      </c>
      <c r="H1928" t="s">
        <v>135</v>
      </c>
      <c r="I1928" t="s">
        <v>136</v>
      </c>
      <c r="J1928" t="s">
        <v>137</v>
      </c>
      <c r="K1928" t="s">
        <v>138</v>
      </c>
      <c r="L1928" t="s">
        <v>5611</v>
      </c>
      <c r="M1928" t="s">
        <v>5612</v>
      </c>
      <c r="N1928" s="26">
        <v>1.564444444</v>
      </c>
      <c r="O1928">
        <v>0</v>
      </c>
      <c r="P1928">
        <v>25</v>
      </c>
      <c r="Q1928">
        <v>0</v>
      </c>
      <c r="R1928">
        <v>0</v>
      </c>
      <c r="S1928">
        <v>0</v>
      </c>
      <c r="T1928">
        <v>1</v>
      </c>
      <c r="U1928">
        <v>0</v>
      </c>
      <c r="V1928">
        <v>0</v>
      </c>
      <c r="W1928" s="26">
        <v>0</v>
      </c>
      <c r="X1928" s="26">
        <v>12.291701057768577</v>
      </c>
      <c r="Y1928" s="26">
        <v>0</v>
      </c>
      <c r="Z1928" s="26">
        <v>0</v>
      </c>
      <c r="AA1928" s="26">
        <v>0</v>
      </c>
      <c r="AB1928" s="26">
        <v>0</v>
      </c>
      <c r="AC1928" s="26">
        <v>0</v>
      </c>
      <c r="AD1928" s="26">
        <v>0</v>
      </c>
      <c r="AE1928" s="26">
        <v>12.291701057768577</v>
      </c>
    </row>
    <row r="1929" spans="1:31" x14ac:dyDescent="0.3">
      <c r="A1929">
        <v>2764051</v>
      </c>
      <c r="B1929">
        <v>1</v>
      </c>
      <c r="C1929" t="s">
        <v>80</v>
      </c>
      <c r="D1929" t="s">
        <v>83</v>
      </c>
      <c r="E1929" t="s">
        <v>152</v>
      </c>
      <c r="F1929" t="s">
        <v>5613</v>
      </c>
      <c r="G1929" t="s">
        <v>3589</v>
      </c>
      <c r="H1929" t="s">
        <v>149</v>
      </c>
      <c r="I1929" t="s">
        <v>136</v>
      </c>
      <c r="J1929" t="s">
        <v>137</v>
      </c>
      <c r="K1929" t="s">
        <v>138</v>
      </c>
      <c r="L1929" t="s">
        <v>5614</v>
      </c>
      <c r="M1929" t="s">
        <v>5541</v>
      </c>
      <c r="N1929" s="26">
        <v>0.93500000000000005</v>
      </c>
      <c r="O1929">
        <v>4</v>
      </c>
      <c r="P1929">
        <v>31</v>
      </c>
      <c r="Q1929">
        <v>0</v>
      </c>
      <c r="R1929">
        <v>0</v>
      </c>
      <c r="S1929">
        <v>7</v>
      </c>
      <c r="T1929">
        <v>3</v>
      </c>
      <c r="U1929">
        <v>0</v>
      </c>
      <c r="V1929">
        <v>0</v>
      </c>
      <c r="W1929" s="26">
        <v>45.784111761764919</v>
      </c>
      <c r="X1929" s="26">
        <v>31.496158592799567</v>
      </c>
      <c r="Y1929" s="26">
        <v>0</v>
      </c>
      <c r="Z1929" s="26">
        <v>0</v>
      </c>
      <c r="AA1929" s="26">
        <v>80.26710840556072</v>
      </c>
      <c r="AB1929" s="26">
        <v>1.3256483382750768</v>
      </c>
      <c r="AC1929" s="26">
        <v>0</v>
      </c>
      <c r="AD1929" s="26">
        <v>0</v>
      </c>
      <c r="AE1929" s="26">
        <v>158.87302709840029</v>
      </c>
    </row>
    <row r="1930" spans="1:31" x14ac:dyDescent="0.3">
      <c r="A1930">
        <v>2764449</v>
      </c>
      <c r="B1930">
        <v>1</v>
      </c>
      <c r="C1930" t="s">
        <v>80</v>
      </c>
      <c r="D1930" t="s">
        <v>85</v>
      </c>
      <c r="E1930" t="s">
        <v>132</v>
      </c>
      <c r="F1930" t="s">
        <v>5615</v>
      </c>
      <c r="G1930" t="s">
        <v>197</v>
      </c>
      <c r="H1930" t="s">
        <v>135</v>
      </c>
      <c r="I1930" t="s">
        <v>136</v>
      </c>
      <c r="J1930" t="s">
        <v>137</v>
      </c>
      <c r="K1930" t="s">
        <v>138</v>
      </c>
      <c r="L1930" t="s">
        <v>5616</v>
      </c>
      <c r="M1930" t="s">
        <v>5617</v>
      </c>
      <c r="N1930" s="26">
        <v>1.9083333330000001</v>
      </c>
      <c r="O1930">
        <v>0</v>
      </c>
      <c r="P1930">
        <v>2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 s="26">
        <v>0</v>
      </c>
      <c r="X1930" s="26">
        <v>0.94739547482222197</v>
      </c>
      <c r="Y1930" s="26">
        <v>0</v>
      </c>
      <c r="Z1930" s="26">
        <v>0</v>
      </c>
      <c r="AA1930" s="26">
        <v>0</v>
      </c>
      <c r="AB1930" s="26">
        <v>0</v>
      </c>
      <c r="AC1930" s="26">
        <v>0</v>
      </c>
      <c r="AD1930" s="26">
        <v>0</v>
      </c>
      <c r="AE1930" s="26">
        <v>0.94739547482222197</v>
      </c>
    </row>
    <row r="1931" spans="1:31" x14ac:dyDescent="0.3">
      <c r="A1931">
        <v>2764157</v>
      </c>
      <c r="B1931">
        <v>1</v>
      </c>
      <c r="C1931" t="s">
        <v>81</v>
      </c>
      <c r="D1931" t="s">
        <v>123</v>
      </c>
      <c r="E1931" t="s">
        <v>146</v>
      </c>
      <c r="F1931" t="s">
        <v>5618</v>
      </c>
      <c r="G1931" t="s">
        <v>159</v>
      </c>
      <c r="H1931" t="s">
        <v>149</v>
      </c>
      <c r="I1931" t="s">
        <v>136</v>
      </c>
      <c r="J1931" t="s">
        <v>137</v>
      </c>
      <c r="K1931" t="s">
        <v>138</v>
      </c>
      <c r="L1931" t="s">
        <v>5619</v>
      </c>
      <c r="M1931" t="s">
        <v>5620</v>
      </c>
      <c r="N1931" s="26">
        <v>3.3633333329999999</v>
      </c>
      <c r="O1931">
        <v>0</v>
      </c>
      <c r="P1931">
        <v>3</v>
      </c>
      <c r="Q1931">
        <v>0</v>
      </c>
      <c r="R1931">
        <v>0</v>
      </c>
      <c r="S1931">
        <v>0</v>
      </c>
      <c r="T1931">
        <v>360</v>
      </c>
      <c r="U1931">
        <v>0</v>
      </c>
      <c r="V1931">
        <v>17</v>
      </c>
      <c r="W1931" s="26">
        <v>0</v>
      </c>
      <c r="X1931" s="26">
        <v>0.18543399862561386</v>
      </c>
      <c r="Y1931" s="26">
        <v>0</v>
      </c>
      <c r="Z1931" s="26">
        <v>0</v>
      </c>
      <c r="AA1931" s="26">
        <v>0</v>
      </c>
      <c r="AB1931" s="26">
        <v>1128.4445938998483</v>
      </c>
      <c r="AC1931" s="26">
        <v>0</v>
      </c>
      <c r="AD1931" s="26">
        <v>330.16281291693315</v>
      </c>
      <c r="AE1931" s="26">
        <v>1458.7928408154071</v>
      </c>
    </row>
    <row r="1932" spans="1:31" x14ac:dyDescent="0.3">
      <c r="A1932">
        <v>2764186</v>
      </c>
      <c r="B1932">
        <v>1</v>
      </c>
      <c r="C1932" t="s">
        <v>80</v>
      </c>
      <c r="D1932" t="s">
        <v>94</v>
      </c>
      <c r="E1932" t="s">
        <v>132</v>
      </c>
      <c r="F1932" t="s">
        <v>5621</v>
      </c>
      <c r="G1932" t="s">
        <v>134</v>
      </c>
      <c r="H1932" t="s">
        <v>135</v>
      </c>
      <c r="I1932" t="s">
        <v>136</v>
      </c>
      <c r="J1932" t="s">
        <v>137</v>
      </c>
      <c r="K1932" t="s">
        <v>138</v>
      </c>
      <c r="L1932" t="s">
        <v>5622</v>
      </c>
      <c r="M1932" t="s">
        <v>5623</v>
      </c>
      <c r="N1932" s="26">
        <v>4.9294444439999996</v>
      </c>
      <c r="O1932">
        <v>0</v>
      </c>
      <c r="P1932">
        <v>11</v>
      </c>
      <c r="Q1932">
        <v>0</v>
      </c>
      <c r="R1932">
        <v>0</v>
      </c>
      <c r="S1932">
        <v>0</v>
      </c>
      <c r="T1932">
        <v>2</v>
      </c>
      <c r="U1932">
        <v>0</v>
      </c>
      <c r="V1932">
        <v>0</v>
      </c>
      <c r="W1932" s="26">
        <v>0</v>
      </c>
      <c r="X1932" s="26">
        <v>19.369157946395376</v>
      </c>
      <c r="Y1932" s="26">
        <v>0</v>
      </c>
      <c r="Z1932" s="26">
        <v>0</v>
      </c>
      <c r="AA1932" s="26">
        <v>0</v>
      </c>
      <c r="AB1932" s="26">
        <v>15.750939011952559</v>
      </c>
      <c r="AC1932" s="26">
        <v>0</v>
      </c>
      <c r="AD1932" s="26">
        <v>0</v>
      </c>
      <c r="AE1932" s="26">
        <v>35.120096958347936</v>
      </c>
    </row>
    <row r="1933" spans="1:31" x14ac:dyDescent="0.3">
      <c r="A1933">
        <v>2764541</v>
      </c>
      <c r="B1933">
        <v>1</v>
      </c>
      <c r="C1933" t="s">
        <v>80</v>
      </c>
      <c r="D1933" t="s">
        <v>87</v>
      </c>
      <c r="E1933" t="s">
        <v>170</v>
      </c>
      <c r="F1933" t="s">
        <v>5624</v>
      </c>
      <c r="G1933" t="s">
        <v>204</v>
      </c>
      <c r="H1933" t="s">
        <v>135</v>
      </c>
      <c r="I1933" t="s">
        <v>136</v>
      </c>
      <c r="J1933" t="s">
        <v>137</v>
      </c>
      <c r="K1933" t="s">
        <v>138</v>
      </c>
      <c r="L1933" t="s">
        <v>5625</v>
      </c>
      <c r="M1933" t="s">
        <v>5626</v>
      </c>
      <c r="N1933" s="26">
        <v>3.0744444440000001</v>
      </c>
      <c r="O1933">
        <v>0</v>
      </c>
      <c r="P1933">
        <v>150</v>
      </c>
      <c r="Q1933">
        <v>0</v>
      </c>
      <c r="R1933">
        <v>0</v>
      </c>
      <c r="S1933">
        <v>0</v>
      </c>
      <c r="T1933">
        <v>3</v>
      </c>
      <c r="U1933">
        <v>0</v>
      </c>
      <c r="V1933">
        <v>0</v>
      </c>
      <c r="W1933" s="26">
        <v>0</v>
      </c>
      <c r="X1933" s="26">
        <v>135.04610527252541</v>
      </c>
      <c r="Y1933" s="26">
        <v>0</v>
      </c>
      <c r="Z1933" s="26">
        <v>0</v>
      </c>
      <c r="AA1933" s="26">
        <v>0</v>
      </c>
      <c r="AB1933" s="26">
        <v>0.41882657665516604</v>
      </c>
      <c r="AC1933" s="26">
        <v>0</v>
      </c>
      <c r="AD1933" s="26">
        <v>0</v>
      </c>
      <c r="AE1933" s="26">
        <v>135.46493184918057</v>
      </c>
    </row>
    <row r="1934" spans="1:31" x14ac:dyDescent="0.3">
      <c r="A1934">
        <v>2764000</v>
      </c>
      <c r="B1934">
        <v>1</v>
      </c>
      <c r="C1934" t="s">
        <v>81</v>
      </c>
      <c r="D1934" t="s">
        <v>121</v>
      </c>
      <c r="E1934" t="s">
        <v>157</v>
      </c>
      <c r="F1934" t="s">
        <v>5627</v>
      </c>
      <c r="G1934" t="s">
        <v>159</v>
      </c>
      <c r="H1934" t="s">
        <v>149</v>
      </c>
      <c r="I1934" t="s">
        <v>136</v>
      </c>
      <c r="J1934" t="s">
        <v>137</v>
      </c>
      <c r="K1934" t="s">
        <v>138</v>
      </c>
      <c r="L1934" t="s">
        <v>5628</v>
      </c>
      <c r="M1934" t="s">
        <v>5629</v>
      </c>
      <c r="N1934" s="26">
        <v>0.54138888799999996</v>
      </c>
      <c r="O1934">
        <v>5</v>
      </c>
      <c r="P1934">
        <v>334</v>
      </c>
      <c r="Q1934">
        <v>0</v>
      </c>
      <c r="R1934">
        <v>142</v>
      </c>
      <c r="S1934">
        <v>3</v>
      </c>
      <c r="T1934">
        <v>28</v>
      </c>
      <c r="U1934">
        <v>0</v>
      </c>
      <c r="V1934">
        <v>2</v>
      </c>
      <c r="W1934" s="26">
        <v>0.64590165679444445</v>
      </c>
      <c r="X1934" s="26">
        <v>4.7788457127369703</v>
      </c>
      <c r="Y1934" s="26">
        <v>0</v>
      </c>
      <c r="Z1934" s="26">
        <v>0.43079933371048007</v>
      </c>
      <c r="AA1934" s="26">
        <v>2.3876321603288941</v>
      </c>
      <c r="AB1934" s="26">
        <v>6.8218863120212401</v>
      </c>
      <c r="AC1934" s="26">
        <v>0</v>
      </c>
      <c r="AD1934" s="26">
        <v>50.105895866471116</v>
      </c>
      <c r="AE1934" s="26">
        <v>65.170961042063141</v>
      </c>
    </row>
    <row r="1935" spans="1:31" x14ac:dyDescent="0.3">
      <c r="A1935">
        <v>2763994</v>
      </c>
      <c r="B1935">
        <v>1</v>
      </c>
      <c r="C1935" t="s">
        <v>80</v>
      </c>
      <c r="D1935" t="s">
        <v>83</v>
      </c>
      <c r="E1935" t="s">
        <v>132</v>
      </c>
      <c r="F1935" t="s">
        <v>5630</v>
      </c>
      <c r="G1935" t="s">
        <v>287</v>
      </c>
      <c r="H1935" t="s">
        <v>135</v>
      </c>
      <c r="I1935" t="s">
        <v>136</v>
      </c>
      <c r="J1935" t="s">
        <v>3</v>
      </c>
      <c r="K1935" t="s">
        <v>138</v>
      </c>
      <c r="L1935" t="s">
        <v>5631</v>
      </c>
      <c r="M1935" t="s">
        <v>5632</v>
      </c>
      <c r="N1935" s="26">
        <v>4.3902777769999997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1</v>
      </c>
      <c r="U1935">
        <v>0</v>
      </c>
      <c r="V1935">
        <v>0</v>
      </c>
      <c r="W1935" s="26">
        <v>0</v>
      </c>
      <c r="X1935" s="26">
        <v>0</v>
      </c>
      <c r="Y1935" s="26">
        <v>0</v>
      </c>
      <c r="Z1935" s="26">
        <v>0</v>
      </c>
      <c r="AA1935" s="26">
        <v>0</v>
      </c>
      <c r="AB1935" s="26">
        <v>1.9026679421083172</v>
      </c>
      <c r="AC1935" s="26">
        <v>0</v>
      </c>
      <c r="AD1935" s="26">
        <v>0</v>
      </c>
      <c r="AE1935" s="26">
        <v>1.9026679421083172</v>
      </c>
    </row>
    <row r="1936" spans="1:31" x14ac:dyDescent="0.3">
      <c r="A1936">
        <v>2763931</v>
      </c>
      <c r="B1936">
        <v>1</v>
      </c>
      <c r="C1936" t="s">
        <v>81</v>
      </c>
      <c r="D1936" t="s">
        <v>128</v>
      </c>
      <c r="E1936" t="s">
        <v>152</v>
      </c>
      <c r="F1936" t="s">
        <v>5633</v>
      </c>
      <c r="G1936" t="s">
        <v>774</v>
      </c>
      <c r="H1936" t="s">
        <v>149</v>
      </c>
      <c r="I1936" t="s">
        <v>136</v>
      </c>
      <c r="J1936" t="s">
        <v>137</v>
      </c>
      <c r="K1936" t="s">
        <v>187</v>
      </c>
      <c r="L1936" t="s">
        <v>5634</v>
      </c>
      <c r="M1936" t="s">
        <v>5635</v>
      </c>
      <c r="N1936" s="26">
        <v>7.7094444439999998</v>
      </c>
      <c r="O1936">
        <v>0</v>
      </c>
      <c r="P1936">
        <v>0</v>
      </c>
      <c r="Q1936">
        <v>0</v>
      </c>
      <c r="R1936">
        <v>0</v>
      </c>
      <c r="S1936">
        <v>4</v>
      </c>
      <c r="T1936">
        <v>0</v>
      </c>
      <c r="U1936">
        <v>0</v>
      </c>
      <c r="V1936">
        <v>0</v>
      </c>
      <c r="W1936" s="26">
        <v>0</v>
      </c>
      <c r="X1936" s="26">
        <v>0</v>
      </c>
      <c r="Y1936" s="26">
        <v>0</v>
      </c>
      <c r="Z1936" s="26">
        <v>0</v>
      </c>
      <c r="AA1936" s="26">
        <v>191.78266209176408</v>
      </c>
      <c r="AB1936" s="26">
        <v>0</v>
      </c>
      <c r="AC1936" s="26">
        <v>0</v>
      </c>
      <c r="AD1936" s="26">
        <v>0</v>
      </c>
      <c r="AE1936" s="26">
        <v>191.78266209176408</v>
      </c>
    </row>
    <row r="1937" spans="1:31" x14ac:dyDescent="0.3">
      <c r="A1937">
        <v>2763894</v>
      </c>
      <c r="B1937">
        <v>1</v>
      </c>
      <c r="C1937" t="s">
        <v>80</v>
      </c>
      <c r="D1937" t="s">
        <v>94</v>
      </c>
      <c r="E1937" t="s">
        <v>175</v>
      </c>
      <c r="F1937" t="s">
        <v>5636</v>
      </c>
      <c r="G1937" t="s">
        <v>159</v>
      </c>
      <c r="H1937" t="s">
        <v>149</v>
      </c>
      <c r="I1937" t="s">
        <v>136</v>
      </c>
      <c r="J1937" t="s">
        <v>137</v>
      </c>
      <c r="K1937" t="s">
        <v>138</v>
      </c>
      <c r="L1937" t="s">
        <v>5637</v>
      </c>
      <c r="M1937" t="s">
        <v>5638</v>
      </c>
      <c r="N1937" s="26">
        <v>0.75333333300000005</v>
      </c>
      <c r="O1937">
        <v>2</v>
      </c>
      <c r="P1937">
        <v>997</v>
      </c>
      <c r="Q1937">
        <v>103</v>
      </c>
      <c r="R1937">
        <v>434</v>
      </c>
      <c r="S1937">
        <v>33</v>
      </c>
      <c r="T1937">
        <v>183</v>
      </c>
      <c r="U1937">
        <v>10</v>
      </c>
      <c r="V1937">
        <v>0</v>
      </c>
      <c r="W1937" s="26">
        <v>0.27597570116374798</v>
      </c>
      <c r="X1937" s="26">
        <v>167.76005697303788</v>
      </c>
      <c r="Y1937" s="26">
        <v>10.242183912483444</v>
      </c>
      <c r="Z1937" s="26">
        <v>14.265800186009937</v>
      </c>
      <c r="AA1937" s="26">
        <v>207.08591949509588</v>
      </c>
      <c r="AB1937" s="26">
        <v>42.524939140000797</v>
      </c>
      <c r="AC1937" s="26">
        <v>172.50275273668956</v>
      </c>
      <c r="AD1937" s="26">
        <v>0</v>
      </c>
      <c r="AE1937" s="26">
        <v>614.65762814448124</v>
      </c>
    </row>
    <row r="1938" spans="1:31" x14ac:dyDescent="0.3">
      <c r="A1938">
        <v>2763977</v>
      </c>
      <c r="B1938">
        <v>1</v>
      </c>
      <c r="C1938" t="s">
        <v>80</v>
      </c>
      <c r="D1938" t="s">
        <v>82</v>
      </c>
      <c r="E1938" t="s">
        <v>132</v>
      </c>
      <c r="F1938" t="s">
        <v>5639</v>
      </c>
      <c r="G1938" t="s">
        <v>307</v>
      </c>
      <c r="H1938" t="s">
        <v>135</v>
      </c>
      <c r="I1938" t="s">
        <v>136</v>
      </c>
      <c r="J1938" t="s">
        <v>137</v>
      </c>
      <c r="K1938" t="s">
        <v>138</v>
      </c>
      <c r="L1938" t="s">
        <v>5640</v>
      </c>
      <c r="M1938" t="s">
        <v>5641</v>
      </c>
      <c r="N1938" s="26">
        <v>1.6391666659999999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40</v>
      </c>
      <c r="U1938">
        <v>0</v>
      </c>
      <c r="V1938">
        <v>0</v>
      </c>
      <c r="W1938" s="26">
        <v>0</v>
      </c>
      <c r="X1938" s="26">
        <v>0</v>
      </c>
      <c r="Y1938" s="26">
        <v>0</v>
      </c>
      <c r="Z1938" s="26">
        <v>0</v>
      </c>
      <c r="AA1938" s="26">
        <v>0</v>
      </c>
      <c r="AB1938" s="26">
        <v>17.700933196459893</v>
      </c>
      <c r="AC1938" s="26">
        <v>0</v>
      </c>
      <c r="AD1938" s="26">
        <v>0</v>
      </c>
      <c r="AE1938" s="26">
        <v>17.700933196459893</v>
      </c>
    </row>
    <row r="1939" spans="1:31" x14ac:dyDescent="0.3">
      <c r="A1939">
        <v>2764581</v>
      </c>
      <c r="B1939">
        <v>1</v>
      </c>
      <c r="C1939" t="s">
        <v>80</v>
      </c>
      <c r="D1939" t="s">
        <v>96</v>
      </c>
      <c r="E1939" t="s">
        <v>132</v>
      </c>
      <c r="F1939" t="s">
        <v>5642</v>
      </c>
      <c r="G1939" t="s">
        <v>134</v>
      </c>
      <c r="H1939" t="s">
        <v>135</v>
      </c>
      <c r="I1939" t="s">
        <v>136</v>
      </c>
      <c r="J1939" t="s">
        <v>137</v>
      </c>
      <c r="K1939" t="s">
        <v>138</v>
      </c>
      <c r="L1939" t="s">
        <v>5643</v>
      </c>
      <c r="M1939" t="s">
        <v>5644</v>
      </c>
      <c r="N1939" s="26">
        <v>2.7188888879999999</v>
      </c>
      <c r="O1939">
        <v>0</v>
      </c>
      <c r="P1939">
        <v>2</v>
      </c>
      <c r="Q1939">
        <v>0</v>
      </c>
      <c r="R1939">
        <v>0</v>
      </c>
      <c r="S1939">
        <v>0</v>
      </c>
      <c r="T1939">
        <v>1</v>
      </c>
      <c r="U1939">
        <v>0</v>
      </c>
      <c r="V1939">
        <v>0</v>
      </c>
      <c r="W1939" s="26">
        <v>0</v>
      </c>
      <c r="X1939" s="26">
        <v>8.337953296159256</v>
      </c>
      <c r="Y1939" s="26">
        <v>0</v>
      </c>
      <c r="Z1939" s="26">
        <v>0</v>
      </c>
      <c r="AA1939" s="26">
        <v>0</v>
      </c>
      <c r="AB1939" s="26">
        <v>0</v>
      </c>
      <c r="AC1939" s="26">
        <v>0</v>
      </c>
      <c r="AD1939" s="26">
        <v>0</v>
      </c>
      <c r="AE1939" s="26">
        <v>8.337953296159256</v>
      </c>
    </row>
    <row r="1940" spans="1:31" x14ac:dyDescent="0.3">
      <c r="A1940">
        <v>2764326</v>
      </c>
      <c r="B1940">
        <v>1</v>
      </c>
      <c r="C1940" t="s">
        <v>80</v>
      </c>
      <c r="D1940" t="s">
        <v>83</v>
      </c>
      <c r="E1940" t="s">
        <v>132</v>
      </c>
      <c r="F1940" t="s">
        <v>5645</v>
      </c>
      <c r="G1940" t="s">
        <v>307</v>
      </c>
      <c r="H1940" t="s">
        <v>135</v>
      </c>
      <c r="I1940" t="s">
        <v>136</v>
      </c>
      <c r="J1940" t="s">
        <v>137</v>
      </c>
      <c r="K1940" t="s">
        <v>138</v>
      </c>
      <c r="L1940" t="s">
        <v>5646</v>
      </c>
      <c r="M1940" t="s">
        <v>5647</v>
      </c>
      <c r="N1940" s="26">
        <v>1.920555555</v>
      </c>
      <c r="O1940">
        <v>0</v>
      </c>
      <c r="P1940">
        <v>3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 s="26">
        <v>0</v>
      </c>
      <c r="X1940" s="26">
        <v>1.7485955391959194</v>
      </c>
      <c r="Y1940" s="26">
        <v>0</v>
      </c>
      <c r="Z1940" s="26">
        <v>0</v>
      </c>
      <c r="AA1940" s="26">
        <v>0</v>
      </c>
      <c r="AB1940" s="26">
        <v>0</v>
      </c>
      <c r="AC1940" s="26">
        <v>0</v>
      </c>
      <c r="AD1940" s="26">
        <v>0</v>
      </c>
      <c r="AE1940" s="26">
        <v>1.7485955391959194</v>
      </c>
    </row>
    <row r="1941" spans="1:31" x14ac:dyDescent="0.3">
      <c r="A1941">
        <v>2763868</v>
      </c>
      <c r="B1941">
        <v>1</v>
      </c>
      <c r="C1941" t="s">
        <v>81</v>
      </c>
      <c r="D1941" t="s">
        <v>116</v>
      </c>
      <c r="E1941" t="s">
        <v>141</v>
      </c>
      <c r="F1941" t="s">
        <v>5648</v>
      </c>
      <c r="G1941" t="s">
        <v>143</v>
      </c>
      <c r="H1941" t="s">
        <v>135</v>
      </c>
      <c r="I1941" t="s">
        <v>136</v>
      </c>
      <c r="J1941" t="s">
        <v>137</v>
      </c>
      <c r="K1941" t="s">
        <v>138</v>
      </c>
      <c r="L1941" t="s">
        <v>5649</v>
      </c>
      <c r="M1941" t="s">
        <v>5650</v>
      </c>
      <c r="N1941" s="26">
        <v>1.8325</v>
      </c>
      <c r="O1941">
        <v>0</v>
      </c>
      <c r="P1941">
        <v>351</v>
      </c>
      <c r="Q1941">
        <v>0</v>
      </c>
      <c r="R1941">
        <v>0</v>
      </c>
      <c r="S1941">
        <v>0</v>
      </c>
      <c r="T1941">
        <v>28</v>
      </c>
      <c r="U1941">
        <v>0</v>
      </c>
      <c r="V1941">
        <v>0</v>
      </c>
      <c r="W1941" s="26">
        <v>0</v>
      </c>
      <c r="X1941" s="26">
        <v>128.09256396323659</v>
      </c>
      <c r="Y1941" s="26">
        <v>0</v>
      </c>
      <c r="Z1941" s="26">
        <v>0</v>
      </c>
      <c r="AA1941" s="26">
        <v>0</v>
      </c>
      <c r="AB1941" s="26">
        <v>12.177955552628664</v>
      </c>
      <c r="AC1941" s="26">
        <v>0</v>
      </c>
      <c r="AD1941" s="26">
        <v>0</v>
      </c>
      <c r="AE1941" s="26">
        <v>140.27051951586526</v>
      </c>
    </row>
    <row r="1942" spans="1:31" x14ac:dyDescent="0.3">
      <c r="A1942">
        <v>2764409</v>
      </c>
      <c r="B1942">
        <v>1</v>
      </c>
      <c r="C1942" t="s">
        <v>81</v>
      </c>
      <c r="D1942" t="s">
        <v>124</v>
      </c>
      <c r="E1942" t="s">
        <v>132</v>
      </c>
      <c r="F1942" t="s">
        <v>5651</v>
      </c>
      <c r="G1942" t="s">
        <v>197</v>
      </c>
      <c r="H1942" t="s">
        <v>135</v>
      </c>
      <c r="I1942" t="s">
        <v>136</v>
      </c>
      <c r="J1942" t="s">
        <v>137</v>
      </c>
      <c r="K1942" t="s">
        <v>138</v>
      </c>
      <c r="L1942" t="s">
        <v>5652</v>
      </c>
      <c r="M1942" t="s">
        <v>5361</v>
      </c>
      <c r="N1942" s="26">
        <v>0.18916666600000001</v>
      </c>
      <c r="O1942">
        <v>0</v>
      </c>
      <c r="P1942">
        <v>1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 s="26">
        <v>0</v>
      </c>
      <c r="X1942" s="26">
        <v>3.786700057660234E-2</v>
      </c>
      <c r="Y1942" s="26">
        <v>0</v>
      </c>
      <c r="Z1942" s="26">
        <v>0</v>
      </c>
      <c r="AA1942" s="26">
        <v>0</v>
      </c>
      <c r="AB1942" s="26">
        <v>0</v>
      </c>
      <c r="AC1942" s="26">
        <v>0</v>
      </c>
      <c r="AD1942" s="26">
        <v>0</v>
      </c>
      <c r="AE1942" s="26">
        <v>3.786700057660234E-2</v>
      </c>
    </row>
    <row r="1943" spans="1:31" x14ac:dyDescent="0.3">
      <c r="A1943">
        <v>2764395</v>
      </c>
      <c r="B1943">
        <v>1</v>
      </c>
      <c r="C1943" t="s">
        <v>80</v>
      </c>
      <c r="D1943" t="s">
        <v>84</v>
      </c>
      <c r="E1943" t="s">
        <v>170</v>
      </c>
      <c r="F1943" t="s">
        <v>5653</v>
      </c>
      <c r="G1943" t="s">
        <v>204</v>
      </c>
      <c r="H1943" t="s">
        <v>135</v>
      </c>
      <c r="I1943" t="s">
        <v>136</v>
      </c>
      <c r="J1943" t="s">
        <v>137</v>
      </c>
      <c r="K1943" t="s">
        <v>138</v>
      </c>
      <c r="L1943" t="s">
        <v>5654</v>
      </c>
      <c r="M1943" t="s">
        <v>5655</v>
      </c>
      <c r="N1943" s="26">
        <v>2.4505555550000002</v>
      </c>
      <c r="O1943">
        <v>0</v>
      </c>
      <c r="P1943">
        <v>231</v>
      </c>
      <c r="Q1943">
        <v>0</v>
      </c>
      <c r="R1943">
        <v>0</v>
      </c>
      <c r="S1943">
        <v>0</v>
      </c>
      <c r="T1943">
        <v>2</v>
      </c>
      <c r="U1943">
        <v>0</v>
      </c>
      <c r="V1943">
        <v>0</v>
      </c>
      <c r="W1943" s="26">
        <v>0</v>
      </c>
      <c r="X1943" s="26">
        <v>119.81145517635365</v>
      </c>
      <c r="Y1943" s="26">
        <v>0</v>
      </c>
      <c r="Z1943" s="26">
        <v>0</v>
      </c>
      <c r="AA1943" s="26">
        <v>0</v>
      </c>
      <c r="AB1943" s="26">
        <v>25.046605259920788</v>
      </c>
      <c r="AC1943" s="26">
        <v>0</v>
      </c>
      <c r="AD1943" s="26">
        <v>0</v>
      </c>
      <c r="AE1943" s="26">
        <v>144.85806043627443</v>
      </c>
    </row>
    <row r="1944" spans="1:31" x14ac:dyDescent="0.3">
      <c r="A1944">
        <v>2763954</v>
      </c>
      <c r="B1944">
        <v>1</v>
      </c>
      <c r="C1944" t="s">
        <v>81</v>
      </c>
      <c r="D1944" t="s">
        <v>118</v>
      </c>
      <c r="E1944" t="s">
        <v>175</v>
      </c>
      <c r="F1944" t="s">
        <v>5656</v>
      </c>
      <c r="G1944" t="s">
        <v>159</v>
      </c>
      <c r="H1944" t="s">
        <v>149</v>
      </c>
      <c r="I1944" t="s">
        <v>136</v>
      </c>
      <c r="J1944" t="s">
        <v>137</v>
      </c>
      <c r="K1944" t="s">
        <v>138</v>
      </c>
      <c r="L1944" t="s">
        <v>5657</v>
      </c>
      <c r="M1944" t="s">
        <v>5658</v>
      </c>
      <c r="N1944" s="26">
        <v>0.19277777700000001</v>
      </c>
      <c r="O1944">
        <v>2</v>
      </c>
      <c r="P1944">
        <v>4267</v>
      </c>
      <c r="Q1944">
        <v>57</v>
      </c>
      <c r="R1944">
        <v>279</v>
      </c>
      <c r="S1944">
        <v>31</v>
      </c>
      <c r="T1944">
        <v>481</v>
      </c>
      <c r="U1944">
        <v>10</v>
      </c>
      <c r="V1944">
        <v>1</v>
      </c>
      <c r="W1944" s="26">
        <v>0.10110321402875649</v>
      </c>
      <c r="X1944" s="26">
        <v>155.21946434511889</v>
      </c>
      <c r="Y1944" s="26">
        <v>4.4428590817126263</v>
      </c>
      <c r="Z1944" s="26">
        <v>3.5230770061777541</v>
      </c>
      <c r="AA1944" s="26">
        <v>37.231488266229519</v>
      </c>
      <c r="AB1944" s="26">
        <v>46.280364378638112</v>
      </c>
      <c r="AC1944" s="26">
        <v>104.51253055185394</v>
      </c>
      <c r="AD1944" s="26">
        <v>3.0470731074044628</v>
      </c>
      <c r="AE1944" s="26">
        <v>354.3579599511641</v>
      </c>
    </row>
    <row r="1945" spans="1:31" x14ac:dyDescent="0.3">
      <c r="A1945">
        <v>2764515</v>
      </c>
      <c r="B1945">
        <v>1</v>
      </c>
      <c r="C1945" t="s">
        <v>80</v>
      </c>
      <c r="D1945" t="s">
        <v>84</v>
      </c>
      <c r="E1945" t="s">
        <v>141</v>
      </c>
      <c r="F1945" t="s">
        <v>4181</v>
      </c>
      <c r="G1945" t="s">
        <v>344</v>
      </c>
      <c r="H1945" t="s">
        <v>135</v>
      </c>
      <c r="I1945" t="s">
        <v>136</v>
      </c>
      <c r="J1945" t="s">
        <v>137</v>
      </c>
      <c r="K1945" t="s">
        <v>138</v>
      </c>
      <c r="L1945" t="s">
        <v>5659</v>
      </c>
      <c r="M1945" t="s">
        <v>5660</v>
      </c>
      <c r="N1945" s="26">
        <v>0.97527777699999996</v>
      </c>
      <c r="O1945">
        <v>0</v>
      </c>
      <c r="P1945">
        <v>21</v>
      </c>
      <c r="Q1945">
        <v>0</v>
      </c>
      <c r="R1945">
        <v>0</v>
      </c>
      <c r="S1945">
        <v>0</v>
      </c>
      <c r="T1945">
        <v>10</v>
      </c>
      <c r="U1945">
        <v>0</v>
      </c>
      <c r="V1945">
        <v>0</v>
      </c>
      <c r="W1945" s="26">
        <v>0</v>
      </c>
      <c r="X1945" s="26">
        <v>5.9884748022387821</v>
      </c>
      <c r="Y1945" s="26">
        <v>0</v>
      </c>
      <c r="Z1945" s="26">
        <v>0</v>
      </c>
      <c r="AA1945" s="26">
        <v>0</v>
      </c>
      <c r="AB1945" s="26">
        <v>8.4166068245091914</v>
      </c>
      <c r="AC1945" s="26">
        <v>0</v>
      </c>
      <c r="AD1945" s="26">
        <v>0</v>
      </c>
      <c r="AE1945" s="26">
        <v>14.405081626747974</v>
      </c>
    </row>
    <row r="1946" spans="1:31" x14ac:dyDescent="0.3">
      <c r="A1946">
        <v>2764120</v>
      </c>
      <c r="B1946">
        <v>1</v>
      </c>
      <c r="C1946" t="s">
        <v>80</v>
      </c>
      <c r="D1946" t="s">
        <v>84</v>
      </c>
      <c r="E1946" t="s">
        <v>170</v>
      </c>
      <c r="F1946" t="s">
        <v>5661</v>
      </c>
      <c r="G1946" t="s">
        <v>204</v>
      </c>
      <c r="H1946" t="s">
        <v>135</v>
      </c>
      <c r="I1946" t="s">
        <v>136</v>
      </c>
      <c r="J1946" t="s">
        <v>137</v>
      </c>
      <c r="K1946" t="s">
        <v>138</v>
      </c>
      <c r="L1946" t="s">
        <v>5662</v>
      </c>
      <c r="M1946" t="s">
        <v>5663</v>
      </c>
      <c r="N1946" s="26">
        <v>1.3886111109999999</v>
      </c>
      <c r="O1946">
        <v>0</v>
      </c>
      <c r="P1946">
        <v>220</v>
      </c>
      <c r="Q1946">
        <v>0</v>
      </c>
      <c r="R1946">
        <v>0</v>
      </c>
      <c r="S1946">
        <v>0</v>
      </c>
      <c r="T1946">
        <v>5</v>
      </c>
      <c r="U1946">
        <v>0</v>
      </c>
      <c r="V1946">
        <v>0</v>
      </c>
      <c r="W1946" s="26">
        <v>0</v>
      </c>
      <c r="X1946" s="26">
        <v>53.786392459339361</v>
      </c>
      <c r="Y1946" s="26">
        <v>0</v>
      </c>
      <c r="Z1946" s="26">
        <v>0</v>
      </c>
      <c r="AA1946" s="26">
        <v>0</v>
      </c>
      <c r="AB1946" s="26">
        <v>0.33980194582374701</v>
      </c>
      <c r="AC1946" s="26">
        <v>0</v>
      </c>
      <c r="AD1946" s="26">
        <v>0</v>
      </c>
      <c r="AE1946" s="26">
        <v>54.126194405163105</v>
      </c>
    </row>
    <row r="1947" spans="1:31" x14ac:dyDescent="0.3">
      <c r="A1947">
        <v>2763997</v>
      </c>
      <c r="B1947">
        <v>1</v>
      </c>
      <c r="C1947" t="s">
        <v>80</v>
      </c>
      <c r="D1947" t="s">
        <v>89</v>
      </c>
      <c r="E1947" t="s">
        <v>132</v>
      </c>
      <c r="F1947" t="s">
        <v>5664</v>
      </c>
      <c r="G1947" t="s">
        <v>134</v>
      </c>
      <c r="H1947" t="s">
        <v>135</v>
      </c>
      <c r="I1947" t="s">
        <v>136</v>
      </c>
      <c r="J1947" t="s">
        <v>137</v>
      </c>
      <c r="K1947" t="s">
        <v>138</v>
      </c>
      <c r="L1947" t="s">
        <v>5665</v>
      </c>
      <c r="M1947" t="s">
        <v>5666</v>
      </c>
      <c r="N1947" s="26">
        <v>1.6672222219999999</v>
      </c>
      <c r="O1947">
        <v>0</v>
      </c>
      <c r="P1947">
        <v>1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 s="26">
        <v>0</v>
      </c>
      <c r="X1947" s="26">
        <v>0</v>
      </c>
      <c r="Y1947" s="26">
        <v>0</v>
      </c>
      <c r="Z1947" s="26">
        <v>0</v>
      </c>
      <c r="AA1947" s="26">
        <v>0</v>
      </c>
      <c r="AB1947" s="26">
        <v>0</v>
      </c>
      <c r="AC1947" s="26">
        <v>0</v>
      </c>
      <c r="AD1947" s="26">
        <v>0</v>
      </c>
      <c r="AE1947" s="26">
        <v>0</v>
      </c>
    </row>
    <row r="1948" spans="1:31" x14ac:dyDescent="0.3">
      <c r="A1948">
        <v>2764037</v>
      </c>
      <c r="B1948">
        <v>1</v>
      </c>
      <c r="C1948" t="s">
        <v>81</v>
      </c>
      <c r="D1948" t="s">
        <v>127</v>
      </c>
      <c r="E1948" t="s">
        <v>141</v>
      </c>
      <c r="F1948" t="s">
        <v>2745</v>
      </c>
      <c r="G1948" t="s">
        <v>143</v>
      </c>
      <c r="H1948" t="s">
        <v>135</v>
      </c>
      <c r="I1948" t="s">
        <v>136</v>
      </c>
      <c r="J1948" t="s">
        <v>137</v>
      </c>
      <c r="K1948" t="s">
        <v>138</v>
      </c>
      <c r="L1948" t="s">
        <v>5667</v>
      </c>
      <c r="M1948" t="s">
        <v>5668</v>
      </c>
      <c r="N1948" s="26">
        <v>0.43361111099999999</v>
      </c>
      <c r="O1948">
        <v>0</v>
      </c>
      <c r="P1948">
        <v>1</v>
      </c>
      <c r="Q1948">
        <v>0</v>
      </c>
      <c r="R1948">
        <v>0</v>
      </c>
      <c r="S1948">
        <v>0</v>
      </c>
      <c r="T1948">
        <v>39</v>
      </c>
      <c r="U1948">
        <v>0</v>
      </c>
      <c r="V1948">
        <v>0</v>
      </c>
      <c r="W1948" s="26">
        <v>0</v>
      </c>
      <c r="X1948" s="26">
        <v>7.2539892753304162E-3</v>
      </c>
      <c r="Y1948" s="26">
        <v>0</v>
      </c>
      <c r="Z1948" s="26">
        <v>0</v>
      </c>
      <c r="AA1948" s="26">
        <v>0</v>
      </c>
      <c r="AB1948" s="26">
        <v>11.446252140180425</v>
      </c>
      <c r="AC1948" s="26">
        <v>0</v>
      </c>
      <c r="AD1948" s="26">
        <v>0</v>
      </c>
      <c r="AE1948" s="26">
        <v>11.453506129455755</v>
      </c>
    </row>
    <row r="1949" spans="1:31" x14ac:dyDescent="0.3">
      <c r="A1949">
        <v>2764229</v>
      </c>
      <c r="B1949">
        <v>1</v>
      </c>
      <c r="C1949" t="s">
        <v>80</v>
      </c>
      <c r="D1949" t="s">
        <v>106</v>
      </c>
      <c r="E1949" t="s">
        <v>157</v>
      </c>
      <c r="F1949" t="s">
        <v>5669</v>
      </c>
      <c r="G1949" t="s">
        <v>159</v>
      </c>
      <c r="H1949" t="s">
        <v>149</v>
      </c>
      <c r="I1949" t="s">
        <v>136</v>
      </c>
      <c r="J1949" t="s">
        <v>137</v>
      </c>
      <c r="K1949" t="s">
        <v>138</v>
      </c>
      <c r="L1949" t="s">
        <v>5670</v>
      </c>
      <c r="M1949" t="s">
        <v>5671</v>
      </c>
      <c r="N1949" s="26">
        <v>9.8333332999999995E-2</v>
      </c>
      <c r="O1949">
        <v>0</v>
      </c>
      <c r="P1949">
        <v>4</v>
      </c>
      <c r="Q1949">
        <v>33</v>
      </c>
      <c r="R1949">
        <v>267</v>
      </c>
      <c r="S1949">
        <v>9</v>
      </c>
      <c r="T1949">
        <v>64</v>
      </c>
      <c r="U1949">
        <v>0</v>
      </c>
      <c r="V1949">
        <v>0</v>
      </c>
      <c r="W1949" s="26">
        <v>0</v>
      </c>
      <c r="X1949" s="26">
        <v>0</v>
      </c>
      <c r="Y1949" s="26">
        <v>2.6335026924533178</v>
      </c>
      <c r="Z1949" s="26">
        <v>2.5178699559159234</v>
      </c>
      <c r="AA1949" s="26">
        <v>2.8453960190784389</v>
      </c>
      <c r="AB1949" s="26">
        <v>1.2417239528257875</v>
      </c>
      <c r="AC1949" s="26">
        <v>0</v>
      </c>
      <c r="AD1949" s="26">
        <v>0</v>
      </c>
      <c r="AE1949" s="26">
        <v>9.238492620273469</v>
      </c>
    </row>
    <row r="1950" spans="1:31" x14ac:dyDescent="0.3">
      <c r="A1950">
        <v>2764329</v>
      </c>
      <c r="B1950">
        <v>1</v>
      </c>
      <c r="C1950" t="s">
        <v>81</v>
      </c>
      <c r="D1950" t="s">
        <v>123</v>
      </c>
      <c r="E1950" t="s">
        <v>157</v>
      </c>
      <c r="F1950" t="s">
        <v>5672</v>
      </c>
      <c r="G1950" t="s">
        <v>159</v>
      </c>
      <c r="H1950" t="s">
        <v>149</v>
      </c>
      <c r="I1950" t="s">
        <v>136</v>
      </c>
      <c r="J1950" t="s">
        <v>137</v>
      </c>
      <c r="K1950" t="s">
        <v>138</v>
      </c>
      <c r="L1950" t="s">
        <v>5673</v>
      </c>
      <c r="M1950" t="s">
        <v>5674</v>
      </c>
      <c r="N1950" s="26">
        <v>0.81138888799999997</v>
      </c>
      <c r="O1950">
        <v>10</v>
      </c>
      <c r="P1950">
        <v>5101</v>
      </c>
      <c r="Q1950">
        <v>83</v>
      </c>
      <c r="R1950">
        <v>17</v>
      </c>
      <c r="S1950">
        <v>40</v>
      </c>
      <c r="T1950">
        <v>1278</v>
      </c>
      <c r="U1950">
        <v>4</v>
      </c>
      <c r="V1950">
        <v>27</v>
      </c>
      <c r="W1950" s="26">
        <v>0.37845648619222222</v>
      </c>
      <c r="X1950" s="26">
        <v>916.71920935353057</v>
      </c>
      <c r="Y1950" s="26">
        <v>19.334639330504046</v>
      </c>
      <c r="Z1950" s="26">
        <v>1.393107532028792</v>
      </c>
      <c r="AA1950" s="26">
        <v>79.449026387010932</v>
      </c>
      <c r="AB1950" s="26">
        <v>757.54537711863782</v>
      </c>
      <c r="AC1950" s="26">
        <v>475.32833503081679</v>
      </c>
      <c r="AD1950" s="26">
        <v>148.04794892177486</v>
      </c>
      <c r="AE1950" s="26">
        <v>2398.1961001604959</v>
      </c>
    </row>
    <row r="1951" spans="1:31" x14ac:dyDescent="0.3">
      <c r="A1951">
        <v>2763937</v>
      </c>
      <c r="B1951">
        <v>1</v>
      </c>
      <c r="C1951" t="s">
        <v>81</v>
      </c>
      <c r="D1951" t="s">
        <v>112</v>
      </c>
      <c r="E1951" t="s">
        <v>146</v>
      </c>
      <c r="F1951" t="s">
        <v>5675</v>
      </c>
      <c r="G1951" t="s">
        <v>628</v>
      </c>
      <c r="H1951" t="s">
        <v>149</v>
      </c>
      <c r="I1951" t="s">
        <v>136</v>
      </c>
      <c r="J1951" t="s">
        <v>137</v>
      </c>
      <c r="K1951" t="s">
        <v>187</v>
      </c>
      <c r="L1951" t="s">
        <v>5676</v>
      </c>
      <c r="M1951" t="s">
        <v>5677</v>
      </c>
      <c r="N1951" s="26">
        <v>5.4508333330000003</v>
      </c>
      <c r="O1951">
        <v>0</v>
      </c>
      <c r="P1951">
        <v>2</v>
      </c>
      <c r="Q1951">
        <v>0</v>
      </c>
      <c r="R1951">
        <v>0</v>
      </c>
      <c r="S1951">
        <v>0</v>
      </c>
      <c r="T1951">
        <v>218</v>
      </c>
      <c r="U1951">
        <v>0</v>
      </c>
      <c r="V1951">
        <v>0</v>
      </c>
      <c r="W1951" s="26">
        <v>0</v>
      </c>
      <c r="X1951" s="26">
        <v>1.1574196508100001</v>
      </c>
      <c r="Y1951" s="26">
        <v>0</v>
      </c>
      <c r="Z1951" s="26">
        <v>0</v>
      </c>
      <c r="AA1951" s="26">
        <v>0</v>
      </c>
      <c r="AB1951" s="26">
        <v>542.32241919599028</v>
      </c>
      <c r="AC1951" s="26">
        <v>0</v>
      </c>
      <c r="AD1951" s="26">
        <v>0</v>
      </c>
      <c r="AE1951" s="26">
        <v>543.47983884680025</v>
      </c>
    </row>
    <row r="1952" spans="1:31" x14ac:dyDescent="0.3">
      <c r="A1952">
        <v>2763914</v>
      </c>
      <c r="B1952">
        <v>1</v>
      </c>
      <c r="C1952" t="s">
        <v>81</v>
      </c>
      <c r="D1952" t="s">
        <v>128</v>
      </c>
      <c r="E1952" t="s">
        <v>152</v>
      </c>
      <c r="F1952" t="s">
        <v>5678</v>
      </c>
      <c r="G1952" t="s">
        <v>159</v>
      </c>
      <c r="H1952" t="s">
        <v>149</v>
      </c>
      <c r="I1952" t="s">
        <v>136</v>
      </c>
      <c r="J1952" t="s">
        <v>137</v>
      </c>
      <c r="K1952" t="s">
        <v>138</v>
      </c>
      <c r="L1952" t="s">
        <v>5679</v>
      </c>
      <c r="M1952" t="s">
        <v>5680</v>
      </c>
      <c r="N1952" s="26">
        <v>0.97111111100000003</v>
      </c>
      <c r="O1952">
        <v>0</v>
      </c>
      <c r="P1952">
        <v>0</v>
      </c>
      <c r="Q1952">
        <v>0</v>
      </c>
      <c r="R1952">
        <v>0</v>
      </c>
      <c r="S1952">
        <v>13</v>
      </c>
      <c r="T1952">
        <v>0</v>
      </c>
      <c r="U1952">
        <v>25</v>
      </c>
      <c r="V1952">
        <v>0</v>
      </c>
      <c r="W1952" s="26">
        <v>0</v>
      </c>
      <c r="X1952" s="26">
        <v>0</v>
      </c>
      <c r="Y1952" s="26">
        <v>0</v>
      </c>
      <c r="Z1952" s="26">
        <v>0</v>
      </c>
      <c r="AA1952" s="26">
        <v>379.93029434534236</v>
      </c>
      <c r="AB1952" s="26">
        <v>0</v>
      </c>
      <c r="AC1952" s="26">
        <v>1305.3848880021326</v>
      </c>
      <c r="AD1952" s="26">
        <v>0</v>
      </c>
      <c r="AE1952" s="26">
        <v>1685.315182347475</v>
      </c>
    </row>
    <row r="1953" spans="1:31" x14ac:dyDescent="0.3">
      <c r="A1953">
        <v>2764147</v>
      </c>
      <c r="B1953">
        <v>2</v>
      </c>
      <c r="C1953" t="s">
        <v>81</v>
      </c>
      <c r="D1953" t="s">
        <v>127</v>
      </c>
      <c r="E1953" t="s">
        <v>146</v>
      </c>
      <c r="F1953" t="s">
        <v>2379</v>
      </c>
      <c r="G1953" t="s">
        <v>148</v>
      </c>
      <c r="H1953" t="s">
        <v>149</v>
      </c>
      <c r="I1953" t="s">
        <v>136</v>
      </c>
      <c r="J1953" t="s">
        <v>137</v>
      </c>
      <c r="K1953" t="s">
        <v>138</v>
      </c>
      <c r="L1953" t="s">
        <v>5681</v>
      </c>
      <c r="M1953" t="s">
        <v>5682</v>
      </c>
      <c r="N1953" s="26">
        <v>1.031111111</v>
      </c>
      <c r="O1953">
        <v>1</v>
      </c>
      <c r="P1953">
        <v>500</v>
      </c>
      <c r="Q1953">
        <v>107</v>
      </c>
      <c r="R1953">
        <v>142</v>
      </c>
      <c r="S1953">
        <v>8</v>
      </c>
      <c r="T1953">
        <v>71</v>
      </c>
      <c r="U1953">
        <v>0</v>
      </c>
      <c r="V1953">
        <v>0</v>
      </c>
      <c r="W1953" s="26">
        <v>1.4205121411085579</v>
      </c>
      <c r="X1953" s="26">
        <v>108.76977306204969</v>
      </c>
      <c r="Y1953" s="26">
        <v>120.70503354207881</v>
      </c>
      <c r="Z1953" s="26">
        <v>10.574638001297632</v>
      </c>
      <c r="AA1953" s="26">
        <v>35.743740808660689</v>
      </c>
      <c r="AB1953" s="26">
        <v>20.250660197291612</v>
      </c>
      <c r="AC1953" s="26">
        <v>0</v>
      </c>
      <c r="AD1953" s="26">
        <v>0</v>
      </c>
      <c r="AE1953" s="26">
        <v>297.46435775248699</v>
      </c>
    </row>
    <row r="1954" spans="1:31" x14ac:dyDescent="0.3">
      <c r="A1954">
        <v>2764014</v>
      </c>
      <c r="B1954">
        <v>1</v>
      </c>
      <c r="C1954" t="s">
        <v>80</v>
      </c>
      <c r="D1954" t="s">
        <v>94</v>
      </c>
      <c r="E1954" t="s">
        <v>157</v>
      </c>
      <c r="F1954" t="s">
        <v>5683</v>
      </c>
      <c r="G1954" t="s">
        <v>159</v>
      </c>
      <c r="H1954" t="s">
        <v>149</v>
      </c>
      <c r="I1954" t="s">
        <v>136</v>
      </c>
      <c r="J1954" t="s">
        <v>137</v>
      </c>
      <c r="K1954" t="s">
        <v>138</v>
      </c>
      <c r="L1954" t="s">
        <v>5684</v>
      </c>
      <c r="M1954" t="s">
        <v>5685</v>
      </c>
      <c r="N1954" s="26">
        <v>0.35416666600000002</v>
      </c>
      <c r="O1954">
        <v>0</v>
      </c>
      <c r="P1954">
        <v>759</v>
      </c>
      <c r="Q1954">
        <v>44</v>
      </c>
      <c r="R1954">
        <v>125</v>
      </c>
      <c r="S1954">
        <v>4</v>
      </c>
      <c r="T1954">
        <v>80</v>
      </c>
      <c r="U1954">
        <v>1</v>
      </c>
      <c r="V1954">
        <v>0</v>
      </c>
      <c r="W1954" s="26">
        <v>0</v>
      </c>
      <c r="X1954" s="26">
        <v>39.838359991845408</v>
      </c>
      <c r="Y1954" s="26">
        <v>2.0413540860561148</v>
      </c>
      <c r="Z1954" s="26">
        <v>2.4829799158300503</v>
      </c>
      <c r="AA1954" s="26">
        <v>3.5095695750562559</v>
      </c>
      <c r="AB1954" s="26">
        <v>19.001333786488782</v>
      </c>
      <c r="AC1954" s="26">
        <v>12.054907234263318</v>
      </c>
      <c r="AD1954" s="26">
        <v>0</v>
      </c>
      <c r="AE1954" s="26">
        <v>78.928504589539926</v>
      </c>
    </row>
    <row r="1955" spans="1:31" x14ac:dyDescent="0.3">
      <c r="A1955">
        <v>2763871</v>
      </c>
      <c r="B1955">
        <v>1</v>
      </c>
      <c r="C1955" t="s">
        <v>81</v>
      </c>
      <c r="D1955" t="s">
        <v>127</v>
      </c>
      <c r="E1955" t="s">
        <v>170</v>
      </c>
      <c r="F1955" t="s">
        <v>5185</v>
      </c>
      <c r="G1955" t="s">
        <v>204</v>
      </c>
      <c r="H1955" t="s">
        <v>135</v>
      </c>
      <c r="I1955" t="s">
        <v>136</v>
      </c>
      <c r="J1955" t="s">
        <v>137</v>
      </c>
      <c r="K1955" t="s">
        <v>138</v>
      </c>
      <c r="L1955" t="s">
        <v>5686</v>
      </c>
      <c r="M1955" t="s">
        <v>5687</v>
      </c>
      <c r="N1955" s="26">
        <v>0.79500000000000004</v>
      </c>
      <c r="O1955">
        <v>0</v>
      </c>
      <c r="P1955">
        <v>31</v>
      </c>
      <c r="Q1955">
        <v>0</v>
      </c>
      <c r="R1955">
        <v>0</v>
      </c>
      <c r="S1955">
        <v>0</v>
      </c>
      <c r="T1955">
        <v>1</v>
      </c>
      <c r="U1955">
        <v>0</v>
      </c>
      <c r="V1955">
        <v>0</v>
      </c>
      <c r="W1955" s="26">
        <v>0</v>
      </c>
      <c r="X1955" s="26">
        <v>5.9114737201432739</v>
      </c>
      <c r="Y1955" s="26">
        <v>0</v>
      </c>
      <c r="Z1955" s="26">
        <v>0</v>
      </c>
      <c r="AA1955" s="26">
        <v>0</v>
      </c>
      <c r="AB1955" s="26">
        <v>7.5335770743536479E-2</v>
      </c>
      <c r="AC1955" s="26">
        <v>0</v>
      </c>
      <c r="AD1955" s="26">
        <v>0</v>
      </c>
      <c r="AE1955" s="26">
        <v>5.9868094908868104</v>
      </c>
    </row>
    <row r="1956" spans="1:31" x14ac:dyDescent="0.3">
      <c r="A1956">
        <v>2763957</v>
      </c>
      <c r="B1956">
        <v>1</v>
      </c>
      <c r="C1956" t="s">
        <v>80</v>
      </c>
      <c r="D1956" t="s">
        <v>99</v>
      </c>
      <c r="E1956" t="s">
        <v>141</v>
      </c>
      <c r="F1956" t="s">
        <v>599</v>
      </c>
      <c r="G1956" t="s">
        <v>186</v>
      </c>
      <c r="H1956" t="s">
        <v>135</v>
      </c>
      <c r="I1956" t="s">
        <v>136</v>
      </c>
      <c r="J1956" t="s">
        <v>137</v>
      </c>
      <c r="K1956" t="s">
        <v>187</v>
      </c>
      <c r="L1956" t="s">
        <v>5688</v>
      </c>
      <c r="M1956" t="s">
        <v>5689</v>
      </c>
      <c r="N1956" s="26">
        <v>7.6319444440000002</v>
      </c>
      <c r="O1956">
        <v>0</v>
      </c>
      <c r="P1956">
        <v>127</v>
      </c>
      <c r="Q1956">
        <v>0</v>
      </c>
      <c r="R1956">
        <v>1</v>
      </c>
      <c r="S1956">
        <v>0</v>
      </c>
      <c r="T1956">
        <v>15</v>
      </c>
      <c r="U1956">
        <v>0</v>
      </c>
      <c r="V1956">
        <v>1</v>
      </c>
      <c r="W1956" s="26">
        <v>0</v>
      </c>
      <c r="X1956" s="26">
        <v>111.99992631969357</v>
      </c>
      <c r="Y1956" s="26">
        <v>0</v>
      </c>
      <c r="Z1956" s="26">
        <v>0.42375609151461785</v>
      </c>
      <c r="AA1956" s="26">
        <v>0</v>
      </c>
      <c r="AB1956" s="26">
        <v>30.934034964706324</v>
      </c>
      <c r="AC1956" s="26">
        <v>0</v>
      </c>
      <c r="AD1956" s="26">
        <v>6.9263944064481429</v>
      </c>
      <c r="AE1956" s="26">
        <v>150.28411178236266</v>
      </c>
    </row>
    <row r="1957" spans="1:31" x14ac:dyDescent="0.3">
      <c r="A1957">
        <v>2764455</v>
      </c>
      <c r="B1957">
        <v>1</v>
      </c>
      <c r="C1957" t="s">
        <v>81</v>
      </c>
      <c r="D1957" t="s">
        <v>123</v>
      </c>
      <c r="E1957" t="s">
        <v>170</v>
      </c>
      <c r="F1957" t="s">
        <v>3429</v>
      </c>
      <c r="G1957" t="s">
        <v>204</v>
      </c>
      <c r="H1957" t="s">
        <v>135</v>
      </c>
      <c r="I1957" t="s">
        <v>136</v>
      </c>
      <c r="J1957" t="s">
        <v>137</v>
      </c>
      <c r="K1957" t="s">
        <v>138</v>
      </c>
      <c r="L1957" t="s">
        <v>5690</v>
      </c>
      <c r="M1957" t="s">
        <v>5691</v>
      </c>
      <c r="N1957" s="26">
        <v>1.1616666659999999</v>
      </c>
      <c r="O1957">
        <v>0</v>
      </c>
      <c r="P1957">
        <v>182</v>
      </c>
      <c r="Q1957">
        <v>0</v>
      </c>
      <c r="R1957">
        <v>0</v>
      </c>
      <c r="S1957">
        <v>0</v>
      </c>
      <c r="T1957">
        <v>4</v>
      </c>
      <c r="U1957">
        <v>0</v>
      </c>
      <c r="V1957">
        <v>0</v>
      </c>
      <c r="W1957" s="26">
        <v>0</v>
      </c>
      <c r="X1957" s="26">
        <v>40.803544032600001</v>
      </c>
      <c r="Y1957" s="26">
        <v>0</v>
      </c>
      <c r="Z1957" s="26">
        <v>0</v>
      </c>
      <c r="AA1957" s="26">
        <v>0</v>
      </c>
      <c r="AB1957" s="26">
        <v>1.4189747843</v>
      </c>
      <c r="AC1957" s="26">
        <v>0</v>
      </c>
      <c r="AD1957" s="26">
        <v>0</v>
      </c>
      <c r="AE1957" s="26">
        <v>42.222518816899999</v>
      </c>
    </row>
    <row r="1958" spans="1:31" x14ac:dyDescent="0.3">
      <c r="A1958">
        <v>2764424</v>
      </c>
      <c r="B1958">
        <v>1</v>
      </c>
      <c r="C1958" t="s">
        <v>80</v>
      </c>
      <c r="D1958" t="s">
        <v>105</v>
      </c>
      <c r="E1958" t="s">
        <v>132</v>
      </c>
      <c r="F1958" t="s">
        <v>5692</v>
      </c>
      <c r="G1958" t="s">
        <v>134</v>
      </c>
      <c r="H1958" t="s">
        <v>135</v>
      </c>
      <c r="I1958" t="s">
        <v>136</v>
      </c>
      <c r="J1958" t="s">
        <v>137</v>
      </c>
      <c r="K1958" t="s">
        <v>138</v>
      </c>
      <c r="L1958" t="s">
        <v>5693</v>
      </c>
      <c r="M1958" t="s">
        <v>5694</v>
      </c>
      <c r="N1958" s="26">
        <v>4.7019444439999996</v>
      </c>
      <c r="O1958">
        <v>0</v>
      </c>
      <c r="P1958">
        <v>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 s="26">
        <v>0</v>
      </c>
      <c r="X1958" s="26">
        <v>0</v>
      </c>
      <c r="Y1958" s="26">
        <v>0</v>
      </c>
      <c r="Z1958" s="26">
        <v>0</v>
      </c>
      <c r="AA1958" s="26">
        <v>0</v>
      </c>
      <c r="AB1958" s="26">
        <v>0</v>
      </c>
      <c r="AC1958" s="26">
        <v>0</v>
      </c>
      <c r="AD1958" s="26">
        <v>0</v>
      </c>
      <c r="AE1958" s="26">
        <v>0</v>
      </c>
    </row>
    <row r="1959" spans="1:31" x14ac:dyDescent="0.3">
      <c r="A1959">
        <v>2763877</v>
      </c>
      <c r="B1959">
        <v>1</v>
      </c>
      <c r="C1959" t="s">
        <v>80</v>
      </c>
      <c r="D1959" t="s">
        <v>96</v>
      </c>
      <c r="E1959" t="s">
        <v>170</v>
      </c>
      <c r="F1959" t="s">
        <v>5695</v>
      </c>
      <c r="G1959" t="s">
        <v>303</v>
      </c>
      <c r="H1959" t="s">
        <v>135</v>
      </c>
      <c r="I1959" t="s">
        <v>136</v>
      </c>
      <c r="J1959" t="s">
        <v>137</v>
      </c>
      <c r="K1959" t="s">
        <v>138</v>
      </c>
      <c r="L1959" t="s">
        <v>5696</v>
      </c>
      <c r="M1959" t="s">
        <v>5697</v>
      </c>
      <c r="N1959" s="26">
        <v>2.326944444</v>
      </c>
      <c r="O1959">
        <v>0</v>
      </c>
      <c r="P1959">
        <v>46</v>
      </c>
      <c r="Q1959">
        <v>0</v>
      </c>
      <c r="R1959">
        <v>0</v>
      </c>
      <c r="S1959">
        <v>0</v>
      </c>
      <c r="T1959">
        <v>5</v>
      </c>
      <c r="U1959">
        <v>0</v>
      </c>
      <c r="V1959">
        <v>0</v>
      </c>
      <c r="W1959" s="26">
        <v>0</v>
      </c>
      <c r="X1959" s="26">
        <v>10.791101433371894</v>
      </c>
      <c r="Y1959" s="26">
        <v>0</v>
      </c>
      <c r="Z1959" s="26">
        <v>0</v>
      </c>
      <c r="AA1959" s="26">
        <v>0</v>
      </c>
      <c r="AB1959" s="26">
        <v>0</v>
      </c>
      <c r="AC1959" s="26">
        <v>0</v>
      </c>
      <c r="AD1959" s="26">
        <v>0</v>
      </c>
      <c r="AE1959" s="26">
        <v>10.791101433371894</v>
      </c>
    </row>
    <row r="1960" spans="1:31" x14ac:dyDescent="0.3">
      <c r="A1960">
        <v>2764023</v>
      </c>
      <c r="B1960">
        <v>1</v>
      </c>
      <c r="C1960" t="s">
        <v>80</v>
      </c>
      <c r="D1960" t="s">
        <v>108</v>
      </c>
      <c r="E1960" t="s">
        <v>157</v>
      </c>
      <c r="F1960" t="s">
        <v>5698</v>
      </c>
      <c r="G1960" t="s">
        <v>628</v>
      </c>
      <c r="H1960" t="s">
        <v>149</v>
      </c>
      <c r="I1960" t="s">
        <v>136</v>
      </c>
      <c r="J1960" t="s">
        <v>137</v>
      </c>
      <c r="K1960" t="s">
        <v>187</v>
      </c>
      <c r="L1960" t="s">
        <v>5699</v>
      </c>
      <c r="M1960" t="s">
        <v>5700</v>
      </c>
      <c r="N1960" s="26">
        <v>4.9166666660000002</v>
      </c>
      <c r="O1960">
        <v>0</v>
      </c>
      <c r="P1960">
        <v>1922</v>
      </c>
      <c r="Q1960">
        <v>4</v>
      </c>
      <c r="R1960">
        <v>915</v>
      </c>
      <c r="S1960">
        <v>11</v>
      </c>
      <c r="T1960">
        <v>494</v>
      </c>
      <c r="U1960">
        <v>2</v>
      </c>
      <c r="V1960">
        <v>0</v>
      </c>
      <c r="W1960" s="26">
        <v>0</v>
      </c>
      <c r="X1960" s="26">
        <v>1805.8125577815645</v>
      </c>
      <c r="Y1960" s="26">
        <v>60.034103805879553</v>
      </c>
      <c r="Z1960" s="26">
        <v>420.6632837341291</v>
      </c>
      <c r="AA1960" s="26">
        <v>679.58014531013441</v>
      </c>
      <c r="AB1960" s="26">
        <v>1576.9621647814358</v>
      </c>
      <c r="AC1960" s="26">
        <v>235.64706577572218</v>
      </c>
      <c r="AD1960" s="26">
        <v>0</v>
      </c>
      <c r="AE1960" s="26">
        <v>4778.6993211888648</v>
      </c>
    </row>
    <row r="1961" spans="1:31" x14ac:dyDescent="0.3">
      <c r="A1961">
        <v>2763900</v>
      </c>
      <c r="B1961">
        <v>1</v>
      </c>
      <c r="C1961" t="s">
        <v>80</v>
      </c>
      <c r="D1961" t="s">
        <v>94</v>
      </c>
      <c r="E1961" t="s">
        <v>157</v>
      </c>
      <c r="F1961" t="s">
        <v>5701</v>
      </c>
      <c r="G1961" t="s">
        <v>1309</v>
      </c>
      <c r="H1961" t="s">
        <v>149</v>
      </c>
      <c r="I1961" t="s">
        <v>136</v>
      </c>
      <c r="J1961" t="s">
        <v>137</v>
      </c>
      <c r="K1961" t="s">
        <v>138</v>
      </c>
      <c r="L1961" t="s">
        <v>5702</v>
      </c>
      <c r="M1961" t="s">
        <v>5703</v>
      </c>
      <c r="N1961" s="26">
        <v>4.6780555550000003</v>
      </c>
      <c r="O1961">
        <v>0</v>
      </c>
      <c r="P1961">
        <v>2709</v>
      </c>
      <c r="Q1961">
        <v>29</v>
      </c>
      <c r="R1961">
        <v>422</v>
      </c>
      <c r="S1961">
        <v>14</v>
      </c>
      <c r="T1961">
        <v>372</v>
      </c>
      <c r="U1961">
        <v>5</v>
      </c>
      <c r="V1961">
        <v>1</v>
      </c>
      <c r="W1961" s="26">
        <v>0</v>
      </c>
      <c r="X1961" s="26">
        <v>1597.7824613030484</v>
      </c>
      <c r="Y1961" s="26">
        <v>15.490028640436257</v>
      </c>
      <c r="Z1961" s="26">
        <v>87.201324088231601</v>
      </c>
      <c r="AA1961" s="26">
        <v>357.28761062109658</v>
      </c>
      <c r="AB1961" s="26">
        <v>675.09446307433291</v>
      </c>
      <c r="AC1961" s="26">
        <v>399.26885645268641</v>
      </c>
      <c r="AD1961" s="26">
        <v>70.411025592072377</v>
      </c>
      <c r="AE1961" s="26">
        <v>3202.5357697719046</v>
      </c>
    </row>
    <row r="1962" spans="1:31" x14ac:dyDescent="0.3">
      <c r="A1962">
        <v>2764069</v>
      </c>
      <c r="B1962">
        <v>1</v>
      </c>
      <c r="C1962" t="s">
        <v>80</v>
      </c>
      <c r="D1962" t="s">
        <v>83</v>
      </c>
      <c r="E1962" t="s">
        <v>146</v>
      </c>
      <c r="F1962" t="s">
        <v>5704</v>
      </c>
      <c r="G1962" t="s">
        <v>774</v>
      </c>
      <c r="H1962" t="s">
        <v>149</v>
      </c>
      <c r="I1962" t="s">
        <v>136</v>
      </c>
      <c r="J1962" t="s">
        <v>137</v>
      </c>
      <c r="K1962" t="s">
        <v>187</v>
      </c>
      <c r="L1962" t="s">
        <v>5705</v>
      </c>
      <c r="M1962" t="s">
        <v>5706</v>
      </c>
      <c r="N1962" s="26">
        <v>3.9155555550000001</v>
      </c>
      <c r="O1962">
        <v>0</v>
      </c>
      <c r="P1962">
        <v>0</v>
      </c>
      <c r="Q1962">
        <v>0</v>
      </c>
      <c r="R1962">
        <v>0</v>
      </c>
      <c r="S1962">
        <v>1</v>
      </c>
      <c r="T1962">
        <v>0</v>
      </c>
      <c r="U1962">
        <v>0</v>
      </c>
      <c r="V1962">
        <v>0</v>
      </c>
      <c r="W1962" s="26">
        <v>0</v>
      </c>
      <c r="X1962" s="26">
        <v>0</v>
      </c>
      <c r="Y1962" s="26">
        <v>0</v>
      </c>
      <c r="Z1962" s="26">
        <v>0</v>
      </c>
      <c r="AA1962" s="26">
        <v>48.21827609416188</v>
      </c>
      <c r="AB1962" s="26">
        <v>0</v>
      </c>
      <c r="AC1962" s="26">
        <v>0</v>
      </c>
      <c r="AD1962" s="26">
        <v>0</v>
      </c>
      <c r="AE1962" s="26">
        <v>48.21827609416188</v>
      </c>
    </row>
    <row r="1963" spans="1:31" x14ac:dyDescent="0.3">
      <c r="A1963">
        <v>2763923</v>
      </c>
      <c r="B1963">
        <v>1</v>
      </c>
      <c r="C1963" t="s">
        <v>80</v>
      </c>
      <c r="D1963" t="s">
        <v>83</v>
      </c>
      <c r="E1963" t="s">
        <v>146</v>
      </c>
      <c r="F1963" t="s">
        <v>5707</v>
      </c>
      <c r="G1963" t="s">
        <v>186</v>
      </c>
      <c r="H1963" t="s">
        <v>149</v>
      </c>
      <c r="I1963" t="s">
        <v>136</v>
      </c>
      <c r="J1963" t="s">
        <v>137</v>
      </c>
      <c r="K1963" t="s">
        <v>187</v>
      </c>
      <c r="L1963" t="s">
        <v>5708</v>
      </c>
      <c r="M1963" t="s">
        <v>5709</v>
      </c>
      <c r="N1963" s="26">
        <v>1.859444444</v>
      </c>
      <c r="O1963">
        <v>0</v>
      </c>
      <c r="P1963">
        <v>1414</v>
      </c>
      <c r="Q1963">
        <v>0</v>
      </c>
      <c r="R1963">
        <v>0</v>
      </c>
      <c r="S1963">
        <v>10</v>
      </c>
      <c r="T1963">
        <v>183</v>
      </c>
      <c r="U1963">
        <v>10</v>
      </c>
      <c r="V1963">
        <v>0</v>
      </c>
      <c r="W1963" s="26">
        <v>0</v>
      </c>
      <c r="X1963" s="26">
        <v>704.3875687201089</v>
      </c>
      <c r="Y1963" s="26">
        <v>0</v>
      </c>
      <c r="Z1963" s="26">
        <v>0</v>
      </c>
      <c r="AA1963" s="26">
        <v>455.02934119890267</v>
      </c>
      <c r="AB1963" s="26">
        <v>195.62537548183118</v>
      </c>
      <c r="AC1963" s="26">
        <v>387.63760980211839</v>
      </c>
      <c r="AD1963" s="26">
        <v>0</v>
      </c>
      <c r="AE1963" s="26">
        <v>1742.6798952029612</v>
      </c>
    </row>
    <row r="1964" spans="1:31" x14ac:dyDescent="0.3">
      <c r="A1964">
        <v>2764418</v>
      </c>
      <c r="B1964">
        <v>1</v>
      </c>
      <c r="C1964" t="s">
        <v>81</v>
      </c>
      <c r="D1964" t="s">
        <v>116</v>
      </c>
      <c r="E1964" t="s">
        <v>157</v>
      </c>
      <c r="F1964" t="s">
        <v>3957</v>
      </c>
      <c r="G1964" t="s">
        <v>159</v>
      </c>
      <c r="H1964" t="s">
        <v>149</v>
      </c>
      <c r="I1964" t="s">
        <v>136</v>
      </c>
      <c r="J1964" t="s">
        <v>137</v>
      </c>
      <c r="K1964" t="s">
        <v>138</v>
      </c>
      <c r="L1964" t="s">
        <v>5710</v>
      </c>
      <c r="M1964" t="s">
        <v>5711</v>
      </c>
      <c r="N1964" s="26">
        <v>8.3333332999999996E-2</v>
      </c>
      <c r="O1964">
        <v>22</v>
      </c>
      <c r="P1964">
        <v>4297</v>
      </c>
      <c r="Q1964">
        <v>556</v>
      </c>
      <c r="R1964">
        <v>498</v>
      </c>
      <c r="S1964">
        <v>50</v>
      </c>
      <c r="T1964">
        <v>498</v>
      </c>
      <c r="U1964">
        <v>6</v>
      </c>
      <c r="V1964">
        <v>0</v>
      </c>
      <c r="W1964" s="26">
        <v>0.56366469476430836</v>
      </c>
      <c r="X1964" s="26">
        <v>48.551526831422571</v>
      </c>
      <c r="Y1964" s="26">
        <v>15.745351404423793</v>
      </c>
      <c r="Z1964" s="26">
        <v>3.909221197263383</v>
      </c>
      <c r="AA1964" s="26">
        <v>33.07121228275178</v>
      </c>
      <c r="AB1964" s="26">
        <v>12.025956932652395</v>
      </c>
      <c r="AC1964" s="26">
        <v>2.6730044609429999</v>
      </c>
      <c r="AD1964" s="26">
        <v>0</v>
      </c>
      <c r="AE1964" s="26">
        <v>116.53993780422124</v>
      </c>
    </row>
    <row r="1965" spans="1:31" x14ac:dyDescent="0.3">
      <c r="A1965">
        <v>2764086</v>
      </c>
      <c r="B1965">
        <v>1</v>
      </c>
      <c r="C1965" t="s">
        <v>80</v>
      </c>
      <c r="D1965" t="s">
        <v>94</v>
      </c>
      <c r="E1965" t="s">
        <v>157</v>
      </c>
      <c r="F1965" t="s">
        <v>5683</v>
      </c>
      <c r="G1965" t="s">
        <v>159</v>
      </c>
      <c r="H1965" t="s">
        <v>149</v>
      </c>
      <c r="I1965" t="s">
        <v>136</v>
      </c>
      <c r="J1965" t="s">
        <v>137</v>
      </c>
      <c r="K1965" t="s">
        <v>138</v>
      </c>
      <c r="L1965" t="s">
        <v>5513</v>
      </c>
      <c r="M1965" t="s">
        <v>5712</v>
      </c>
      <c r="N1965" s="26">
        <v>0.959166666</v>
      </c>
      <c r="O1965">
        <v>0</v>
      </c>
      <c r="P1965">
        <v>759</v>
      </c>
      <c r="Q1965">
        <v>44</v>
      </c>
      <c r="R1965">
        <v>125</v>
      </c>
      <c r="S1965">
        <v>4</v>
      </c>
      <c r="T1965">
        <v>80</v>
      </c>
      <c r="U1965">
        <v>1</v>
      </c>
      <c r="V1965">
        <v>0</v>
      </c>
      <c r="W1965" s="26">
        <v>0</v>
      </c>
      <c r="X1965" s="26">
        <v>107.0686652470537</v>
      </c>
      <c r="Y1965" s="26">
        <v>5.5501317383456188</v>
      </c>
      <c r="Z1965" s="26">
        <v>6.4433136545788363</v>
      </c>
      <c r="AA1965" s="26">
        <v>9.4489070508337552</v>
      </c>
      <c r="AB1965" s="26">
        <v>51.125812500877032</v>
      </c>
      <c r="AC1965" s="26">
        <v>34.36629485498581</v>
      </c>
      <c r="AD1965" s="26">
        <v>0</v>
      </c>
      <c r="AE1965" s="26">
        <v>214.00312504667477</v>
      </c>
    </row>
    <row r="1966" spans="1:31" x14ac:dyDescent="0.3">
      <c r="A1966">
        <v>2764029</v>
      </c>
      <c r="B1966">
        <v>1</v>
      </c>
      <c r="C1966" t="s">
        <v>81</v>
      </c>
      <c r="D1966" t="s">
        <v>113</v>
      </c>
      <c r="E1966" t="s">
        <v>141</v>
      </c>
      <c r="F1966" t="s">
        <v>5713</v>
      </c>
      <c r="G1966" t="s">
        <v>628</v>
      </c>
      <c r="H1966" t="s">
        <v>135</v>
      </c>
      <c r="I1966" t="s">
        <v>136</v>
      </c>
      <c r="J1966" t="s">
        <v>137</v>
      </c>
      <c r="K1966" t="s">
        <v>187</v>
      </c>
      <c r="L1966" t="s">
        <v>5714</v>
      </c>
      <c r="M1966" t="s">
        <v>5715</v>
      </c>
      <c r="N1966" s="26">
        <v>1.1569444440000001</v>
      </c>
      <c r="O1966">
        <v>0</v>
      </c>
      <c r="P1966">
        <v>338</v>
      </c>
      <c r="Q1966">
        <v>0</v>
      </c>
      <c r="R1966">
        <v>0</v>
      </c>
      <c r="S1966">
        <v>0</v>
      </c>
      <c r="T1966">
        <v>6</v>
      </c>
      <c r="U1966">
        <v>0</v>
      </c>
      <c r="V1966">
        <v>0</v>
      </c>
      <c r="W1966" s="26">
        <v>0</v>
      </c>
      <c r="X1966" s="26">
        <v>85.29407615713437</v>
      </c>
      <c r="Y1966" s="26">
        <v>0</v>
      </c>
      <c r="Z1966" s="26">
        <v>0</v>
      </c>
      <c r="AA1966" s="26">
        <v>0</v>
      </c>
      <c r="AB1966" s="26">
        <v>0.80453897282269049</v>
      </c>
      <c r="AC1966" s="26">
        <v>0</v>
      </c>
      <c r="AD1966" s="26">
        <v>0</v>
      </c>
      <c r="AE1966" s="26">
        <v>86.098615129957054</v>
      </c>
    </row>
    <row r="1967" spans="1:31" x14ac:dyDescent="0.3">
      <c r="A1967">
        <v>2764278</v>
      </c>
      <c r="B1967">
        <v>1</v>
      </c>
      <c r="C1967" t="s">
        <v>81</v>
      </c>
      <c r="D1967" t="s">
        <v>122</v>
      </c>
      <c r="E1967" t="s">
        <v>157</v>
      </c>
      <c r="F1967" t="s">
        <v>5716</v>
      </c>
      <c r="G1967" t="s">
        <v>159</v>
      </c>
      <c r="H1967" t="s">
        <v>149</v>
      </c>
      <c r="I1967" t="s">
        <v>136</v>
      </c>
      <c r="J1967" t="s">
        <v>137</v>
      </c>
      <c r="K1967" t="s">
        <v>138</v>
      </c>
      <c r="L1967" t="s">
        <v>5717</v>
      </c>
      <c r="M1967" t="s">
        <v>5718</v>
      </c>
      <c r="N1967" s="26">
        <v>0.78416666599999996</v>
      </c>
      <c r="O1967">
        <v>19</v>
      </c>
      <c r="P1967">
        <v>3989</v>
      </c>
      <c r="Q1967">
        <v>108</v>
      </c>
      <c r="R1967">
        <v>168</v>
      </c>
      <c r="S1967">
        <v>58</v>
      </c>
      <c r="T1967">
        <v>370</v>
      </c>
      <c r="U1967">
        <v>5</v>
      </c>
      <c r="V1967">
        <v>1</v>
      </c>
      <c r="W1967" s="26">
        <v>3.8132551848313008</v>
      </c>
      <c r="X1967" s="26">
        <v>460.38437258138407</v>
      </c>
      <c r="Y1967" s="26">
        <v>55.608154127628971</v>
      </c>
      <c r="Z1967" s="26">
        <v>17.686665389795486</v>
      </c>
      <c r="AA1967" s="26">
        <v>204.5082878731815</v>
      </c>
      <c r="AB1967" s="26">
        <v>146.11387548015412</v>
      </c>
      <c r="AC1967" s="26">
        <v>137.40358448097368</v>
      </c>
      <c r="AD1967" s="26">
        <v>11.6615855365845</v>
      </c>
      <c r="AE1967" s="26">
        <v>1037.1797806545337</v>
      </c>
    </row>
    <row r="1968" spans="1:31" x14ac:dyDescent="0.3">
      <c r="A1968">
        <v>2763986</v>
      </c>
      <c r="B1968">
        <v>1</v>
      </c>
      <c r="C1968" t="s">
        <v>80</v>
      </c>
      <c r="D1968" t="s">
        <v>96</v>
      </c>
      <c r="E1968" t="s">
        <v>132</v>
      </c>
      <c r="F1968" t="s">
        <v>5719</v>
      </c>
      <c r="G1968" t="s">
        <v>134</v>
      </c>
      <c r="H1968" t="s">
        <v>135</v>
      </c>
      <c r="I1968" t="s">
        <v>136</v>
      </c>
      <c r="J1968" t="s">
        <v>137</v>
      </c>
      <c r="K1968" t="s">
        <v>138</v>
      </c>
      <c r="L1968" t="s">
        <v>5720</v>
      </c>
      <c r="M1968" t="s">
        <v>5721</v>
      </c>
      <c r="N1968" s="26">
        <v>5.7547222219999998</v>
      </c>
      <c r="O1968">
        <v>0</v>
      </c>
      <c r="P1968">
        <v>5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 s="26">
        <v>0</v>
      </c>
      <c r="X1968" s="26">
        <v>2.7273620178631277</v>
      </c>
      <c r="Y1968" s="26">
        <v>0</v>
      </c>
      <c r="Z1968" s="26">
        <v>0</v>
      </c>
      <c r="AA1968" s="26">
        <v>0</v>
      </c>
      <c r="AB1968" s="26">
        <v>0</v>
      </c>
      <c r="AC1968" s="26">
        <v>0</v>
      </c>
      <c r="AD1968" s="26">
        <v>0</v>
      </c>
      <c r="AE1968" s="26">
        <v>2.7273620178631277</v>
      </c>
    </row>
    <row r="1969" spans="1:31" x14ac:dyDescent="0.3">
      <c r="A1969">
        <v>2764132</v>
      </c>
      <c r="B1969">
        <v>1</v>
      </c>
      <c r="C1969" t="s">
        <v>80</v>
      </c>
      <c r="D1969" t="s">
        <v>108</v>
      </c>
      <c r="E1969" t="s">
        <v>152</v>
      </c>
      <c r="F1969" t="s">
        <v>5722</v>
      </c>
      <c r="G1969" t="s">
        <v>159</v>
      </c>
      <c r="H1969" t="s">
        <v>149</v>
      </c>
      <c r="I1969" t="s">
        <v>136</v>
      </c>
      <c r="J1969" t="s">
        <v>137</v>
      </c>
      <c r="K1969" t="s">
        <v>138</v>
      </c>
      <c r="L1969" t="s">
        <v>5723</v>
      </c>
      <c r="M1969" t="s">
        <v>5724</v>
      </c>
      <c r="N1969" s="26">
        <v>1.229166666</v>
      </c>
      <c r="O1969">
        <v>0</v>
      </c>
      <c r="P1969">
        <v>3821</v>
      </c>
      <c r="Q1969">
        <v>3</v>
      </c>
      <c r="R1969">
        <v>832</v>
      </c>
      <c r="S1969">
        <v>27</v>
      </c>
      <c r="T1969">
        <v>629</v>
      </c>
      <c r="U1969">
        <v>0</v>
      </c>
      <c r="V1969">
        <v>0</v>
      </c>
      <c r="W1969" s="26">
        <v>0</v>
      </c>
      <c r="X1969" s="26">
        <v>634.48439905828195</v>
      </c>
      <c r="Y1969" s="26">
        <v>34.295540327003359</v>
      </c>
      <c r="Z1969" s="26">
        <v>68.116200935295026</v>
      </c>
      <c r="AA1969" s="26">
        <v>124.16056668494694</v>
      </c>
      <c r="AB1969" s="26">
        <v>288.30930103204332</v>
      </c>
      <c r="AC1969" s="26">
        <v>0</v>
      </c>
      <c r="AD1969" s="26">
        <v>0</v>
      </c>
      <c r="AE1969" s="26">
        <v>1149.3660080375707</v>
      </c>
    </row>
    <row r="1970" spans="1:31" x14ac:dyDescent="0.3">
      <c r="A1970">
        <v>2764378</v>
      </c>
      <c r="B1970">
        <v>1</v>
      </c>
      <c r="C1970" t="s">
        <v>80</v>
      </c>
      <c r="D1970" t="s">
        <v>104</v>
      </c>
      <c r="E1970" t="s">
        <v>132</v>
      </c>
      <c r="F1970" t="s">
        <v>5725</v>
      </c>
      <c r="G1970" t="s">
        <v>197</v>
      </c>
      <c r="H1970" t="s">
        <v>135</v>
      </c>
      <c r="I1970" t="s">
        <v>136</v>
      </c>
      <c r="J1970" t="s">
        <v>137</v>
      </c>
      <c r="K1970" t="s">
        <v>138</v>
      </c>
      <c r="L1970" t="s">
        <v>5726</v>
      </c>
      <c r="M1970" t="s">
        <v>5727</v>
      </c>
      <c r="N1970" s="26">
        <v>3.400833333</v>
      </c>
      <c r="O1970">
        <v>0</v>
      </c>
      <c r="P1970">
        <v>1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 s="26">
        <v>0</v>
      </c>
      <c r="X1970" s="26">
        <v>0</v>
      </c>
      <c r="Y1970" s="26">
        <v>0</v>
      </c>
      <c r="Z1970" s="26">
        <v>0</v>
      </c>
      <c r="AA1970" s="26">
        <v>0</v>
      </c>
      <c r="AB1970" s="26">
        <v>0</v>
      </c>
      <c r="AC1970" s="26">
        <v>0</v>
      </c>
      <c r="AD1970" s="26">
        <v>0</v>
      </c>
      <c r="AE1970" s="26">
        <v>0</v>
      </c>
    </row>
    <row r="1971" spans="1:31" x14ac:dyDescent="0.3">
      <c r="A1971">
        <v>2764338</v>
      </c>
      <c r="B1971">
        <v>1</v>
      </c>
      <c r="C1971" t="s">
        <v>80</v>
      </c>
      <c r="D1971" t="s">
        <v>93</v>
      </c>
      <c r="E1971" t="s">
        <v>146</v>
      </c>
      <c r="F1971" t="s">
        <v>5728</v>
      </c>
      <c r="G1971" t="s">
        <v>143</v>
      </c>
      <c r="H1971" t="s">
        <v>149</v>
      </c>
      <c r="I1971" t="s">
        <v>136</v>
      </c>
      <c r="J1971" t="s">
        <v>137</v>
      </c>
      <c r="K1971" t="s">
        <v>138</v>
      </c>
      <c r="L1971" t="s">
        <v>5729</v>
      </c>
      <c r="M1971" t="s">
        <v>5730</v>
      </c>
      <c r="N1971" s="26">
        <v>0.161111111</v>
      </c>
      <c r="O1971">
        <v>0</v>
      </c>
      <c r="P1971">
        <v>201</v>
      </c>
      <c r="Q1971">
        <v>0</v>
      </c>
      <c r="R1971">
        <v>0</v>
      </c>
      <c r="S1971">
        <v>0</v>
      </c>
      <c r="T1971">
        <v>176</v>
      </c>
      <c r="U1971">
        <v>0</v>
      </c>
      <c r="V1971">
        <v>0</v>
      </c>
      <c r="W1971" s="26">
        <v>0</v>
      </c>
      <c r="X1971" s="26">
        <v>6.6014350927366117</v>
      </c>
      <c r="Y1971" s="26">
        <v>0</v>
      </c>
      <c r="Z1971" s="26">
        <v>0</v>
      </c>
      <c r="AA1971" s="26">
        <v>0</v>
      </c>
      <c r="AB1971" s="26">
        <v>24.342823081560731</v>
      </c>
      <c r="AC1971" s="26">
        <v>0</v>
      </c>
      <c r="AD1971" s="26">
        <v>0</v>
      </c>
      <c r="AE1971" s="26">
        <v>30.944258174297342</v>
      </c>
    </row>
    <row r="1972" spans="1:31" x14ac:dyDescent="0.3">
      <c r="A1972">
        <v>2764295</v>
      </c>
      <c r="B1972">
        <v>1</v>
      </c>
      <c r="C1972" t="s">
        <v>81</v>
      </c>
      <c r="D1972" t="s">
        <v>127</v>
      </c>
      <c r="E1972" t="s">
        <v>152</v>
      </c>
      <c r="F1972" t="s">
        <v>963</v>
      </c>
      <c r="G1972" t="s">
        <v>159</v>
      </c>
      <c r="H1972" t="s">
        <v>149</v>
      </c>
      <c r="I1972" t="s">
        <v>136</v>
      </c>
      <c r="J1972" t="s">
        <v>137</v>
      </c>
      <c r="K1972" t="s">
        <v>138</v>
      </c>
      <c r="L1972" t="s">
        <v>5731</v>
      </c>
      <c r="M1972" t="s">
        <v>5732</v>
      </c>
      <c r="N1972" s="26">
        <v>0.236944444</v>
      </c>
      <c r="O1972">
        <v>10</v>
      </c>
      <c r="P1972">
        <v>3</v>
      </c>
      <c r="Q1972">
        <v>289</v>
      </c>
      <c r="R1972">
        <v>46</v>
      </c>
      <c r="S1972">
        <v>17</v>
      </c>
      <c r="T1972">
        <v>2</v>
      </c>
      <c r="U1972">
        <v>0</v>
      </c>
      <c r="V1972">
        <v>0</v>
      </c>
      <c r="W1972" s="26">
        <v>0.76717424060204309</v>
      </c>
      <c r="X1972" s="26">
        <v>0</v>
      </c>
      <c r="Y1972" s="26">
        <v>17.607528384657137</v>
      </c>
      <c r="Z1972" s="26">
        <v>1.6258419164175542</v>
      </c>
      <c r="AA1972" s="26">
        <v>6.1856931211604538</v>
      </c>
      <c r="AB1972" s="26">
        <v>0</v>
      </c>
      <c r="AC1972" s="26">
        <v>0</v>
      </c>
      <c r="AD1972" s="26">
        <v>0</v>
      </c>
      <c r="AE1972" s="26">
        <v>26.186237662837186</v>
      </c>
    </row>
    <row r="1973" spans="1:31" x14ac:dyDescent="0.3">
      <c r="A1973">
        <v>2764043</v>
      </c>
      <c r="B1973">
        <v>1</v>
      </c>
      <c r="C1973" t="s">
        <v>80</v>
      </c>
      <c r="D1973" t="s">
        <v>105</v>
      </c>
      <c r="E1973" t="s">
        <v>166</v>
      </c>
      <c r="F1973" t="s">
        <v>5733</v>
      </c>
      <c r="G1973" t="s">
        <v>143</v>
      </c>
      <c r="H1973" t="s">
        <v>135</v>
      </c>
      <c r="I1973" t="s">
        <v>136</v>
      </c>
      <c r="J1973" t="s">
        <v>137</v>
      </c>
      <c r="K1973" t="s">
        <v>138</v>
      </c>
      <c r="L1973" t="s">
        <v>5734</v>
      </c>
      <c r="M1973" t="s">
        <v>5735</v>
      </c>
      <c r="N1973" s="26">
        <v>2.031111111</v>
      </c>
      <c r="O1973">
        <v>0</v>
      </c>
      <c r="P1973">
        <v>62</v>
      </c>
      <c r="Q1973">
        <v>0</v>
      </c>
      <c r="R1973">
        <v>0</v>
      </c>
      <c r="S1973">
        <v>0</v>
      </c>
      <c r="T1973">
        <v>4</v>
      </c>
      <c r="U1973">
        <v>0</v>
      </c>
      <c r="V1973">
        <v>0</v>
      </c>
      <c r="W1973" s="26">
        <v>0</v>
      </c>
      <c r="X1973" s="26">
        <v>22.94976219967181</v>
      </c>
      <c r="Y1973" s="26">
        <v>0</v>
      </c>
      <c r="Z1973" s="26">
        <v>0</v>
      </c>
      <c r="AA1973" s="26">
        <v>0</v>
      </c>
      <c r="AB1973" s="26">
        <v>1.7830692169337654</v>
      </c>
      <c r="AC1973" s="26">
        <v>0</v>
      </c>
      <c r="AD1973" s="26">
        <v>0</v>
      </c>
      <c r="AE1973" s="26">
        <v>24.732831416605574</v>
      </c>
    </row>
    <row r="1974" spans="1:31" x14ac:dyDescent="0.3">
      <c r="A1974">
        <v>2764398</v>
      </c>
      <c r="B1974">
        <v>1</v>
      </c>
      <c r="C1974" t="s">
        <v>80</v>
      </c>
      <c r="D1974" t="s">
        <v>84</v>
      </c>
      <c r="E1974" t="s">
        <v>141</v>
      </c>
      <c r="F1974" t="s">
        <v>4181</v>
      </c>
      <c r="G1974" t="s">
        <v>344</v>
      </c>
      <c r="H1974" t="s">
        <v>135</v>
      </c>
      <c r="I1974" t="s">
        <v>136</v>
      </c>
      <c r="J1974" t="s">
        <v>137</v>
      </c>
      <c r="K1974" t="s">
        <v>138</v>
      </c>
      <c r="L1974" t="s">
        <v>5736</v>
      </c>
      <c r="M1974" t="s">
        <v>5737</v>
      </c>
      <c r="N1974" s="26">
        <v>2.2694444439999999</v>
      </c>
      <c r="O1974">
        <v>0</v>
      </c>
      <c r="P1974">
        <v>21</v>
      </c>
      <c r="Q1974">
        <v>0</v>
      </c>
      <c r="R1974">
        <v>0</v>
      </c>
      <c r="S1974">
        <v>0</v>
      </c>
      <c r="T1974">
        <v>10</v>
      </c>
      <c r="U1974">
        <v>0</v>
      </c>
      <c r="V1974">
        <v>0</v>
      </c>
      <c r="W1974" s="26">
        <v>0</v>
      </c>
      <c r="X1974" s="26">
        <v>14.085781436400358</v>
      </c>
      <c r="Y1974" s="26">
        <v>0</v>
      </c>
      <c r="Z1974" s="26">
        <v>0</v>
      </c>
      <c r="AA1974" s="26">
        <v>0</v>
      </c>
      <c r="AB1974" s="26">
        <v>23.216273338665832</v>
      </c>
      <c r="AC1974" s="26">
        <v>0</v>
      </c>
      <c r="AD1974" s="26">
        <v>0</v>
      </c>
      <c r="AE1974" s="26">
        <v>37.302054775066189</v>
      </c>
    </row>
    <row r="1975" spans="1:31" x14ac:dyDescent="0.3">
      <c r="A1975">
        <v>2763880</v>
      </c>
      <c r="B1975">
        <v>1</v>
      </c>
      <c r="C1975" t="s">
        <v>80</v>
      </c>
      <c r="D1975" t="s">
        <v>82</v>
      </c>
      <c r="E1975" t="s">
        <v>132</v>
      </c>
      <c r="F1975" t="s">
        <v>5738</v>
      </c>
      <c r="G1975" t="s">
        <v>307</v>
      </c>
      <c r="H1975" t="s">
        <v>135</v>
      </c>
      <c r="I1975" t="s">
        <v>136</v>
      </c>
      <c r="J1975" t="s">
        <v>137</v>
      </c>
      <c r="K1975" t="s">
        <v>138</v>
      </c>
      <c r="L1975" t="s">
        <v>5739</v>
      </c>
      <c r="M1975" t="s">
        <v>5740</v>
      </c>
      <c r="N1975" s="26">
        <v>0.64749999999999996</v>
      </c>
      <c r="O1975">
        <v>0</v>
      </c>
      <c r="P1975">
        <v>11</v>
      </c>
      <c r="Q1975">
        <v>0</v>
      </c>
      <c r="R1975">
        <v>0</v>
      </c>
      <c r="S1975">
        <v>0</v>
      </c>
      <c r="T1975">
        <v>5</v>
      </c>
      <c r="U1975">
        <v>0</v>
      </c>
      <c r="V1975">
        <v>0</v>
      </c>
      <c r="W1975" s="26">
        <v>0</v>
      </c>
      <c r="X1975" s="26">
        <v>1.2432553320543078</v>
      </c>
      <c r="Y1975" s="26">
        <v>0</v>
      </c>
      <c r="Z1975" s="26">
        <v>0</v>
      </c>
      <c r="AA1975" s="26">
        <v>0</v>
      </c>
      <c r="AB1975" s="26">
        <v>1.5897837855932977</v>
      </c>
      <c r="AC1975" s="26">
        <v>0</v>
      </c>
      <c r="AD1975" s="26">
        <v>0</v>
      </c>
      <c r="AE1975" s="26">
        <v>2.8330391176476057</v>
      </c>
    </row>
    <row r="1976" spans="1:31" x14ac:dyDescent="0.3">
      <c r="A1976">
        <v>2763897</v>
      </c>
      <c r="B1976">
        <v>1</v>
      </c>
      <c r="C1976" t="s">
        <v>80</v>
      </c>
      <c r="D1976" t="s">
        <v>106</v>
      </c>
      <c r="E1976" t="s">
        <v>146</v>
      </c>
      <c r="F1976" t="s">
        <v>5741</v>
      </c>
      <c r="G1976" t="s">
        <v>451</v>
      </c>
      <c r="H1976" t="s">
        <v>149</v>
      </c>
      <c r="I1976" t="s">
        <v>136</v>
      </c>
      <c r="J1976" t="s">
        <v>137</v>
      </c>
      <c r="K1976" t="s">
        <v>138</v>
      </c>
      <c r="L1976" t="s">
        <v>5742</v>
      </c>
      <c r="M1976" t="s">
        <v>5743</v>
      </c>
      <c r="N1976" s="26">
        <v>6.2283333330000001</v>
      </c>
      <c r="O1976">
        <v>1</v>
      </c>
      <c r="P1976">
        <v>0</v>
      </c>
      <c r="Q1976">
        <v>8</v>
      </c>
      <c r="R1976">
        <v>0</v>
      </c>
      <c r="S1976">
        <v>1</v>
      </c>
      <c r="T1976">
        <v>0</v>
      </c>
      <c r="U1976">
        <v>0</v>
      </c>
      <c r="V1976">
        <v>0</v>
      </c>
      <c r="W1976" s="26">
        <v>1.3311670144000001</v>
      </c>
      <c r="X1976" s="26">
        <v>0</v>
      </c>
      <c r="Y1976" s="26">
        <v>466.92861097747448</v>
      </c>
      <c r="Z1976" s="26">
        <v>0</v>
      </c>
      <c r="AA1976" s="26">
        <v>8.5441902551624977</v>
      </c>
      <c r="AB1976" s="26">
        <v>0</v>
      </c>
      <c r="AC1976" s="26">
        <v>0</v>
      </c>
      <c r="AD1976" s="26">
        <v>0</v>
      </c>
      <c r="AE1976" s="26">
        <v>476.80396824703701</v>
      </c>
    </row>
    <row r="1977" spans="1:31" x14ac:dyDescent="0.3">
      <c r="A1977">
        <v>2764275</v>
      </c>
      <c r="B1977">
        <v>1</v>
      </c>
      <c r="C1977" t="s">
        <v>80</v>
      </c>
      <c r="D1977" t="s">
        <v>101</v>
      </c>
      <c r="E1977" t="s">
        <v>146</v>
      </c>
      <c r="F1977" t="s">
        <v>5744</v>
      </c>
      <c r="G1977" t="s">
        <v>159</v>
      </c>
      <c r="H1977" t="s">
        <v>149</v>
      </c>
      <c r="I1977" t="s">
        <v>136</v>
      </c>
      <c r="J1977" t="s">
        <v>137</v>
      </c>
      <c r="K1977" t="s">
        <v>138</v>
      </c>
      <c r="L1977" t="s">
        <v>5745</v>
      </c>
      <c r="M1977" t="s">
        <v>5746</v>
      </c>
      <c r="N1977" s="26">
        <v>0.61666666599999997</v>
      </c>
      <c r="O1977">
        <v>1</v>
      </c>
      <c r="P1977">
        <v>2206</v>
      </c>
      <c r="Q1977">
        <v>2</v>
      </c>
      <c r="R1977">
        <v>44</v>
      </c>
      <c r="S1977">
        <v>1</v>
      </c>
      <c r="T1977">
        <v>165</v>
      </c>
      <c r="U1977">
        <v>0</v>
      </c>
      <c r="V1977">
        <v>1</v>
      </c>
      <c r="W1977" s="26">
        <v>0.14303721797111113</v>
      </c>
      <c r="X1977" s="26">
        <v>199.5119167973094</v>
      </c>
      <c r="Y1977" s="26">
        <v>0.4222314871466667</v>
      </c>
      <c r="Z1977" s="26">
        <v>2.9040012993740389</v>
      </c>
      <c r="AA1977" s="26">
        <v>0.64964372648638891</v>
      </c>
      <c r="AB1977" s="26">
        <v>73.118153290858487</v>
      </c>
      <c r="AC1977" s="26">
        <v>0</v>
      </c>
      <c r="AD1977" s="26">
        <v>0</v>
      </c>
      <c r="AE1977" s="26">
        <v>276.74898381914613</v>
      </c>
    </row>
    <row r="1978" spans="1:31" x14ac:dyDescent="0.3">
      <c r="A1978">
        <v>2764026</v>
      </c>
      <c r="B1978">
        <v>1</v>
      </c>
      <c r="C1978" t="s">
        <v>80</v>
      </c>
      <c r="D1978" t="s">
        <v>100</v>
      </c>
      <c r="E1978" t="s">
        <v>141</v>
      </c>
      <c r="F1978" t="s">
        <v>4794</v>
      </c>
      <c r="G1978" t="s">
        <v>628</v>
      </c>
      <c r="H1978" t="s">
        <v>135</v>
      </c>
      <c r="I1978" t="s">
        <v>136</v>
      </c>
      <c r="J1978" t="s">
        <v>137</v>
      </c>
      <c r="K1978" t="s">
        <v>187</v>
      </c>
      <c r="L1978" t="s">
        <v>5747</v>
      </c>
      <c r="M1978" t="s">
        <v>5748</v>
      </c>
      <c r="N1978" s="26">
        <v>4.6875</v>
      </c>
      <c r="O1978">
        <v>0</v>
      </c>
      <c r="P1978">
        <v>8</v>
      </c>
      <c r="Q1978">
        <v>0</v>
      </c>
      <c r="R1978">
        <v>24</v>
      </c>
      <c r="S1978">
        <v>0</v>
      </c>
      <c r="T1978">
        <v>9</v>
      </c>
      <c r="U1978">
        <v>0</v>
      </c>
      <c r="V1978">
        <v>0</v>
      </c>
      <c r="W1978" s="26">
        <v>0</v>
      </c>
      <c r="X1978" s="26">
        <v>0.5620865363863613</v>
      </c>
      <c r="Y1978" s="26">
        <v>0</v>
      </c>
      <c r="Z1978" s="26">
        <v>21.39175037330179</v>
      </c>
      <c r="AA1978" s="26">
        <v>0</v>
      </c>
      <c r="AB1978" s="26">
        <v>1.094886500887531</v>
      </c>
      <c r="AC1978" s="26">
        <v>0</v>
      </c>
      <c r="AD1978" s="26">
        <v>0</v>
      </c>
      <c r="AE1978" s="26">
        <v>23.048723410575679</v>
      </c>
    </row>
    <row r="1979" spans="1:31" x14ac:dyDescent="0.3">
      <c r="A1979">
        <v>2764584</v>
      </c>
      <c r="B1979">
        <v>1</v>
      </c>
      <c r="C1979" t="s">
        <v>80</v>
      </c>
      <c r="D1979" t="s">
        <v>84</v>
      </c>
      <c r="E1979" t="s">
        <v>132</v>
      </c>
      <c r="F1979" t="s">
        <v>5749</v>
      </c>
      <c r="G1979" t="s">
        <v>197</v>
      </c>
      <c r="H1979" t="s">
        <v>135</v>
      </c>
      <c r="I1979" t="s">
        <v>136</v>
      </c>
      <c r="J1979" t="s">
        <v>137</v>
      </c>
      <c r="K1979" t="s">
        <v>138</v>
      </c>
      <c r="L1979" t="s">
        <v>5750</v>
      </c>
      <c r="M1979" t="s">
        <v>5751</v>
      </c>
      <c r="N1979" s="26">
        <v>0.75805555499999999</v>
      </c>
      <c r="O1979">
        <v>0</v>
      </c>
      <c r="P1979">
        <v>3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 s="26">
        <v>0</v>
      </c>
      <c r="X1979" s="26">
        <v>0.40781780335178031</v>
      </c>
      <c r="Y1979" s="26">
        <v>0</v>
      </c>
      <c r="Z1979" s="26">
        <v>0</v>
      </c>
      <c r="AA1979" s="26">
        <v>0</v>
      </c>
      <c r="AB1979" s="26">
        <v>0</v>
      </c>
      <c r="AC1979" s="26">
        <v>0</v>
      </c>
      <c r="AD1979" s="26">
        <v>0</v>
      </c>
      <c r="AE1979" s="26">
        <v>0.40781780335178031</v>
      </c>
    </row>
    <row r="1980" spans="1:31" x14ac:dyDescent="0.3">
      <c r="A1980">
        <v>2764335</v>
      </c>
      <c r="B1980">
        <v>1</v>
      </c>
      <c r="C1980" t="s">
        <v>81</v>
      </c>
      <c r="D1980" t="s">
        <v>118</v>
      </c>
      <c r="E1980" t="s">
        <v>152</v>
      </c>
      <c r="F1980" t="s">
        <v>5752</v>
      </c>
      <c r="G1980" t="s">
        <v>159</v>
      </c>
      <c r="H1980" t="s">
        <v>149</v>
      </c>
      <c r="I1980" t="s">
        <v>136</v>
      </c>
      <c r="J1980" t="s">
        <v>137</v>
      </c>
      <c r="K1980" t="s">
        <v>138</v>
      </c>
      <c r="L1980" t="s">
        <v>5753</v>
      </c>
      <c r="M1980" t="s">
        <v>5754</v>
      </c>
      <c r="N1980" s="26">
        <v>0.42388888800000002</v>
      </c>
      <c r="O1980">
        <v>7</v>
      </c>
      <c r="P1980">
        <v>692</v>
      </c>
      <c r="Q1980">
        <v>95</v>
      </c>
      <c r="R1980">
        <v>255</v>
      </c>
      <c r="S1980">
        <v>29</v>
      </c>
      <c r="T1980">
        <v>82</v>
      </c>
      <c r="U1980">
        <v>4</v>
      </c>
      <c r="V1980">
        <v>0</v>
      </c>
      <c r="W1980" s="26">
        <v>1.0059933446563729</v>
      </c>
      <c r="X1980" s="26">
        <v>40.960021151892605</v>
      </c>
      <c r="Y1980" s="26">
        <v>11.133056735104265</v>
      </c>
      <c r="Z1980" s="26">
        <v>21.917217448907817</v>
      </c>
      <c r="AA1980" s="26">
        <v>27.335121032851859</v>
      </c>
      <c r="AB1980" s="26">
        <v>9.9810919155682232</v>
      </c>
      <c r="AC1980" s="26">
        <v>43.917163935128571</v>
      </c>
      <c r="AD1980" s="26">
        <v>0</v>
      </c>
      <c r="AE1980" s="26">
        <v>156.2496655641097</v>
      </c>
    </row>
    <row r="1981" spans="1:31" x14ac:dyDescent="0.3">
      <c r="A1981">
        <v>2764126</v>
      </c>
      <c r="B1981">
        <v>1</v>
      </c>
      <c r="C1981" t="s">
        <v>80</v>
      </c>
      <c r="D1981" t="s">
        <v>83</v>
      </c>
      <c r="E1981" t="s">
        <v>175</v>
      </c>
      <c r="F1981" t="s">
        <v>4748</v>
      </c>
      <c r="G1981" t="s">
        <v>4592</v>
      </c>
      <c r="H1981" t="s">
        <v>365</v>
      </c>
      <c r="I1981" t="s">
        <v>136</v>
      </c>
      <c r="J1981" t="s">
        <v>137</v>
      </c>
      <c r="K1981" t="s">
        <v>187</v>
      </c>
      <c r="L1981" t="s">
        <v>5755</v>
      </c>
      <c r="M1981" t="s">
        <v>5756</v>
      </c>
      <c r="N1981" s="26">
        <v>3.0686111110000001</v>
      </c>
      <c r="O1981">
        <v>0</v>
      </c>
      <c r="P1981">
        <v>0</v>
      </c>
      <c r="Q1981">
        <v>0</v>
      </c>
      <c r="R1981">
        <v>0</v>
      </c>
      <c r="S1981">
        <v>2</v>
      </c>
      <c r="T1981">
        <v>0</v>
      </c>
      <c r="U1981">
        <v>0</v>
      </c>
      <c r="V1981">
        <v>0</v>
      </c>
      <c r="W1981" s="26">
        <v>0</v>
      </c>
      <c r="X1981" s="26">
        <v>0</v>
      </c>
      <c r="Y1981" s="26">
        <v>0</v>
      </c>
      <c r="Z1981" s="26">
        <v>0</v>
      </c>
      <c r="AA1981" s="26">
        <v>571.67711500629821</v>
      </c>
      <c r="AB1981" s="26">
        <v>0</v>
      </c>
      <c r="AC1981" s="26">
        <v>0</v>
      </c>
      <c r="AD1981" s="26">
        <v>0</v>
      </c>
      <c r="AE1981" s="26">
        <v>571.67711500629821</v>
      </c>
    </row>
    <row r="1982" spans="1:31" x14ac:dyDescent="0.3">
      <c r="A1982">
        <v>2764361</v>
      </c>
      <c r="B1982">
        <v>1</v>
      </c>
      <c r="C1982" t="s">
        <v>80</v>
      </c>
      <c r="D1982" t="s">
        <v>86</v>
      </c>
      <c r="E1982" t="s">
        <v>170</v>
      </c>
      <c r="F1982" t="s">
        <v>4396</v>
      </c>
      <c r="G1982" t="s">
        <v>425</v>
      </c>
      <c r="H1982" t="s">
        <v>135</v>
      </c>
      <c r="I1982" t="s">
        <v>136</v>
      </c>
      <c r="J1982" t="s">
        <v>137</v>
      </c>
      <c r="K1982" t="s">
        <v>138</v>
      </c>
      <c r="L1982" t="s">
        <v>5757</v>
      </c>
      <c r="M1982" t="s">
        <v>5758</v>
      </c>
      <c r="N1982" s="26">
        <v>0.87083333299999999</v>
      </c>
      <c r="O1982">
        <v>0</v>
      </c>
      <c r="P1982">
        <v>27</v>
      </c>
      <c r="Q1982">
        <v>0</v>
      </c>
      <c r="R1982">
        <v>0</v>
      </c>
      <c r="S1982">
        <v>0</v>
      </c>
      <c r="T1982">
        <v>2</v>
      </c>
      <c r="U1982">
        <v>0</v>
      </c>
      <c r="V1982">
        <v>0</v>
      </c>
      <c r="W1982" s="26">
        <v>0</v>
      </c>
      <c r="X1982" s="26">
        <v>7.1306372004119325</v>
      </c>
      <c r="Y1982" s="26">
        <v>0</v>
      </c>
      <c r="Z1982" s="26">
        <v>0</v>
      </c>
      <c r="AA1982" s="26">
        <v>0</v>
      </c>
      <c r="AB1982" s="26">
        <v>2.1704184408749994</v>
      </c>
      <c r="AC1982" s="26">
        <v>0</v>
      </c>
      <c r="AD1982" s="26">
        <v>0</v>
      </c>
      <c r="AE1982" s="26">
        <v>9.3010556412869327</v>
      </c>
    </row>
    <row r="1983" spans="1:31" x14ac:dyDescent="0.3">
      <c r="A1983">
        <v>2764292</v>
      </c>
      <c r="B1983">
        <v>1</v>
      </c>
      <c r="C1983" t="s">
        <v>81</v>
      </c>
      <c r="D1983" t="s">
        <v>128</v>
      </c>
      <c r="E1983" t="s">
        <v>152</v>
      </c>
      <c r="F1983" t="s">
        <v>5678</v>
      </c>
      <c r="G1983" t="s">
        <v>159</v>
      </c>
      <c r="H1983" t="s">
        <v>149</v>
      </c>
      <c r="I1983" t="s">
        <v>136</v>
      </c>
      <c r="J1983" t="s">
        <v>137</v>
      </c>
      <c r="K1983" t="s">
        <v>138</v>
      </c>
      <c r="L1983" t="s">
        <v>5759</v>
      </c>
      <c r="M1983" t="s">
        <v>5760</v>
      </c>
      <c r="N1983" s="26">
        <v>0.66694444399999997</v>
      </c>
      <c r="O1983">
        <v>0</v>
      </c>
      <c r="P1983">
        <v>0</v>
      </c>
      <c r="Q1983">
        <v>0</v>
      </c>
      <c r="R1983">
        <v>0</v>
      </c>
      <c r="S1983">
        <v>13</v>
      </c>
      <c r="T1983">
        <v>0</v>
      </c>
      <c r="U1983">
        <v>25</v>
      </c>
      <c r="V1983">
        <v>0</v>
      </c>
      <c r="W1983" s="26">
        <v>0</v>
      </c>
      <c r="X1983" s="26">
        <v>0</v>
      </c>
      <c r="Y1983" s="26">
        <v>0</v>
      </c>
      <c r="Z1983" s="26">
        <v>0</v>
      </c>
      <c r="AA1983" s="26">
        <v>266.87187745482021</v>
      </c>
      <c r="AB1983" s="26">
        <v>0</v>
      </c>
      <c r="AC1983" s="26">
        <v>852.9189655048516</v>
      </c>
      <c r="AD1983" s="26">
        <v>0</v>
      </c>
      <c r="AE1983" s="26">
        <v>1119.7908429596719</v>
      </c>
    </row>
    <row r="1984" spans="1:31" x14ac:dyDescent="0.3">
      <c r="A1984">
        <v>2764441</v>
      </c>
      <c r="B1984">
        <v>1</v>
      </c>
      <c r="C1984" t="s">
        <v>80</v>
      </c>
      <c r="D1984" t="s">
        <v>101</v>
      </c>
      <c r="E1984" t="s">
        <v>170</v>
      </c>
      <c r="F1984" t="s">
        <v>5761</v>
      </c>
      <c r="G1984" t="s">
        <v>1313</v>
      </c>
      <c r="H1984" t="s">
        <v>135</v>
      </c>
      <c r="I1984" t="s">
        <v>136</v>
      </c>
      <c r="J1984" t="s">
        <v>137</v>
      </c>
      <c r="K1984" t="s">
        <v>138</v>
      </c>
      <c r="L1984" t="s">
        <v>5762</v>
      </c>
      <c r="M1984" t="s">
        <v>5763</v>
      </c>
      <c r="N1984" s="26">
        <v>3.6797222220000001</v>
      </c>
      <c r="O1984">
        <v>0</v>
      </c>
      <c r="P1984">
        <v>37</v>
      </c>
      <c r="Q1984">
        <v>0</v>
      </c>
      <c r="R1984">
        <v>0</v>
      </c>
      <c r="S1984">
        <v>0</v>
      </c>
      <c r="T1984">
        <v>5</v>
      </c>
      <c r="U1984">
        <v>0</v>
      </c>
      <c r="V1984">
        <v>0</v>
      </c>
      <c r="W1984" s="26">
        <v>0</v>
      </c>
      <c r="X1984" s="26">
        <v>36.323379427018736</v>
      </c>
      <c r="Y1984" s="26">
        <v>0</v>
      </c>
      <c r="Z1984" s="26">
        <v>0</v>
      </c>
      <c r="AA1984" s="26">
        <v>0</v>
      </c>
      <c r="AB1984" s="26">
        <v>20.278832624099312</v>
      </c>
      <c r="AC1984" s="26">
        <v>0</v>
      </c>
      <c r="AD1984" s="26">
        <v>0</v>
      </c>
      <c r="AE1984" s="26">
        <v>56.602212051118045</v>
      </c>
    </row>
    <row r="1985" spans="1:31" x14ac:dyDescent="0.3">
      <c r="A1985">
        <v>2763920</v>
      </c>
      <c r="B1985">
        <v>1</v>
      </c>
      <c r="C1985" t="s">
        <v>81</v>
      </c>
      <c r="D1985" t="s">
        <v>123</v>
      </c>
      <c r="E1985" t="s">
        <v>146</v>
      </c>
      <c r="F1985" t="s">
        <v>5764</v>
      </c>
      <c r="G1985" t="s">
        <v>159</v>
      </c>
      <c r="H1985" t="s">
        <v>149</v>
      </c>
      <c r="I1985" t="s">
        <v>136</v>
      </c>
      <c r="J1985" t="s">
        <v>137</v>
      </c>
      <c r="K1985" t="s">
        <v>138</v>
      </c>
      <c r="L1985" t="s">
        <v>5765</v>
      </c>
      <c r="M1985" t="s">
        <v>5766</v>
      </c>
      <c r="N1985" s="26">
        <v>2.236388888</v>
      </c>
      <c r="O1985">
        <v>0</v>
      </c>
      <c r="P1985">
        <v>3</v>
      </c>
      <c r="Q1985">
        <v>0</v>
      </c>
      <c r="R1985">
        <v>0</v>
      </c>
      <c r="S1985">
        <v>0</v>
      </c>
      <c r="T1985">
        <v>360</v>
      </c>
      <c r="U1985">
        <v>0</v>
      </c>
      <c r="V1985">
        <v>17</v>
      </c>
      <c r="W1985" s="26">
        <v>0</v>
      </c>
      <c r="X1985" s="26">
        <v>0.11828608615188629</v>
      </c>
      <c r="Y1985" s="26">
        <v>0</v>
      </c>
      <c r="Z1985" s="26">
        <v>0</v>
      </c>
      <c r="AA1985" s="26">
        <v>0</v>
      </c>
      <c r="AB1985" s="26">
        <v>738.33587505405433</v>
      </c>
      <c r="AC1985" s="26">
        <v>0</v>
      </c>
      <c r="AD1985" s="26">
        <v>277.63009067331666</v>
      </c>
      <c r="AE1985" s="26">
        <v>1016.0842518135229</v>
      </c>
    </row>
    <row r="1986" spans="1:31" x14ac:dyDescent="0.3">
      <c r="A1986">
        <v>2763963</v>
      </c>
      <c r="B1986">
        <v>1</v>
      </c>
      <c r="C1986" t="s">
        <v>80</v>
      </c>
      <c r="D1986" t="s">
        <v>100</v>
      </c>
      <c r="E1986" t="s">
        <v>152</v>
      </c>
      <c r="F1986" t="s">
        <v>2105</v>
      </c>
      <c r="G1986" t="s">
        <v>159</v>
      </c>
      <c r="H1986" t="s">
        <v>149</v>
      </c>
      <c r="I1986" t="s">
        <v>136</v>
      </c>
      <c r="J1986" t="s">
        <v>137</v>
      </c>
      <c r="K1986" t="s">
        <v>138</v>
      </c>
      <c r="L1986" t="s">
        <v>5767</v>
      </c>
      <c r="M1986" t="s">
        <v>5768</v>
      </c>
      <c r="N1986" s="26">
        <v>0.93722222200000005</v>
      </c>
      <c r="O1986">
        <v>0</v>
      </c>
      <c r="P1986">
        <v>1</v>
      </c>
      <c r="Q1986">
        <v>58</v>
      </c>
      <c r="R1986">
        <v>38</v>
      </c>
      <c r="S1986">
        <v>3</v>
      </c>
      <c r="T1986">
        <v>2</v>
      </c>
      <c r="U1986">
        <v>0</v>
      </c>
      <c r="V1986">
        <v>0</v>
      </c>
      <c r="W1986" s="26">
        <v>0</v>
      </c>
      <c r="X1986" s="26">
        <v>0.20717939346582648</v>
      </c>
      <c r="Y1986" s="26">
        <v>18.090028575658181</v>
      </c>
      <c r="Z1986" s="26">
        <v>1.3973944702973333E-3</v>
      </c>
      <c r="AA1986" s="26">
        <v>56.079128456697475</v>
      </c>
      <c r="AB1986" s="26">
        <v>0.55543301168566395</v>
      </c>
      <c r="AC1986" s="26">
        <v>0</v>
      </c>
      <c r="AD1986" s="26">
        <v>0</v>
      </c>
      <c r="AE1986" s="26">
        <v>74.933166831977445</v>
      </c>
    </row>
    <row r="1987" spans="1:31" x14ac:dyDescent="0.3">
      <c r="A1987">
        <v>2764447</v>
      </c>
      <c r="B1987">
        <v>1</v>
      </c>
      <c r="C1987" t="s">
        <v>81</v>
      </c>
      <c r="D1987" t="s">
        <v>118</v>
      </c>
      <c r="E1987" t="s">
        <v>152</v>
      </c>
      <c r="F1987" t="s">
        <v>5769</v>
      </c>
      <c r="G1987" t="s">
        <v>159</v>
      </c>
      <c r="H1987" t="s">
        <v>149</v>
      </c>
      <c r="I1987" t="s">
        <v>136</v>
      </c>
      <c r="J1987" t="s">
        <v>137</v>
      </c>
      <c r="K1987" t="s">
        <v>138</v>
      </c>
      <c r="L1987" t="s">
        <v>5770</v>
      </c>
      <c r="M1987" t="s">
        <v>5771</v>
      </c>
      <c r="N1987" s="26">
        <v>0.80055555499999997</v>
      </c>
      <c r="O1987">
        <v>0</v>
      </c>
      <c r="P1987">
        <v>0</v>
      </c>
      <c r="Q1987">
        <v>17</v>
      </c>
      <c r="R1987">
        <v>0</v>
      </c>
      <c r="S1987">
        <v>7</v>
      </c>
      <c r="T1987">
        <v>0</v>
      </c>
      <c r="U1987">
        <v>2</v>
      </c>
      <c r="V1987">
        <v>0</v>
      </c>
      <c r="W1987" s="26">
        <v>0</v>
      </c>
      <c r="X1987" s="26">
        <v>0</v>
      </c>
      <c r="Y1987" s="26">
        <v>15.103611334919096</v>
      </c>
      <c r="Z1987" s="26">
        <v>0</v>
      </c>
      <c r="AA1987" s="26">
        <v>41.583574822086398</v>
      </c>
      <c r="AB1987" s="26">
        <v>0</v>
      </c>
      <c r="AC1987" s="26">
        <v>138.10995707000296</v>
      </c>
      <c r="AD1987" s="26">
        <v>0</v>
      </c>
      <c r="AE1987" s="26">
        <v>194.79714322700846</v>
      </c>
    </row>
    <row r="1988" spans="1:31" x14ac:dyDescent="0.3">
      <c r="A1988">
        <v>2764493</v>
      </c>
      <c r="B1988">
        <v>1</v>
      </c>
      <c r="C1988" t="s">
        <v>80</v>
      </c>
      <c r="D1988" t="s">
        <v>104</v>
      </c>
      <c r="E1988" t="s">
        <v>170</v>
      </c>
      <c r="F1988" t="s">
        <v>5772</v>
      </c>
      <c r="G1988" t="s">
        <v>204</v>
      </c>
      <c r="H1988" t="s">
        <v>135</v>
      </c>
      <c r="I1988" t="s">
        <v>136</v>
      </c>
      <c r="J1988" t="s">
        <v>137</v>
      </c>
      <c r="K1988" t="s">
        <v>138</v>
      </c>
      <c r="L1988" t="s">
        <v>5773</v>
      </c>
      <c r="M1988" t="s">
        <v>5774</v>
      </c>
      <c r="N1988" s="26">
        <v>0.882222222</v>
      </c>
      <c r="O1988">
        <v>0</v>
      </c>
      <c r="P1988">
        <v>213</v>
      </c>
      <c r="Q1988">
        <v>0</v>
      </c>
      <c r="R1988">
        <v>1</v>
      </c>
      <c r="S1988">
        <v>0</v>
      </c>
      <c r="T1988">
        <v>13</v>
      </c>
      <c r="U1988">
        <v>0</v>
      </c>
      <c r="V1988">
        <v>0</v>
      </c>
      <c r="W1988" s="26">
        <v>0</v>
      </c>
      <c r="X1988" s="26">
        <v>72.906951792348238</v>
      </c>
      <c r="Y1988" s="26">
        <v>0</v>
      </c>
      <c r="Z1988" s="26">
        <v>0</v>
      </c>
      <c r="AA1988" s="26">
        <v>0</v>
      </c>
      <c r="AB1988" s="26">
        <v>5.5073582134489127</v>
      </c>
      <c r="AC1988" s="26">
        <v>0</v>
      </c>
      <c r="AD1988" s="26">
        <v>0</v>
      </c>
      <c r="AE1988" s="26">
        <v>78.414310005797148</v>
      </c>
    </row>
    <row r="1989" spans="1:31" x14ac:dyDescent="0.3">
      <c r="A1989">
        <v>2764470</v>
      </c>
      <c r="B1989">
        <v>1</v>
      </c>
      <c r="C1989" t="s">
        <v>80</v>
      </c>
      <c r="D1989" t="s">
        <v>104</v>
      </c>
      <c r="E1989" t="s">
        <v>170</v>
      </c>
      <c r="F1989" t="s">
        <v>5775</v>
      </c>
      <c r="G1989" t="s">
        <v>204</v>
      </c>
      <c r="H1989" t="s">
        <v>135</v>
      </c>
      <c r="I1989" t="s">
        <v>136</v>
      </c>
      <c r="J1989" t="s">
        <v>137</v>
      </c>
      <c r="K1989" t="s">
        <v>138</v>
      </c>
      <c r="L1989" t="s">
        <v>5776</v>
      </c>
      <c r="M1989" t="s">
        <v>5777</v>
      </c>
      <c r="N1989" s="26">
        <v>3.7836111109999999</v>
      </c>
      <c r="O1989">
        <v>0</v>
      </c>
      <c r="P1989">
        <v>1</v>
      </c>
      <c r="Q1989">
        <v>0</v>
      </c>
      <c r="R1989">
        <v>3</v>
      </c>
      <c r="S1989">
        <v>0</v>
      </c>
      <c r="T1989">
        <v>1</v>
      </c>
      <c r="U1989">
        <v>0</v>
      </c>
      <c r="V1989">
        <v>0</v>
      </c>
      <c r="W1989" s="26">
        <v>0</v>
      </c>
      <c r="X1989" s="26">
        <v>0</v>
      </c>
      <c r="Y1989" s="26">
        <v>0</v>
      </c>
      <c r="Z1989" s="26">
        <v>0</v>
      </c>
      <c r="AA1989" s="26">
        <v>0</v>
      </c>
      <c r="AB1989" s="26">
        <v>0</v>
      </c>
      <c r="AC1989" s="26">
        <v>0</v>
      </c>
      <c r="AD1989" s="26">
        <v>0</v>
      </c>
      <c r="AE1989" s="26">
        <v>0</v>
      </c>
    </row>
    <row r="1990" spans="1:31" x14ac:dyDescent="0.3">
      <c r="A1990">
        <v>2763946</v>
      </c>
      <c r="B1990">
        <v>1</v>
      </c>
      <c r="C1990" t="s">
        <v>80</v>
      </c>
      <c r="D1990" t="s">
        <v>97</v>
      </c>
      <c r="E1990" t="s">
        <v>146</v>
      </c>
      <c r="F1990" t="s">
        <v>5778</v>
      </c>
      <c r="G1990" t="s">
        <v>148</v>
      </c>
      <c r="H1990" t="s">
        <v>149</v>
      </c>
      <c r="I1990" t="s">
        <v>136</v>
      </c>
      <c r="J1990" t="s">
        <v>137</v>
      </c>
      <c r="K1990" t="s">
        <v>138</v>
      </c>
      <c r="L1990" t="s">
        <v>5779</v>
      </c>
      <c r="M1990" t="s">
        <v>5780</v>
      </c>
      <c r="N1990" s="26">
        <v>1.593611111</v>
      </c>
      <c r="O1990">
        <v>0</v>
      </c>
      <c r="P1990">
        <v>184</v>
      </c>
      <c r="Q1990">
        <v>0</v>
      </c>
      <c r="R1990">
        <v>1</v>
      </c>
      <c r="S1990">
        <v>0</v>
      </c>
      <c r="T1990">
        <v>13</v>
      </c>
      <c r="U1990">
        <v>0</v>
      </c>
      <c r="V1990">
        <v>0</v>
      </c>
      <c r="W1990" s="26">
        <v>0</v>
      </c>
      <c r="X1990" s="26">
        <v>80.122235378263468</v>
      </c>
      <c r="Y1990" s="26">
        <v>0</v>
      </c>
      <c r="Z1990" s="26">
        <v>0</v>
      </c>
      <c r="AA1990" s="26">
        <v>0</v>
      </c>
      <c r="AB1990" s="26">
        <v>29.147661614499494</v>
      </c>
      <c r="AC1990" s="26">
        <v>0</v>
      </c>
      <c r="AD1990" s="26">
        <v>0</v>
      </c>
      <c r="AE1990" s="26">
        <v>109.26989699276297</v>
      </c>
    </row>
    <row r="1991" spans="1:31" x14ac:dyDescent="0.3">
      <c r="A1991">
        <v>2763969</v>
      </c>
      <c r="B1991">
        <v>1</v>
      </c>
      <c r="C1991" t="s">
        <v>80</v>
      </c>
      <c r="D1991" t="s">
        <v>103</v>
      </c>
      <c r="E1991" t="s">
        <v>152</v>
      </c>
      <c r="F1991" t="s">
        <v>5781</v>
      </c>
      <c r="G1991" t="s">
        <v>159</v>
      </c>
      <c r="H1991" t="s">
        <v>149</v>
      </c>
      <c r="I1991" t="s">
        <v>136</v>
      </c>
      <c r="J1991" t="s">
        <v>137</v>
      </c>
      <c r="K1991" t="s">
        <v>138</v>
      </c>
      <c r="L1991" t="s">
        <v>5782</v>
      </c>
      <c r="M1991" t="s">
        <v>5783</v>
      </c>
      <c r="N1991" s="26">
        <v>0.74083333299999998</v>
      </c>
      <c r="O1991">
        <v>0</v>
      </c>
      <c r="P1991">
        <v>0</v>
      </c>
      <c r="Q1991">
        <v>0</v>
      </c>
      <c r="R1991">
        <v>0</v>
      </c>
      <c r="S1991">
        <v>4</v>
      </c>
      <c r="T1991">
        <v>0</v>
      </c>
      <c r="U1991">
        <v>4</v>
      </c>
      <c r="V1991">
        <v>0</v>
      </c>
      <c r="W1991" s="26">
        <v>0</v>
      </c>
      <c r="X1991" s="26">
        <v>0</v>
      </c>
      <c r="Y1991" s="26">
        <v>0</v>
      </c>
      <c r="Z1991" s="26">
        <v>0</v>
      </c>
      <c r="AA1991" s="26">
        <v>40.936124860422041</v>
      </c>
      <c r="AB1991" s="26">
        <v>0</v>
      </c>
      <c r="AC1991" s="26">
        <v>297.70582912606631</v>
      </c>
      <c r="AD1991" s="26">
        <v>0</v>
      </c>
      <c r="AE1991" s="26">
        <v>338.64195398648837</v>
      </c>
    </row>
    <row r="1992" spans="1:31" x14ac:dyDescent="0.3">
      <c r="A1992">
        <v>2805947</v>
      </c>
      <c r="B1992">
        <v>1</v>
      </c>
      <c r="C1992" t="s">
        <v>80</v>
      </c>
      <c r="D1992" t="s">
        <v>90</v>
      </c>
      <c r="E1992" t="s">
        <v>141</v>
      </c>
      <c r="F1992" t="s">
        <v>5784</v>
      </c>
      <c r="G1992" t="s">
        <v>143</v>
      </c>
      <c r="H1992" t="s">
        <v>135</v>
      </c>
      <c r="I1992" t="s">
        <v>136</v>
      </c>
      <c r="J1992" t="s">
        <v>137</v>
      </c>
      <c r="K1992" t="s">
        <v>138</v>
      </c>
      <c r="L1992" t="s">
        <v>5785</v>
      </c>
      <c r="M1992" t="s">
        <v>5786</v>
      </c>
      <c r="N1992" s="26">
        <v>0.83888888800000005</v>
      </c>
      <c r="O1992">
        <v>0</v>
      </c>
      <c r="P1992">
        <v>790</v>
      </c>
      <c r="Q1992">
        <v>0</v>
      </c>
      <c r="R1992">
        <v>0</v>
      </c>
      <c r="S1992">
        <v>0</v>
      </c>
      <c r="T1992">
        <v>46</v>
      </c>
      <c r="U1992">
        <v>0</v>
      </c>
      <c r="V1992">
        <v>0</v>
      </c>
      <c r="W1992" s="26">
        <v>0</v>
      </c>
      <c r="X1992" s="26">
        <v>181.57029716844383</v>
      </c>
      <c r="Y1992" s="26">
        <v>0</v>
      </c>
      <c r="Z1992" s="26">
        <v>0</v>
      </c>
      <c r="AA1992" s="26">
        <v>0</v>
      </c>
      <c r="AB1992" s="26">
        <v>13.041655477273441</v>
      </c>
      <c r="AC1992" s="26">
        <v>0</v>
      </c>
      <c r="AD1992" s="26">
        <v>0</v>
      </c>
      <c r="AE1992" s="26">
        <v>194.61195264571728</v>
      </c>
    </row>
    <row r="1993" spans="1:31" x14ac:dyDescent="0.3">
      <c r="A1993">
        <v>2764430</v>
      </c>
      <c r="B1993">
        <v>1</v>
      </c>
      <c r="C1993" t="s">
        <v>80</v>
      </c>
      <c r="D1993" t="s">
        <v>105</v>
      </c>
      <c r="E1993" t="s">
        <v>166</v>
      </c>
      <c r="F1993" t="s">
        <v>5787</v>
      </c>
      <c r="G1993" t="s">
        <v>204</v>
      </c>
      <c r="H1993" t="s">
        <v>135</v>
      </c>
      <c r="I1993" t="s">
        <v>136</v>
      </c>
      <c r="J1993" t="s">
        <v>137</v>
      </c>
      <c r="K1993" t="s">
        <v>138</v>
      </c>
      <c r="L1993" t="s">
        <v>5788</v>
      </c>
      <c r="M1993" t="s">
        <v>5789</v>
      </c>
      <c r="N1993" s="26">
        <v>2.7452777770000001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10</v>
      </c>
      <c r="U1993">
        <v>0</v>
      </c>
      <c r="V1993">
        <v>3</v>
      </c>
      <c r="W1993" s="26">
        <v>0</v>
      </c>
      <c r="X1993" s="26">
        <v>0</v>
      </c>
      <c r="Y1993" s="26">
        <v>0</v>
      </c>
      <c r="Z1993" s="26">
        <v>0</v>
      </c>
      <c r="AA1993" s="26">
        <v>0</v>
      </c>
      <c r="AB1993" s="26">
        <v>69.068444036326866</v>
      </c>
      <c r="AC1993" s="26">
        <v>0</v>
      </c>
      <c r="AD1993" s="26">
        <v>9.3314245114487395</v>
      </c>
      <c r="AE1993" s="26">
        <v>78.399868547775611</v>
      </c>
    </row>
    <row r="1994" spans="1:31" x14ac:dyDescent="0.3">
      <c r="A1994">
        <v>2763992</v>
      </c>
      <c r="B1994">
        <v>1</v>
      </c>
      <c r="C1994" t="s">
        <v>80</v>
      </c>
      <c r="D1994" t="s">
        <v>83</v>
      </c>
      <c r="E1994" t="s">
        <v>152</v>
      </c>
      <c r="F1994" t="s">
        <v>5790</v>
      </c>
      <c r="G1994" t="s">
        <v>186</v>
      </c>
      <c r="H1994" t="s">
        <v>149</v>
      </c>
      <c r="I1994" t="s">
        <v>136</v>
      </c>
      <c r="J1994" t="s">
        <v>137</v>
      </c>
      <c r="K1994" t="s">
        <v>187</v>
      </c>
      <c r="L1994" t="s">
        <v>5791</v>
      </c>
      <c r="M1994" t="s">
        <v>5792</v>
      </c>
      <c r="N1994" s="26">
        <v>3.0788888879999998</v>
      </c>
      <c r="O1994">
        <v>0</v>
      </c>
      <c r="P1994">
        <v>1414</v>
      </c>
      <c r="Q1994">
        <v>0</v>
      </c>
      <c r="R1994">
        <v>0</v>
      </c>
      <c r="S1994">
        <v>0</v>
      </c>
      <c r="T1994">
        <v>178</v>
      </c>
      <c r="U1994">
        <v>1</v>
      </c>
      <c r="V1994">
        <v>0</v>
      </c>
      <c r="W1994" s="26">
        <v>0</v>
      </c>
      <c r="X1994" s="26">
        <v>1188.3066152361046</v>
      </c>
      <c r="Y1994" s="26">
        <v>0</v>
      </c>
      <c r="Z1994" s="26">
        <v>0</v>
      </c>
      <c r="AA1994" s="26">
        <v>0</v>
      </c>
      <c r="AB1994" s="26">
        <v>319.27387780248375</v>
      </c>
      <c r="AC1994" s="26">
        <v>17.510581285848794</v>
      </c>
      <c r="AD1994" s="26">
        <v>0</v>
      </c>
      <c r="AE1994" s="26">
        <v>1525.0910743244372</v>
      </c>
    </row>
    <row r="1995" spans="1:31" x14ac:dyDescent="0.3">
      <c r="A1995">
        <v>2763929</v>
      </c>
      <c r="B1995">
        <v>1</v>
      </c>
      <c r="C1995" t="s">
        <v>81</v>
      </c>
      <c r="D1995" t="s">
        <v>114</v>
      </c>
      <c r="E1995" t="s">
        <v>146</v>
      </c>
      <c r="F1995" t="s">
        <v>5793</v>
      </c>
      <c r="G1995" t="s">
        <v>186</v>
      </c>
      <c r="H1995" t="s">
        <v>149</v>
      </c>
      <c r="I1995" t="s">
        <v>136</v>
      </c>
      <c r="J1995" t="s">
        <v>137</v>
      </c>
      <c r="K1995" t="s">
        <v>187</v>
      </c>
      <c r="L1995" t="s">
        <v>5794</v>
      </c>
      <c r="M1995" t="s">
        <v>5795</v>
      </c>
      <c r="N1995" s="26">
        <v>4.6494444440000002</v>
      </c>
      <c r="O1995">
        <v>0</v>
      </c>
      <c r="P1995">
        <v>74</v>
      </c>
      <c r="Q1995">
        <v>0</v>
      </c>
      <c r="R1995">
        <v>26</v>
      </c>
      <c r="S1995">
        <v>0</v>
      </c>
      <c r="T1995">
        <v>3</v>
      </c>
      <c r="U1995">
        <v>0</v>
      </c>
      <c r="V1995">
        <v>0</v>
      </c>
      <c r="W1995" s="26">
        <v>0</v>
      </c>
      <c r="X1995" s="26">
        <v>16.843071814663503</v>
      </c>
      <c r="Y1995" s="26">
        <v>0</v>
      </c>
      <c r="Z1995" s="26">
        <v>49.229498803330017</v>
      </c>
      <c r="AA1995" s="26">
        <v>0</v>
      </c>
      <c r="AB1995" s="26">
        <v>14.639038559820246</v>
      </c>
      <c r="AC1995" s="26">
        <v>0</v>
      </c>
      <c r="AD1995" s="26">
        <v>0</v>
      </c>
      <c r="AE1995" s="26">
        <v>80.71160917781377</v>
      </c>
    </row>
    <row r="1996" spans="1:31" x14ac:dyDescent="0.3">
      <c r="A1996">
        <v>2764284</v>
      </c>
      <c r="B1996">
        <v>1</v>
      </c>
      <c r="C1996" t="s">
        <v>80</v>
      </c>
      <c r="D1996" t="s">
        <v>93</v>
      </c>
      <c r="E1996" t="s">
        <v>146</v>
      </c>
      <c r="F1996" t="s">
        <v>5796</v>
      </c>
      <c r="G1996" t="s">
        <v>657</v>
      </c>
      <c r="H1996" t="s">
        <v>149</v>
      </c>
      <c r="I1996" t="s">
        <v>136</v>
      </c>
      <c r="J1996" t="s">
        <v>137</v>
      </c>
      <c r="K1996" t="s">
        <v>138</v>
      </c>
      <c r="L1996" t="s">
        <v>5797</v>
      </c>
      <c r="M1996" t="s">
        <v>5798</v>
      </c>
      <c r="N1996" s="26">
        <v>0.42361111099999998</v>
      </c>
      <c r="O1996">
        <v>0</v>
      </c>
      <c r="P1996">
        <v>9</v>
      </c>
      <c r="Q1996">
        <v>0</v>
      </c>
      <c r="R1996">
        <v>3</v>
      </c>
      <c r="S1996">
        <v>0</v>
      </c>
      <c r="T1996">
        <v>18</v>
      </c>
      <c r="U1996">
        <v>0</v>
      </c>
      <c r="V1996">
        <v>0</v>
      </c>
      <c r="W1996" s="26">
        <v>0</v>
      </c>
      <c r="X1996" s="26">
        <v>0.82418422574879557</v>
      </c>
      <c r="Y1996" s="26">
        <v>0</v>
      </c>
      <c r="Z1996" s="26">
        <v>0.40944833237333333</v>
      </c>
      <c r="AA1996" s="26">
        <v>0</v>
      </c>
      <c r="AB1996" s="26">
        <v>2.8390365753553102</v>
      </c>
      <c r="AC1996" s="26">
        <v>0</v>
      </c>
      <c r="AD1996" s="26">
        <v>0</v>
      </c>
      <c r="AE1996" s="26">
        <v>4.0726691334774392</v>
      </c>
    </row>
    <row r="1997" spans="1:31" x14ac:dyDescent="0.3">
      <c r="A1997">
        <v>2764364</v>
      </c>
      <c r="B1997">
        <v>1</v>
      </c>
      <c r="C1997" t="s">
        <v>80</v>
      </c>
      <c r="D1997" t="s">
        <v>104</v>
      </c>
      <c r="E1997" t="s">
        <v>152</v>
      </c>
      <c r="F1997" t="s">
        <v>5799</v>
      </c>
      <c r="G1997" t="s">
        <v>159</v>
      </c>
      <c r="H1997" t="s">
        <v>149</v>
      </c>
      <c r="I1997" t="s">
        <v>136</v>
      </c>
      <c r="J1997" t="s">
        <v>137</v>
      </c>
      <c r="K1997" t="s">
        <v>138</v>
      </c>
      <c r="L1997" t="s">
        <v>5800</v>
      </c>
      <c r="M1997" t="s">
        <v>5801</v>
      </c>
      <c r="N1997" s="26">
        <v>6.6666665999999999E-2</v>
      </c>
      <c r="O1997">
        <v>0</v>
      </c>
      <c r="P1997">
        <v>0</v>
      </c>
      <c r="Q1997">
        <v>1</v>
      </c>
      <c r="R1997">
        <v>0</v>
      </c>
      <c r="S1997">
        <v>0</v>
      </c>
      <c r="T1997">
        <v>0</v>
      </c>
      <c r="U1997">
        <v>4</v>
      </c>
      <c r="V1997">
        <v>0</v>
      </c>
      <c r="W1997" s="26">
        <v>0</v>
      </c>
      <c r="X1997" s="26">
        <v>0</v>
      </c>
      <c r="Y1997" s="26">
        <v>2.2982673066666667E-2</v>
      </c>
      <c r="Z1997" s="26">
        <v>0</v>
      </c>
      <c r="AA1997" s="26">
        <v>0</v>
      </c>
      <c r="AB1997" s="26">
        <v>0</v>
      </c>
      <c r="AC1997" s="26">
        <v>7.5141202233104991</v>
      </c>
      <c r="AD1997" s="26">
        <v>0</v>
      </c>
      <c r="AE1997" s="26">
        <v>7.5371028963771654</v>
      </c>
    </row>
    <row r="1998" spans="1:31" x14ac:dyDescent="0.3">
      <c r="A1998">
        <v>2763866</v>
      </c>
      <c r="B1998">
        <v>1</v>
      </c>
      <c r="C1998" t="s">
        <v>80</v>
      </c>
      <c r="D1998" t="s">
        <v>82</v>
      </c>
      <c r="E1998" t="s">
        <v>166</v>
      </c>
      <c r="F1998" t="s">
        <v>5802</v>
      </c>
      <c r="G1998" t="s">
        <v>628</v>
      </c>
      <c r="H1998" t="s">
        <v>135</v>
      </c>
      <c r="I1998" t="s">
        <v>136</v>
      </c>
      <c r="J1998" t="s">
        <v>137</v>
      </c>
      <c r="K1998" t="s">
        <v>187</v>
      </c>
      <c r="L1998" t="s">
        <v>5803</v>
      </c>
      <c r="M1998" t="s">
        <v>5804</v>
      </c>
      <c r="N1998" s="26">
        <v>6.8213888880000004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7</v>
      </c>
      <c r="U1998">
        <v>0</v>
      </c>
      <c r="V1998">
        <v>0</v>
      </c>
      <c r="W1998" s="26">
        <v>0</v>
      </c>
      <c r="X1998" s="26">
        <v>0</v>
      </c>
      <c r="Y1998" s="26">
        <v>0</v>
      </c>
      <c r="Z1998" s="26">
        <v>0</v>
      </c>
      <c r="AA1998" s="26">
        <v>0</v>
      </c>
      <c r="AB1998" s="26">
        <v>40.549921969520419</v>
      </c>
      <c r="AC1998" s="26">
        <v>0</v>
      </c>
      <c r="AD1998" s="26">
        <v>0</v>
      </c>
      <c r="AE1998" s="26">
        <v>40.549921969520419</v>
      </c>
    </row>
    <row r="1999" spans="1:31" x14ac:dyDescent="0.3">
      <c r="A1999">
        <v>2764407</v>
      </c>
      <c r="B1999">
        <v>1</v>
      </c>
      <c r="C1999" t="s">
        <v>80</v>
      </c>
      <c r="D1999" t="s">
        <v>82</v>
      </c>
      <c r="E1999" t="s">
        <v>132</v>
      </c>
      <c r="F1999" t="s">
        <v>5805</v>
      </c>
      <c r="G1999" t="s">
        <v>197</v>
      </c>
      <c r="H1999" t="s">
        <v>135</v>
      </c>
      <c r="I1999" t="s">
        <v>136</v>
      </c>
      <c r="J1999" t="s">
        <v>137</v>
      </c>
      <c r="K1999" t="s">
        <v>138</v>
      </c>
      <c r="L1999" t="s">
        <v>5806</v>
      </c>
      <c r="M1999" t="s">
        <v>5807</v>
      </c>
      <c r="N1999" s="26">
        <v>2.523055555</v>
      </c>
      <c r="O1999">
        <v>0</v>
      </c>
      <c r="P1999">
        <v>1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 s="26">
        <v>0</v>
      </c>
      <c r="X1999" s="26">
        <v>1.1283837739648916</v>
      </c>
      <c r="Y1999" s="26">
        <v>0</v>
      </c>
      <c r="Z1999" s="26">
        <v>0</v>
      </c>
      <c r="AA1999" s="26">
        <v>0</v>
      </c>
      <c r="AB1999" s="26">
        <v>0</v>
      </c>
      <c r="AC1999" s="26">
        <v>0</v>
      </c>
      <c r="AD1999" s="26">
        <v>0</v>
      </c>
      <c r="AE1999" s="26">
        <v>1.1283837739648916</v>
      </c>
    </row>
    <row r="2000" spans="1:31" x14ac:dyDescent="0.3">
      <c r="A2000">
        <v>2764015</v>
      </c>
      <c r="B2000">
        <v>1</v>
      </c>
      <c r="C2000" t="s">
        <v>81</v>
      </c>
      <c r="D2000" t="s">
        <v>123</v>
      </c>
      <c r="E2000" t="s">
        <v>146</v>
      </c>
      <c r="F2000" t="s">
        <v>1141</v>
      </c>
      <c r="G2000" t="s">
        <v>159</v>
      </c>
      <c r="H2000" t="s">
        <v>149</v>
      </c>
      <c r="I2000" t="s">
        <v>136</v>
      </c>
      <c r="J2000" t="s">
        <v>137</v>
      </c>
      <c r="K2000" t="s">
        <v>138</v>
      </c>
      <c r="L2000" t="s">
        <v>5808</v>
      </c>
      <c r="M2000" t="s">
        <v>5809</v>
      </c>
      <c r="N2000" s="26">
        <v>1.3372222220000001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60</v>
      </c>
      <c r="U2000">
        <v>0</v>
      </c>
      <c r="V2000">
        <v>1</v>
      </c>
      <c r="W2000" s="26">
        <v>0</v>
      </c>
      <c r="X2000" s="26">
        <v>0</v>
      </c>
      <c r="Y2000" s="26">
        <v>0</v>
      </c>
      <c r="Z2000" s="26">
        <v>0</v>
      </c>
      <c r="AA2000" s="26">
        <v>0</v>
      </c>
      <c r="AB2000" s="26">
        <v>34.914881021401435</v>
      </c>
      <c r="AC2000" s="26">
        <v>0</v>
      </c>
      <c r="AD2000" s="26">
        <v>57.988056908866668</v>
      </c>
      <c r="AE2000" s="26">
        <v>92.902937930268109</v>
      </c>
    </row>
    <row r="2001" spans="1:31" x14ac:dyDescent="0.3">
      <c r="A2001">
        <v>2764450</v>
      </c>
      <c r="B2001">
        <v>1</v>
      </c>
      <c r="C2001" t="s">
        <v>80</v>
      </c>
      <c r="D2001" t="s">
        <v>102</v>
      </c>
      <c r="E2001" t="s">
        <v>132</v>
      </c>
      <c r="F2001" t="s">
        <v>5810</v>
      </c>
      <c r="G2001" t="s">
        <v>134</v>
      </c>
      <c r="H2001" t="s">
        <v>135</v>
      </c>
      <c r="I2001" t="s">
        <v>136</v>
      </c>
      <c r="J2001" t="s">
        <v>137</v>
      </c>
      <c r="K2001" t="s">
        <v>138</v>
      </c>
      <c r="L2001" t="s">
        <v>5811</v>
      </c>
      <c r="M2001" t="s">
        <v>5812</v>
      </c>
      <c r="N2001" s="26">
        <v>1.6274999999999999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 s="26">
        <v>0</v>
      </c>
      <c r="X2001" s="26">
        <v>0.88909083544048584</v>
      </c>
      <c r="Y2001" s="26">
        <v>0</v>
      </c>
      <c r="Z2001" s="26">
        <v>0</v>
      </c>
      <c r="AA2001" s="26">
        <v>0</v>
      </c>
      <c r="AB2001" s="26">
        <v>0</v>
      </c>
      <c r="AC2001" s="26">
        <v>0</v>
      </c>
      <c r="AD2001" s="26">
        <v>0</v>
      </c>
      <c r="AE2001" s="26">
        <v>0.88909083544048584</v>
      </c>
    </row>
    <row r="2002" spans="1:31" x14ac:dyDescent="0.3">
      <c r="A2002">
        <v>2764301</v>
      </c>
      <c r="B2002">
        <v>1</v>
      </c>
      <c r="C2002" t="s">
        <v>81</v>
      </c>
      <c r="D2002" t="s">
        <v>112</v>
      </c>
      <c r="E2002" t="s">
        <v>157</v>
      </c>
      <c r="F2002" t="s">
        <v>5813</v>
      </c>
      <c r="G2002" t="s">
        <v>159</v>
      </c>
      <c r="H2002" t="s">
        <v>149</v>
      </c>
      <c r="I2002" t="s">
        <v>136</v>
      </c>
      <c r="J2002" t="s">
        <v>137</v>
      </c>
      <c r="K2002" t="s">
        <v>138</v>
      </c>
      <c r="L2002" t="s">
        <v>5814</v>
      </c>
      <c r="M2002" t="s">
        <v>5815</v>
      </c>
      <c r="N2002" s="26">
        <v>7.2222222000000003E-2</v>
      </c>
      <c r="O2002">
        <v>31</v>
      </c>
      <c r="P2002">
        <v>17425</v>
      </c>
      <c r="Q2002">
        <v>40</v>
      </c>
      <c r="R2002">
        <v>887</v>
      </c>
      <c r="S2002">
        <v>43</v>
      </c>
      <c r="T2002">
        <v>2008</v>
      </c>
      <c r="U2002">
        <v>8</v>
      </c>
      <c r="V2002">
        <v>2</v>
      </c>
      <c r="W2002" s="26">
        <v>2.1653196411777667</v>
      </c>
      <c r="X2002" s="26">
        <v>108.60450919943949</v>
      </c>
      <c r="Y2002" s="26">
        <v>2.2036225180726898</v>
      </c>
      <c r="Z2002" s="26">
        <v>4.9325619716400775</v>
      </c>
      <c r="AA2002" s="26">
        <v>14.296492321499784</v>
      </c>
      <c r="AB2002" s="26">
        <v>58.14788634525322</v>
      </c>
      <c r="AC2002" s="26">
        <v>6.1099335967144786</v>
      </c>
      <c r="AD2002" s="26">
        <v>0.33401862925060499</v>
      </c>
      <c r="AE2002" s="26">
        <v>196.79434422304814</v>
      </c>
    </row>
    <row r="2003" spans="1:31" x14ac:dyDescent="0.3">
      <c r="A2003">
        <v>2763909</v>
      </c>
      <c r="B2003">
        <v>1</v>
      </c>
      <c r="C2003" t="s">
        <v>80</v>
      </c>
      <c r="D2003" t="s">
        <v>104</v>
      </c>
      <c r="E2003" t="s">
        <v>146</v>
      </c>
      <c r="F2003" t="s">
        <v>5816</v>
      </c>
      <c r="G2003" t="s">
        <v>148</v>
      </c>
      <c r="H2003" t="s">
        <v>149</v>
      </c>
      <c r="I2003" t="s">
        <v>136</v>
      </c>
      <c r="J2003" t="s">
        <v>137</v>
      </c>
      <c r="K2003" t="s">
        <v>138</v>
      </c>
      <c r="L2003" t="s">
        <v>5817</v>
      </c>
      <c r="M2003" t="s">
        <v>5818</v>
      </c>
      <c r="N2003" s="26">
        <v>1.385555555</v>
      </c>
      <c r="O2003">
        <v>0</v>
      </c>
      <c r="P2003">
        <v>7</v>
      </c>
      <c r="Q2003">
        <v>0</v>
      </c>
      <c r="R2003">
        <v>21</v>
      </c>
      <c r="S2003">
        <v>0</v>
      </c>
      <c r="T2003">
        <v>0</v>
      </c>
      <c r="U2003">
        <v>0</v>
      </c>
      <c r="V2003">
        <v>0</v>
      </c>
      <c r="W2003" s="26">
        <v>0</v>
      </c>
      <c r="X2003" s="26">
        <v>0.72418108888395416</v>
      </c>
      <c r="Y2003" s="26">
        <v>0</v>
      </c>
      <c r="Z2003" s="26">
        <v>9.2426451066651154</v>
      </c>
      <c r="AA2003" s="26">
        <v>0</v>
      </c>
      <c r="AB2003" s="26">
        <v>0</v>
      </c>
      <c r="AC2003" s="26">
        <v>0</v>
      </c>
      <c r="AD2003" s="26">
        <v>0</v>
      </c>
      <c r="AE2003" s="26">
        <v>9.9668261955490696</v>
      </c>
    </row>
    <row r="2004" spans="1:31" x14ac:dyDescent="0.3">
      <c r="A2004">
        <v>2763949</v>
      </c>
      <c r="B2004">
        <v>1</v>
      </c>
      <c r="C2004" t="s">
        <v>80</v>
      </c>
      <c r="D2004" t="s">
        <v>83</v>
      </c>
      <c r="E2004" t="s">
        <v>166</v>
      </c>
      <c r="F2004" t="s">
        <v>5819</v>
      </c>
      <c r="G2004" t="s">
        <v>186</v>
      </c>
      <c r="H2004" t="s">
        <v>135</v>
      </c>
      <c r="I2004" t="s">
        <v>136</v>
      </c>
      <c r="J2004" t="s">
        <v>137</v>
      </c>
      <c r="K2004" t="s">
        <v>187</v>
      </c>
      <c r="L2004" t="s">
        <v>5820</v>
      </c>
      <c r="M2004" t="s">
        <v>5821</v>
      </c>
      <c r="N2004" s="26">
        <v>2.1150000000000002</v>
      </c>
      <c r="O2004">
        <v>0</v>
      </c>
      <c r="P2004">
        <v>3</v>
      </c>
      <c r="Q2004">
        <v>0</v>
      </c>
      <c r="R2004">
        <v>0</v>
      </c>
      <c r="S2004">
        <v>0</v>
      </c>
      <c r="T2004">
        <v>5</v>
      </c>
      <c r="U2004">
        <v>0</v>
      </c>
      <c r="V2004">
        <v>0</v>
      </c>
      <c r="W2004" s="26">
        <v>0</v>
      </c>
      <c r="X2004" s="26">
        <v>6.253323761810953</v>
      </c>
      <c r="Y2004" s="26">
        <v>0</v>
      </c>
      <c r="Z2004" s="26">
        <v>0</v>
      </c>
      <c r="AA2004" s="26">
        <v>0</v>
      </c>
      <c r="AB2004" s="26">
        <v>1.8204806865002521</v>
      </c>
      <c r="AC2004" s="26">
        <v>0</v>
      </c>
      <c r="AD2004" s="26">
        <v>0</v>
      </c>
      <c r="AE2004" s="26">
        <v>8.0738044483112041</v>
      </c>
    </row>
    <row r="2005" spans="1:31" x14ac:dyDescent="0.3">
      <c r="A2005">
        <v>2763926</v>
      </c>
      <c r="B2005">
        <v>1</v>
      </c>
      <c r="C2005" t="s">
        <v>81</v>
      </c>
      <c r="D2005" t="s">
        <v>123</v>
      </c>
      <c r="E2005" t="s">
        <v>152</v>
      </c>
      <c r="F2005" t="s">
        <v>5822</v>
      </c>
      <c r="G2005" t="s">
        <v>159</v>
      </c>
      <c r="H2005" t="s">
        <v>149</v>
      </c>
      <c r="I2005" t="s">
        <v>136</v>
      </c>
      <c r="J2005" t="s">
        <v>137</v>
      </c>
      <c r="K2005" t="s">
        <v>138</v>
      </c>
      <c r="L2005" t="s">
        <v>5823</v>
      </c>
      <c r="M2005" t="s">
        <v>5824</v>
      </c>
      <c r="N2005" s="26">
        <v>1.356944444</v>
      </c>
      <c r="O2005">
        <v>0</v>
      </c>
      <c r="P2005">
        <v>9</v>
      </c>
      <c r="Q2005">
        <v>0</v>
      </c>
      <c r="R2005">
        <v>116</v>
      </c>
      <c r="S2005">
        <v>0</v>
      </c>
      <c r="T2005">
        <v>11</v>
      </c>
      <c r="U2005">
        <v>0</v>
      </c>
      <c r="V2005">
        <v>0</v>
      </c>
      <c r="W2005" s="26">
        <v>0</v>
      </c>
      <c r="X2005" s="26">
        <v>0.27839467156388892</v>
      </c>
      <c r="Y2005" s="26">
        <v>0</v>
      </c>
      <c r="Z2005" s="26">
        <v>2.9122894462461946</v>
      </c>
      <c r="AA2005" s="26">
        <v>0</v>
      </c>
      <c r="AB2005" s="26">
        <v>0</v>
      </c>
      <c r="AC2005" s="26">
        <v>0</v>
      </c>
      <c r="AD2005" s="26">
        <v>0</v>
      </c>
      <c r="AE2005" s="26">
        <v>3.1906841178100835</v>
      </c>
    </row>
    <row r="2006" spans="1:31" x14ac:dyDescent="0.3">
      <c r="A2006">
        <v>2764258</v>
      </c>
      <c r="B2006">
        <v>1</v>
      </c>
      <c r="C2006" t="s">
        <v>81</v>
      </c>
      <c r="D2006" t="s">
        <v>122</v>
      </c>
      <c r="E2006" t="s">
        <v>157</v>
      </c>
      <c r="F2006" t="s">
        <v>5825</v>
      </c>
      <c r="G2006" t="s">
        <v>159</v>
      </c>
      <c r="H2006" t="s">
        <v>149</v>
      </c>
      <c r="I2006" t="s">
        <v>136</v>
      </c>
      <c r="J2006" t="s">
        <v>137</v>
      </c>
      <c r="K2006" t="s">
        <v>138</v>
      </c>
      <c r="L2006" t="s">
        <v>5826</v>
      </c>
      <c r="M2006" t="s">
        <v>5827</v>
      </c>
      <c r="N2006" s="26">
        <v>0.28333333300000002</v>
      </c>
      <c r="O2006">
        <v>27</v>
      </c>
      <c r="P2006">
        <v>1924</v>
      </c>
      <c r="Q2006">
        <v>277</v>
      </c>
      <c r="R2006">
        <v>103</v>
      </c>
      <c r="S2006">
        <v>56</v>
      </c>
      <c r="T2006">
        <v>163</v>
      </c>
      <c r="U2006">
        <v>6</v>
      </c>
      <c r="V2006">
        <v>1</v>
      </c>
      <c r="W2006" s="26">
        <v>1.4281372619575994</v>
      </c>
      <c r="X2006" s="26">
        <v>67.246517301118772</v>
      </c>
      <c r="Y2006" s="26">
        <v>26.954400098351574</v>
      </c>
      <c r="Z2006" s="26">
        <v>3.9545664064996426</v>
      </c>
      <c r="AA2006" s="26">
        <v>115.31834827833235</v>
      </c>
      <c r="AB2006" s="26">
        <v>27.588910299294415</v>
      </c>
      <c r="AC2006" s="26">
        <v>48.590171241944404</v>
      </c>
      <c r="AD2006" s="26">
        <v>6.5394990113100002E-2</v>
      </c>
      <c r="AE2006" s="26">
        <v>291.14644587761182</v>
      </c>
    </row>
    <row r="2007" spans="1:31" x14ac:dyDescent="0.3">
      <c r="A2007">
        <v>2764467</v>
      </c>
      <c r="B2007">
        <v>1</v>
      </c>
      <c r="C2007" t="s">
        <v>80</v>
      </c>
      <c r="D2007" t="s">
        <v>83</v>
      </c>
      <c r="E2007" t="s">
        <v>170</v>
      </c>
      <c r="F2007" t="s">
        <v>5828</v>
      </c>
      <c r="G2007" t="s">
        <v>2710</v>
      </c>
      <c r="H2007" t="s">
        <v>135</v>
      </c>
      <c r="I2007" t="s">
        <v>136</v>
      </c>
      <c r="J2007" t="s">
        <v>137</v>
      </c>
      <c r="K2007" t="s">
        <v>138</v>
      </c>
      <c r="L2007" t="s">
        <v>5829</v>
      </c>
      <c r="M2007" t="s">
        <v>5830</v>
      </c>
      <c r="N2007" s="26">
        <v>1.7075</v>
      </c>
      <c r="O2007">
        <v>0</v>
      </c>
      <c r="P2007">
        <v>191</v>
      </c>
      <c r="Q2007">
        <v>0</v>
      </c>
      <c r="R2007">
        <v>0</v>
      </c>
      <c r="S2007">
        <v>0</v>
      </c>
      <c r="T2007">
        <v>8</v>
      </c>
      <c r="U2007">
        <v>0</v>
      </c>
      <c r="V2007">
        <v>0</v>
      </c>
      <c r="W2007" s="26">
        <v>0</v>
      </c>
      <c r="X2007" s="26">
        <v>100.68338498241572</v>
      </c>
      <c r="Y2007" s="26">
        <v>0</v>
      </c>
      <c r="Z2007" s="26">
        <v>0</v>
      </c>
      <c r="AA2007" s="26">
        <v>0</v>
      </c>
      <c r="AB2007" s="26">
        <v>3.3846242990935131</v>
      </c>
      <c r="AC2007" s="26">
        <v>0</v>
      </c>
      <c r="AD2007" s="26">
        <v>0</v>
      </c>
      <c r="AE2007" s="26">
        <v>104.06800928150923</v>
      </c>
    </row>
    <row r="2008" spans="1:31" x14ac:dyDescent="0.3">
      <c r="A2008">
        <v>2763972</v>
      </c>
      <c r="B2008">
        <v>1</v>
      </c>
      <c r="C2008" t="s">
        <v>81</v>
      </c>
      <c r="D2008" t="s">
        <v>112</v>
      </c>
      <c r="E2008" t="s">
        <v>146</v>
      </c>
      <c r="F2008" t="s">
        <v>5831</v>
      </c>
      <c r="G2008" t="s">
        <v>628</v>
      </c>
      <c r="H2008" t="s">
        <v>149</v>
      </c>
      <c r="I2008" t="s">
        <v>136</v>
      </c>
      <c r="J2008" t="s">
        <v>137</v>
      </c>
      <c r="K2008" t="s">
        <v>187</v>
      </c>
      <c r="L2008" t="s">
        <v>5832</v>
      </c>
      <c r="M2008" t="s">
        <v>5833</v>
      </c>
      <c r="N2008" s="26">
        <v>5.3986111110000001</v>
      </c>
      <c r="O2008">
        <v>0</v>
      </c>
      <c r="P2008">
        <v>1236</v>
      </c>
      <c r="Q2008">
        <v>1</v>
      </c>
      <c r="R2008">
        <v>6</v>
      </c>
      <c r="S2008">
        <v>68</v>
      </c>
      <c r="T2008">
        <v>280</v>
      </c>
      <c r="U2008">
        <v>10</v>
      </c>
      <c r="V2008">
        <v>4</v>
      </c>
      <c r="W2008" s="26">
        <v>0</v>
      </c>
      <c r="X2008" s="26">
        <v>1303.3131135132639</v>
      </c>
      <c r="Y2008" s="26">
        <v>6.5623939908345035</v>
      </c>
      <c r="Z2008" s="26">
        <v>53.282323816112836</v>
      </c>
      <c r="AA2008" s="26">
        <v>702.02235961701354</v>
      </c>
      <c r="AB2008" s="26">
        <v>1083.594901648655</v>
      </c>
      <c r="AC2008" s="26">
        <v>1007.9006427549463</v>
      </c>
      <c r="AD2008" s="26">
        <v>283.65211608773808</v>
      </c>
      <c r="AE2008" s="26">
        <v>4440.3278514285648</v>
      </c>
    </row>
    <row r="2009" spans="1:31" x14ac:dyDescent="0.3">
      <c r="A2009">
        <v>2763932</v>
      </c>
      <c r="B2009">
        <v>1</v>
      </c>
      <c r="C2009" t="s">
        <v>80</v>
      </c>
      <c r="D2009" t="s">
        <v>95</v>
      </c>
      <c r="E2009" t="s">
        <v>157</v>
      </c>
      <c r="F2009" t="s">
        <v>5834</v>
      </c>
      <c r="G2009" t="s">
        <v>628</v>
      </c>
      <c r="H2009" t="s">
        <v>149</v>
      </c>
      <c r="I2009" t="s">
        <v>136</v>
      </c>
      <c r="J2009" t="s">
        <v>137</v>
      </c>
      <c r="K2009" t="s">
        <v>187</v>
      </c>
      <c r="L2009" t="s">
        <v>5835</v>
      </c>
      <c r="M2009" t="s">
        <v>5836</v>
      </c>
      <c r="N2009" s="26">
        <v>2.2450000000000001</v>
      </c>
      <c r="O2009">
        <v>0</v>
      </c>
      <c r="P2009">
        <v>2132</v>
      </c>
      <c r="Q2009">
        <v>0</v>
      </c>
      <c r="R2009">
        <v>2</v>
      </c>
      <c r="S2009">
        <v>1</v>
      </c>
      <c r="T2009">
        <v>166</v>
      </c>
      <c r="U2009">
        <v>0</v>
      </c>
      <c r="V2009">
        <v>3</v>
      </c>
      <c r="W2009" s="26">
        <v>0</v>
      </c>
      <c r="X2009" s="26">
        <v>1178.2220814765053</v>
      </c>
      <c r="Y2009" s="26">
        <v>0</v>
      </c>
      <c r="Z2009" s="26">
        <v>0</v>
      </c>
      <c r="AA2009" s="26">
        <v>1.6038236897608691</v>
      </c>
      <c r="AB2009" s="26">
        <v>318.28801636093124</v>
      </c>
      <c r="AC2009" s="26">
        <v>0</v>
      </c>
      <c r="AD2009" s="26">
        <v>111.08040550903277</v>
      </c>
      <c r="AE2009" s="26">
        <v>1609.1943270362301</v>
      </c>
    </row>
    <row r="2010" spans="1:31" x14ac:dyDescent="0.3">
      <c r="A2010">
        <v>2763989</v>
      </c>
      <c r="B2010">
        <v>1</v>
      </c>
      <c r="C2010" t="s">
        <v>80</v>
      </c>
      <c r="D2010" t="s">
        <v>85</v>
      </c>
      <c r="E2010" t="s">
        <v>132</v>
      </c>
      <c r="F2010" t="s">
        <v>5837</v>
      </c>
      <c r="G2010" t="s">
        <v>197</v>
      </c>
      <c r="H2010" t="s">
        <v>135</v>
      </c>
      <c r="I2010" t="s">
        <v>136</v>
      </c>
      <c r="J2010" t="s">
        <v>137</v>
      </c>
      <c r="K2010" t="s">
        <v>138</v>
      </c>
      <c r="L2010" t="s">
        <v>5838</v>
      </c>
      <c r="M2010" t="s">
        <v>5839</v>
      </c>
      <c r="N2010" s="26">
        <v>1.804166666</v>
      </c>
      <c r="O2010">
        <v>0</v>
      </c>
      <c r="P2010">
        <v>1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 s="26">
        <v>0</v>
      </c>
      <c r="X2010" s="26">
        <v>0.64300456286591912</v>
      </c>
      <c r="Y2010" s="26">
        <v>0</v>
      </c>
      <c r="Z2010" s="26">
        <v>0</v>
      </c>
      <c r="AA2010" s="26">
        <v>0</v>
      </c>
      <c r="AB2010" s="26">
        <v>0</v>
      </c>
      <c r="AC2010" s="26">
        <v>0</v>
      </c>
      <c r="AD2010" s="26">
        <v>0</v>
      </c>
      <c r="AE2010" s="26">
        <v>0.64300456286591912</v>
      </c>
    </row>
    <row r="2011" spans="1:31" x14ac:dyDescent="0.3">
      <c r="A2011">
        <v>2764321</v>
      </c>
      <c r="B2011">
        <v>1</v>
      </c>
      <c r="C2011" t="s">
        <v>81</v>
      </c>
      <c r="D2011" t="s">
        <v>119</v>
      </c>
      <c r="E2011" t="s">
        <v>166</v>
      </c>
      <c r="F2011" t="s">
        <v>5840</v>
      </c>
      <c r="G2011" t="s">
        <v>143</v>
      </c>
      <c r="H2011" t="s">
        <v>135</v>
      </c>
      <c r="I2011" t="s">
        <v>136</v>
      </c>
      <c r="J2011" t="s">
        <v>137</v>
      </c>
      <c r="K2011" t="s">
        <v>138</v>
      </c>
      <c r="L2011" t="s">
        <v>5841</v>
      </c>
      <c r="M2011" t="s">
        <v>5842</v>
      </c>
      <c r="N2011" s="26">
        <v>1.0024999999999999</v>
      </c>
      <c r="O2011">
        <v>0</v>
      </c>
      <c r="P2011">
        <v>22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 s="26">
        <v>0</v>
      </c>
      <c r="X2011" s="26">
        <v>5.2595091497812048</v>
      </c>
      <c r="Y2011" s="26">
        <v>0</v>
      </c>
      <c r="Z2011" s="26">
        <v>0</v>
      </c>
      <c r="AA2011" s="26">
        <v>0</v>
      </c>
      <c r="AB2011" s="26">
        <v>0</v>
      </c>
      <c r="AC2011" s="26">
        <v>0</v>
      </c>
      <c r="AD2011" s="26">
        <v>0</v>
      </c>
      <c r="AE2011" s="26">
        <v>5.2595091497812048</v>
      </c>
    </row>
    <row r="2012" spans="1:31" x14ac:dyDescent="0.3">
      <c r="A2012">
        <v>2764032</v>
      </c>
      <c r="B2012">
        <v>1</v>
      </c>
      <c r="C2012" t="s">
        <v>80</v>
      </c>
      <c r="D2012" t="s">
        <v>106</v>
      </c>
      <c r="E2012" t="s">
        <v>132</v>
      </c>
      <c r="F2012" t="s">
        <v>5843</v>
      </c>
      <c r="G2012" t="s">
        <v>197</v>
      </c>
      <c r="H2012" t="s">
        <v>135</v>
      </c>
      <c r="I2012" t="s">
        <v>136</v>
      </c>
      <c r="J2012" t="s">
        <v>137</v>
      </c>
      <c r="K2012" t="s">
        <v>138</v>
      </c>
      <c r="L2012" t="s">
        <v>5844</v>
      </c>
      <c r="M2012" t="s">
        <v>5845</v>
      </c>
      <c r="N2012" s="26">
        <v>3.8680555550000002</v>
      </c>
      <c r="O2012">
        <v>0</v>
      </c>
      <c r="P2012">
        <v>1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 s="26">
        <v>0</v>
      </c>
      <c r="X2012" s="26">
        <v>0.82826594297333345</v>
      </c>
      <c r="Y2012" s="26">
        <v>0</v>
      </c>
      <c r="Z2012" s="26">
        <v>0</v>
      </c>
      <c r="AA2012" s="26">
        <v>0</v>
      </c>
      <c r="AB2012" s="26">
        <v>0</v>
      </c>
      <c r="AC2012" s="26">
        <v>0</v>
      </c>
      <c r="AD2012" s="26">
        <v>0</v>
      </c>
      <c r="AE2012" s="26">
        <v>0.82826594297333345</v>
      </c>
    </row>
    <row r="2013" spans="1:31" x14ac:dyDescent="0.3">
      <c r="A2013">
        <v>2764367</v>
      </c>
      <c r="B2013">
        <v>1</v>
      </c>
      <c r="C2013" t="s">
        <v>80</v>
      </c>
      <c r="D2013" t="s">
        <v>93</v>
      </c>
      <c r="E2013" t="s">
        <v>146</v>
      </c>
      <c r="F2013" t="s">
        <v>5846</v>
      </c>
      <c r="G2013" t="s">
        <v>159</v>
      </c>
      <c r="H2013" t="s">
        <v>149</v>
      </c>
      <c r="I2013" t="s">
        <v>136</v>
      </c>
      <c r="J2013" t="s">
        <v>137</v>
      </c>
      <c r="K2013" t="s">
        <v>138</v>
      </c>
      <c r="L2013" t="s">
        <v>5729</v>
      </c>
      <c r="M2013" t="s">
        <v>5847</v>
      </c>
      <c r="N2013" s="26">
        <v>0.39444444400000001</v>
      </c>
      <c r="O2013">
        <v>0</v>
      </c>
      <c r="P2013">
        <v>347</v>
      </c>
      <c r="Q2013">
        <v>0</v>
      </c>
      <c r="R2013">
        <v>0</v>
      </c>
      <c r="S2013">
        <v>0</v>
      </c>
      <c r="T2013">
        <v>493</v>
      </c>
      <c r="U2013">
        <v>0</v>
      </c>
      <c r="V2013">
        <v>0</v>
      </c>
      <c r="W2013" s="26">
        <v>0</v>
      </c>
      <c r="X2013" s="26">
        <v>27.453448819481547</v>
      </c>
      <c r="Y2013" s="26">
        <v>0</v>
      </c>
      <c r="Z2013" s="26">
        <v>0</v>
      </c>
      <c r="AA2013" s="26">
        <v>0</v>
      </c>
      <c r="AB2013" s="26">
        <v>107.36614862113255</v>
      </c>
      <c r="AC2013" s="26">
        <v>0</v>
      </c>
      <c r="AD2013" s="26">
        <v>0</v>
      </c>
      <c r="AE2013" s="26">
        <v>134.8195974406141</v>
      </c>
    </row>
    <row r="2014" spans="1:31" x14ac:dyDescent="0.3">
      <c r="A2014">
        <v>2763855</v>
      </c>
      <c r="B2014">
        <v>2</v>
      </c>
      <c r="C2014" t="s">
        <v>80</v>
      </c>
      <c r="D2014" t="s">
        <v>88</v>
      </c>
      <c r="E2014" t="s">
        <v>166</v>
      </c>
      <c r="F2014" t="s">
        <v>5848</v>
      </c>
      <c r="G2014" t="s">
        <v>134</v>
      </c>
      <c r="H2014" t="s">
        <v>135</v>
      </c>
      <c r="I2014" t="s">
        <v>136</v>
      </c>
      <c r="J2014" t="s">
        <v>137</v>
      </c>
      <c r="K2014" t="s">
        <v>138</v>
      </c>
      <c r="L2014" t="s">
        <v>5277</v>
      </c>
      <c r="M2014" t="s">
        <v>5849</v>
      </c>
      <c r="N2014" s="26">
        <v>0.27944444400000001</v>
      </c>
      <c r="O2014">
        <v>0</v>
      </c>
      <c r="P2014">
        <v>57</v>
      </c>
      <c r="Q2014">
        <v>0</v>
      </c>
      <c r="R2014">
        <v>0</v>
      </c>
      <c r="S2014">
        <v>0</v>
      </c>
      <c r="T2014">
        <v>6</v>
      </c>
      <c r="U2014">
        <v>0</v>
      </c>
      <c r="V2014">
        <v>0</v>
      </c>
      <c r="W2014" s="26">
        <v>0</v>
      </c>
      <c r="X2014" s="26">
        <v>4.0825898339461357</v>
      </c>
      <c r="Y2014" s="26">
        <v>0</v>
      </c>
      <c r="Z2014" s="26">
        <v>0</v>
      </c>
      <c r="AA2014" s="26">
        <v>0</v>
      </c>
      <c r="AB2014" s="26">
        <v>0.54738369089612016</v>
      </c>
      <c r="AC2014" s="26">
        <v>0</v>
      </c>
      <c r="AD2014" s="26">
        <v>0</v>
      </c>
      <c r="AE2014" s="26">
        <v>4.6299735248422556</v>
      </c>
    </row>
    <row r="2015" spans="1:31" x14ac:dyDescent="0.3">
      <c r="A2015">
        <v>2764510</v>
      </c>
      <c r="B2015">
        <v>1</v>
      </c>
      <c r="C2015" t="s">
        <v>80</v>
      </c>
      <c r="D2015" t="s">
        <v>95</v>
      </c>
      <c r="E2015" t="s">
        <v>170</v>
      </c>
      <c r="F2015" t="s">
        <v>5850</v>
      </c>
      <c r="G2015" t="s">
        <v>1313</v>
      </c>
      <c r="H2015" t="s">
        <v>135</v>
      </c>
      <c r="I2015" t="s">
        <v>136</v>
      </c>
      <c r="J2015" t="s">
        <v>137</v>
      </c>
      <c r="K2015" t="s">
        <v>138</v>
      </c>
      <c r="L2015" t="s">
        <v>5851</v>
      </c>
      <c r="M2015" t="s">
        <v>5852</v>
      </c>
      <c r="N2015" s="26">
        <v>1.4550000000000001</v>
      </c>
      <c r="O2015">
        <v>0</v>
      </c>
      <c r="P2015">
        <v>176</v>
      </c>
      <c r="Q2015">
        <v>0</v>
      </c>
      <c r="R2015">
        <v>0</v>
      </c>
      <c r="S2015">
        <v>0</v>
      </c>
      <c r="T2015">
        <v>22</v>
      </c>
      <c r="U2015">
        <v>0</v>
      </c>
      <c r="V2015">
        <v>0</v>
      </c>
      <c r="W2015" s="26">
        <v>0</v>
      </c>
      <c r="X2015" s="26">
        <v>64.940111291518562</v>
      </c>
      <c r="Y2015" s="26">
        <v>0</v>
      </c>
      <c r="Z2015" s="26">
        <v>0</v>
      </c>
      <c r="AA2015" s="26">
        <v>0</v>
      </c>
      <c r="AB2015" s="26">
        <v>28.506315034603482</v>
      </c>
      <c r="AC2015" s="26">
        <v>0</v>
      </c>
      <c r="AD2015" s="26">
        <v>0</v>
      </c>
      <c r="AE2015" s="26">
        <v>93.446426326122037</v>
      </c>
    </row>
    <row r="2016" spans="1:31" x14ac:dyDescent="0.3">
      <c r="A2016">
        <v>2763906</v>
      </c>
      <c r="B2016">
        <v>1</v>
      </c>
      <c r="C2016" t="s">
        <v>80</v>
      </c>
      <c r="D2016" t="s">
        <v>83</v>
      </c>
      <c r="E2016" t="s">
        <v>132</v>
      </c>
      <c r="F2016" t="s">
        <v>5853</v>
      </c>
      <c r="G2016" t="s">
        <v>134</v>
      </c>
      <c r="H2016" t="s">
        <v>135</v>
      </c>
      <c r="I2016" t="s">
        <v>136</v>
      </c>
      <c r="J2016" t="s">
        <v>137</v>
      </c>
      <c r="K2016" t="s">
        <v>138</v>
      </c>
      <c r="L2016" t="s">
        <v>5854</v>
      </c>
      <c r="M2016" t="s">
        <v>5855</v>
      </c>
      <c r="N2016" s="26">
        <v>5.1050000000000004</v>
      </c>
      <c r="O2016">
        <v>0</v>
      </c>
      <c r="P2016">
        <v>13</v>
      </c>
      <c r="Q2016">
        <v>0</v>
      </c>
      <c r="R2016">
        <v>0</v>
      </c>
      <c r="S2016">
        <v>0</v>
      </c>
      <c r="T2016">
        <v>2</v>
      </c>
      <c r="U2016">
        <v>0</v>
      </c>
      <c r="V2016">
        <v>0</v>
      </c>
      <c r="W2016" s="26">
        <v>0</v>
      </c>
      <c r="X2016" s="26">
        <v>12.819413534510396</v>
      </c>
      <c r="Y2016" s="26">
        <v>0</v>
      </c>
      <c r="Z2016" s="26">
        <v>0</v>
      </c>
      <c r="AA2016" s="26">
        <v>0</v>
      </c>
      <c r="AB2016" s="26">
        <v>3.3187833359480048</v>
      </c>
      <c r="AC2016" s="26">
        <v>0</v>
      </c>
      <c r="AD2016" s="26">
        <v>0</v>
      </c>
      <c r="AE2016" s="26">
        <v>16.138196870458401</v>
      </c>
    </row>
    <row r="2017" spans="1:31" x14ac:dyDescent="0.3">
      <c r="A2017">
        <v>2764012</v>
      </c>
      <c r="B2017">
        <v>1</v>
      </c>
      <c r="C2017" t="s">
        <v>81</v>
      </c>
      <c r="D2017" t="s">
        <v>126</v>
      </c>
      <c r="E2017" t="s">
        <v>152</v>
      </c>
      <c r="F2017" t="s">
        <v>4768</v>
      </c>
      <c r="G2017" t="s">
        <v>159</v>
      </c>
      <c r="H2017" t="s">
        <v>149</v>
      </c>
      <c r="I2017" t="s">
        <v>136</v>
      </c>
      <c r="J2017" t="s">
        <v>137</v>
      </c>
      <c r="K2017" t="s">
        <v>138</v>
      </c>
      <c r="L2017" t="s">
        <v>5856</v>
      </c>
      <c r="M2017" t="s">
        <v>5857</v>
      </c>
      <c r="N2017" s="26">
        <v>0.762222222</v>
      </c>
      <c r="O2017">
        <v>7</v>
      </c>
      <c r="P2017">
        <v>922</v>
      </c>
      <c r="Q2017">
        <v>51</v>
      </c>
      <c r="R2017">
        <v>131</v>
      </c>
      <c r="S2017">
        <v>3</v>
      </c>
      <c r="T2017">
        <v>57</v>
      </c>
      <c r="U2017">
        <v>1</v>
      </c>
      <c r="V2017">
        <v>0</v>
      </c>
      <c r="W2017" s="26">
        <v>1.2702820519511109</v>
      </c>
      <c r="X2017" s="26">
        <v>53.871050388552959</v>
      </c>
      <c r="Y2017" s="26">
        <v>22.173415574549431</v>
      </c>
      <c r="Z2017" s="26">
        <v>5.186904908152326</v>
      </c>
      <c r="AA2017" s="26">
        <v>4.9993286110127846</v>
      </c>
      <c r="AB2017" s="26">
        <v>10.613984788386267</v>
      </c>
      <c r="AC2017" s="26">
        <v>37.125748098515551</v>
      </c>
      <c r="AD2017" s="26">
        <v>0</v>
      </c>
      <c r="AE2017" s="26">
        <v>135.24071442112043</v>
      </c>
    </row>
    <row r="2018" spans="1:31" x14ac:dyDescent="0.3">
      <c r="A2018">
        <v>2764376</v>
      </c>
      <c r="B2018">
        <v>1</v>
      </c>
      <c r="C2018" t="s">
        <v>80</v>
      </c>
      <c r="D2018" t="s">
        <v>95</v>
      </c>
      <c r="E2018" t="s">
        <v>146</v>
      </c>
      <c r="F2018" t="s">
        <v>5858</v>
      </c>
      <c r="G2018" t="s">
        <v>148</v>
      </c>
      <c r="H2018" t="s">
        <v>149</v>
      </c>
      <c r="I2018" t="s">
        <v>136</v>
      </c>
      <c r="J2018" t="s">
        <v>137</v>
      </c>
      <c r="K2018" t="s">
        <v>138</v>
      </c>
      <c r="L2018" t="s">
        <v>5859</v>
      </c>
      <c r="M2018" t="s">
        <v>5432</v>
      </c>
      <c r="N2018" s="26">
        <v>1.0816666660000001</v>
      </c>
      <c r="O2018">
        <v>0</v>
      </c>
      <c r="P2018">
        <v>551</v>
      </c>
      <c r="Q2018">
        <v>0</v>
      </c>
      <c r="R2018">
        <v>0</v>
      </c>
      <c r="S2018">
        <v>2</v>
      </c>
      <c r="T2018">
        <v>30</v>
      </c>
      <c r="U2018">
        <v>0</v>
      </c>
      <c r="V2018">
        <v>0</v>
      </c>
      <c r="W2018" s="26">
        <v>0</v>
      </c>
      <c r="X2018" s="26">
        <v>100.53888670041187</v>
      </c>
      <c r="Y2018" s="26">
        <v>0</v>
      </c>
      <c r="Z2018" s="26">
        <v>0</v>
      </c>
      <c r="AA2018" s="26">
        <v>1.4595233836359682</v>
      </c>
      <c r="AB2018" s="26">
        <v>14.984794930264513</v>
      </c>
      <c r="AC2018" s="26">
        <v>0</v>
      </c>
      <c r="AD2018" s="26">
        <v>0</v>
      </c>
      <c r="AE2018" s="26">
        <v>116.98320501431235</v>
      </c>
    </row>
    <row r="2019" spans="1:31" x14ac:dyDescent="0.3">
      <c r="A2019">
        <v>2764044</v>
      </c>
      <c r="B2019">
        <v>1</v>
      </c>
      <c r="C2019" t="s">
        <v>81</v>
      </c>
      <c r="D2019" t="s">
        <v>127</v>
      </c>
      <c r="E2019" t="s">
        <v>141</v>
      </c>
      <c r="F2019" t="s">
        <v>4858</v>
      </c>
      <c r="G2019" t="s">
        <v>204</v>
      </c>
      <c r="H2019" t="s">
        <v>135</v>
      </c>
      <c r="I2019" t="s">
        <v>136</v>
      </c>
      <c r="J2019" t="s">
        <v>137</v>
      </c>
      <c r="K2019" t="s">
        <v>138</v>
      </c>
      <c r="L2019" t="s">
        <v>5860</v>
      </c>
      <c r="M2019" t="s">
        <v>5861</v>
      </c>
      <c r="N2019" s="26">
        <v>1.3972222219999999</v>
      </c>
      <c r="O2019">
        <v>0</v>
      </c>
      <c r="P2019">
        <v>146</v>
      </c>
      <c r="Q2019">
        <v>0</v>
      </c>
      <c r="R2019">
        <v>0</v>
      </c>
      <c r="S2019">
        <v>0</v>
      </c>
      <c r="T2019">
        <v>28</v>
      </c>
      <c r="U2019">
        <v>0</v>
      </c>
      <c r="V2019">
        <v>0</v>
      </c>
      <c r="W2019" s="26">
        <v>0</v>
      </c>
      <c r="X2019" s="26">
        <v>52.406592985384272</v>
      </c>
      <c r="Y2019" s="26">
        <v>0</v>
      </c>
      <c r="Z2019" s="26">
        <v>0</v>
      </c>
      <c r="AA2019" s="26">
        <v>0</v>
      </c>
      <c r="AB2019" s="26">
        <v>33.958879471222737</v>
      </c>
      <c r="AC2019" s="26">
        <v>0</v>
      </c>
      <c r="AD2019" s="26">
        <v>0</v>
      </c>
      <c r="AE2019" s="26">
        <v>86.365472456607009</v>
      </c>
    </row>
    <row r="2020" spans="1:31" x14ac:dyDescent="0.3">
      <c r="A2020">
        <v>2763847</v>
      </c>
      <c r="B2020">
        <v>2</v>
      </c>
      <c r="C2020" t="s">
        <v>80</v>
      </c>
      <c r="D2020" t="s">
        <v>85</v>
      </c>
      <c r="E2020" t="s">
        <v>166</v>
      </c>
      <c r="F2020" t="s">
        <v>5862</v>
      </c>
      <c r="G2020" t="s">
        <v>134</v>
      </c>
      <c r="H2020" t="s">
        <v>135</v>
      </c>
      <c r="I2020" t="s">
        <v>136</v>
      </c>
      <c r="J2020" t="s">
        <v>137</v>
      </c>
      <c r="K2020" t="s">
        <v>138</v>
      </c>
      <c r="L2020" t="s">
        <v>4899</v>
      </c>
      <c r="M2020" t="s">
        <v>5863</v>
      </c>
      <c r="N2020" s="26">
        <v>1.4869444439999999</v>
      </c>
      <c r="O2020">
        <v>0</v>
      </c>
      <c r="P2020">
        <v>188</v>
      </c>
      <c r="Q2020">
        <v>0</v>
      </c>
      <c r="R2020">
        <v>0</v>
      </c>
      <c r="S2020">
        <v>0</v>
      </c>
      <c r="T2020">
        <v>19</v>
      </c>
      <c r="U2020">
        <v>0</v>
      </c>
      <c r="V2020">
        <v>0</v>
      </c>
      <c r="W2020" s="26">
        <v>0</v>
      </c>
      <c r="X2020" s="26">
        <v>56.437182986426244</v>
      </c>
      <c r="Y2020" s="26">
        <v>0</v>
      </c>
      <c r="Z2020" s="26">
        <v>0</v>
      </c>
      <c r="AA2020" s="26">
        <v>0</v>
      </c>
      <c r="AB2020" s="26">
        <v>13.974188887808827</v>
      </c>
      <c r="AC2020" s="26">
        <v>0</v>
      </c>
      <c r="AD2020" s="26">
        <v>0</v>
      </c>
      <c r="AE2020" s="26">
        <v>70.411371874235073</v>
      </c>
    </row>
    <row r="2021" spans="1:31" x14ac:dyDescent="0.3">
      <c r="A2021">
        <v>2763998</v>
      </c>
      <c r="B2021">
        <v>1</v>
      </c>
      <c r="C2021" t="s">
        <v>80</v>
      </c>
      <c r="D2021" t="s">
        <v>93</v>
      </c>
      <c r="E2021" t="s">
        <v>132</v>
      </c>
      <c r="F2021" t="s">
        <v>5864</v>
      </c>
      <c r="G2021" t="s">
        <v>134</v>
      </c>
      <c r="H2021" t="s">
        <v>135</v>
      </c>
      <c r="I2021" t="s">
        <v>136</v>
      </c>
      <c r="J2021" t="s">
        <v>137</v>
      </c>
      <c r="K2021" t="s">
        <v>138</v>
      </c>
      <c r="L2021" t="s">
        <v>5865</v>
      </c>
      <c r="M2021" t="s">
        <v>5866</v>
      </c>
      <c r="N2021" s="26">
        <v>1.8219444440000001</v>
      </c>
      <c r="O2021">
        <v>0</v>
      </c>
      <c r="P2021">
        <v>9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 s="26">
        <v>0</v>
      </c>
      <c r="X2021" s="26">
        <v>2.9787130951970409</v>
      </c>
      <c r="Y2021" s="26">
        <v>0</v>
      </c>
      <c r="Z2021" s="26">
        <v>0</v>
      </c>
      <c r="AA2021" s="26">
        <v>0</v>
      </c>
      <c r="AB2021" s="26">
        <v>0</v>
      </c>
      <c r="AC2021" s="26">
        <v>0</v>
      </c>
      <c r="AD2021" s="26">
        <v>0</v>
      </c>
      <c r="AE2021" s="26">
        <v>2.9787130951970409</v>
      </c>
    </row>
    <row r="2022" spans="1:31" x14ac:dyDescent="0.3">
      <c r="A2022">
        <v>2763898</v>
      </c>
      <c r="B2022">
        <v>1</v>
      </c>
      <c r="C2022" t="s">
        <v>80</v>
      </c>
      <c r="D2022" t="s">
        <v>106</v>
      </c>
      <c r="E2022" t="s">
        <v>157</v>
      </c>
      <c r="F2022" t="s">
        <v>5867</v>
      </c>
      <c r="G2022" t="s">
        <v>159</v>
      </c>
      <c r="H2022" t="s">
        <v>149</v>
      </c>
      <c r="I2022" t="s">
        <v>136</v>
      </c>
      <c r="J2022" t="s">
        <v>137</v>
      </c>
      <c r="K2022" t="s">
        <v>138</v>
      </c>
      <c r="L2022" t="s">
        <v>5868</v>
      </c>
      <c r="M2022" t="s">
        <v>5869</v>
      </c>
      <c r="N2022" s="26">
        <v>0.73722222199999998</v>
      </c>
      <c r="O2022">
        <v>3</v>
      </c>
      <c r="P2022">
        <v>65</v>
      </c>
      <c r="Q2022">
        <v>39</v>
      </c>
      <c r="R2022">
        <v>174</v>
      </c>
      <c r="S2022">
        <v>7</v>
      </c>
      <c r="T2022">
        <v>31</v>
      </c>
      <c r="U2022">
        <v>0</v>
      </c>
      <c r="V2022">
        <v>0</v>
      </c>
      <c r="W2022" s="26">
        <v>0.32946731939749618</v>
      </c>
      <c r="X2022" s="26">
        <v>10.744183470110064</v>
      </c>
      <c r="Y2022" s="26">
        <v>85.27551226160044</v>
      </c>
      <c r="Z2022" s="26">
        <v>80.395066773654733</v>
      </c>
      <c r="AA2022" s="26">
        <v>110.39955691100488</v>
      </c>
      <c r="AB2022" s="26">
        <v>9.6408464933232043</v>
      </c>
      <c r="AC2022" s="26">
        <v>0</v>
      </c>
      <c r="AD2022" s="26">
        <v>0</v>
      </c>
      <c r="AE2022" s="26">
        <v>296.78463322909079</v>
      </c>
    </row>
    <row r="2023" spans="1:31" x14ac:dyDescent="0.3">
      <c r="A2023">
        <v>2764562</v>
      </c>
      <c r="B2023">
        <v>1</v>
      </c>
      <c r="C2023" t="s">
        <v>80</v>
      </c>
      <c r="D2023" t="s">
        <v>96</v>
      </c>
      <c r="E2023" t="s">
        <v>170</v>
      </c>
      <c r="F2023" t="s">
        <v>5870</v>
      </c>
      <c r="G2023" t="s">
        <v>204</v>
      </c>
      <c r="H2023" t="s">
        <v>135</v>
      </c>
      <c r="I2023" t="s">
        <v>136</v>
      </c>
      <c r="J2023" t="s">
        <v>137</v>
      </c>
      <c r="K2023" t="s">
        <v>138</v>
      </c>
      <c r="L2023" t="s">
        <v>5871</v>
      </c>
      <c r="M2023" t="s">
        <v>5872</v>
      </c>
      <c r="N2023" s="26">
        <v>1.5133333330000001</v>
      </c>
      <c r="O2023">
        <v>0</v>
      </c>
      <c r="P2023">
        <v>63</v>
      </c>
      <c r="Q2023">
        <v>0</v>
      </c>
      <c r="R2023">
        <v>0</v>
      </c>
      <c r="S2023">
        <v>0</v>
      </c>
      <c r="T2023">
        <v>4</v>
      </c>
      <c r="U2023">
        <v>0</v>
      </c>
      <c r="V2023">
        <v>0</v>
      </c>
      <c r="W2023" s="26">
        <v>0</v>
      </c>
      <c r="X2023" s="26">
        <v>16.31163979493342</v>
      </c>
      <c r="Y2023" s="26">
        <v>0</v>
      </c>
      <c r="Z2023" s="26">
        <v>0</v>
      </c>
      <c r="AA2023" s="26">
        <v>0</v>
      </c>
      <c r="AB2023" s="26">
        <v>0</v>
      </c>
      <c r="AC2023" s="26">
        <v>0</v>
      </c>
      <c r="AD2023" s="26">
        <v>0</v>
      </c>
      <c r="AE2023" s="26">
        <v>16.31163979493342</v>
      </c>
    </row>
    <row r="2024" spans="1:31" x14ac:dyDescent="0.3">
      <c r="A2024">
        <v>2764121</v>
      </c>
      <c r="B2024">
        <v>1</v>
      </c>
      <c r="C2024" t="s">
        <v>80</v>
      </c>
      <c r="D2024" t="s">
        <v>93</v>
      </c>
      <c r="E2024" t="s">
        <v>132</v>
      </c>
      <c r="F2024" t="s">
        <v>5873</v>
      </c>
      <c r="G2024" t="s">
        <v>307</v>
      </c>
      <c r="H2024" t="s">
        <v>135</v>
      </c>
      <c r="I2024" t="s">
        <v>136</v>
      </c>
      <c r="J2024" t="s">
        <v>137</v>
      </c>
      <c r="K2024" t="s">
        <v>138</v>
      </c>
      <c r="L2024" t="s">
        <v>5874</v>
      </c>
      <c r="M2024" t="s">
        <v>5875</v>
      </c>
      <c r="N2024" s="26">
        <v>1.830833333</v>
      </c>
      <c r="O2024">
        <v>0</v>
      </c>
      <c r="P2024">
        <v>1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 s="26">
        <v>0</v>
      </c>
      <c r="X2024" s="26">
        <v>0.12428234110661783</v>
      </c>
      <c r="Y2024" s="26">
        <v>0</v>
      </c>
      <c r="Z2024" s="26">
        <v>0</v>
      </c>
      <c r="AA2024" s="26">
        <v>0</v>
      </c>
      <c r="AB2024" s="26">
        <v>0</v>
      </c>
      <c r="AC2024" s="26">
        <v>0</v>
      </c>
      <c r="AD2024" s="26">
        <v>0</v>
      </c>
      <c r="AE2024" s="26">
        <v>0.12428234110661783</v>
      </c>
    </row>
    <row r="2025" spans="1:31" x14ac:dyDescent="0.3">
      <c r="A2025">
        <v>2764370</v>
      </c>
      <c r="B2025">
        <v>1</v>
      </c>
      <c r="C2025" t="s">
        <v>81</v>
      </c>
      <c r="D2025" t="s">
        <v>119</v>
      </c>
      <c r="E2025" t="s">
        <v>146</v>
      </c>
      <c r="F2025" t="s">
        <v>5876</v>
      </c>
      <c r="G2025" t="s">
        <v>159</v>
      </c>
      <c r="H2025" t="s">
        <v>149</v>
      </c>
      <c r="I2025" t="s">
        <v>136</v>
      </c>
      <c r="J2025" t="s">
        <v>137</v>
      </c>
      <c r="K2025" t="s">
        <v>138</v>
      </c>
      <c r="L2025" t="s">
        <v>5877</v>
      </c>
      <c r="M2025" t="s">
        <v>5878</v>
      </c>
      <c r="N2025" s="26">
        <v>0.73055555500000002</v>
      </c>
      <c r="O2025">
        <v>0</v>
      </c>
      <c r="P2025">
        <v>616</v>
      </c>
      <c r="Q2025">
        <v>0</v>
      </c>
      <c r="R2025">
        <v>86</v>
      </c>
      <c r="S2025">
        <v>0</v>
      </c>
      <c r="T2025">
        <v>57</v>
      </c>
      <c r="U2025">
        <v>0</v>
      </c>
      <c r="V2025">
        <v>0</v>
      </c>
      <c r="W2025" s="26">
        <v>0</v>
      </c>
      <c r="X2025" s="26">
        <v>9.6931728256461405</v>
      </c>
      <c r="Y2025" s="26">
        <v>0</v>
      </c>
      <c r="Z2025" s="26">
        <v>1.2510494453131318</v>
      </c>
      <c r="AA2025" s="26">
        <v>0</v>
      </c>
      <c r="AB2025" s="26">
        <v>9.1995753476629947</v>
      </c>
      <c r="AC2025" s="26">
        <v>0</v>
      </c>
      <c r="AD2025" s="26">
        <v>0</v>
      </c>
      <c r="AE2025" s="26">
        <v>20.143797618622266</v>
      </c>
    </row>
    <row r="2026" spans="1:31" x14ac:dyDescent="0.3">
      <c r="A2026">
        <v>2763981</v>
      </c>
      <c r="B2026">
        <v>1</v>
      </c>
      <c r="C2026" t="s">
        <v>80</v>
      </c>
      <c r="D2026" t="s">
        <v>97</v>
      </c>
      <c r="E2026" t="s">
        <v>166</v>
      </c>
      <c r="F2026" t="s">
        <v>5879</v>
      </c>
      <c r="G2026" t="s">
        <v>232</v>
      </c>
      <c r="H2026" t="s">
        <v>135</v>
      </c>
      <c r="I2026" t="s">
        <v>136</v>
      </c>
      <c r="J2026" t="s">
        <v>137</v>
      </c>
      <c r="K2026" t="s">
        <v>138</v>
      </c>
      <c r="L2026" t="s">
        <v>5880</v>
      </c>
      <c r="M2026" t="s">
        <v>5881</v>
      </c>
      <c r="N2026" s="26">
        <v>0.61250000000000004</v>
      </c>
      <c r="O2026">
        <v>0</v>
      </c>
      <c r="P2026">
        <v>4</v>
      </c>
      <c r="Q2026">
        <v>0</v>
      </c>
      <c r="R2026">
        <v>3</v>
      </c>
      <c r="S2026">
        <v>0</v>
      </c>
      <c r="T2026">
        <v>1</v>
      </c>
      <c r="U2026">
        <v>0</v>
      </c>
      <c r="V2026">
        <v>0</v>
      </c>
      <c r="W2026" s="26">
        <v>0</v>
      </c>
      <c r="X2026" s="26">
        <v>2.6162841337667828</v>
      </c>
      <c r="Y2026" s="26">
        <v>0</v>
      </c>
      <c r="Z2026" s="26">
        <v>1.0563631924216002</v>
      </c>
      <c r="AA2026" s="26">
        <v>0</v>
      </c>
      <c r="AB2026" s="26">
        <v>0</v>
      </c>
      <c r="AC2026" s="26">
        <v>0</v>
      </c>
      <c r="AD2026" s="26">
        <v>0</v>
      </c>
      <c r="AE2026" s="26">
        <v>3.672647326188383</v>
      </c>
    </row>
    <row r="2027" spans="1:31" x14ac:dyDescent="0.3">
      <c r="A2027">
        <v>2764330</v>
      </c>
      <c r="B2027">
        <v>1</v>
      </c>
      <c r="C2027" t="s">
        <v>81</v>
      </c>
      <c r="D2027" t="s">
        <v>120</v>
      </c>
      <c r="E2027" t="s">
        <v>157</v>
      </c>
      <c r="F2027" t="s">
        <v>5882</v>
      </c>
      <c r="G2027" t="s">
        <v>159</v>
      </c>
      <c r="H2027" t="s">
        <v>149</v>
      </c>
      <c r="I2027" t="s">
        <v>136</v>
      </c>
      <c r="J2027" t="s">
        <v>137</v>
      </c>
      <c r="K2027" t="s">
        <v>138</v>
      </c>
      <c r="L2027" t="s">
        <v>5883</v>
      </c>
      <c r="M2027" t="s">
        <v>5884</v>
      </c>
      <c r="N2027" s="26">
        <v>0.94388888800000004</v>
      </c>
      <c r="O2027">
        <v>5</v>
      </c>
      <c r="P2027">
        <v>883</v>
      </c>
      <c r="Q2027">
        <v>291</v>
      </c>
      <c r="R2027">
        <v>94</v>
      </c>
      <c r="S2027">
        <v>22</v>
      </c>
      <c r="T2027">
        <v>111</v>
      </c>
      <c r="U2027">
        <v>4</v>
      </c>
      <c r="V2027">
        <v>0</v>
      </c>
      <c r="W2027" s="26">
        <v>9.8655590446299968</v>
      </c>
      <c r="X2027" s="26">
        <v>152.35093178209124</v>
      </c>
      <c r="Y2027" s="26">
        <v>874.98388604557715</v>
      </c>
      <c r="Z2027" s="26">
        <v>9.6286249891384017</v>
      </c>
      <c r="AA2027" s="26">
        <v>1162.5745094122503</v>
      </c>
      <c r="AB2027" s="26">
        <v>40.512137221375234</v>
      </c>
      <c r="AC2027" s="26">
        <v>212.37359659817804</v>
      </c>
      <c r="AD2027" s="26">
        <v>0</v>
      </c>
      <c r="AE2027" s="26">
        <v>2462.2892450932409</v>
      </c>
    </row>
    <row r="2028" spans="1:31" x14ac:dyDescent="0.3">
      <c r="A2028">
        <v>2764293</v>
      </c>
      <c r="B2028">
        <v>1</v>
      </c>
      <c r="C2028" t="s">
        <v>81</v>
      </c>
      <c r="D2028" t="s">
        <v>128</v>
      </c>
      <c r="E2028" t="s">
        <v>157</v>
      </c>
      <c r="F2028" t="s">
        <v>5885</v>
      </c>
      <c r="G2028" t="s">
        <v>159</v>
      </c>
      <c r="H2028" t="s">
        <v>149</v>
      </c>
      <c r="I2028" t="s">
        <v>136</v>
      </c>
      <c r="J2028" t="s">
        <v>137</v>
      </c>
      <c r="K2028" t="s">
        <v>138</v>
      </c>
      <c r="L2028" t="s">
        <v>5717</v>
      </c>
      <c r="M2028" t="s">
        <v>5886</v>
      </c>
      <c r="N2028" s="26">
        <v>6.0277776999999998E-2</v>
      </c>
      <c r="O2028">
        <v>31</v>
      </c>
      <c r="P2028">
        <v>3574</v>
      </c>
      <c r="Q2028">
        <v>35</v>
      </c>
      <c r="R2028">
        <v>30</v>
      </c>
      <c r="S2028">
        <v>27</v>
      </c>
      <c r="T2028">
        <v>296</v>
      </c>
      <c r="U2028">
        <v>1</v>
      </c>
      <c r="V2028">
        <v>0</v>
      </c>
      <c r="W2028" s="26">
        <v>0.90893519527613542</v>
      </c>
      <c r="X2028" s="26">
        <v>14.206203750103075</v>
      </c>
      <c r="Y2028" s="26">
        <v>12.098198923531559</v>
      </c>
      <c r="Z2028" s="26">
        <v>0.10500728293745569</v>
      </c>
      <c r="AA2028" s="26">
        <v>4.6834696203432378</v>
      </c>
      <c r="AB2028" s="26">
        <v>3.3771477520872577</v>
      </c>
      <c r="AC2028" s="26">
        <v>4.0520320047014948</v>
      </c>
      <c r="AD2028" s="26">
        <v>0</v>
      </c>
      <c r="AE2028" s="26">
        <v>39.430994528980222</v>
      </c>
    </row>
    <row r="2029" spans="1:31" x14ac:dyDescent="0.3">
      <c r="A2029">
        <v>2764051</v>
      </c>
      <c r="B2029">
        <v>3</v>
      </c>
      <c r="C2029" t="s">
        <v>80</v>
      </c>
      <c r="D2029" t="s">
        <v>83</v>
      </c>
      <c r="E2029" t="s">
        <v>152</v>
      </c>
      <c r="F2029" t="s">
        <v>5613</v>
      </c>
      <c r="G2029" t="s">
        <v>3589</v>
      </c>
      <c r="H2029" t="s">
        <v>149</v>
      </c>
      <c r="I2029" t="s">
        <v>136</v>
      </c>
      <c r="J2029" t="s">
        <v>137</v>
      </c>
      <c r="K2029" t="s">
        <v>138</v>
      </c>
      <c r="L2029" t="s">
        <v>5542</v>
      </c>
      <c r="M2029" t="s">
        <v>5887</v>
      </c>
      <c r="N2029" s="26">
        <v>1.83</v>
      </c>
      <c r="O2029">
        <v>4</v>
      </c>
      <c r="P2029">
        <v>31</v>
      </c>
      <c r="Q2029">
        <v>0</v>
      </c>
      <c r="R2029">
        <v>0</v>
      </c>
      <c r="S2029">
        <v>7</v>
      </c>
      <c r="T2029">
        <v>3</v>
      </c>
      <c r="U2029">
        <v>0</v>
      </c>
      <c r="V2029">
        <v>0</v>
      </c>
      <c r="W2029" s="26">
        <v>90.47916530981351</v>
      </c>
      <c r="X2029" s="26">
        <v>61.587466883108739</v>
      </c>
      <c r="Y2029" s="26">
        <v>0</v>
      </c>
      <c r="Z2029" s="26">
        <v>0</v>
      </c>
      <c r="AA2029" s="26">
        <v>156.78445570815794</v>
      </c>
      <c r="AB2029" s="26">
        <v>2.5654588362512492</v>
      </c>
      <c r="AC2029" s="26">
        <v>0</v>
      </c>
      <c r="AD2029" s="26">
        <v>0</v>
      </c>
      <c r="AE2029" s="26">
        <v>311.41654673733143</v>
      </c>
    </row>
    <row r="2030" spans="1:31" x14ac:dyDescent="0.3">
      <c r="A2030">
        <v>2764001</v>
      </c>
      <c r="B2030">
        <v>1</v>
      </c>
      <c r="C2030" t="s">
        <v>81</v>
      </c>
      <c r="D2030" t="s">
        <v>117</v>
      </c>
      <c r="E2030" t="s">
        <v>157</v>
      </c>
      <c r="F2030" t="s">
        <v>5888</v>
      </c>
      <c r="G2030" t="s">
        <v>159</v>
      </c>
      <c r="H2030" t="s">
        <v>149</v>
      </c>
      <c r="I2030" t="s">
        <v>136</v>
      </c>
      <c r="J2030" t="s">
        <v>137</v>
      </c>
      <c r="K2030" t="s">
        <v>138</v>
      </c>
      <c r="L2030" t="s">
        <v>5889</v>
      </c>
      <c r="M2030" t="s">
        <v>5890</v>
      </c>
      <c r="N2030" s="26">
        <v>0.1275</v>
      </c>
      <c r="O2030">
        <v>3</v>
      </c>
      <c r="P2030">
        <v>1406</v>
      </c>
      <c r="Q2030">
        <v>32</v>
      </c>
      <c r="R2030">
        <v>33</v>
      </c>
      <c r="S2030">
        <v>19</v>
      </c>
      <c r="T2030">
        <v>113</v>
      </c>
      <c r="U2030">
        <v>4</v>
      </c>
      <c r="V2030">
        <v>0</v>
      </c>
      <c r="W2030" s="26">
        <v>0.10137287736591699</v>
      </c>
      <c r="X2030" s="26">
        <v>20.735563057223221</v>
      </c>
      <c r="Y2030" s="26">
        <v>3.0988708470506343</v>
      </c>
      <c r="Z2030" s="26">
        <v>0.67527628953120011</v>
      </c>
      <c r="AA2030" s="26">
        <v>14.336965901121582</v>
      </c>
      <c r="AB2030" s="26">
        <v>3.8244333262301482</v>
      </c>
      <c r="AC2030" s="26">
        <v>32.116164838404529</v>
      </c>
      <c r="AD2030" s="26">
        <v>0</v>
      </c>
      <c r="AE2030" s="26">
        <v>74.888647136927233</v>
      </c>
    </row>
    <row r="2031" spans="1:31" x14ac:dyDescent="0.3">
      <c r="A2031">
        <v>2763958</v>
      </c>
      <c r="B2031">
        <v>1</v>
      </c>
      <c r="C2031" t="s">
        <v>80</v>
      </c>
      <c r="D2031" t="s">
        <v>100</v>
      </c>
      <c r="E2031" t="s">
        <v>141</v>
      </c>
      <c r="F2031" t="s">
        <v>200</v>
      </c>
      <c r="G2031" t="s">
        <v>186</v>
      </c>
      <c r="H2031" t="s">
        <v>135</v>
      </c>
      <c r="I2031" t="s">
        <v>136</v>
      </c>
      <c r="J2031" t="s">
        <v>137</v>
      </c>
      <c r="K2031" t="s">
        <v>187</v>
      </c>
      <c r="L2031" t="s">
        <v>5891</v>
      </c>
      <c r="M2031" t="s">
        <v>5892</v>
      </c>
      <c r="N2031" s="26">
        <v>1.176111111</v>
      </c>
      <c r="O2031">
        <v>0</v>
      </c>
      <c r="P2031">
        <v>62</v>
      </c>
      <c r="Q2031">
        <v>0</v>
      </c>
      <c r="R2031">
        <v>11</v>
      </c>
      <c r="S2031">
        <v>0</v>
      </c>
      <c r="T2031">
        <v>5</v>
      </c>
      <c r="U2031">
        <v>0</v>
      </c>
      <c r="V2031">
        <v>0</v>
      </c>
      <c r="W2031" s="26">
        <v>0</v>
      </c>
      <c r="X2031" s="26">
        <v>20.114524840315553</v>
      </c>
      <c r="Y2031" s="26">
        <v>0</v>
      </c>
      <c r="Z2031" s="26">
        <v>2.8760616664643734</v>
      </c>
      <c r="AA2031" s="26">
        <v>0</v>
      </c>
      <c r="AB2031" s="26">
        <v>1.8257975104674504</v>
      </c>
      <c r="AC2031" s="26">
        <v>0</v>
      </c>
      <c r="AD2031" s="26">
        <v>0</v>
      </c>
      <c r="AE2031" s="26">
        <v>24.816384017247376</v>
      </c>
    </row>
    <row r="2032" spans="1:31" x14ac:dyDescent="0.3">
      <c r="A2032">
        <v>2764350</v>
      </c>
      <c r="B2032">
        <v>1</v>
      </c>
      <c r="C2032" t="s">
        <v>80</v>
      </c>
      <c r="D2032" t="s">
        <v>98</v>
      </c>
      <c r="E2032" t="s">
        <v>170</v>
      </c>
      <c r="F2032" t="s">
        <v>5893</v>
      </c>
      <c r="G2032" t="s">
        <v>204</v>
      </c>
      <c r="H2032" t="s">
        <v>135</v>
      </c>
      <c r="I2032" t="s">
        <v>136</v>
      </c>
      <c r="J2032" t="s">
        <v>137</v>
      </c>
      <c r="K2032" t="s">
        <v>138</v>
      </c>
      <c r="L2032" t="s">
        <v>5894</v>
      </c>
      <c r="M2032" t="s">
        <v>5370</v>
      </c>
      <c r="N2032" s="26">
        <v>4.0358333330000002</v>
      </c>
      <c r="O2032">
        <v>0</v>
      </c>
      <c r="P2032">
        <v>19</v>
      </c>
      <c r="Q2032">
        <v>0</v>
      </c>
      <c r="R2032">
        <v>2</v>
      </c>
      <c r="S2032">
        <v>0</v>
      </c>
      <c r="T2032">
        <v>3</v>
      </c>
      <c r="U2032">
        <v>0</v>
      </c>
      <c r="V2032">
        <v>0</v>
      </c>
      <c r="W2032" s="26">
        <v>0</v>
      </c>
      <c r="X2032" s="26">
        <v>38.955752893452875</v>
      </c>
      <c r="Y2032" s="26">
        <v>0</v>
      </c>
      <c r="Z2032" s="26">
        <v>0.90087402514249315</v>
      </c>
      <c r="AA2032" s="26">
        <v>0</v>
      </c>
      <c r="AB2032" s="26">
        <v>0.21517502374917724</v>
      </c>
      <c r="AC2032" s="26">
        <v>0</v>
      </c>
      <c r="AD2032" s="26">
        <v>0</v>
      </c>
      <c r="AE2032" s="26">
        <v>40.071801942344543</v>
      </c>
    </row>
    <row r="2033" spans="1:31" x14ac:dyDescent="0.3">
      <c r="A2033">
        <v>2763878</v>
      </c>
      <c r="B2033">
        <v>1</v>
      </c>
      <c r="C2033" t="s">
        <v>80</v>
      </c>
      <c r="D2033" t="s">
        <v>82</v>
      </c>
      <c r="E2033" t="s">
        <v>166</v>
      </c>
      <c r="F2033" t="s">
        <v>4244</v>
      </c>
      <c r="G2033" t="s">
        <v>143</v>
      </c>
      <c r="H2033" t="s">
        <v>135</v>
      </c>
      <c r="I2033" t="s">
        <v>136</v>
      </c>
      <c r="J2033" t="s">
        <v>137</v>
      </c>
      <c r="K2033" t="s">
        <v>138</v>
      </c>
      <c r="L2033" t="s">
        <v>5895</v>
      </c>
      <c r="M2033" t="s">
        <v>5896</v>
      </c>
      <c r="N2033" s="26">
        <v>0.65277777699999995</v>
      </c>
      <c r="O2033">
        <v>0</v>
      </c>
      <c r="P2033">
        <v>57</v>
      </c>
      <c r="Q2033">
        <v>0</v>
      </c>
      <c r="R2033">
        <v>0</v>
      </c>
      <c r="S2033">
        <v>0</v>
      </c>
      <c r="T2033">
        <v>15</v>
      </c>
      <c r="U2033">
        <v>0</v>
      </c>
      <c r="V2033">
        <v>0</v>
      </c>
      <c r="W2033" s="26">
        <v>0</v>
      </c>
      <c r="X2033" s="26">
        <v>13.899604644317568</v>
      </c>
      <c r="Y2033" s="26">
        <v>0</v>
      </c>
      <c r="Z2033" s="26">
        <v>0</v>
      </c>
      <c r="AA2033" s="26">
        <v>0</v>
      </c>
      <c r="AB2033" s="26">
        <v>21.393295191770481</v>
      </c>
      <c r="AC2033" s="26">
        <v>0</v>
      </c>
      <c r="AD2033" s="26">
        <v>0</v>
      </c>
      <c r="AE2033" s="26">
        <v>35.292899836088047</v>
      </c>
    </row>
    <row r="2034" spans="1:31" x14ac:dyDescent="0.3">
      <c r="A2034">
        <v>2764542</v>
      </c>
      <c r="B2034">
        <v>1</v>
      </c>
      <c r="C2034" t="s">
        <v>81</v>
      </c>
      <c r="D2034" t="s">
        <v>123</v>
      </c>
      <c r="E2034" t="s">
        <v>170</v>
      </c>
      <c r="F2034" t="s">
        <v>5897</v>
      </c>
      <c r="G2034" t="s">
        <v>204</v>
      </c>
      <c r="H2034" t="s">
        <v>135</v>
      </c>
      <c r="I2034" t="s">
        <v>136</v>
      </c>
      <c r="J2034" t="s">
        <v>137</v>
      </c>
      <c r="K2034" t="s">
        <v>138</v>
      </c>
      <c r="L2034" t="s">
        <v>5898</v>
      </c>
      <c r="M2034" t="s">
        <v>5899</v>
      </c>
      <c r="N2034" s="26">
        <v>2.7911111110000002</v>
      </c>
      <c r="O2034">
        <v>0</v>
      </c>
      <c r="P2034">
        <v>198</v>
      </c>
      <c r="Q2034">
        <v>0</v>
      </c>
      <c r="R2034">
        <v>0</v>
      </c>
      <c r="S2034">
        <v>0</v>
      </c>
      <c r="T2034">
        <v>5</v>
      </c>
      <c r="U2034">
        <v>0</v>
      </c>
      <c r="V2034">
        <v>0</v>
      </c>
      <c r="W2034" s="26">
        <v>0</v>
      </c>
      <c r="X2034" s="26">
        <v>119.66503982890023</v>
      </c>
      <c r="Y2034" s="26">
        <v>0</v>
      </c>
      <c r="Z2034" s="26">
        <v>0</v>
      </c>
      <c r="AA2034" s="26">
        <v>0</v>
      </c>
      <c r="AB2034" s="26">
        <v>4.6831514111929122</v>
      </c>
      <c r="AC2034" s="26">
        <v>0</v>
      </c>
      <c r="AD2034" s="26">
        <v>0</v>
      </c>
      <c r="AE2034" s="26">
        <v>124.34819124009314</v>
      </c>
    </row>
    <row r="2035" spans="1:31" x14ac:dyDescent="0.3">
      <c r="A2035">
        <v>2764496</v>
      </c>
      <c r="B2035">
        <v>1</v>
      </c>
      <c r="C2035" t="s">
        <v>80</v>
      </c>
      <c r="D2035" t="s">
        <v>94</v>
      </c>
      <c r="E2035" t="s">
        <v>141</v>
      </c>
      <c r="F2035" t="s">
        <v>5366</v>
      </c>
      <c r="G2035" t="s">
        <v>344</v>
      </c>
      <c r="H2035" t="s">
        <v>135</v>
      </c>
      <c r="I2035" t="s">
        <v>136</v>
      </c>
      <c r="J2035" t="s">
        <v>137</v>
      </c>
      <c r="K2035" t="s">
        <v>138</v>
      </c>
      <c r="L2035" t="s">
        <v>5900</v>
      </c>
      <c r="M2035" t="s">
        <v>5901</v>
      </c>
      <c r="N2035" s="26">
        <v>0.45</v>
      </c>
      <c r="O2035">
        <v>0</v>
      </c>
      <c r="P2035">
        <v>147</v>
      </c>
      <c r="Q2035">
        <v>0</v>
      </c>
      <c r="R2035">
        <v>3</v>
      </c>
      <c r="S2035">
        <v>0</v>
      </c>
      <c r="T2035">
        <v>12</v>
      </c>
      <c r="U2035">
        <v>0</v>
      </c>
      <c r="V2035">
        <v>0</v>
      </c>
      <c r="W2035" s="26">
        <v>0</v>
      </c>
      <c r="X2035" s="26">
        <v>17.548321108756959</v>
      </c>
      <c r="Y2035" s="26">
        <v>0</v>
      </c>
      <c r="Z2035" s="26">
        <v>0.70992383843484685</v>
      </c>
      <c r="AA2035" s="26">
        <v>0</v>
      </c>
      <c r="AB2035" s="26">
        <v>4.5062223468024944</v>
      </c>
      <c r="AC2035" s="26">
        <v>0</v>
      </c>
      <c r="AD2035" s="26">
        <v>0</v>
      </c>
      <c r="AE2035" s="26">
        <v>22.764467293994301</v>
      </c>
    </row>
    <row r="2036" spans="1:31" x14ac:dyDescent="0.3">
      <c r="A2036">
        <v>2764018</v>
      </c>
      <c r="B2036">
        <v>1</v>
      </c>
      <c r="C2036" t="s">
        <v>80</v>
      </c>
      <c r="D2036" t="s">
        <v>103</v>
      </c>
      <c r="E2036" t="s">
        <v>152</v>
      </c>
      <c r="F2036" t="s">
        <v>5902</v>
      </c>
      <c r="G2036" t="s">
        <v>143</v>
      </c>
      <c r="H2036" t="s">
        <v>149</v>
      </c>
      <c r="I2036" t="s">
        <v>136</v>
      </c>
      <c r="J2036" t="s">
        <v>137</v>
      </c>
      <c r="K2036" t="s">
        <v>138</v>
      </c>
      <c r="L2036" t="s">
        <v>5903</v>
      </c>
      <c r="M2036" t="s">
        <v>5904</v>
      </c>
      <c r="N2036" s="26">
        <v>1.007777777</v>
      </c>
      <c r="O2036">
        <v>0</v>
      </c>
      <c r="P2036">
        <v>297</v>
      </c>
      <c r="Q2036">
        <v>39</v>
      </c>
      <c r="R2036">
        <v>7</v>
      </c>
      <c r="S2036">
        <v>6</v>
      </c>
      <c r="T2036">
        <v>19</v>
      </c>
      <c r="U2036">
        <v>0</v>
      </c>
      <c r="V2036">
        <v>0</v>
      </c>
      <c r="W2036" s="26">
        <v>0</v>
      </c>
      <c r="X2036" s="26">
        <v>54.9023919571666</v>
      </c>
      <c r="Y2036" s="26">
        <v>86.517081690407565</v>
      </c>
      <c r="Z2036" s="26">
        <v>1.5972884951658239</v>
      </c>
      <c r="AA2036" s="26">
        <v>23.214115419492845</v>
      </c>
      <c r="AB2036" s="26">
        <v>15.975416132865657</v>
      </c>
      <c r="AC2036" s="26">
        <v>0</v>
      </c>
      <c r="AD2036" s="26">
        <v>0</v>
      </c>
      <c r="AE2036" s="26">
        <v>182.20629369509851</v>
      </c>
    </row>
    <row r="2037" spans="1:31" x14ac:dyDescent="0.3">
      <c r="A2037">
        <v>2764141</v>
      </c>
      <c r="B2037">
        <v>1</v>
      </c>
      <c r="C2037" t="s">
        <v>80</v>
      </c>
      <c r="D2037" t="s">
        <v>107</v>
      </c>
      <c r="E2037" t="s">
        <v>170</v>
      </c>
      <c r="F2037" t="s">
        <v>5905</v>
      </c>
      <c r="G2037" t="s">
        <v>204</v>
      </c>
      <c r="H2037" t="s">
        <v>135</v>
      </c>
      <c r="I2037" t="s">
        <v>136</v>
      </c>
      <c r="J2037" t="s">
        <v>137</v>
      </c>
      <c r="K2037" t="s">
        <v>138</v>
      </c>
      <c r="L2037" t="s">
        <v>5906</v>
      </c>
      <c r="M2037" t="s">
        <v>5907</v>
      </c>
      <c r="N2037" s="26">
        <v>1.6497222220000001</v>
      </c>
      <c r="O2037">
        <v>0</v>
      </c>
      <c r="P2037">
        <v>140</v>
      </c>
      <c r="Q2037">
        <v>0</v>
      </c>
      <c r="R2037">
        <v>0</v>
      </c>
      <c r="S2037">
        <v>0</v>
      </c>
      <c r="T2037">
        <v>1</v>
      </c>
      <c r="U2037">
        <v>0</v>
      </c>
      <c r="V2037">
        <v>0</v>
      </c>
      <c r="W2037" s="26">
        <v>0</v>
      </c>
      <c r="X2037" s="26">
        <v>38.110298268715987</v>
      </c>
      <c r="Y2037" s="26">
        <v>0</v>
      </c>
      <c r="Z2037" s="26">
        <v>0</v>
      </c>
      <c r="AA2037" s="26">
        <v>0</v>
      </c>
      <c r="AB2037" s="26">
        <v>0</v>
      </c>
      <c r="AC2037" s="26">
        <v>0</v>
      </c>
      <c r="AD2037" s="26">
        <v>0</v>
      </c>
      <c r="AE2037" s="26">
        <v>38.110298268715987</v>
      </c>
    </row>
    <row r="2038" spans="1:31" x14ac:dyDescent="0.3">
      <c r="A2038">
        <v>2763978</v>
      </c>
      <c r="B2038">
        <v>1</v>
      </c>
      <c r="C2038" t="s">
        <v>81</v>
      </c>
      <c r="D2038" t="s">
        <v>127</v>
      </c>
      <c r="E2038" t="s">
        <v>152</v>
      </c>
      <c r="F2038" t="s">
        <v>986</v>
      </c>
      <c r="G2038" t="s">
        <v>159</v>
      </c>
      <c r="H2038" t="s">
        <v>149</v>
      </c>
      <c r="I2038" t="s">
        <v>136</v>
      </c>
      <c r="J2038" t="s">
        <v>137</v>
      </c>
      <c r="K2038" t="s">
        <v>138</v>
      </c>
      <c r="L2038" t="s">
        <v>5908</v>
      </c>
      <c r="M2038" t="s">
        <v>5909</v>
      </c>
      <c r="N2038" s="26">
        <v>1.260277777</v>
      </c>
      <c r="O2038">
        <v>14</v>
      </c>
      <c r="P2038">
        <v>542</v>
      </c>
      <c r="Q2038">
        <v>81</v>
      </c>
      <c r="R2038">
        <v>87</v>
      </c>
      <c r="S2038">
        <v>18</v>
      </c>
      <c r="T2038">
        <v>41</v>
      </c>
      <c r="U2038">
        <v>4</v>
      </c>
      <c r="V2038">
        <v>0</v>
      </c>
      <c r="W2038" s="26">
        <v>2.4634765664799998</v>
      </c>
      <c r="X2038" s="26">
        <v>87.070590675967608</v>
      </c>
      <c r="Y2038" s="26">
        <v>45.988854933480731</v>
      </c>
      <c r="Z2038" s="26">
        <v>16.219816143483012</v>
      </c>
      <c r="AA2038" s="26">
        <v>55.279110499467073</v>
      </c>
      <c r="AB2038" s="26">
        <v>7.592803670788868</v>
      </c>
      <c r="AC2038" s="26">
        <v>101.24005075070559</v>
      </c>
      <c r="AD2038" s="26">
        <v>0</v>
      </c>
      <c r="AE2038" s="26">
        <v>315.85470324037283</v>
      </c>
    </row>
    <row r="2039" spans="1:31" x14ac:dyDescent="0.3">
      <c r="A2039">
        <v>2764373</v>
      </c>
      <c r="B2039">
        <v>1</v>
      </c>
      <c r="C2039" t="s">
        <v>80</v>
      </c>
      <c r="D2039" t="s">
        <v>107</v>
      </c>
      <c r="E2039" t="s">
        <v>146</v>
      </c>
      <c r="F2039" t="s">
        <v>5910</v>
      </c>
      <c r="G2039" t="s">
        <v>159</v>
      </c>
      <c r="H2039" t="s">
        <v>149</v>
      </c>
      <c r="I2039" t="s">
        <v>136</v>
      </c>
      <c r="J2039" t="s">
        <v>137</v>
      </c>
      <c r="K2039" t="s">
        <v>138</v>
      </c>
      <c r="L2039" t="s">
        <v>5911</v>
      </c>
      <c r="M2039" t="s">
        <v>5912</v>
      </c>
      <c r="N2039" s="26">
        <v>0.63472222199999995</v>
      </c>
      <c r="O2039">
        <v>0</v>
      </c>
      <c r="P2039">
        <v>372</v>
      </c>
      <c r="Q2039">
        <v>0</v>
      </c>
      <c r="R2039">
        <v>0</v>
      </c>
      <c r="S2039">
        <v>0</v>
      </c>
      <c r="T2039">
        <v>8</v>
      </c>
      <c r="U2039">
        <v>0</v>
      </c>
      <c r="V2039">
        <v>0</v>
      </c>
      <c r="W2039" s="26">
        <v>0</v>
      </c>
      <c r="X2039" s="26">
        <v>51.015527617670102</v>
      </c>
      <c r="Y2039" s="26">
        <v>0</v>
      </c>
      <c r="Z2039" s="26">
        <v>0</v>
      </c>
      <c r="AA2039" s="26">
        <v>0</v>
      </c>
      <c r="AB2039" s="26">
        <v>4.3379780970015869</v>
      </c>
      <c r="AC2039" s="26">
        <v>0</v>
      </c>
      <c r="AD2039" s="26">
        <v>0</v>
      </c>
      <c r="AE2039" s="26">
        <v>55.353505714671691</v>
      </c>
    </row>
    <row r="2040" spans="1:31" x14ac:dyDescent="0.3">
      <c r="A2040">
        <v>2763961</v>
      </c>
      <c r="B2040">
        <v>1</v>
      </c>
      <c r="C2040" t="s">
        <v>80</v>
      </c>
      <c r="D2040" t="s">
        <v>83</v>
      </c>
      <c r="E2040" t="s">
        <v>175</v>
      </c>
      <c r="F2040" t="s">
        <v>1685</v>
      </c>
      <c r="G2040" t="s">
        <v>4592</v>
      </c>
      <c r="H2040" t="s">
        <v>365</v>
      </c>
      <c r="I2040" t="s">
        <v>136</v>
      </c>
      <c r="J2040" t="s">
        <v>137</v>
      </c>
      <c r="K2040" t="s">
        <v>187</v>
      </c>
      <c r="L2040" t="s">
        <v>5913</v>
      </c>
      <c r="M2040" t="s">
        <v>5914</v>
      </c>
      <c r="N2040" s="26">
        <v>3.136111111</v>
      </c>
      <c r="O2040">
        <v>10</v>
      </c>
      <c r="P2040">
        <v>2064</v>
      </c>
      <c r="Q2040">
        <v>0</v>
      </c>
      <c r="R2040">
        <v>0</v>
      </c>
      <c r="S2040">
        <v>17</v>
      </c>
      <c r="T2040">
        <v>359</v>
      </c>
      <c r="U2040">
        <v>6</v>
      </c>
      <c r="V2040">
        <v>10</v>
      </c>
      <c r="W2040" s="26">
        <v>10.544957073786717</v>
      </c>
      <c r="X2040" s="26">
        <v>1844.3323234949003</v>
      </c>
      <c r="Y2040" s="26">
        <v>0</v>
      </c>
      <c r="Z2040" s="26">
        <v>0</v>
      </c>
      <c r="AA2040" s="26">
        <v>469.57423883613342</v>
      </c>
      <c r="AB2040" s="26">
        <v>1372.7579985074192</v>
      </c>
      <c r="AC2040" s="26">
        <v>341.50847962672759</v>
      </c>
      <c r="AD2040" s="26">
        <v>266.69231947918672</v>
      </c>
      <c r="AE2040" s="26">
        <v>4305.4103170181543</v>
      </c>
    </row>
    <row r="2041" spans="1:31" x14ac:dyDescent="0.3">
      <c r="A2041">
        <v>2763892</v>
      </c>
      <c r="B2041">
        <v>1</v>
      </c>
      <c r="C2041" t="s">
        <v>81</v>
      </c>
      <c r="D2041" t="s">
        <v>127</v>
      </c>
      <c r="E2041" t="s">
        <v>141</v>
      </c>
      <c r="F2041" t="s">
        <v>4858</v>
      </c>
      <c r="G2041" t="s">
        <v>204</v>
      </c>
      <c r="H2041" t="s">
        <v>135</v>
      </c>
      <c r="I2041" t="s">
        <v>136</v>
      </c>
      <c r="J2041" t="s">
        <v>137</v>
      </c>
      <c r="K2041" t="s">
        <v>138</v>
      </c>
      <c r="L2041" t="s">
        <v>5915</v>
      </c>
      <c r="M2041" t="s">
        <v>5916</v>
      </c>
      <c r="N2041" s="26">
        <v>2.0122222220000001</v>
      </c>
      <c r="O2041">
        <v>0</v>
      </c>
      <c r="P2041">
        <v>146</v>
      </c>
      <c r="Q2041">
        <v>0</v>
      </c>
      <c r="R2041">
        <v>0</v>
      </c>
      <c r="S2041">
        <v>0</v>
      </c>
      <c r="T2041">
        <v>28</v>
      </c>
      <c r="U2041">
        <v>0</v>
      </c>
      <c r="V2041">
        <v>0</v>
      </c>
      <c r="W2041" s="26">
        <v>0</v>
      </c>
      <c r="X2041" s="26">
        <v>68.248613377992427</v>
      </c>
      <c r="Y2041" s="26">
        <v>0</v>
      </c>
      <c r="Z2041" s="26">
        <v>0</v>
      </c>
      <c r="AA2041" s="26">
        <v>0</v>
      </c>
      <c r="AB2041" s="26">
        <v>32.979663123052688</v>
      </c>
      <c r="AC2041" s="26">
        <v>0</v>
      </c>
      <c r="AD2041" s="26">
        <v>0</v>
      </c>
      <c r="AE2041" s="26">
        <v>101.22827650104512</v>
      </c>
    </row>
    <row r="2042" spans="1:31" x14ac:dyDescent="0.3">
      <c r="A2042">
        <v>2764071</v>
      </c>
      <c r="B2042">
        <v>2</v>
      </c>
      <c r="C2042" t="s">
        <v>81</v>
      </c>
      <c r="D2042" t="s">
        <v>122</v>
      </c>
      <c r="E2042" t="s">
        <v>152</v>
      </c>
      <c r="F2042" t="s">
        <v>5917</v>
      </c>
      <c r="G2042" t="s">
        <v>154</v>
      </c>
      <c r="H2042" t="s">
        <v>149</v>
      </c>
      <c r="I2042" t="s">
        <v>136</v>
      </c>
      <c r="J2042" t="s">
        <v>137</v>
      </c>
      <c r="K2042" t="s">
        <v>138</v>
      </c>
      <c r="L2042" t="s">
        <v>5551</v>
      </c>
      <c r="M2042" t="s">
        <v>5918</v>
      </c>
      <c r="N2042" s="26">
        <v>0.39694444400000001</v>
      </c>
      <c r="O2042">
        <v>3</v>
      </c>
      <c r="P2042">
        <v>1684</v>
      </c>
      <c r="Q2042">
        <v>14</v>
      </c>
      <c r="R2042">
        <v>31</v>
      </c>
      <c r="S2042">
        <v>3</v>
      </c>
      <c r="T2042">
        <v>164</v>
      </c>
      <c r="U2042">
        <v>2</v>
      </c>
      <c r="V2042">
        <v>0</v>
      </c>
      <c r="W2042" s="26">
        <v>0.27500080645166669</v>
      </c>
      <c r="X2042" s="26">
        <v>109.96795516245366</v>
      </c>
      <c r="Y2042" s="26">
        <v>10.566916080617792</v>
      </c>
      <c r="Z2042" s="26">
        <v>5.7811240866559119</v>
      </c>
      <c r="AA2042" s="26">
        <v>6.7881612943667813</v>
      </c>
      <c r="AB2042" s="26">
        <v>38.735161733076666</v>
      </c>
      <c r="AC2042" s="26">
        <v>11.383235171978793</v>
      </c>
      <c r="AD2042" s="26">
        <v>0</v>
      </c>
      <c r="AE2042" s="26">
        <v>183.49755433560125</v>
      </c>
    </row>
    <row r="2043" spans="1:31" x14ac:dyDescent="0.3">
      <c r="A2043">
        <v>2764290</v>
      </c>
      <c r="B2043">
        <v>1</v>
      </c>
      <c r="C2043" t="s">
        <v>81</v>
      </c>
      <c r="D2043" t="s">
        <v>128</v>
      </c>
      <c r="E2043" t="s">
        <v>152</v>
      </c>
      <c r="F2043" t="s">
        <v>5919</v>
      </c>
      <c r="G2043" t="s">
        <v>159</v>
      </c>
      <c r="H2043" t="s">
        <v>149</v>
      </c>
      <c r="I2043" t="s">
        <v>136</v>
      </c>
      <c r="J2043" t="s">
        <v>137</v>
      </c>
      <c r="K2043" t="s">
        <v>138</v>
      </c>
      <c r="L2043" t="s">
        <v>5920</v>
      </c>
      <c r="M2043" t="s">
        <v>5921</v>
      </c>
      <c r="N2043" s="26">
        <v>3.1572222220000001</v>
      </c>
      <c r="O2043">
        <v>7</v>
      </c>
      <c r="P2043">
        <v>1192</v>
      </c>
      <c r="Q2043">
        <v>3</v>
      </c>
      <c r="R2043">
        <v>3</v>
      </c>
      <c r="S2043">
        <v>3</v>
      </c>
      <c r="T2043">
        <v>88</v>
      </c>
      <c r="U2043">
        <v>0</v>
      </c>
      <c r="V2043">
        <v>0</v>
      </c>
      <c r="W2043" s="26">
        <v>33.991302482384128</v>
      </c>
      <c r="X2043" s="26">
        <v>267.35005549565102</v>
      </c>
      <c r="Y2043" s="26">
        <v>0</v>
      </c>
      <c r="Z2043" s="26">
        <v>1.1299759940977778</v>
      </c>
      <c r="AA2043" s="26">
        <v>51.658674131991845</v>
      </c>
      <c r="AB2043" s="26">
        <v>33.866734747948428</v>
      </c>
      <c r="AC2043" s="26">
        <v>0</v>
      </c>
      <c r="AD2043" s="26">
        <v>0</v>
      </c>
      <c r="AE2043" s="26">
        <v>387.99674285207323</v>
      </c>
    </row>
    <row r="2044" spans="1:31" x14ac:dyDescent="0.3">
      <c r="A2044">
        <v>2764147</v>
      </c>
      <c r="B2044">
        <v>1</v>
      </c>
      <c r="C2044" t="s">
        <v>81</v>
      </c>
      <c r="D2044" t="s">
        <v>127</v>
      </c>
      <c r="E2044" t="s">
        <v>146</v>
      </c>
      <c r="F2044" t="s">
        <v>1693</v>
      </c>
      <c r="G2044" t="s">
        <v>148</v>
      </c>
      <c r="H2044" t="s">
        <v>149</v>
      </c>
      <c r="I2044" t="s">
        <v>136</v>
      </c>
      <c r="J2044" t="s">
        <v>137</v>
      </c>
      <c r="K2044" t="s">
        <v>138</v>
      </c>
      <c r="L2044" t="s">
        <v>5922</v>
      </c>
      <c r="M2044" t="s">
        <v>5681</v>
      </c>
      <c r="N2044" s="26">
        <v>3.3805555549999999</v>
      </c>
      <c r="O2044">
        <v>0</v>
      </c>
      <c r="P2044">
        <v>126</v>
      </c>
      <c r="Q2044">
        <v>0</v>
      </c>
      <c r="R2044">
        <v>12</v>
      </c>
      <c r="S2044">
        <v>0</v>
      </c>
      <c r="T2044">
        <v>7</v>
      </c>
      <c r="U2044">
        <v>0</v>
      </c>
      <c r="V2044">
        <v>0</v>
      </c>
      <c r="W2044" s="26">
        <v>0</v>
      </c>
      <c r="X2044" s="26">
        <v>62.647640053957112</v>
      </c>
      <c r="Y2044" s="26">
        <v>0</v>
      </c>
      <c r="Z2044" s="26">
        <v>1.2078670519321697</v>
      </c>
      <c r="AA2044" s="26">
        <v>0</v>
      </c>
      <c r="AB2044" s="26">
        <v>2.7121648476404805</v>
      </c>
      <c r="AC2044" s="26">
        <v>0</v>
      </c>
      <c r="AD2044" s="26">
        <v>0</v>
      </c>
      <c r="AE2044" s="26">
        <v>66.567671953529768</v>
      </c>
    </row>
    <row r="2045" spans="1:31" x14ac:dyDescent="0.3">
      <c r="A2045">
        <v>2764416</v>
      </c>
      <c r="B2045">
        <v>1</v>
      </c>
      <c r="C2045" t="s">
        <v>80</v>
      </c>
      <c r="D2045" t="s">
        <v>108</v>
      </c>
      <c r="E2045" t="s">
        <v>152</v>
      </c>
      <c r="F2045" t="s">
        <v>5923</v>
      </c>
      <c r="G2045" t="s">
        <v>159</v>
      </c>
      <c r="H2045" t="s">
        <v>149</v>
      </c>
      <c r="I2045" t="s">
        <v>136</v>
      </c>
      <c r="J2045" t="s">
        <v>137</v>
      </c>
      <c r="K2045" t="s">
        <v>138</v>
      </c>
      <c r="L2045" t="s">
        <v>5924</v>
      </c>
      <c r="M2045" t="s">
        <v>5925</v>
      </c>
      <c r="N2045" s="26">
        <v>0.699722222</v>
      </c>
      <c r="O2045">
        <v>0</v>
      </c>
      <c r="P2045">
        <v>401</v>
      </c>
      <c r="Q2045">
        <v>1</v>
      </c>
      <c r="R2045">
        <v>124</v>
      </c>
      <c r="S2045">
        <v>3</v>
      </c>
      <c r="T2045">
        <v>63</v>
      </c>
      <c r="U2045">
        <v>0</v>
      </c>
      <c r="V2045">
        <v>0</v>
      </c>
      <c r="W2045" s="26">
        <v>0</v>
      </c>
      <c r="X2045" s="26">
        <v>38.934191639120201</v>
      </c>
      <c r="Y2045" s="26">
        <v>7.9583679495290287</v>
      </c>
      <c r="Z2045" s="26">
        <v>13.472079401863795</v>
      </c>
      <c r="AA2045" s="26">
        <v>16.822922122180707</v>
      </c>
      <c r="AB2045" s="26">
        <v>24.356176404547444</v>
      </c>
      <c r="AC2045" s="26">
        <v>0</v>
      </c>
      <c r="AD2045" s="26">
        <v>0</v>
      </c>
      <c r="AE2045" s="26">
        <v>101.54373751724117</v>
      </c>
    </row>
    <row r="2046" spans="1:31" x14ac:dyDescent="0.3">
      <c r="A2046">
        <v>2764439</v>
      </c>
      <c r="B2046">
        <v>1</v>
      </c>
      <c r="C2046" t="s">
        <v>81</v>
      </c>
      <c r="D2046" t="s">
        <v>118</v>
      </c>
      <c r="E2046" t="s">
        <v>170</v>
      </c>
      <c r="F2046" t="s">
        <v>260</v>
      </c>
      <c r="G2046" t="s">
        <v>204</v>
      </c>
      <c r="H2046" t="s">
        <v>135</v>
      </c>
      <c r="I2046" t="s">
        <v>136</v>
      </c>
      <c r="J2046" t="s">
        <v>137</v>
      </c>
      <c r="K2046" t="s">
        <v>138</v>
      </c>
      <c r="L2046" t="s">
        <v>5926</v>
      </c>
      <c r="M2046" t="s">
        <v>5927</v>
      </c>
      <c r="N2046" s="26">
        <v>2.8244444440000001</v>
      </c>
      <c r="O2046">
        <v>0</v>
      </c>
      <c r="P2046">
        <v>150</v>
      </c>
      <c r="Q2046">
        <v>0</v>
      </c>
      <c r="R2046">
        <v>1</v>
      </c>
      <c r="S2046">
        <v>0</v>
      </c>
      <c r="T2046">
        <v>5</v>
      </c>
      <c r="U2046">
        <v>0</v>
      </c>
      <c r="V2046">
        <v>0</v>
      </c>
      <c r="W2046" s="26">
        <v>0</v>
      </c>
      <c r="X2046" s="26">
        <v>91.58809550787285</v>
      </c>
      <c r="Y2046" s="26">
        <v>0</v>
      </c>
      <c r="Z2046" s="26">
        <v>0</v>
      </c>
      <c r="AA2046" s="26">
        <v>0</v>
      </c>
      <c r="AB2046" s="26">
        <v>0.40604494764791471</v>
      </c>
      <c r="AC2046" s="26">
        <v>0</v>
      </c>
      <c r="AD2046" s="26">
        <v>0</v>
      </c>
      <c r="AE2046" s="26">
        <v>91.994140455520764</v>
      </c>
    </row>
    <row r="2047" spans="1:31" x14ac:dyDescent="0.3">
      <c r="A2047">
        <v>2763955</v>
      </c>
      <c r="B2047">
        <v>1</v>
      </c>
      <c r="C2047" t="s">
        <v>81</v>
      </c>
      <c r="D2047" t="s">
        <v>127</v>
      </c>
      <c r="E2047" t="s">
        <v>152</v>
      </c>
      <c r="F2047" t="s">
        <v>5928</v>
      </c>
      <c r="G2047" t="s">
        <v>159</v>
      </c>
      <c r="H2047" t="s">
        <v>149</v>
      </c>
      <c r="I2047" t="s">
        <v>136</v>
      </c>
      <c r="J2047" t="s">
        <v>137</v>
      </c>
      <c r="K2047" t="s">
        <v>138</v>
      </c>
      <c r="L2047" t="s">
        <v>5929</v>
      </c>
      <c r="M2047" t="s">
        <v>5322</v>
      </c>
      <c r="N2047" s="26">
        <v>1.403611111</v>
      </c>
      <c r="O2047">
        <v>1</v>
      </c>
      <c r="P2047">
        <v>28</v>
      </c>
      <c r="Q2047">
        <v>12</v>
      </c>
      <c r="R2047">
        <v>116</v>
      </c>
      <c r="S2047">
        <v>3</v>
      </c>
      <c r="T2047">
        <v>6</v>
      </c>
      <c r="U2047">
        <v>0</v>
      </c>
      <c r="V2047">
        <v>0</v>
      </c>
      <c r="W2047" s="26">
        <v>2.2820055753005519</v>
      </c>
      <c r="X2047" s="26">
        <v>0.29185970775222225</v>
      </c>
      <c r="Y2047" s="26">
        <v>0</v>
      </c>
      <c r="Z2047" s="26">
        <v>0.51743137109333337</v>
      </c>
      <c r="AA2047" s="26">
        <v>54.867107498145117</v>
      </c>
      <c r="AB2047" s="26">
        <v>0</v>
      </c>
      <c r="AC2047" s="26">
        <v>0</v>
      </c>
      <c r="AD2047" s="26">
        <v>0</v>
      </c>
      <c r="AE2047" s="26">
        <v>57.958404152291223</v>
      </c>
    </row>
    <row r="2048" spans="1:31" x14ac:dyDescent="0.3">
      <c r="A2048">
        <v>2764310</v>
      </c>
      <c r="B2048">
        <v>1</v>
      </c>
      <c r="C2048" t="s">
        <v>81</v>
      </c>
      <c r="D2048" t="s">
        <v>128</v>
      </c>
      <c r="E2048" t="s">
        <v>152</v>
      </c>
      <c r="F2048" t="s">
        <v>5930</v>
      </c>
      <c r="G2048" t="s">
        <v>159</v>
      </c>
      <c r="H2048" t="s">
        <v>149</v>
      </c>
      <c r="I2048" t="s">
        <v>136</v>
      </c>
      <c r="J2048" t="s">
        <v>137</v>
      </c>
      <c r="K2048" t="s">
        <v>138</v>
      </c>
      <c r="L2048" t="s">
        <v>5931</v>
      </c>
      <c r="M2048" t="s">
        <v>5932</v>
      </c>
      <c r="N2048" s="26">
        <v>0.258611111</v>
      </c>
      <c r="O2048">
        <v>7</v>
      </c>
      <c r="P2048">
        <v>392</v>
      </c>
      <c r="Q2048">
        <v>2</v>
      </c>
      <c r="R2048">
        <v>16</v>
      </c>
      <c r="S2048">
        <v>13</v>
      </c>
      <c r="T2048">
        <v>16</v>
      </c>
      <c r="U2048">
        <v>0</v>
      </c>
      <c r="V2048">
        <v>0</v>
      </c>
      <c r="W2048" s="26">
        <v>0.28051540786146811</v>
      </c>
      <c r="X2048" s="26">
        <v>17.585199076208845</v>
      </c>
      <c r="Y2048" s="26">
        <v>5.8371521284868562E-2</v>
      </c>
      <c r="Z2048" s="26">
        <v>0.44661591234231773</v>
      </c>
      <c r="AA2048" s="26">
        <v>17.643450817716094</v>
      </c>
      <c r="AB2048" s="26">
        <v>1.8643745280566035</v>
      </c>
      <c r="AC2048" s="26">
        <v>0</v>
      </c>
      <c r="AD2048" s="26">
        <v>0</v>
      </c>
      <c r="AE2048" s="26">
        <v>37.87852726347019</v>
      </c>
    </row>
    <row r="2049" spans="1:31" x14ac:dyDescent="0.3">
      <c r="A2049">
        <v>2764502</v>
      </c>
      <c r="B2049">
        <v>1</v>
      </c>
      <c r="C2049" t="s">
        <v>80</v>
      </c>
      <c r="D2049" t="s">
        <v>108</v>
      </c>
      <c r="E2049" t="s">
        <v>132</v>
      </c>
      <c r="F2049" t="s">
        <v>5933</v>
      </c>
      <c r="G2049" t="s">
        <v>197</v>
      </c>
      <c r="H2049" t="s">
        <v>135</v>
      </c>
      <c r="I2049" t="s">
        <v>136</v>
      </c>
      <c r="J2049" t="s">
        <v>137</v>
      </c>
      <c r="K2049" t="s">
        <v>138</v>
      </c>
      <c r="L2049" t="s">
        <v>5934</v>
      </c>
      <c r="M2049" t="s">
        <v>5935</v>
      </c>
      <c r="N2049" s="26">
        <v>2.5958333329999999</v>
      </c>
      <c r="O2049">
        <v>0</v>
      </c>
      <c r="P2049">
        <v>1</v>
      </c>
      <c r="Q2049">
        <v>0</v>
      </c>
      <c r="R2049">
        <v>1</v>
      </c>
      <c r="S2049">
        <v>0</v>
      </c>
      <c r="T2049">
        <v>0</v>
      </c>
      <c r="U2049">
        <v>0</v>
      </c>
      <c r="V2049">
        <v>0</v>
      </c>
      <c r="W2049" s="26">
        <v>0</v>
      </c>
      <c r="X2049" s="26">
        <v>0.76459084486347773</v>
      </c>
      <c r="Y2049" s="26">
        <v>0</v>
      </c>
      <c r="Z2049" s="26">
        <v>0</v>
      </c>
      <c r="AA2049" s="26">
        <v>0</v>
      </c>
      <c r="AB2049" s="26">
        <v>0</v>
      </c>
      <c r="AC2049" s="26">
        <v>0</v>
      </c>
      <c r="AD2049" s="26">
        <v>0</v>
      </c>
      <c r="AE2049" s="26">
        <v>0.76459084486347773</v>
      </c>
    </row>
    <row r="2050" spans="1:31" x14ac:dyDescent="0.3">
      <c r="A2050">
        <v>2764353</v>
      </c>
      <c r="B2050">
        <v>1</v>
      </c>
      <c r="C2050" t="s">
        <v>81</v>
      </c>
      <c r="D2050" t="s">
        <v>128</v>
      </c>
      <c r="E2050" t="s">
        <v>152</v>
      </c>
      <c r="F2050" t="s">
        <v>5678</v>
      </c>
      <c r="G2050" t="s">
        <v>159</v>
      </c>
      <c r="H2050" t="s">
        <v>149</v>
      </c>
      <c r="I2050" t="s">
        <v>136</v>
      </c>
      <c r="J2050" t="s">
        <v>137</v>
      </c>
      <c r="K2050" t="s">
        <v>138</v>
      </c>
      <c r="L2050" t="s">
        <v>5936</v>
      </c>
      <c r="M2050" t="s">
        <v>5937</v>
      </c>
      <c r="N2050" s="26">
        <v>3.0705555549999999</v>
      </c>
      <c r="O2050">
        <v>0</v>
      </c>
      <c r="P2050">
        <v>0</v>
      </c>
      <c r="Q2050">
        <v>0</v>
      </c>
      <c r="R2050">
        <v>0</v>
      </c>
      <c r="S2050">
        <v>13</v>
      </c>
      <c r="T2050">
        <v>0</v>
      </c>
      <c r="U2050">
        <v>25</v>
      </c>
      <c r="V2050">
        <v>0</v>
      </c>
      <c r="W2050" s="26">
        <v>0</v>
      </c>
      <c r="X2050" s="26">
        <v>0</v>
      </c>
      <c r="Y2050" s="26">
        <v>0</v>
      </c>
      <c r="Z2050" s="26">
        <v>0</v>
      </c>
      <c r="AA2050" s="26">
        <v>1290.0951622244104</v>
      </c>
      <c r="AB2050" s="26">
        <v>0</v>
      </c>
      <c r="AC2050" s="26">
        <v>3537.9065708402004</v>
      </c>
      <c r="AD2050" s="26">
        <v>0</v>
      </c>
      <c r="AE2050" s="26">
        <v>4828.0017330646106</v>
      </c>
    </row>
    <row r="2051" spans="1:31" x14ac:dyDescent="0.3">
      <c r="A2051">
        <v>2765086</v>
      </c>
      <c r="B2051">
        <v>1</v>
      </c>
      <c r="C2051" t="s">
        <v>80</v>
      </c>
      <c r="D2051" t="s">
        <v>85</v>
      </c>
      <c r="E2051" t="s">
        <v>170</v>
      </c>
      <c r="F2051" t="s">
        <v>5938</v>
      </c>
      <c r="G2051" t="s">
        <v>1885</v>
      </c>
      <c r="H2051" t="s">
        <v>135</v>
      </c>
      <c r="I2051" t="s">
        <v>136</v>
      </c>
      <c r="J2051" t="s">
        <v>137</v>
      </c>
      <c r="K2051" t="s">
        <v>138</v>
      </c>
      <c r="L2051" t="s">
        <v>5939</v>
      </c>
      <c r="M2051" t="s">
        <v>5940</v>
      </c>
      <c r="N2051" s="26">
        <v>0.97194444400000002</v>
      </c>
      <c r="O2051">
        <v>0</v>
      </c>
      <c r="P2051">
        <v>75</v>
      </c>
      <c r="Q2051">
        <v>0</v>
      </c>
      <c r="R2051">
        <v>0</v>
      </c>
      <c r="S2051">
        <v>0</v>
      </c>
      <c r="T2051">
        <v>8</v>
      </c>
      <c r="U2051">
        <v>0</v>
      </c>
      <c r="V2051">
        <v>0</v>
      </c>
      <c r="W2051" s="26">
        <v>0</v>
      </c>
      <c r="X2051" s="26">
        <v>15.445863010249221</v>
      </c>
      <c r="Y2051" s="26">
        <v>0</v>
      </c>
      <c r="Z2051" s="26">
        <v>0</v>
      </c>
      <c r="AA2051" s="26">
        <v>0</v>
      </c>
      <c r="AB2051" s="26">
        <v>12.82615863231746</v>
      </c>
      <c r="AC2051" s="26">
        <v>0</v>
      </c>
      <c r="AD2051" s="26">
        <v>0</v>
      </c>
      <c r="AE2051" s="26">
        <v>28.272021642566681</v>
      </c>
    </row>
    <row r="2052" spans="1:31" x14ac:dyDescent="0.3">
      <c r="A2052">
        <v>2764754</v>
      </c>
      <c r="B2052">
        <v>1</v>
      </c>
      <c r="C2052" t="s">
        <v>81</v>
      </c>
      <c r="D2052" t="s">
        <v>128</v>
      </c>
      <c r="E2052" t="s">
        <v>157</v>
      </c>
      <c r="F2052" t="s">
        <v>5941</v>
      </c>
      <c r="G2052" t="s">
        <v>186</v>
      </c>
      <c r="H2052" t="s">
        <v>149</v>
      </c>
      <c r="I2052" t="s">
        <v>136</v>
      </c>
      <c r="J2052" t="s">
        <v>137</v>
      </c>
      <c r="K2052" t="s">
        <v>187</v>
      </c>
      <c r="L2052" t="s">
        <v>5942</v>
      </c>
      <c r="M2052" t="s">
        <v>5943</v>
      </c>
      <c r="N2052" s="26">
        <v>2.5905555549999999</v>
      </c>
      <c r="O2052">
        <v>0</v>
      </c>
      <c r="P2052">
        <v>677</v>
      </c>
      <c r="Q2052">
        <v>0</v>
      </c>
      <c r="R2052">
        <v>0</v>
      </c>
      <c r="S2052">
        <v>0</v>
      </c>
      <c r="T2052">
        <v>26</v>
      </c>
      <c r="U2052">
        <v>0</v>
      </c>
      <c r="V2052">
        <v>0</v>
      </c>
      <c r="W2052" s="26">
        <v>0</v>
      </c>
      <c r="X2052" s="26">
        <v>401.52723264028424</v>
      </c>
      <c r="Y2052" s="26">
        <v>0</v>
      </c>
      <c r="Z2052" s="26">
        <v>0</v>
      </c>
      <c r="AA2052" s="26">
        <v>0</v>
      </c>
      <c r="AB2052" s="26">
        <v>178.45839691562048</v>
      </c>
      <c r="AC2052" s="26">
        <v>0</v>
      </c>
      <c r="AD2052" s="26">
        <v>0</v>
      </c>
      <c r="AE2052" s="26">
        <v>579.98562955590478</v>
      </c>
    </row>
    <row r="2053" spans="1:31" x14ac:dyDescent="0.3">
      <c r="A2053">
        <v>2765132</v>
      </c>
      <c r="B2053">
        <v>1</v>
      </c>
      <c r="C2053" t="s">
        <v>81</v>
      </c>
      <c r="D2053" t="s">
        <v>121</v>
      </c>
      <c r="E2053" t="s">
        <v>152</v>
      </c>
      <c r="F2053" t="s">
        <v>5944</v>
      </c>
      <c r="G2053" t="s">
        <v>159</v>
      </c>
      <c r="H2053" t="s">
        <v>149</v>
      </c>
      <c r="I2053" t="s">
        <v>136</v>
      </c>
      <c r="J2053" t="s">
        <v>137</v>
      </c>
      <c r="K2053" t="s">
        <v>138</v>
      </c>
      <c r="L2053" t="s">
        <v>5945</v>
      </c>
      <c r="M2053" t="s">
        <v>5946</v>
      </c>
      <c r="N2053" s="26">
        <v>0.63888888799999999</v>
      </c>
      <c r="O2053">
        <v>1</v>
      </c>
      <c r="P2053">
        <v>126</v>
      </c>
      <c r="Q2053">
        <v>2</v>
      </c>
      <c r="R2053">
        <v>2</v>
      </c>
      <c r="S2053">
        <v>1</v>
      </c>
      <c r="T2053">
        <v>0</v>
      </c>
      <c r="U2053">
        <v>0</v>
      </c>
      <c r="V2053">
        <v>0</v>
      </c>
      <c r="W2053" s="26">
        <v>0.12293737947333334</v>
      </c>
      <c r="X2053" s="26">
        <v>7.7747328008960235</v>
      </c>
      <c r="Y2053" s="26">
        <v>0.2309591984355556</v>
      </c>
      <c r="Z2053" s="26">
        <v>0</v>
      </c>
      <c r="AA2053" s="26">
        <v>1.4591386779596001</v>
      </c>
      <c r="AB2053" s="26">
        <v>0</v>
      </c>
      <c r="AC2053" s="26">
        <v>0</v>
      </c>
      <c r="AD2053" s="26">
        <v>0</v>
      </c>
      <c r="AE2053" s="26">
        <v>9.5877680567645136</v>
      </c>
    </row>
    <row r="2054" spans="1:31" x14ac:dyDescent="0.3">
      <c r="A2054">
        <v>2765278</v>
      </c>
      <c r="B2054">
        <v>1</v>
      </c>
      <c r="C2054" t="s">
        <v>80</v>
      </c>
      <c r="D2054" t="s">
        <v>105</v>
      </c>
      <c r="E2054" t="s">
        <v>170</v>
      </c>
      <c r="F2054" t="s">
        <v>634</v>
      </c>
      <c r="G2054" t="s">
        <v>303</v>
      </c>
      <c r="H2054" t="s">
        <v>135</v>
      </c>
      <c r="I2054" t="s">
        <v>136</v>
      </c>
      <c r="J2054" t="s">
        <v>137</v>
      </c>
      <c r="K2054" t="s">
        <v>138</v>
      </c>
      <c r="L2054" t="s">
        <v>5947</v>
      </c>
      <c r="M2054" t="s">
        <v>5948</v>
      </c>
      <c r="N2054" s="26">
        <v>1.429166666</v>
      </c>
      <c r="O2054">
        <v>0</v>
      </c>
      <c r="P2054">
        <v>152</v>
      </c>
      <c r="Q2054">
        <v>0</v>
      </c>
      <c r="R2054">
        <v>0</v>
      </c>
      <c r="S2054">
        <v>0</v>
      </c>
      <c r="T2054">
        <v>1</v>
      </c>
      <c r="U2054">
        <v>0</v>
      </c>
      <c r="V2054">
        <v>0</v>
      </c>
      <c r="W2054" s="26">
        <v>0</v>
      </c>
      <c r="X2054" s="26">
        <v>78.116475189478749</v>
      </c>
      <c r="Y2054" s="26">
        <v>0</v>
      </c>
      <c r="Z2054" s="26">
        <v>0</v>
      </c>
      <c r="AA2054" s="26">
        <v>0</v>
      </c>
      <c r="AB2054" s="26">
        <v>0.14653740484251601</v>
      </c>
      <c r="AC2054" s="26">
        <v>0</v>
      </c>
      <c r="AD2054" s="26">
        <v>0</v>
      </c>
      <c r="AE2054" s="26">
        <v>78.263012594321268</v>
      </c>
    </row>
    <row r="2055" spans="1:31" x14ac:dyDescent="0.3">
      <c r="A2055">
        <v>2765301</v>
      </c>
      <c r="B2055">
        <v>1</v>
      </c>
      <c r="C2055" t="s">
        <v>80</v>
      </c>
      <c r="D2055" t="s">
        <v>83</v>
      </c>
      <c r="E2055" t="s">
        <v>132</v>
      </c>
      <c r="F2055" t="s">
        <v>2328</v>
      </c>
      <c r="G2055" t="s">
        <v>307</v>
      </c>
      <c r="H2055" t="s">
        <v>135</v>
      </c>
      <c r="I2055" t="s">
        <v>136</v>
      </c>
      <c r="J2055" t="s">
        <v>137</v>
      </c>
      <c r="K2055" t="s">
        <v>138</v>
      </c>
      <c r="L2055" t="s">
        <v>5949</v>
      </c>
      <c r="M2055" t="s">
        <v>5950</v>
      </c>
      <c r="N2055" s="26">
        <v>2.7966666660000001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1</v>
      </c>
      <c r="U2055">
        <v>0</v>
      </c>
      <c r="V2055">
        <v>0</v>
      </c>
      <c r="W2055" s="26">
        <v>0</v>
      </c>
      <c r="X2055" s="26">
        <v>0</v>
      </c>
      <c r="Y2055" s="26">
        <v>0</v>
      </c>
      <c r="Z2055" s="26">
        <v>0</v>
      </c>
      <c r="AA2055" s="26">
        <v>0</v>
      </c>
      <c r="AB2055" s="26">
        <v>29.228168999036953</v>
      </c>
      <c r="AC2055" s="26">
        <v>0</v>
      </c>
      <c r="AD2055" s="26">
        <v>0</v>
      </c>
      <c r="AE2055" s="26">
        <v>29.228168999036953</v>
      </c>
    </row>
    <row r="2056" spans="1:31" x14ac:dyDescent="0.3">
      <c r="A2056">
        <v>2765318</v>
      </c>
      <c r="B2056">
        <v>1</v>
      </c>
      <c r="C2056" t="s">
        <v>80</v>
      </c>
      <c r="D2056" t="s">
        <v>105</v>
      </c>
      <c r="E2056" t="s">
        <v>166</v>
      </c>
      <c r="F2056" t="s">
        <v>5951</v>
      </c>
      <c r="G2056" t="s">
        <v>143</v>
      </c>
      <c r="H2056" t="s">
        <v>135</v>
      </c>
      <c r="I2056" t="s">
        <v>136</v>
      </c>
      <c r="J2056" t="s">
        <v>137</v>
      </c>
      <c r="K2056" t="s">
        <v>138</v>
      </c>
      <c r="L2056" t="s">
        <v>5952</v>
      </c>
      <c r="M2056" t="s">
        <v>5953</v>
      </c>
      <c r="N2056" s="26">
        <v>0.50388888799999998</v>
      </c>
      <c r="O2056">
        <v>0</v>
      </c>
      <c r="P2056">
        <v>16</v>
      </c>
      <c r="Q2056">
        <v>0</v>
      </c>
      <c r="R2056">
        <v>0</v>
      </c>
      <c r="S2056">
        <v>0</v>
      </c>
      <c r="T2056">
        <v>7</v>
      </c>
      <c r="U2056">
        <v>0</v>
      </c>
      <c r="V2056">
        <v>0</v>
      </c>
      <c r="W2056" s="26">
        <v>0</v>
      </c>
      <c r="X2056" s="26">
        <v>1.8899354330361562</v>
      </c>
      <c r="Y2056" s="26">
        <v>0</v>
      </c>
      <c r="Z2056" s="26">
        <v>0</v>
      </c>
      <c r="AA2056" s="26">
        <v>0</v>
      </c>
      <c r="AB2056" s="26">
        <v>2.5404989724428648</v>
      </c>
      <c r="AC2056" s="26">
        <v>0</v>
      </c>
      <c r="AD2056" s="26">
        <v>0</v>
      </c>
      <c r="AE2056" s="26">
        <v>4.430434405479021</v>
      </c>
    </row>
    <row r="2057" spans="1:31" x14ac:dyDescent="0.3">
      <c r="A2057">
        <v>2765009</v>
      </c>
      <c r="B2057">
        <v>1</v>
      </c>
      <c r="C2057" t="s">
        <v>81</v>
      </c>
      <c r="D2057" t="s">
        <v>115</v>
      </c>
      <c r="E2057" t="s">
        <v>170</v>
      </c>
      <c r="F2057" t="s">
        <v>5954</v>
      </c>
      <c r="G2057" t="s">
        <v>5955</v>
      </c>
      <c r="H2057" t="s">
        <v>135</v>
      </c>
      <c r="I2057" t="s">
        <v>136</v>
      </c>
      <c r="J2057" t="s">
        <v>137</v>
      </c>
      <c r="K2057" t="s">
        <v>138</v>
      </c>
      <c r="L2057" t="s">
        <v>5956</v>
      </c>
      <c r="M2057" t="s">
        <v>5957</v>
      </c>
      <c r="N2057" s="26">
        <v>1.892222222</v>
      </c>
      <c r="O2057">
        <v>0</v>
      </c>
      <c r="P2057">
        <v>15</v>
      </c>
      <c r="Q2057">
        <v>0</v>
      </c>
      <c r="R2057">
        <v>1</v>
      </c>
      <c r="S2057">
        <v>0</v>
      </c>
      <c r="T2057">
        <v>1</v>
      </c>
      <c r="U2057">
        <v>0</v>
      </c>
      <c r="V2057">
        <v>0</v>
      </c>
      <c r="W2057" s="26">
        <v>0</v>
      </c>
      <c r="X2057" s="26">
        <v>2.7641105162407169</v>
      </c>
      <c r="Y2057" s="26">
        <v>0</v>
      </c>
      <c r="Z2057" s="26">
        <v>0</v>
      </c>
      <c r="AA2057" s="26">
        <v>0</v>
      </c>
      <c r="AB2057" s="26">
        <v>0</v>
      </c>
      <c r="AC2057" s="26">
        <v>0</v>
      </c>
      <c r="AD2057" s="26">
        <v>0</v>
      </c>
      <c r="AE2057" s="26">
        <v>2.7641105162407169</v>
      </c>
    </row>
    <row r="2058" spans="1:31" x14ac:dyDescent="0.3">
      <c r="A2058">
        <v>2764714</v>
      </c>
      <c r="B2058">
        <v>1</v>
      </c>
      <c r="C2058" t="s">
        <v>81</v>
      </c>
      <c r="D2058" t="s">
        <v>119</v>
      </c>
      <c r="E2058" t="s">
        <v>146</v>
      </c>
      <c r="F2058" t="s">
        <v>2049</v>
      </c>
      <c r="G2058" t="s">
        <v>774</v>
      </c>
      <c r="H2058" t="s">
        <v>149</v>
      </c>
      <c r="I2058" t="s">
        <v>136</v>
      </c>
      <c r="J2058" t="s">
        <v>137</v>
      </c>
      <c r="K2058" t="s">
        <v>187</v>
      </c>
      <c r="L2058" t="s">
        <v>5958</v>
      </c>
      <c r="M2058" t="s">
        <v>5959</v>
      </c>
      <c r="N2058" s="26">
        <v>5.773055555</v>
      </c>
      <c r="O2058">
        <v>0</v>
      </c>
      <c r="P2058">
        <v>95</v>
      </c>
      <c r="Q2058">
        <v>0</v>
      </c>
      <c r="R2058">
        <v>35</v>
      </c>
      <c r="S2058">
        <v>0</v>
      </c>
      <c r="T2058">
        <v>7</v>
      </c>
      <c r="U2058">
        <v>0</v>
      </c>
      <c r="V2058">
        <v>0</v>
      </c>
      <c r="W2058" s="26">
        <v>0</v>
      </c>
      <c r="X2058" s="26">
        <v>58.287080405676377</v>
      </c>
      <c r="Y2058" s="26">
        <v>0</v>
      </c>
      <c r="Z2058" s="26">
        <v>29.73268433315857</v>
      </c>
      <c r="AA2058" s="26">
        <v>0</v>
      </c>
      <c r="AB2058" s="26">
        <v>20.675947038360668</v>
      </c>
      <c r="AC2058" s="26">
        <v>0</v>
      </c>
      <c r="AD2058" s="26">
        <v>0</v>
      </c>
      <c r="AE2058" s="26">
        <v>108.69571177719561</v>
      </c>
    </row>
    <row r="2059" spans="1:31" x14ac:dyDescent="0.3">
      <c r="A2059">
        <v>2765215</v>
      </c>
      <c r="B2059">
        <v>1</v>
      </c>
      <c r="C2059" t="s">
        <v>81</v>
      </c>
      <c r="D2059" t="s">
        <v>128</v>
      </c>
      <c r="E2059" t="s">
        <v>166</v>
      </c>
      <c r="F2059" t="s">
        <v>5960</v>
      </c>
      <c r="G2059" t="s">
        <v>2394</v>
      </c>
      <c r="H2059" t="s">
        <v>135</v>
      </c>
      <c r="I2059" t="s">
        <v>136</v>
      </c>
      <c r="J2059" t="s">
        <v>137</v>
      </c>
      <c r="K2059" t="s">
        <v>138</v>
      </c>
      <c r="L2059" t="s">
        <v>5961</v>
      </c>
      <c r="M2059" t="s">
        <v>5962</v>
      </c>
      <c r="N2059" s="26">
        <v>0.42944444399999998</v>
      </c>
      <c r="O2059">
        <v>0</v>
      </c>
      <c r="P2059">
        <v>30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 s="26">
        <v>0</v>
      </c>
      <c r="X2059" s="26">
        <v>4.5017678478521859</v>
      </c>
      <c r="Y2059" s="26">
        <v>0</v>
      </c>
      <c r="Z2059" s="26">
        <v>0</v>
      </c>
      <c r="AA2059" s="26">
        <v>0</v>
      </c>
      <c r="AB2059" s="26">
        <v>0</v>
      </c>
      <c r="AC2059" s="26">
        <v>0</v>
      </c>
      <c r="AD2059" s="26">
        <v>0</v>
      </c>
      <c r="AE2059" s="26">
        <v>4.5017678478521859</v>
      </c>
    </row>
    <row r="2060" spans="1:31" x14ac:dyDescent="0.3">
      <c r="A2060">
        <v>2765358</v>
      </c>
      <c r="B2060">
        <v>1</v>
      </c>
      <c r="C2060" t="s">
        <v>80</v>
      </c>
      <c r="D2060" t="s">
        <v>105</v>
      </c>
      <c r="E2060" t="s">
        <v>170</v>
      </c>
      <c r="F2060" t="s">
        <v>5963</v>
      </c>
      <c r="G2060" t="s">
        <v>143</v>
      </c>
      <c r="H2060" t="s">
        <v>135</v>
      </c>
      <c r="I2060" t="s">
        <v>136</v>
      </c>
      <c r="J2060" t="s">
        <v>137</v>
      </c>
      <c r="K2060" t="s">
        <v>138</v>
      </c>
      <c r="L2060" t="s">
        <v>5964</v>
      </c>
      <c r="M2060" t="s">
        <v>5965</v>
      </c>
      <c r="N2060" s="26">
        <v>0.28749999999999998</v>
      </c>
      <c r="O2060">
        <v>0</v>
      </c>
      <c r="P2060">
        <v>89</v>
      </c>
      <c r="Q2060">
        <v>0</v>
      </c>
      <c r="R2060">
        <v>0</v>
      </c>
      <c r="S2060">
        <v>0</v>
      </c>
      <c r="T2060">
        <v>1</v>
      </c>
      <c r="U2060">
        <v>0</v>
      </c>
      <c r="V2060">
        <v>0</v>
      </c>
      <c r="W2060" s="26">
        <v>0</v>
      </c>
      <c r="X2060" s="26">
        <v>6.9486306531620192</v>
      </c>
      <c r="Y2060" s="26">
        <v>0</v>
      </c>
      <c r="Z2060" s="26">
        <v>0</v>
      </c>
      <c r="AA2060" s="26">
        <v>0</v>
      </c>
      <c r="AB2060" s="26">
        <v>2.8459294438118336E-2</v>
      </c>
      <c r="AC2060" s="26">
        <v>0</v>
      </c>
      <c r="AD2060" s="26">
        <v>0</v>
      </c>
      <c r="AE2060" s="26">
        <v>6.9770899476001373</v>
      </c>
    </row>
    <row r="2061" spans="1:31" x14ac:dyDescent="0.3">
      <c r="A2061">
        <v>2765026</v>
      </c>
      <c r="B2061">
        <v>1</v>
      </c>
      <c r="C2061" t="s">
        <v>80</v>
      </c>
      <c r="D2061" t="s">
        <v>105</v>
      </c>
      <c r="E2061" t="s">
        <v>157</v>
      </c>
      <c r="F2061" t="s">
        <v>5966</v>
      </c>
      <c r="G2061" t="s">
        <v>159</v>
      </c>
      <c r="H2061" t="s">
        <v>149</v>
      </c>
      <c r="I2061" t="s">
        <v>136</v>
      </c>
      <c r="J2061" t="s">
        <v>137</v>
      </c>
      <c r="K2061" t="s">
        <v>138</v>
      </c>
      <c r="L2061" t="s">
        <v>5967</v>
      </c>
      <c r="M2061" t="s">
        <v>5968</v>
      </c>
      <c r="N2061" s="26">
        <v>0.22916666599999999</v>
      </c>
      <c r="O2061">
        <v>0</v>
      </c>
      <c r="P2061">
        <v>609</v>
      </c>
      <c r="Q2061">
        <v>0</v>
      </c>
      <c r="R2061">
        <v>0</v>
      </c>
      <c r="S2061">
        <v>0</v>
      </c>
      <c r="T2061">
        <v>73</v>
      </c>
      <c r="U2061">
        <v>0</v>
      </c>
      <c r="V2061">
        <v>0</v>
      </c>
      <c r="W2061" s="26">
        <v>0</v>
      </c>
      <c r="X2061" s="26">
        <v>38.817793749720948</v>
      </c>
      <c r="Y2061" s="26">
        <v>0</v>
      </c>
      <c r="Z2061" s="26">
        <v>0</v>
      </c>
      <c r="AA2061" s="26">
        <v>0</v>
      </c>
      <c r="AB2061" s="26">
        <v>25.961050433832227</v>
      </c>
      <c r="AC2061" s="26">
        <v>0</v>
      </c>
      <c r="AD2061" s="26">
        <v>0</v>
      </c>
      <c r="AE2061" s="26">
        <v>64.778844183553176</v>
      </c>
    </row>
    <row r="2062" spans="1:31" x14ac:dyDescent="0.3">
      <c r="A2062">
        <v>2764717</v>
      </c>
      <c r="B2062">
        <v>1</v>
      </c>
      <c r="C2062" t="s">
        <v>80</v>
      </c>
      <c r="D2062" t="s">
        <v>105</v>
      </c>
      <c r="E2062" t="s">
        <v>132</v>
      </c>
      <c r="F2062" t="s">
        <v>5969</v>
      </c>
      <c r="G2062" t="s">
        <v>307</v>
      </c>
      <c r="H2062" t="s">
        <v>135</v>
      </c>
      <c r="I2062" t="s">
        <v>136</v>
      </c>
      <c r="J2062" t="s">
        <v>137</v>
      </c>
      <c r="K2062" t="s">
        <v>138</v>
      </c>
      <c r="L2062" t="s">
        <v>5970</v>
      </c>
      <c r="M2062" t="s">
        <v>5971</v>
      </c>
      <c r="N2062" s="26">
        <v>7.4405555550000004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2</v>
      </c>
      <c r="U2062">
        <v>0</v>
      </c>
      <c r="V2062">
        <v>0</v>
      </c>
      <c r="W2062" s="26">
        <v>0</v>
      </c>
      <c r="X2062" s="26">
        <v>0</v>
      </c>
      <c r="Y2062" s="26">
        <v>0</v>
      </c>
      <c r="Z2062" s="26">
        <v>0</v>
      </c>
      <c r="AA2062" s="26">
        <v>0</v>
      </c>
      <c r="AB2062" s="26">
        <v>174.54450829485458</v>
      </c>
      <c r="AC2062" s="26">
        <v>0</v>
      </c>
      <c r="AD2062" s="26">
        <v>0</v>
      </c>
      <c r="AE2062" s="26">
        <v>174.54450829485458</v>
      </c>
    </row>
    <row r="2063" spans="1:31" x14ac:dyDescent="0.3">
      <c r="A2063">
        <v>2764840</v>
      </c>
      <c r="B2063">
        <v>1</v>
      </c>
      <c r="C2063" t="s">
        <v>81</v>
      </c>
      <c r="D2063" t="s">
        <v>123</v>
      </c>
      <c r="E2063" t="s">
        <v>146</v>
      </c>
      <c r="F2063" t="s">
        <v>5972</v>
      </c>
      <c r="G2063" t="s">
        <v>159</v>
      </c>
      <c r="H2063" t="s">
        <v>149</v>
      </c>
      <c r="I2063" t="s">
        <v>136</v>
      </c>
      <c r="J2063" t="s">
        <v>137</v>
      </c>
      <c r="K2063" t="s">
        <v>138</v>
      </c>
      <c r="L2063" t="s">
        <v>5973</v>
      </c>
      <c r="M2063" t="s">
        <v>5974</v>
      </c>
      <c r="N2063" s="26">
        <v>0.95111111100000001</v>
      </c>
      <c r="O2063">
        <v>0</v>
      </c>
      <c r="P2063">
        <v>2</v>
      </c>
      <c r="Q2063">
        <v>0</v>
      </c>
      <c r="R2063">
        <v>0</v>
      </c>
      <c r="S2063">
        <v>0</v>
      </c>
      <c r="T2063">
        <v>238</v>
      </c>
      <c r="U2063">
        <v>1</v>
      </c>
      <c r="V2063">
        <v>6</v>
      </c>
      <c r="W2063" s="26">
        <v>0</v>
      </c>
      <c r="X2063" s="26">
        <v>0.84538926860360497</v>
      </c>
      <c r="Y2063" s="26">
        <v>0</v>
      </c>
      <c r="Z2063" s="26">
        <v>0</v>
      </c>
      <c r="AA2063" s="26">
        <v>0</v>
      </c>
      <c r="AB2063" s="26">
        <v>177.63766855776112</v>
      </c>
      <c r="AC2063" s="26">
        <v>27.576649970964148</v>
      </c>
      <c r="AD2063" s="26">
        <v>309.45971512483379</v>
      </c>
      <c r="AE2063" s="26">
        <v>515.51942292216268</v>
      </c>
    </row>
    <row r="2064" spans="1:31" x14ac:dyDescent="0.3">
      <c r="A2064">
        <v>2764860</v>
      </c>
      <c r="B2064">
        <v>1</v>
      </c>
      <c r="C2064" t="s">
        <v>80</v>
      </c>
      <c r="D2064" t="s">
        <v>85</v>
      </c>
      <c r="E2064" t="s">
        <v>132</v>
      </c>
      <c r="F2064" t="s">
        <v>4844</v>
      </c>
      <c r="G2064" t="s">
        <v>134</v>
      </c>
      <c r="H2064" t="s">
        <v>135</v>
      </c>
      <c r="I2064" t="s">
        <v>136</v>
      </c>
      <c r="J2064" t="s">
        <v>137</v>
      </c>
      <c r="K2064" t="s">
        <v>138</v>
      </c>
      <c r="L2064" t="s">
        <v>5975</v>
      </c>
      <c r="M2064" t="s">
        <v>5976</v>
      </c>
      <c r="N2064" s="26">
        <v>0.94194444399999999</v>
      </c>
      <c r="O2064">
        <v>0</v>
      </c>
      <c r="P2064">
        <v>15</v>
      </c>
      <c r="Q2064">
        <v>0</v>
      </c>
      <c r="R2064">
        <v>0</v>
      </c>
      <c r="S2064">
        <v>0</v>
      </c>
      <c r="T2064">
        <v>1</v>
      </c>
      <c r="U2064">
        <v>0</v>
      </c>
      <c r="V2064">
        <v>0</v>
      </c>
      <c r="W2064" s="26">
        <v>0</v>
      </c>
      <c r="X2064" s="26">
        <v>2.9469837536264691</v>
      </c>
      <c r="Y2064" s="26">
        <v>0</v>
      </c>
      <c r="Z2064" s="26">
        <v>0</v>
      </c>
      <c r="AA2064" s="26">
        <v>0</v>
      </c>
      <c r="AB2064" s="26">
        <v>1.6379031213672222</v>
      </c>
      <c r="AC2064" s="26">
        <v>0</v>
      </c>
      <c r="AD2064" s="26">
        <v>0</v>
      </c>
      <c r="AE2064" s="26">
        <v>4.5848868749936909</v>
      </c>
    </row>
    <row r="2065" spans="1:31" x14ac:dyDescent="0.3">
      <c r="A2065">
        <v>2764654</v>
      </c>
      <c r="B2065">
        <v>1</v>
      </c>
      <c r="C2065" t="s">
        <v>81</v>
      </c>
      <c r="D2065" t="s">
        <v>120</v>
      </c>
      <c r="E2065" t="s">
        <v>157</v>
      </c>
      <c r="F2065" t="s">
        <v>5977</v>
      </c>
      <c r="G2065" t="s">
        <v>159</v>
      </c>
      <c r="H2065" t="s">
        <v>149</v>
      </c>
      <c r="I2065" t="s">
        <v>136</v>
      </c>
      <c r="J2065" t="s">
        <v>137</v>
      </c>
      <c r="K2065" t="s">
        <v>138</v>
      </c>
      <c r="L2065" t="s">
        <v>5978</v>
      </c>
      <c r="M2065" t="s">
        <v>5979</v>
      </c>
      <c r="N2065" s="26">
        <v>0.60444444399999997</v>
      </c>
      <c r="O2065">
        <v>7</v>
      </c>
      <c r="P2065">
        <v>3536</v>
      </c>
      <c r="Q2065">
        <v>284</v>
      </c>
      <c r="R2065">
        <v>209</v>
      </c>
      <c r="S2065">
        <v>40</v>
      </c>
      <c r="T2065">
        <v>347</v>
      </c>
      <c r="U2065">
        <v>4</v>
      </c>
      <c r="V2065">
        <v>1</v>
      </c>
      <c r="W2065" s="26">
        <v>0.89345278945279993</v>
      </c>
      <c r="X2065" s="26">
        <v>417.36587676548021</v>
      </c>
      <c r="Y2065" s="26">
        <v>147.02363123588344</v>
      </c>
      <c r="Z2065" s="26">
        <v>4.8813257178456331</v>
      </c>
      <c r="AA2065" s="26">
        <v>175.56284390556181</v>
      </c>
      <c r="AB2065" s="26">
        <v>126.22020908510324</v>
      </c>
      <c r="AC2065" s="26">
        <v>157.26074029299733</v>
      </c>
      <c r="AD2065" s="26">
        <v>95.152468756936216</v>
      </c>
      <c r="AE2065" s="26">
        <v>1124.3605485492608</v>
      </c>
    </row>
    <row r="2066" spans="1:31" x14ac:dyDescent="0.3">
      <c r="A2066">
        <v>2764691</v>
      </c>
      <c r="B2066">
        <v>1</v>
      </c>
      <c r="C2066" t="s">
        <v>81</v>
      </c>
      <c r="D2066" t="s">
        <v>112</v>
      </c>
      <c r="E2066" t="s">
        <v>132</v>
      </c>
      <c r="F2066" t="s">
        <v>5980</v>
      </c>
      <c r="G2066" t="s">
        <v>134</v>
      </c>
      <c r="H2066" t="s">
        <v>135</v>
      </c>
      <c r="I2066" t="s">
        <v>136</v>
      </c>
      <c r="J2066" t="s">
        <v>137</v>
      </c>
      <c r="K2066" t="s">
        <v>138</v>
      </c>
      <c r="L2066" t="s">
        <v>5981</v>
      </c>
      <c r="M2066" t="s">
        <v>5982</v>
      </c>
      <c r="N2066" s="26">
        <v>4.4088888879999999</v>
      </c>
      <c r="O2066">
        <v>0</v>
      </c>
      <c r="P2066">
        <v>5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 s="26">
        <v>0</v>
      </c>
      <c r="X2066" s="26">
        <v>2.5334969555252225</v>
      </c>
      <c r="Y2066" s="26">
        <v>0</v>
      </c>
      <c r="Z2066" s="26">
        <v>0</v>
      </c>
      <c r="AA2066" s="26">
        <v>0</v>
      </c>
      <c r="AB2066" s="26">
        <v>0</v>
      </c>
      <c r="AC2066" s="26">
        <v>0</v>
      </c>
      <c r="AD2066" s="26">
        <v>0</v>
      </c>
      <c r="AE2066" s="26">
        <v>2.5334969555252225</v>
      </c>
    </row>
    <row r="2067" spans="1:31" x14ac:dyDescent="0.3">
      <c r="A2067">
        <v>2765173</v>
      </c>
      <c r="B2067">
        <v>2</v>
      </c>
      <c r="C2067" t="s">
        <v>81</v>
      </c>
      <c r="D2067" t="s">
        <v>127</v>
      </c>
      <c r="E2067" t="s">
        <v>141</v>
      </c>
      <c r="F2067" t="s">
        <v>4858</v>
      </c>
      <c r="G2067" t="s">
        <v>204</v>
      </c>
      <c r="H2067" t="s">
        <v>135</v>
      </c>
      <c r="I2067" t="s">
        <v>136</v>
      </c>
      <c r="J2067" t="s">
        <v>137</v>
      </c>
      <c r="K2067" t="s">
        <v>138</v>
      </c>
      <c r="L2067" t="s">
        <v>5983</v>
      </c>
      <c r="M2067" t="s">
        <v>5984</v>
      </c>
      <c r="N2067" s="26">
        <v>0.31694444399999999</v>
      </c>
      <c r="O2067">
        <v>0</v>
      </c>
      <c r="P2067">
        <v>146</v>
      </c>
      <c r="Q2067">
        <v>0</v>
      </c>
      <c r="R2067">
        <v>0</v>
      </c>
      <c r="S2067">
        <v>0</v>
      </c>
      <c r="T2067">
        <v>28</v>
      </c>
      <c r="U2067">
        <v>0</v>
      </c>
      <c r="V2067">
        <v>0</v>
      </c>
      <c r="W2067" s="26">
        <v>0</v>
      </c>
      <c r="X2067" s="26">
        <v>14.10956217974354</v>
      </c>
      <c r="Y2067" s="26">
        <v>0</v>
      </c>
      <c r="Z2067" s="26">
        <v>0</v>
      </c>
      <c r="AA2067" s="26">
        <v>0</v>
      </c>
      <c r="AB2067" s="26">
        <v>8.5311908714177207</v>
      </c>
      <c r="AC2067" s="26">
        <v>0</v>
      </c>
      <c r="AD2067" s="26">
        <v>0</v>
      </c>
      <c r="AE2067" s="26">
        <v>22.640753051161262</v>
      </c>
    </row>
    <row r="2068" spans="1:31" x14ac:dyDescent="0.3">
      <c r="A2068">
        <v>2764697</v>
      </c>
      <c r="B2068">
        <v>1</v>
      </c>
      <c r="C2068" t="s">
        <v>80</v>
      </c>
      <c r="D2068" t="s">
        <v>91</v>
      </c>
      <c r="E2068" t="s">
        <v>141</v>
      </c>
      <c r="F2068" t="s">
        <v>4580</v>
      </c>
      <c r="G2068" t="s">
        <v>186</v>
      </c>
      <c r="H2068" t="s">
        <v>135</v>
      </c>
      <c r="I2068" t="s">
        <v>136</v>
      </c>
      <c r="J2068" t="s">
        <v>137</v>
      </c>
      <c r="K2068" t="s">
        <v>187</v>
      </c>
      <c r="L2068" t="s">
        <v>5985</v>
      </c>
      <c r="M2068" t="s">
        <v>5986</v>
      </c>
      <c r="N2068" s="26">
        <v>7.6963888880000004</v>
      </c>
      <c r="O2068">
        <v>0</v>
      </c>
      <c r="P2068">
        <v>10</v>
      </c>
      <c r="Q2068">
        <v>0</v>
      </c>
      <c r="R2068">
        <v>25</v>
      </c>
      <c r="S2068">
        <v>0</v>
      </c>
      <c r="T2068">
        <v>7</v>
      </c>
      <c r="U2068">
        <v>0</v>
      </c>
      <c r="V2068">
        <v>0</v>
      </c>
      <c r="W2068" s="26">
        <v>0</v>
      </c>
      <c r="X2068" s="26">
        <v>15.921048732107291</v>
      </c>
      <c r="Y2068" s="26">
        <v>0</v>
      </c>
      <c r="Z2068" s="26">
        <v>9.1586332297922137</v>
      </c>
      <c r="AA2068" s="26">
        <v>0</v>
      </c>
      <c r="AB2068" s="26">
        <v>0.82092359918727087</v>
      </c>
      <c r="AC2068" s="26">
        <v>0</v>
      </c>
      <c r="AD2068" s="26">
        <v>0</v>
      </c>
      <c r="AE2068" s="26">
        <v>25.900605561086774</v>
      </c>
    </row>
    <row r="2069" spans="1:31" x14ac:dyDescent="0.3">
      <c r="A2069">
        <v>2764780</v>
      </c>
      <c r="B2069">
        <v>1</v>
      </c>
      <c r="C2069" t="s">
        <v>80</v>
      </c>
      <c r="D2069" t="s">
        <v>96</v>
      </c>
      <c r="E2069" t="s">
        <v>146</v>
      </c>
      <c r="F2069" t="s">
        <v>5987</v>
      </c>
      <c r="G2069" t="s">
        <v>628</v>
      </c>
      <c r="H2069" t="s">
        <v>149</v>
      </c>
      <c r="I2069" t="s">
        <v>136</v>
      </c>
      <c r="J2069" t="s">
        <v>137</v>
      </c>
      <c r="K2069" t="s">
        <v>187</v>
      </c>
      <c r="L2069" t="s">
        <v>5988</v>
      </c>
      <c r="M2069" t="s">
        <v>5989</v>
      </c>
      <c r="N2069" s="26">
        <v>3.16</v>
      </c>
      <c r="O2069">
        <v>2</v>
      </c>
      <c r="P2069">
        <v>1058</v>
      </c>
      <c r="Q2069">
        <v>5</v>
      </c>
      <c r="R2069">
        <v>7</v>
      </c>
      <c r="S2069">
        <v>8</v>
      </c>
      <c r="T2069">
        <v>164</v>
      </c>
      <c r="U2069">
        <v>0</v>
      </c>
      <c r="V2069">
        <v>0</v>
      </c>
      <c r="W2069" s="26">
        <v>10.165142935905607</v>
      </c>
      <c r="X2069" s="26">
        <v>1134.7170753325545</v>
      </c>
      <c r="Y2069" s="26">
        <v>7.9352683033531601</v>
      </c>
      <c r="Z2069" s="26">
        <v>6.5846367424834753</v>
      </c>
      <c r="AA2069" s="26">
        <v>292.71403373858152</v>
      </c>
      <c r="AB2069" s="26">
        <v>636.88706334342726</v>
      </c>
      <c r="AC2069" s="26">
        <v>0</v>
      </c>
      <c r="AD2069" s="26">
        <v>0</v>
      </c>
      <c r="AE2069" s="26">
        <v>2089.0032203963056</v>
      </c>
    </row>
    <row r="2070" spans="1:31" x14ac:dyDescent="0.3">
      <c r="A2070">
        <v>2765298</v>
      </c>
      <c r="B2070">
        <v>1</v>
      </c>
      <c r="C2070" t="s">
        <v>81</v>
      </c>
      <c r="D2070" t="s">
        <v>127</v>
      </c>
      <c r="E2070" t="s">
        <v>146</v>
      </c>
      <c r="F2070" t="s">
        <v>5990</v>
      </c>
      <c r="G2070" t="s">
        <v>159</v>
      </c>
      <c r="H2070" t="s">
        <v>149</v>
      </c>
      <c r="I2070" t="s">
        <v>136</v>
      </c>
      <c r="J2070" t="s">
        <v>137</v>
      </c>
      <c r="K2070" t="s">
        <v>138</v>
      </c>
      <c r="L2070" t="s">
        <v>5991</v>
      </c>
      <c r="M2070" t="s">
        <v>5992</v>
      </c>
      <c r="N2070" s="26">
        <v>0.78388888800000001</v>
      </c>
      <c r="O2070">
        <v>6</v>
      </c>
      <c r="P2070">
        <v>0</v>
      </c>
      <c r="Q2070">
        <v>158</v>
      </c>
      <c r="R2070">
        <v>6</v>
      </c>
      <c r="S2070">
        <v>8</v>
      </c>
      <c r="T2070">
        <v>0</v>
      </c>
      <c r="U2070">
        <v>0</v>
      </c>
      <c r="V2070">
        <v>0</v>
      </c>
      <c r="W2070" s="26">
        <v>0</v>
      </c>
      <c r="X2070" s="26">
        <v>0</v>
      </c>
      <c r="Y2070" s="26">
        <v>1.1412335096872805</v>
      </c>
      <c r="Z2070" s="26">
        <v>0</v>
      </c>
      <c r="AA2070" s="26">
        <v>12.299591406349986</v>
      </c>
      <c r="AB2070" s="26">
        <v>0</v>
      </c>
      <c r="AC2070" s="26">
        <v>0</v>
      </c>
      <c r="AD2070" s="26">
        <v>0</v>
      </c>
      <c r="AE2070" s="26">
        <v>13.440824916037267</v>
      </c>
    </row>
    <row r="2071" spans="1:31" x14ac:dyDescent="0.3">
      <c r="A2071">
        <v>2764757</v>
      </c>
      <c r="B2071">
        <v>1</v>
      </c>
      <c r="C2071" t="s">
        <v>81</v>
      </c>
      <c r="D2071" t="s">
        <v>128</v>
      </c>
      <c r="E2071" t="s">
        <v>157</v>
      </c>
      <c r="F2071" t="s">
        <v>5993</v>
      </c>
      <c r="G2071" t="s">
        <v>186</v>
      </c>
      <c r="H2071" t="s">
        <v>149</v>
      </c>
      <c r="I2071" t="s">
        <v>136</v>
      </c>
      <c r="J2071" t="s">
        <v>137</v>
      </c>
      <c r="K2071" t="s">
        <v>187</v>
      </c>
      <c r="L2071" t="s">
        <v>5994</v>
      </c>
      <c r="M2071" t="s">
        <v>5995</v>
      </c>
      <c r="N2071" s="26">
        <v>3.1625000000000001</v>
      </c>
      <c r="O2071">
        <v>0</v>
      </c>
      <c r="P2071">
        <v>896</v>
      </c>
      <c r="Q2071">
        <v>0</v>
      </c>
      <c r="R2071">
        <v>0</v>
      </c>
      <c r="S2071">
        <v>0</v>
      </c>
      <c r="T2071">
        <v>98</v>
      </c>
      <c r="U2071">
        <v>0</v>
      </c>
      <c r="V2071">
        <v>0</v>
      </c>
      <c r="W2071" s="26">
        <v>0</v>
      </c>
      <c r="X2071" s="26">
        <v>565.06965861598349</v>
      </c>
      <c r="Y2071" s="26">
        <v>0</v>
      </c>
      <c r="Z2071" s="26">
        <v>0</v>
      </c>
      <c r="AA2071" s="26">
        <v>0</v>
      </c>
      <c r="AB2071" s="26">
        <v>606.39749824233695</v>
      </c>
      <c r="AC2071" s="26">
        <v>0</v>
      </c>
      <c r="AD2071" s="26">
        <v>0</v>
      </c>
      <c r="AE2071" s="26">
        <v>1171.4671568583203</v>
      </c>
    </row>
    <row r="2072" spans="1:31" x14ac:dyDescent="0.3">
      <c r="A2072">
        <v>2764611</v>
      </c>
      <c r="B2072">
        <v>1</v>
      </c>
      <c r="C2072" t="s">
        <v>81</v>
      </c>
      <c r="D2072" t="s">
        <v>112</v>
      </c>
      <c r="E2072" t="s">
        <v>141</v>
      </c>
      <c r="F2072" t="s">
        <v>5996</v>
      </c>
      <c r="G2072" t="s">
        <v>143</v>
      </c>
      <c r="H2072" t="s">
        <v>135</v>
      </c>
      <c r="I2072" t="s">
        <v>136</v>
      </c>
      <c r="J2072" t="s">
        <v>137</v>
      </c>
      <c r="K2072" t="s">
        <v>138</v>
      </c>
      <c r="L2072" t="s">
        <v>5997</v>
      </c>
      <c r="M2072" t="s">
        <v>5998</v>
      </c>
      <c r="N2072" s="26">
        <v>0.78166666600000001</v>
      </c>
      <c r="O2072">
        <v>0</v>
      </c>
      <c r="P2072">
        <v>1088</v>
      </c>
      <c r="Q2072">
        <v>0</v>
      </c>
      <c r="R2072">
        <v>0</v>
      </c>
      <c r="S2072">
        <v>0</v>
      </c>
      <c r="T2072">
        <v>120</v>
      </c>
      <c r="U2072">
        <v>0</v>
      </c>
      <c r="V2072">
        <v>0</v>
      </c>
      <c r="W2072" s="26">
        <v>0</v>
      </c>
      <c r="X2072" s="26">
        <v>127.42522978428249</v>
      </c>
      <c r="Y2072" s="26">
        <v>0</v>
      </c>
      <c r="Z2072" s="26">
        <v>0</v>
      </c>
      <c r="AA2072" s="26">
        <v>0</v>
      </c>
      <c r="AB2072" s="26">
        <v>42.461010407262073</v>
      </c>
      <c r="AC2072" s="26">
        <v>0</v>
      </c>
      <c r="AD2072" s="26">
        <v>0</v>
      </c>
      <c r="AE2072" s="26">
        <v>169.88624019154457</v>
      </c>
    </row>
    <row r="2073" spans="1:31" x14ac:dyDescent="0.3">
      <c r="A2073">
        <v>2765129</v>
      </c>
      <c r="B2073">
        <v>1</v>
      </c>
      <c r="C2073" t="s">
        <v>80</v>
      </c>
      <c r="D2073" t="s">
        <v>84</v>
      </c>
      <c r="E2073" t="s">
        <v>132</v>
      </c>
      <c r="F2073" t="s">
        <v>5999</v>
      </c>
      <c r="G2073" t="s">
        <v>197</v>
      </c>
      <c r="H2073" t="s">
        <v>135</v>
      </c>
      <c r="I2073" t="s">
        <v>136</v>
      </c>
      <c r="J2073" t="s">
        <v>137</v>
      </c>
      <c r="K2073" t="s">
        <v>138</v>
      </c>
      <c r="L2073" t="s">
        <v>6000</v>
      </c>
      <c r="M2073" t="s">
        <v>6001</v>
      </c>
      <c r="N2073" s="26">
        <v>5.182222222</v>
      </c>
      <c r="O2073">
        <v>0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0</v>
      </c>
      <c r="V2073">
        <v>0</v>
      </c>
      <c r="W2073" s="26">
        <v>0</v>
      </c>
      <c r="X2073" s="26">
        <v>0</v>
      </c>
      <c r="Y2073" s="26">
        <v>0</v>
      </c>
      <c r="Z2073" s="26">
        <v>0</v>
      </c>
      <c r="AA2073" s="26">
        <v>0</v>
      </c>
      <c r="AB2073" s="26">
        <v>0</v>
      </c>
      <c r="AC2073" s="26">
        <v>0</v>
      </c>
      <c r="AD2073" s="26">
        <v>0</v>
      </c>
      <c r="AE2073" s="26">
        <v>0</v>
      </c>
    </row>
    <row r="2074" spans="1:31" x14ac:dyDescent="0.3">
      <c r="A2074">
        <v>2765175</v>
      </c>
      <c r="B2074">
        <v>1</v>
      </c>
      <c r="C2074" t="s">
        <v>80</v>
      </c>
      <c r="D2074" t="s">
        <v>93</v>
      </c>
      <c r="E2074" t="s">
        <v>146</v>
      </c>
      <c r="F2074" t="s">
        <v>6002</v>
      </c>
      <c r="G2074" t="s">
        <v>159</v>
      </c>
      <c r="H2074" t="s">
        <v>149</v>
      </c>
      <c r="I2074" t="s">
        <v>566</v>
      </c>
      <c r="J2074" t="s">
        <v>137</v>
      </c>
      <c r="K2074" t="s">
        <v>138</v>
      </c>
      <c r="L2074" t="s">
        <v>6003</v>
      </c>
      <c r="M2074" t="s">
        <v>6004</v>
      </c>
      <c r="N2074" s="26">
        <v>2.7777777E-2</v>
      </c>
      <c r="O2074">
        <v>0</v>
      </c>
      <c r="P2074">
        <v>31</v>
      </c>
      <c r="Q2074">
        <v>2</v>
      </c>
      <c r="R2074">
        <v>48</v>
      </c>
      <c r="S2074">
        <v>0</v>
      </c>
      <c r="T2074">
        <v>10</v>
      </c>
      <c r="U2074">
        <v>0</v>
      </c>
      <c r="V2074">
        <v>0</v>
      </c>
      <c r="W2074" s="26">
        <v>0</v>
      </c>
      <c r="X2074" s="26">
        <v>0</v>
      </c>
      <c r="Y2074" s="26">
        <v>1.6874293253175E-2</v>
      </c>
      <c r="Z2074" s="26">
        <v>1.0133852444444444E-2</v>
      </c>
      <c r="AA2074" s="26">
        <v>0</v>
      </c>
      <c r="AB2074" s="26">
        <v>4.1187372833333326E-2</v>
      </c>
      <c r="AC2074" s="26">
        <v>0</v>
      </c>
      <c r="AD2074" s="26">
        <v>0</v>
      </c>
      <c r="AE2074" s="26">
        <v>6.8195518530952765E-2</v>
      </c>
    </row>
    <row r="2075" spans="1:31" x14ac:dyDescent="0.3">
      <c r="A2075">
        <v>2765258</v>
      </c>
      <c r="B2075">
        <v>1</v>
      </c>
      <c r="C2075" t="s">
        <v>81</v>
      </c>
      <c r="D2075" t="s">
        <v>113</v>
      </c>
      <c r="E2075" t="s">
        <v>170</v>
      </c>
      <c r="F2075" t="s">
        <v>6005</v>
      </c>
      <c r="G2075" t="s">
        <v>303</v>
      </c>
      <c r="H2075" t="s">
        <v>135</v>
      </c>
      <c r="I2075" t="s">
        <v>136</v>
      </c>
      <c r="J2075" t="s">
        <v>137</v>
      </c>
      <c r="K2075" t="s">
        <v>138</v>
      </c>
      <c r="L2075" t="s">
        <v>6006</v>
      </c>
      <c r="M2075" t="s">
        <v>6007</v>
      </c>
      <c r="N2075" s="26">
        <v>2.8277777770000001</v>
      </c>
      <c r="O2075">
        <v>0</v>
      </c>
      <c r="P2075">
        <v>22</v>
      </c>
      <c r="Q2075">
        <v>0</v>
      </c>
      <c r="R2075">
        <v>0</v>
      </c>
      <c r="S2075">
        <v>0</v>
      </c>
      <c r="T2075">
        <v>44</v>
      </c>
      <c r="U2075">
        <v>0</v>
      </c>
      <c r="V2075">
        <v>0</v>
      </c>
      <c r="W2075" s="26">
        <v>0</v>
      </c>
      <c r="X2075" s="26">
        <v>19.123999825922859</v>
      </c>
      <c r="Y2075" s="26">
        <v>0</v>
      </c>
      <c r="Z2075" s="26">
        <v>0</v>
      </c>
      <c r="AA2075" s="26">
        <v>0</v>
      </c>
      <c r="AB2075" s="26">
        <v>51.960983028664401</v>
      </c>
      <c r="AC2075" s="26">
        <v>0</v>
      </c>
      <c r="AD2075" s="26">
        <v>0</v>
      </c>
      <c r="AE2075" s="26">
        <v>71.084982854587253</v>
      </c>
    </row>
    <row r="2076" spans="1:31" x14ac:dyDescent="0.3">
      <c r="A2076">
        <v>2764628</v>
      </c>
      <c r="B2076">
        <v>1</v>
      </c>
      <c r="C2076" t="s">
        <v>80</v>
      </c>
      <c r="D2076" t="s">
        <v>105</v>
      </c>
      <c r="E2076" t="s">
        <v>157</v>
      </c>
      <c r="F2076" t="s">
        <v>5966</v>
      </c>
      <c r="G2076" t="s">
        <v>159</v>
      </c>
      <c r="H2076" t="s">
        <v>149</v>
      </c>
      <c r="I2076" t="s">
        <v>136</v>
      </c>
      <c r="J2076" t="s">
        <v>137</v>
      </c>
      <c r="K2076" t="s">
        <v>138</v>
      </c>
      <c r="L2076" t="s">
        <v>6008</v>
      </c>
      <c r="M2076" t="s">
        <v>6009</v>
      </c>
      <c r="N2076" s="26">
        <v>2.0155555550000002</v>
      </c>
      <c r="O2076">
        <v>0</v>
      </c>
      <c r="P2076">
        <v>609</v>
      </c>
      <c r="Q2076">
        <v>0</v>
      </c>
      <c r="R2076">
        <v>0</v>
      </c>
      <c r="S2076">
        <v>0</v>
      </c>
      <c r="T2076">
        <v>73</v>
      </c>
      <c r="U2076">
        <v>0</v>
      </c>
      <c r="V2076">
        <v>0</v>
      </c>
      <c r="W2076" s="26">
        <v>0</v>
      </c>
      <c r="X2076" s="26">
        <v>325.57910948970544</v>
      </c>
      <c r="Y2076" s="26">
        <v>0</v>
      </c>
      <c r="Z2076" s="26">
        <v>0</v>
      </c>
      <c r="AA2076" s="26">
        <v>0</v>
      </c>
      <c r="AB2076" s="26">
        <v>119.73002640497394</v>
      </c>
      <c r="AC2076" s="26">
        <v>0</v>
      </c>
      <c r="AD2076" s="26">
        <v>0</v>
      </c>
      <c r="AE2076" s="26">
        <v>445.3091358946794</v>
      </c>
    </row>
    <row r="2077" spans="1:31" x14ac:dyDescent="0.3">
      <c r="A2077">
        <v>2765361</v>
      </c>
      <c r="B2077">
        <v>1</v>
      </c>
      <c r="C2077" t="s">
        <v>81</v>
      </c>
      <c r="D2077" t="s">
        <v>123</v>
      </c>
      <c r="E2077" t="s">
        <v>132</v>
      </c>
      <c r="F2077" t="s">
        <v>6010</v>
      </c>
      <c r="G2077" t="s">
        <v>307</v>
      </c>
      <c r="H2077" t="s">
        <v>135</v>
      </c>
      <c r="I2077" t="s">
        <v>136</v>
      </c>
      <c r="J2077" t="s">
        <v>137</v>
      </c>
      <c r="K2077" t="s">
        <v>138</v>
      </c>
      <c r="L2077" t="s">
        <v>6011</v>
      </c>
      <c r="M2077" t="s">
        <v>6012</v>
      </c>
      <c r="N2077" s="26">
        <v>3.437777777</v>
      </c>
      <c r="O2077">
        <v>0</v>
      </c>
      <c r="P2077">
        <v>2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 s="26">
        <v>0</v>
      </c>
      <c r="X2077" s="26">
        <v>4.5467905645444899</v>
      </c>
      <c r="Y2077" s="26">
        <v>0</v>
      </c>
      <c r="Z2077" s="26">
        <v>0</v>
      </c>
      <c r="AA2077" s="26">
        <v>0</v>
      </c>
      <c r="AB2077" s="26">
        <v>0</v>
      </c>
      <c r="AC2077" s="26">
        <v>0</v>
      </c>
      <c r="AD2077" s="26">
        <v>0</v>
      </c>
      <c r="AE2077" s="26">
        <v>4.5467905645444899</v>
      </c>
    </row>
    <row r="2078" spans="1:31" x14ac:dyDescent="0.3">
      <c r="A2078">
        <v>2764674</v>
      </c>
      <c r="B2078">
        <v>1</v>
      </c>
      <c r="C2078" t="s">
        <v>80</v>
      </c>
      <c r="D2078" t="s">
        <v>107</v>
      </c>
      <c r="E2078" t="s">
        <v>157</v>
      </c>
      <c r="F2078" t="s">
        <v>6013</v>
      </c>
      <c r="G2078" t="s">
        <v>159</v>
      </c>
      <c r="H2078" t="s">
        <v>149</v>
      </c>
      <c r="I2078" t="s">
        <v>566</v>
      </c>
      <c r="J2078" t="s">
        <v>137</v>
      </c>
      <c r="K2078" t="s">
        <v>138</v>
      </c>
      <c r="L2078" t="s">
        <v>6014</v>
      </c>
      <c r="M2078" t="s">
        <v>6015</v>
      </c>
      <c r="N2078" s="26">
        <v>3.6111111000000001E-2</v>
      </c>
      <c r="O2078">
        <v>0</v>
      </c>
      <c r="P2078">
        <v>1</v>
      </c>
      <c r="Q2078">
        <v>9</v>
      </c>
      <c r="R2078">
        <v>47</v>
      </c>
      <c r="S2078">
        <v>1</v>
      </c>
      <c r="T2078">
        <v>12</v>
      </c>
      <c r="U2078">
        <v>0</v>
      </c>
      <c r="V2078">
        <v>0</v>
      </c>
      <c r="W2078" s="26">
        <v>0</v>
      </c>
      <c r="X2078" s="26">
        <v>4.8490265070722224E-2</v>
      </c>
      <c r="Y2078" s="26">
        <v>3.1058842617095581</v>
      </c>
      <c r="Z2078" s="26">
        <v>0.58068915163830992</v>
      </c>
      <c r="AA2078" s="26">
        <v>0.18394923780177749</v>
      </c>
      <c r="AB2078" s="26">
        <v>7.8327631329646111E-2</v>
      </c>
      <c r="AC2078" s="26">
        <v>0</v>
      </c>
      <c r="AD2078" s="26">
        <v>0</v>
      </c>
      <c r="AE2078" s="26">
        <v>3.9973405475500141</v>
      </c>
    </row>
    <row r="2079" spans="1:31" x14ac:dyDescent="0.3">
      <c r="A2079">
        <v>2764863</v>
      </c>
      <c r="B2079">
        <v>1</v>
      </c>
      <c r="C2079" t="s">
        <v>80</v>
      </c>
      <c r="D2079" t="s">
        <v>105</v>
      </c>
      <c r="E2079" t="s">
        <v>141</v>
      </c>
      <c r="F2079" t="s">
        <v>819</v>
      </c>
      <c r="G2079" t="s">
        <v>186</v>
      </c>
      <c r="H2079" t="s">
        <v>135</v>
      </c>
      <c r="I2079" t="s">
        <v>136</v>
      </c>
      <c r="J2079" t="s">
        <v>137</v>
      </c>
      <c r="K2079" t="s">
        <v>187</v>
      </c>
      <c r="L2079" t="s">
        <v>6016</v>
      </c>
      <c r="M2079" t="s">
        <v>6017</v>
      </c>
      <c r="N2079" s="26">
        <v>7.1472222219999999</v>
      </c>
      <c r="O2079">
        <v>0</v>
      </c>
      <c r="P2079">
        <v>16</v>
      </c>
      <c r="Q2079">
        <v>0</v>
      </c>
      <c r="R2079">
        <v>0</v>
      </c>
      <c r="S2079">
        <v>0</v>
      </c>
      <c r="T2079">
        <v>2</v>
      </c>
      <c r="U2079">
        <v>0</v>
      </c>
      <c r="V2079">
        <v>0</v>
      </c>
      <c r="W2079" s="26">
        <v>0</v>
      </c>
      <c r="X2079" s="26">
        <v>20.877644529403693</v>
      </c>
      <c r="Y2079" s="26">
        <v>0</v>
      </c>
      <c r="Z2079" s="26">
        <v>0</v>
      </c>
      <c r="AA2079" s="26">
        <v>0</v>
      </c>
      <c r="AB2079" s="26">
        <v>11.459179500901667</v>
      </c>
      <c r="AC2079" s="26">
        <v>0</v>
      </c>
      <c r="AD2079" s="26">
        <v>0</v>
      </c>
      <c r="AE2079" s="26">
        <v>32.336824030305358</v>
      </c>
    </row>
    <row r="2080" spans="1:31" x14ac:dyDescent="0.3">
      <c r="A2080">
        <v>2765049</v>
      </c>
      <c r="B2080">
        <v>1</v>
      </c>
      <c r="C2080" t="s">
        <v>80</v>
      </c>
      <c r="D2080" t="s">
        <v>85</v>
      </c>
      <c r="E2080" t="s">
        <v>166</v>
      </c>
      <c r="F2080" t="s">
        <v>6018</v>
      </c>
      <c r="G2080" t="s">
        <v>425</v>
      </c>
      <c r="H2080" t="s">
        <v>135</v>
      </c>
      <c r="I2080" t="s">
        <v>136</v>
      </c>
      <c r="J2080" t="s">
        <v>137</v>
      </c>
      <c r="K2080" t="s">
        <v>138</v>
      </c>
      <c r="L2080" t="s">
        <v>6019</v>
      </c>
      <c r="M2080" t="s">
        <v>6020</v>
      </c>
      <c r="N2080" s="26">
        <v>4.1063888879999997</v>
      </c>
      <c r="O2080">
        <v>0</v>
      </c>
      <c r="P2080">
        <v>32</v>
      </c>
      <c r="Q2080">
        <v>0</v>
      </c>
      <c r="R2080">
        <v>0</v>
      </c>
      <c r="S2080">
        <v>0</v>
      </c>
      <c r="T2080">
        <v>11</v>
      </c>
      <c r="U2080">
        <v>0</v>
      </c>
      <c r="V2080">
        <v>0</v>
      </c>
      <c r="W2080" s="26">
        <v>0</v>
      </c>
      <c r="X2080" s="26">
        <v>41.247974592213424</v>
      </c>
      <c r="Y2080" s="26">
        <v>0</v>
      </c>
      <c r="Z2080" s="26">
        <v>0</v>
      </c>
      <c r="AA2080" s="26">
        <v>0</v>
      </c>
      <c r="AB2080" s="26">
        <v>59.873669310845557</v>
      </c>
      <c r="AC2080" s="26">
        <v>0</v>
      </c>
      <c r="AD2080" s="26">
        <v>0</v>
      </c>
      <c r="AE2080" s="26">
        <v>101.12164390305898</v>
      </c>
    </row>
    <row r="2081" spans="1:31" x14ac:dyDescent="0.3">
      <c r="A2081">
        <v>2765006</v>
      </c>
      <c r="B2081">
        <v>1</v>
      </c>
      <c r="C2081" t="s">
        <v>80</v>
      </c>
      <c r="D2081" t="s">
        <v>107</v>
      </c>
      <c r="E2081" t="s">
        <v>170</v>
      </c>
      <c r="F2081" t="s">
        <v>6021</v>
      </c>
      <c r="G2081" t="s">
        <v>143</v>
      </c>
      <c r="H2081" t="s">
        <v>135</v>
      </c>
      <c r="I2081" t="s">
        <v>136</v>
      </c>
      <c r="J2081" t="s">
        <v>137</v>
      </c>
      <c r="K2081" t="s">
        <v>138</v>
      </c>
      <c r="L2081" t="s">
        <v>6022</v>
      </c>
      <c r="M2081" t="s">
        <v>6023</v>
      </c>
      <c r="N2081" s="26">
        <v>0.42194444399999997</v>
      </c>
      <c r="O2081">
        <v>0</v>
      </c>
      <c r="P2081">
        <v>114</v>
      </c>
      <c r="Q2081">
        <v>0</v>
      </c>
      <c r="R2081">
        <v>0</v>
      </c>
      <c r="S2081">
        <v>0</v>
      </c>
      <c r="T2081">
        <v>4</v>
      </c>
      <c r="U2081">
        <v>0</v>
      </c>
      <c r="V2081">
        <v>0</v>
      </c>
      <c r="W2081" s="26">
        <v>0</v>
      </c>
      <c r="X2081" s="26">
        <v>8.7377977814350754</v>
      </c>
      <c r="Y2081" s="26">
        <v>0</v>
      </c>
      <c r="Z2081" s="26">
        <v>0</v>
      </c>
      <c r="AA2081" s="26">
        <v>0</v>
      </c>
      <c r="AB2081" s="26">
        <v>0.7630507673536554</v>
      </c>
      <c r="AC2081" s="26">
        <v>0</v>
      </c>
      <c r="AD2081" s="26">
        <v>0</v>
      </c>
      <c r="AE2081" s="26">
        <v>9.5008485487887313</v>
      </c>
    </row>
    <row r="2082" spans="1:31" x14ac:dyDescent="0.3">
      <c r="A2082">
        <v>2764737</v>
      </c>
      <c r="B2082">
        <v>1</v>
      </c>
      <c r="C2082" t="s">
        <v>80</v>
      </c>
      <c r="D2082" t="s">
        <v>84</v>
      </c>
      <c r="E2082" t="s">
        <v>141</v>
      </c>
      <c r="F2082" t="s">
        <v>4339</v>
      </c>
      <c r="G2082" t="s">
        <v>186</v>
      </c>
      <c r="H2082" t="s">
        <v>135</v>
      </c>
      <c r="I2082" t="s">
        <v>136</v>
      </c>
      <c r="J2082" t="s">
        <v>137</v>
      </c>
      <c r="K2082" t="s">
        <v>187</v>
      </c>
      <c r="L2082" t="s">
        <v>6024</v>
      </c>
      <c r="M2082" t="s">
        <v>6025</v>
      </c>
      <c r="N2082" s="26">
        <v>7.0883333329999996</v>
      </c>
      <c r="O2082">
        <v>0</v>
      </c>
      <c r="P2082">
        <v>623</v>
      </c>
      <c r="Q2082">
        <v>0</v>
      </c>
      <c r="R2082">
        <v>0</v>
      </c>
      <c r="S2082">
        <v>0</v>
      </c>
      <c r="T2082">
        <v>47</v>
      </c>
      <c r="U2082">
        <v>0</v>
      </c>
      <c r="V2082">
        <v>0</v>
      </c>
      <c r="W2082" s="26">
        <v>0</v>
      </c>
      <c r="X2082" s="26">
        <v>956.45418037280331</v>
      </c>
      <c r="Y2082" s="26">
        <v>0</v>
      </c>
      <c r="Z2082" s="26">
        <v>0</v>
      </c>
      <c r="AA2082" s="26">
        <v>0</v>
      </c>
      <c r="AB2082" s="26">
        <v>381.83593446615498</v>
      </c>
      <c r="AC2082" s="26">
        <v>0</v>
      </c>
      <c r="AD2082" s="26">
        <v>0</v>
      </c>
      <c r="AE2082" s="26">
        <v>1338.2901148389583</v>
      </c>
    </row>
    <row r="2083" spans="1:31" x14ac:dyDescent="0.3">
      <c r="A2083">
        <v>2764986</v>
      </c>
      <c r="B2083">
        <v>1</v>
      </c>
      <c r="C2083" t="s">
        <v>80</v>
      </c>
      <c r="D2083" t="s">
        <v>105</v>
      </c>
      <c r="E2083" t="s">
        <v>170</v>
      </c>
      <c r="F2083" t="s">
        <v>6026</v>
      </c>
      <c r="G2083" t="s">
        <v>287</v>
      </c>
      <c r="H2083" t="s">
        <v>135</v>
      </c>
      <c r="I2083" t="s">
        <v>136</v>
      </c>
      <c r="J2083" t="s">
        <v>137</v>
      </c>
      <c r="K2083" t="s">
        <v>138</v>
      </c>
      <c r="L2083" t="s">
        <v>6027</v>
      </c>
      <c r="M2083" t="s">
        <v>6028</v>
      </c>
      <c r="N2083" s="26">
        <v>4.2055555550000001</v>
      </c>
      <c r="O2083">
        <v>0</v>
      </c>
      <c r="P2083">
        <v>89</v>
      </c>
      <c r="Q2083">
        <v>0</v>
      </c>
      <c r="R2083">
        <v>0</v>
      </c>
      <c r="S2083">
        <v>0</v>
      </c>
      <c r="T2083">
        <v>2</v>
      </c>
      <c r="U2083">
        <v>0</v>
      </c>
      <c r="V2083">
        <v>0</v>
      </c>
      <c r="W2083" s="26">
        <v>0</v>
      </c>
      <c r="X2083" s="26">
        <v>83.927601914718679</v>
      </c>
      <c r="Y2083" s="26">
        <v>0</v>
      </c>
      <c r="Z2083" s="26">
        <v>0</v>
      </c>
      <c r="AA2083" s="26">
        <v>0</v>
      </c>
      <c r="AB2083" s="26">
        <v>0.12276547354422698</v>
      </c>
      <c r="AC2083" s="26">
        <v>0</v>
      </c>
      <c r="AD2083" s="26">
        <v>0</v>
      </c>
      <c r="AE2083" s="26">
        <v>84.050367388262899</v>
      </c>
    </row>
    <row r="2084" spans="1:31" x14ac:dyDescent="0.3">
      <c r="A2084">
        <v>2764843</v>
      </c>
      <c r="B2084">
        <v>1</v>
      </c>
      <c r="C2084" t="s">
        <v>81</v>
      </c>
      <c r="D2084" t="s">
        <v>117</v>
      </c>
      <c r="E2084" t="s">
        <v>170</v>
      </c>
      <c r="F2084" t="s">
        <v>347</v>
      </c>
      <c r="G2084" t="s">
        <v>186</v>
      </c>
      <c r="H2084" t="s">
        <v>135</v>
      </c>
      <c r="I2084" t="s">
        <v>136</v>
      </c>
      <c r="J2084" t="s">
        <v>137</v>
      </c>
      <c r="K2084" t="s">
        <v>187</v>
      </c>
      <c r="L2084" t="s">
        <v>6029</v>
      </c>
      <c r="M2084" t="s">
        <v>6030</v>
      </c>
      <c r="N2084" s="26">
        <v>3.201944444</v>
      </c>
      <c r="O2084">
        <v>0</v>
      </c>
      <c r="P2084">
        <v>52</v>
      </c>
      <c r="Q2084">
        <v>0</v>
      </c>
      <c r="R2084">
        <v>0</v>
      </c>
      <c r="S2084">
        <v>0</v>
      </c>
      <c r="T2084">
        <v>1</v>
      </c>
      <c r="U2084">
        <v>0</v>
      </c>
      <c r="V2084">
        <v>0</v>
      </c>
      <c r="W2084" s="26">
        <v>0</v>
      </c>
      <c r="X2084" s="26">
        <v>31.266300174315731</v>
      </c>
      <c r="Y2084" s="26">
        <v>0</v>
      </c>
      <c r="Z2084" s="26">
        <v>0</v>
      </c>
      <c r="AA2084" s="26">
        <v>0</v>
      </c>
      <c r="AB2084" s="26">
        <v>0.13173007195968311</v>
      </c>
      <c r="AC2084" s="26">
        <v>0</v>
      </c>
      <c r="AD2084" s="26">
        <v>0</v>
      </c>
      <c r="AE2084" s="26">
        <v>31.398030246275415</v>
      </c>
    </row>
    <row r="2085" spans="1:31" x14ac:dyDescent="0.3">
      <c r="A2085">
        <v>2765378</v>
      </c>
      <c r="B2085">
        <v>1</v>
      </c>
      <c r="C2085" t="s">
        <v>80</v>
      </c>
      <c r="D2085" t="s">
        <v>105</v>
      </c>
      <c r="E2085" t="s">
        <v>170</v>
      </c>
      <c r="F2085" t="s">
        <v>6031</v>
      </c>
      <c r="G2085" t="s">
        <v>204</v>
      </c>
      <c r="H2085" t="s">
        <v>135</v>
      </c>
      <c r="I2085" t="s">
        <v>136</v>
      </c>
      <c r="J2085" t="s">
        <v>137</v>
      </c>
      <c r="K2085" t="s">
        <v>138</v>
      </c>
      <c r="L2085" t="s">
        <v>6032</v>
      </c>
      <c r="M2085" t="s">
        <v>6033</v>
      </c>
      <c r="N2085" s="26">
        <v>0.98222222199999998</v>
      </c>
      <c r="O2085">
        <v>0</v>
      </c>
      <c r="P2085">
        <v>118</v>
      </c>
      <c r="Q2085">
        <v>0</v>
      </c>
      <c r="R2085">
        <v>0</v>
      </c>
      <c r="S2085">
        <v>0</v>
      </c>
      <c r="T2085">
        <v>2</v>
      </c>
      <c r="U2085">
        <v>0</v>
      </c>
      <c r="V2085">
        <v>0</v>
      </c>
      <c r="W2085" s="26">
        <v>0</v>
      </c>
      <c r="X2085" s="26">
        <v>24.881708230344124</v>
      </c>
      <c r="Y2085" s="26">
        <v>0</v>
      </c>
      <c r="Z2085" s="26">
        <v>0</v>
      </c>
      <c r="AA2085" s="26">
        <v>0</v>
      </c>
      <c r="AB2085" s="26">
        <v>0</v>
      </c>
      <c r="AC2085" s="26">
        <v>0</v>
      </c>
      <c r="AD2085" s="26">
        <v>0</v>
      </c>
      <c r="AE2085" s="26">
        <v>24.881708230344124</v>
      </c>
    </row>
    <row r="2086" spans="1:31" x14ac:dyDescent="0.3">
      <c r="A2086">
        <v>2764608</v>
      </c>
      <c r="B2086">
        <v>1</v>
      </c>
      <c r="C2086" t="s">
        <v>80</v>
      </c>
      <c r="D2086" t="s">
        <v>94</v>
      </c>
      <c r="E2086" t="s">
        <v>157</v>
      </c>
      <c r="F2086" t="s">
        <v>6034</v>
      </c>
      <c r="G2086" t="s">
        <v>159</v>
      </c>
      <c r="H2086" t="s">
        <v>149</v>
      </c>
      <c r="I2086" t="s">
        <v>136</v>
      </c>
      <c r="J2086" t="s">
        <v>137</v>
      </c>
      <c r="K2086" t="s">
        <v>138</v>
      </c>
      <c r="L2086" t="s">
        <v>6035</v>
      </c>
      <c r="M2086" t="s">
        <v>6036</v>
      </c>
      <c r="N2086" s="26">
        <v>0.20111111100000001</v>
      </c>
      <c r="O2086">
        <v>0</v>
      </c>
      <c r="P2086">
        <v>526</v>
      </c>
      <c r="Q2086">
        <v>0</v>
      </c>
      <c r="R2086">
        <v>0</v>
      </c>
      <c r="S2086">
        <v>1</v>
      </c>
      <c r="T2086">
        <v>21</v>
      </c>
      <c r="U2086">
        <v>0</v>
      </c>
      <c r="V2086">
        <v>0</v>
      </c>
      <c r="W2086" s="26">
        <v>0</v>
      </c>
      <c r="X2086" s="26">
        <v>6.9807345881105061</v>
      </c>
      <c r="Y2086" s="26">
        <v>0</v>
      </c>
      <c r="Z2086" s="26">
        <v>0</v>
      </c>
      <c r="AA2086" s="26">
        <v>3.3999270955999999E-2</v>
      </c>
      <c r="AB2086" s="26">
        <v>1.234629043680441</v>
      </c>
      <c r="AC2086" s="26">
        <v>0</v>
      </c>
      <c r="AD2086" s="26">
        <v>0</v>
      </c>
      <c r="AE2086" s="26">
        <v>8.2493629027469471</v>
      </c>
    </row>
    <row r="2087" spans="1:31" x14ac:dyDescent="0.3">
      <c r="A2087">
        <v>2764621</v>
      </c>
      <c r="B2087">
        <v>2</v>
      </c>
      <c r="C2087" t="s">
        <v>80</v>
      </c>
      <c r="D2087" t="s">
        <v>95</v>
      </c>
      <c r="E2087" t="s">
        <v>157</v>
      </c>
      <c r="F2087" t="s">
        <v>5834</v>
      </c>
      <c r="G2087" t="s">
        <v>159</v>
      </c>
      <c r="H2087" t="s">
        <v>149</v>
      </c>
      <c r="I2087" t="s">
        <v>136</v>
      </c>
      <c r="J2087" t="s">
        <v>137</v>
      </c>
      <c r="K2087" t="s">
        <v>138</v>
      </c>
      <c r="L2087" t="s">
        <v>6037</v>
      </c>
      <c r="M2087" t="s">
        <v>6038</v>
      </c>
      <c r="N2087" s="26">
        <v>0.63666666599999999</v>
      </c>
      <c r="O2087">
        <v>0</v>
      </c>
      <c r="P2087">
        <v>2132</v>
      </c>
      <c r="Q2087">
        <v>0</v>
      </c>
      <c r="R2087">
        <v>2</v>
      </c>
      <c r="S2087">
        <v>1</v>
      </c>
      <c r="T2087">
        <v>166</v>
      </c>
      <c r="U2087">
        <v>0</v>
      </c>
      <c r="V2087">
        <v>3</v>
      </c>
      <c r="W2087" s="26">
        <v>0</v>
      </c>
      <c r="X2087" s="26">
        <v>366.77256026641305</v>
      </c>
      <c r="Y2087" s="26">
        <v>0</v>
      </c>
      <c r="Z2087" s="26">
        <v>0</v>
      </c>
      <c r="AA2087" s="26">
        <v>0.71338245690367341</v>
      </c>
      <c r="AB2087" s="26">
        <v>123.77982312212458</v>
      </c>
      <c r="AC2087" s="26">
        <v>0</v>
      </c>
      <c r="AD2087" s="26">
        <v>115.91976774026813</v>
      </c>
      <c r="AE2087" s="26">
        <v>607.18553358570944</v>
      </c>
    </row>
    <row r="2088" spans="1:31" x14ac:dyDescent="0.3">
      <c r="A2088">
        <v>2765192</v>
      </c>
      <c r="B2088">
        <v>1</v>
      </c>
      <c r="C2088" t="s">
        <v>80</v>
      </c>
      <c r="D2088" t="s">
        <v>85</v>
      </c>
      <c r="E2088" t="s">
        <v>132</v>
      </c>
      <c r="F2088" t="s">
        <v>6039</v>
      </c>
      <c r="G2088" t="s">
        <v>134</v>
      </c>
      <c r="H2088" t="s">
        <v>135</v>
      </c>
      <c r="I2088" t="s">
        <v>136</v>
      </c>
      <c r="J2088" t="s">
        <v>137</v>
      </c>
      <c r="K2088" t="s">
        <v>138</v>
      </c>
      <c r="L2088" t="s">
        <v>6040</v>
      </c>
      <c r="M2088" t="s">
        <v>6041</v>
      </c>
      <c r="N2088" s="26">
        <v>3.5761111109999999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1</v>
      </c>
      <c r="U2088">
        <v>0</v>
      </c>
      <c r="V2088">
        <v>0</v>
      </c>
      <c r="W2088" s="26">
        <v>0</v>
      </c>
      <c r="X2088" s="26">
        <v>0</v>
      </c>
      <c r="Y2088" s="26">
        <v>0</v>
      </c>
      <c r="Z2088" s="26">
        <v>0</v>
      </c>
      <c r="AA2088" s="26">
        <v>0</v>
      </c>
      <c r="AB2088" s="26">
        <v>4.1842449569212663</v>
      </c>
      <c r="AC2088" s="26">
        <v>0</v>
      </c>
      <c r="AD2088" s="26">
        <v>0</v>
      </c>
      <c r="AE2088" s="26">
        <v>4.1842449569212663</v>
      </c>
    </row>
    <row r="2089" spans="1:31" x14ac:dyDescent="0.3">
      <c r="A2089">
        <v>2764683</v>
      </c>
      <c r="B2089">
        <v>1</v>
      </c>
      <c r="C2089" t="s">
        <v>80</v>
      </c>
      <c r="D2089" t="s">
        <v>93</v>
      </c>
      <c r="E2089" t="s">
        <v>157</v>
      </c>
      <c r="F2089" t="s">
        <v>6042</v>
      </c>
      <c r="G2089" t="s">
        <v>159</v>
      </c>
      <c r="H2089" t="s">
        <v>149</v>
      </c>
      <c r="I2089" t="s">
        <v>136</v>
      </c>
      <c r="J2089" t="s">
        <v>137</v>
      </c>
      <c r="K2089" t="s">
        <v>138</v>
      </c>
      <c r="L2089" t="s">
        <v>6043</v>
      </c>
      <c r="M2089" t="s">
        <v>6044</v>
      </c>
      <c r="N2089" s="26">
        <v>0.111111111</v>
      </c>
      <c r="O2089">
        <v>2</v>
      </c>
      <c r="P2089">
        <v>267</v>
      </c>
      <c r="Q2089">
        <v>37</v>
      </c>
      <c r="R2089">
        <v>34</v>
      </c>
      <c r="S2089">
        <v>5</v>
      </c>
      <c r="T2089">
        <v>40</v>
      </c>
      <c r="U2089">
        <v>0</v>
      </c>
      <c r="V2089">
        <v>0</v>
      </c>
      <c r="W2089" s="26">
        <v>0.12792759225384248</v>
      </c>
      <c r="X2089" s="26">
        <v>5.2708240972173783</v>
      </c>
      <c r="Y2089" s="26">
        <v>1.8118580483536961</v>
      </c>
      <c r="Z2089" s="26">
        <v>0.75003548696787559</v>
      </c>
      <c r="AA2089" s="26">
        <v>1.3190818995319253</v>
      </c>
      <c r="AB2089" s="26">
        <v>3.0915653221114865</v>
      </c>
      <c r="AC2089" s="26">
        <v>0</v>
      </c>
      <c r="AD2089" s="26">
        <v>0</v>
      </c>
      <c r="AE2089" s="26">
        <v>12.371292446436204</v>
      </c>
    </row>
    <row r="2090" spans="1:31" x14ac:dyDescent="0.3">
      <c r="A2090">
        <v>2765038</v>
      </c>
      <c r="B2090">
        <v>1</v>
      </c>
      <c r="C2090" t="s">
        <v>81</v>
      </c>
      <c r="D2090" t="s">
        <v>126</v>
      </c>
      <c r="E2090" t="s">
        <v>146</v>
      </c>
      <c r="F2090" t="s">
        <v>6045</v>
      </c>
      <c r="G2090" t="s">
        <v>148</v>
      </c>
      <c r="H2090" t="s">
        <v>149</v>
      </c>
      <c r="I2090" t="s">
        <v>136</v>
      </c>
      <c r="J2090" t="s">
        <v>137</v>
      </c>
      <c r="K2090" t="s">
        <v>138</v>
      </c>
      <c r="L2090" t="s">
        <v>6046</v>
      </c>
      <c r="M2090" t="s">
        <v>6047</v>
      </c>
      <c r="N2090" s="26">
        <v>0.73</v>
      </c>
      <c r="O2090">
        <v>0</v>
      </c>
      <c r="P2090">
        <v>0</v>
      </c>
      <c r="Q2090">
        <v>2</v>
      </c>
      <c r="R2090">
        <v>0</v>
      </c>
      <c r="S2090">
        <v>1</v>
      </c>
      <c r="T2090">
        <v>0</v>
      </c>
      <c r="U2090">
        <v>0</v>
      </c>
      <c r="V2090">
        <v>0</v>
      </c>
      <c r="W2090" s="26">
        <v>0</v>
      </c>
      <c r="X2090" s="26">
        <v>0</v>
      </c>
      <c r="Y2090" s="26">
        <v>0.2631645112888889</v>
      </c>
      <c r="Z2090" s="26">
        <v>0</v>
      </c>
      <c r="AA2090" s="26">
        <v>4.865081212191563</v>
      </c>
      <c r="AB2090" s="26">
        <v>0</v>
      </c>
      <c r="AC2090" s="26">
        <v>0</v>
      </c>
      <c r="AD2090" s="26">
        <v>0</v>
      </c>
      <c r="AE2090" s="26">
        <v>5.1282457234804522</v>
      </c>
    </row>
    <row r="2091" spans="1:31" x14ac:dyDescent="0.3">
      <c r="A2091">
        <v>2764829</v>
      </c>
      <c r="B2091">
        <v>1</v>
      </c>
      <c r="C2091" t="s">
        <v>80</v>
      </c>
      <c r="D2091" t="s">
        <v>85</v>
      </c>
      <c r="E2091" t="s">
        <v>132</v>
      </c>
      <c r="F2091" t="s">
        <v>6048</v>
      </c>
      <c r="G2091" t="s">
        <v>307</v>
      </c>
      <c r="H2091" t="s">
        <v>135</v>
      </c>
      <c r="I2091" t="s">
        <v>136</v>
      </c>
      <c r="J2091" t="s">
        <v>137</v>
      </c>
      <c r="K2091" t="s">
        <v>138</v>
      </c>
      <c r="L2091" t="s">
        <v>6049</v>
      </c>
      <c r="M2091" t="s">
        <v>6050</v>
      </c>
      <c r="N2091" s="26">
        <v>2.253055555</v>
      </c>
      <c r="O2091">
        <v>0</v>
      </c>
      <c r="P2091">
        <v>11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 s="26">
        <v>0</v>
      </c>
      <c r="X2091" s="26">
        <v>8.0735688030950072</v>
      </c>
      <c r="Y2091" s="26">
        <v>0</v>
      </c>
      <c r="Z2091" s="26">
        <v>0</v>
      </c>
      <c r="AA2091" s="26">
        <v>0</v>
      </c>
      <c r="AB2091" s="26">
        <v>0</v>
      </c>
      <c r="AC2091" s="26">
        <v>0</v>
      </c>
      <c r="AD2091" s="26">
        <v>0</v>
      </c>
      <c r="AE2091" s="26">
        <v>8.0735688030950072</v>
      </c>
    </row>
    <row r="2092" spans="1:31" x14ac:dyDescent="0.3">
      <c r="A2092">
        <v>2764806</v>
      </c>
      <c r="B2092">
        <v>1</v>
      </c>
      <c r="C2092" t="s">
        <v>80</v>
      </c>
      <c r="D2092" t="s">
        <v>97</v>
      </c>
      <c r="E2092" t="s">
        <v>141</v>
      </c>
      <c r="F2092" t="s">
        <v>6051</v>
      </c>
      <c r="G2092" t="s">
        <v>186</v>
      </c>
      <c r="H2092" t="s">
        <v>135</v>
      </c>
      <c r="I2092" t="s">
        <v>136</v>
      </c>
      <c r="J2092" t="s">
        <v>137</v>
      </c>
      <c r="K2092" t="s">
        <v>187</v>
      </c>
      <c r="L2092" t="s">
        <v>6052</v>
      </c>
      <c r="M2092" t="s">
        <v>6053</v>
      </c>
      <c r="N2092" s="26">
        <v>6.2752777770000003</v>
      </c>
      <c r="O2092">
        <v>0</v>
      </c>
      <c r="P2092">
        <v>284</v>
      </c>
      <c r="Q2092">
        <v>0</v>
      </c>
      <c r="R2092">
        <v>22</v>
      </c>
      <c r="S2092">
        <v>0</v>
      </c>
      <c r="T2092">
        <v>40</v>
      </c>
      <c r="U2092">
        <v>0</v>
      </c>
      <c r="V2092">
        <v>0</v>
      </c>
      <c r="W2092" s="26">
        <v>0</v>
      </c>
      <c r="X2092" s="26">
        <v>678.97492081367386</v>
      </c>
      <c r="Y2092" s="26">
        <v>0</v>
      </c>
      <c r="Z2092" s="26">
        <v>39.36214979090385</v>
      </c>
      <c r="AA2092" s="26">
        <v>0</v>
      </c>
      <c r="AB2092" s="26">
        <v>467.91395080626421</v>
      </c>
      <c r="AC2092" s="26">
        <v>0</v>
      </c>
      <c r="AD2092" s="26">
        <v>0</v>
      </c>
      <c r="AE2092" s="26">
        <v>1186.251021410842</v>
      </c>
    </row>
    <row r="2093" spans="1:31" x14ac:dyDescent="0.3">
      <c r="A2093">
        <v>2765201</v>
      </c>
      <c r="B2093">
        <v>1</v>
      </c>
      <c r="C2093" t="s">
        <v>81</v>
      </c>
      <c r="D2093" t="s">
        <v>117</v>
      </c>
      <c r="E2093" t="s">
        <v>141</v>
      </c>
      <c r="F2093" t="s">
        <v>6054</v>
      </c>
      <c r="G2093" t="s">
        <v>143</v>
      </c>
      <c r="H2093" t="s">
        <v>135</v>
      </c>
      <c r="I2093" t="s">
        <v>136</v>
      </c>
      <c r="J2093" t="s">
        <v>137</v>
      </c>
      <c r="K2093" t="s">
        <v>138</v>
      </c>
      <c r="L2093" t="s">
        <v>6055</v>
      </c>
      <c r="M2093" t="s">
        <v>6056</v>
      </c>
      <c r="N2093" s="26">
        <v>0.72861111099999998</v>
      </c>
      <c r="O2093">
        <v>0</v>
      </c>
      <c r="P2093">
        <v>0</v>
      </c>
      <c r="Q2093">
        <v>0</v>
      </c>
      <c r="R2093">
        <v>1</v>
      </c>
      <c r="S2093">
        <v>0</v>
      </c>
      <c r="T2093">
        <v>22</v>
      </c>
      <c r="U2093">
        <v>0</v>
      </c>
      <c r="V2093">
        <v>0</v>
      </c>
      <c r="W2093" s="26">
        <v>0</v>
      </c>
      <c r="X2093" s="26">
        <v>0</v>
      </c>
      <c r="Y2093" s="26">
        <v>0</v>
      </c>
      <c r="Z2093" s="26">
        <v>1.15410033631328</v>
      </c>
      <c r="AA2093" s="26">
        <v>0</v>
      </c>
      <c r="AB2093" s="26">
        <v>9.2582807417136959</v>
      </c>
      <c r="AC2093" s="26">
        <v>0</v>
      </c>
      <c r="AD2093" s="26">
        <v>0</v>
      </c>
      <c r="AE2093" s="26">
        <v>10.412381078026975</v>
      </c>
    </row>
    <row r="2094" spans="1:31" x14ac:dyDescent="0.3">
      <c r="A2094">
        <v>2764783</v>
      </c>
      <c r="B2094">
        <v>1</v>
      </c>
      <c r="C2094" t="s">
        <v>80</v>
      </c>
      <c r="D2094" t="s">
        <v>103</v>
      </c>
      <c r="E2094" t="s">
        <v>146</v>
      </c>
      <c r="F2094" t="s">
        <v>6057</v>
      </c>
      <c r="G2094" t="s">
        <v>143</v>
      </c>
      <c r="H2094" t="s">
        <v>149</v>
      </c>
      <c r="I2094" t="s">
        <v>136</v>
      </c>
      <c r="J2094" t="s">
        <v>137</v>
      </c>
      <c r="K2094" t="s">
        <v>138</v>
      </c>
      <c r="L2094" t="s">
        <v>6058</v>
      </c>
      <c r="M2094" t="s">
        <v>6059</v>
      </c>
      <c r="N2094" s="26">
        <v>0.56999999999999995</v>
      </c>
      <c r="O2094">
        <v>0</v>
      </c>
      <c r="P2094">
        <v>688</v>
      </c>
      <c r="Q2094">
        <v>0</v>
      </c>
      <c r="R2094">
        <v>0</v>
      </c>
      <c r="S2094">
        <v>0</v>
      </c>
      <c r="T2094">
        <v>167</v>
      </c>
      <c r="U2094">
        <v>0</v>
      </c>
      <c r="V2094">
        <v>0</v>
      </c>
      <c r="W2094" s="26">
        <v>0</v>
      </c>
      <c r="X2094" s="26">
        <v>88.369339854497639</v>
      </c>
      <c r="Y2094" s="26">
        <v>0</v>
      </c>
      <c r="Z2094" s="26">
        <v>0</v>
      </c>
      <c r="AA2094" s="26">
        <v>0</v>
      </c>
      <c r="AB2094" s="26">
        <v>158.08780801930786</v>
      </c>
      <c r="AC2094" s="26">
        <v>0</v>
      </c>
      <c r="AD2094" s="26">
        <v>0</v>
      </c>
      <c r="AE2094" s="26">
        <v>246.4571478738055</v>
      </c>
    </row>
    <row r="2095" spans="1:31" x14ac:dyDescent="0.3">
      <c r="A2095">
        <v>2765178</v>
      </c>
      <c r="B2095">
        <v>1</v>
      </c>
      <c r="C2095" t="s">
        <v>81</v>
      </c>
      <c r="D2095" t="s">
        <v>126</v>
      </c>
      <c r="E2095" t="s">
        <v>146</v>
      </c>
      <c r="F2095" t="s">
        <v>6060</v>
      </c>
      <c r="G2095" t="s">
        <v>148</v>
      </c>
      <c r="H2095" t="s">
        <v>149</v>
      </c>
      <c r="I2095" t="s">
        <v>136</v>
      </c>
      <c r="J2095" t="s">
        <v>137</v>
      </c>
      <c r="K2095" t="s">
        <v>138</v>
      </c>
      <c r="L2095" t="s">
        <v>6061</v>
      </c>
      <c r="M2095" t="s">
        <v>6062</v>
      </c>
      <c r="N2095" s="26">
        <v>1.3205555550000001</v>
      </c>
      <c r="O2095">
        <v>1</v>
      </c>
      <c r="P2095">
        <v>56</v>
      </c>
      <c r="Q2095">
        <v>0</v>
      </c>
      <c r="R2095">
        <v>45</v>
      </c>
      <c r="S2095">
        <v>0</v>
      </c>
      <c r="T2095">
        <v>5</v>
      </c>
      <c r="U2095">
        <v>0</v>
      </c>
      <c r="V2095">
        <v>0</v>
      </c>
      <c r="W2095" s="26">
        <v>0.30997269487833334</v>
      </c>
      <c r="X2095" s="26">
        <v>7.7790672967676979</v>
      </c>
      <c r="Y2095" s="26">
        <v>0</v>
      </c>
      <c r="Z2095" s="26">
        <v>0</v>
      </c>
      <c r="AA2095" s="26">
        <v>0</v>
      </c>
      <c r="AB2095" s="26">
        <v>0.35774565845732648</v>
      </c>
      <c r="AC2095" s="26">
        <v>0</v>
      </c>
      <c r="AD2095" s="26">
        <v>0</v>
      </c>
      <c r="AE2095" s="26">
        <v>8.446785650103358</v>
      </c>
    </row>
    <row r="2096" spans="1:31" x14ac:dyDescent="0.3">
      <c r="A2096">
        <v>2764620</v>
      </c>
      <c r="B2096">
        <v>1</v>
      </c>
      <c r="C2096" t="s">
        <v>80</v>
      </c>
      <c r="D2096" t="s">
        <v>95</v>
      </c>
      <c r="E2096" t="s">
        <v>175</v>
      </c>
      <c r="F2096" t="s">
        <v>6063</v>
      </c>
      <c r="G2096" t="s">
        <v>159</v>
      </c>
      <c r="H2096" t="s">
        <v>149</v>
      </c>
      <c r="I2096" t="s">
        <v>136</v>
      </c>
      <c r="J2096" t="s">
        <v>137</v>
      </c>
      <c r="K2096" t="s">
        <v>138</v>
      </c>
      <c r="L2096" t="s">
        <v>6064</v>
      </c>
      <c r="M2096" t="s">
        <v>6065</v>
      </c>
      <c r="N2096" s="26">
        <v>0.56916666599999999</v>
      </c>
      <c r="O2096">
        <v>6</v>
      </c>
      <c r="P2096">
        <v>8076</v>
      </c>
      <c r="Q2096">
        <v>2</v>
      </c>
      <c r="R2096">
        <v>3</v>
      </c>
      <c r="S2096">
        <v>39</v>
      </c>
      <c r="T2096">
        <v>1020</v>
      </c>
      <c r="U2096">
        <v>0</v>
      </c>
      <c r="V2096">
        <v>0</v>
      </c>
      <c r="W2096" s="26">
        <v>17.520298638864169</v>
      </c>
      <c r="X2096" s="26">
        <v>838.13500053921757</v>
      </c>
      <c r="Y2096" s="26">
        <v>1.2063660802957967</v>
      </c>
      <c r="Z2096" s="26">
        <v>0.18816407433680435</v>
      </c>
      <c r="AA2096" s="26">
        <v>364.57818087568165</v>
      </c>
      <c r="AB2096" s="26">
        <v>336.01518192044654</v>
      </c>
      <c r="AC2096" s="26">
        <v>0</v>
      </c>
      <c r="AD2096" s="26">
        <v>0</v>
      </c>
      <c r="AE2096" s="26">
        <v>1557.6431921288424</v>
      </c>
    </row>
    <row r="2097" spans="1:31" x14ac:dyDescent="0.3">
      <c r="A2097">
        <v>2765307</v>
      </c>
      <c r="B2097">
        <v>1</v>
      </c>
      <c r="C2097" t="s">
        <v>80</v>
      </c>
      <c r="D2097" t="s">
        <v>107</v>
      </c>
      <c r="E2097" t="s">
        <v>170</v>
      </c>
      <c r="F2097" t="s">
        <v>6066</v>
      </c>
      <c r="G2097" t="s">
        <v>204</v>
      </c>
      <c r="H2097" t="s">
        <v>135</v>
      </c>
      <c r="I2097" t="s">
        <v>136</v>
      </c>
      <c r="J2097" t="s">
        <v>137</v>
      </c>
      <c r="K2097" t="s">
        <v>138</v>
      </c>
      <c r="L2097" t="s">
        <v>6067</v>
      </c>
      <c r="M2097" t="s">
        <v>6068</v>
      </c>
      <c r="N2097" s="26">
        <v>1.551666666</v>
      </c>
      <c r="O2097">
        <v>0</v>
      </c>
      <c r="P2097">
        <v>58</v>
      </c>
      <c r="Q2097">
        <v>0</v>
      </c>
      <c r="R2097">
        <v>0</v>
      </c>
      <c r="S2097">
        <v>0</v>
      </c>
      <c r="T2097">
        <v>1</v>
      </c>
      <c r="U2097">
        <v>0</v>
      </c>
      <c r="V2097">
        <v>0</v>
      </c>
      <c r="W2097" s="26">
        <v>0</v>
      </c>
      <c r="X2097" s="26">
        <v>32.538889553703783</v>
      </c>
      <c r="Y2097" s="26">
        <v>0</v>
      </c>
      <c r="Z2097" s="26">
        <v>0</v>
      </c>
      <c r="AA2097" s="26">
        <v>0</v>
      </c>
      <c r="AB2097" s="26">
        <v>0.19441562024984957</v>
      </c>
      <c r="AC2097" s="26">
        <v>0</v>
      </c>
      <c r="AD2097" s="26">
        <v>0</v>
      </c>
      <c r="AE2097" s="26">
        <v>32.733305173953632</v>
      </c>
    </row>
    <row r="2098" spans="1:31" x14ac:dyDescent="0.3">
      <c r="A2098">
        <v>2765161</v>
      </c>
      <c r="B2098">
        <v>1</v>
      </c>
      <c r="C2098" t="s">
        <v>80</v>
      </c>
      <c r="D2098" t="s">
        <v>83</v>
      </c>
      <c r="E2098" t="s">
        <v>166</v>
      </c>
      <c r="F2098" t="s">
        <v>6069</v>
      </c>
      <c r="G2098" t="s">
        <v>681</v>
      </c>
      <c r="H2098" t="s">
        <v>135</v>
      </c>
      <c r="I2098" t="s">
        <v>136</v>
      </c>
      <c r="J2098" t="s">
        <v>137</v>
      </c>
      <c r="K2098" t="s">
        <v>138</v>
      </c>
      <c r="L2098" t="s">
        <v>6070</v>
      </c>
      <c r="M2098" t="s">
        <v>6071</v>
      </c>
      <c r="N2098" s="26">
        <v>2.253333333</v>
      </c>
      <c r="O2098">
        <v>0</v>
      </c>
      <c r="P2098">
        <v>87</v>
      </c>
      <c r="Q2098">
        <v>0</v>
      </c>
      <c r="R2098">
        <v>0</v>
      </c>
      <c r="S2098">
        <v>0</v>
      </c>
      <c r="T2098">
        <v>38</v>
      </c>
      <c r="U2098">
        <v>0</v>
      </c>
      <c r="V2098">
        <v>0</v>
      </c>
      <c r="W2098" s="26">
        <v>0</v>
      </c>
      <c r="X2098" s="26">
        <v>47.357853165335229</v>
      </c>
      <c r="Y2098" s="26">
        <v>0</v>
      </c>
      <c r="Z2098" s="26">
        <v>0</v>
      </c>
      <c r="AA2098" s="26">
        <v>0</v>
      </c>
      <c r="AB2098" s="26">
        <v>49.96427974097341</v>
      </c>
      <c r="AC2098" s="26">
        <v>0</v>
      </c>
      <c r="AD2098" s="26">
        <v>0</v>
      </c>
      <c r="AE2098" s="26">
        <v>97.322132906308639</v>
      </c>
    </row>
    <row r="2099" spans="1:31" x14ac:dyDescent="0.3">
      <c r="A2099">
        <v>2765261</v>
      </c>
      <c r="B2099">
        <v>1</v>
      </c>
      <c r="C2099" t="s">
        <v>80</v>
      </c>
      <c r="D2099" t="s">
        <v>107</v>
      </c>
      <c r="E2099" t="s">
        <v>132</v>
      </c>
      <c r="F2099" t="s">
        <v>6072</v>
      </c>
      <c r="G2099" t="s">
        <v>197</v>
      </c>
      <c r="H2099" t="s">
        <v>135</v>
      </c>
      <c r="I2099" t="s">
        <v>136</v>
      </c>
      <c r="J2099" t="s">
        <v>137</v>
      </c>
      <c r="K2099" t="s">
        <v>138</v>
      </c>
      <c r="L2099" t="s">
        <v>6073</v>
      </c>
      <c r="M2099" t="s">
        <v>6074</v>
      </c>
      <c r="N2099" s="26">
        <v>3.9986111110000002</v>
      </c>
      <c r="O2099">
        <v>0</v>
      </c>
      <c r="P2099">
        <v>1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 s="26">
        <v>0</v>
      </c>
      <c r="X2099" s="26">
        <v>0.75055879469349418</v>
      </c>
      <c r="Y2099" s="26">
        <v>0</v>
      </c>
      <c r="Z2099" s="26">
        <v>0</v>
      </c>
      <c r="AA2099" s="26">
        <v>0</v>
      </c>
      <c r="AB2099" s="26">
        <v>0</v>
      </c>
      <c r="AC2099" s="26">
        <v>0</v>
      </c>
      <c r="AD2099" s="26">
        <v>0</v>
      </c>
      <c r="AE2099" s="26">
        <v>0.75055879469349418</v>
      </c>
    </row>
    <row r="2100" spans="1:31" x14ac:dyDescent="0.3">
      <c r="A2100">
        <v>2765290</v>
      </c>
      <c r="B2100">
        <v>2</v>
      </c>
      <c r="C2100" t="s">
        <v>80</v>
      </c>
      <c r="D2100" t="s">
        <v>82</v>
      </c>
      <c r="E2100" t="s">
        <v>141</v>
      </c>
      <c r="F2100" t="s">
        <v>6075</v>
      </c>
      <c r="G2100" t="s">
        <v>303</v>
      </c>
      <c r="H2100" t="s">
        <v>135</v>
      </c>
      <c r="I2100" t="s">
        <v>136</v>
      </c>
      <c r="J2100" t="s">
        <v>137</v>
      </c>
      <c r="K2100" t="s">
        <v>138</v>
      </c>
      <c r="L2100" t="s">
        <v>6076</v>
      </c>
      <c r="M2100" t="s">
        <v>6077</v>
      </c>
      <c r="N2100" s="26">
        <v>0.37694444399999999</v>
      </c>
      <c r="O2100">
        <v>0</v>
      </c>
      <c r="P2100">
        <v>802</v>
      </c>
      <c r="Q2100">
        <v>0</v>
      </c>
      <c r="R2100">
        <v>0</v>
      </c>
      <c r="S2100">
        <v>0</v>
      </c>
      <c r="T2100">
        <v>39</v>
      </c>
      <c r="U2100">
        <v>0</v>
      </c>
      <c r="V2100">
        <v>0</v>
      </c>
      <c r="W2100" s="26">
        <v>0</v>
      </c>
      <c r="X2100" s="26">
        <v>92.341177483451219</v>
      </c>
      <c r="Y2100" s="26">
        <v>0</v>
      </c>
      <c r="Z2100" s="26">
        <v>0</v>
      </c>
      <c r="AA2100" s="26">
        <v>0</v>
      </c>
      <c r="AB2100" s="26">
        <v>3.8472492974281285</v>
      </c>
      <c r="AC2100" s="26">
        <v>0</v>
      </c>
      <c r="AD2100" s="26">
        <v>0</v>
      </c>
      <c r="AE2100" s="26">
        <v>96.188426780879354</v>
      </c>
    </row>
    <row r="2101" spans="1:31" x14ac:dyDescent="0.3">
      <c r="A2101">
        <v>2765052</v>
      </c>
      <c r="B2101">
        <v>1</v>
      </c>
      <c r="C2101" t="s">
        <v>80</v>
      </c>
      <c r="D2101" t="s">
        <v>82</v>
      </c>
      <c r="E2101" t="s">
        <v>132</v>
      </c>
      <c r="F2101" t="s">
        <v>6078</v>
      </c>
      <c r="G2101" t="s">
        <v>134</v>
      </c>
      <c r="H2101" t="s">
        <v>135</v>
      </c>
      <c r="I2101" t="s">
        <v>136</v>
      </c>
      <c r="J2101" t="s">
        <v>137</v>
      </c>
      <c r="K2101" t="s">
        <v>138</v>
      </c>
      <c r="L2101" t="s">
        <v>6079</v>
      </c>
      <c r="M2101" t="s">
        <v>6080</v>
      </c>
      <c r="N2101" s="26">
        <v>2.9030555549999999</v>
      </c>
      <c r="O2101">
        <v>0</v>
      </c>
      <c r="P2101">
        <v>1</v>
      </c>
      <c r="Q2101">
        <v>0</v>
      </c>
      <c r="R2101">
        <v>0</v>
      </c>
      <c r="S2101">
        <v>0</v>
      </c>
      <c r="T2101">
        <v>171</v>
      </c>
      <c r="U2101">
        <v>0</v>
      </c>
      <c r="V2101">
        <v>0</v>
      </c>
      <c r="W2101" s="26">
        <v>0</v>
      </c>
      <c r="X2101" s="26">
        <v>1.3919584322195575</v>
      </c>
      <c r="Y2101" s="26">
        <v>0</v>
      </c>
      <c r="Z2101" s="26">
        <v>0</v>
      </c>
      <c r="AA2101" s="26">
        <v>0</v>
      </c>
      <c r="AB2101" s="26">
        <v>226.089938843087</v>
      </c>
      <c r="AC2101" s="26">
        <v>0</v>
      </c>
      <c r="AD2101" s="26">
        <v>0</v>
      </c>
      <c r="AE2101" s="26">
        <v>227.48189727530655</v>
      </c>
    </row>
    <row r="2102" spans="1:31" x14ac:dyDescent="0.3">
      <c r="A2102">
        <v>2765218</v>
      </c>
      <c r="B2102">
        <v>1</v>
      </c>
      <c r="C2102" t="s">
        <v>81</v>
      </c>
      <c r="D2102" t="s">
        <v>123</v>
      </c>
      <c r="E2102" t="s">
        <v>170</v>
      </c>
      <c r="F2102" t="s">
        <v>3429</v>
      </c>
      <c r="G2102" t="s">
        <v>204</v>
      </c>
      <c r="H2102" t="s">
        <v>135</v>
      </c>
      <c r="I2102" t="s">
        <v>136</v>
      </c>
      <c r="J2102" t="s">
        <v>137</v>
      </c>
      <c r="K2102" t="s">
        <v>138</v>
      </c>
      <c r="L2102" t="s">
        <v>6081</v>
      </c>
      <c r="M2102" t="s">
        <v>6082</v>
      </c>
      <c r="N2102" s="26">
        <v>2.0236111110000001</v>
      </c>
      <c r="O2102">
        <v>0</v>
      </c>
      <c r="P2102">
        <v>182</v>
      </c>
      <c r="Q2102">
        <v>0</v>
      </c>
      <c r="R2102">
        <v>0</v>
      </c>
      <c r="S2102">
        <v>0</v>
      </c>
      <c r="T2102">
        <v>4</v>
      </c>
      <c r="U2102">
        <v>0</v>
      </c>
      <c r="V2102">
        <v>0</v>
      </c>
      <c r="W2102" s="26">
        <v>0</v>
      </c>
      <c r="X2102" s="26">
        <v>72.120858891333384</v>
      </c>
      <c r="Y2102" s="26">
        <v>0</v>
      </c>
      <c r="Z2102" s="26">
        <v>0</v>
      </c>
      <c r="AA2102" s="26">
        <v>0</v>
      </c>
      <c r="AB2102" s="26">
        <v>2.6466068151133335</v>
      </c>
      <c r="AC2102" s="26">
        <v>0</v>
      </c>
      <c r="AD2102" s="26">
        <v>0</v>
      </c>
      <c r="AE2102" s="26">
        <v>74.767465706446714</v>
      </c>
    </row>
    <row r="2103" spans="1:31" x14ac:dyDescent="0.3">
      <c r="A2103">
        <v>2764809</v>
      </c>
      <c r="B2103">
        <v>1</v>
      </c>
      <c r="C2103" t="s">
        <v>81</v>
      </c>
      <c r="D2103" t="s">
        <v>123</v>
      </c>
      <c r="E2103" t="s">
        <v>157</v>
      </c>
      <c r="F2103" t="s">
        <v>2456</v>
      </c>
      <c r="G2103" t="s">
        <v>159</v>
      </c>
      <c r="H2103" t="s">
        <v>149</v>
      </c>
      <c r="I2103" t="s">
        <v>136</v>
      </c>
      <c r="J2103" t="s">
        <v>137</v>
      </c>
      <c r="K2103" t="s">
        <v>138</v>
      </c>
      <c r="L2103" t="s">
        <v>6083</v>
      </c>
      <c r="M2103" t="s">
        <v>6084</v>
      </c>
      <c r="N2103" s="26">
        <v>1.0622222219999999</v>
      </c>
      <c r="O2103">
        <v>9</v>
      </c>
      <c r="P2103">
        <v>405</v>
      </c>
      <c r="Q2103">
        <v>408</v>
      </c>
      <c r="R2103">
        <v>512</v>
      </c>
      <c r="S2103">
        <v>37</v>
      </c>
      <c r="T2103">
        <v>74</v>
      </c>
      <c r="U2103">
        <v>1</v>
      </c>
      <c r="V2103">
        <v>0</v>
      </c>
      <c r="W2103" s="26">
        <v>1.094524020277778</v>
      </c>
      <c r="X2103" s="26">
        <v>51.082227979165118</v>
      </c>
      <c r="Y2103" s="26">
        <v>90.500474695402843</v>
      </c>
      <c r="Z2103" s="26">
        <v>27.689350656888472</v>
      </c>
      <c r="AA2103" s="26">
        <v>8.6280241703576372</v>
      </c>
      <c r="AB2103" s="26">
        <v>18.116888480705423</v>
      </c>
      <c r="AC2103" s="26">
        <v>620.33057681526634</v>
      </c>
      <c r="AD2103" s="26">
        <v>0</v>
      </c>
      <c r="AE2103" s="26">
        <v>817.44206681806361</v>
      </c>
    </row>
    <row r="2104" spans="1:31" x14ac:dyDescent="0.3">
      <c r="A2104">
        <v>2765281</v>
      </c>
      <c r="B2104">
        <v>1</v>
      </c>
      <c r="C2104" t="s">
        <v>80</v>
      </c>
      <c r="D2104" t="s">
        <v>107</v>
      </c>
      <c r="E2104" t="s">
        <v>141</v>
      </c>
      <c r="F2104" t="s">
        <v>6085</v>
      </c>
      <c r="G2104" t="s">
        <v>143</v>
      </c>
      <c r="H2104" t="s">
        <v>135</v>
      </c>
      <c r="I2104" t="s">
        <v>136</v>
      </c>
      <c r="J2104" t="s">
        <v>137</v>
      </c>
      <c r="K2104" t="s">
        <v>138</v>
      </c>
      <c r="L2104" t="s">
        <v>6086</v>
      </c>
      <c r="M2104" t="s">
        <v>6087</v>
      </c>
      <c r="N2104" s="26">
        <v>1.714444444</v>
      </c>
      <c r="O2104">
        <v>0</v>
      </c>
      <c r="P2104">
        <v>153</v>
      </c>
      <c r="Q2104">
        <v>0</v>
      </c>
      <c r="R2104">
        <v>0</v>
      </c>
      <c r="S2104">
        <v>0</v>
      </c>
      <c r="T2104">
        <v>14</v>
      </c>
      <c r="U2104">
        <v>0</v>
      </c>
      <c r="V2104">
        <v>0</v>
      </c>
      <c r="W2104" s="26">
        <v>0</v>
      </c>
      <c r="X2104" s="26">
        <v>34.018058023856391</v>
      </c>
      <c r="Y2104" s="26">
        <v>0</v>
      </c>
      <c r="Z2104" s="26">
        <v>0</v>
      </c>
      <c r="AA2104" s="26">
        <v>0</v>
      </c>
      <c r="AB2104" s="26">
        <v>26.784033194661816</v>
      </c>
      <c r="AC2104" s="26">
        <v>0</v>
      </c>
      <c r="AD2104" s="26">
        <v>0</v>
      </c>
      <c r="AE2104" s="26">
        <v>60.802091218518207</v>
      </c>
    </row>
    <row r="2105" spans="1:31" x14ac:dyDescent="0.3">
      <c r="A2105">
        <v>2764995</v>
      </c>
      <c r="B2105">
        <v>1</v>
      </c>
      <c r="C2105" t="s">
        <v>81</v>
      </c>
      <c r="D2105" t="s">
        <v>126</v>
      </c>
      <c r="E2105" t="s">
        <v>132</v>
      </c>
      <c r="F2105" t="s">
        <v>6088</v>
      </c>
      <c r="G2105" t="s">
        <v>134</v>
      </c>
      <c r="H2105" t="s">
        <v>135</v>
      </c>
      <c r="I2105" t="s">
        <v>136</v>
      </c>
      <c r="J2105" t="s">
        <v>137</v>
      </c>
      <c r="K2105" t="s">
        <v>138</v>
      </c>
      <c r="L2105" t="s">
        <v>6089</v>
      </c>
      <c r="M2105" t="s">
        <v>6090</v>
      </c>
      <c r="N2105" s="26">
        <v>0.60250000000000004</v>
      </c>
      <c r="O2105">
        <v>0</v>
      </c>
      <c r="P2105">
        <v>1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 s="26">
        <v>0</v>
      </c>
      <c r="X2105" s="26">
        <v>2.4131964291744003E-2</v>
      </c>
      <c r="Y2105" s="26">
        <v>0</v>
      </c>
      <c r="Z2105" s="26">
        <v>0</v>
      </c>
      <c r="AA2105" s="26">
        <v>0</v>
      </c>
      <c r="AB2105" s="26">
        <v>0</v>
      </c>
      <c r="AC2105" s="26">
        <v>0</v>
      </c>
      <c r="AD2105" s="26">
        <v>0</v>
      </c>
      <c r="AE2105" s="26">
        <v>2.4131964291744003E-2</v>
      </c>
    </row>
    <row r="2106" spans="1:31" x14ac:dyDescent="0.3">
      <c r="A2106">
        <v>2765138</v>
      </c>
      <c r="B2106">
        <v>1</v>
      </c>
      <c r="C2106" t="s">
        <v>80</v>
      </c>
      <c r="D2106" t="s">
        <v>84</v>
      </c>
      <c r="E2106" t="s">
        <v>141</v>
      </c>
      <c r="F2106" t="s">
        <v>6091</v>
      </c>
      <c r="G2106" t="s">
        <v>344</v>
      </c>
      <c r="H2106" t="s">
        <v>135</v>
      </c>
      <c r="I2106" t="s">
        <v>136</v>
      </c>
      <c r="J2106" t="s">
        <v>137</v>
      </c>
      <c r="K2106" t="s">
        <v>138</v>
      </c>
      <c r="L2106" t="s">
        <v>6092</v>
      </c>
      <c r="M2106" t="s">
        <v>6093</v>
      </c>
      <c r="N2106" s="26">
        <v>1.8177777770000001</v>
      </c>
      <c r="O2106">
        <v>0</v>
      </c>
      <c r="P2106">
        <v>266</v>
      </c>
      <c r="Q2106">
        <v>0</v>
      </c>
      <c r="R2106">
        <v>0</v>
      </c>
      <c r="S2106">
        <v>0</v>
      </c>
      <c r="T2106">
        <v>16</v>
      </c>
      <c r="U2106">
        <v>0</v>
      </c>
      <c r="V2106">
        <v>0</v>
      </c>
      <c r="W2106" s="26">
        <v>0</v>
      </c>
      <c r="X2106" s="26">
        <v>163.3769349774791</v>
      </c>
      <c r="Y2106" s="26">
        <v>0</v>
      </c>
      <c r="Z2106" s="26">
        <v>0</v>
      </c>
      <c r="AA2106" s="26">
        <v>0</v>
      </c>
      <c r="AB2106" s="26">
        <v>31.395516624344999</v>
      </c>
      <c r="AC2106" s="26">
        <v>0</v>
      </c>
      <c r="AD2106" s="26">
        <v>0</v>
      </c>
      <c r="AE2106" s="26">
        <v>194.77245160182409</v>
      </c>
    </row>
    <row r="2107" spans="1:31" x14ac:dyDescent="0.3">
      <c r="A2107">
        <v>2765158</v>
      </c>
      <c r="B2107">
        <v>1</v>
      </c>
      <c r="C2107" t="s">
        <v>81</v>
      </c>
      <c r="D2107" t="s">
        <v>128</v>
      </c>
      <c r="E2107" t="s">
        <v>146</v>
      </c>
      <c r="F2107" t="s">
        <v>6094</v>
      </c>
      <c r="G2107" t="s">
        <v>159</v>
      </c>
      <c r="H2107" t="s">
        <v>149</v>
      </c>
      <c r="I2107" t="s">
        <v>136</v>
      </c>
      <c r="J2107" t="s">
        <v>137</v>
      </c>
      <c r="K2107" t="s">
        <v>138</v>
      </c>
      <c r="L2107" t="s">
        <v>6095</v>
      </c>
      <c r="M2107" t="s">
        <v>6096</v>
      </c>
      <c r="N2107" s="26">
        <v>4.3055555549999998</v>
      </c>
      <c r="O2107">
        <v>0</v>
      </c>
      <c r="P2107">
        <v>87</v>
      </c>
      <c r="Q2107">
        <v>1</v>
      </c>
      <c r="R2107">
        <v>37</v>
      </c>
      <c r="S2107">
        <v>3</v>
      </c>
      <c r="T2107">
        <v>14</v>
      </c>
      <c r="U2107">
        <v>1</v>
      </c>
      <c r="V2107">
        <v>0</v>
      </c>
      <c r="W2107" s="26">
        <v>0</v>
      </c>
      <c r="X2107" s="26">
        <v>76.878498336741288</v>
      </c>
      <c r="Y2107" s="26">
        <v>58.050508031977287</v>
      </c>
      <c r="Z2107" s="26">
        <v>16.193236033574667</v>
      </c>
      <c r="AA2107" s="26">
        <v>30.723207585754501</v>
      </c>
      <c r="AB2107" s="26">
        <v>26.205050812140716</v>
      </c>
      <c r="AC2107" s="26">
        <v>69.014400561719455</v>
      </c>
      <c r="AD2107" s="26">
        <v>0</v>
      </c>
      <c r="AE2107" s="26">
        <v>277.06490136190791</v>
      </c>
    </row>
    <row r="2108" spans="1:31" x14ac:dyDescent="0.3">
      <c r="A2108">
        <v>2764849</v>
      </c>
      <c r="B2108">
        <v>1</v>
      </c>
      <c r="C2108" t="s">
        <v>81</v>
      </c>
      <c r="D2108" t="s">
        <v>118</v>
      </c>
      <c r="E2108" t="s">
        <v>170</v>
      </c>
      <c r="F2108" t="s">
        <v>6097</v>
      </c>
      <c r="G2108" t="s">
        <v>1313</v>
      </c>
      <c r="H2108" t="s">
        <v>135</v>
      </c>
      <c r="I2108" t="s">
        <v>136</v>
      </c>
      <c r="J2108" t="s">
        <v>137</v>
      </c>
      <c r="K2108" t="s">
        <v>138</v>
      </c>
      <c r="L2108" t="s">
        <v>6098</v>
      </c>
      <c r="M2108" t="s">
        <v>6099</v>
      </c>
      <c r="N2108" s="26">
        <v>4.1294444439999998</v>
      </c>
      <c r="O2108">
        <v>0</v>
      </c>
      <c r="P2108">
        <v>45</v>
      </c>
      <c r="Q2108">
        <v>0</v>
      </c>
      <c r="R2108">
        <v>5</v>
      </c>
      <c r="S2108">
        <v>0</v>
      </c>
      <c r="T2108">
        <v>13</v>
      </c>
      <c r="U2108">
        <v>0</v>
      </c>
      <c r="V2108">
        <v>0</v>
      </c>
      <c r="W2108" s="26">
        <v>0</v>
      </c>
      <c r="X2108" s="26">
        <v>29.158413077163612</v>
      </c>
      <c r="Y2108" s="26">
        <v>0</v>
      </c>
      <c r="Z2108" s="26">
        <v>2.4737482559684572</v>
      </c>
      <c r="AA2108" s="26">
        <v>0</v>
      </c>
      <c r="AB2108" s="26">
        <v>15.287290589272557</v>
      </c>
      <c r="AC2108" s="26">
        <v>0</v>
      </c>
      <c r="AD2108" s="26">
        <v>0</v>
      </c>
      <c r="AE2108" s="26">
        <v>46.919451922404626</v>
      </c>
    </row>
    <row r="2109" spans="1:31" x14ac:dyDescent="0.3">
      <c r="A2109">
        <v>2765135</v>
      </c>
      <c r="B2109">
        <v>1</v>
      </c>
      <c r="C2109" t="s">
        <v>80</v>
      </c>
      <c r="D2109" t="s">
        <v>83</v>
      </c>
      <c r="E2109" t="s">
        <v>146</v>
      </c>
      <c r="F2109" t="s">
        <v>1364</v>
      </c>
      <c r="G2109" t="s">
        <v>159</v>
      </c>
      <c r="H2109" t="s">
        <v>149</v>
      </c>
      <c r="I2109" t="s">
        <v>136</v>
      </c>
      <c r="J2109" t="s">
        <v>137</v>
      </c>
      <c r="K2109" t="s">
        <v>138</v>
      </c>
      <c r="L2109" t="s">
        <v>6100</v>
      </c>
      <c r="M2109" t="s">
        <v>6101</v>
      </c>
      <c r="N2109" s="26">
        <v>0.22083333299999999</v>
      </c>
      <c r="O2109">
        <v>1</v>
      </c>
      <c r="P2109">
        <v>0</v>
      </c>
      <c r="Q2109">
        <v>0</v>
      </c>
      <c r="R2109">
        <v>0</v>
      </c>
      <c r="S2109">
        <v>21</v>
      </c>
      <c r="T2109">
        <v>25</v>
      </c>
      <c r="U2109">
        <v>6</v>
      </c>
      <c r="V2109">
        <v>1</v>
      </c>
      <c r="W2109" s="26">
        <v>0.15639742261125</v>
      </c>
      <c r="X2109" s="26">
        <v>0</v>
      </c>
      <c r="Y2109" s="26">
        <v>0</v>
      </c>
      <c r="Z2109" s="26">
        <v>0</v>
      </c>
      <c r="AA2109" s="26">
        <v>49.01648121904195</v>
      </c>
      <c r="AB2109" s="26">
        <v>25.231419951540925</v>
      </c>
      <c r="AC2109" s="26">
        <v>223.64600883149598</v>
      </c>
      <c r="AD2109" s="26">
        <v>13.416839244475691</v>
      </c>
      <c r="AE2109" s="26">
        <v>311.4671466691658</v>
      </c>
    </row>
    <row r="2110" spans="1:31" x14ac:dyDescent="0.3">
      <c r="A2110">
        <v>2764803</v>
      </c>
      <c r="B2110">
        <v>1</v>
      </c>
      <c r="C2110" t="s">
        <v>80</v>
      </c>
      <c r="D2110" t="s">
        <v>82</v>
      </c>
      <c r="E2110" t="s">
        <v>170</v>
      </c>
      <c r="F2110" t="s">
        <v>6102</v>
      </c>
      <c r="G2110" t="s">
        <v>186</v>
      </c>
      <c r="H2110" t="s">
        <v>135</v>
      </c>
      <c r="I2110" t="s">
        <v>136</v>
      </c>
      <c r="J2110" t="s">
        <v>137</v>
      </c>
      <c r="K2110" t="s">
        <v>187</v>
      </c>
      <c r="L2110" t="s">
        <v>6103</v>
      </c>
      <c r="M2110" t="s">
        <v>6104</v>
      </c>
      <c r="N2110" s="26">
        <v>7.1025</v>
      </c>
      <c r="O2110">
        <v>0</v>
      </c>
      <c r="P2110">
        <v>63</v>
      </c>
      <c r="Q2110">
        <v>0</v>
      </c>
      <c r="R2110">
        <v>0</v>
      </c>
      <c r="S2110">
        <v>0</v>
      </c>
      <c r="T2110">
        <v>3</v>
      </c>
      <c r="U2110">
        <v>0</v>
      </c>
      <c r="V2110">
        <v>0</v>
      </c>
      <c r="W2110" s="26">
        <v>0</v>
      </c>
      <c r="X2110" s="26">
        <v>145.0153228142571</v>
      </c>
      <c r="Y2110" s="26">
        <v>0</v>
      </c>
      <c r="Z2110" s="26">
        <v>0</v>
      </c>
      <c r="AA2110" s="26">
        <v>0</v>
      </c>
      <c r="AB2110" s="26">
        <v>42.056431726647304</v>
      </c>
      <c r="AC2110" s="26">
        <v>0</v>
      </c>
      <c r="AD2110" s="26">
        <v>0</v>
      </c>
      <c r="AE2110" s="26">
        <v>187.07175454090441</v>
      </c>
    </row>
    <row r="2111" spans="1:31" x14ac:dyDescent="0.3">
      <c r="A2111">
        <v>2765327</v>
      </c>
      <c r="B2111">
        <v>1</v>
      </c>
      <c r="C2111" t="s">
        <v>81</v>
      </c>
      <c r="D2111" t="s">
        <v>123</v>
      </c>
      <c r="E2111" t="s">
        <v>132</v>
      </c>
      <c r="F2111" t="s">
        <v>6105</v>
      </c>
      <c r="G2111" t="s">
        <v>197</v>
      </c>
      <c r="H2111" t="s">
        <v>135</v>
      </c>
      <c r="I2111" t="s">
        <v>136</v>
      </c>
      <c r="J2111" t="s">
        <v>137</v>
      </c>
      <c r="K2111" t="s">
        <v>138</v>
      </c>
      <c r="L2111" t="s">
        <v>6106</v>
      </c>
      <c r="M2111" t="s">
        <v>6107</v>
      </c>
      <c r="N2111" s="26">
        <v>2.1405555550000002</v>
      </c>
      <c r="O2111">
        <v>0</v>
      </c>
      <c r="P2111">
        <v>1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 s="26">
        <v>0</v>
      </c>
      <c r="X2111" s="26">
        <v>0</v>
      </c>
      <c r="Y2111" s="26">
        <v>0</v>
      </c>
      <c r="Z2111" s="26">
        <v>0</v>
      </c>
      <c r="AA2111" s="26">
        <v>0</v>
      </c>
      <c r="AB2111" s="26">
        <v>0</v>
      </c>
      <c r="AC2111" s="26">
        <v>0</v>
      </c>
      <c r="AD2111" s="26">
        <v>0</v>
      </c>
      <c r="AE2111" s="26">
        <v>0</v>
      </c>
    </row>
    <row r="2112" spans="1:31" x14ac:dyDescent="0.3">
      <c r="A2112">
        <v>2764640</v>
      </c>
      <c r="B2112">
        <v>1</v>
      </c>
      <c r="C2112" t="s">
        <v>80</v>
      </c>
      <c r="D2112" t="s">
        <v>82</v>
      </c>
      <c r="E2112" t="s">
        <v>132</v>
      </c>
      <c r="F2112" t="s">
        <v>6108</v>
      </c>
      <c r="G2112" t="s">
        <v>134</v>
      </c>
      <c r="H2112" t="s">
        <v>135</v>
      </c>
      <c r="I2112" t="s">
        <v>136</v>
      </c>
      <c r="J2112" t="s">
        <v>137</v>
      </c>
      <c r="K2112" t="s">
        <v>138</v>
      </c>
      <c r="L2112" t="s">
        <v>6109</v>
      </c>
      <c r="M2112" t="s">
        <v>6110</v>
      </c>
      <c r="N2112" s="26">
        <v>7.7088888879999997</v>
      </c>
      <c r="O2112">
        <v>0</v>
      </c>
      <c r="P2112">
        <v>7</v>
      </c>
      <c r="Q2112">
        <v>0</v>
      </c>
      <c r="R2112">
        <v>0</v>
      </c>
      <c r="S2112">
        <v>0</v>
      </c>
      <c r="T2112">
        <v>3</v>
      </c>
      <c r="U2112">
        <v>0</v>
      </c>
      <c r="V2112">
        <v>0</v>
      </c>
      <c r="W2112" s="26">
        <v>0</v>
      </c>
      <c r="X2112" s="26">
        <v>13.099378582579668</v>
      </c>
      <c r="Y2112" s="26">
        <v>0</v>
      </c>
      <c r="Z2112" s="26">
        <v>0</v>
      </c>
      <c r="AA2112" s="26">
        <v>0</v>
      </c>
      <c r="AB2112" s="26">
        <v>28.944310610097361</v>
      </c>
      <c r="AC2112" s="26">
        <v>0</v>
      </c>
      <c r="AD2112" s="26">
        <v>0</v>
      </c>
      <c r="AE2112" s="26">
        <v>42.043689192677029</v>
      </c>
    </row>
    <row r="2113" spans="1:31" x14ac:dyDescent="0.3">
      <c r="A2113">
        <v>2765350</v>
      </c>
      <c r="B2113">
        <v>1</v>
      </c>
      <c r="C2113" t="s">
        <v>80</v>
      </c>
      <c r="D2113" t="s">
        <v>95</v>
      </c>
      <c r="E2113" t="s">
        <v>170</v>
      </c>
      <c r="F2113" t="s">
        <v>6111</v>
      </c>
      <c r="G2113" t="s">
        <v>143</v>
      </c>
      <c r="H2113" t="s">
        <v>135</v>
      </c>
      <c r="I2113" t="s">
        <v>136</v>
      </c>
      <c r="J2113" t="s">
        <v>137</v>
      </c>
      <c r="K2113" t="s">
        <v>138</v>
      </c>
      <c r="L2113" t="s">
        <v>6112</v>
      </c>
      <c r="M2113" t="s">
        <v>6113</v>
      </c>
      <c r="N2113" s="26">
        <v>1.4924999999999999</v>
      </c>
      <c r="O2113">
        <v>0</v>
      </c>
      <c r="P2113">
        <v>72</v>
      </c>
      <c r="Q2113">
        <v>0</v>
      </c>
      <c r="R2113">
        <v>0</v>
      </c>
      <c r="S2113">
        <v>0</v>
      </c>
      <c r="T2113">
        <v>8</v>
      </c>
      <c r="U2113">
        <v>0</v>
      </c>
      <c r="V2113">
        <v>0</v>
      </c>
      <c r="W2113" s="26">
        <v>0</v>
      </c>
      <c r="X2113" s="26">
        <v>21.71984230308793</v>
      </c>
      <c r="Y2113" s="26">
        <v>0</v>
      </c>
      <c r="Z2113" s="26">
        <v>0</v>
      </c>
      <c r="AA2113" s="26">
        <v>0</v>
      </c>
      <c r="AB2113" s="26">
        <v>7.8874556419766186</v>
      </c>
      <c r="AC2113" s="26">
        <v>0</v>
      </c>
      <c r="AD2113" s="26">
        <v>0</v>
      </c>
      <c r="AE2113" s="26">
        <v>29.607297945064548</v>
      </c>
    </row>
    <row r="2114" spans="1:31" x14ac:dyDescent="0.3">
      <c r="A2114">
        <v>2764726</v>
      </c>
      <c r="B2114">
        <v>1</v>
      </c>
      <c r="C2114" t="s">
        <v>80</v>
      </c>
      <c r="D2114" t="s">
        <v>95</v>
      </c>
      <c r="E2114" t="s">
        <v>141</v>
      </c>
      <c r="F2114" t="s">
        <v>6114</v>
      </c>
      <c r="G2114" t="s">
        <v>344</v>
      </c>
      <c r="H2114" t="s">
        <v>135</v>
      </c>
      <c r="I2114" t="s">
        <v>136</v>
      </c>
      <c r="J2114" t="s">
        <v>137</v>
      </c>
      <c r="K2114" t="s">
        <v>138</v>
      </c>
      <c r="L2114" t="s">
        <v>6115</v>
      </c>
      <c r="M2114" t="s">
        <v>6116</v>
      </c>
      <c r="N2114" s="26">
        <v>3.6294444440000002</v>
      </c>
      <c r="O2114">
        <v>0</v>
      </c>
      <c r="P2114">
        <v>354</v>
      </c>
      <c r="Q2114">
        <v>0</v>
      </c>
      <c r="R2114">
        <v>0</v>
      </c>
      <c r="S2114">
        <v>0</v>
      </c>
      <c r="T2114">
        <v>15</v>
      </c>
      <c r="U2114">
        <v>0</v>
      </c>
      <c r="V2114">
        <v>0</v>
      </c>
      <c r="W2114" s="26">
        <v>0</v>
      </c>
      <c r="X2114" s="26">
        <v>364.6618916572362</v>
      </c>
      <c r="Y2114" s="26">
        <v>0</v>
      </c>
      <c r="Z2114" s="26">
        <v>0</v>
      </c>
      <c r="AA2114" s="26">
        <v>0</v>
      </c>
      <c r="AB2114" s="26">
        <v>65.562290848393133</v>
      </c>
      <c r="AC2114" s="26">
        <v>0</v>
      </c>
      <c r="AD2114" s="26">
        <v>0</v>
      </c>
      <c r="AE2114" s="26">
        <v>430.2241825056293</v>
      </c>
    </row>
    <row r="2115" spans="1:31" x14ac:dyDescent="0.3">
      <c r="A2115">
        <v>2765367</v>
      </c>
      <c r="B2115">
        <v>1</v>
      </c>
      <c r="C2115" t="s">
        <v>80</v>
      </c>
      <c r="D2115" t="s">
        <v>82</v>
      </c>
      <c r="E2115" t="s">
        <v>141</v>
      </c>
      <c r="F2115" t="s">
        <v>6117</v>
      </c>
      <c r="G2115" t="s">
        <v>143</v>
      </c>
      <c r="H2115" t="s">
        <v>135</v>
      </c>
      <c r="I2115" t="s">
        <v>136</v>
      </c>
      <c r="J2115" t="s">
        <v>137</v>
      </c>
      <c r="K2115" t="s">
        <v>138</v>
      </c>
      <c r="L2115" t="s">
        <v>6118</v>
      </c>
      <c r="M2115" t="s">
        <v>6119</v>
      </c>
      <c r="N2115" s="26">
        <v>0.18805555500000001</v>
      </c>
      <c r="O2115">
        <v>0</v>
      </c>
      <c r="P2115">
        <v>237</v>
      </c>
      <c r="Q2115">
        <v>0</v>
      </c>
      <c r="R2115">
        <v>0</v>
      </c>
      <c r="S2115">
        <v>0</v>
      </c>
      <c r="T2115">
        <v>362</v>
      </c>
      <c r="U2115">
        <v>0</v>
      </c>
      <c r="V2115">
        <v>0</v>
      </c>
      <c r="W2115" s="26">
        <v>0</v>
      </c>
      <c r="X2115" s="26">
        <v>11.106065926060152</v>
      </c>
      <c r="Y2115" s="26">
        <v>0</v>
      </c>
      <c r="Z2115" s="26">
        <v>0</v>
      </c>
      <c r="AA2115" s="26">
        <v>0</v>
      </c>
      <c r="AB2115" s="26">
        <v>35.768147737176285</v>
      </c>
      <c r="AC2115" s="26">
        <v>0</v>
      </c>
      <c r="AD2115" s="26">
        <v>0</v>
      </c>
      <c r="AE2115" s="26">
        <v>46.874213663236439</v>
      </c>
    </row>
    <row r="2116" spans="1:31" x14ac:dyDescent="0.3">
      <c r="A2116">
        <v>2764680</v>
      </c>
      <c r="B2116">
        <v>1</v>
      </c>
      <c r="C2116" t="s">
        <v>80</v>
      </c>
      <c r="D2116" t="s">
        <v>103</v>
      </c>
      <c r="E2116" t="s">
        <v>152</v>
      </c>
      <c r="F2116" t="s">
        <v>4687</v>
      </c>
      <c r="G2116" t="s">
        <v>326</v>
      </c>
      <c r="H2116" t="s">
        <v>149</v>
      </c>
      <c r="I2116" t="s">
        <v>136</v>
      </c>
      <c r="J2116" t="s">
        <v>137</v>
      </c>
      <c r="K2116" t="s">
        <v>187</v>
      </c>
      <c r="L2116" t="s">
        <v>6120</v>
      </c>
      <c r="M2116" t="s">
        <v>6121</v>
      </c>
      <c r="N2116" s="26">
        <v>0.24972222199999999</v>
      </c>
      <c r="O2116">
        <v>6</v>
      </c>
      <c r="P2116">
        <v>2103</v>
      </c>
      <c r="Q2116">
        <v>22</v>
      </c>
      <c r="R2116">
        <v>310</v>
      </c>
      <c r="S2116">
        <v>32</v>
      </c>
      <c r="T2116">
        <v>800</v>
      </c>
      <c r="U2116">
        <v>2</v>
      </c>
      <c r="V2116">
        <v>1</v>
      </c>
      <c r="W2116" s="26">
        <v>0.2857447410738807</v>
      </c>
      <c r="X2116" s="26">
        <v>77.387703656720859</v>
      </c>
      <c r="Y2116" s="26">
        <v>12.006364056378921</v>
      </c>
      <c r="Z2116" s="26">
        <v>7.0388471074555463</v>
      </c>
      <c r="AA2116" s="26">
        <v>30.731114758792344</v>
      </c>
      <c r="AB2116" s="26">
        <v>74.660055701508242</v>
      </c>
      <c r="AC2116" s="26">
        <v>13.30483858044062</v>
      </c>
      <c r="AD2116" s="26">
        <v>0</v>
      </c>
      <c r="AE2116" s="26">
        <v>215.4146686023704</v>
      </c>
    </row>
    <row r="2117" spans="1:31" x14ac:dyDescent="0.3">
      <c r="A2117">
        <v>2765221</v>
      </c>
      <c r="B2117">
        <v>1</v>
      </c>
      <c r="C2117" t="s">
        <v>81</v>
      </c>
      <c r="D2117" t="s">
        <v>127</v>
      </c>
      <c r="E2117" t="s">
        <v>146</v>
      </c>
      <c r="F2117" t="s">
        <v>6122</v>
      </c>
      <c r="G2117" t="s">
        <v>148</v>
      </c>
      <c r="H2117" t="s">
        <v>149</v>
      </c>
      <c r="I2117" t="s">
        <v>136</v>
      </c>
      <c r="J2117" t="s">
        <v>137</v>
      </c>
      <c r="K2117" t="s">
        <v>138</v>
      </c>
      <c r="L2117" t="s">
        <v>6123</v>
      </c>
      <c r="M2117" t="s">
        <v>6124</v>
      </c>
      <c r="N2117" s="26">
        <v>2.2569444440000002</v>
      </c>
      <c r="O2117">
        <v>0</v>
      </c>
      <c r="P2117">
        <v>0</v>
      </c>
      <c r="Q2117">
        <v>9</v>
      </c>
      <c r="R2117">
        <v>0</v>
      </c>
      <c r="S2117">
        <v>0</v>
      </c>
      <c r="T2117">
        <v>0</v>
      </c>
      <c r="U2117">
        <v>0</v>
      </c>
      <c r="V2117">
        <v>0</v>
      </c>
      <c r="W2117" s="26">
        <v>0</v>
      </c>
      <c r="X2117" s="26">
        <v>0</v>
      </c>
      <c r="Y2117" s="26">
        <v>2.3807611413894882</v>
      </c>
      <c r="Z2117" s="26">
        <v>0</v>
      </c>
      <c r="AA2117" s="26">
        <v>0</v>
      </c>
      <c r="AB2117" s="26">
        <v>0</v>
      </c>
      <c r="AC2117" s="26">
        <v>0</v>
      </c>
      <c r="AD2117" s="26">
        <v>0</v>
      </c>
      <c r="AE2117" s="26">
        <v>2.3807611413894882</v>
      </c>
    </row>
    <row r="2118" spans="1:31" x14ac:dyDescent="0.3">
      <c r="A2118">
        <v>2765267</v>
      </c>
      <c r="B2118">
        <v>1</v>
      </c>
      <c r="C2118" t="s">
        <v>81</v>
      </c>
      <c r="D2118" t="s">
        <v>127</v>
      </c>
      <c r="E2118" t="s">
        <v>152</v>
      </c>
      <c r="F2118" t="s">
        <v>6125</v>
      </c>
      <c r="G2118" t="s">
        <v>159</v>
      </c>
      <c r="H2118" t="s">
        <v>149</v>
      </c>
      <c r="I2118" t="s">
        <v>136</v>
      </c>
      <c r="J2118" t="s">
        <v>137</v>
      </c>
      <c r="K2118" t="s">
        <v>138</v>
      </c>
      <c r="L2118" t="s">
        <v>6126</v>
      </c>
      <c r="M2118" t="s">
        <v>6127</v>
      </c>
      <c r="N2118" s="26">
        <v>7.5555554999999996E-2</v>
      </c>
      <c r="O2118">
        <v>2</v>
      </c>
      <c r="P2118">
        <v>1223</v>
      </c>
      <c r="Q2118">
        <v>114</v>
      </c>
      <c r="R2118">
        <v>158</v>
      </c>
      <c r="S2118">
        <v>8</v>
      </c>
      <c r="T2118">
        <v>150</v>
      </c>
      <c r="U2118">
        <v>3</v>
      </c>
      <c r="V2118">
        <v>0</v>
      </c>
      <c r="W2118" s="26">
        <v>0.12268559926472357</v>
      </c>
      <c r="X2118" s="26">
        <v>21.775066393689809</v>
      </c>
      <c r="Y2118" s="26">
        <v>8.9556465514887496</v>
      </c>
      <c r="Z2118" s="26">
        <v>0.78620011061550787</v>
      </c>
      <c r="AA2118" s="26">
        <v>2.8618890020542564</v>
      </c>
      <c r="AB2118" s="26">
        <v>5.0615795424530097</v>
      </c>
      <c r="AC2118" s="26">
        <v>38.84605396262647</v>
      </c>
      <c r="AD2118" s="26">
        <v>0</v>
      </c>
      <c r="AE2118" s="26">
        <v>78.40912116219252</v>
      </c>
    </row>
    <row r="2119" spans="1:31" x14ac:dyDescent="0.3">
      <c r="A2119">
        <v>2764972</v>
      </c>
      <c r="B2119">
        <v>1</v>
      </c>
      <c r="C2119" t="s">
        <v>80</v>
      </c>
      <c r="D2119" t="s">
        <v>96</v>
      </c>
      <c r="E2119" t="s">
        <v>132</v>
      </c>
      <c r="F2119" t="s">
        <v>6128</v>
      </c>
      <c r="G2119" t="s">
        <v>134</v>
      </c>
      <c r="H2119" t="s">
        <v>135</v>
      </c>
      <c r="I2119" t="s">
        <v>136</v>
      </c>
      <c r="J2119" t="s">
        <v>137</v>
      </c>
      <c r="K2119" t="s">
        <v>138</v>
      </c>
      <c r="L2119" t="s">
        <v>6129</v>
      </c>
      <c r="M2119" t="s">
        <v>6130</v>
      </c>
      <c r="N2119" s="26">
        <v>5.7811111110000004</v>
      </c>
      <c r="O2119">
        <v>0</v>
      </c>
      <c r="P2119">
        <v>1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 s="26">
        <v>0</v>
      </c>
      <c r="X2119" s="26">
        <v>4.415615435893697</v>
      </c>
      <c r="Y2119" s="26">
        <v>0</v>
      </c>
      <c r="Z2119" s="26">
        <v>0</v>
      </c>
      <c r="AA2119" s="26">
        <v>0</v>
      </c>
      <c r="AB2119" s="26">
        <v>0</v>
      </c>
      <c r="AC2119" s="26">
        <v>0</v>
      </c>
      <c r="AD2119" s="26">
        <v>0</v>
      </c>
      <c r="AE2119" s="26">
        <v>4.415615435893697</v>
      </c>
    </row>
    <row r="2120" spans="1:31" x14ac:dyDescent="0.3">
      <c r="A2120">
        <v>2764743</v>
      </c>
      <c r="B2120">
        <v>1</v>
      </c>
      <c r="C2120" t="s">
        <v>81</v>
      </c>
      <c r="D2120" t="s">
        <v>123</v>
      </c>
      <c r="E2120" t="s">
        <v>141</v>
      </c>
      <c r="F2120" t="s">
        <v>3377</v>
      </c>
      <c r="G2120" t="s">
        <v>186</v>
      </c>
      <c r="H2120" t="s">
        <v>135</v>
      </c>
      <c r="I2120" t="s">
        <v>136</v>
      </c>
      <c r="J2120" t="s">
        <v>137</v>
      </c>
      <c r="K2120" t="s">
        <v>187</v>
      </c>
      <c r="L2120" t="s">
        <v>6131</v>
      </c>
      <c r="M2120" t="s">
        <v>6132</v>
      </c>
      <c r="N2120" s="26">
        <v>5.8780555550000004</v>
      </c>
      <c r="O2120">
        <v>0</v>
      </c>
      <c r="P2120">
        <v>192</v>
      </c>
      <c r="Q2120">
        <v>0</v>
      </c>
      <c r="R2120">
        <v>12</v>
      </c>
      <c r="S2120">
        <v>0</v>
      </c>
      <c r="T2120">
        <v>13</v>
      </c>
      <c r="U2120">
        <v>0</v>
      </c>
      <c r="V2120">
        <v>0</v>
      </c>
      <c r="W2120" s="26">
        <v>0</v>
      </c>
      <c r="X2120" s="26">
        <v>155.16770286839591</v>
      </c>
      <c r="Y2120" s="26">
        <v>0</v>
      </c>
      <c r="Z2120" s="26">
        <v>8.3972403132050513</v>
      </c>
      <c r="AA2120" s="26">
        <v>0</v>
      </c>
      <c r="AB2120" s="26">
        <v>18.479565178542479</v>
      </c>
      <c r="AC2120" s="26">
        <v>0</v>
      </c>
      <c r="AD2120" s="26">
        <v>0</v>
      </c>
      <c r="AE2120" s="26">
        <v>182.04450836014345</v>
      </c>
    </row>
    <row r="2121" spans="1:31" x14ac:dyDescent="0.3">
      <c r="A2121">
        <v>2765121</v>
      </c>
      <c r="B2121">
        <v>1</v>
      </c>
      <c r="C2121" t="s">
        <v>81</v>
      </c>
      <c r="D2121" t="s">
        <v>118</v>
      </c>
      <c r="E2121" t="s">
        <v>152</v>
      </c>
      <c r="F2121" t="s">
        <v>6133</v>
      </c>
      <c r="G2121" t="s">
        <v>159</v>
      </c>
      <c r="H2121" t="s">
        <v>149</v>
      </c>
      <c r="I2121" t="s">
        <v>136</v>
      </c>
      <c r="J2121" t="s">
        <v>137</v>
      </c>
      <c r="K2121" t="s">
        <v>138</v>
      </c>
      <c r="L2121" t="s">
        <v>6134</v>
      </c>
      <c r="M2121" t="s">
        <v>6135</v>
      </c>
      <c r="N2121" s="26">
        <v>0.14749999999999999</v>
      </c>
      <c r="O2121">
        <v>0</v>
      </c>
      <c r="P2121">
        <v>0</v>
      </c>
      <c r="Q2121">
        <v>32</v>
      </c>
      <c r="R2121">
        <v>55</v>
      </c>
      <c r="S2121">
        <v>4</v>
      </c>
      <c r="T2121">
        <v>5</v>
      </c>
      <c r="U2121">
        <v>0</v>
      </c>
      <c r="V2121">
        <v>0</v>
      </c>
      <c r="W2121" s="26">
        <v>0</v>
      </c>
      <c r="X2121" s="26">
        <v>0</v>
      </c>
      <c r="Y2121" s="26">
        <v>0.21412412022906124</v>
      </c>
      <c r="Z2121" s="26">
        <v>0.3368448291177783</v>
      </c>
      <c r="AA2121" s="26">
        <v>3.0785114868225767</v>
      </c>
      <c r="AB2121" s="26">
        <v>0</v>
      </c>
      <c r="AC2121" s="26">
        <v>0</v>
      </c>
      <c r="AD2121" s="26">
        <v>0</v>
      </c>
      <c r="AE2121" s="26">
        <v>3.6294804361694162</v>
      </c>
    </row>
    <row r="2122" spans="1:31" x14ac:dyDescent="0.3">
      <c r="A2122">
        <v>2764786</v>
      </c>
      <c r="B2122">
        <v>1</v>
      </c>
      <c r="C2122" t="s">
        <v>81</v>
      </c>
      <c r="D2122" t="s">
        <v>121</v>
      </c>
      <c r="E2122" t="s">
        <v>157</v>
      </c>
      <c r="F2122" t="s">
        <v>992</v>
      </c>
      <c r="G2122" t="s">
        <v>628</v>
      </c>
      <c r="H2122" t="s">
        <v>149</v>
      </c>
      <c r="I2122" t="s">
        <v>136</v>
      </c>
      <c r="J2122" t="s">
        <v>137</v>
      </c>
      <c r="K2122" t="s">
        <v>187</v>
      </c>
      <c r="L2122" t="s">
        <v>6136</v>
      </c>
      <c r="M2122" t="s">
        <v>6137</v>
      </c>
      <c r="N2122" s="26">
        <v>5.5961111109999999</v>
      </c>
      <c r="O2122">
        <v>8</v>
      </c>
      <c r="P2122">
        <v>1330</v>
      </c>
      <c r="Q2122">
        <v>4</v>
      </c>
      <c r="R2122">
        <v>122</v>
      </c>
      <c r="S2122">
        <v>5</v>
      </c>
      <c r="T2122">
        <v>96</v>
      </c>
      <c r="U2122">
        <v>0</v>
      </c>
      <c r="V2122">
        <v>0</v>
      </c>
      <c r="W2122" s="26">
        <v>8.7028727405200001</v>
      </c>
      <c r="X2122" s="26">
        <v>440.16970626673503</v>
      </c>
      <c r="Y2122" s="26">
        <v>41.801638039910863</v>
      </c>
      <c r="Z2122" s="26">
        <v>29.670046869334129</v>
      </c>
      <c r="AA2122" s="26">
        <v>84.446614290711153</v>
      </c>
      <c r="AB2122" s="26">
        <v>147.52498352393104</v>
      </c>
      <c r="AC2122" s="26">
        <v>0</v>
      </c>
      <c r="AD2122" s="26">
        <v>0</v>
      </c>
      <c r="AE2122" s="26">
        <v>752.31586173114226</v>
      </c>
    </row>
    <row r="2123" spans="1:31" x14ac:dyDescent="0.3">
      <c r="A2123">
        <v>2764955</v>
      </c>
      <c r="B2123">
        <v>1</v>
      </c>
      <c r="C2123" t="s">
        <v>81</v>
      </c>
      <c r="D2123" t="s">
        <v>112</v>
      </c>
      <c r="E2123" t="s">
        <v>152</v>
      </c>
      <c r="F2123" t="s">
        <v>6138</v>
      </c>
      <c r="G2123" t="s">
        <v>159</v>
      </c>
      <c r="H2123" t="s">
        <v>149</v>
      </c>
      <c r="I2123" t="s">
        <v>136</v>
      </c>
      <c r="J2123" t="s">
        <v>137</v>
      </c>
      <c r="K2123" t="s">
        <v>138</v>
      </c>
      <c r="L2123" t="s">
        <v>6139</v>
      </c>
      <c r="M2123" t="s">
        <v>6140</v>
      </c>
      <c r="N2123" s="26">
        <v>0.92861111100000004</v>
      </c>
      <c r="O2123">
        <v>0</v>
      </c>
      <c r="P2123">
        <v>0</v>
      </c>
      <c r="Q2123">
        <v>25</v>
      </c>
      <c r="R2123">
        <v>0</v>
      </c>
      <c r="S2123">
        <v>2</v>
      </c>
      <c r="T2123">
        <v>0</v>
      </c>
      <c r="U2123">
        <v>0</v>
      </c>
      <c r="V2123">
        <v>0</v>
      </c>
      <c r="W2123" s="26">
        <v>0</v>
      </c>
      <c r="X2123" s="26">
        <v>0</v>
      </c>
      <c r="Y2123" s="26">
        <v>2.9521182296664228</v>
      </c>
      <c r="Z2123" s="26">
        <v>0</v>
      </c>
      <c r="AA2123" s="26">
        <v>1.5410618843549828</v>
      </c>
      <c r="AB2123" s="26">
        <v>0</v>
      </c>
      <c r="AC2123" s="26">
        <v>0</v>
      </c>
      <c r="AD2123" s="26">
        <v>0</v>
      </c>
      <c r="AE2123" s="26">
        <v>4.4931801140214054</v>
      </c>
    </row>
    <row r="2124" spans="1:31" x14ac:dyDescent="0.3">
      <c r="A2124">
        <v>2765284</v>
      </c>
      <c r="B2124">
        <v>1</v>
      </c>
      <c r="C2124" t="s">
        <v>80</v>
      </c>
      <c r="D2124" t="s">
        <v>91</v>
      </c>
      <c r="E2124" t="s">
        <v>132</v>
      </c>
      <c r="F2124" t="s">
        <v>6141</v>
      </c>
      <c r="G2124" t="s">
        <v>134</v>
      </c>
      <c r="H2124" t="s">
        <v>135</v>
      </c>
      <c r="I2124" t="s">
        <v>136</v>
      </c>
      <c r="J2124" t="s">
        <v>137</v>
      </c>
      <c r="K2124" t="s">
        <v>138</v>
      </c>
      <c r="L2124" t="s">
        <v>6142</v>
      </c>
      <c r="M2124" t="s">
        <v>6143</v>
      </c>
      <c r="N2124" s="26">
        <v>5.8052777769999997</v>
      </c>
      <c r="O2124">
        <v>0</v>
      </c>
      <c r="P2124">
        <v>2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 s="26">
        <v>0</v>
      </c>
      <c r="X2124" s="26">
        <v>4.428152181517655</v>
      </c>
      <c r="Y2124" s="26">
        <v>0</v>
      </c>
      <c r="Z2124" s="26">
        <v>0</v>
      </c>
      <c r="AA2124" s="26">
        <v>0</v>
      </c>
      <c r="AB2124" s="26">
        <v>0</v>
      </c>
      <c r="AC2124" s="26">
        <v>0</v>
      </c>
      <c r="AD2124" s="26">
        <v>0</v>
      </c>
      <c r="AE2124" s="26">
        <v>4.428152181517655</v>
      </c>
    </row>
    <row r="2125" spans="1:31" x14ac:dyDescent="0.3">
      <c r="A2125">
        <v>2765207</v>
      </c>
      <c r="B2125">
        <v>1</v>
      </c>
      <c r="C2125" t="s">
        <v>81</v>
      </c>
      <c r="D2125" t="s">
        <v>121</v>
      </c>
      <c r="E2125" t="s">
        <v>152</v>
      </c>
      <c r="F2125" t="s">
        <v>6144</v>
      </c>
      <c r="G2125" t="s">
        <v>159</v>
      </c>
      <c r="H2125" t="s">
        <v>149</v>
      </c>
      <c r="I2125" t="s">
        <v>136</v>
      </c>
      <c r="J2125" t="s">
        <v>137</v>
      </c>
      <c r="K2125" t="s">
        <v>138</v>
      </c>
      <c r="L2125" t="s">
        <v>6145</v>
      </c>
      <c r="M2125" t="s">
        <v>6146</v>
      </c>
      <c r="N2125" s="26">
        <v>0.97916666600000002</v>
      </c>
      <c r="O2125">
        <v>1</v>
      </c>
      <c r="P2125">
        <v>126</v>
      </c>
      <c r="Q2125">
        <v>2</v>
      </c>
      <c r="R2125">
        <v>2</v>
      </c>
      <c r="S2125">
        <v>1</v>
      </c>
      <c r="T2125">
        <v>0</v>
      </c>
      <c r="U2125">
        <v>0</v>
      </c>
      <c r="V2125">
        <v>0</v>
      </c>
      <c r="W2125" s="26">
        <v>0.25252774743222223</v>
      </c>
      <c r="X2125" s="26">
        <v>13.959593705764425</v>
      </c>
      <c r="Y2125" s="26">
        <v>0.36410913237333337</v>
      </c>
      <c r="Z2125" s="26">
        <v>0</v>
      </c>
      <c r="AA2125" s="26">
        <v>1.9210431738131331</v>
      </c>
      <c r="AB2125" s="26">
        <v>0</v>
      </c>
      <c r="AC2125" s="26">
        <v>0</v>
      </c>
      <c r="AD2125" s="26">
        <v>0</v>
      </c>
      <c r="AE2125" s="26">
        <v>16.497273759383113</v>
      </c>
    </row>
    <row r="2126" spans="1:31" x14ac:dyDescent="0.3">
      <c r="A2126">
        <v>2765061</v>
      </c>
      <c r="B2126">
        <v>1</v>
      </c>
      <c r="C2126" t="s">
        <v>80</v>
      </c>
      <c r="D2126" t="s">
        <v>105</v>
      </c>
      <c r="E2126" t="s">
        <v>157</v>
      </c>
      <c r="F2126" t="s">
        <v>6147</v>
      </c>
      <c r="G2126" t="s">
        <v>159</v>
      </c>
      <c r="H2126" t="s">
        <v>149</v>
      </c>
      <c r="I2126" t="s">
        <v>136</v>
      </c>
      <c r="J2126" t="s">
        <v>137</v>
      </c>
      <c r="K2126" t="s">
        <v>138</v>
      </c>
      <c r="L2126" t="s">
        <v>6148</v>
      </c>
      <c r="M2126" t="s">
        <v>6149</v>
      </c>
      <c r="N2126" s="26">
        <v>1.3444444440000001</v>
      </c>
      <c r="O2126">
        <v>0</v>
      </c>
      <c r="P2126">
        <v>609</v>
      </c>
      <c r="Q2126">
        <v>0</v>
      </c>
      <c r="R2126">
        <v>0</v>
      </c>
      <c r="S2126">
        <v>0</v>
      </c>
      <c r="T2126">
        <v>71</v>
      </c>
      <c r="U2126">
        <v>0</v>
      </c>
      <c r="V2126">
        <v>0</v>
      </c>
      <c r="W2126" s="26">
        <v>0</v>
      </c>
      <c r="X2126" s="26">
        <v>227.82769973072081</v>
      </c>
      <c r="Y2126" s="26">
        <v>0</v>
      </c>
      <c r="Z2126" s="26">
        <v>0</v>
      </c>
      <c r="AA2126" s="26">
        <v>0</v>
      </c>
      <c r="AB2126" s="26">
        <v>143.9907424958634</v>
      </c>
      <c r="AC2126" s="26">
        <v>0</v>
      </c>
      <c r="AD2126" s="26">
        <v>0</v>
      </c>
      <c r="AE2126" s="26">
        <v>371.81844222658424</v>
      </c>
    </row>
    <row r="2127" spans="1:31" x14ac:dyDescent="0.3">
      <c r="A2127">
        <v>2765376</v>
      </c>
      <c r="B2127">
        <v>1</v>
      </c>
      <c r="C2127" t="s">
        <v>81</v>
      </c>
      <c r="D2127" t="s">
        <v>118</v>
      </c>
      <c r="E2127" t="s">
        <v>146</v>
      </c>
      <c r="F2127" t="s">
        <v>6150</v>
      </c>
      <c r="G2127" t="s">
        <v>148</v>
      </c>
      <c r="H2127" t="s">
        <v>149</v>
      </c>
      <c r="I2127" t="s">
        <v>136</v>
      </c>
      <c r="J2127" t="s">
        <v>137</v>
      </c>
      <c r="K2127" t="s">
        <v>138</v>
      </c>
      <c r="L2127" t="s">
        <v>6151</v>
      </c>
      <c r="M2127" t="s">
        <v>6152</v>
      </c>
      <c r="N2127" s="26">
        <v>1.426111111</v>
      </c>
      <c r="O2127">
        <v>0</v>
      </c>
      <c r="P2127">
        <v>22</v>
      </c>
      <c r="Q2127">
        <v>0</v>
      </c>
      <c r="R2127">
        <v>0</v>
      </c>
      <c r="S2127">
        <v>0</v>
      </c>
      <c r="T2127">
        <v>1</v>
      </c>
      <c r="U2127">
        <v>0</v>
      </c>
      <c r="V2127">
        <v>0</v>
      </c>
      <c r="W2127" s="26">
        <v>0</v>
      </c>
      <c r="X2127" s="26">
        <v>8.4998681548738606</v>
      </c>
      <c r="Y2127" s="26">
        <v>0</v>
      </c>
      <c r="Z2127" s="26">
        <v>0</v>
      </c>
      <c r="AA2127" s="26">
        <v>0</v>
      </c>
      <c r="AB2127" s="26">
        <v>9.6344660091649637</v>
      </c>
      <c r="AC2127" s="26">
        <v>0</v>
      </c>
      <c r="AD2127" s="26">
        <v>0</v>
      </c>
      <c r="AE2127" s="26">
        <v>18.134334164038826</v>
      </c>
    </row>
    <row r="2128" spans="1:31" x14ac:dyDescent="0.3">
      <c r="A2128">
        <v>2765353</v>
      </c>
      <c r="B2128">
        <v>1</v>
      </c>
      <c r="C2128" t="s">
        <v>80</v>
      </c>
      <c r="D2128" t="s">
        <v>94</v>
      </c>
      <c r="E2128" t="s">
        <v>132</v>
      </c>
      <c r="F2128" t="s">
        <v>6153</v>
      </c>
      <c r="G2128" t="s">
        <v>134</v>
      </c>
      <c r="H2128" t="s">
        <v>135</v>
      </c>
      <c r="I2128" t="s">
        <v>136</v>
      </c>
      <c r="J2128" t="s">
        <v>137</v>
      </c>
      <c r="K2128" t="s">
        <v>138</v>
      </c>
      <c r="L2128" t="s">
        <v>6154</v>
      </c>
      <c r="M2128" t="s">
        <v>6155</v>
      </c>
      <c r="N2128" s="26">
        <v>1.3602777770000001</v>
      </c>
      <c r="O2128">
        <v>0</v>
      </c>
      <c r="P2128">
        <v>11</v>
      </c>
      <c r="Q2128">
        <v>0</v>
      </c>
      <c r="R2128">
        <v>0</v>
      </c>
      <c r="S2128">
        <v>0</v>
      </c>
      <c r="T2128">
        <v>2</v>
      </c>
      <c r="U2128">
        <v>0</v>
      </c>
      <c r="V2128">
        <v>0</v>
      </c>
      <c r="W2128" s="26">
        <v>0</v>
      </c>
      <c r="X2128" s="26">
        <v>3.1033621125983384</v>
      </c>
      <c r="Y2128" s="26">
        <v>0</v>
      </c>
      <c r="Z2128" s="26">
        <v>0</v>
      </c>
      <c r="AA2128" s="26">
        <v>0</v>
      </c>
      <c r="AB2128" s="26">
        <v>2.3957836399858139</v>
      </c>
      <c r="AC2128" s="26">
        <v>0</v>
      </c>
      <c r="AD2128" s="26">
        <v>0</v>
      </c>
      <c r="AE2128" s="26">
        <v>5.4991457525841518</v>
      </c>
    </row>
    <row r="2129" spans="1:31" x14ac:dyDescent="0.3">
      <c r="A2129">
        <v>2765021</v>
      </c>
      <c r="B2129">
        <v>1</v>
      </c>
      <c r="C2129" t="s">
        <v>80</v>
      </c>
      <c r="D2129" t="s">
        <v>97</v>
      </c>
      <c r="E2129" t="s">
        <v>132</v>
      </c>
      <c r="F2129" t="s">
        <v>6156</v>
      </c>
      <c r="G2129" t="s">
        <v>134</v>
      </c>
      <c r="H2129" t="s">
        <v>135</v>
      </c>
      <c r="I2129" t="s">
        <v>136</v>
      </c>
      <c r="J2129" t="s">
        <v>137</v>
      </c>
      <c r="K2129" t="s">
        <v>138</v>
      </c>
      <c r="L2129" t="s">
        <v>6157</v>
      </c>
      <c r="M2129" t="s">
        <v>6158</v>
      </c>
      <c r="N2129" s="26">
        <v>4.2705555549999996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 s="26">
        <v>0</v>
      </c>
      <c r="X2129" s="26">
        <v>2.1104484278705584</v>
      </c>
      <c r="Y2129" s="26">
        <v>0</v>
      </c>
      <c r="Z2129" s="26">
        <v>0</v>
      </c>
      <c r="AA2129" s="26">
        <v>0</v>
      </c>
      <c r="AB2129" s="26">
        <v>0</v>
      </c>
      <c r="AC2129" s="26">
        <v>0</v>
      </c>
      <c r="AD2129" s="26">
        <v>0</v>
      </c>
      <c r="AE2129" s="26">
        <v>2.1104484278705584</v>
      </c>
    </row>
    <row r="2130" spans="1:31" x14ac:dyDescent="0.3">
      <c r="A2130">
        <v>2765379</v>
      </c>
      <c r="B2130">
        <v>1</v>
      </c>
      <c r="C2130" t="s">
        <v>80</v>
      </c>
      <c r="D2130" t="s">
        <v>82</v>
      </c>
      <c r="E2130" t="s">
        <v>166</v>
      </c>
      <c r="F2130" t="s">
        <v>6159</v>
      </c>
      <c r="G2130" t="s">
        <v>186</v>
      </c>
      <c r="H2130" t="s">
        <v>135</v>
      </c>
      <c r="I2130" t="s">
        <v>136</v>
      </c>
      <c r="J2130" t="s">
        <v>137</v>
      </c>
      <c r="K2130" t="s">
        <v>187</v>
      </c>
      <c r="L2130" t="s">
        <v>6160</v>
      </c>
      <c r="M2130" t="s">
        <v>6161</v>
      </c>
      <c r="N2130" s="26">
        <v>5.7663888879999998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33</v>
      </c>
      <c r="U2130">
        <v>0</v>
      </c>
      <c r="V2130">
        <v>0</v>
      </c>
      <c r="W2130" s="26">
        <v>0</v>
      </c>
      <c r="X2130" s="26">
        <v>0</v>
      </c>
      <c r="Y2130" s="26">
        <v>0</v>
      </c>
      <c r="Z2130" s="26">
        <v>0</v>
      </c>
      <c r="AA2130" s="26">
        <v>0</v>
      </c>
      <c r="AB2130" s="26">
        <v>47.303808862801183</v>
      </c>
      <c r="AC2130" s="26">
        <v>0</v>
      </c>
      <c r="AD2130" s="26">
        <v>0</v>
      </c>
      <c r="AE2130" s="26">
        <v>47.303808862801183</v>
      </c>
    </row>
    <row r="2131" spans="1:31" x14ac:dyDescent="0.3">
      <c r="A2131">
        <v>2764795</v>
      </c>
      <c r="B2131">
        <v>1</v>
      </c>
      <c r="C2131" t="s">
        <v>81</v>
      </c>
      <c r="D2131" t="s">
        <v>113</v>
      </c>
      <c r="E2131" t="s">
        <v>175</v>
      </c>
      <c r="F2131" t="s">
        <v>974</v>
      </c>
      <c r="G2131" t="s">
        <v>326</v>
      </c>
      <c r="H2131" t="s">
        <v>149</v>
      </c>
      <c r="I2131" t="s">
        <v>566</v>
      </c>
      <c r="J2131" t="s">
        <v>137</v>
      </c>
      <c r="K2131" t="s">
        <v>187</v>
      </c>
      <c r="L2131" t="s">
        <v>6162</v>
      </c>
      <c r="M2131" t="s">
        <v>6163</v>
      </c>
      <c r="N2131" s="26">
        <v>4.5833332999999997E-2</v>
      </c>
      <c r="O2131">
        <v>8</v>
      </c>
      <c r="P2131">
        <v>3499</v>
      </c>
      <c r="Q2131">
        <v>43</v>
      </c>
      <c r="R2131">
        <v>289</v>
      </c>
      <c r="S2131">
        <v>9</v>
      </c>
      <c r="T2131">
        <v>368</v>
      </c>
      <c r="U2131">
        <v>0</v>
      </c>
      <c r="V2131">
        <v>0</v>
      </c>
      <c r="W2131" s="26">
        <v>0.2565073821185897</v>
      </c>
      <c r="X2131" s="26">
        <v>24.559577715794639</v>
      </c>
      <c r="Y2131" s="26">
        <v>0.79072604726966533</v>
      </c>
      <c r="Z2131" s="26">
        <v>2.2994224804024865</v>
      </c>
      <c r="AA2131" s="26">
        <v>7.5829264323536698</v>
      </c>
      <c r="AB2131" s="26">
        <v>9.5297097556565262</v>
      </c>
      <c r="AC2131" s="26">
        <v>0</v>
      </c>
      <c r="AD2131" s="26">
        <v>0</v>
      </c>
      <c r="AE2131" s="26">
        <v>45.018869813595572</v>
      </c>
    </row>
    <row r="2132" spans="1:31" x14ac:dyDescent="0.3">
      <c r="A2132">
        <v>2764732</v>
      </c>
      <c r="B2132">
        <v>1</v>
      </c>
      <c r="C2132" t="s">
        <v>80</v>
      </c>
      <c r="D2132" t="s">
        <v>99</v>
      </c>
      <c r="E2132" t="s">
        <v>141</v>
      </c>
      <c r="F2132" t="s">
        <v>599</v>
      </c>
      <c r="G2132" t="s">
        <v>186</v>
      </c>
      <c r="H2132" t="s">
        <v>135</v>
      </c>
      <c r="I2132" t="s">
        <v>136</v>
      </c>
      <c r="J2132" t="s">
        <v>137</v>
      </c>
      <c r="K2132" t="s">
        <v>187</v>
      </c>
      <c r="L2132" t="s">
        <v>6164</v>
      </c>
      <c r="M2132" t="s">
        <v>6165</v>
      </c>
      <c r="N2132" s="26">
        <v>8.5133333330000003</v>
      </c>
      <c r="O2132">
        <v>0</v>
      </c>
      <c r="P2132">
        <v>127</v>
      </c>
      <c r="Q2132">
        <v>0</v>
      </c>
      <c r="R2132">
        <v>1</v>
      </c>
      <c r="S2132">
        <v>0</v>
      </c>
      <c r="T2132">
        <v>15</v>
      </c>
      <c r="U2132">
        <v>0</v>
      </c>
      <c r="V2132">
        <v>1</v>
      </c>
      <c r="W2132" s="26">
        <v>0</v>
      </c>
      <c r="X2132" s="26">
        <v>130.47390533465341</v>
      </c>
      <c r="Y2132" s="26">
        <v>0</v>
      </c>
      <c r="Z2132" s="26">
        <v>0.49881441798651777</v>
      </c>
      <c r="AA2132" s="26">
        <v>0</v>
      </c>
      <c r="AB2132" s="26">
        <v>44.8770034299014</v>
      </c>
      <c r="AC2132" s="26">
        <v>0</v>
      </c>
      <c r="AD2132" s="26">
        <v>30.237347633444877</v>
      </c>
      <c r="AE2132" s="26">
        <v>206.08707081598621</v>
      </c>
    </row>
    <row r="2133" spans="1:31" x14ac:dyDescent="0.3">
      <c r="A2133">
        <v>2765373</v>
      </c>
      <c r="B2133">
        <v>1</v>
      </c>
      <c r="C2133" t="s">
        <v>80</v>
      </c>
      <c r="D2133" t="s">
        <v>84</v>
      </c>
      <c r="E2133" t="s">
        <v>132</v>
      </c>
      <c r="F2133" t="s">
        <v>6166</v>
      </c>
      <c r="G2133" t="s">
        <v>197</v>
      </c>
      <c r="H2133" t="s">
        <v>135</v>
      </c>
      <c r="I2133" t="s">
        <v>136</v>
      </c>
      <c r="J2133" t="s">
        <v>137</v>
      </c>
      <c r="K2133" t="s">
        <v>138</v>
      </c>
      <c r="L2133" t="s">
        <v>6167</v>
      </c>
      <c r="M2133" t="s">
        <v>6168</v>
      </c>
      <c r="N2133" s="26">
        <v>1.6463888879999999</v>
      </c>
      <c r="O2133">
        <v>0</v>
      </c>
      <c r="P2133">
        <v>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 s="26">
        <v>0</v>
      </c>
      <c r="X2133" s="26">
        <v>0.18619281680199695</v>
      </c>
      <c r="Y2133" s="26">
        <v>0</v>
      </c>
      <c r="Z2133" s="26">
        <v>0</v>
      </c>
      <c r="AA2133" s="26">
        <v>0</v>
      </c>
      <c r="AB2133" s="26">
        <v>0</v>
      </c>
      <c r="AC2133" s="26">
        <v>0</v>
      </c>
      <c r="AD2133" s="26">
        <v>0</v>
      </c>
      <c r="AE2133" s="26">
        <v>0.18619281680199695</v>
      </c>
    </row>
    <row r="2134" spans="1:31" x14ac:dyDescent="0.3">
      <c r="A2134">
        <v>2764686</v>
      </c>
      <c r="B2134">
        <v>1</v>
      </c>
      <c r="C2134" t="s">
        <v>80</v>
      </c>
      <c r="D2134" t="s">
        <v>103</v>
      </c>
      <c r="E2134" t="s">
        <v>146</v>
      </c>
      <c r="F2134" t="s">
        <v>6169</v>
      </c>
      <c r="G2134" t="s">
        <v>186</v>
      </c>
      <c r="H2134" t="s">
        <v>149</v>
      </c>
      <c r="I2134" t="s">
        <v>136</v>
      </c>
      <c r="J2134" t="s">
        <v>137</v>
      </c>
      <c r="K2134" t="s">
        <v>187</v>
      </c>
      <c r="L2134" t="s">
        <v>6170</v>
      </c>
      <c r="M2134" t="s">
        <v>6171</v>
      </c>
      <c r="N2134" s="26">
        <v>3.9130555550000001</v>
      </c>
      <c r="O2134">
        <v>0</v>
      </c>
      <c r="P2134">
        <v>81</v>
      </c>
      <c r="Q2134">
        <v>0</v>
      </c>
      <c r="R2134">
        <v>6</v>
      </c>
      <c r="S2134">
        <v>0</v>
      </c>
      <c r="T2134">
        <v>23</v>
      </c>
      <c r="U2134">
        <v>0</v>
      </c>
      <c r="V2134">
        <v>0</v>
      </c>
      <c r="W2134" s="26">
        <v>0</v>
      </c>
      <c r="X2134" s="26">
        <v>50.292844743137493</v>
      </c>
      <c r="Y2134" s="26">
        <v>0</v>
      </c>
      <c r="Z2134" s="26">
        <v>9.6136494625302333</v>
      </c>
      <c r="AA2134" s="26">
        <v>0</v>
      </c>
      <c r="AB2134" s="26">
        <v>39.502028179191704</v>
      </c>
      <c r="AC2134" s="26">
        <v>0</v>
      </c>
      <c r="AD2134" s="26">
        <v>0</v>
      </c>
      <c r="AE2134" s="26">
        <v>99.408522384859424</v>
      </c>
    </row>
    <row r="2135" spans="1:31" x14ac:dyDescent="0.3">
      <c r="A2135">
        <v>2765164</v>
      </c>
      <c r="B2135">
        <v>1</v>
      </c>
      <c r="C2135" t="s">
        <v>80</v>
      </c>
      <c r="D2135" t="s">
        <v>110</v>
      </c>
      <c r="E2135" t="s">
        <v>170</v>
      </c>
      <c r="F2135" t="s">
        <v>1716</v>
      </c>
      <c r="G2135" t="s">
        <v>186</v>
      </c>
      <c r="H2135" t="s">
        <v>135</v>
      </c>
      <c r="I2135" t="s">
        <v>136</v>
      </c>
      <c r="J2135" t="s">
        <v>137</v>
      </c>
      <c r="K2135" t="s">
        <v>187</v>
      </c>
      <c r="L2135" t="s">
        <v>6172</v>
      </c>
      <c r="M2135" t="s">
        <v>6173</v>
      </c>
      <c r="N2135" s="26">
        <v>5.5183333330000002</v>
      </c>
      <c r="O2135">
        <v>0</v>
      </c>
      <c r="P2135">
        <v>133</v>
      </c>
      <c r="Q2135">
        <v>0</v>
      </c>
      <c r="R2135">
        <v>0</v>
      </c>
      <c r="S2135">
        <v>0</v>
      </c>
      <c r="T2135">
        <v>8</v>
      </c>
      <c r="U2135">
        <v>0</v>
      </c>
      <c r="V2135">
        <v>0</v>
      </c>
      <c r="W2135" s="26">
        <v>0</v>
      </c>
      <c r="X2135" s="26">
        <v>169.25631725423591</v>
      </c>
      <c r="Y2135" s="26">
        <v>0</v>
      </c>
      <c r="Z2135" s="26">
        <v>0</v>
      </c>
      <c r="AA2135" s="26">
        <v>0</v>
      </c>
      <c r="AB2135" s="26">
        <v>23.701897725521615</v>
      </c>
      <c r="AC2135" s="26">
        <v>0</v>
      </c>
      <c r="AD2135" s="26">
        <v>0</v>
      </c>
      <c r="AE2135" s="26">
        <v>192.95821497975751</v>
      </c>
    </row>
    <row r="2136" spans="1:31" x14ac:dyDescent="0.3">
      <c r="A2136">
        <v>2764832</v>
      </c>
      <c r="B2136">
        <v>1</v>
      </c>
      <c r="C2136" t="s">
        <v>81</v>
      </c>
      <c r="D2136" t="s">
        <v>118</v>
      </c>
      <c r="E2136" t="s">
        <v>141</v>
      </c>
      <c r="F2136" t="s">
        <v>6174</v>
      </c>
      <c r="G2136" t="s">
        <v>143</v>
      </c>
      <c r="H2136" t="s">
        <v>135</v>
      </c>
      <c r="I2136" t="s">
        <v>136</v>
      </c>
      <c r="J2136" t="s">
        <v>137</v>
      </c>
      <c r="K2136" t="s">
        <v>138</v>
      </c>
      <c r="L2136" t="s">
        <v>6175</v>
      </c>
      <c r="M2136" t="s">
        <v>6176</v>
      </c>
      <c r="N2136" s="26">
        <v>0.578333333</v>
      </c>
      <c r="O2136">
        <v>0</v>
      </c>
      <c r="P2136">
        <v>4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 s="26">
        <v>0</v>
      </c>
      <c r="X2136" s="26">
        <v>0.39610587146702825</v>
      </c>
      <c r="Y2136" s="26">
        <v>0</v>
      </c>
      <c r="Z2136" s="26">
        <v>0</v>
      </c>
      <c r="AA2136" s="26">
        <v>0</v>
      </c>
      <c r="AB2136" s="26">
        <v>0</v>
      </c>
      <c r="AC2136" s="26">
        <v>0</v>
      </c>
      <c r="AD2136" s="26">
        <v>0</v>
      </c>
      <c r="AE2136" s="26">
        <v>0.39610587146702825</v>
      </c>
    </row>
    <row r="2137" spans="1:31" x14ac:dyDescent="0.3">
      <c r="A2137">
        <v>2764878</v>
      </c>
      <c r="B2137">
        <v>1</v>
      </c>
      <c r="C2137" t="s">
        <v>80</v>
      </c>
      <c r="D2137" t="s">
        <v>98</v>
      </c>
      <c r="E2137" t="s">
        <v>132</v>
      </c>
      <c r="F2137" t="s">
        <v>6177</v>
      </c>
      <c r="G2137" t="s">
        <v>307</v>
      </c>
      <c r="H2137" t="s">
        <v>135</v>
      </c>
      <c r="I2137" t="s">
        <v>136</v>
      </c>
      <c r="J2137" t="s">
        <v>137</v>
      </c>
      <c r="K2137" t="s">
        <v>138</v>
      </c>
      <c r="L2137" t="s">
        <v>6178</v>
      </c>
      <c r="M2137" t="s">
        <v>6179</v>
      </c>
      <c r="N2137" s="26">
        <v>4.2486111109999998</v>
      </c>
      <c r="O2137">
        <v>0</v>
      </c>
      <c r="P2137">
        <v>5</v>
      </c>
      <c r="Q2137">
        <v>0</v>
      </c>
      <c r="R2137">
        <v>0</v>
      </c>
      <c r="S2137">
        <v>0</v>
      </c>
      <c r="T2137">
        <v>1</v>
      </c>
      <c r="U2137">
        <v>0</v>
      </c>
      <c r="V2137">
        <v>0</v>
      </c>
      <c r="W2137" s="26">
        <v>0</v>
      </c>
      <c r="X2137" s="26">
        <v>0.76319530266617286</v>
      </c>
      <c r="Y2137" s="26">
        <v>0</v>
      </c>
      <c r="Z2137" s="26">
        <v>0</v>
      </c>
      <c r="AA2137" s="26">
        <v>0</v>
      </c>
      <c r="AB2137" s="26">
        <v>0</v>
      </c>
      <c r="AC2137" s="26">
        <v>0</v>
      </c>
      <c r="AD2137" s="26">
        <v>0</v>
      </c>
      <c r="AE2137" s="26">
        <v>0.76319530266617286</v>
      </c>
    </row>
    <row r="2138" spans="1:31" x14ac:dyDescent="0.3">
      <c r="A2138">
        <v>2765210</v>
      </c>
      <c r="B2138">
        <v>1</v>
      </c>
      <c r="C2138" t="s">
        <v>80</v>
      </c>
      <c r="D2138" t="s">
        <v>92</v>
      </c>
      <c r="E2138" t="s">
        <v>170</v>
      </c>
      <c r="F2138" t="s">
        <v>6180</v>
      </c>
      <c r="G2138" t="s">
        <v>287</v>
      </c>
      <c r="H2138" t="s">
        <v>135</v>
      </c>
      <c r="I2138" t="s">
        <v>136</v>
      </c>
      <c r="J2138" t="s">
        <v>137</v>
      </c>
      <c r="K2138" t="s">
        <v>138</v>
      </c>
      <c r="L2138" t="s">
        <v>6181</v>
      </c>
      <c r="M2138" t="s">
        <v>6182</v>
      </c>
      <c r="N2138" s="26">
        <v>0.73166666599999997</v>
      </c>
      <c r="O2138">
        <v>0</v>
      </c>
      <c r="P2138">
        <v>49</v>
      </c>
      <c r="Q2138">
        <v>0</v>
      </c>
      <c r="R2138">
        <v>0</v>
      </c>
      <c r="S2138">
        <v>0</v>
      </c>
      <c r="T2138">
        <v>3</v>
      </c>
      <c r="U2138">
        <v>0</v>
      </c>
      <c r="V2138">
        <v>0</v>
      </c>
      <c r="W2138" s="26">
        <v>0</v>
      </c>
      <c r="X2138" s="26">
        <v>7.7525492074746092</v>
      </c>
      <c r="Y2138" s="26">
        <v>0</v>
      </c>
      <c r="Z2138" s="26">
        <v>0</v>
      </c>
      <c r="AA2138" s="26">
        <v>0</v>
      </c>
      <c r="AB2138" s="26">
        <v>1.6004312759560437</v>
      </c>
      <c r="AC2138" s="26">
        <v>0</v>
      </c>
      <c r="AD2138" s="26">
        <v>0</v>
      </c>
      <c r="AE2138" s="26">
        <v>9.3529804834306525</v>
      </c>
    </row>
    <row r="2139" spans="1:31" x14ac:dyDescent="0.3">
      <c r="A2139">
        <v>2765356</v>
      </c>
      <c r="B2139">
        <v>1</v>
      </c>
      <c r="C2139" t="s">
        <v>81</v>
      </c>
      <c r="D2139" t="s">
        <v>122</v>
      </c>
      <c r="E2139" t="s">
        <v>157</v>
      </c>
      <c r="F2139" t="s">
        <v>6183</v>
      </c>
      <c r="G2139" t="s">
        <v>159</v>
      </c>
      <c r="H2139" t="s">
        <v>149</v>
      </c>
      <c r="I2139" t="s">
        <v>136</v>
      </c>
      <c r="J2139" t="s">
        <v>137</v>
      </c>
      <c r="K2139" t="s">
        <v>138</v>
      </c>
      <c r="L2139" t="s">
        <v>6184</v>
      </c>
      <c r="M2139" t="s">
        <v>6185</v>
      </c>
      <c r="N2139" s="26">
        <v>0.254722222</v>
      </c>
      <c r="O2139">
        <v>17</v>
      </c>
      <c r="P2139">
        <v>876</v>
      </c>
      <c r="Q2139">
        <v>73</v>
      </c>
      <c r="R2139">
        <v>40</v>
      </c>
      <c r="S2139">
        <v>16</v>
      </c>
      <c r="T2139">
        <v>43</v>
      </c>
      <c r="U2139">
        <v>0</v>
      </c>
      <c r="V2139">
        <v>1</v>
      </c>
      <c r="W2139" s="26">
        <v>0.7527738734939452</v>
      </c>
      <c r="X2139" s="26">
        <v>28.525777269647488</v>
      </c>
      <c r="Y2139" s="26">
        <v>17.202378304720067</v>
      </c>
      <c r="Z2139" s="26">
        <v>1.6399401274734837</v>
      </c>
      <c r="AA2139" s="26">
        <v>15.865055648094085</v>
      </c>
      <c r="AB2139" s="26">
        <v>2.8184425425176909</v>
      </c>
      <c r="AC2139" s="26">
        <v>0</v>
      </c>
      <c r="AD2139" s="26">
        <v>9.3782730830530028E-2</v>
      </c>
      <c r="AE2139" s="26">
        <v>66.898150496777291</v>
      </c>
    </row>
    <row r="2140" spans="1:31" x14ac:dyDescent="0.3">
      <c r="A2140">
        <v>2765310</v>
      </c>
      <c r="B2140">
        <v>1</v>
      </c>
      <c r="C2140" t="s">
        <v>80</v>
      </c>
      <c r="D2140" t="s">
        <v>101</v>
      </c>
      <c r="E2140" t="s">
        <v>132</v>
      </c>
      <c r="F2140" t="s">
        <v>6186</v>
      </c>
      <c r="G2140" t="s">
        <v>197</v>
      </c>
      <c r="H2140" t="s">
        <v>135</v>
      </c>
      <c r="I2140" t="s">
        <v>136</v>
      </c>
      <c r="J2140" t="s">
        <v>137</v>
      </c>
      <c r="K2140" t="s">
        <v>138</v>
      </c>
      <c r="L2140" t="s">
        <v>6187</v>
      </c>
      <c r="M2140" t="s">
        <v>6188</v>
      </c>
      <c r="N2140" s="26">
        <v>1.6797222220000001</v>
      </c>
      <c r="O2140">
        <v>0</v>
      </c>
      <c r="P2140">
        <v>19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 s="26">
        <v>0</v>
      </c>
      <c r="X2140" s="26">
        <v>4.8780518248131832</v>
      </c>
      <c r="Y2140" s="26">
        <v>0</v>
      </c>
      <c r="Z2140" s="26">
        <v>0</v>
      </c>
      <c r="AA2140" s="26">
        <v>0</v>
      </c>
      <c r="AB2140" s="26">
        <v>0</v>
      </c>
      <c r="AC2140" s="26">
        <v>0</v>
      </c>
      <c r="AD2140" s="26">
        <v>0</v>
      </c>
      <c r="AE2140" s="26">
        <v>4.8780518248131832</v>
      </c>
    </row>
    <row r="2141" spans="1:31" x14ac:dyDescent="0.3">
      <c r="A2141">
        <v>2765313</v>
      </c>
      <c r="B2141">
        <v>1</v>
      </c>
      <c r="C2141" t="s">
        <v>81</v>
      </c>
      <c r="D2141" t="s">
        <v>112</v>
      </c>
      <c r="E2141" t="s">
        <v>170</v>
      </c>
      <c r="F2141" t="s">
        <v>6189</v>
      </c>
      <c r="G2141" t="s">
        <v>204</v>
      </c>
      <c r="H2141" t="s">
        <v>135</v>
      </c>
      <c r="I2141" t="s">
        <v>136</v>
      </c>
      <c r="J2141" t="s">
        <v>137</v>
      </c>
      <c r="K2141" t="s">
        <v>138</v>
      </c>
      <c r="L2141" t="s">
        <v>6190</v>
      </c>
      <c r="M2141" t="s">
        <v>6191</v>
      </c>
      <c r="N2141" s="26">
        <v>1.4566666660000001</v>
      </c>
      <c r="O2141">
        <v>0</v>
      </c>
      <c r="P2141">
        <v>123</v>
      </c>
      <c r="Q2141">
        <v>0</v>
      </c>
      <c r="R2141">
        <v>0</v>
      </c>
      <c r="S2141">
        <v>0</v>
      </c>
      <c r="T2141">
        <v>6</v>
      </c>
      <c r="U2141">
        <v>0</v>
      </c>
      <c r="V2141">
        <v>0</v>
      </c>
      <c r="W2141" s="26">
        <v>0</v>
      </c>
      <c r="X2141" s="26">
        <v>51.146652512411194</v>
      </c>
      <c r="Y2141" s="26">
        <v>0</v>
      </c>
      <c r="Z2141" s="26">
        <v>0</v>
      </c>
      <c r="AA2141" s="26">
        <v>0</v>
      </c>
      <c r="AB2141" s="26">
        <v>1.4507543990553871</v>
      </c>
      <c r="AC2141" s="26">
        <v>0</v>
      </c>
      <c r="AD2141" s="26">
        <v>0</v>
      </c>
      <c r="AE2141" s="26">
        <v>52.597406911466578</v>
      </c>
    </row>
    <row r="2142" spans="1:31" x14ac:dyDescent="0.3">
      <c r="A2142">
        <v>2764662</v>
      </c>
      <c r="B2142">
        <v>2</v>
      </c>
      <c r="C2142" t="s">
        <v>81</v>
      </c>
      <c r="D2142" t="s">
        <v>127</v>
      </c>
      <c r="E2142" t="s">
        <v>152</v>
      </c>
      <c r="F2142" t="s">
        <v>4373</v>
      </c>
      <c r="G2142" t="s">
        <v>148</v>
      </c>
      <c r="H2142" t="s">
        <v>149</v>
      </c>
      <c r="I2142" t="s">
        <v>136</v>
      </c>
      <c r="J2142" t="s">
        <v>137</v>
      </c>
      <c r="K2142" t="s">
        <v>138</v>
      </c>
      <c r="L2142" t="s">
        <v>6192</v>
      </c>
      <c r="M2142" t="s">
        <v>6193</v>
      </c>
      <c r="N2142" s="26">
        <v>1.234444444</v>
      </c>
      <c r="O2142">
        <v>6</v>
      </c>
      <c r="P2142">
        <v>12</v>
      </c>
      <c r="Q2142">
        <v>191</v>
      </c>
      <c r="R2142">
        <v>121</v>
      </c>
      <c r="S2142">
        <v>15</v>
      </c>
      <c r="T2142">
        <v>8</v>
      </c>
      <c r="U2142">
        <v>0</v>
      </c>
      <c r="V2142">
        <v>0</v>
      </c>
      <c r="W2142" s="26">
        <v>2.3787218506390593</v>
      </c>
      <c r="X2142" s="26">
        <v>0</v>
      </c>
      <c r="Y2142" s="26">
        <v>46.124048551717507</v>
      </c>
      <c r="Z2142" s="26">
        <v>11.62271658015962</v>
      </c>
      <c r="AA2142" s="26">
        <v>96.152161941260403</v>
      </c>
      <c r="AB2142" s="26">
        <v>1.4115948353385244</v>
      </c>
      <c r="AC2142" s="26">
        <v>0</v>
      </c>
      <c r="AD2142" s="26">
        <v>0</v>
      </c>
      <c r="AE2142" s="26">
        <v>157.6892437591151</v>
      </c>
    </row>
    <row r="2143" spans="1:31" x14ac:dyDescent="0.3">
      <c r="A2143">
        <v>2765079</v>
      </c>
      <c r="B2143">
        <v>2</v>
      </c>
      <c r="C2143" t="s">
        <v>81</v>
      </c>
      <c r="D2143" t="s">
        <v>128</v>
      </c>
      <c r="E2143" t="s">
        <v>141</v>
      </c>
      <c r="F2143" t="s">
        <v>6194</v>
      </c>
      <c r="G2143" t="s">
        <v>1313</v>
      </c>
      <c r="H2143" t="s">
        <v>135</v>
      </c>
      <c r="I2143" t="s">
        <v>136</v>
      </c>
      <c r="J2143" t="s">
        <v>137</v>
      </c>
      <c r="K2143" t="s">
        <v>138</v>
      </c>
      <c r="L2143" t="s">
        <v>6195</v>
      </c>
      <c r="M2143" t="s">
        <v>6196</v>
      </c>
      <c r="N2143" s="26">
        <v>0.27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30</v>
      </c>
      <c r="U2143">
        <v>0</v>
      </c>
      <c r="V2143">
        <v>3</v>
      </c>
      <c r="W2143" s="26">
        <v>0</v>
      </c>
      <c r="X2143" s="26">
        <v>0</v>
      </c>
      <c r="Y2143" s="26">
        <v>0</v>
      </c>
      <c r="Z2143" s="26">
        <v>0</v>
      </c>
      <c r="AA2143" s="26">
        <v>0</v>
      </c>
      <c r="AB2143" s="26">
        <v>19.33008793323237</v>
      </c>
      <c r="AC2143" s="26">
        <v>0</v>
      </c>
      <c r="AD2143" s="26">
        <v>99.839916816519178</v>
      </c>
      <c r="AE2143" s="26">
        <v>119.17000474975154</v>
      </c>
    </row>
    <row r="2144" spans="1:31" x14ac:dyDescent="0.3">
      <c r="A2144">
        <v>2764812</v>
      </c>
      <c r="B2144">
        <v>1</v>
      </c>
      <c r="C2144" t="s">
        <v>80</v>
      </c>
      <c r="D2144" t="s">
        <v>84</v>
      </c>
      <c r="E2144" t="s">
        <v>170</v>
      </c>
      <c r="F2144" t="s">
        <v>6197</v>
      </c>
      <c r="G2144" t="s">
        <v>204</v>
      </c>
      <c r="H2144" t="s">
        <v>135</v>
      </c>
      <c r="I2144" t="s">
        <v>136</v>
      </c>
      <c r="J2144" t="s">
        <v>137</v>
      </c>
      <c r="K2144" t="s">
        <v>138</v>
      </c>
      <c r="L2144" t="s">
        <v>6198</v>
      </c>
      <c r="M2144" t="s">
        <v>6199</v>
      </c>
      <c r="N2144" s="26">
        <v>4.318888888</v>
      </c>
      <c r="O2144">
        <v>0</v>
      </c>
      <c r="P2144">
        <v>1</v>
      </c>
      <c r="Q2144">
        <v>0</v>
      </c>
      <c r="R2144">
        <v>0</v>
      </c>
      <c r="S2144">
        <v>0</v>
      </c>
      <c r="T2144">
        <v>9</v>
      </c>
      <c r="U2144">
        <v>0</v>
      </c>
      <c r="V2144">
        <v>0</v>
      </c>
      <c r="W2144" s="26">
        <v>0</v>
      </c>
      <c r="X2144" s="26">
        <v>0.43286416098604796</v>
      </c>
      <c r="Y2144" s="26">
        <v>0</v>
      </c>
      <c r="Z2144" s="26">
        <v>0</v>
      </c>
      <c r="AA2144" s="26">
        <v>0</v>
      </c>
      <c r="AB2144" s="26">
        <v>42.272257418746499</v>
      </c>
      <c r="AC2144" s="26">
        <v>0</v>
      </c>
      <c r="AD2144" s="26">
        <v>0</v>
      </c>
      <c r="AE2144" s="26">
        <v>42.705121579732548</v>
      </c>
    </row>
    <row r="2145" spans="1:31" x14ac:dyDescent="0.3">
      <c r="A2145">
        <v>2764998</v>
      </c>
      <c r="B2145">
        <v>1</v>
      </c>
      <c r="C2145" t="s">
        <v>81</v>
      </c>
      <c r="D2145" t="s">
        <v>118</v>
      </c>
      <c r="E2145" t="s">
        <v>146</v>
      </c>
      <c r="F2145" t="s">
        <v>6200</v>
      </c>
      <c r="G2145" t="s">
        <v>148</v>
      </c>
      <c r="H2145" t="s">
        <v>149</v>
      </c>
      <c r="I2145" t="s">
        <v>136</v>
      </c>
      <c r="J2145" t="s">
        <v>137</v>
      </c>
      <c r="K2145" t="s">
        <v>138</v>
      </c>
      <c r="L2145" t="s">
        <v>6201</v>
      </c>
      <c r="M2145" t="s">
        <v>6202</v>
      </c>
      <c r="N2145" s="26">
        <v>3.1102777769999999</v>
      </c>
      <c r="O2145">
        <v>0</v>
      </c>
      <c r="P2145">
        <v>1</v>
      </c>
      <c r="Q2145">
        <v>0</v>
      </c>
      <c r="R2145">
        <v>31</v>
      </c>
      <c r="S2145">
        <v>2</v>
      </c>
      <c r="T2145">
        <v>6</v>
      </c>
      <c r="U2145">
        <v>0</v>
      </c>
      <c r="V2145">
        <v>0</v>
      </c>
      <c r="W2145" s="26">
        <v>0</v>
      </c>
      <c r="X2145" s="26">
        <v>0</v>
      </c>
      <c r="Y2145" s="26">
        <v>0</v>
      </c>
      <c r="Z2145" s="26">
        <v>20.010761044111742</v>
      </c>
      <c r="AA2145" s="26">
        <v>339.29806011978866</v>
      </c>
      <c r="AB2145" s="26">
        <v>1.7599545245165324</v>
      </c>
      <c r="AC2145" s="26">
        <v>0</v>
      </c>
      <c r="AD2145" s="26">
        <v>0</v>
      </c>
      <c r="AE2145" s="26">
        <v>361.06877568841696</v>
      </c>
    </row>
    <row r="2146" spans="1:31" x14ac:dyDescent="0.3">
      <c r="A2146">
        <v>2764692</v>
      </c>
      <c r="B2146">
        <v>1</v>
      </c>
      <c r="C2146" t="s">
        <v>81</v>
      </c>
      <c r="D2146" t="s">
        <v>114</v>
      </c>
      <c r="E2146" t="s">
        <v>146</v>
      </c>
      <c r="F2146" t="s">
        <v>5793</v>
      </c>
      <c r="G2146" t="s">
        <v>186</v>
      </c>
      <c r="H2146" t="s">
        <v>149</v>
      </c>
      <c r="I2146" t="s">
        <v>136</v>
      </c>
      <c r="J2146" t="s">
        <v>137</v>
      </c>
      <c r="K2146" t="s">
        <v>187</v>
      </c>
      <c r="L2146" t="s">
        <v>6203</v>
      </c>
      <c r="M2146" t="s">
        <v>6204</v>
      </c>
      <c r="N2146" s="26">
        <v>7.613611111</v>
      </c>
      <c r="O2146">
        <v>0</v>
      </c>
      <c r="P2146">
        <v>74</v>
      </c>
      <c r="Q2146">
        <v>0</v>
      </c>
      <c r="R2146">
        <v>26</v>
      </c>
      <c r="S2146">
        <v>0</v>
      </c>
      <c r="T2146">
        <v>3</v>
      </c>
      <c r="U2146">
        <v>0</v>
      </c>
      <c r="V2146">
        <v>0</v>
      </c>
      <c r="W2146" s="26">
        <v>0</v>
      </c>
      <c r="X2146" s="26">
        <v>28.655121014367026</v>
      </c>
      <c r="Y2146" s="26">
        <v>0</v>
      </c>
      <c r="Z2146" s="26">
        <v>82.829552830601529</v>
      </c>
      <c r="AA2146" s="26">
        <v>0</v>
      </c>
      <c r="AB2146" s="26">
        <v>32.060844814829309</v>
      </c>
      <c r="AC2146" s="26">
        <v>0</v>
      </c>
      <c r="AD2146" s="26">
        <v>0</v>
      </c>
      <c r="AE2146" s="26">
        <v>143.54551865979786</v>
      </c>
    </row>
    <row r="2147" spans="1:31" x14ac:dyDescent="0.3">
      <c r="A2147">
        <v>2764643</v>
      </c>
      <c r="B2147">
        <v>1</v>
      </c>
      <c r="C2147" t="s">
        <v>80</v>
      </c>
      <c r="D2147" t="s">
        <v>105</v>
      </c>
      <c r="E2147" t="s">
        <v>157</v>
      </c>
      <c r="F2147" t="s">
        <v>6205</v>
      </c>
      <c r="G2147" t="s">
        <v>159</v>
      </c>
      <c r="H2147" t="s">
        <v>149</v>
      </c>
      <c r="I2147" t="s">
        <v>136</v>
      </c>
      <c r="J2147" t="s">
        <v>137</v>
      </c>
      <c r="K2147" t="s">
        <v>138</v>
      </c>
      <c r="L2147" t="s">
        <v>6206</v>
      </c>
      <c r="M2147" t="s">
        <v>6207</v>
      </c>
      <c r="N2147" s="26">
        <v>1.463055555</v>
      </c>
      <c r="O2147">
        <v>0</v>
      </c>
      <c r="P2147">
        <v>0</v>
      </c>
      <c r="Q2147">
        <v>0</v>
      </c>
      <c r="R2147">
        <v>0</v>
      </c>
      <c r="S2147">
        <v>5</v>
      </c>
      <c r="T2147">
        <v>0</v>
      </c>
      <c r="U2147">
        <v>0</v>
      </c>
      <c r="V2147">
        <v>0</v>
      </c>
      <c r="W2147" s="26">
        <v>0</v>
      </c>
      <c r="X2147" s="26">
        <v>0</v>
      </c>
      <c r="Y2147" s="26">
        <v>0</v>
      </c>
      <c r="Z2147" s="26">
        <v>0</v>
      </c>
      <c r="AA2147" s="26">
        <v>3.0782040368511794</v>
      </c>
      <c r="AB2147" s="26">
        <v>0</v>
      </c>
      <c r="AC2147" s="26">
        <v>0</v>
      </c>
      <c r="AD2147" s="26">
        <v>0</v>
      </c>
      <c r="AE2147" s="26">
        <v>3.0782040368511794</v>
      </c>
    </row>
    <row r="2148" spans="1:31" x14ac:dyDescent="0.3">
      <c r="A2148">
        <v>2765333</v>
      </c>
      <c r="B2148">
        <v>1</v>
      </c>
      <c r="C2148" t="s">
        <v>80</v>
      </c>
      <c r="D2148" t="s">
        <v>82</v>
      </c>
      <c r="E2148" t="s">
        <v>170</v>
      </c>
      <c r="F2148" t="s">
        <v>6208</v>
      </c>
      <c r="G2148" t="s">
        <v>204</v>
      </c>
      <c r="H2148" t="s">
        <v>135</v>
      </c>
      <c r="I2148" t="s">
        <v>136</v>
      </c>
      <c r="J2148" t="s">
        <v>137</v>
      </c>
      <c r="K2148" t="s">
        <v>138</v>
      </c>
      <c r="L2148" t="s">
        <v>6209</v>
      </c>
      <c r="M2148" t="s">
        <v>6210</v>
      </c>
      <c r="N2148" s="26">
        <v>7.2905555550000001</v>
      </c>
      <c r="O2148">
        <v>0</v>
      </c>
      <c r="P2148">
        <v>127</v>
      </c>
      <c r="Q2148">
        <v>0</v>
      </c>
      <c r="R2148">
        <v>0</v>
      </c>
      <c r="S2148">
        <v>0</v>
      </c>
      <c r="T2148">
        <v>6</v>
      </c>
      <c r="U2148">
        <v>0</v>
      </c>
      <c r="V2148">
        <v>0</v>
      </c>
      <c r="W2148" s="26">
        <v>0</v>
      </c>
      <c r="X2148" s="26">
        <v>229.20779919607986</v>
      </c>
      <c r="Y2148" s="26">
        <v>0</v>
      </c>
      <c r="Z2148" s="26">
        <v>0</v>
      </c>
      <c r="AA2148" s="26">
        <v>0</v>
      </c>
      <c r="AB2148" s="26">
        <v>9.9684184645613527</v>
      </c>
      <c r="AC2148" s="26">
        <v>0</v>
      </c>
      <c r="AD2148" s="26">
        <v>0</v>
      </c>
      <c r="AE2148" s="26">
        <v>239.17621766064121</v>
      </c>
    </row>
    <row r="2149" spans="1:31" x14ac:dyDescent="0.3">
      <c r="A2149">
        <v>2765290</v>
      </c>
      <c r="B2149">
        <v>1</v>
      </c>
      <c r="C2149" t="s">
        <v>80</v>
      </c>
      <c r="D2149" t="s">
        <v>82</v>
      </c>
      <c r="E2149" t="s">
        <v>170</v>
      </c>
      <c r="F2149" t="s">
        <v>6211</v>
      </c>
      <c r="G2149" t="s">
        <v>303</v>
      </c>
      <c r="H2149" t="s">
        <v>135</v>
      </c>
      <c r="I2149" t="s">
        <v>136</v>
      </c>
      <c r="J2149" t="s">
        <v>137</v>
      </c>
      <c r="K2149" t="s">
        <v>138</v>
      </c>
      <c r="L2149" t="s">
        <v>6212</v>
      </c>
      <c r="M2149" t="s">
        <v>6076</v>
      </c>
      <c r="N2149" s="26">
        <v>3.545833333</v>
      </c>
      <c r="O2149">
        <v>0</v>
      </c>
      <c r="P2149">
        <v>186</v>
      </c>
      <c r="Q2149">
        <v>0</v>
      </c>
      <c r="R2149">
        <v>0</v>
      </c>
      <c r="S2149">
        <v>0</v>
      </c>
      <c r="T2149">
        <v>6</v>
      </c>
      <c r="U2149">
        <v>0</v>
      </c>
      <c r="V2149">
        <v>0</v>
      </c>
      <c r="W2149" s="26">
        <v>0</v>
      </c>
      <c r="X2149" s="26">
        <v>213.50471783270717</v>
      </c>
      <c r="Y2149" s="26">
        <v>0</v>
      </c>
      <c r="Z2149" s="26">
        <v>0</v>
      </c>
      <c r="AA2149" s="26">
        <v>0</v>
      </c>
      <c r="AB2149" s="26">
        <v>4.1616947240619293</v>
      </c>
      <c r="AC2149" s="26">
        <v>0</v>
      </c>
      <c r="AD2149" s="26">
        <v>0</v>
      </c>
      <c r="AE2149" s="26">
        <v>217.6664125567691</v>
      </c>
    </row>
    <row r="2150" spans="1:31" x14ac:dyDescent="0.3">
      <c r="A2150">
        <v>2764589</v>
      </c>
      <c r="B2150">
        <v>1</v>
      </c>
      <c r="C2150" t="s">
        <v>81</v>
      </c>
      <c r="D2150" t="s">
        <v>112</v>
      </c>
      <c r="E2150" t="s">
        <v>157</v>
      </c>
      <c r="F2150" t="s">
        <v>6213</v>
      </c>
      <c r="G2150" t="s">
        <v>326</v>
      </c>
      <c r="H2150" t="s">
        <v>149</v>
      </c>
      <c r="I2150" t="s">
        <v>136</v>
      </c>
      <c r="J2150" t="s">
        <v>137</v>
      </c>
      <c r="K2150" t="s">
        <v>187</v>
      </c>
      <c r="L2150" t="s">
        <v>6214</v>
      </c>
      <c r="M2150" t="s">
        <v>6215</v>
      </c>
      <c r="N2150" s="26">
        <v>0.59861111099999997</v>
      </c>
      <c r="O2150">
        <v>0</v>
      </c>
      <c r="P2150">
        <v>467</v>
      </c>
      <c r="Q2150">
        <v>19</v>
      </c>
      <c r="R2150">
        <v>97</v>
      </c>
      <c r="S2150">
        <v>25</v>
      </c>
      <c r="T2150">
        <v>236</v>
      </c>
      <c r="U2150">
        <v>5</v>
      </c>
      <c r="V2150">
        <v>0</v>
      </c>
      <c r="W2150" s="26">
        <v>0</v>
      </c>
      <c r="X2150" s="26">
        <v>43.136405293497461</v>
      </c>
      <c r="Y2150" s="26">
        <v>0.34680658275555559</v>
      </c>
      <c r="Z2150" s="26">
        <v>2.0453599723300311</v>
      </c>
      <c r="AA2150" s="26">
        <v>105.05233752334645</v>
      </c>
      <c r="AB2150" s="26">
        <v>57.903767885956476</v>
      </c>
      <c r="AC2150" s="26">
        <v>462.23366141512736</v>
      </c>
      <c r="AD2150" s="26">
        <v>0</v>
      </c>
      <c r="AE2150" s="26">
        <v>670.71833867301336</v>
      </c>
    </row>
    <row r="2151" spans="1:31" x14ac:dyDescent="0.3">
      <c r="A2151">
        <v>2764758</v>
      </c>
      <c r="B2151">
        <v>1</v>
      </c>
      <c r="C2151" t="s">
        <v>80</v>
      </c>
      <c r="D2151" t="s">
        <v>94</v>
      </c>
      <c r="E2151" t="s">
        <v>170</v>
      </c>
      <c r="F2151" t="s">
        <v>6216</v>
      </c>
      <c r="G2151" t="s">
        <v>204</v>
      </c>
      <c r="H2151" t="s">
        <v>135</v>
      </c>
      <c r="I2151" t="s">
        <v>136</v>
      </c>
      <c r="J2151" t="s">
        <v>137</v>
      </c>
      <c r="K2151" t="s">
        <v>138</v>
      </c>
      <c r="L2151" t="s">
        <v>6217</v>
      </c>
      <c r="M2151" t="s">
        <v>6218</v>
      </c>
      <c r="N2151" s="26">
        <v>0.78583333300000002</v>
      </c>
      <c r="O2151">
        <v>0</v>
      </c>
      <c r="P2151">
        <v>1</v>
      </c>
      <c r="Q2151">
        <v>0</v>
      </c>
      <c r="R2151">
        <v>0</v>
      </c>
      <c r="S2151">
        <v>0</v>
      </c>
      <c r="T2151">
        <v>53</v>
      </c>
      <c r="U2151">
        <v>0</v>
      </c>
      <c r="V2151">
        <v>0</v>
      </c>
      <c r="W2151" s="26">
        <v>0</v>
      </c>
      <c r="X2151" s="26">
        <v>0.20810890438128235</v>
      </c>
      <c r="Y2151" s="26">
        <v>0</v>
      </c>
      <c r="Z2151" s="26">
        <v>0</v>
      </c>
      <c r="AA2151" s="26">
        <v>0</v>
      </c>
      <c r="AB2151" s="26">
        <v>27.016668673334856</v>
      </c>
      <c r="AC2151" s="26">
        <v>0</v>
      </c>
      <c r="AD2151" s="26">
        <v>0</v>
      </c>
      <c r="AE2151" s="26">
        <v>27.224777577716139</v>
      </c>
    </row>
    <row r="2152" spans="1:31" x14ac:dyDescent="0.3">
      <c r="A2152">
        <v>2764781</v>
      </c>
      <c r="B2152">
        <v>1</v>
      </c>
      <c r="C2152" t="s">
        <v>80</v>
      </c>
      <c r="D2152" t="s">
        <v>84</v>
      </c>
      <c r="E2152" t="s">
        <v>170</v>
      </c>
      <c r="F2152" t="s">
        <v>6219</v>
      </c>
      <c r="G2152" t="s">
        <v>204</v>
      </c>
      <c r="H2152" t="s">
        <v>135</v>
      </c>
      <c r="I2152" t="s">
        <v>136</v>
      </c>
      <c r="J2152" t="s">
        <v>137</v>
      </c>
      <c r="K2152" t="s">
        <v>138</v>
      </c>
      <c r="L2152" t="s">
        <v>6220</v>
      </c>
      <c r="M2152" t="s">
        <v>6221</v>
      </c>
      <c r="N2152" s="26">
        <v>1.5874999999999999</v>
      </c>
      <c r="O2152">
        <v>0</v>
      </c>
      <c r="P2152">
        <v>4</v>
      </c>
      <c r="Q2152">
        <v>0</v>
      </c>
      <c r="R2152">
        <v>0</v>
      </c>
      <c r="S2152">
        <v>0</v>
      </c>
      <c r="T2152">
        <v>67</v>
      </c>
      <c r="U2152">
        <v>0</v>
      </c>
      <c r="V2152">
        <v>1</v>
      </c>
      <c r="W2152" s="26">
        <v>0</v>
      </c>
      <c r="X2152" s="26">
        <v>0.5158133632728884</v>
      </c>
      <c r="Y2152" s="26">
        <v>0</v>
      </c>
      <c r="Z2152" s="26">
        <v>0</v>
      </c>
      <c r="AA2152" s="26">
        <v>0</v>
      </c>
      <c r="AB2152" s="26">
        <v>177.26771395143686</v>
      </c>
      <c r="AC2152" s="26">
        <v>0</v>
      </c>
      <c r="AD2152" s="26">
        <v>102.4879701816721</v>
      </c>
      <c r="AE2152" s="26">
        <v>280.27149749638181</v>
      </c>
    </row>
    <row r="2153" spans="1:31" x14ac:dyDescent="0.3">
      <c r="A2153">
        <v>2764658</v>
      </c>
      <c r="B2153">
        <v>1</v>
      </c>
      <c r="C2153" t="s">
        <v>80</v>
      </c>
      <c r="D2153" t="s">
        <v>107</v>
      </c>
      <c r="E2153" t="s">
        <v>146</v>
      </c>
      <c r="F2153" t="s">
        <v>6222</v>
      </c>
      <c r="G2153" t="s">
        <v>143</v>
      </c>
      <c r="H2153" t="s">
        <v>149</v>
      </c>
      <c r="I2153" t="s">
        <v>136</v>
      </c>
      <c r="J2153" t="s">
        <v>137</v>
      </c>
      <c r="K2153" t="s">
        <v>138</v>
      </c>
      <c r="L2153" t="s">
        <v>6223</v>
      </c>
      <c r="M2153" t="s">
        <v>6224</v>
      </c>
      <c r="N2153" s="26">
        <v>0.35249999999999998</v>
      </c>
      <c r="O2153">
        <v>0</v>
      </c>
      <c r="P2153">
        <v>0</v>
      </c>
      <c r="Q2153">
        <v>7</v>
      </c>
      <c r="R2153">
        <v>11</v>
      </c>
      <c r="S2153">
        <v>1</v>
      </c>
      <c r="T2153">
        <v>1</v>
      </c>
      <c r="U2153">
        <v>0</v>
      </c>
      <c r="V2153">
        <v>0</v>
      </c>
      <c r="W2153" s="26">
        <v>0</v>
      </c>
      <c r="X2153" s="26">
        <v>0</v>
      </c>
      <c r="Y2153" s="26">
        <v>27.662303124926702</v>
      </c>
      <c r="Z2153" s="26">
        <v>4.0159751023505521</v>
      </c>
      <c r="AA2153" s="26">
        <v>1.7956275597727358</v>
      </c>
      <c r="AB2153" s="26">
        <v>0</v>
      </c>
      <c r="AC2153" s="26">
        <v>0</v>
      </c>
      <c r="AD2153" s="26">
        <v>0</v>
      </c>
      <c r="AE2153" s="26">
        <v>33.473905787049986</v>
      </c>
    </row>
    <row r="2154" spans="1:31" x14ac:dyDescent="0.3">
      <c r="A2154">
        <v>2765276</v>
      </c>
      <c r="B2154">
        <v>1</v>
      </c>
      <c r="C2154" t="s">
        <v>81</v>
      </c>
      <c r="D2154" t="s">
        <v>119</v>
      </c>
      <c r="E2154" t="s">
        <v>141</v>
      </c>
      <c r="F2154" t="s">
        <v>6225</v>
      </c>
      <c r="G2154" t="s">
        <v>143</v>
      </c>
      <c r="H2154" t="s">
        <v>135</v>
      </c>
      <c r="I2154" t="s">
        <v>136</v>
      </c>
      <c r="J2154" t="s">
        <v>137</v>
      </c>
      <c r="K2154" t="s">
        <v>138</v>
      </c>
      <c r="L2154" t="s">
        <v>6226</v>
      </c>
      <c r="M2154" t="s">
        <v>6227</v>
      </c>
      <c r="N2154" s="26">
        <v>1.153888888</v>
      </c>
      <c r="O2154">
        <v>0</v>
      </c>
      <c r="P2154">
        <v>326</v>
      </c>
      <c r="Q2154">
        <v>0</v>
      </c>
      <c r="R2154">
        <v>3</v>
      </c>
      <c r="S2154">
        <v>0</v>
      </c>
      <c r="T2154">
        <v>32</v>
      </c>
      <c r="U2154">
        <v>0</v>
      </c>
      <c r="V2154">
        <v>0</v>
      </c>
      <c r="W2154" s="26">
        <v>0</v>
      </c>
      <c r="X2154" s="26">
        <v>6.0376856372116636</v>
      </c>
      <c r="Y2154" s="26">
        <v>0</v>
      </c>
      <c r="Z2154" s="26">
        <v>0</v>
      </c>
      <c r="AA2154" s="26">
        <v>0</v>
      </c>
      <c r="AB2154" s="26">
        <v>6.9728973469429958</v>
      </c>
      <c r="AC2154" s="26">
        <v>0</v>
      </c>
      <c r="AD2154" s="26">
        <v>0</v>
      </c>
      <c r="AE2154" s="26">
        <v>13.010582984154659</v>
      </c>
    </row>
    <row r="2155" spans="1:31" x14ac:dyDescent="0.3">
      <c r="A2155">
        <v>2764735</v>
      </c>
      <c r="B2155">
        <v>1</v>
      </c>
      <c r="C2155" t="s">
        <v>80</v>
      </c>
      <c r="D2155" t="s">
        <v>104</v>
      </c>
      <c r="E2155" t="s">
        <v>146</v>
      </c>
      <c r="F2155" t="s">
        <v>6228</v>
      </c>
      <c r="G2155" t="s">
        <v>628</v>
      </c>
      <c r="H2155" t="s">
        <v>149</v>
      </c>
      <c r="I2155" t="s">
        <v>136</v>
      </c>
      <c r="J2155" t="s">
        <v>137</v>
      </c>
      <c r="K2155" t="s">
        <v>187</v>
      </c>
      <c r="L2155" t="s">
        <v>6229</v>
      </c>
      <c r="M2155" t="s">
        <v>6230</v>
      </c>
      <c r="N2155" s="26">
        <v>6.8888888880000003</v>
      </c>
      <c r="O2155">
        <v>0</v>
      </c>
      <c r="P2155">
        <v>633</v>
      </c>
      <c r="Q2155">
        <v>0</v>
      </c>
      <c r="R2155">
        <v>0</v>
      </c>
      <c r="S2155">
        <v>0</v>
      </c>
      <c r="T2155">
        <v>48</v>
      </c>
      <c r="U2155">
        <v>0</v>
      </c>
      <c r="V2155">
        <v>0</v>
      </c>
      <c r="W2155" s="26">
        <v>0</v>
      </c>
      <c r="X2155" s="26">
        <v>882.14310882618622</v>
      </c>
      <c r="Y2155" s="26">
        <v>0</v>
      </c>
      <c r="Z2155" s="26">
        <v>0</v>
      </c>
      <c r="AA2155" s="26">
        <v>0</v>
      </c>
      <c r="AB2155" s="26">
        <v>289.37256324831168</v>
      </c>
      <c r="AC2155" s="26">
        <v>0</v>
      </c>
      <c r="AD2155" s="26">
        <v>0</v>
      </c>
      <c r="AE2155" s="26">
        <v>1171.5156720744978</v>
      </c>
    </row>
    <row r="2156" spans="1:31" x14ac:dyDescent="0.3">
      <c r="A2156">
        <v>2765176</v>
      </c>
      <c r="B2156">
        <v>1</v>
      </c>
      <c r="C2156" t="s">
        <v>80</v>
      </c>
      <c r="D2156" t="s">
        <v>87</v>
      </c>
      <c r="E2156" t="s">
        <v>170</v>
      </c>
      <c r="F2156" t="s">
        <v>6231</v>
      </c>
      <c r="G2156" t="s">
        <v>204</v>
      </c>
      <c r="H2156" t="s">
        <v>135</v>
      </c>
      <c r="I2156" t="s">
        <v>136</v>
      </c>
      <c r="J2156" t="s">
        <v>137</v>
      </c>
      <c r="K2156" t="s">
        <v>138</v>
      </c>
      <c r="L2156" t="s">
        <v>6232</v>
      </c>
      <c r="M2156" t="s">
        <v>6233</v>
      </c>
      <c r="N2156" s="26">
        <v>2.7866666659999999</v>
      </c>
      <c r="O2156">
        <v>0</v>
      </c>
      <c r="P2156">
        <v>155</v>
      </c>
      <c r="Q2156">
        <v>0</v>
      </c>
      <c r="R2156">
        <v>0</v>
      </c>
      <c r="S2156">
        <v>0</v>
      </c>
      <c r="T2156">
        <v>9</v>
      </c>
      <c r="U2156">
        <v>0</v>
      </c>
      <c r="V2156">
        <v>0</v>
      </c>
      <c r="W2156" s="26">
        <v>0</v>
      </c>
      <c r="X2156" s="26">
        <v>113.34291941402707</v>
      </c>
      <c r="Y2156" s="26">
        <v>0</v>
      </c>
      <c r="Z2156" s="26">
        <v>0</v>
      </c>
      <c r="AA2156" s="26">
        <v>0</v>
      </c>
      <c r="AB2156" s="26">
        <v>23.08713165830175</v>
      </c>
      <c r="AC2156" s="26">
        <v>0</v>
      </c>
      <c r="AD2156" s="26">
        <v>0</v>
      </c>
      <c r="AE2156" s="26">
        <v>136.43005107232881</v>
      </c>
    </row>
    <row r="2157" spans="1:31" x14ac:dyDescent="0.3">
      <c r="A2157">
        <v>2764927</v>
      </c>
      <c r="B2157">
        <v>1</v>
      </c>
      <c r="C2157" t="s">
        <v>80</v>
      </c>
      <c r="D2157" t="s">
        <v>100</v>
      </c>
      <c r="E2157" t="s">
        <v>170</v>
      </c>
      <c r="F2157" t="s">
        <v>6234</v>
      </c>
      <c r="G2157" t="s">
        <v>303</v>
      </c>
      <c r="H2157" t="s">
        <v>135</v>
      </c>
      <c r="I2157" t="s">
        <v>136</v>
      </c>
      <c r="J2157" t="s">
        <v>137</v>
      </c>
      <c r="K2157" t="s">
        <v>138</v>
      </c>
      <c r="L2157" t="s">
        <v>5976</v>
      </c>
      <c r="M2157" t="s">
        <v>6235</v>
      </c>
      <c r="N2157" s="26">
        <v>4.2536111109999997</v>
      </c>
      <c r="O2157">
        <v>0</v>
      </c>
      <c r="P2157">
        <v>13</v>
      </c>
      <c r="Q2157">
        <v>0</v>
      </c>
      <c r="R2157">
        <v>1</v>
      </c>
      <c r="S2157">
        <v>0</v>
      </c>
      <c r="T2157">
        <v>2</v>
      </c>
      <c r="U2157">
        <v>0</v>
      </c>
      <c r="V2157">
        <v>0</v>
      </c>
      <c r="W2157" s="26">
        <v>0</v>
      </c>
      <c r="X2157" s="26">
        <v>5.8381924275870478</v>
      </c>
      <c r="Y2157" s="26">
        <v>0</v>
      </c>
      <c r="Z2157" s="26">
        <v>0</v>
      </c>
      <c r="AA2157" s="26">
        <v>0</v>
      </c>
      <c r="AB2157" s="26">
        <v>0</v>
      </c>
      <c r="AC2157" s="26">
        <v>0</v>
      </c>
      <c r="AD2157" s="26">
        <v>0</v>
      </c>
      <c r="AE2157" s="26">
        <v>5.8381924275870478</v>
      </c>
    </row>
    <row r="2158" spans="1:31" x14ac:dyDescent="0.3">
      <c r="A2158">
        <v>2765213</v>
      </c>
      <c r="B2158">
        <v>1</v>
      </c>
      <c r="C2158" t="s">
        <v>81</v>
      </c>
      <c r="D2158" t="s">
        <v>118</v>
      </c>
      <c r="E2158" t="s">
        <v>166</v>
      </c>
      <c r="F2158" t="s">
        <v>6236</v>
      </c>
      <c r="G2158" t="s">
        <v>232</v>
      </c>
      <c r="H2158" t="s">
        <v>135</v>
      </c>
      <c r="I2158" t="s">
        <v>136</v>
      </c>
      <c r="J2158" t="s">
        <v>137</v>
      </c>
      <c r="K2158" t="s">
        <v>138</v>
      </c>
      <c r="L2158" t="s">
        <v>6237</v>
      </c>
      <c r="M2158" t="s">
        <v>6238</v>
      </c>
      <c r="N2158" s="26">
        <v>1.1913888880000001</v>
      </c>
      <c r="O2158">
        <v>0</v>
      </c>
      <c r="P2158">
        <v>23</v>
      </c>
      <c r="Q2158">
        <v>0</v>
      </c>
      <c r="R2158">
        <v>0</v>
      </c>
      <c r="S2158">
        <v>0</v>
      </c>
      <c r="T2158">
        <v>6</v>
      </c>
      <c r="U2158">
        <v>0</v>
      </c>
      <c r="V2158">
        <v>0</v>
      </c>
      <c r="W2158" s="26">
        <v>0</v>
      </c>
      <c r="X2158" s="26">
        <v>6.049612384169464</v>
      </c>
      <c r="Y2158" s="26">
        <v>0</v>
      </c>
      <c r="Z2158" s="26">
        <v>0</v>
      </c>
      <c r="AA2158" s="26">
        <v>0</v>
      </c>
      <c r="AB2158" s="26">
        <v>7.2725158281334368</v>
      </c>
      <c r="AC2158" s="26">
        <v>0</v>
      </c>
      <c r="AD2158" s="26">
        <v>0</v>
      </c>
      <c r="AE2158" s="26">
        <v>13.3221282123029</v>
      </c>
    </row>
    <row r="2159" spans="1:31" x14ac:dyDescent="0.3">
      <c r="A2159">
        <v>2764695</v>
      </c>
      <c r="B2159">
        <v>1</v>
      </c>
      <c r="C2159" t="s">
        <v>80</v>
      </c>
      <c r="D2159" t="s">
        <v>102</v>
      </c>
      <c r="E2159" t="s">
        <v>157</v>
      </c>
      <c r="F2159" t="s">
        <v>6239</v>
      </c>
      <c r="G2159" t="s">
        <v>159</v>
      </c>
      <c r="H2159" t="s">
        <v>149</v>
      </c>
      <c r="I2159" t="s">
        <v>136</v>
      </c>
      <c r="J2159" t="s">
        <v>137</v>
      </c>
      <c r="K2159" t="s">
        <v>138</v>
      </c>
      <c r="L2159" t="s">
        <v>6240</v>
      </c>
      <c r="M2159" t="s">
        <v>6241</v>
      </c>
      <c r="N2159" s="26">
        <v>0.19555555499999999</v>
      </c>
      <c r="O2159">
        <v>0</v>
      </c>
      <c r="P2159">
        <v>662</v>
      </c>
      <c r="Q2159">
        <v>35</v>
      </c>
      <c r="R2159">
        <v>136</v>
      </c>
      <c r="S2159">
        <v>19</v>
      </c>
      <c r="T2159">
        <v>76</v>
      </c>
      <c r="U2159">
        <v>1</v>
      </c>
      <c r="V2159">
        <v>0</v>
      </c>
      <c r="W2159" s="26">
        <v>0</v>
      </c>
      <c r="X2159" s="26">
        <v>27.097550601361224</v>
      </c>
      <c r="Y2159" s="26">
        <v>12.091830802696094</v>
      </c>
      <c r="Z2159" s="26">
        <v>2.8347916495602492</v>
      </c>
      <c r="AA2159" s="26">
        <v>52.559521696169526</v>
      </c>
      <c r="AB2159" s="26">
        <v>14.280418479194564</v>
      </c>
      <c r="AC2159" s="26">
        <v>12.469360623693836</v>
      </c>
      <c r="AD2159" s="26">
        <v>0</v>
      </c>
      <c r="AE2159" s="26">
        <v>121.3334738526755</v>
      </c>
    </row>
    <row r="2160" spans="1:31" x14ac:dyDescent="0.3">
      <c r="A2160">
        <v>2765173</v>
      </c>
      <c r="B2160">
        <v>1</v>
      </c>
      <c r="C2160" t="s">
        <v>81</v>
      </c>
      <c r="D2160" t="s">
        <v>127</v>
      </c>
      <c r="E2160" t="s">
        <v>170</v>
      </c>
      <c r="F2160" t="s">
        <v>6242</v>
      </c>
      <c r="G2160" t="s">
        <v>204</v>
      </c>
      <c r="H2160" t="s">
        <v>135</v>
      </c>
      <c r="I2160" t="s">
        <v>136</v>
      </c>
      <c r="J2160" t="s">
        <v>137</v>
      </c>
      <c r="K2160" t="s">
        <v>138</v>
      </c>
      <c r="L2160" t="s">
        <v>6243</v>
      </c>
      <c r="M2160" t="s">
        <v>5983</v>
      </c>
      <c r="N2160" s="26">
        <v>1.4422222220000001</v>
      </c>
      <c r="O2160">
        <v>0</v>
      </c>
      <c r="P2160">
        <v>66</v>
      </c>
      <c r="Q2160">
        <v>0</v>
      </c>
      <c r="R2160">
        <v>0</v>
      </c>
      <c r="S2160">
        <v>0</v>
      </c>
      <c r="T2160">
        <v>2</v>
      </c>
      <c r="U2160">
        <v>0</v>
      </c>
      <c r="V2160">
        <v>0</v>
      </c>
      <c r="W2160" s="26">
        <v>0</v>
      </c>
      <c r="X2160" s="26">
        <v>29.865182589285915</v>
      </c>
      <c r="Y2160" s="26">
        <v>0</v>
      </c>
      <c r="Z2160" s="26">
        <v>0</v>
      </c>
      <c r="AA2160" s="26">
        <v>0</v>
      </c>
      <c r="AB2160" s="26">
        <v>0.12958440801470267</v>
      </c>
      <c r="AC2160" s="26">
        <v>0</v>
      </c>
      <c r="AD2160" s="26">
        <v>0</v>
      </c>
      <c r="AE2160" s="26">
        <v>29.994766997300619</v>
      </c>
    </row>
    <row r="2161" spans="1:31" x14ac:dyDescent="0.3">
      <c r="A2161">
        <v>2764881</v>
      </c>
      <c r="B2161">
        <v>1</v>
      </c>
      <c r="C2161" t="s">
        <v>80</v>
      </c>
      <c r="D2161" t="s">
        <v>82</v>
      </c>
      <c r="E2161" t="s">
        <v>132</v>
      </c>
      <c r="F2161" t="s">
        <v>6244</v>
      </c>
      <c r="G2161" t="s">
        <v>307</v>
      </c>
      <c r="H2161" t="s">
        <v>135</v>
      </c>
      <c r="I2161" t="s">
        <v>136</v>
      </c>
      <c r="J2161" t="s">
        <v>137</v>
      </c>
      <c r="K2161" t="s">
        <v>138</v>
      </c>
      <c r="L2161" t="s">
        <v>6245</v>
      </c>
      <c r="M2161" t="s">
        <v>6246</v>
      </c>
      <c r="N2161" s="26">
        <v>3.2641666659999999</v>
      </c>
      <c r="O2161">
        <v>0</v>
      </c>
      <c r="P2161">
        <v>1</v>
      </c>
      <c r="Q2161">
        <v>0</v>
      </c>
      <c r="R2161">
        <v>0</v>
      </c>
      <c r="S2161">
        <v>0</v>
      </c>
      <c r="T2161">
        <v>6</v>
      </c>
      <c r="U2161">
        <v>0</v>
      </c>
      <c r="V2161">
        <v>0</v>
      </c>
      <c r="W2161" s="26">
        <v>0</v>
      </c>
      <c r="X2161" s="26">
        <v>0.89384718736324409</v>
      </c>
      <c r="Y2161" s="26">
        <v>0</v>
      </c>
      <c r="Z2161" s="26">
        <v>0</v>
      </c>
      <c r="AA2161" s="26">
        <v>0</v>
      </c>
      <c r="AB2161" s="26">
        <v>16.824646507630813</v>
      </c>
      <c r="AC2161" s="26">
        <v>0</v>
      </c>
      <c r="AD2161" s="26">
        <v>0</v>
      </c>
      <c r="AE2161" s="26">
        <v>17.718493694994059</v>
      </c>
    </row>
    <row r="2162" spans="1:31" x14ac:dyDescent="0.3">
      <c r="A2162">
        <v>2764844</v>
      </c>
      <c r="B2162">
        <v>1</v>
      </c>
      <c r="C2162" t="s">
        <v>80</v>
      </c>
      <c r="D2162" t="s">
        <v>97</v>
      </c>
      <c r="E2162" t="s">
        <v>146</v>
      </c>
      <c r="F2162" t="s">
        <v>6247</v>
      </c>
      <c r="G2162" t="s">
        <v>186</v>
      </c>
      <c r="H2162" t="s">
        <v>149</v>
      </c>
      <c r="I2162" t="s">
        <v>136</v>
      </c>
      <c r="J2162" t="s">
        <v>137</v>
      </c>
      <c r="K2162" t="s">
        <v>187</v>
      </c>
      <c r="L2162" t="s">
        <v>6248</v>
      </c>
      <c r="M2162" t="s">
        <v>6249</v>
      </c>
      <c r="N2162" s="26">
        <v>0.94166666600000004</v>
      </c>
      <c r="O2162">
        <v>2</v>
      </c>
      <c r="P2162">
        <v>859</v>
      </c>
      <c r="Q2162">
        <v>0</v>
      </c>
      <c r="R2162">
        <v>13</v>
      </c>
      <c r="S2162">
        <v>1</v>
      </c>
      <c r="T2162">
        <v>47</v>
      </c>
      <c r="U2162">
        <v>0</v>
      </c>
      <c r="V2162">
        <v>0</v>
      </c>
      <c r="W2162" s="26">
        <v>4.6839517049363835</v>
      </c>
      <c r="X2162" s="26">
        <v>181.42716123727678</v>
      </c>
      <c r="Y2162" s="26">
        <v>0</v>
      </c>
      <c r="Z2162" s="26">
        <v>1.1930484397612953</v>
      </c>
      <c r="AA2162" s="26">
        <v>24.324843004999998</v>
      </c>
      <c r="AB2162" s="26">
        <v>46.00560102596836</v>
      </c>
      <c r="AC2162" s="26">
        <v>0</v>
      </c>
      <c r="AD2162" s="26">
        <v>0</v>
      </c>
      <c r="AE2162" s="26">
        <v>257.63460541294285</v>
      </c>
    </row>
    <row r="2163" spans="1:31" x14ac:dyDescent="0.3">
      <c r="A2163">
        <v>2764595</v>
      </c>
      <c r="B2163">
        <v>1</v>
      </c>
      <c r="C2163" t="s">
        <v>80</v>
      </c>
      <c r="D2163" t="s">
        <v>83</v>
      </c>
      <c r="E2163" t="s">
        <v>146</v>
      </c>
      <c r="F2163" t="s">
        <v>6250</v>
      </c>
      <c r="G2163" t="s">
        <v>154</v>
      </c>
      <c r="H2163" t="s">
        <v>149</v>
      </c>
      <c r="I2163" t="s">
        <v>136</v>
      </c>
      <c r="J2163" t="s">
        <v>137</v>
      </c>
      <c r="K2163" t="s">
        <v>138</v>
      </c>
      <c r="L2163" t="s">
        <v>6251</v>
      </c>
      <c r="M2163" t="s">
        <v>6252</v>
      </c>
      <c r="N2163" s="26">
        <v>1.0888888880000001</v>
      </c>
      <c r="O2163">
        <v>0</v>
      </c>
      <c r="P2163">
        <v>354</v>
      </c>
      <c r="Q2163">
        <v>0</v>
      </c>
      <c r="R2163">
        <v>0</v>
      </c>
      <c r="S2163">
        <v>0</v>
      </c>
      <c r="T2163">
        <v>70</v>
      </c>
      <c r="U2163">
        <v>0</v>
      </c>
      <c r="V2163">
        <v>0</v>
      </c>
      <c r="W2163" s="26">
        <v>0</v>
      </c>
      <c r="X2163" s="26">
        <v>73.633835762719599</v>
      </c>
      <c r="Y2163" s="26">
        <v>0</v>
      </c>
      <c r="Z2163" s="26">
        <v>0</v>
      </c>
      <c r="AA2163" s="26">
        <v>0</v>
      </c>
      <c r="AB2163" s="26">
        <v>54.28641287928825</v>
      </c>
      <c r="AC2163" s="26">
        <v>0</v>
      </c>
      <c r="AD2163" s="26">
        <v>0</v>
      </c>
      <c r="AE2163" s="26">
        <v>127.92024864200785</v>
      </c>
    </row>
    <row r="2164" spans="1:31" x14ac:dyDescent="0.3">
      <c r="A2164">
        <v>2765342</v>
      </c>
      <c r="B2164">
        <v>1</v>
      </c>
      <c r="C2164" t="s">
        <v>80</v>
      </c>
      <c r="D2164" t="s">
        <v>104</v>
      </c>
      <c r="E2164" t="s">
        <v>132</v>
      </c>
      <c r="F2164" t="s">
        <v>6253</v>
      </c>
      <c r="G2164" t="s">
        <v>134</v>
      </c>
      <c r="H2164" t="s">
        <v>135</v>
      </c>
      <c r="I2164" t="s">
        <v>136</v>
      </c>
      <c r="J2164" t="s">
        <v>137</v>
      </c>
      <c r="K2164" t="s">
        <v>138</v>
      </c>
      <c r="L2164" t="s">
        <v>6254</v>
      </c>
      <c r="M2164" t="s">
        <v>6255</v>
      </c>
      <c r="N2164" s="26">
        <v>2.1</v>
      </c>
      <c r="O2164">
        <v>0</v>
      </c>
      <c r="P2164">
        <v>5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 s="26">
        <v>0</v>
      </c>
      <c r="X2164" s="26">
        <v>1.5451207943616669</v>
      </c>
      <c r="Y2164" s="26">
        <v>0</v>
      </c>
      <c r="Z2164" s="26">
        <v>0</v>
      </c>
      <c r="AA2164" s="26">
        <v>0</v>
      </c>
      <c r="AB2164" s="26">
        <v>0</v>
      </c>
      <c r="AC2164" s="26">
        <v>0</v>
      </c>
      <c r="AD2164" s="26">
        <v>0</v>
      </c>
      <c r="AE2164" s="26">
        <v>1.5451207943616669</v>
      </c>
    </row>
    <row r="2165" spans="1:31" x14ac:dyDescent="0.3">
      <c r="A2165">
        <v>2765236</v>
      </c>
      <c r="B2165">
        <v>1</v>
      </c>
      <c r="C2165" t="s">
        <v>80</v>
      </c>
      <c r="D2165" t="s">
        <v>96</v>
      </c>
      <c r="E2165" t="s">
        <v>170</v>
      </c>
      <c r="F2165" t="s">
        <v>6256</v>
      </c>
      <c r="G2165" t="s">
        <v>204</v>
      </c>
      <c r="H2165" t="s">
        <v>135</v>
      </c>
      <c r="I2165" t="s">
        <v>136</v>
      </c>
      <c r="J2165" t="s">
        <v>137</v>
      </c>
      <c r="K2165" t="s">
        <v>138</v>
      </c>
      <c r="L2165" t="s">
        <v>6257</v>
      </c>
      <c r="M2165" t="s">
        <v>6258</v>
      </c>
      <c r="N2165" s="26">
        <v>4.1227777769999996</v>
      </c>
      <c r="O2165">
        <v>0</v>
      </c>
      <c r="P2165">
        <v>97</v>
      </c>
      <c r="Q2165">
        <v>0</v>
      </c>
      <c r="R2165">
        <v>0</v>
      </c>
      <c r="S2165">
        <v>0</v>
      </c>
      <c r="T2165">
        <v>14</v>
      </c>
      <c r="U2165">
        <v>0</v>
      </c>
      <c r="V2165">
        <v>0</v>
      </c>
      <c r="W2165" s="26">
        <v>0</v>
      </c>
      <c r="X2165" s="26">
        <v>71.892634547248974</v>
      </c>
      <c r="Y2165" s="26">
        <v>0</v>
      </c>
      <c r="Z2165" s="26">
        <v>0</v>
      </c>
      <c r="AA2165" s="26">
        <v>0</v>
      </c>
      <c r="AB2165" s="26">
        <v>32.906789902501188</v>
      </c>
      <c r="AC2165" s="26">
        <v>0</v>
      </c>
      <c r="AD2165" s="26">
        <v>0</v>
      </c>
      <c r="AE2165" s="26">
        <v>104.79942444975016</v>
      </c>
    </row>
    <row r="2166" spans="1:31" x14ac:dyDescent="0.3">
      <c r="A2166">
        <v>2765133</v>
      </c>
      <c r="B2166">
        <v>1</v>
      </c>
      <c r="C2166" t="s">
        <v>80</v>
      </c>
      <c r="D2166" t="s">
        <v>97</v>
      </c>
      <c r="E2166" t="s">
        <v>166</v>
      </c>
      <c r="F2166" t="s">
        <v>6259</v>
      </c>
      <c r="G2166" t="s">
        <v>425</v>
      </c>
      <c r="H2166" t="s">
        <v>135</v>
      </c>
      <c r="I2166" t="s">
        <v>136</v>
      </c>
      <c r="J2166" t="s">
        <v>137</v>
      </c>
      <c r="K2166" t="s">
        <v>138</v>
      </c>
      <c r="L2166" t="s">
        <v>6260</v>
      </c>
      <c r="M2166" t="s">
        <v>6261</v>
      </c>
      <c r="N2166" s="26">
        <v>3.1775000000000002</v>
      </c>
      <c r="O2166">
        <v>0</v>
      </c>
      <c r="P2166">
        <v>29</v>
      </c>
      <c r="Q2166">
        <v>0</v>
      </c>
      <c r="R2166">
        <v>2</v>
      </c>
      <c r="S2166">
        <v>0</v>
      </c>
      <c r="T2166">
        <v>6</v>
      </c>
      <c r="U2166">
        <v>0</v>
      </c>
      <c r="V2166">
        <v>0</v>
      </c>
      <c r="W2166" s="26">
        <v>0</v>
      </c>
      <c r="X2166" s="26">
        <v>26.567505327015095</v>
      </c>
      <c r="Y2166" s="26">
        <v>0</v>
      </c>
      <c r="Z2166" s="26">
        <v>0</v>
      </c>
      <c r="AA2166" s="26">
        <v>0</v>
      </c>
      <c r="AB2166" s="26">
        <v>16.02019487657407</v>
      </c>
      <c r="AC2166" s="26">
        <v>0</v>
      </c>
      <c r="AD2166" s="26">
        <v>0</v>
      </c>
      <c r="AE2166" s="26">
        <v>42.587700203589165</v>
      </c>
    </row>
    <row r="2167" spans="1:31" x14ac:dyDescent="0.3">
      <c r="A2167">
        <v>2765256</v>
      </c>
      <c r="B2167">
        <v>1</v>
      </c>
      <c r="C2167" t="s">
        <v>81</v>
      </c>
      <c r="D2167" t="s">
        <v>113</v>
      </c>
      <c r="E2167" t="s">
        <v>152</v>
      </c>
      <c r="F2167" t="s">
        <v>6262</v>
      </c>
      <c r="G2167" t="s">
        <v>159</v>
      </c>
      <c r="H2167" t="s">
        <v>149</v>
      </c>
      <c r="I2167" t="s">
        <v>136</v>
      </c>
      <c r="J2167" t="s">
        <v>137</v>
      </c>
      <c r="K2167" t="s">
        <v>138</v>
      </c>
      <c r="L2167" t="s">
        <v>6263</v>
      </c>
      <c r="M2167" t="s">
        <v>6264</v>
      </c>
      <c r="N2167" s="26">
        <v>0.41805555500000002</v>
      </c>
      <c r="O2167">
        <v>1</v>
      </c>
      <c r="P2167">
        <v>288</v>
      </c>
      <c r="Q2167">
        <v>0</v>
      </c>
      <c r="R2167">
        <v>133</v>
      </c>
      <c r="S2167">
        <v>0</v>
      </c>
      <c r="T2167">
        <v>24</v>
      </c>
      <c r="U2167">
        <v>0</v>
      </c>
      <c r="V2167">
        <v>0</v>
      </c>
      <c r="W2167" s="26">
        <v>0.11426072206111111</v>
      </c>
      <c r="X2167" s="26">
        <v>3.6774982714946307</v>
      </c>
      <c r="Y2167" s="26">
        <v>0</v>
      </c>
      <c r="Z2167" s="26">
        <v>0.83032174400000003</v>
      </c>
      <c r="AA2167" s="26">
        <v>0</v>
      </c>
      <c r="AB2167" s="26">
        <v>0.78524377936389589</v>
      </c>
      <c r="AC2167" s="26">
        <v>0</v>
      </c>
      <c r="AD2167" s="26">
        <v>0</v>
      </c>
      <c r="AE2167" s="26">
        <v>5.4073245169196378</v>
      </c>
    </row>
    <row r="2168" spans="1:31" x14ac:dyDescent="0.3">
      <c r="A2168">
        <v>2764761</v>
      </c>
      <c r="B2168">
        <v>1</v>
      </c>
      <c r="C2168" t="s">
        <v>81</v>
      </c>
      <c r="D2168" t="s">
        <v>128</v>
      </c>
      <c r="E2168" t="s">
        <v>157</v>
      </c>
      <c r="F2168" t="s">
        <v>6265</v>
      </c>
      <c r="G2168" t="s">
        <v>186</v>
      </c>
      <c r="H2168" t="s">
        <v>149</v>
      </c>
      <c r="I2168" t="s">
        <v>136</v>
      </c>
      <c r="J2168" t="s">
        <v>137</v>
      </c>
      <c r="K2168" t="s">
        <v>187</v>
      </c>
      <c r="L2168" t="s">
        <v>6266</v>
      </c>
      <c r="M2168" t="s">
        <v>6267</v>
      </c>
      <c r="N2168" s="26">
        <v>3.289722222</v>
      </c>
      <c r="O2168">
        <v>0</v>
      </c>
      <c r="P2168">
        <v>581</v>
      </c>
      <c r="Q2168">
        <v>0</v>
      </c>
      <c r="R2168">
        <v>0</v>
      </c>
      <c r="S2168">
        <v>0</v>
      </c>
      <c r="T2168">
        <v>197</v>
      </c>
      <c r="U2168">
        <v>0</v>
      </c>
      <c r="V2168">
        <v>0</v>
      </c>
      <c r="W2168" s="26">
        <v>0</v>
      </c>
      <c r="X2168" s="26">
        <v>430.72455744004338</v>
      </c>
      <c r="Y2168" s="26">
        <v>0</v>
      </c>
      <c r="Z2168" s="26">
        <v>0</v>
      </c>
      <c r="AA2168" s="26">
        <v>0</v>
      </c>
      <c r="AB2168" s="26">
        <v>1128.7133375221783</v>
      </c>
      <c r="AC2168" s="26">
        <v>0</v>
      </c>
      <c r="AD2168" s="26">
        <v>0</v>
      </c>
      <c r="AE2168" s="26">
        <v>1559.4378949622217</v>
      </c>
    </row>
    <row r="2169" spans="1:31" x14ac:dyDescent="0.3">
      <c r="A2169">
        <v>2764678</v>
      </c>
      <c r="B2169">
        <v>1</v>
      </c>
      <c r="C2169" t="s">
        <v>80</v>
      </c>
      <c r="D2169" t="s">
        <v>106</v>
      </c>
      <c r="E2169" t="s">
        <v>170</v>
      </c>
      <c r="F2169" t="s">
        <v>6268</v>
      </c>
      <c r="G2169" t="s">
        <v>204</v>
      </c>
      <c r="H2169" t="s">
        <v>135</v>
      </c>
      <c r="I2169" t="s">
        <v>136</v>
      </c>
      <c r="J2169" t="s">
        <v>137</v>
      </c>
      <c r="K2169" t="s">
        <v>138</v>
      </c>
      <c r="L2169" t="s">
        <v>6269</v>
      </c>
      <c r="M2169" t="s">
        <v>6270</v>
      </c>
      <c r="N2169" s="26">
        <v>2.6597222220000001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3</v>
      </c>
      <c r="U2169">
        <v>0</v>
      </c>
      <c r="V2169">
        <v>0</v>
      </c>
      <c r="W2169" s="26">
        <v>0</v>
      </c>
      <c r="X2169" s="26">
        <v>0</v>
      </c>
      <c r="Y2169" s="26">
        <v>0</v>
      </c>
      <c r="Z2169" s="26">
        <v>0</v>
      </c>
      <c r="AA2169" s="26">
        <v>0</v>
      </c>
      <c r="AB2169" s="26">
        <v>13.525090811304816</v>
      </c>
      <c r="AC2169" s="26">
        <v>0</v>
      </c>
      <c r="AD2169" s="26">
        <v>0</v>
      </c>
      <c r="AE2169" s="26">
        <v>13.525090811304816</v>
      </c>
    </row>
    <row r="2170" spans="1:31" x14ac:dyDescent="0.3">
      <c r="A2170">
        <v>2765070</v>
      </c>
      <c r="B2170">
        <v>1</v>
      </c>
      <c r="C2170" t="s">
        <v>81</v>
      </c>
      <c r="D2170" t="s">
        <v>117</v>
      </c>
      <c r="E2170" t="s">
        <v>170</v>
      </c>
      <c r="F2170" t="s">
        <v>6271</v>
      </c>
      <c r="G2170" t="s">
        <v>186</v>
      </c>
      <c r="H2170" t="s">
        <v>135</v>
      </c>
      <c r="I2170" t="s">
        <v>136</v>
      </c>
      <c r="J2170" t="s">
        <v>137</v>
      </c>
      <c r="K2170" t="s">
        <v>187</v>
      </c>
      <c r="L2170" t="s">
        <v>6272</v>
      </c>
      <c r="M2170" t="s">
        <v>6273</v>
      </c>
      <c r="N2170" s="26">
        <v>1.5133333330000001</v>
      </c>
      <c r="O2170">
        <v>0</v>
      </c>
      <c r="P2170">
        <v>44</v>
      </c>
      <c r="Q2170">
        <v>0</v>
      </c>
      <c r="R2170">
        <v>0</v>
      </c>
      <c r="S2170">
        <v>0</v>
      </c>
      <c r="T2170">
        <v>4</v>
      </c>
      <c r="U2170">
        <v>0</v>
      </c>
      <c r="V2170">
        <v>0</v>
      </c>
      <c r="W2170" s="26">
        <v>0</v>
      </c>
      <c r="X2170" s="26">
        <v>8.7744055807759143</v>
      </c>
      <c r="Y2170" s="26">
        <v>0</v>
      </c>
      <c r="Z2170" s="26">
        <v>0</v>
      </c>
      <c r="AA2170" s="26">
        <v>0</v>
      </c>
      <c r="AB2170" s="26">
        <v>3.0105908833792983</v>
      </c>
      <c r="AC2170" s="26">
        <v>0</v>
      </c>
      <c r="AD2170" s="26">
        <v>0</v>
      </c>
      <c r="AE2170" s="26">
        <v>11.784996464155213</v>
      </c>
    </row>
    <row r="2171" spans="1:31" x14ac:dyDescent="0.3">
      <c r="A2171">
        <v>2765319</v>
      </c>
      <c r="B2171">
        <v>1</v>
      </c>
      <c r="C2171" t="s">
        <v>80</v>
      </c>
      <c r="D2171" t="s">
        <v>88</v>
      </c>
      <c r="E2171" t="s">
        <v>175</v>
      </c>
      <c r="F2171" t="s">
        <v>6274</v>
      </c>
      <c r="G2171" t="s">
        <v>287</v>
      </c>
      <c r="H2171" t="s">
        <v>149</v>
      </c>
      <c r="I2171" t="s">
        <v>136</v>
      </c>
      <c r="J2171" t="s">
        <v>3</v>
      </c>
      <c r="K2171" t="s">
        <v>138</v>
      </c>
      <c r="L2171" t="s">
        <v>6275</v>
      </c>
      <c r="M2171" t="s">
        <v>6276</v>
      </c>
      <c r="N2171" s="26">
        <v>2.801388888</v>
      </c>
      <c r="O2171">
        <v>0</v>
      </c>
      <c r="P2171">
        <v>698</v>
      </c>
      <c r="Q2171">
        <v>0</v>
      </c>
      <c r="R2171">
        <v>0</v>
      </c>
      <c r="S2171">
        <v>1</v>
      </c>
      <c r="T2171">
        <v>91</v>
      </c>
      <c r="U2171">
        <v>0</v>
      </c>
      <c r="V2171">
        <v>0</v>
      </c>
      <c r="W2171" s="26">
        <v>0</v>
      </c>
      <c r="X2171" s="26">
        <v>626.426106892966</v>
      </c>
      <c r="Y2171" s="26">
        <v>0</v>
      </c>
      <c r="Z2171" s="26">
        <v>0</v>
      </c>
      <c r="AA2171" s="26">
        <v>3.0176137097591669</v>
      </c>
      <c r="AB2171" s="26">
        <v>352.0509769051464</v>
      </c>
      <c r="AC2171" s="26">
        <v>0</v>
      </c>
      <c r="AD2171" s="26">
        <v>0</v>
      </c>
      <c r="AE2171" s="26">
        <v>981.49469750787159</v>
      </c>
    </row>
    <row r="2172" spans="1:31" x14ac:dyDescent="0.3">
      <c r="A2172">
        <v>2765196</v>
      </c>
      <c r="B2172">
        <v>1</v>
      </c>
      <c r="C2172" t="s">
        <v>80</v>
      </c>
      <c r="D2172" t="s">
        <v>93</v>
      </c>
      <c r="E2172" t="s">
        <v>157</v>
      </c>
      <c r="F2172" t="s">
        <v>6277</v>
      </c>
      <c r="G2172" t="s">
        <v>159</v>
      </c>
      <c r="H2172" t="s">
        <v>149</v>
      </c>
      <c r="I2172" t="s">
        <v>566</v>
      </c>
      <c r="J2172" t="s">
        <v>137</v>
      </c>
      <c r="K2172" t="s">
        <v>138</v>
      </c>
      <c r="L2172" t="s">
        <v>6278</v>
      </c>
      <c r="M2172" t="s">
        <v>6279</v>
      </c>
      <c r="N2172" s="26">
        <v>1.5833333000000002E-2</v>
      </c>
      <c r="O2172">
        <v>3</v>
      </c>
      <c r="P2172">
        <v>40</v>
      </c>
      <c r="Q2172">
        <v>78</v>
      </c>
      <c r="R2172">
        <v>403</v>
      </c>
      <c r="S2172">
        <v>18</v>
      </c>
      <c r="T2172">
        <v>105</v>
      </c>
      <c r="U2172">
        <v>0</v>
      </c>
      <c r="V2172">
        <v>0</v>
      </c>
      <c r="W2172" s="26">
        <v>0.12324205255045502</v>
      </c>
      <c r="X2172" s="26">
        <v>0.16754919137521435</v>
      </c>
      <c r="Y2172" s="26">
        <v>0.86374360540342476</v>
      </c>
      <c r="Z2172" s="26">
        <v>0.56822776936641617</v>
      </c>
      <c r="AA2172" s="26">
        <v>3.2603400680776753</v>
      </c>
      <c r="AB2172" s="26">
        <v>0.76133162540287946</v>
      </c>
      <c r="AC2172" s="26">
        <v>0</v>
      </c>
      <c r="AD2172" s="26">
        <v>0</v>
      </c>
      <c r="AE2172" s="26">
        <v>5.7444343121760646</v>
      </c>
    </row>
    <row r="2173" spans="1:31" x14ac:dyDescent="0.3">
      <c r="A2173">
        <v>2764741</v>
      </c>
      <c r="B2173">
        <v>1</v>
      </c>
      <c r="C2173" t="s">
        <v>80</v>
      </c>
      <c r="D2173" t="s">
        <v>107</v>
      </c>
      <c r="E2173" t="s">
        <v>170</v>
      </c>
      <c r="F2173" t="s">
        <v>6280</v>
      </c>
      <c r="G2173" t="s">
        <v>143</v>
      </c>
      <c r="H2173" t="s">
        <v>135</v>
      </c>
      <c r="I2173" t="s">
        <v>136</v>
      </c>
      <c r="J2173" t="s">
        <v>137</v>
      </c>
      <c r="K2173" t="s">
        <v>138</v>
      </c>
      <c r="L2173" t="s">
        <v>6281</v>
      </c>
      <c r="M2173" t="s">
        <v>6282</v>
      </c>
      <c r="N2173" s="26">
        <v>2.014444444</v>
      </c>
      <c r="O2173">
        <v>0</v>
      </c>
      <c r="P2173">
        <v>9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 s="26">
        <v>0</v>
      </c>
      <c r="X2173" s="26">
        <v>2.8234886292330263</v>
      </c>
      <c r="Y2173" s="26">
        <v>0</v>
      </c>
      <c r="Z2173" s="26">
        <v>0</v>
      </c>
      <c r="AA2173" s="26">
        <v>0</v>
      </c>
      <c r="AB2173" s="26">
        <v>0</v>
      </c>
      <c r="AC2173" s="26">
        <v>0</v>
      </c>
      <c r="AD2173" s="26">
        <v>0</v>
      </c>
      <c r="AE2173" s="26">
        <v>2.8234886292330263</v>
      </c>
    </row>
    <row r="2174" spans="1:31" x14ac:dyDescent="0.3">
      <c r="A2174">
        <v>2765053</v>
      </c>
      <c r="B2174">
        <v>1</v>
      </c>
      <c r="C2174" t="s">
        <v>81</v>
      </c>
      <c r="D2174" t="s">
        <v>127</v>
      </c>
      <c r="E2174" t="s">
        <v>152</v>
      </c>
      <c r="F2174" t="s">
        <v>6283</v>
      </c>
      <c r="G2174" t="s">
        <v>159</v>
      </c>
      <c r="H2174" t="s">
        <v>149</v>
      </c>
      <c r="I2174" t="s">
        <v>136</v>
      </c>
      <c r="J2174" t="s">
        <v>137</v>
      </c>
      <c r="K2174" t="s">
        <v>138</v>
      </c>
      <c r="L2174" t="s">
        <v>6284</v>
      </c>
      <c r="M2174" t="s">
        <v>6285</v>
      </c>
      <c r="N2174" s="26">
        <v>0.32666666599999999</v>
      </c>
      <c r="O2174">
        <v>0</v>
      </c>
      <c r="P2174">
        <v>1009</v>
      </c>
      <c r="Q2174">
        <v>12</v>
      </c>
      <c r="R2174">
        <v>33</v>
      </c>
      <c r="S2174">
        <v>8</v>
      </c>
      <c r="T2174">
        <v>135</v>
      </c>
      <c r="U2174">
        <v>7</v>
      </c>
      <c r="V2174">
        <v>1</v>
      </c>
      <c r="W2174" s="26">
        <v>0</v>
      </c>
      <c r="X2174" s="26">
        <v>87.510099427820393</v>
      </c>
      <c r="Y2174" s="26">
        <v>6.3043442507733347E-2</v>
      </c>
      <c r="Z2174" s="26">
        <v>0.8327729709744206</v>
      </c>
      <c r="AA2174" s="26">
        <v>47.097579287721139</v>
      </c>
      <c r="AB2174" s="26">
        <v>22.66384499303776</v>
      </c>
      <c r="AC2174" s="26">
        <v>409.13493519552924</v>
      </c>
      <c r="AD2174" s="26">
        <v>1.2587957081350294</v>
      </c>
      <c r="AE2174" s="26">
        <v>568.56107102572571</v>
      </c>
    </row>
    <row r="2175" spans="1:31" x14ac:dyDescent="0.3">
      <c r="A2175">
        <v>2765296</v>
      </c>
      <c r="B2175">
        <v>1</v>
      </c>
      <c r="C2175" t="s">
        <v>80</v>
      </c>
      <c r="D2175" t="s">
        <v>93</v>
      </c>
      <c r="E2175" t="s">
        <v>141</v>
      </c>
      <c r="F2175" t="s">
        <v>6286</v>
      </c>
      <c r="G2175" t="s">
        <v>344</v>
      </c>
      <c r="H2175" t="s">
        <v>135</v>
      </c>
      <c r="I2175" t="s">
        <v>136</v>
      </c>
      <c r="J2175" t="s">
        <v>137</v>
      </c>
      <c r="K2175" t="s">
        <v>138</v>
      </c>
      <c r="L2175" t="s">
        <v>6287</v>
      </c>
      <c r="M2175" t="s">
        <v>6288</v>
      </c>
      <c r="N2175" s="26">
        <v>0.54361111100000004</v>
      </c>
      <c r="O2175">
        <v>0</v>
      </c>
      <c r="P2175">
        <v>15</v>
      </c>
      <c r="Q2175">
        <v>0</v>
      </c>
      <c r="R2175">
        <v>26</v>
      </c>
      <c r="S2175">
        <v>0</v>
      </c>
      <c r="T2175">
        <v>7</v>
      </c>
      <c r="U2175">
        <v>0</v>
      </c>
      <c r="V2175">
        <v>0</v>
      </c>
      <c r="W2175" s="26">
        <v>0</v>
      </c>
      <c r="X2175" s="26">
        <v>0.13455991590722224</v>
      </c>
      <c r="Y2175" s="26">
        <v>0</v>
      </c>
      <c r="Z2175" s="26">
        <v>0.1949844164266667</v>
      </c>
      <c r="AA2175" s="26">
        <v>0</v>
      </c>
      <c r="AB2175" s="26">
        <v>0</v>
      </c>
      <c r="AC2175" s="26">
        <v>0</v>
      </c>
      <c r="AD2175" s="26">
        <v>0</v>
      </c>
      <c r="AE2175" s="26">
        <v>0.32954433233388891</v>
      </c>
    </row>
    <row r="2176" spans="1:31" x14ac:dyDescent="0.3">
      <c r="A2176">
        <v>2765047</v>
      </c>
      <c r="B2176">
        <v>1</v>
      </c>
      <c r="C2176" t="s">
        <v>80</v>
      </c>
      <c r="D2176" t="s">
        <v>100</v>
      </c>
      <c r="E2176" t="s">
        <v>132</v>
      </c>
      <c r="F2176" t="s">
        <v>6289</v>
      </c>
      <c r="G2176" t="s">
        <v>197</v>
      </c>
      <c r="H2176" t="s">
        <v>135</v>
      </c>
      <c r="I2176" t="s">
        <v>136</v>
      </c>
      <c r="J2176" t="s">
        <v>137</v>
      </c>
      <c r="K2176" t="s">
        <v>138</v>
      </c>
      <c r="L2176" t="s">
        <v>6290</v>
      </c>
      <c r="M2176" t="s">
        <v>6291</v>
      </c>
      <c r="N2176" s="26">
        <v>1.2102777769999999</v>
      </c>
      <c r="O2176">
        <v>0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0</v>
      </c>
      <c r="V2176">
        <v>0</v>
      </c>
      <c r="W2176" s="26">
        <v>0</v>
      </c>
      <c r="X2176" s="26">
        <v>0</v>
      </c>
      <c r="Y2176" s="26">
        <v>0</v>
      </c>
      <c r="Z2176" s="26">
        <v>0</v>
      </c>
      <c r="AA2176" s="26">
        <v>0</v>
      </c>
      <c r="AB2176" s="26">
        <v>0</v>
      </c>
      <c r="AC2176" s="26">
        <v>0</v>
      </c>
      <c r="AD2176" s="26">
        <v>0</v>
      </c>
      <c r="AE2176" s="26">
        <v>0</v>
      </c>
    </row>
    <row r="2177" spans="1:31" x14ac:dyDescent="0.3">
      <c r="A2177">
        <v>2764655</v>
      </c>
      <c r="B2177">
        <v>1</v>
      </c>
      <c r="C2177" t="s">
        <v>81</v>
      </c>
      <c r="D2177" t="s">
        <v>123</v>
      </c>
      <c r="E2177" t="s">
        <v>166</v>
      </c>
      <c r="F2177" t="s">
        <v>6292</v>
      </c>
      <c r="G2177" t="s">
        <v>204</v>
      </c>
      <c r="H2177" t="s">
        <v>135</v>
      </c>
      <c r="I2177" t="s">
        <v>136</v>
      </c>
      <c r="J2177" t="s">
        <v>137</v>
      </c>
      <c r="K2177" t="s">
        <v>138</v>
      </c>
      <c r="L2177" t="s">
        <v>6293</v>
      </c>
      <c r="M2177" t="s">
        <v>6294</v>
      </c>
      <c r="N2177" s="26">
        <v>1.3174999999999999</v>
      </c>
      <c r="O2177">
        <v>0</v>
      </c>
      <c r="P2177">
        <v>39</v>
      </c>
      <c r="Q2177">
        <v>0</v>
      </c>
      <c r="R2177">
        <v>0</v>
      </c>
      <c r="S2177">
        <v>0</v>
      </c>
      <c r="T2177">
        <v>8</v>
      </c>
      <c r="U2177">
        <v>0</v>
      </c>
      <c r="V2177">
        <v>0</v>
      </c>
      <c r="W2177" s="26">
        <v>0</v>
      </c>
      <c r="X2177" s="26">
        <v>11.581816523176901</v>
      </c>
      <c r="Y2177" s="26">
        <v>0</v>
      </c>
      <c r="Z2177" s="26">
        <v>0</v>
      </c>
      <c r="AA2177" s="26">
        <v>0</v>
      </c>
      <c r="AB2177" s="26">
        <v>7.7085233716427002</v>
      </c>
      <c r="AC2177" s="26">
        <v>0</v>
      </c>
      <c r="AD2177" s="26">
        <v>0</v>
      </c>
      <c r="AE2177" s="26">
        <v>19.290339894819603</v>
      </c>
    </row>
    <row r="2178" spans="1:31" x14ac:dyDescent="0.3">
      <c r="A2178">
        <v>2765210</v>
      </c>
      <c r="B2178">
        <v>2</v>
      </c>
      <c r="C2178" t="s">
        <v>80</v>
      </c>
      <c r="D2178" t="s">
        <v>92</v>
      </c>
      <c r="E2178" t="s">
        <v>141</v>
      </c>
      <c r="F2178" t="s">
        <v>6295</v>
      </c>
      <c r="G2178" t="s">
        <v>287</v>
      </c>
      <c r="H2178" t="s">
        <v>135</v>
      </c>
      <c r="I2178" t="s">
        <v>136</v>
      </c>
      <c r="J2178" t="s">
        <v>137</v>
      </c>
      <c r="K2178" t="s">
        <v>138</v>
      </c>
      <c r="L2178" t="s">
        <v>6182</v>
      </c>
      <c r="M2178" t="s">
        <v>6296</v>
      </c>
      <c r="N2178" s="26">
        <v>1.497222222</v>
      </c>
      <c r="O2178">
        <v>0</v>
      </c>
      <c r="P2178">
        <v>224</v>
      </c>
      <c r="Q2178">
        <v>0</v>
      </c>
      <c r="R2178">
        <v>0</v>
      </c>
      <c r="S2178">
        <v>0</v>
      </c>
      <c r="T2178">
        <v>4</v>
      </c>
      <c r="U2178">
        <v>0</v>
      </c>
      <c r="V2178">
        <v>0</v>
      </c>
      <c r="W2178" s="26">
        <v>0</v>
      </c>
      <c r="X2178" s="26">
        <v>76.741023293873454</v>
      </c>
      <c r="Y2178" s="26">
        <v>0</v>
      </c>
      <c r="Z2178" s="26">
        <v>0</v>
      </c>
      <c r="AA2178" s="26">
        <v>0</v>
      </c>
      <c r="AB2178" s="26">
        <v>3.0621420301590607</v>
      </c>
      <c r="AC2178" s="26">
        <v>0</v>
      </c>
      <c r="AD2178" s="26">
        <v>0</v>
      </c>
      <c r="AE2178" s="26">
        <v>79.80316532403252</v>
      </c>
    </row>
    <row r="2179" spans="1:31" x14ac:dyDescent="0.3">
      <c r="A2179">
        <v>2764873</v>
      </c>
      <c r="B2179">
        <v>1</v>
      </c>
      <c r="C2179" t="s">
        <v>81</v>
      </c>
      <c r="D2179" t="s">
        <v>127</v>
      </c>
      <c r="E2179" t="s">
        <v>141</v>
      </c>
      <c r="F2179" t="s">
        <v>4858</v>
      </c>
      <c r="G2179" t="s">
        <v>344</v>
      </c>
      <c r="H2179" t="s">
        <v>135</v>
      </c>
      <c r="I2179" t="s">
        <v>136</v>
      </c>
      <c r="J2179" t="s">
        <v>137</v>
      </c>
      <c r="K2179" t="s">
        <v>138</v>
      </c>
      <c r="L2179" t="s">
        <v>6297</v>
      </c>
      <c r="M2179" t="s">
        <v>6298</v>
      </c>
      <c r="N2179" s="26">
        <v>6.8849999999999998</v>
      </c>
      <c r="O2179">
        <v>0</v>
      </c>
      <c r="P2179">
        <v>146</v>
      </c>
      <c r="Q2179">
        <v>0</v>
      </c>
      <c r="R2179">
        <v>0</v>
      </c>
      <c r="S2179">
        <v>0</v>
      </c>
      <c r="T2179">
        <v>28</v>
      </c>
      <c r="U2179">
        <v>0</v>
      </c>
      <c r="V2179">
        <v>0</v>
      </c>
      <c r="W2179" s="26">
        <v>0</v>
      </c>
      <c r="X2179" s="26">
        <v>267.42266346552077</v>
      </c>
      <c r="Y2179" s="26">
        <v>0</v>
      </c>
      <c r="Z2179" s="26">
        <v>0</v>
      </c>
      <c r="AA2179" s="26">
        <v>0</v>
      </c>
      <c r="AB2179" s="26">
        <v>227.19526490391974</v>
      </c>
      <c r="AC2179" s="26">
        <v>0</v>
      </c>
      <c r="AD2179" s="26">
        <v>0</v>
      </c>
      <c r="AE2179" s="26">
        <v>494.61792836944051</v>
      </c>
    </row>
    <row r="2180" spans="1:31" x14ac:dyDescent="0.3">
      <c r="A2180">
        <v>2765159</v>
      </c>
      <c r="B2180">
        <v>1</v>
      </c>
      <c r="C2180" t="s">
        <v>80</v>
      </c>
      <c r="D2180" t="s">
        <v>83</v>
      </c>
      <c r="E2180" t="s">
        <v>132</v>
      </c>
      <c r="F2180" t="s">
        <v>6299</v>
      </c>
      <c r="G2180" t="s">
        <v>197</v>
      </c>
      <c r="H2180" t="s">
        <v>135</v>
      </c>
      <c r="I2180" t="s">
        <v>136</v>
      </c>
      <c r="J2180" t="s">
        <v>137</v>
      </c>
      <c r="K2180" t="s">
        <v>138</v>
      </c>
      <c r="L2180" t="s">
        <v>6300</v>
      </c>
      <c r="M2180" t="s">
        <v>6301</v>
      </c>
      <c r="N2180" s="26">
        <v>2.8647222220000002</v>
      </c>
      <c r="O2180">
        <v>0</v>
      </c>
      <c r="P2180">
        <v>1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 s="26">
        <v>0</v>
      </c>
      <c r="X2180" s="26">
        <v>0</v>
      </c>
      <c r="Y2180" s="26">
        <v>0</v>
      </c>
      <c r="Z2180" s="26">
        <v>0</v>
      </c>
      <c r="AA2180" s="26">
        <v>0</v>
      </c>
      <c r="AB2180" s="26">
        <v>0</v>
      </c>
      <c r="AC2180" s="26">
        <v>0</v>
      </c>
      <c r="AD2180" s="26">
        <v>0</v>
      </c>
      <c r="AE2180" s="26">
        <v>0</v>
      </c>
    </row>
    <row r="2181" spans="1:31" x14ac:dyDescent="0.3">
      <c r="A2181">
        <v>2765351</v>
      </c>
      <c r="B2181">
        <v>1</v>
      </c>
      <c r="C2181" t="s">
        <v>80</v>
      </c>
      <c r="D2181" t="s">
        <v>93</v>
      </c>
      <c r="E2181" t="s">
        <v>141</v>
      </c>
      <c r="F2181" t="s">
        <v>6302</v>
      </c>
      <c r="G2181" t="s">
        <v>344</v>
      </c>
      <c r="H2181" t="s">
        <v>135</v>
      </c>
      <c r="I2181" t="s">
        <v>136</v>
      </c>
      <c r="J2181" t="s">
        <v>137</v>
      </c>
      <c r="K2181" t="s">
        <v>138</v>
      </c>
      <c r="L2181" t="s">
        <v>6303</v>
      </c>
      <c r="M2181" t="s">
        <v>6304</v>
      </c>
      <c r="N2181" s="26">
        <v>0.50138888800000003</v>
      </c>
      <c r="O2181">
        <v>0</v>
      </c>
      <c r="P2181">
        <v>83</v>
      </c>
      <c r="Q2181">
        <v>0</v>
      </c>
      <c r="R2181">
        <v>12</v>
      </c>
      <c r="S2181">
        <v>0</v>
      </c>
      <c r="T2181">
        <v>16</v>
      </c>
      <c r="U2181">
        <v>0</v>
      </c>
      <c r="V2181">
        <v>0</v>
      </c>
      <c r="W2181" s="26">
        <v>0</v>
      </c>
      <c r="X2181" s="26">
        <v>10.114042012425323</v>
      </c>
      <c r="Y2181" s="26">
        <v>0</v>
      </c>
      <c r="Z2181" s="26">
        <v>3.1755153830926117</v>
      </c>
      <c r="AA2181" s="26">
        <v>0</v>
      </c>
      <c r="AB2181" s="26">
        <v>2.6144498729893324</v>
      </c>
      <c r="AC2181" s="26">
        <v>0</v>
      </c>
      <c r="AD2181" s="26">
        <v>0</v>
      </c>
      <c r="AE2181" s="26">
        <v>15.904007268507268</v>
      </c>
    </row>
    <row r="2182" spans="1:31" x14ac:dyDescent="0.3">
      <c r="A2182">
        <v>2764664</v>
      </c>
      <c r="B2182">
        <v>1</v>
      </c>
      <c r="C2182" t="s">
        <v>80</v>
      </c>
      <c r="D2182" t="s">
        <v>84</v>
      </c>
      <c r="E2182" t="s">
        <v>141</v>
      </c>
      <c r="F2182" t="s">
        <v>6305</v>
      </c>
      <c r="G2182" t="s">
        <v>143</v>
      </c>
      <c r="H2182" t="s">
        <v>135</v>
      </c>
      <c r="I2182" t="s">
        <v>136</v>
      </c>
      <c r="J2182" t="s">
        <v>137</v>
      </c>
      <c r="K2182" t="s">
        <v>138</v>
      </c>
      <c r="L2182" t="s">
        <v>6306</v>
      </c>
      <c r="M2182" t="s">
        <v>6307</v>
      </c>
      <c r="N2182" s="26">
        <v>2.168055555</v>
      </c>
      <c r="O2182">
        <v>0</v>
      </c>
      <c r="P2182">
        <v>806</v>
      </c>
      <c r="Q2182">
        <v>0</v>
      </c>
      <c r="R2182">
        <v>0</v>
      </c>
      <c r="S2182">
        <v>0</v>
      </c>
      <c r="T2182">
        <v>35</v>
      </c>
      <c r="U2182">
        <v>0</v>
      </c>
      <c r="V2182">
        <v>0</v>
      </c>
      <c r="W2182" s="26">
        <v>0</v>
      </c>
      <c r="X2182" s="26">
        <v>365.56250087259599</v>
      </c>
      <c r="Y2182" s="26">
        <v>0</v>
      </c>
      <c r="Z2182" s="26">
        <v>0</v>
      </c>
      <c r="AA2182" s="26">
        <v>0</v>
      </c>
      <c r="AB2182" s="26">
        <v>132.7335794743079</v>
      </c>
      <c r="AC2182" s="26">
        <v>0</v>
      </c>
      <c r="AD2182" s="26">
        <v>0</v>
      </c>
      <c r="AE2182" s="26">
        <v>498.29608034690386</v>
      </c>
    </row>
    <row r="2183" spans="1:31" x14ac:dyDescent="0.3">
      <c r="A2183">
        <v>2764867</v>
      </c>
      <c r="B2183">
        <v>1</v>
      </c>
      <c r="C2183" t="s">
        <v>80</v>
      </c>
      <c r="D2183" t="s">
        <v>83</v>
      </c>
      <c r="E2183" t="s">
        <v>170</v>
      </c>
      <c r="F2183" t="s">
        <v>6308</v>
      </c>
      <c r="G2183" t="s">
        <v>204</v>
      </c>
      <c r="H2183" t="s">
        <v>135</v>
      </c>
      <c r="I2183" t="s">
        <v>136</v>
      </c>
      <c r="J2183" t="s">
        <v>137</v>
      </c>
      <c r="K2183" t="s">
        <v>138</v>
      </c>
      <c r="L2183" t="s">
        <v>6309</v>
      </c>
      <c r="M2183" t="s">
        <v>6310</v>
      </c>
      <c r="N2183" s="26">
        <v>3.8125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5</v>
      </c>
      <c r="U2183">
        <v>0</v>
      </c>
      <c r="V2183">
        <v>0</v>
      </c>
      <c r="W2183" s="26">
        <v>0</v>
      </c>
      <c r="X2183" s="26">
        <v>0</v>
      </c>
      <c r="Y2183" s="26">
        <v>0</v>
      </c>
      <c r="Z2183" s="26">
        <v>0</v>
      </c>
      <c r="AA2183" s="26">
        <v>0</v>
      </c>
      <c r="AB2183" s="26">
        <v>77.7960846052801</v>
      </c>
      <c r="AC2183" s="26">
        <v>0</v>
      </c>
      <c r="AD2183" s="26">
        <v>0</v>
      </c>
      <c r="AE2183" s="26">
        <v>77.7960846052801</v>
      </c>
    </row>
    <row r="2184" spans="1:31" x14ac:dyDescent="0.3">
      <c r="A2184">
        <v>2765222</v>
      </c>
      <c r="B2184">
        <v>1</v>
      </c>
      <c r="C2184" t="s">
        <v>80</v>
      </c>
      <c r="D2184" t="s">
        <v>94</v>
      </c>
      <c r="E2184" t="s">
        <v>141</v>
      </c>
      <c r="F2184" t="s">
        <v>6311</v>
      </c>
      <c r="G2184" t="s">
        <v>143</v>
      </c>
      <c r="H2184" t="s">
        <v>135</v>
      </c>
      <c r="I2184" t="s">
        <v>136</v>
      </c>
      <c r="J2184" t="s">
        <v>137</v>
      </c>
      <c r="K2184" t="s">
        <v>138</v>
      </c>
      <c r="L2184" t="s">
        <v>6312</v>
      </c>
      <c r="M2184" t="s">
        <v>6313</v>
      </c>
      <c r="N2184" s="26">
        <v>4.7922222220000004</v>
      </c>
      <c r="O2184">
        <v>0</v>
      </c>
      <c r="P2184">
        <v>6</v>
      </c>
      <c r="Q2184">
        <v>0</v>
      </c>
      <c r="R2184">
        <v>30</v>
      </c>
      <c r="S2184">
        <v>0</v>
      </c>
      <c r="T2184">
        <v>8</v>
      </c>
      <c r="U2184">
        <v>0</v>
      </c>
      <c r="V2184">
        <v>0</v>
      </c>
      <c r="W2184" s="26">
        <v>0</v>
      </c>
      <c r="X2184" s="26">
        <v>5.5301723154325044</v>
      </c>
      <c r="Y2184" s="26">
        <v>0</v>
      </c>
      <c r="Z2184" s="26">
        <v>1.6830909988266665</v>
      </c>
      <c r="AA2184" s="26">
        <v>0</v>
      </c>
      <c r="AB2184" s="26">
        <v>3.4655797989841441</v>
      </c>
      <c r="AC2184" s="26">
        <v>0</v>
      </c>
      <c r="AD2184" s="26">
        <v>0</v>
      </c>
      <c r="AE2184" s="26">
        <v>10.678843113243316</v>
      </c>
    </row>
    <row r="2185" spans="1:31" x14ac:dyDescent="0.3">
      <c r="A2185">
        <v>2765013</v>
      </c>
      <c r="B2185">
        <v>1</v>
      </c>
      <c r="C2185" t="s">
        <v>80</v>
      </c>
      <c r="D2185" t="s">
        <v>96</v>
      </c>
      <c r="E2185" t="s">
        <v>141</v>
      </c>
      <c r="F2185" t="s">
        <v>6314</v>
      </c>
      <c r="G2185" t="s">
        <v>143</v>
      </c>
      <c r="H2185" t="s">
        <v>135</v>
      </c>
      <c r="I2185" t="s">
        <v>136</v>
      </c>
      <c r="J2185" t="s">
        <v>137</v>
      </c>
      <c r="K2185" t="s">
        <v>138</v>
      </c>
      <c r="L2185" t="s">
        <v>6315</v>
      </c>
      <c r="M2185" t="s">
        <v>6316</v>
      </c>
      <c r="N2185" s="26">
        <v>2.9063888879999999</v>
      </c>
      <c r="O2185">
        <v>0</v>
      </c>
      <c r="P2185">
        <v>79</v>
      </c>
      <c r="Q2185">
        <v>0</v>
      </c>
      <c r="R2185">
        <v>1</v>
      </c>
      <c r="S2185">
        <v>0</v>
      </c>
      <c r="T2185">
        <v>15</v>
      </c>
      <c r="U2185">
        <v>0</v>
      </c>
      <c r="V2185">
        <v>0</v>
      </c>
      <c r="W2185" s="26">
        <v>0</v>
      </c>
      <c r="X2185" s="26">
        <v>76.455819233277637</v>
      </c>
      <c r="Y2185" s="26">
        <v>0</v>
      </c>
      <c r="Z2185" s="26">
        <v>1.5057828175452155</v>
      </c>
      <c r="AA2185" s="26">
        <v>0</v>
      </c>
      <c r="AB2185" s="26">
        <v>74.871288733946301</v>
      </c>
      <c r="AC2185" s="26">
        <v>0</v>
      </c>
      <c r="AD2185" s="26">
        <v>0</v>
      </c>
      <c r="AE2185" s="26">
        <v>152.83289078476915</v>
      </c>
    </row>
    <row r="2186" spans="1:31" x14ac:dyDescent="0.3">
      <c r="A2186">
        <v>2765311</v>
      </c>
      <c r="B2186">
        <v>1</v>
      </c>
      <c r="C2186" t="s">
        <v>80</v>
      </c>
      <c r="D2186" t="s">
        <v>97</v>
      </c>
      <c r="E2186" t="s">
        <v>132</v>
      </c>
      <c r="F2186" t="s">
        <v>6156</v>
      </c>
      <c r="G2186" t="s">
        <v>134</v>
      </c>
      <c r="H2186" t="s">
        <v>135</v>
      </c>
      <c r="I2186" t="s">
        <v>136</v>
      </c>
      <c r="J2186" t="s">
        <v>137</v>
      </c>
      <c r="K2186" t="s">
        <v>138</v>
      </c>
      <c r="L2186" t="s">
        <v>6317</v>
      </c>
      <c r="M2186" t="s">
        <v>6318</v>
      </c>
      <c r="N2186" s="26">
        <v>2.5550000000000002</v>
      </c>
      <c r="O2186">
        <v>0</v>
      </c>
      <c r="P2186">
        <v>1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 s="26">
        <v>0</v>
      </c>
      <c r="X2186" s="26">
        <v>1.3358264109307743</v>
      </c>
      <c r="Y2186" s="26">
        <v>0</v>
      </c>
      <c r="Z2186" s="26">
        <v>0</v>
      </c>
      <c r="AA2186" s="26">
        <v>0</v>
      </c>
      <c r="AB2186" s="26">
        <v>0</v>
      </c>
      <c r="AC2186" s="26">
        <v>0</v>
      </c>
      <c r="AD2186" s="26">
        <v>0</v>
      </c>
      <c r="AE2186" s="26">
        <v>1.3358264109307743</v>
      </c>
    </row>
    <row r="2187" spans="1:31" x14ac:dyDescent="0.3">
      <c r="A2187">
        <v>2764624</v>
      </c>
      <c r="B2187">
        <v>1</v>
      </c>
      <c r="C2187" t="s">
        <v>81</v>
      </c>
      <c r="D2187" t="s">
        <v>128</v>
      </c>
      <c r="E2187" t="s">
        <v>157</v>
      </c>
      <c r="F2187" t="s">
        <v>6319</v>
      </c>
      <c r="G2187" t="s">
        <v>159</v>
      </c>
      <c r="H2187" t="s">
        <v>149</v>
      </c>
      <c r="I2187" t="s">
        <v>136</v>
      </c>
      <c r="J2187" t="s">
        <v>137</v>
      </c>
      <c r="K2187" t="s">
        <v>138</v>
      </c>
      <c r="L2187" t="s">
        <v>6320</v>
      </c>
      <c r="M2187" t="s">
        <v>6321</v>
      </c>
      <c r="N2187" s="26">
        <v>1.838055555</v>
      </c>
      <c r="O2187">
        <v>0</v>
      </c>
      <c r="P2187">
        <v>2493</v>
      </c>
      <c r="Q2187">
        <v>0</v>
      </c>
      <c r="R2187">
        <v>5</v>
      </c>
      <c r="S2187">
        <v>0</v>
      </c>
      <c r="T2187">
        <v>55</v>
      </c>
      <c r="U2187">
        <v>0</v>
      </c>
      <c r="V2187">
        <v>0</v>
      </c>
      <c r="W2187" s="26">
        <v>0</v>
      </c>
      <c r="X2187" s="26">
        <v>858.37874971100973</v>
      </c>
      <c r="Y2187" s="26">
        <v>0</v>
      </c>
      <c r="Z2187" s="26">
        <v>0.31240249486984961</v>
      </c>
      <c r="AA2187" s="26">
        <v>0</v>
      </c>
      <c r="AB2187" s="26">
        <v>85.106708576702403</v>
      </c>
      <c r="AC2187" s="26">
        <v>0</v>
      </c>
      <c r="AD2187" s="26">
        <v>0</v>
      </c>
      <c r="AE2187" s="26">
        <v>943.79786078258201</v>
      </c>
    </row>
    <row r="2188" spans="1:31" x14ac:dyDescent="0.3">
      <c r="A2188">
        <v>2765265</v>
      </c>
      <c r="B2188">
        <v>1</v>
      </c>
      <c r="C2188" t="s">
        <v>81</v>
      </c>
      <c r="D2188" t="s">
        <v>127</v>
      </c>
      <c r="E2188" t="s">
        <v>152</v>
      </c>
      <c r="F2188" t="s">
        <v>6283</v>
      </c>
      <c r="G2188" t="s">
        <v>159</v>
      </c>
      <c r="H2188" t="s">
        <v>149</v>
      </c>
      <c r="I2188" t="s">
        <v>136</v>
      </c>
      <c r="J2188" t="s">
        <v>137</v>
      </c>
      <c r="K2188" t="s">
        <v>138</v>
      </c>
      <c r="L2188" t="s">
        <v>6322</v>
      </c>
      <c r="M2188" t="s">
        <v>6323</v>
      </c>
      <c r="N2188" s="26">
        <v>0.14361111100000001</v>
      </c>
      <c r="O2188">
        <v>0</v>
      </c>
      <c r="P2188">
        <v>1009</v>
      </c>
      <c r="Q2188">
        <v>12</v>
      </c>
      <c r="R2188">
        <v>33</v>
      </c>
      <c r="S2188">
        <v>8</v>
      </c>
      <c r="T2188">
        <v>135</v>
      </c>
      <c r="U2188">
        <v>7</v>
      </c>
      <c r="V2188">
        <v>1</v>
      </c>
      <c r="W2188" s="26">
        <v>0</v>
      </c>
      <c r="X2188" s="26">
        <v>46.280688169592111</v>
      </c>
      <c r="Y2188" s="26">
        <v>2.8161189575786671E-2</v>
      </c>
      <c r="Z2188" s="26">
        <v>0.4136544903856173</v>
      </c>
      <c r="AA2188" s="26">
        <v>16.286359374578044</v>
      </c>
      <c r="AB2188" s="26">
        <v>7.9117500819167059</v>
      </c>
      <c r="AC2188" s="26">
        <v>89.813091041191612</v>
      </c>
      <c r="AD2188" s="26">
        <v>0.25979932630141112</v>
      </c>
      <c r="AE2188" s="26">
        <v>160.99350367354131</v>
      </c>
    </row>
    <row r="2189" spans="1:31" x14ac:dyDescent="0.3">
      <c r="A2189">
        <v>2764744</v>
      </c>
      <c r="B2189">
        <v>1</v>
      </c>
      <c r="C2189" t="s">
        <v>80</v>
      </c>
      <c r="D2189" t="s">
        <v>94</v>
      </c>
      <c r="E2189" t="s">
        <v>157</v>
      </c>
      <c r="F2189" t="s">
        <v>4661</v>
      </c>
      <c r="G2189" t="s">
        <v>159</v>
      </c>
      <c r="H2189" t="s">
        <v>149</v>
      </c>
      <c r="I2189" t="s">
        <v>136</v>
      </c>
      <c r="J2189" t="s">
        <v>137</v>
      </c>
      <c r="K2189" t="s">
        <v>138</v>
      </c>
      <c r="L2189" t="s">
        <v>6324</v>
      </c>
      <c r="M2189" t="s">
        <v>6325</v>
      </c>
      <c r="N2189" s="26">
        <v>0.70944444399999995</v>
      </c>
      <c r="O2189">
        <v>1</v>
      </c>
      <c r="P2189">
        <v>763</v>
      </c>
      <c r="Q2189">
        <v>36</v>
      </c>
      <c r="R2189">
        <v>54</v>
      </c>
      <c r="S2189">
        <v>22</v>
      </c>
      <c r="T2189">
        <v>112</v>
      </c>
      <c r="U2189">
        <v>7</v>
      </c>
      <c r="V2189">
        <v>0</v>
      </c>
      <c r="W2189" s="26">
        <v>0.1497302320077778</v>
      </c>
      <c r="X2189" s="26">
        <v>142.68731246350961</v>
      </c>
      <c r="Y2189" s="26">
        <v>6.1374453402625173</v>
      </c>
      <c r="Z2189" s="26">
        <v>5.0806014360995375</v>
      </c>
      <c r="AA2189" s="26">
        <v>148.66849368820519</v>
      </c>
      <c r="AB2189" s="26">
        <v>61.382876671385048</v>
      </c>
      <c r="AC2189" s="26">
        <v>417.718220766635</v>
      </c>
      <c r="AD2189" s="26">
        <v>0</v>
      </c>
      <c r="AE2189" s="26">
        <v>781.82468059810469</v>
      </c>
    </row>
    <row r="2190" spans="1:31" x14ac:dyDescent="0.3">
      <c r="A2190">
        <v>2765242</v>
      </c>
      <c r="B2190">
        <v>1</v>
      </c>
      <c r="C2190" t="s">
        <v>81</v>
      </c>
      <c r="D2190" t="s">
        <v>126</v>
      </c>
      <c r="E2190" t="s">
        <v>146</v>
      </c>
      <c r="F2190" t="s">
        <v>6326</v>
      </c>
      <c r="G2190" t="s">
        <v>657</v>
      </c>
      <c r="H2190" t="s">
        <v>149</v>
      </c>
      <c r="I2190" t="s">
        <v>136</v>
      </c>
      <c r="J2190" t="s">
        <v>137</v>
      </c>
      <c r="K2190" t="s">
        <v>138</v>
      </c>
      <c r="L2190" t="s">
        <v>6327</v>
      </c>
      <c r="M2190" t="s">
        <v>6328</v>
      </c>
      <c r="N2190" s="26">
        <v>0.49055555499999998</v>
      </c>
      <c r="O2190">
        <v>0</v>
      </c>
      <c r="P2190">
        <v>203</v>
      </c>
      <c r="Q2190">
        <v>0</v>
      </c>
      <c r="R2190">
        <v>3</v>
      </c>
      <c r="S2190">
        <v>0</v>
      </c>
      <c r="T2190">
        <v>6</v>
      </c>
      <c r="U2190">
        <v>0</v>
      </c>
      <c r="V2190">
        <v>0</v>
      </c>
      <c r="W2190" s="26">
        <v>0</v>
      </c>
      <c r="X2190" s="26">
        <v>15.021413787884798</v>
      </c>
      <c r="Y2190" s="26">
        <v>0</v>
      </c>
      <c r="Z2190" s="26">
        <v>0</v>
      </c>
      <c r="AA2190" s="26">
        <v>0</v>
      </c>
      <c r="AB2190" s="26">
        <v>1.2503637677705424</v>
      </c>
      <c r="AC2190" s="26">
        <v>0</v>
      </c>
      <c r="AD2190" s="26">
        <v>0</v>
      </c>
      <c r="AE2190" s="26">
        <v>16.271777555655341</v>
      </c>
    </row>
    <row r="2191" spans="1:31" x14ac:dyDescent="0.3">
      <c r="A2191">
        <v>2764930</v>
      </c>
      <c r="B2191">
        <v>1</v>
      </c>
      <c r="C2191" t="s">
        <v>80</v>
      </c>
      <c r="D2191" t="s">
        <v>101</v>
      </c>
      <c r="E2191" t="s">
        <v>146</v>
      </c>
      <c r="F2191" t="s">
        <v>6329</v>
      </c>
      <c r="G2191" t="s">
        <v>148</v>
      </c>
      <c r="H2191" t="s">
        <v>149</v>
      </c>
      <c r="I2191" t="s">
        <v>136</v>
      </c>
      <c r="J2191" t="s">
        <v>137</v>
      </c>
      <c r="K2191" t="s">
        <v>138</v>
      </c>
      <c r="L2191" t="s">
        <v>6330</v>
      </c>
      <c r="M2191" t="s">
        <v>6331</v>
      </c>
      <c r="N2191" s="26">
        <v>1.738611111</v>
      </c>
      <c r="O2191">
        <v>3</v>
      </c>
      <c r="P2191">
        <v>18</v>
      </c>
      <c r="Q2191">
        <v>2</v>
      </c>
      <c r="R2191">
        <v>4</v>
      </c>
      <c r="S2191">
        <v>7</v>
      </c>
      <c r="T2191">
        <v>7</v>
      </c>
      <c r="U2191">
        <v>0</v>
      </c>
      <c r="V2191">
        <v>0</v>
      </c>
      <c r="W2191" s="26">
        <v>0.76216657950569211</v>
      </c>
      <c r="X2191" s="26">
        <v>10.44229040860094</v>
      </c>
      <c r="Y2191" s="26">
        <v>3.4519326858618617</v>
      </c>
      <c r="Z2191" s="26">
        <v>3.4336878101791326</v>
      </c>
      <c r="AA2191" s="26">
        <v>142.01771642122159</v>
      </c>
      <c r="AB2191" s="26">
        <v>43.392984732384036</v>
      </c>
      <c r="AC2191" s="26">
        <v>0</v>
      </c>
      <c r="AD2191" s="26">
        <v>0</v>
      </c>
      <c r="AE2191" s="26">
        <v>203.50077863775326</v>
      </c>
    </row>
    <row r="2192" spans="1:31" x14ac:dyDescent="0.3">
      <c r="A2192">
        <v>2765079</v>
      </c>
      <c r="B2192">
        <v>1</v>
      </c>
      <c r="C2192" t="s">
        <v>81</v>
      </c>
      <c r="D2192" t="s">
        <v>128</v>
      </c>
      <c r="E2192" t="s">
        <v>170</v>
      </c>
      <c r="F2192" t="s">
        <v>6332</v>
      </c>
      <c r="G2192" t="s">
        <v>1313</v>
      </c>
      <c r="H2192" t="s">
        <v>135</v>
      </c>
      <c r="I2192" t="s">
        <v>136</v>
      </c>
      <c r="J2192" t="s">
        <v>137</v>
      </c>
      <c r="K2192" t="s">
        <v>138</v>
      </c>
      <c r="L2192" t="s">
        <v>6333</v>
      </c>
      <c r="M2192" t="s">
        <v>6195</v>
      </c>
      <c r="N2192" s="26">
        <v>1.2866666659999999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28</v>
      </c>
      <c r="U2192">
        <v>0</v>
      </c>
      <c r="V2192">
        <v>3</v>
      </c>
      <c r="W2192" s="26">
        <v>0</v>
      </c>
      <c r="X2192" s="26">
        <v>0</v>
      </c>
      <c r="Y2192" s="26">
        <v>0</v>
      </c>
      <c r="Z2192" s="26">
        <v>0</v>
      </c>
      <c r="AA2192" s="26">
        <v>0</v>
      </c>
      <c r="AB2192" s="26">
        <v>91.647745027396979</v>
      </c>
      <c r="AC2192" s="26">
        <v>0</v>
      </c>
      <c r="AD2192" s="26">
        <v>477.86641444305343</v>
      </c>
      <c r="AE2192" s="26">
        <v>569.51415947045041</v>
      </c>
    </row>
    <row r="2193" spans="1:31" x14ac:dyDescent="0.3">
      <c r="A2193">
        <v>2764999</v>
      </c>
      <c r="B2193">
        <v>1</v>
      </c>
      <c r="C2193" t="s">
        <v>80</v>
      </c>
      <c r="D2193" t="s">
        <v>95</v>
      </c>
      <c r="E2193" t="s">
        <v>170</v>
      </c>
      <c r="F2193" t="s">
        <v>6334</v>
      </c>
      <c r="G2193" t="s">
        <v>143</v>
      </c>
      <c r="H2193" t="s">
        <v>135</v>
      </c>
      <c r="I2193" t="s">
        <v>136</v>
      </c>
      <c r="J2193" t="s">
        <v>137</v>
      </c>
      <c r="K2193" t="s">
        <v>138</v>
      </c>
      <c r="L2193" t="s">
        <v>6335</v>
      </c>
      <c r="M2193" t="s">
        <v>6336</v>
      </c>
      <c r="N2193" s="26">
        <v>1.3233333329999999</v>
      </c>
      <c r="O2193">
        <v>0</v>
      </c>
      <c r="P2193">
        <v>39</v>
      </c>
      <c r="Q2193">
        <v>0</v>
      </c>
      <c r="R2193">
        <v>1</v>
      </c>
      <c r="S2193">
        <v>0</v>
      </c>
      <c r="T2193">
        <v>2</v>
      </c>
      <c r="U2193">
        <v>0</v>
      </c>
      <c r="V2193">
        <v>0</v>
      </c>
      <c r="W2193" s="26">
        <v>0</v>
      </c>
      <c r="X2193" s="26">
        <v>1.7267188941807492</v>
      </c>
      <c r="Y2193" s="26">
        <v>0</v>
      </c>
      <c r="Z2193" s="26">
        <v>0</v>
      </c>
      <c r="AA2193" s="26">
        <v>0</v>
      </c>
      <c r="AB2193" s="26">
        <v>0</v>
      </c>
      <c r="AC2193" s="26">
        <v>0</v>
      </c>
      <c r="AD2193" s="26">
        <v>0</v>
      </c>
      <c r="AE2193" s="26">
        <v>1.7267188941807492</v>
      </c>
    </row>
    <row r="2194" spans="1:31" x14ac:dyDescent="0.3">
      <c r="A2194">
        <v>2764993</v>
      </c>
      <c r="B2194">
        <v>1</v>
      </c>
      <c r="C2194" t="s">
        <v>80</v>
      </c>
      <c r="D2194" t="s">
        <v>103</v>
      </c>
      <c r="E2194" t="s">
        <v>152</v>
      </c>
      <c r="F2194" t="s">
        <v>4595</v>
      </c>
      <c r="G2194" t="s">
        <v>159</v>
      </c>
      <c r="H2194" t="s">
        <v>149</v>
      </c>
      <c r="I2194" t="s">
        <v>566</v>
      </c>
      <c r="J2194" t="s">
        <v>137</v>
      </c>
      <c r="K2194" t="s">
        <v>138</v>
      </c>
      <c r="L2194" t="s">
        <v>6337</v>
      </c>
      <c r="M2194" t="s">
        <v>6338</v>
      </c>
      <c r="N2194" s="26">
        <v>9.7222220000000008E-3</v>
      </c>
      <c r="O2194">
        <v>6</v>
      </c>
      <c r="P2194">
        <v>2103</v>
      </c>
      <c r="Q2194">
        <v>22</v>
      </c>
      <c r="R2194">
        <v>310</v>
      </c>
      <c r="S2194">
        <v>32</v>
      </c>
      <c r="T2194">
        <v>800</v>
      </c>
      <c r="U2194">
        <v>2</v>
      </c>
      <c r="V2194">
        <v>1</v>
      </c>
      <c r="W2194" s="26">
        <v>1.0198783553262501E-2</v>
      </c>
      <c r="X2194" s="26">
        <v>2.8345879663194919</v>
      </c>
      <c r="Y2194" s="26">
        <v>0.41088428797383625</v>
      </c>
      <c r="Z2194" s="26">
        <v>0.25117561338635785</v>
      </c>
      <c r="AA2194" s="26">
        <v>1.0971958436447555</v>
      </c>
      <c r="AB2194" s="26">
        <v>2.7778479612900231</v>
      </c>
      <c r="AC2194" s="26">
        <v>0.48024099364889083</v>
      </c>
      <c r="AD2194" s="26">
        <v>0</v>
      </c>
      <c r="AE2194" s="26">
        <v>7.8621314498166184</v>
      </c>
    </row>
    <row r="2195" spans="1:31" x14ac:dyDescent="0.3">
      <c r="A2195">
        <v>2765371</v>
      </c>
      <c r="B2195">
        <v>1</v>
      </c>
      <c r="C2195" t="s">
        <v>80</v>
      </c>
      <c r="D2195" t="s">
        <v>83</v>
      </c>
      <c r="E2195" t="s">
        <v>132</v>
      </c>
      <c r="F2195" t="s">
        <v>6339</v>
      </c>
      <c r="G2195" t="s">
        <v>197</v>
      </c>
      <c r="H2195" t="s">
        <v>135</v>
      </c>
      <c r="I2195" t="s">
        <v>136</v>
      </c>
      <c r="J2195" t="s">
        <v>137</v>
      </c>
      <c r="K2195" t="s">
        <v>138</v>
      </c>
      <c r="L2195" t="s">
        <v>6340</v>
      </c>
      <c r="M2195" t="s">
        <v>6341</v>
      </c>
      <c r="N2195" s="26">
        <v>0.93777777699999998</v>
      </c>
      <c r="O2195">
        <v>0</v>
      </c>
      <c r="P2195">
        <v>2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 s="26">
        <v>0</v>
      </c>
      <c r="X2195" s="26">
        <v>0.39868064468847608</v>
      </c>
      <c r="Y2195" s="26">
        <v>0</v>
      </c>
      <c r="Z2195" s="26">
        <v>0</v>
      </c>
      <c r="AA2195" s="26">
        <v>0</v>
      </c>
      <c r="AB2195" s="26">
        <v>0</v>
      </c>
      <c r="AC2195" s="26">
        <v>0</v>
      </c>
      <c r="AD2195" s="26">
        <v>0</v>
      </c>
      <c r="AE2195" s="26">
        <v>0.39868064468847608</v>
      </c>
    </row>
    <row r="2196" spans="1:31" x14ac:dyDescent="0.3">
      <c r="A2196">
        <v>2765048</v>
      </c>
      <c r="B2196">
        <v>2</v>
      </c>
      <c r="C2196" t="s">
        <v>80</v>
      </c>
      <c r="D2196" t="s">
        <v>93</v>
      </c>
      <c r="E2196" t="s">
        <v>141</v>
      </c>
      <c r="F2196" t="s">
        <v>6342</v>
      </c>
      <c r="G2196" t="s">
        <v>303</v>
      </c>
      <c r="H2196" t="s">
        <v>135</v>
      </c>
      <c r="I2196" t="s">
        <v>136</v>
      </c>
      <c r="J2196" t="s">
        <v>137</v>
      </c>
      <c r="K2196" t="s">
        <v>138</v>
      </c>
      <c r="L2196" t="s">
        <v>6343</v>
      </c>
      <c r="M2196" t="s">
        <v>6344</v>
      </c>
      <c r="N2196" s="26">
        <v>1.2180555550000001</v>
      </c>
      <c r="O2196">
        <v>0</v>
      </c>
      <c r="P2196">
        <v>5</v>
      </c>
      <c r="Q2196">
        <v>0</v>
      </c>
      <c r="R2196">
        <v>26</v>
      </c>
      <c r="S2196">
        <v>0</v>
      </c>
      <c r="T2196">
        <v>16</v>
      </c>
      <c r="U2196">
        <v>0</v>
      </c>
      <c r="V2196">
        <v>0</v>
      </c>
      <c r="W2196" s="26">
        <v>0</v>
      </c>
      <c r="X2196" s="26">
        <v>0</v>
      </c>
      <c r="Y2196" s="26">
        <v>0</v>
      </c>
      <c r="Z2196" s="26">
        <v>1.9665786854400003</v>
      </c>
      <c r="AA2196" s="26">
        <v>0</v>
      </c>
      <c r="AB2196" s="26">
        <v>0</v>
      </c>
      <c r="AC2196" s="26">
        <v>0</v>
      </c>
      <c r="AD2196" s="26">
        <v>0</v>
      </c>
      <c r="AE2196" s="26">
        <v>1.9665786854400003</v>
      </c>
    </row>
    <row r="2197" spans="1:31" x14ac:dyDescent="0.3">
      <c r="A2197">
        <v>2765221</v>
      </c>
      <c r="B2197">
        <v>2</v>
      </c>
      <c r="C2197" t="s">
        <v>81</v>
      </c>
      <c r="D2197" t="s">
        <v>127</v>
      </c>
      <c r="E2197" t="s">
        <v>146</v>
      </c>
      <c r="F2197" t="s">
        <v>6345</v>
      </c>
      <c r="G2197" t="s">
        <v>148</v>
      </c>
      <c r="H2197" t="s">
        <v>149</v>
      </c>
      <c r="I2197" t="s">
        <v>136</v>
      </c>
      <c r="J2197" t="s">
        <v>137</v>
      </c>
      <c r="K2197" t="s">
        <v>138</v>
      </c>
      <c r="L2197" t="s">
        <v>6124</v>
      </c>
      <c r="M2197" t="s">
        <v>6346</v>
      </c>
      <c r="N2197" s="26">
        <v>0.68166666600000003</v>
      </c>
      <c r="O2197">
        <v>0</v>
      </c>
      <c r="P2197">
        <v>0</v>
      </c>
      <c r="Q2197">
        <v>9</v>
      </c>
      <c r="R2197">
        <v>0</v>
      </c>
      <c r="S2197">
        <v>6</v>
      </c>
      <c r="T2197">
        <v>0</v>
      </c>
      <c r="U2197">
        <v>0</v>
      </c>
      <c r="V2197">
        <v>0</v>
      </c>
      <c r="W2197" s="26">
        <v>0</v>
      </c>
      <c r="X2197" s="26">
        <v>0</v>
      </c>
      <c r="Y2197" s="26">
        <v>0.67417399041625892</v>
      </c>
      <c r="Z2197" s="26">
        <v>0</v>
      </c>
      <c r="AA2197" s="26">
        <v>40.520128596873285</v>
      </c>
      <c r="AB2197" s="26">
        <v>0</v>
      </c>
      <c r="AC2197" s="26">
        <v>0</v>
      </c>
      <c r="AD2197" s="26">
        <v>0</v>
      </c>
      <c r="AE2197" s="26">
        <v>41.194302587289542</v>
      </c>
    </row>
    <row r="2198" spans="1:31" x14ac:dyDescent="0.3">
      <c r="A2198">
        <v>2764770</v>
      </c>
      <c r="B2198">
        <v>1</v>
      </c>
      <c r="C2198" t="s">
        <v>80</v>
      </c>
      <c r="D2198" t="s">
        <v>97</v>
      </c>
      <c r="E2198" t="s">
        <v>141</v>
      </c>
      <c r="F2198" t="s">
        <v>6347</v>
      </c>
      <c r="G2198" t="s">
        <v>186</v>
      </c>
      <c r="H2198" t="s">
        <v>135</v>
      </c>
      <c r="I2198" t="s">
        <v>136</v>
      </c>
      <c r="J2198" t="s">
        <v>137</v>
      </c>
      <c r="K2198" t="s">
        <v>187</v>
      </c>
      <c r="L2198" t="s">
        <v>6348</v>
      </c>
      <c r="M2198" t="s">
        <v>6349</v>
      </c>
      <c r="N2198" s="26">
        <v>6.67</v>
      </c>
      <c r="O2198">
        <v>0</v>
      </c>
      <c r="P2198">
        <v>125</v>
      </c>
      <c r="Q2198">
        <v>0</v>
      </c>
      <c r="R2198">
        <v>0</v>
      </c>
      <c r="S2198">
        <v>0</v>
      </c>
      <c r="T2198">
        <v>10</v>
      </c>
      <c r="U2198">
        <v>0</v>
      </c>
      <c r="V2198">
        <v>0</v>
      </c>
      <c r="W2198" s="26">
        <v>0</v>
      </c>
      <c r="X2198" s="26">
        <v>364.83941021772523</v>
      </c>
      <c r="Y2198" s="26">
        <v>0</v>
      </c>
      <c r="Z2198" s="26">
        <v>0</v>
      </c>
      <c r="AA2198" s="26">
        <v>0</v>
      </c>
      <c r="AB2198" s="26">
        <v>67.644131565177091</v>
      </c>
      <c r="AC2198" s="26">
        <v>0</v>
      </c>
      <c r="AD2198" s="26">
        <v>0</v>
      </c>
      <c r="AE2198" s="26">
        <v>432.48354178290231</v>
      </c>
    </row>
    <row r="2199" spans="1:31" x14ac:dyDescent="0.3">
      <c r="A2199">
        <v>2764621</v>
      </c>
      <c r="B2199">
        <v>1</v>
      </c>
      <c r="C2199" t="s">
        <v>80</v>
      </c>
      <c r="D2199" t="s">
        <v>95</v>
      </c>
      <c r="E2199" t="s">
        <v>157</v>
      </c>
      <c r="F2199" t="s">
        <v>6350</v>
      </c>
      <c r="G2199" t="s">
        <v>159</v>
      </c>
      <c r="H2199" t="s">
        <v>149</v>
      </c>
      <c r="I2199" t="s">
        <v>136</v>
      </c>
      <c r="J2199" t="s">
        <v>137</v>
      </c>
      <c r="K2199" t="s">
        <v>138</v>
      </c>
      <c r="L2199" t="s">
        <v>6351</v>
      </c>
      <c r="M2199" t="s">
        <v>6037</v>
      </c>
      <c r="N2199" s="26">
        <v>1.2255555549999999</v>
      </c>
      <c r="O2199">
        <v>1</v>
      </c>
      <c r="P2199">
        <v>2165</v>
      </c>
      <c r="Q2199">
        <v>0</v>
      </c>
      <c r="R2199">
        <v>21</v>
      </c>
      <c r="S2199">
        <v>16</v>
      </c>
      <c r="T2199">
        <v>193</v>
      </c>
      <c r="U2199">
        <v>5</v>
      </c>
      <c r="V2199">
        <v>3</v>
      </c>
      <c r="W2199" s="26">
        <v>0.24557730594444441</v>
      </c>
      <c r="X2199" s="26">
        <v>697.77781459404594</v>
      </c>
      <c r="Y2199" s="26">
        <v>0</v>
      </c>
      <c r="Z2199" s="26">
        <v>2.8686264309086753</v>
      </c>
      <c r="AA2199" s="26">
        <v>230.47935883528217</v>
      </c>
      <c r="AB2199" s="26">
        <v>254.71505554825978</v>
      </c>
      <c r="AC2199" s="26">
        <v>61.687552351380781</v>
      </c>
      <c r="AD2199" s="26">
        <v>164.95834569967272</v>
      </c>
      <c r="AE2199" s="26">
        <v>1412.7323307654945</v>
      </c>
    </row>
    <row r="2200" spans="1:31" x14ac:dyDescent="0.3">
      <c r="A2200">
        <v>2764810</v>
      </c>
      <c r="B2200">
        <v>2</v>
      </c>
      <c r="C2200" t="s">
        <v>80</v>
      </c>
      <c r="D2200" t="s">
        <v>103</v>
      </c>
      <c r="E2200" t="s">
        <v>146</v>
      </c>
      <c r="F2200" t="s">
        <v>6352</v>
      </c>
      <c r="G2200" t="s">
        <v>148</v>
      </c>
      <c r="H2200" t="s">
        <v>149</v>
      </c>
      <c r="I2200" t="s">
        <v>136</v>
      </c>
      <c r="J2200" t="s">
        <v>137</v>
      </c>
      <c r="K2200" t="s">
        <v>138</v>
      </c>
      <c r="L2200" t="s">
        <v>6353</v>
      </c>
      <c r="M2200" t="s">
        <v>6354</v>
      </c>
      <c r="N2200" s="26">
        <v>0.62444444399999999</v>
      </c>
      <c r="O2200">
        <v>0</v>
      </c>
      <c r="P2200">
        <v>306</v>
      </c>
      <c r="Q2200">
        <v>0</v>
      </c>
      <c r="R2200">
        <v>7</v>
      </c>
      <c r="S2200">
        <v>0</v>
      </c>
      <c r="T2200">
        <v>17</v>
      </c>
      <c r="U2200">
        <v>0</v>
      </c>
      <c r="V2200">
        <v>1</v>
      </c>
      <c r="W2200" s="26">
        <v>0</v>
      </c>
      <c r="X2200" s="26">
        <v>46.218492592641667</v>
      </c>
      <c r="Y2200" s="26">
        <v>0</v>
      </c>
      <c r="Z2200" s="26">
        <v>0.60552286156178448</v>
      </c>
      <c r="AA2200" s="26">
        <v>0</v>
      </c>
      <c r="AB2200" s="26">
        <v>6.7642621065998547</v>
      </c>
      <c r="AC2200" s="26">
        <v>0</v>
      </c>
      <c r="AD2200" s="26">
        <v>148.85150679927312</v>
      </c>
      <c r="AE2200" s="26">
        <v>202.43978436007643</v>
      </c>
    </row>
    <row r="2201" spans="1:31" x14ac:dyDescent="0.3">
      <c r="A2201">
        <v>2764933</v>
      </c>
      <c r="B2201">
        <v>1</v>
      </c>
      <c r="C2201" t="s">
        <v>80</v>
      </c>
      <c r="D2201" t="s">
        <v>82</v>
      </c>
      <c r="E2201" t="s">
        <v>166</v>
      </c>
      <c r="F2201" t="s">
        <v>6355</v>
      </c>
      <c r="G2201" t="s">
        <v>143</v>
      </c>
      <c r="H2201" t="s">
        <v>135</v>
      </c>
      <c r="I2201" t="s">
        <v>136</v>
      </c>
      <c r="J2201" t="s">
        <v>137</v>
      </c>
      <c r="K2201" t="s">
        <v>138</v>
      </c>
      <c r="L2201" t="s">
        <v>6356</v>
      </c>
      <c r="M2201" t="s">
        <v>6357</v>
      </c>
      <c r="N2201" s="26">
        <v>0.32638888799999999</v>
      </c>
      <c r="O2201">
        <v>0</v>
      </c>
      <c r="P2201">
        <v>1</v>
      </c>
      <c r="Q2201">
        <v>0</v>
      </c>
      <c r="R2201">
        <v>0</v>
      </c>
      <c r="S2201">
        <v>0</v>
      </c>
      <c r="T2201">
        <v>33</v>
      </c>
      <c r="U2201">
        <v>0</v>
      </c>
      <c r="V2201">
        <v>0</v>
      </c>
      <c r="W2201" s="26">
        <v>0</v>
      </c>
      <c r="X2201" s="26">
        <v>0.24265269978602722</v>
      </c>
      <c r="Y2201" s="26">
        <v>0</v>
      </c>
      <c r="Z2201" s="26">
        <v>0</v>
      </c>
      <c r="AA2201" s="26">
        <v>0</v>
      </c>
      <c r="AB2201" s="26">
        <v>4.1677099733074678</v>
      </c>
      <c r="AC2201" s="26">
        <v>0</v>
      </c>
      <c r="AD2201" s="26">
        <v>0</v>
      </c>
      <c r="AE2201" s="26">
        <v>4.4103626730934948</v>
      </c>
    </row>
    <row r="2202" spans="1:31" x14ac:dyDescent="0.3">
      <c r="A2202">
        <v>2765102</v>
      </c>
      <c r="B2202">
        <v>1</v>
      </c>
      <c r="C2202" t="s">
        <v>80</v>
      </c>
      <c r="D2202" t="s">
        <v>96</v>
      </c>
      <c r="E2202" t="s">
        <v>141</v>
      </c>
      <c r="F2202" t="s">
        <v>6358</v>
      </c>
      <c r="G2202" t="s">
        <v>344</v>
      </c>
      <c r="H2202" t="s">
        <v>135</v>
      </c>
      <c r="I2202" t="s">
        <v>136</v>
      </c>
      <c r="J2202" t="s">
        <v>137</v>
      </c>
      <c r="K2202" t="s">
        <v>138</v>
      </c>
      <c r="L2202" t="s">
        <v>6359</v>
      </c>
      <c r="M2202" t="s">
        <v>6360</v>
      </c>
      <c r="N2202" s="26">
        <v>4.369722222</v>
      </c>
      <c r="O2202">
        <v>0</v>
      </c>
      <c r="P2202">
        <v>105</v>
      </c>
      <c r="Q2202">
        <v>0</v>
      </c>
      <c r="R2202">
        <v>0</v>
      </c>
      <c r="S2202">
        <v>0</v>
      </c>
      <c r="T2202">
        <v>4</v>
      </c>
      <c r="U2202">
        <v>0</v>
      </c>
      <c r="V2202">
        <v>0</v>
      </c>
      <c r="W2202" s="26">
        <v>0</v>
      </c>
      <c r="X2202" s="26">
        <v>20.437970268633361</v>
      </c>
      <c r="Y2202" s="26">
        <v>0</v>
      </c>
      <c r="Z2202" s="26">
        <v>0</v>
      </c>
      <c r="AA2202" s="26">
        <v>0</v>
      </c>
      <c r="AB2202" s="26">
        <v>0</v>
      </c>
      <c r="AC2202" s="26">
        <v>0</v>
      </c>
      <c r="AD2202" s="26">
        <v>0</v>
      </c>
      <c r="AE2202" s="26">
        <v>20.437970268633361</v>
      </c>
    </row>
    <row r="2203" spans="1:31" x14ac:dyDescent="0.3">
      <c r="A2203">
        <v>2764810</v>
      </c>
      <c r="B2203">
        <v>1</v>
      </c>
      <c r="C2203" t="s">
        <v>80</v>
      </c>
      <c r="D2203" t="s">
        <v>103</v>
      </c>
      <c r="E2203" t="s">
        <v>146</v>
      </c>
      <c r="F2203" t="s">
        <v>6361</v>
      </c>
      <c r="G2203" t="s">
        <v>148</v>
      </c>
      <c r="H2203" t="s">
        <v>149</v>
      </c>
      <c r="I2203" t="s">
        <v>136</v>
      </c>
      <c r="J2203" t="s">
        <v>137</v>
      </c>
      <c r="K2203" t="s">
        <v>138</v>
      </c>
      <c r="L2203" t="s">
        <v>6362</v>
      </c>
      <c r="M2203" t="s">
        <v>6353</v>
      </c>
      <c r="N2203" s="26">
        <v>0.579166666</v>
      </c>
      <c r="O2203">
        <v>0</v>
      </c>
      <c r="P2203">
        <v>241</v>
      </c>
      <c r="Q2203">
        <v>0</v>
      </c>
      <c r="R2203">
        <v>5</v>
      </c>
      <c r="S2203">
        <v>0</v>
      </c>
      <c r="T2203">
        <v>13</v>
      </c>
      <c r="U2203">
        <v>0</v>
      </c>
      <c r="V2203">
        <v>0</v>
      </c>
      <c r="W2203" s="26">
        <v>0</v>
      </c>
      <c r="X2203" s="26">
        <v>39.002182379559535</v>
      </c>
      <c r="Y2203" s="26">
        <v>0</v>
      </c>
      <c r="Z2203" s="26">
        <v>0</v>
      </c>
      <c r="AA2203" s="26">
        <v>0</v>
      </c>
      <c r="AB2203" s="26">
        <v>5.3210372015264342</v>
      </c>
      <c r="AC2203" s="26">
        <v>0</v>
      </c>
      <c r="AD2203" s="26">
        <v>0</v>
      </c>
      <c r="AE2203" s="26">
        <v>44.323219581085972</v>
      </c>
    </row>
    <row r="2204" spans="1:31" x14ac:dyDescent="0.3">
      <c r="A2204">
        <v>2764704</v>
      </c>
      <c r="B2204">
        <v>1</v>
      </c>
      <c r="C2204" t="s">
        <v>80</v>
      </c>
      <c r="D2204" t="s">
        <v>102</v>
      </c>
      <c r="E2204" t="s">
        <v>175</v>
      </c>
      <c r="F2204" t="s">
        <v>5471</v>
      </c>
      <c r="G2204" t="s">
        <v>159</v>
      </c>
      <c r="H2204" t="s">
        <v>149</v>
      </c>
      <c r="I2204" t="s">
        <v>566</v>
      </c>
      <c r="J2204" t="s">
        <v>137</v>
      </c>
      <c r="K2204" t="s">
        <v>138</v>
      </c>
      <c r="L2204" t="s">
        <v>6363</v>
      </c>
      <c r="M2204" t="s">
        <v>6364</v>
      </c>
      <c r="N2204" s="26">
        <v>2.2222222E-2</v>
      </c>
      <c r="O2204">
        <v>2</v>
      </c>
      <c r="P2204">
        <v>11159</v>
      </c>
      <c r="Q2204">
        <v>88</v>
      </c>
      <c r="R2204">
        <v>1313</v>
      </c>
      <c r="S2204">
        <v>61</v>
      </c>
      <c r="T2204">
        <v>1908</v>
      </c>
      <c r="U2204">
        <v>15</v>
      </c>
      <c r="V2204">
        <v>4</v>
      </c>
      <c r="W2204" s="26">
        <v>1.0135744872000002E-2</v>
      </c>
      <c r="X2204" s="26">
        <v>46.478400347656148</v>
      </c>
      <c r="Y2204" s="26">
        <v>1.8419839667896334</v>
      </c>
      <c r="Z2204" s="26">
        <v>4.6825176784607638</v>
      </c>
      <c r="AA2204" s="26">
        <v>24.978071612283163</v>
      </c>
      <c r="AB2204" s="26">
        <v>35.579448920893725</v>
      </c>
      <c r="AC2204" s="26">
        <v>62.759787898633292</v>
      </c>
      <c r="AD2204" s="26">
        <v>8.0879213527915379</v>
      </c>
      <c r="AE2204" s="26">
        <v>184.41826752238026</v>
      </c>
    </row>
    <row r="2205" spans="1:31" x14ac:dyDescent="0.3">
      <c r="A2205">
        <v>2764847</v>
      </c>
      <c r="B2205">
        <v>1</v>
      </c>
      <c r="C2205" t="s">
        <v>81</v>
      </c>
      <c r="D2205" t="s">
        <v>112</v>
      </c>
      <c r="E2205" t="s">
        <v>132</v>
      </c>
      <c r="F2205" t="s">
        <v>6365</v>
      </c>
      <c r="G2205" t="s">
        <v>197</v>
      </c>
      <c r="H2205" t="s">
        <v>135</v>
      </c>
      <c r="I2205" t="s">
        <v>136</v>
      </c>
      <c r="J2205" t="s">
        <v>137</v>
      </c>
      <c r="K2205" t="s">
        <v>138</v>
      </c>
      <c r="L2205" t="s">
        <v>6366</v>
      </c>
      <c r="M2205" t="s">
        <v>6367</v>
      </c>
      <c r="N2205" s="26">
        <v>4.9083333329999999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1</v>
      </c>
      <c r="U2205">
        <v>0</v>
      </c>
      <c r="V2205">
        <v>0</v>
      </c>
      <c r="W2205" s="26">
        <v>0</v>
      </c>
      <c r="X2205" s="26">
        <v>0</v>
      </c>
      <c r="Y2205" s="26">
        <v>0</v>
      </c>
      <c r="Z2205" s="26">
        <v>0</v>
      </c>
      <c r="AA2205" s="26">
        <v>0</v>
      </c>
      <c r="AB2205" s="26">
        <v>0.39552709143759585</v>
      </c>
      <c r="AC2205" s="26">
        <v>0</v>
      </c>
      <c r="AD2205" s="26">
        <v>0</v>
      </c>
      <c r="AE2205" s="26">
        <v>0.39552709143759585</v>
      </c>
    </row>
    <row r="2206" spans="1:31" x14ac:dyDescent="0.3">
      <c r="A2206">
        <v>2764773</v>
      </c>
      <c r="B2206">
        <v>1</v>
      </c>
      <c r="C2206" t="s">
        <v>80</v>
      </c>
      <c r="D2206" t="s">
        <v>95</v>
      </c>
      <c r="E2206" t="s">
        <v>146</v>
      </c>
      <c r="F2206" t="s">
        <v>6368</v>
      </c>
      <c r="G2206" t="s">
        <v>628</v>
      </c>
      <c r="H2206" t="s">
        <v>149</v>
      </c>
      <c r="I2206" t="s">
        <v>136</v>
      </c>
      <c r="J2206" t="s">
        <v>137</v>
      </c>
      <c r="K2206" t="s">
        <v>187</v>
      </c>
      <c r="L2206" t="s">
        <v>6369</v>
      </c>
      <c r="M2206" t="s">
        <v>6370</v>
      </c>
      <c r="N2206" s="26">
        <v>7.6691666659999997</v>
      </c>
      <c r="O2206">
        <v>4</v>
      </c>
      <c r="P2206">
        <v>281</v>
      </c>
      <c r="Q2206">
        <v>19</v>
      </c>
      <c r="R2206">
        <v>2</v>
      </c>
      <c r="S2206">
        <v>20</v>
      </c>
      <c r="T2206">
        <v>24</v>
      </c>
      <c r="U2206">
        <v>0</v>
      </c>
      <c r="V2206">
        <v>0</v>
      </c>
      <c r="W2206" s="26">
        <v>46.062846184893047</v>
      </c>
      <c r="X2206" s="26">
        <v>455.33908348706052</v>
      </c>
      <c r="Y2206" s="26">
        <v>151.99360164425312</v>
      </c>
      <c r="Z2206" s="26">
        <v>5.1554106992178541</v>
      </c>
      <c r="AA2206" s="26">
        <v>1455.8877776812119</v>
      </c>
      <c r="AB2206" s="26">
        <v>216.5393626612713</v>
      </c>
      <c r="AC2206" s="26">
        <v>0</v>
      </c>
      <c r="AD2206" s="26">
        <v>0</v>
      </c>
      <c r="AE2206" s="26">
        <v>2330.9780823579076</v>
      </c>
    </row>
    <row r="2207" spans="1:31" x14ac:dyDescent="0.3">
      <c r="A2207">
        <v>2764849</v>
      </c>
      <c r="B2207">
        <v>2</v>
      </c>
      <c r="C2207" t="s">
        <v>81</v>
      </c>
      <c r="D2207" t="s">
        <v>118</v>
      </c>
      <c r="E2207" t="s">
        <v>141</v>
      </c>
      <c r="F2207" t="s">
        <v>6371</v>
      </c>
      <c r="G2207" t="s">
        <v>1313</v>
      </c>
      <c r="H2207" t="s">
        <v>135</v>
      </c>
      <c r="I2207" t="s">
        <v>136</v>
      </c>
      <c r="J2207" t="s">
        <v>137</v>
      </c>
      <c r="K2207" t="s">
        <v>138</v>
      </c>
      <c r="L2207" t="s">
        <v>6099</v>
      </c>
      <c r="M2207" t="s">
        <v>6372</v>
      </c>
      <c r="N2207" s="26">
        <v>0.13138888800000001</v>
      </c>
      <c r="O2207">
        <v>0</v>
      </c>
      <c r="P2207">
        <v>64</v>
      </c>
      <c r="Q2207">
        <v>0</v>
      </c>
      <c r="R2207">
        <v>9</v>
      </c>
      <c r="S2207">
        <v>0</v>
      </c>
      <c r="T2207">
        <v>13</v>
      </c>
      <c r="U2207">
        <v>0</v>
      </c>
      <c r="V2207">
        <v>0</v>
      </c>
      <c r="W2207" s="26">
        <v>0</v>
      </c>
      <c r="X2207" s="26">
        <v>1.2359244009633794</v>
      </c>
      <c r="Y2207" s="26">
        <v>0</v>
      </c>
      <c r="Z2207" s="26">
        <v>0.36735988193441199</v>
      </c>
      <c r="AA2207" s="26">
        <v>0</v>
      </c>
      <c r="AB2207" s="26">
        <v>0.46805395247530152</v>
      </c>
      <c r="AC2207" s="26">
        <v>0</v>
      </c>
      <c r="AD2207" s="26">
        <v>0</v>
      </c>
      <c r="AE2207" s="26">
        <v>2.0713382353730929</v>
      </c>
    </row>
    <row r="2208" spans="1:31" x14ac:dyDescent="0.3">
      <c r="A2208">
        <v>2764627</v>
      </c>
      <c r="B2208">
        <v>1</v>
      </c>
      <c r="C2208" t="s">
        <v>80</v>
      </c>
      <c r="D2208" t="s">
        <v>95</v>
      </c>
      <c r="E2208" t="s">
        <v>146</v>
      </c>
      <c r="F2208" t="s">
        <v>6373</v>
      </c>
      <c r="G2208" t="s">
        <v>159</v>
      </c>
      <c r="H2208" t="s">
        <v>149</v>
      </c>
      <c r="I2208" t="s">
        <v>136</v>
      </c>
      <c r="J2208" t="s">
        <v>137</v>
      </c>
      <c r="K2208" t="s">
        <v>138</v>
      </c>
      <c r="L2208" t="s">
        <v>6374</v>
      </c>
      <c r="M2208" t="s">
        <v>6375</v>
      </c>
      <c r="N2208" s="26">
        <v>0.47722222199999997</v>
      </c>
      <c r="O2208">
        <v>5</v>
      </c>
      <c r="P2208">
        <v>2165</v>
      </c>
      <c r="Q2208">
        <v>3</v>
      </c>
      <c r="R2208">
        <v>21</v>
      </c>
      <c r="S2208">
        <v>17</v>
      </c>
      <c r="T2208">
        <v>193</v>
      </c>
      <c r="U2208">
        <v>6</v>
      </c>
      <c r="V2208">
        <v>3</v>
      </c>
      <c r="W2208" s="26">
        <v>0.97089997325589006</v>
      </c>
      <c r="X2208" s="26">
        <v>242.21672296217838</v>
      </c>
      <c r="Y2208" s="26">
        <v>10.729555914937961</v>
      </c>
      <c r="Z2208" s="26">
        <v>1.1403293231352793</v>
      </c>
      <c r="AA2208" s="26">
        <v>72.949781450699646</v>
      </c>
      <c r="AB2208" s="26">
        <v>62.262971171266337</v>
      </c>
      <c r="AC2208" s="26">
        <v>37.37088842590655</v>
      </c>
      <c r="AD2208" s="26">
        <v>20.163669985326894</v>
      </c>
      <c r="AE2208" s="26">
        <v>447.80481920670695</v>
      </c>
    </row>
    <row r="2209" spans="1:31" x14ac:dyDescent="0.3">
      <c r="A2209">
        <v>2765314</v>
      </c>
      <c r="B2209">
        <v>1</v>
      </c>
      <c r="C2209" t="s">
        <v>80</v>
      </c>
      <c r="D2209" t="s">
        <v>94</v>
      </c>
      <c r="E2209" t="s">
        <v>141</v>
      </c>
      <c r="F2209" t="s">
        <v>5489</v>
      </c>
      <c r="G2209" t="s">
        <v>344</v>
      </c>
      <c r="H2209" t="s">
        <v>135</v>
      </c>
      <c r="I2209" t="s">
        <v>136</v>
      </c>
      <c r="J2209" t="s">
        <v>137</v>
      </c>
      <c r="K2209" t="s">
        <v>138</v>
      </c>
      <c r="L2209" t="s">
        <v>6376</v>
      </c>
      <c r="M2209" t="s">
        <v>6377</v>
      </c>
      <c r="N2209" s="26">
        <v>0.82722222199999995</v>
      </c>
      <c r="O2209">
        <v>0</v>
      </c>
      <c r="P2209">
        <v>209</v>
      </c>
      <c r="Q2209">
        <v>0</v>
      </c>
      <c r="R2209">
        <v>0</v>
      </c>
      <c r="S2209">
        <v>0</v>
      </c>
      <c r="T2209">
        <v>10</v>
      </c>
      <c r="U2209">
        <v>0</v>
      </c>
      <c r="V2209">
        <v>0</v>
      </c>
      <c r="W2209" s="26">
        <v>0</v>
      </c>
      <c r="X2209" s="26">
        <v>45.843082317667303</v>
      </c>
      <c r="Y2209" s="26">
        <v>0</v>
      </c>
      <c r="Z2209" s="26">
        <v>0</v>
      </c>
      <c r="AA2209" s="26">
        <v>0</v>
      </c>
      <c r="AB2209" s="26">
        <v>2.1914619479006405</v>
      </c>
      <c r="AC2209" s="26">
        <v>0</v>
      </c>
      <c r="AD2209" s="26">
        <v>0</v>
      </c>
      <c r="AE2209" s="26">
        <v>48.034544265567945</v>
      </c>
    </row>
    <row r="2210" spans="1:31" x14ac:dyDescent="0.3">
      <c r="A2210">
        <v>2765148</v>
      </c>
      <c r="B2210">
        <v>1</v>
      </c>
      <c r="C2210" t="s">
        <v>81</v>
      </c>
      <c r="D2210" t="s">
        <v>118</v>
      </c>
      <c r="E2210" t="s">
        <v>146</v>
      </c>
      <c r="F2210" t="s">
        <v>6378</v>
      </c>
      <c r="G2210" t="s">
        <v>159</v>
      </c>
      <c r="H2210" t="s">
        <v>149</v>
      </c>
      <c r="I2210" t="s">
        <v>136</v>
      </c>
      <c r="J2210" t="s">
        <v>137</v>
      </c>
      <c r="K2210" t="s">
        <v>138</v>
      </c>
      <c r="L2210" t="s">
        <v>6379</v>
      </c>
      <c r="M2210" t="s">
        <v>6380</v>
      </c>
      <c r="N2210" s="26">
        <v>0.98194444400000003</v>
      </c>
      <c r="O2210">
        <v>5</v>
      </c>
      <c r="P2210">
        <v>0</v>
      </c>
      <c r="Q2210">
        <v>0</v>
      </c>
      <c r="R2210">
        <v>0</v>
      </c>
      <c r="S2210">
        <v>6</v>
      </c>
      <c r="T2210">
        <v>0</v>
      </c>
      <c r="U2210">
        <v>0</v>
      </c>
      <c r="V2210">
        <v>0</v>
      </c>
      <c r="W2210" s="26">
        <v>0.98916146192499999</v>
      </c>
      <c r="X2210" s="26">
        <v>0</v>
      </c>
      <c r="Y2210" s="26">
        <v>0</v>
      </c>
      <c r="Z2210" s="26">
        <v>0</v>
      </c>
      <c r="AA2210" s="26">
        <v>33.724831145600746</v>
      </c>
      <c r="AB2210" s="26">
        <v>0</v>
      </c>
      <c r="AC2210" s="26">
        <v>0</v>
      </c>
      <c r="AD2210" s="26">
        <v>0</v>
      </c>
      <c r="AE2210" s="26">
        <v>34.713992607525746</v>
      </c>
    </row>
    <row r="2211" spans="1:31" x14ac:dyDescent="0.3">
      <c r="A2211">
        <v>2765005</v>
      </c>
      <c r="B2211">
        <v>1</v>
      </c>
      <c r="C2211" t="s">
        <v>80</v>
      </c>
      <c r="D2211" t="s">
        <v>96</v>
      </c>
      <c r="E2211" t="s">
        <v>132</v>
      </c>
      <c r="F2211" t="s">
        <v>6381</v>
      </c>
      <c r="G2211" t="s">
        <v>134</v>
      </c>
      <c r="H2211" t="s">
        <v>135</v>
      </c>
      <c r="I2211" t="s">
        <v>136</v>
      </c>
      <c r="J2211" t="s">
        <v>137</v>
      </c>
      <c r="K2211" t="s">
        <v>138</v>
      </c>
      <c r="L2211" t="s">
        <v>6382</v>
      </c>
      <c r="M2211" t="s">
        <v>6383</v>
      </c>
      <c r="N2211" s="26">
        <v>7.750555555</v>
      </c>
      <c r="O2211">
        <v>0</v>
      </c>
      <c r="P2211">
        <v>1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 s="26">
        <v>0</v>
      </c>
      <c r="X2211" s="26">
        <v>0</v>
      </c>
      <c r="Y2211" s="26">
        <v>0</v>
      </c>
      <c r="Z2211" s="26">
        <v>0</v>
      </c>
      <c r="AA2211" s="26">
        <v>0</v>
      </c>
      <c r="AB2211" s="26">
        <v>0</v>
      </c>
      <c r="AC2211" s="26">
        <v>0</v>
      </c>
      <c r="AD2211" s="26">
        <v>0</v>
      </c>
      <c r="AE2211" s="26">
        <v>0</v>
      </c>
    </row>
    <row r="2212" spans="1:31" x14ac:dyDescent="0.3">
      <c r="A2212">
        <v>2764856</v>
      </c>
      <c r="B2212">
        <v>1</v>
      </c>
      <c r="C2212" t="s">
        <v>80</v>
      </c>
      <c r="D2212" t="s">
        <v>108</v>
      </c>
      <c r="E2212" t="s">
        <v>152</v>
      </c>
      <c r="F2212" t="s">
        <v>6384</v>
      </c>
      <c r="G2212" t="s">
        <v>159</v>
      </c>
      <c r="H2212" t="s">
        <v>149</v>
      </c>
      <c r="I2212" t="s">
        <v>136</v>
      </c>
      <c r="J2212" t="s">
        <v>137</v>
      </c>
      <c r="K2212" t="s">
        <v>138</v>
      </c>
      <c r="L2212" t="s">
        <v>6385</v>
      </c>
      <c r="M2212" t="s">
        <v>6386</v>
      </c>
      <c r="N2212" s="26">
        <v>0.31638888799999998</v>
      </c>
      <c r="O2212">
        <v>0</v>
      </c>
      <c r="P2212">
        <v>744</v>
      </c>
      <c r="Q2212">
        <v>0</v>
      </c>
      <c r="R2212">
        <v>252</v>
      </c>
      <c r="S2212">
        <v>3</v>
      </c>
      <c r="T2212">
        <v>151</v>
      </c>
      <c r="U2212">
        <v>0</v>
      </c>
      <c r="V2212">
        <v>0</v>
      </c>
      <c r="W2212" s="26">
        <v>0</v>
      </c>
      <c r="X2212" s="26">
        <v>36.909126774770662</v>
      </c>
      <c r="Y2212" s="26">
        <v>0</v>
      </c>
      <c r="Z2212" s="26">
        <v>11.25646334344199</v>
      </c>
      <c r="AA2212" s="26">
        <v>2.6014469157881956</v>
      </c>
      <c r="AB2212" s="26">
        <v>26.818172409244504</v>
      </c>
      <c r="AC2212" s="26">
        <v>0</v>
      </c>
      <c r="AD2212" s="26">
        <v>0</v>
      </c>
      <c r="AE2212" s="26">
        <v>77.585209443245347</v>
      </c>
    </row>
    <row r="2213" spans="1:31" x14ac:dyDescent="0.3">
      <c r="A2213">
        <v>2765377</v>
      </c>
      <c r="B2213">
        <v>1</v>
      </c>
      <c r="C2213" t="s">
        <v>80</v>
      </c>
      <c r="D2213" t="s">
        <v>94</v>
      </c>
      <c r="E2213" t="s">
        <v>170</v>
      </c>
      <c r="F2213" t="s">
        <v>6387</v>
      </c>
      <c r="G2213" t="s">
        <v>204</v>
      </c>
      <c r="H2213" t="s">
        <v>135</v>
      </c>
      <c r="I2213" t="s">
        <v>136</v>
      </c>
      <c r="J2213" t="s">
        <v>137</v>
      </c>
      <c r="K2213" t="s">
        <v>138</v>
      </c>
      <c r="L2213" t="s">
        <v>6388</v>
      </c>
      <c r="M2213" t="s">
        <v>6389</v>
      </c>
      <c r="N2213" s="26">
        <v>1.035833333</v>
      </c>
      <c r="O2213">
        <v>0</v>
      </c>
      <c r="P2213">
        <v>44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 s="26">
        <v>0</v>
      </c>
      <c r="X2213" s="26">
        <v>9.9055329914948285</v>
      </c>
      <c r="Y2213" s="26">
        <v>0</v>
      </c>
      <c r="Z2213" s="26">
        <v>0</v>
      </c>
      <c r="AA2213" s="26">
        <v>0</v>
      </c>
      <c r="AB2213" s="26">
        <v>0</v>
      </c>
      <c r="AC2213" s="26">
        <v>0</v>
      </c>
      <c r="AD2213" s="26">
        <v>0</v>
      </c>
      <c r="AE2213" s="26">
        <v>9.9055329914948285</v>
      </c>
    </row>
    <row r="2214" spans="1:31" x14ac:dyDescent="0.3">
      <c r="A2214">
        <v>2765234</v>
      </c>
      <c r="B2214">
        <v>1</v>
      </c>
      <c r="C2214" t="s">
        <v>80</v>
      </c>
      <c r="D2214" t="s">
        <v>82</v>
      </c>
      <c r="E2214" t="s">
        <v>166</v>
      </c>
      <c r="F2214" t="s">
        <v>6390</v>
      </c>
      <c r="G2214" t="s">
        <v>425</v>
      </c>
      <c r="H2214" t="s">
        <v>135</v>
      </c>
      <c r="I2214" t="s">
        <v>136</v>
      </c>
      <c r="J2214" t="s">
        <v>137</v>
      </c>
      <c r="K2214" t="s">
        <v>138</v>
      </c>
      <c r="L2214" t="s">
        <v>6391</v>
      </c>
      <c r="M2214" t="s">
        <v>6392</v>
      </c>
      <c r="N2214" s="26">
        <v>9.4102777769999992</v>
      </c>
      <c r="O2214">
        <v>0</v>
      </c>
      <c r="P2214">
        <v>1</v>
      </c>
      <c r="Q2214">
        <v>0</v>
      </c>
      <c r="R2214">
        <v>0</v>
      </c>
      <c r="S2214">
        <v>0</v>
      </c>
      <c r="T2214">
        <v>6</v>
      </c>
      <c r="U2214">
        <v>0</v>
      </c>
      <c r="V2214">
        <v>0</v>
      </c>
      <c r="W2214" s="26">
        <v>0</v>
      </c>
      <c r="X2214" s="26">
        <v>0</v>
      </c>
      <c r="Y2214" s="26">
        <v>0</v>
      </c>
      <c r="Z2214" s="26">
        <v>0</v>
      </c>
      <c r="AA2214" s="26">
        <v>0</v>
      </c>
      <c r="AB2214" s="26">
        <v>80.921364876338203</v>
      </c>
      <c r="AC2214" s="26">
        <v>0</v>
      </c>
      <c r="AD2214" s="26">
        <v>0</v>
      </c>
      <c r="AE2214" s="26">
        <v>80.921364876338203</v>
      </c>
    </row>
    <row r="2215" spans="1:31" x14ac:dyDescent="0.3">
      <c r="A2215">
        <v>2765048</v>
      </c>
      <c r="B2215">
        <v>1</v>
      </c>
      <c r="C2215" t="s">
        <v>80</v>
      </c>
      <c r="D2215" t="s">
        <v>93</v>
      </c>
      <c r="E2215" t="s">
        <v>170</v>
      </c>
      <c r="F2215" t="s">
        <v>6393</v>
      </c>
      <c r="G2215" t="s">
        <v>303</v>
      </c>
      <c r="H2215" t="s">
        <v>135</v>
      </c>
      <c r="I2215" t="s">
        <v>136</v>
      </c>
      <c r="J2215" t="s">
        <v>137</v>
      </c>
      <c r="K2215" t="s">
        <v>138</v>
      </c>
      <c r="L2215" t="s">
        <v>6394</v>
      </c>
      <c r="M2215" t="s">
        <v>6343</v>
      </c>
      <c r="N2215" s="26">
        <v>3.8163888880000001</v>
      </c>
      <c r="O2215">
        <v>0</v>
      </c>
      <c r="P2215">
        <v>1</v>
      </c>
      <c r="Q2215">
        <v>0</v>
      </c>
      <c r="R2215">
        <v>10</v>
      </c>
      <c r="S2215">
        <v>0</v>
      </c>
      <c r="T2215">
        <v>3</v>
      </c>
      <c r="U2215">
        <v>0</v>
      </c>
      <c r="V2215">
        <v>0</v>
      </c>
      <c r="W2215" s="26">
        <v>0</v>
      </c>
      <c r="X2215" s="26">
        <v>0</v>
      </c>
      <c r="Y2215" s="26">
        <v>0</v>
      </c>
      <c r="Z2215" s="26">
        <v>2.7444206795377779</v>
      </c>
      <c r="AA2215" s="26">
        <v>0</v>
      </c>
      <c r="AB2215" s="26">
        <v>0</v>
      </c>
      <c r="AC2215" s="26">
        <v>0</v>
      </c>
      <c r="AD2215" s="26">
        <v>0</v>
      </c>
      <c r="AE2215" s="26">
        <v>2.7444206795377779</v>
      </c>
    </row>
    <row r="2216" spans="1:31" x14ac:dyDescent="0.3">
      <c r="A2216">
        <v>2764693</v>
      </c>
      <c r="B2216">
        <v>1</v>
      </c>
      <c r="C2216" t="s">
        <v>81</v>
      </c>
      <c r="D2216" t="s">
        <v>127</v>
      </c>
      <c r="E2216" t="s">
        <v>152</v>
      </c>
      <c r="F2216" t="s">
        <v>2561</v>
      </c>
      <c r="G2216" t="s">
        <v>628</v>
      </c>
      <c r="H2216" t="s">
        <v>149</v>
      </c>
      <c r="I2216" t="s">
        <v>136</v>
      </c>
      <c r="J2216" t="s">
        <v>137</v>
      </c>
      <c r="K2216" t="s">
        <v>187</v>
      </c>
      <c r="L2216" t="s">
        <v>6395</v>
      </c>
      <c r="M2216" t="s">
        <v>6396</v>
      </c>
      <c r="N2216" s="26">
        <v>2.9669444440000001</v>
      </c>
      <c r="O2216">
        <v>10</v>
      </c>
      <c r="P2216">
        <v>3</v>
      </c>
      <c r="Q2216">
        <v>289</v>
      </c>
      <c r="R2216">
        <v>46</v>
      </c>
      <c r="S2216">
        <v>17</v>
      </c>
      <c r="T2216">
        <v>2</v>
      </c>
      <c r="U2216">
        <v>0</v>
      </c>
      <c r="V2216">
        <v>0</v>
      </c>
      <c r="W2216" s="26">
        <v>8.512386126834345</v>
      </c>
      <c r="X2216" s="26">
        <v>0</v>
      </c>
      <c r="Y2216" s="26">
        <v>244.56160842019659</v>
      </c>
      <c r="Z2216" s="26">
        <v>23.803611980364778</v>
      </c>
      <c r="AA2216" s="26">
        <v>122.47363629509042</v>
      </c>
      <c r="AB2216" s="26">
        <v>0</v>
      </c>
      <c r="AC2216" s="26">
        <v>0</v>
      </c>
      <c r="AD2216" s="26">
        <v>0</v>
      </c>
      <c r="AE2216" s="26">
        <v>399.35124282248614</v>
      </c>
    </row>
    <row r="2217" spans="1:31" x14ac:dyDescent="0.3">
      <c r="A2217">
        <v>2764799</v>
      </c>
      <c r="B2217">
        <v>1</v>
      </c>
      <c r="C2217" t="s">
        <v>80</v>
      </c>
      <c r="D2217" t="s">
        <v>110</v>
      </c>
      <c r="E2217" t="s">
        <v>132</v>
      </c>
      <c r="F2217" t="s">
        <v>4333</v>
      </c>
      <c r="G2217" t="s">
        <v>134</v>
      </c>
      <c r="H2217" t="s">
        <v>135</v>
      </c>
      <c r="I2217" t="s">
        <v>136</v>
      </c>
      <c r="J2217" t="s">
        <v>137</v>
      </c>
      <c r="K2217" t="s">
        <v>138</v>
      </c>
      <c r="L2217" t="s">
        <v>6397</v>
      </c>
      <c r="M2217" t="s">
        <v>6398</v>
      </c>
      <c r="N2217" s="26">
        <v>1.315555555</v>
      </c>
      <c r="O2217">
        <v>0</v>
      </c>
      <c r="P2217">
        <v>32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 s="26">
        <v>0</v>
      </c>
      <c r="X2217" s="26">
        <v>10.530581344156211</v>
      </c>
      <c r="Y2217" s="26">
        <v>0</v>
      </c>
      <c r="Z2217" s="26">
        <v>0</v>
      </c>
      <c r="AA2217" s="26">
        <v>0</v>
      </c>
      <c r="AB2217" s="26">
        <v>0</v>
      </c>
      <c r="AC2217" s="26">
        <v>0</v>
      </c>
      <c r="AD2217" s="26">
        <v>0</v>
      </c>
      <c r="AE2217" s="26">
        <v>10.530581344156211</v>
      </c>
    </row>
    <row r="2218" spans="1:31" x14ac:dyDescent="0.3">
      <c r="A2218">
        <v>2764793</v>
      </c>
      <c r="B2218">
        <v>1</v>
      </c>
      <c r="C2218" t="s">
        <v>80</v>
      </c>
      <c r="D2218" t="s">
        <v>95</v>
      </c>
      <c r="E2218" t="s">
        <v>146</v>
      </c>
      <c r="F2218" t="s">
        <v>6399</v>
      </c>
      <c r="G2218" t="s">
        <v>159</v>
      </c>
      <c r="H2218" t="s">
        <v>149</v>
      </c>
      <c r="I2218" t="s">
        <v>566</v>
      </c>
      <c r="J2218" t="s">
        <v>137</v>
      </c>
      <c r="K2218" t="s">
        <v>138</v>
      </c>
      <c r="L2218" t="s">
        <v>6400</v>
      </c>
      <c r="M2218" t="s">
        <v>6401</v>
      </c>
      <c r="N2218" s="26">
        <v>4.1666660000000003E-3</v>
      </c>
      <c r="O2218">
        <v>5</v>
      </c>
      <c r="P2218">
        <v>775</v>
      </c>
      <c r="Q2218">
        <v>24</v>
      </c>
      <c r="R2218">
        <v>13</v>
      </c>
      <c r="S2218">
        <v>34</v>
      </c>
      <c r="T2218">
        <v>56</v>
      </c>
      <c r="U2218">
        <v>0</v>
      </c>
      <c r="V2218">
        <v>0</v>
      </c>
      <c r="W2218" s="26">
        <v>2.7222797217000005E-2</v>
      </c>
      <c r="X2218" s="26">
        <v>0.79223337510185887</v>
      </c>
      <c r="Y2218" s="26">
        <v>9.6985830731562486E-2</v>
      </c>
      <c r="Z2218" s="26">
        <v>1.609174866300667E-2</v>
      </c>
      <c r="AA2218" s="26">
        <v>3.3768025723616097</v>
      </c>
      <c r="AB2218" s="26">
        <v>0.27168734405773121</v>
      </c>
      <c r="AC2218" s="26">
        <v>0</v>
      </c>
      <c r="AD2218" s="26">
        <v>0</v>
      </c>
      <c r="AE2218" s="26">
        <v>4.5810236681327687</v>
      </c>
    </row>
    <row r="2219" spans="1:31" x14ac:dyDescent="0.3">
      <c r="A2219">
        <v>2764650</v>
      </c>
      <c r="B2219">
        <v>1</v>
      </c>
      <c r="C2219" t="s">
        <v>81</v>
      </c>
      <c r="D2219" t="s">
        <v>118</v>
      </c>
      <c r="E2219" t="s">
        <v>146</v>
      </c>
      <c r="F2219" t="s">
        <v>6402</v>
      </c>
      <c r="G2219" t="s">
        <v>159</v>
      </c>
      <c r="H2219" t="s">
        <v>149</v>
      </c>
      <c r="I2219" t="s">
        <v>136</v>
      </c>
      <c r="J2219" t="s">
        <v>137</v>
      </c>
      <c r="K2219" t="s">
        <v>138</v>
      </c>
      <c r="L2219" t="s">
        <v>6403</v>
      </c>
      <c r="M2219" t="s">
        <v>6404</v>
      </c>
      <c r="N2219" s="26">
        <v>0.85083333299999997</v>
      </c>
      <c r="O2219">
        <v>15</v>
      </c>
      <c r="P2219">
        <v>1414</v>
      </c>
      <c r="Q2219">
        <v>197</v>
      </c>
      <c r="R2219">
        <v>178</v>
      </c>
      <c r="S2219">
        <v>17</v>
      </c>
      <c r="T2219">
        <v>115</v>
      </c>
      <c r="U2219">
        <v>0</v>
      </c>
      <c r="V2219">
        <v>0</v>
      </c>
      <c r="W2219" s="26">
        <v>8.0299171586594724</v>
      </c>
      <c r="X2219" s="26">
        <v>130.38368815962448</v>
      </c>
      <c r="Y2219" s="26">
        <v>116.12662710218198</v>
      </c>
      <c r="Z2219" s="26">
        <v>15.288675528645415</v>
      </c>
      <c r="AA2219" s="26">
        <v>24.601519799395845</v>
      </c>
      <c r="AB2219" s="26">
        <v>42.313186464601884</v>
      </c>
      <c r="AC2219" s="26">
        <v>0</v>
      </c>
      <c r="AD2219" s="26">
        <v>0</v>
      </c>
      <c r="AE2219" s="26">
        <v>336.74361421310908</v>
      </c>
    </row>
    <row r="2220" spans="1:31" x14ac:dyDescent="0.3">
      <c r="A2220">
        <v>2764776</v>
      </c>
      <c r="B2220">
        <v>1</v>
      </c>
      <c r="C2220" t="s">
        <v>80</v>
      </c>
      <c r="D2220" t="s">
        <v>103</v>
      </c>
      <c r="E2220" t="s">
        <v>132</v>
      </c>
      <c r="F2220" t="s">
        <v>6405</v>
      </c>
      <c r="G2220" t="s">
        <v>197</v>
      </c>
      <c r="H2220" t="s">
        <v>135</v>
      </c>
      <c r="I2220" t="s">
        <v>136</v>
      </c>
      <c r="J2220" t="s">
        <v>137</v>
      </c>
      <c r="K2220" t="s">
        <v>138</v>
      </c>
      <c r="L2220" t="s">
        <v>6406</v>
      </c>
      <c r="M2220" t="s">
        <v>6407</v>
      </c>
      <c r="N2220" s="26">
        <v>1.5266666659999999</v>
      </c>
      <c r="O2220">
        <v>0</v>
      </c>
      <c r="P2220">
        <v>1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 s="26">
        <v>0</v>
      </c>
      <c r="X2220" s="26">
        <v>0</v>
      </c>
      <c r="Y2220" s="26">
        <v>0</v>
      </c>
      <c r="Z2220" s="26">
        <v>0</v>
      </c>
      <c r="AA2220" s="26">
        <v>0</v>
      </c>
      <c r="AB2220" s="26">
        <v>0</v>
      </c>
      <c r="AC2220" s="26">
        <v>0</v>
      </c>
      <c r="AD2220" s="26">
        <v>0</v>
      </c>
      <c r="AE2220" s="26">
        <v>0</v>
      </c>
    </row>
    <row r="2221" spans="1:31" x14ac:dyDescent="0.3">
      <c r="A2221">
        <v>2765168</v>
      </c>
      <c r="B2221">
        <v>1</v>
      </c>
      <c r="C2221" t="s">
        <v>80</v>
      </c>
      <c r="D2221" t="s">
        <v>82</v>
      </c>
      <c r="E2221" t="s">
        <v>132</v>
      </c>
      <c r="F2221" t="s">
        <v>6408</v>
      </c>
      <c r="G2221" t="s">
        <v>134</v>
      </c>
      <c r="H2221" t="s">
        <v>135</v>
      </c>
      <c r="I2221" t="s">
        <v>136</v>
      </c>
      <c r="J2221" t="s">
        <v>137</v>
      </c>
      <c r="K2221" t="s">
        <v>138</v>
      </c>
      <c r="L2221" t="s">
        <v>6409</v>
      </c>
      <c r="M2221" t="s">
        <v>6410</v>
      </c>
      <c r="N2221" s="26">
        <v>2.9255555549999999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1</v>
      </c>
      <c r="U2221">
        <v>0</v>
      </c>
      <c r="V2221">
        <v>0</v>
      </c>
      <c r="W2221" s="26">
        <v>0</v>
      </c>
      <c r="X2221" s="26">
        <v>0</v>
      </c>
      <c r="Y2221" s="26">
        <v>0</v>
      </c>
      <c r="Z2221" s="26">
        <v>0</v>
      </c>
      <c r="AA2221" s="26">
        <v>0</v>
      </c>
      <c r="AB2221" s="26">
        <v>16.347920503276875</v>
      </c>
      <c r="AC2221" s="26">
        <v>0</v>
      </c>
      <c r="AD2221" s="26">
        <v>0</v>
      </c>
      <c r="AE2221" s="26">
        <v>16.347920503276875</v>
      </c>
    </row>
    <row r="2222" spans="1:31" x14ac:dyDescent="0.3">
      <c r="A2222">
        <v>2765068</v>
      </c>
      <c r="B2222">
        <v>1</v>
      </c>
      <c r="C2222" t="s">
        <v>81</v>
      </c>
      <c r="D2222" t="s">
        <v>117</v>
      </c>
      <c r="E2222" t="s">
        <v>146</v>
      </c>
      <c r="F2222" t="s">
        <v>6411</v>
      </c>
      <c r="G2222" t="s">
        <v>186</v>
      </c>
      <c r="H2222" t="s">
        <v>149</v>
      </c>
      <c r="I2222" t="s">
        <v>136</v>
      </c>
      <c r="J2222" t="s">
        <v>137</v>
      </c>
      <c r="K2222" t="s">
        <v>187</v>
      </c>
      <c r="L2222" t="s">
        <v>6412</v>
      </c>
      <c r="M2222" t="s">
        <v>6413</v>
      </c>
      <c r="N2222" s="26">
        <v>1.6936111110000001</v>
      </c>
      <c r="O2222">
        <v>0</v>
      </c>
      <c r="P2222">
        <v>214</v>
      </c>
      <c r="Q2222">
        <v>0</v>
      </c>
      <c r="R2222">
        <v>0</v>
      </c>
      <c r="S2222">
        <v>0</v>
      </c>
      <c r="T2222">
        <v>5</v>
      </c>
      <c r="U2222">
        <v>0</v>
      </c>
      <c r="V2222">
        <v>0</v>
      </c>
      <c r="W2222" s="26">
        <v>0</v>
      </c>
      <c r="X2222" s="26">
        <v>48.35927620305678</v>
      </c>
      <c r="Y2222" s="26">
        <v>0</v>
      </c>
      <c r="Z2222" s="26">
        <v>0</v>
      </c>
      <c r="AA2222" s="26">
        <v>0</v>
      </c>
      <c r="AB2222" s="26">
        <v>4.256704835028791</v>
      </c>
      <c r="AC2222" s="26">
        <v>0</v>
      </c>
      <c r="AD2222" s="26">
        <v>0</v>
      </c>
      <c r="AE2222" s="26">
        <v>52.615981038085572</v>
      </c>
    </row>
    <row r="2223" spans="1:31" x14ac:dyDescent="0.3">
      <c r="A2223">
        <v>2765214</v>
      </c>
      <c r="B2223">
        <v>1</v>
      </c>
      <c r="C2223" t="s">
        <v>81</v>
      </c>
      <c r="D2223" t="s">
        <v>121</v>
      </c>
      <c r="E2223" t="s">
        <v>170</v>
      </c>
      <c r="F2223" t="s">
        <v>6414</v>
      </c>
      <c r="G2223" t="s">
        <v>204</v>
      </c>
      <c r="H2223" t="s">
        <v>135</v>
      </c>
      <c r="I2223" t="s">
        <v>136</v>
      </c>
      <c r="J2223" t="s">
        <v>137</v>
      </c>
      <c r="K2223" t="s">
        <v>138</v>
      </c>
      <c r="L2223" t="s">
        <v>6415</v>
      </c>
      <c r="M2223" t="s">
        <v>6416</v>
      </c>
      <c r="N2223" s="26">
        <v>1.79</v>
      </c>
      <c r="O2223">
        <v>0</v>
      </c>
      <c r="P2223">
        <v>2</v>
      </c>
      <c r="Q2223">
        <v>0</v>
      </c>
      <c r="R2223">
        <v>8</v>
      </c>
      <c r="S2223">
        <v>0</v>
      </c>
      <c r="T2223">
        <v>3</v>
      </c>
      <c r="U2223">
        <v>0</v>
      </c>
      <c r="V2223">
        <v>0</v>
      </c>
      <c r="W2223" s="26">
        <v>0</v>
      </c>
      <c r="X2223" s="26">
        <v>0.45153023205555554</v>
      </c>
      <c r="Y2223" s="26">
        <v>0</v>
      </c>
      <c r="Z2223" s="26">
        <v>0.72060146602666675</v>
      </c>
      <c r="AA2223" s="26">
        <v>0</v>
      </c>
      <c r="AB2223" s="26">
        <v>2.3988254965883336</v>
      </c>
      <c r="AC2223" s="26">
        <v>0</v>
      </c>
      <c r="AD2223" s="26">
        <v>0</v>
      </c>
      <c r="AE2223" s="26">
        <v>3.5709571946705561</v>
      </c>
    </row>
    <row r="2224" spans="1:31" x14ac:dyDescent="0.3">
      <c r="A2224">
        <v>2764816</v>
      </c>
      <c r="B2224">
        <v>1</v>
      </c>
      <c r="C2224" t="s">
        <v>81</v>
      </c>
      <c r="D2224" t="s">
        <v>123</v>
      </c>
      <c r="E2224" t="s">
        <v>141</v>
      </c>
      <c r="F2224" t="s">
        <v>6417</v>
      </c>
      <c r="G2224" t="s">
        <v>628</v>
      </c>
      <c r="H2224" t="s">
        <v>135</v>
      </c>
      <c r="I2224" t="s">
        <v>136</v>
      </c>
      <c r="J2224" t="s">
        <v>137</v>
      </c>
      <c r="K2224" t="s">
        <v>187</v>
      </c>
      <c r="L2224" t="s">
        <v>6418</v>
      </c>
      <c r="M2224" t="s">
        <v>6419</v>
      </c>
      <c r="N2224" s="26">
        <v>2.06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74</v>
      </c>
      <c r="U2224">
        <v>0</v>
      </c>
      <c r="V2224">
        <v>1</v>
      </c>
      <c r="W2224" s="26">
        <v>0</v>
      </c>
      <c r="X2224" s="26">
        <v>0.6800519444456381</v>
      </c>
      <c r="Y2224" s="26">
        <v>0</v>
      </c>
      <c r="Z2224" s="26">
        <v>0</v>
      </c>
      <c r="AA2224" s="26">
        <v>0</v>
      </c>
      <c r="AB2224" s="26">
        <v>120.83208928428549</v>
      </c>
      <c r="AC2224" s="26">
        <v>0</v>
      </c>
      <c r="AD2224" s="26">
        <v>13.795830320529587</v>
      </c>
      <c r="AE2224" s="26">
        <v>135.30797154926071</v>
      </c>
    </row>
    <row r="2225" spans="1:31" x14ac:dyDescent="0.3">
      <c r="A2225">
        <v>2765125</v>
      </c>
      <c r="B2225">
        <v>1</v>
      </c>
      <c r="C2225" t="s">
        <v>80</v>
      </c>
      <c r="D2225" t="s">
        <v>100</v>
      </c>
      <c r="E2225" t="s">
        <v>152</v>
      </c>
      <c r="F2225" t="s">
        <v>6420</v>
      </c>
      <c r="G2225" t="s">
        <v>159</v>
      </c>
      <c r="H2225" t="s">
        <v>149</v>
      </c>
      <c r="I2225" t="s">
        <v>136</v>
      </c>
      <c r="J2225" t="s">
        <v>137</v>
      </c>
      <c r="K2225" t="s">
        <v>138</v>
      </c>
      <c r="L2225" t="s">
        <v>6421</v>
      </c>
      <c r="M2225" t="s">
        <v>6422</v>
      </c>
      <c r="N2225" s="26">
        <v>0.36666666599999997</v>
      </c>
      <c r="O2225">
        <v>1</v>
      </c>
      <c r="P2225">
        <v>0</v>
      </c>
      <c r="Q2225">
        <v>94</v>
      </c>
      <c r="R2225">
        <v>26</v>
      </c>
      <c r="S2225">
        <v>7</v>
      </c>
      <c r="T2225">
        <v>2</v>
      </c>
      <c r="U2225">
        <v>0</v>
      </c>
      <c r="V2225">
        <v>0</v>
      </c>
      <c r="W2225" s="26">
        <v>0.3154320887912867</v>
      </c>
      <c r="X2225" s="26">
        <v>0</v>
      </c>
      <c r="Y2225" s="26">
        <v>12.700820278932104</v>
      </c>
      <c r="Z2225" s="26">
        <v>0</v>
      </c>
      <c r="AA2225" s="26">
        <v>9.4004814252263813</v>
      </c>
      <c r="AB2225" s="26">
        <v>0</v>
      </c>
      <c r="AC2225" s="26">
        <v>0</v>
      </c>
      <c r="AD2225" s="26">
        <v>0</v>
      </c>
      <c r="AE2225" s="26">
        <v>22.416733792949771</v>
      </c>
    </row>
    <row r="2226" spans="1:31" x14ac:dyDescent="0.3">
      <c r="A2226">
        <v>2765151</v>
      </c>
      <c r="B2226">
        <v>1</v>
      </c>
      <c r="C2226" t="s">
        <v>80</v>
      </c>
      <c r="D2226" t="s">
        <v>107</v>
      </c>
      <c r="E2226" t="s">
        <v>132</v>
      </c>
      <c r="F2226" t="s">
        <v>6423</v>
      </c>
      <c r="G2226" t="s">
        <v>307</v>
      </c>
      <c r="H2226" t="s">
        <v>135</v>
      </c>
      <c r="I2226" t="s">
        <v>136</v>
      </c>
      <c r="J2226" t="s">
        <v>137</v>
      </c>
      <c r="K2226" t="s">
        <v>138</v>
      </c>
      <c r="L2226" t="s">
        <v>6424</v>
      </c>
      <c r="M2226" t="s">
        <v>6425</v>
      </c>
      <c r="N2226" s="26">
        <v>1.5141666659999999</v>
      </c>
      <c r="O2226">
        <v>0</v>
      </c>
      <c r="P2226">
        <v>5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 s="26">
        <v>0</v>
      </c>
      <c r="X2226" s="26">
        <v>0.52426832645677135</v>
      </c>
      <c r="Y2226" s="26">
        <v>0</v>
      </c>
      <c r="Z2226" s="26">
        <v>0</v>
      </c>
      <c r="AA2226" s="26">
        <v>0</v>
      </c>
      <c r="AB2226" s="26">
        <v>0</v>
      </c>
      <c r="AC2226" s="26">
        <v>0</v>
      </c>
      <c r="AD2226" s="26">
        <v>0</v>
      </c>
      <c r="AE2226" s="26">
        <v>0.52426832645677135</v>
      </c>
    </row>
    <row r="2227" spans="1:31" x14ac:dyDescent="0.3">
      <c r="A2227">
        <v>2764982</v>
      </c>
      <c r="B2227">
        <v>1</v>
      </c>
      <c r="C2227" t="s">
        <v>80</v>
      </c>
      <c r="D2227" t="s">
        <v>96</v>
      </c>
      <c r="E2227" t="s">
        <v>132</v>
      </c>
      <c r="F2227" t="s">
        <v>5106</v>
      </c>
      <c r="G2227" t="s">
        <v>134</v>
      </c>
      <c r="H2227" t="s">
        <v>135</v>
      </c>
      <c r="I2227" t="s">
        <v>136</v>
      </c>
      <c r="J2227" t="s">
        <v>137</v>
      </c>
      <c r="K2227" t="s">
        <v>138</v>
      </c>
      <c r="L2227" t="s">
        <v>6426</v>
      </c>
      <c r="M2227" t="s">
        <v>6427</v>
      </c>
      <c r="N2227" s="26">
        <v>6.73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2</v>
      </c>
      <c r="U2227">
        <v>0</v>
      </c>
      <c r="V2227">
        <v>0</v>
      </c>
      <c r="W2227" s="26">
        <v>0</v>
      </c>
      <c r="X2227" s="26">
        <v>0</v>
      </c>
      <c r="Y2227" s="26">
        <v>0</v>
      </c>
      <c r="Z2227" s="26">
        <v>0</v>
      </c>
      <c r="AA2227" s="26">
        <v>0</v>
      </c>
      <c r="AB2227" s="26">
        <v>10.173797082510834</v>
      </c>
      <c r="AC2227" s="26">
        <v>0</v>
      </c>
      <c r="AD2227" s="26">
        <v>0</v>
      </c>
      <c r="AE2227" s="26">
        <v>10.173797082510834</v>
      </c>
    </row>
    <row r="2228" spans="1:31" x14ac:dyDescent="0.3">
      <c r="A2228">
        <v>2764882</v>
      </c>
      <c r="B2228">
        <v>1</v>
      </c>
      <c r="C2228" t="s">
        <v>81</v>
      </c>
      <c r="D2228" t="s">
        <v>118</v>
      </c>
      <c r="E2228" t="s">
        <v>132</v>
      </c>
      <c r="F2228" t="s">
        <v>6428</v>
      </c>
      <c r="G2228" t="s">
        <v>197</v>
      </c>
      <c r="H2228" t="s">
        <v>135</v>
      </c>
      <c r="I2228" t="s">
        <v>136</v>
      </c>
      <c r="J2228" t="s">
        <v>137</v>
      </c>
      <c r="K2228" t="s">
        <v>138</v>
      </c>
      <c r="L2228" t="s">
        <v>6429</v>
      </c>
      <c r="M2228" t="s">
        <v>6430</v>
      </c>
      <c r="N2228" s="26">
        <v>3.8050000000000002</v>
      </c>
      <c r="O2228">
        <v>0</v>
      </c>
      <c r="P2228">
        <v>27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 s="26">
        <v>0</v>
      </c>
      <c r="X2228" s="26">
        <v>22.403800768895799</v>
      </c>
      <c r="Y2228" s="26">
        <v>0</v>
      </c>
      <c r="Z2228" s="26">
        <v>0</v>
      </c>
      <c r="AA2228" s="26">
        <v>0</v>
      </c>
      <c r="AB2228" s="26">
        <v>0</v>
      </c>
      <c r="AC2228" s="26">
        <v>0</v>
      </c>
      <c r="AD2228" s="26">
        <v>0</v>
      </c>
      <c r="AE2228" s="26">
        <v>22.403800768895799</v>
      </c>
    </row>
    <row r="2229" spans="1:31" x14ac:dyDescent="0.3">
      <c r="A2229">
        <v>2764833</v>
      </c>
      <c r="B2229">
        <v>1</v>
      </c>
      <c r="C2229" t="s">
        <v>80</v>
      </c>
      <c r="D2229" t="s">
        <v>83</v>
      </c>
      <c r="E2229" t="s">
        <v>141</v>
      </c>
      <c r="F2229" t="s">
        <v>5357</v>
      </c>
      <c r="G2229" t="s">
        <v>438</v>
      </c>
      <c r="H2229" t="s">
        <v>135</v>
      </c>
      <c r="I2229" t="s">
        <v>136</v>
      </c>
      <c r="J2229" t="s">
        <v>137</v>
      </c>
      <c r="K2229" t="s">
        <v>138</v>
      </c>
      <c r="L2229" t="s">
        <v>6431</v>
      </c>
      <c r="M2229" t="s">
        <v>6432</v>
      </c>
      <c r="N2229" s="26">
        <v>4.6305555549999999</v>
      </c>
      <c r="O2229">
        <v>0</v>
      </c>
      <c r="P2229">
        <v>2</v>
      </c>
      <c r="Q2229">
        <v>0</v>
      </c>
      <c r="R2229">
        <v>0</v>
      </c>
      <c r="S2229">
        <v>0</v>
      </c>
      <c r="T2229">
        <v>114</v>
      </c>
      <c r="U2229">
        <v>0</v>
      </c>
      <c r="V2229">
        <v>2</v>
      </c>
      <c r="W2229" s="26">
        <v>0</v>
      </c>
      <c r="X2229" s="26">
        <v>1.8561488990175752</v>
      </c>
      <c r="Y2229" s="26">
        <v>0</v>
      </c>
      <c r="Z2229" s="26">
        <v>0</v>
      </c>
      <c r="AA2229" s="26">
        <v>0</v>
      </c>
      <c r="AB2229" s="26">
        <v>495.78643755354233</v>
      </c>
      <c r="AC2229" s="26">
        <v>0</v>
      </c>
      <c r="AD2229" s="26">
        <v>46.060773417698954</v>
      </c>
      <c r="AE2229" s="26">
        <v>543.70335987025885</v>
      </c>
    </row>
    <row r="2230" spans="1:31" x14ac:dyDescent="0.3">
      <c r="A2230">
        <v>2764939</v>
      </c>
      <c r="B2230">
        <v>1</v>
      </c>
      <c r="C2230" t="s">
        <v>80</v>
      </c>
      <c r="D2230" t="s">
        <v>102</v>
      </c>
      <c r="E2230" t="s">
        <v>146</v>
      </c>
      <c r="F2230" t="s">
        <v>3939</v>
      </c>
      <c r="G2230" t="s">
        <v>628</v>
      </c>
      <c r="H2230" t="s">
        <v>149</v>
      </c>
      <c r="I2230" t="s">
        <v>136</v>
      </c>
      <c r="J2230" t="s">
        <v>137</v>
      </c>
      <c r="K2230" t="s">
        <v>187</v>
      </c>
      <c r="L2230" t="s">
        <v>6433</v>
      </c>
      <c r="M2230" t="s">
        <v>6434</v>
      </c>
      <c r="N2230" s="26">
        <v>7.8611111109999996</v>
      </c>
      <c r="O2230">
        <v>0</v>
      </c>
      <c r="P2230">
        <v>0</v>
      </c>
      <c r="Q2230">
        <v>0</v>
      </c>
      <c r="R2230">
        <v>24</v>
      </c>
      <c r="S2230">
        <v>0</v>
      </c>
      <c r="T2230">
        <v>9</v>
      </c>
      <c r="U2230">
        <v>0</v>
      </c>
      <c r="V2230">
        <v>0</v>
      </c>
      <c r="W2230" s="26">
        <v>0</v>
      </c>
      <c r="X2230" s="26">
        <v>0</v>
      </c>
      <c r="Y2230" s="26">
        <v>0</v>
      </c>
      <c r="Z2230" s="26">
        <v>37.809517487981253</v>
      </c>
      <c r="AA2230" s="26">
        <v>0</v>
      </c>
      <c r="AB2230" s="26">
        <v>98.707412974382962</v>
      </c>
      <c r="AC2230" s="26">
        <v>0</v>
      </c>
      <c r="AD2230" s="26">
        <v>0</v>
      </c>
      <c r="AE2230" s="26">
        <v>136.5169304623642</v>
      </c>
    </row>
    <row r="2231" spans="1:31" x14ac:dyDescent="0.3">
      <c r="A2231">
        <v>2765294</v>
      </c>
      <c r="B2231">
        <v>1</v>
      </c>
      <c r="C2231" t="s">
        <v>80</v>
      </c>
      <c r="D2231" t="s">
        <v>101</v>
      </c>
      <c r="E2231" t="s">
        <v>170</v>
      </c>
      <c r="F2231" t="s">
        <v>6435</v>
      </c>
      <c r="G2231" t="s">
        <v>204</v>
      </c>
      <c r="H2231" t="s">
        <v>135</v>
      </c>
      <c r="I2231" t="s">
        <v>136</v>
      </c>
      <c r="J2231" t="s">
        <v>137</v>
      </c>
      <c r="K2231" t="s">
        <v>138</v>
      </c>
      <c r="L2231" t="s">
        <v>6436</v>
      </c>
      <c r="M2231" t="s">
        <v>6437</v>
      </c>
      <c r="N2231" s="26">
        <v>0.86611111100000004</v>
      </c>
      <c r="O2231">
        <v>0</v>
      </c>
      <c r="P2231">
        <v>75</v>
      </c>
      <c r="Q2231">
        <v>0</v>
      </c>
      <c r="R2231">
        <v>6</v>
      </c>
      <c r="S2231">
        <v>0</v>
      </c>
      <c r="T2231">
        <v>16</v>
      </c>
      <c r="U2231">
        <v>0</v>
      </c>
      <c r="V2231">
        <v>0</v>
      </c>
      <c r="W2231" s="26">
        <v>0</v>
      </c>
      <c r="X2231" s="26">
        <v>22.568524654929671</v>
      </c>
      <c r="Y2231" s="26">
        <v>0</v>
      </c>
      <c r="Z2231" s="26">
        <v>1.0485181036165314</v>
      </c>
      <c r="AA2231" s="26">
        <v>0</v>
      </c>
      <c r="AB2231" s="26">
        <v>14.634554536217314</v>
      </c>
      <c r="AC2231" s="26">
        <v>0</v>
      </c>
      <c r="AD2231" s="26">
        <v>0</v>
      </c>
      <c r="AE2231" s="26">
        <v>38.251597294763513</v>
      </c>
    </row>
    <row r="2232" spans="1:31" x14ac:dyDescent="0.3">
      <c r="A2232">
        <v>2765157</v>
      </c>
      <c r="B2232">
        <v>1</v>
      </c>
      <c r="C2232" t="s">
        <v>81</v>
      </c>
      <c r="D2232" t="s">
        <v>113</v>
      </c>
      <c r="E2232" t="s">
        <v>152</v>
      </c>
      <c r="F2232" t="s">
        <v>6438</v>
      </c>
      <c r="G2232" t="s">
        <v>159</v>
      </c>
      <c r="H2232" t="s">
        <v>149</v>
      </c>
      <c r="I2232" t="s">
        <v>136</v>
      </c>
      <c r="J2232" t="s">
        <v>137</v>
      </c>
      <c r="K2232" t="s">
        <v>138</v>
      </c>
      <c r="L2232" t="s">
        <v>6439</v>
      </c>
      <c r="M2232" t="s">
        <v>6440</v>
      </c>
      <c r="N2232" s="26">
        <v>1.5652777769999999</v>
      </c>
      <c r="O2232">
        <v>0</v>
      </c>
      <c r="P2232">
        <v>175</v>
      </c>
      <c r="Q2232">
        <v>1</v>
      </c>
      <c r="R2232">
        <v>56</v>
      </c>
      <c r="S2232">
        <v>0</v>
      </c>
      <c r="T2232">
        <v>11</v>
      </c>
      <c r="U2232">
        <v>0</v>
      </c>
      <c r="V2232">
        <v>0</v>
      </c>
      <c r="W2232" s="26">
        <v>0</v>
      </c>
      <c r="X2232" s="26">
        <v>37.84439324856428</v>
      </c>
      <c r="Y2232" s="26">
        <v>0.62629718802146672</v>
      </c>
      <c r="Z2232" s="26">
        <v>6.5384534733795734</v>
      </c>
      <c r="AA2232" s="26">
        <v>0</v>
      </c>
      <c r="AB2232" s="26">
        <v>41.743960107963446</v>
      </c>
      <c r="AC2232" s="26">
        <v>0</v>
      </c>
      <c r="AD2232" s="26">
        <v>0</v>
      </c>
      <c r="AE2232" s="26">
        <v>86.753104017928763</v>
      </c>
    </row>
    <row r="2233" spans="1:31" x14ac:dyDescent="0.3">
      <c r="A2233">
        <v>2764825</v>
      </c>
      <c r="B2233">
        <v>1</v>
      </c>
      <c r="C2233" t="s">
        <v>81</v>
      </c>
      <c r="D2233" t="s">
        <v>117</v>
      </c>
      <c r="E2233" t="s">
        <v>146</v>
      </c>
      <c r="F2233" t="s">
        <v>6441</v>
      </c>
      <c r="G2233" t="s">
        <v>186</v>
      </c>
      <c r="H2233" t="s">
        <v>149</v>
      </c>
      <c r="I2233" t="s">
        <v>136</v>
      </c>
      <c r="J2233" t="s">
        <v>137</v>
      </c>
      <c r="K2233" t="s">
        <v>187</v>
      </c>
      <c r="L2233" t="s">
        <v>6442</v>
      </c>
      <c r="M2233" t="s">
        <v>6443</v>
      </c>
      <c r="N2233" s="26">
        <v>3.3463888879999999</v>
      </c>
      <c r="O2233">
        <v>0</v>
      </c>
      <c r="P2233">
        <v>423</v>
      </c>
      <c r="Q2233">
        <v>0</v>
      </c>
      <c r="R2233">
        <v>0</v>
      </c>
      <c r="S2233">
        <v>0</v>
      </c>
      <c r="T2233">
        <v>8</v>
      </c>
      <c r="U2233">
        <v>0</v>
      </c>
      <c r="V2233">
        <v>0</v>
      </c>
      <c r="W2233" s="26">
        <v>0</v>
      </c>
      <c r="X2233" s="26">
        <v>295.43812303132148</v>
      </c>
      <c r="Y2233" s="26">
        <v>0</v>
      </c>
      <c r="Z2233" s="26">
        <v>0</v>
      </c>
      <c r="AA2233" s="26">
        <v>0</v>
      </c>
      <c r="AB2233" s="26">
        <v>10.777009205919653</v>
      </c>
      <c r="AC2233" s="26">
        <v>0</v>
      </c>
      <c r="AD2233" s="26">
        <v>0</v>
      </c>
      <c r="AE2233" s="26">
        <v>306.21513223724111</v>
      </c>
    </row>
    <row r="2234" spans="1:31" x14ac:dyDescent="0.3">
      <c r="A2234">
        <v>2765303</v>
      </c>
      <c r="B2234">
        <v>1</v>
      </c>
      <c r="C2234" t="s">
        <v>80</v>
      </c>
      <c r="D2234" t="s">
        <v>97</v>
      </c>
      <c r="E2234" t="s">
        <v>170</v>
      </c>
      <c r="F2234" t="s">
        <v>6444</v>
      </c>
      <c r="G2234" t="s">
        <v>303</v>
      </c>
      <c r="H2234" t="s">
        <v>135</v>
      </c>
      <c r="I2234" t="s">
        <v>136</v>
      </c>
      <c r="J2234" t="s">
        <v>137</v>
      </c>
      <c r="K2234" t="s">
        <v>138</v>
      </c>
      <c r="L2234" t="s">
        <v>6445</v>
      </c>
      <c r="M2234" t="s">
        <v>6446</v>
      </c>
      <c r="N2234" s="26">
        <v>1.1311111110000001</v>
      </c>
      <c r="O2234">
        <v>0</v>
      </c>
      <c r="P2234">
        <v>68</v>
      </c>
      <c r="Q2234">
        <v>0</v>
      </c>
      <c r="R2234">
        <v>0</v>
      </c>
      <c r="S2234">
        <v>0</v>
      </c>
      <c r="T2234">
        <v>1</v>
      </c>
      <c r="U2234">
        <v>0</v>
      </c>
      <c r="V2234">
        <v>0</v>
      </c>
      <c r="W2234" s="26">
        <v>0</v>
      </c>
      <c r="X2234" s="26">
        <v>20.602710340878609</v>
      </c>
      <c r="Y2234" s="26">
        <v>0</v>
      </c>
      <c r="Z2234" s="26">
        <v>0</v>
      </c>
      <c r="AA2234" s="26">
        <v>0</v>
      </c>
      <c r="AB2234" s="26">
        <v>1.2941295605113889</v>
      </c>
      <c r="AC2234" s="26">
        <v>0</v>
      </c>
      <c r="AD2234" s="26">
        <v>0</v>
      </c>
      <c r="AE2234" s="26">
        <v>21.896839901389999</v>
      </c>
    </row>
    <row r="2235" spans="1:31" x14ac:dyDescent="0.3">
      <c r="A2235">
        <v>2764633</v>
      </c>
      <c r="B2235">
        <v>1</v>
      </c>
      <c r="C2235" t="s">
        <v>80</v>
      </c>
      <c r="D2235" t="s">
        <v>103</v>
      </c>
      <c r="E2235" t="s">
        <v>152</v>
      </c>
      <c r="F2235" t="s">
        <v>6447</v>
      </c>
      <c r="G2235" t="s">
        <v>159</v>
      </c>
      <c r="H2235" t="s">
        <v>149</v>
      </c>
      <c r="I2235" t="s">
        <v>136</v>
      </c>
      <c r="J2235" t="s">
        <v>137</v>
      </c>
      <c r="K2235" t="s">
        <v>138</v>
      </c>
      <c r="L2235" t="s">
        <v>6448</v>
      </c>
      <c r="M2235" t="s">
        <v>6449</v>
      </c>
      <c r="N2235" s="26">
        <v>0.69583333300000005</v>
      </c>
      <c r="O2235">
        <v>0</v>
      </c>
      <c r="P2235">
        <v>0</v>
      </c>
      <c r="Q2235">
        <v>0</v>
      </c>
      <c r="R2235">
        <v>0</v>
      </c>
      <c r="S2235">
        <v>2</v>
      </c>
      <c r="T2235">
        <v>0</v>
      </c>
      <c r="U2235">
        <v>2</v>
      </c>
      <c r="V2235">
        <v>0</v>
      </c>
      <c r="W2235" s="26">
        <v>0</v>
      </c>
      <c r="X2235" s="26">
        <v>0</v>
      </c>
      <c r="Y2235" s="26">
        <v>0</v>
      </c>
      <c r="Z2235" s="26">
        <v>0</v>
      </c>
      <c r="AA2235" s="26">
        <v>24.095646585366019</v>
      </c>
      <c r="AB2235" s="26">
        <v>0</v>
      </c>
      <c r="AC2235" s="26">
        <v>25.326671330683769</v>
      </c>
      <c r="AD2235" s="26">
        <v>0</v>
      </c>
      <c r="AE2235" s="26">
        <v>49.422317916049792</v>
      </c>
    </row>
    <row r="2236" spans="1:31" x14ac:dyDescent="0.3">
      <c r="A2236">
        <v>2765320</v>
      </c>
      <c r="B2236">
        <v>1</v>
      </c>
      <c r="C2236" t="s">
        <v>80</v>
      </c>
      <c r="D2236" t="s">
        <v>101</v>
      </c>
      <c r="E2236" t="s">
        <v>170</v>
      </c>
      <c r="F2236" t="s">
        <v>6450</v>
      </c>
      <c r="G2236" t="s">
        <v>204</v>
      </c>
      <c r="H2236" t="s">
        <v>135</v>
      </c>
      <c r="I2236" t="s">
        <v>136</v>
      </c>
      <c r="J2236" t="s">
        <v>137</v>
      </c>
      <c r="K2236" t="s">
        <v>138</v>
      </c>
      <c r="L2236" t="s">
        <v>6451</v>
      </c>
      <c r="M2236" t="s">
        <v>6452</v>
      </c>
      <c r="N2236" s="26">
        <v>1.3702777770000001</v>
      </c>
      <c r="O2236">
        <v>0</v>
      </c>
      <c r="P2236">
        <v>42</v>
      </c>
      <c r="Q2236">
        <v>0</v>
      </c>
      <c r="R2236">
        <v>0</v>
      </c>
      <c r="S2236">
        <v>0</v>
      </c>
      <c r="T2236">
        <v>3</v>
      </c>
      <c r="U2236">
        <v>0</v>
      </c>
      <c r="V2236">
        <v>0</v>
      </c>
      <c r="W2236" s="26">
        <v>0</v>
      </c>
      <c r="X2236" s="26">
        <v>17.639671694277791</v>
      </c>
      <c r="Y2236" s="26">
        <v>0</v>
      </c>
      <c r="Z2236" s="26">
        <v>0</v>
      </c>
      <c r="AA2236" s="26">
        <v>0</v>
      </c>
      <c r="AB2236" s="26">
        <v>1.610679254835476</v>
      </c>
      <c r="AC2236" s="26">
        <v>0</v>
      </c>
      <c r="AD2236" s="26">
        <v>0</v>
      </c>
      <c r="AE2236" s="26">
        <v>19.250350949113265</v>
      </c>
    </row>
    <row r="2237" spans="1:31" x14ac:dyDescent="0.3">
      <c r="A2237">
        <v>2764925</v>
      </c>
      <c r="B2237">
        <v>1</v>
      </c>
      <c r="C2237" t="s">
        <v>80</v>
      </c>
      <c r="D2237" t="s">
        <v>84</v>
      </c>
      <c r="E2237" t="s">
        <v>141</v>
      </c>
      <c r="F2237" t="s">
        <v>6453</v>
      </c>
      <c r="G2237" t="s">
        <v>344</v>
      </c>
      <c r="H2237" t="s">
        <v>135</v>
      </c>
      <c r="I2237" t="s">
        <v>136</v>
      </c>
      <c r="J2237" t="s">
        <v>137</v>
      </c>
      <c r="K2237" t="s">
        <v>138</v>
      </c>
      <c r="L2237" t="s">
        <v>6454</v>
      </c>
      <c r="M2237" t="s">
        <v>6455</v>
      </c>
      <c r="N2237" s="26">
        <v>0.33583333300000001</v>
      </c>
      <c r="O2237">
        <v>0</v>
      </c>
      <c r="P2237">
        <v>26</v>
      </c>
      <c r="Q2237">
        <v>0</v>
      </c>
      <c r="R2237">
        <v>0</v>
      </c>
      <c r="S2237">
        <v>0</v>
      </c>
      <c r="T2237">
        <v>144</v>
      </c>
      <c r="U2237">
        <v>0</v>
      </c>
      <c r="V2237">
        <v>3</v>
      </c>
      <c r="W2237" s="26">
        <v>0</v>
      </c>
      <c r="X2237" s="26">
        <v>2.2682896969833188</v>
      </c>
      <c r="Y2237" s="26">
        <v>0</v>
      </c>
      <c r="Z2237" s="26">
        <v>0</v>
      </c>
      <c r="AA2237" s="26">
        <v>0</v>
      </c>
      <c r="AB2237" s="26">
        <v>46.918351677596561</v>
      </c>
      <c r="AC2237" s="26">
        <v>0</v>
      </c>
      <c r="AD2237" s="26">
        <v>17.484347697880704</v>
      </c>
      <c r="AE2237" s="26">
        <v>66.670989072460586</v>
      </c>
    </row>
    <row r="2238" spans="1:31" x14ac:dyDescent="0.3">
      <c r="A2238">
        <v>2764865</v>
      </c>
      <c r="B2238">
        <v>1</v>
      </c>
      <c r="C2238" t="s">
        <v>80</v>
      </c>
      <c r="D2238" t="s">
        <v>89</v>
      </c>
      <c r="E2238" t="s">
        <v>141</v>
      </c>
      <c r="F2238" t="s">
        <v>6456</v>
      </c>
      <c r="G2238" t="s">
        <v>143</v>
      </c>
      <c r="H2238" t="s">
        <v>135</v>
      </c>
      <c r="I2238" t="s">
        <v>136</v>
      </c>
      <c r="J2238" t="s">
        <v>137</v>
      </c>
      <c r="K2238" t="s">
        <v>138</v>
      </c>
      <c r="L2238" t="s">
        <v>6457</v>
      </c>
      <c r="M2238" t="s">
        <v>6458</v>
      </c>
      <c r="N2238" s="26">
        <v>0.625</v>
      </c>
      <c r="O2238">
        <v>0</v>
      </c>
      <c r="P2238">
        <v>248</v>
      </c>
      <c r="Q2238">
        <v>0</v>
      </c>
      <c r="R2238">
        <v>0</v>
      </c>
      <c r="S2238">
        <v>0</v>
      </c>
      <c r="T2238">
        <v>24</v>
      </c>
      <c r="U2238">
        <v>0</v>
      </c>
      <c r="V2238">
        <v>0</v>
      </c>
      <c r="W2238" s="26">
        <v>0</v>
      </c>
      <c r="X2238" s="26">
        <v>46.153220969272276</v>
      </c>
      <c r="Y2238" s="26">
        <v>0</v>
      </c>
      <c r="Z2238" s="26">
        <v>0</v>
      </c>
      <c r="AA2238" s="26">
        <v>0</v>
      </c>
      <c r="AB2238" s="26">
        <v>27.323878533347614</v>
      </c>
      <c r="AC2238" s="26">
        <v>0</v>
      </c>
      <c r="AD2238" s="26">
        <v>0</v>
      </c>
      <c r="AE2238" s="26">
        <v>73.477099502619893</v>
      </c>
    </row>
    <row r="2239" spans="1:31" x14ac:dyDescent="0.3">
      <c r="A2239">
        <v>2764905</v>
      </c>
      <c r="B2239">
        <v>1</v>
      </c>
      <c r="C2239" t="s">
        <v>80</v>
      </c>
      <c r="D2239" t="s">
        <v>85</v>
      </c>
      <c r="E2239" t="s">
        <v>132</v>
      </c>
      <c r="F2239" t="s">
        <v>3412</v>
      </c>
      <c r="G2239" t="s">
        <v>307</v>
      </c>
      <c r="H2239" t="s">
        <v>135</v>
      </c>
      <c r="I2239" t="s">
        <v>136</v>
      </c>
      <c r="J2239" t="s">
        <v>137</v>
      </c>
      <c r="K2239" t="s">
        <v>138</v>
      </c>
      <c r="L2239" t="s">
        <v>6459</v>
      </c>
      <c r="M2239" t="s">
        <v>6460</v>
      </c>
      <c r="N2239" s="26">
        <v>1.886666666</v>
      </c>
      <c r="O2239">
        <v>0</v>
      </c>
      <c r="P2239">
        <v>8</v>
      </c>
      <c r="Q2239">
        <v>0</v>
      </c>
      <c r="R2239">
        <v>0</v>
      </c>
      <c r="S2239">
        <v>0</v>
      </c>
      <c r="T2239">
        <v>3</v>
      </c>
      <c r="U2239">
        <v>0</v>
      </c>
      <c r="V2239">
        <v>0</v>
      </c>
      <c r="W2239" s="26">
        <v>0</v>
      </c>
      <c r="X2239" s="26">
        <v>2.6713347627586876</v>
      </c>
      <c r="Y2239" s="26">
        <v>0</v>
      </c>
      <c r="Z2239" s="26">
        <v>0</v>
      </c>
      <c r="AA2239" s="26">
        <v>0</v>
      </c>
      <c r="AB2239" s="26">
        <v>7.6866418759478448</v>
      </c>
      <c r="AC2239" s="26">
        <v>0</v>
      </c>
      <c r="AD2239" s="26">
        <v>0</v>
      </c>
      <c r="AE2239" s="26">
        <v>10.357976638706532</v>
      </c>
    </row>
    <row r="2240" spans="1:31" x14ac:dyDescent="0.3">
      <c r="A2240">
        <v>2765077</v>
      </c>
      <c r="B2240">
        <v>1</v>
      </c>
      <c r="C2240" t="s">
        <v>80</v>
      </c>
      <c r="D2240" t="s">
        <v>94</v>
      </c>
      <c r="E2240" t="s">
        <v>170</v>
      </c>
      <c r="F2240" t="s">
        <v>6461</v>
      </c>
      <c r="G2240" t="s">
        <v>204</v>
      </c>
      <c r="H2240" t="s">
        <v>135</v>
      </c>
      <c r="I2240" t="s">
        <v>136</v>
      </c>
      <c r="J2240" t="s">
        <v>137</v>
      </c>
      <c r="K2240" t="s">
        <v>138</v>
      </c>
      <c r="L2240" t="s">
        <v>6462</v>
      </c>
      <c r="M2240" t="s">
        <v>6463</v>
      </c>
      <c r="N2240" s="26">
        <v>1.0505555550000001</v>
      </c>
      <c r="O2240">
        <v>0</v>
      </c>
      <c r="P2240">
        <v>24</v>
      </c>
      <c r="Q2240">
        <v>0</v>
      </c>
      <c r="R2240">
        <v>2</v>
      </c>
      <c r="S2240">
        <v>0</v>
      </c>
      <c r="T2240">
        <v>1</v>
      </c>
      <c r="U2240">
        <v>0</v>
      </c>
      <c r="V2240">
        <v>0</v>
      </c>
      <c r="W2240" s="26">
        <v>0</v>
      </c>
      <c r="X2240" s="26">
        <v>2.4548474314067072</v>
      </c>
      <c r="Y2240" s="26">
        <v>0</v>
      </c>
      <c r="Z2240" s="26">
        <v>0.36421927708444446</v>
      </c>
      <c r="AA2240" s="26">
        <v>0</v>
      </c>
      <c r="AB2240" s="26">
        <v>0</v>
      </c>
      <c r="AC2240" s="26">
        <v>0</v>
      </c>
      <c r="AD2240" s="26">
        <v>0</v>
      </c>
      <c r="AE2240" s="26">
        <v>2.8190667084911518</v>
      </c>
    </row>
    <row r="2241" spans="1:31" x14ac:dyDescent="0.3">
      <c r="A2241">
        <v>2765054</v>
      </c>
      <c r="B2241">
        <v>1</v>
      </c>
      <c r="C2241" t="s">
        <v>81</v>
      </c>
      <c r="D2241" t="s">
        <v>120</v>
      </c>
      <c r="E2241" t="s">
        <v>157</v>
      </c>
      <c r="F2241" t="s">
        <v>6464</v>
      </c>
      <c r="G2241" t="s">
        <v>159</v>
      </c>
      <c r="H2241" t="s">
        <v>149</v>
      </c>
      <c r="I2241" t="s">
        <v>566</v>
      </c>
      <c r="J2241" t="s">
        <v>137</v>
      </c>
      <c r="K2241" t="s">
        <v>138</v>
      </c>
      <c r="L2241" t="s">
        <v>6465</v>
      </c>
      <c r="M2241" t="s">
        <v>6466</v>
      </c>
      <c r="N2241" s="26">
        <v>3.5833333000000002E-2</v>
      </c>
      <c r="O2241">
        <v>16</v>
      </c>
      <c r="P2241">
        <v>2322</v>
      </c>
      <c r="Q2241">
        <v>527</v>
      </c>
      <c r="R2241">
        <v>362</v>
      </c>
      <c r="S2241">
        <v>58</v>
      </c>
      <c r="T2241">
        <v>297</v>
      </c>
      <c r="U2241">
        <v>14</v>
      </c>
      <c r="V2241">
        <v>1</v>
      </c>
      <c r="W2241" s="26">
        <v>0.14195036743780901</v>
      </c>
      <c r="X2241" s="26">
        <v>18.688870075075112</v>
      </c>
      <c r="Y2241" s="26">
        <v>7.0876127848217374</v>
      </c>
      <c r="Z2241" s="26">
        <v>0.84410624517853894</v>
      </c>
      <c r="AA2241" s="26">
        <v>18.811128826619996</v>
      </c>
      <c r="AB2241" s="26">
        <v>5.7474063414966778</v>
      </c>
      <c r="AC2241" s="26">
        <v>97.466449870079273</v>
      </c>
      <c r="AD2241" s="26">
        <v>0.13908748426934667</v>
      </c>
      <c r="AE2241" s="26">
        <v>148.92661199497849</v>
      </c>
    </row>
    <row r="2242" spans="1:31" x14ac:dyDescent="0.3">
      <c r="A2242">
        <v>2764785</v>
      </c>
      <c r="B2242">
        <v>1</v>
      </c>
      <c r="C2242" t="s">
        <v>80</v>
      </c>
      <c r="D2242" t="s">
        <v>87</v>
      </c>
      <c r="E2242" t="s">
        <v>170</v>
      </c>
      <c r="F2242" t="s">
        <v>6467</v>
      </c>
      <c r="G2242" t="s">
        <v>303</v>
      </c>
      <c r="H2242" t="s">
        <v>135</v>
      </c>
      <c r="I2242" t="s">
        <v>136</v>
      </c>
      <c r="J2242" t="s">
        <v>137</v>
      </c>
      <c r="K2242" t="s">
        <v>138</v>
      </c>
      <c r="L2242" t="s">
        <v>6468</v>
      </c>
      <c r="M2242" t="s">
        <v>6469</v>
      </c>
      <c r="N2242" s="26">
        <v>1.1827777770000001</v>
      </c>
      <c r="O2242">
        <v>0</v>
      </c>
      <c r="P2242">
        <v>22</v>
      </c>
      <c r="Q2242">
        <v>0</v>
      </c>
      <c r="R2242">
        <v>0</v>
      </c>
      <c r="S2242">
        <v>0</v>
      </c>
      <c r="T2242">
        <v>6</v>
      </c>
      <c r="U2242">
        <v>0</v>
      </c>
      <c r="V2242">
        <v>0</v>
      </c>
      <c r="W2242" s="26">
        <v>0</v>
      </c>
      <c r="X2242" s="26">
        <v>9.672035185201393</v>
      </c>
      <c r="Y2242" s="26">
        <v>0</v>
      </c>
      <c r="Z2242" s="26">
        <v>0</v>
      </c>
      <c r="AA2242" s="26">
        <v>0</v>
      </c>
      <c r="AB2242" s="26">
        <v>7.735417728104669</v>
      </c>
      <c r="AC2242" s="26">
        <v>0</v>
      </c>
      <c r="AD2242" s="26">
        <v>0</v>
      </c>
      <c r="AE2242" s="26">
        <v>17.407452913306063</v>
      </c>
    </row>
    <row r="2243" spans="1:31" x14ac:dyDescent="0.3">
      <c r="A2243">
        <v>2765034</v>
      </c>
      <c r="B2243">
        <v>1</v>
      </c>
      <c r="C2243" t="s">
        <v>81</v>
      </c>
      <c r="D2243" t="s">
        <v>118</v>
      </c>
      <c r="E2243" t="s">
        <v>170</v>
      </c>
      <c r="F2243" t="s">
        <v>6470</v>
      </c>
      <c r="G2243" t="s">
        <v>1313</v>
      </c>
      <c r="H2243" t="s">
        <v>135</v>
      </c>
      <c r="I2243" t="s">
        <v>136</v>
      </c>
      <c r="J2243" t="s">
        <v>137</v>
      </c>
      <c r="K2243" t="s">
        <v>138</v>
      </c>
      <c r="L2243" t="s">
        <v>6471</v>
      </c>
      <c r="M2243" t="s">
        <v>6472</v>
      </c>
      <c r="N2243" s="26">
        <v>6.4466666659999996</v>
      </c>
      <c r="O2243">
        <v>0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0</v>
      </c>
      <c r="V2243">
        <v>0</v>
      </c>
      <c r="W2243" s="26">
        <v>0</v>
      </c>
      <c r="X2243" s="26">
        <v>0</v>
      </c>
      <c r="Y2243" s="26">
        <v>0</v>
      </c>
      <c r="Z2243" s="26">
        <v>0</v>
      </c>
      <c r="AA2243" s="26">
        <v>0</v>
      </c>
      <c r="AB2243" s="26">
        <v>0</v>
      </c>
      <c r="AC2243" s="26">
        <v>0</v>
      </c>
      <c r="AD2243" s="26">
        <v>0</v>
      </c>
      <c r="AE2243" s="26">
        <v>0</v>
      </c>
    </row>
    <row r="2244" spans="1:31" x14ac:dyDescent="0.3">
      <c r="A2244">
        <v>2764656</v>
      </c>
      <c r="B2244">
        <v>1</v>
      </c>
      <c r="C2244" t="s">
        <v>80</v>
      </c>
      <c r="D2244" t="s">
        <v>83</v>
      </c>
      <c r="E2244" t="s">
        <v>132</v>
      </c>
      <c r="F2244" t="s">
        <v>6473</v>
      </c>
      <c r="G2244" t="s">
        <v>197</v>
      </c>
      <c r="H2244" t="s">
        <v>135</v>
      </c>
      <c r="I2244" t="s">
        <v>136</v>
      </c>
      <c r="J2244" t="s">
        <v>137</v>
      </c>
      <c r="K2244" t="s">
        <v>138</v>
      </c>
      <c r="L2244" t="s">
        <v>6474</v>
      </c>
      <c r="M2244" t="s">
        <v>6475</v>
      </c>
      <c r="N2244" s="26">
        <v>1.401944444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3</v>
      </c>
      <c r="U2244">
        <v>0</v>
      </c>
      <c r="V2244">
        <v>0</v>
      </c>
      <c r="W2244" s="26">
        <v>0</v>
      </c>
      <c r="X2244" s="26">
        <v>0</v>
      </c>
      <c r="Y2244" s="26">
        <v>0</v>
      </c>
      <c r="Z2244" s="26">
        <v>0</v>
      </c>
      <c r="AA2244" s="26">
        <v>0</v>
      </c>
      <c r="AB2244" s="26">
        <v>19.422295137993807</v>
      </c>
      <c r="AC2244" s="26">
        <v>0</v>
      </c>
      <c r="AD2244" s="26">
        <v>0</v>
      </c>
      <c r="AE2244" s="26">
        <v>19.422295137993807</v>
      </c>
    </row>
    <row r="2245" spans="1:31" x14ac:dyDescent="0.3">
      <c r="A2245">
        <v>2764948</v>
      </c>
      <c r="B2245">
        <v>1</v>
      </c>
      <c r="C2245" t="s">
        <v>81</v>
      </c>
      <c r="D2245" t="s">
        <v>117</v>
      </c>
      <c r="E2245" t="s">
        <v>157</v>
      </c>
      <c r="F2245" t="s">
        <v>6476</v>
      </c>
      <c r="G2245" t="s">
        <v>159</v>
      </c>
      <c r="H2245" t="s">
        <v>149</v>
      </c>
      <c r="I2245" t="s">
        <v>136</v>
      </c>
      <c r="J2245" t="s">
        <v>137</v>
      </c>
      <c r="K2245" t="s">
        <v>138</v>
      </c>
      <c r="L2245" t="s">
        <v>6477</v>
      </c>
      <c r="M2245" t="s">
        <v>6478</v>
      </c>
      <c r="N2245" s="26">
        <v>0.145277777</v>
      </c>
      <c r="O2245">
        <v>13</v>
      </c>
      <c r="P2245">
        <v>3538</v>
      </c>
      <c r="Q2245">
        <v>107</v>
      </c>
      <c r="R2245">
        <v>397</v>
      </c>
      <c r="S2245">
        <v>22</v>
      </c>
      <c r="T2245">
        <v>633</v>
      </c>
      <c r="U2245">
        <v>6</v>
      </c>
      <c r="V2245">
        <v>9</v>
      </c>
      <c r="W2245" s="26">
        <v>0.52587485032937809</v>
      </c>
      <c r="X2245" s="26">
        <v>84.531327797782424</v>
      </c>
      <c r="Y2245" s="26">
        <v>11.101184402097591</v>
      </c>
      <c r="Z2245" s="26">
        <v>7.8527877128829209</v>
      </c>
      <c r="AA2245" s="26">
        <v>28.637219910845918</v>
      </c>
      <c r="AB2245" s="26">
        <v>72.356238784763249</v>
      </c>
      <c r="AC2245" s="26">
        <v>37.194171468730715</v>
      </c>
      <c r="AD2245" s="26">
        <v>47.735493961430578</v>
      </c>
      <c r="AE2245" s="26">
        <v>289.93429888886271</v>
      </c>
    </row>
    <row r="2246" spans="1:31" x14ac:dyDescent="0.3">
      <c r="A2246">
        <v>2764699</v>
      </c>
      <c r="B2246">
        <v>1</v>
      </c>
      <c r="C2246" t="s">
        <v>81</v>
      </c>
      <c r="D2246" t="s">
        <v>122</v>
      </c>
      <c r="E2246" t="s">
        <v>157</v>
      </c>
      <c r="F2246" t="s">
        <v>6479</v>
      </c>
      <c r="G2246" t="s">
        <v>628</v>
      </c>
      <c r="H2246" t="s">
        <v>149</v>
      </c>
      <c r="I2246" t="s">
        <v>136</v>
      </c>
      <c r="J2246" t="s">
        <v>137</v>
      </c>
      <c r="K2246" t="s">
        <v>187</v>
      </c>
      <c r="L2246" t="s">
        <v>6480</v>
      </c>
      <c r="M2246" t="s">
        <v>6481</v>
      </c>
      <c r="N2246" s="26">
        <v>0.55166666600000003</v>
      </c>
      <c r="O2246">
        <v>0</v>
      </c>
      <c r="P2246">
        <v>10415</v>
      </c>
      <c r="Q2246">
        <v>0</v>
      </c>
      <c r="R2246">
        <v>61</v>
      </c>
      <c r="S2246">
        <v>6</v>
      </c>
      <c r="T2246">
        <v>617</v>
      </c>
      <c r="U2246">
        <v>0</v>
      </c>
      <c r="V2246">
        <v>2</v>
      </c>
      <c r="W2246" s="26">
        <v>0</v>
      </c>
      <c r="X2246" s="26">
        <v>1283.6201432386108</v>
      </c>
      <c r="Y2246" s="26">
        <v>0</v>
      </c>
      <c r="Z2246" s="26">
        <v>5.4953188685660574</v>
      </c>
      <c r="AA2246" s="26">
        <v>482.35104583141805</v>
      </c>
      <c r="AB2246" s="26">
        <v>353.83415842635435</v>
      </c>
      <c r="AC2246" s="26">
        <v>0</v>
      </c>
      <c r="AD2246" s="26">
        <v>119.80386715057561</v>
      </c>
      <c r="AE2246" s="26">
        <v>2245.104533515525</v>
      </c>
    </row>
    <row r="2247" spans="1:31" x14ac:dyDescent="0.3">
      <c r="A2247">
        <v>2764842</v>
      </c>
      <c r="B2247">
        <v>1</v>
      </c>
      <c r="C2247" t="s">
        <v>80</v>
      </c>
      <c r="D2247" t="s">
        <v>110</v>
      </c>
      <c r="E2247" t="s">
        <v>146</v>
      </c>
      <c r="F2247" t="s">
        <v>5153</v>
      </c>
      <c r="G2247" t="s">
        <v>186</v>
      </c>
      <c r="H2247" t="s">
        <v>149</v>
      </c>
      <c r="I2247" t="s">
        <v>136</v>
      </c>
      <c r="J2247" t="s">
        <v>137</v>
      </c>
      <c r="K2247" t="s">
        <v>187</v>
      </c>
      <c r="L2247" t="s">
        <v>6482</v>
      </c>
      <c r="M2247" t="s">
        <v>6483</v>
      </c>
      <c r="N2247" s="26">
        <v>5.4924999999999997</v>
      </c>
      <c r="O2247">
        <v>0</v>
      </c>
      <c r="P2247">
        <v>986</v>
      </c>
      <c r="Q2247">
        <v>0</v>
      </c>
      <c r="R2247">
        <v>0</v>
      </c>
      <c r="S2247">
        <v>0</v>
      </c>
      <c r="T2247">
        <v>73</v>
      </c>
      <c r="U2247">
        <v>0</v>
      </c>
      <c r="V2247">
        <v>0</v>
      </c>
      <c r="W2247" s="26">
        <v>0</v>
      </c>
      <c r="X2247" s="26">
        <v>1457.9985258458521</v>
      </c>
      <c r="Y2247" s="26">
        <v>0</v>
      </c>
      <c r="Z2247" s="26">
        <v>0</v>
      </c>
      <c r="AA2247" s="26">
        <v>0</v>
      </c>
      <c r="AB2247" s="26">
        <v>263.74558933620591</v>
      </c>
      <c r="AC2247" s="26">
        <v>0</v>
      </c>
      <c r="AD2247" s="26">
        <v>0</v>
      </c>
      <c r="AE2247" s="26">
        <v>1721.7441151820581</v>
      </c>
    </row>
    <row r="2248" spans="1:31" x14ac:dyDescent="0.3">
      <c r="A2248">
        <v>2765160</v>
      </c>
      <c r="B2248">
        <v>1</v>
      </c>
      <c r="C2248" t="s">
        <v>80</v>
      </c>
      <c r="D2248" t="s">
        <v>93</v>
      </c>
      <c r="E2248" t="s">
        <v>132</v>
      </c>
      <c r="F2248" t="s">
        <v>6484</v>
      </c>
      <c r="G2248" t="s">
        <v>197</v>
      </c>
      <c r="H2248" t="s">
        <v>135</v>
      </c>
      <c r="I2248" t="s">
        <v>136</v>
      </c>
      <c r="J2248" t="s">
        <v>137</v>
      </c>
      <c r="K2248" t="s">
        <v>138</v>
      </c>
      <c r="L2248" t="s">
        <v>6485</v>
      </c>
      <c r="M2248" t="s">
        <v>6486</v>
      </c>
      <c r="N2248" s="26">
        <v>2.466388888</v>
      </c>
      <c r="O2248">
        <v>0</v>
      </c>
      <c r="P2248">
        <v>1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 s="26">
        <v>0</v>
      </c>
      <c r="X2248" s="26">
        <v>0.68988137217262002</v>
      </c>
      <c r="Y2248" s="26">
        <v>0</v>
      </c>
      <c r="Z2248" s="26">
        <v>0</v>
      </c>
      <c r="AA2248" s="26">
        <v>0</v>
      </c>
      <c r="AB2248" s="26">
        <v>0</v>
      </c>
      <c r="AC2248" s="26">
        <v>0</v>
      </c>
      <c r="AD2248" s="26">
        <v>0</v>
      </c>
      <c r="AE2248" s="26">
        <v>0.68988137217262002</v>
      </c>
    </row>
    <row r="2249" spans="1:31" x14ac:dyDescent="0.3">
      <c r="A2249">
        <v>2764782</v>
      </c>
      <c r="B2249">
        <v>1</v>
      </c>
      <c r="C2249" t="s">
        <v>80</v>
      </c>
      <c r="D2249" t="s">
        <v>108</v>
      </c>
      <c r="E2249" t="s">
        <v>146</v>
      </c>
      <c r="F2249" t="s">
        <v>3065</v>
      </c>
      <c r="G2249" t="s">
        <v>186</v>
      </c>
      <c r="H2249" t="s">
        <v>149</v>
      </c>
      <c r="I2249" t="s">
        <v>136</v>
      </c>
      <c r="J2249" t="s">
        <v>137</v>
      </c>
      <c r="K2249" t="s">
        <v>187</v>
      </c>
      <c r="L2249" t="s">
        <v>6487</v>
      </c>
      <c r="M2249" t="s">
        <v>6488</v>
      </c>
      <c r="N2249" s="26">
        <v>9.9175000000000004</v>
      </c>
      <c r="O2249">
        <v>0</v>
      </c>
      <c r="P2249">
        <v>90</v>
      </c>
      <c r="Q2249">
        <v>0</v>
      </c>
      <c r="R2249">
        <v>104</v>
      </c>
      <c r="S2249">
        <v>0</v>
      </c>
      <c r="T2249">
        <v>61</v>
      </c>
      <c r="U2249">
        <v>0</v>
      </c>
      <c r="V2249">
        <v>0</v>
      </c>
      <c r="W2249" s="26">
        <v>0</v>
      </c>
      <c r="X2249" s="26">
        <v>259.65734643021534</v>
      </c>
      <c r="Y2249" s="26">
        <v>0</v>
      </c>
      <c r="Z2249" s="26">
        <v>201.69682337608708</v>
      </c>
      <c r="AA2249" s="26">
        <v>0</v>
      </c>
      <c r="AB2249" s="26">
        <v>379.53828681060497</v>
      </c>
      <c r="AC2249" s="26">
        <v>0</v>
      </c>
      <c r="AD2249" s="26">
        <v>0</v>
      </c>
      <c r="AE2249" s="26">
        <v>840.89245661690734</v>
      </c>
    </row>
    <row r="2250" spans="1:31" x14ac:dyDescent="0.3">
      <c r="A2250">
        <v>2765346</v>
      </c>
      <c r="B2250">
        <v>1</v>
      </c>
      <c r="C2250" t="s">
        <v>80</v>
      </c>
      <c r="D2250" t="s">
        <v>82</v>
      </c>
      <c r="E2250" t="s">
        <v>132</v>
      </c>
      <c r="F2250" t="s">
        <v>6489</v>
      </c>
      <c r="G2250" t="s">
        <v>197</v>
      </c>
      <c r="H2250" t="s">
        <v>135</v>
      </c>
      <c r="I2250" t="s">
        <v>136</v>
      </c>
      <c r="J2250" t="s">
        <v>137</v>
      </c>
      <c r="K2250" t="s">
        <v>138</v>
      </c>
      <c r="L2250" t="s">
        <v>6490</v>
      </c>
      <c r="M2250" t="s">
        <v>6491</v>
      </c>
      <c r="N2250" s="26">
        <v>6.8730555549999997</v>
      </c>
      <c r="O2250">
        <v>0</v>
      </c>
      <c r="P2250">
        <v>1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 s="26">
        <v>0</v>
      </c>
      <c r="X2250" s="26">
        <v>1.7033429542643947</v>
      </c>
      <c r="Y2250" s="26">
        <v>0</v>
      </c>
      <c r="Z2250" s="26">
        <v>0</v>
      </c>
      <c r="AA2250" s="26">
        <v>0</v>
      </c>
      <c r="AB2250" s="26">
        <v>0</v>
      </c>
      <c r="AC2250" s="26">
        <v>0</v>
      </c>
      <c r="AD2250" s="26">
        <v>0</v>
      </c>
      <c r="AE2250" s="26">
        <v>1.7033429542643947</v>
      </c>
    </row>
    <row r="2251" spans="1:31" x14ac:dyDescent="0.3">
      <c r="A2251">
        <v>2764805</v>
      </c>
      <c r="B2251">
        <v>1</v>
      </c>
      <c r="C2251" t="s">
        <v>80</v>
      </c>
      <c r="D2251" t="s">
        <v>97</v>
      </c>
      <c r="E2251" t="s">
        <v>146</v>
      </c>
      <c r="F2251" t="s">
        <v>1688</v>
      </c>
      <c r="G2251" t="s">
        <v>186</v>
      </c>
      <c r="H2251" t="s">
        <v>149</v>
      </c>
      <c r="I2251" t="s">
        <v>136</v>
      </c>
      <c r="J2251" t="s">
        <v>137</v>
      </c>
      <c r="K2251" t="s">
        <v>187</v>
      </c>
      <c r="L2251" t="s">
        <v>6492</v>
      </c>
      <c r="M2251" t="s">
        <v>6493</v>
      </c>
      <c r="N2251" s="26">
        <v>7.1283333329999996</v>
      </c>
      <c r="O2251">
        <v>0</v>
      </c>
      <c r="P2251">
        <v>1282</v>
      </c>
      <c r="Q2251">
        <v>0</v>
      </c>
      <c r="R2251">
        <v>4</v>
      </c>
      <c r="S2251">
        <v>0</v>
      </c>
      <c r="T2251">
        <v>153</v>
      </c>
      <c r="U2251">
        <v>0</v>
      </c>
      <c r="V2251">
        <v>0</v>
      </c>
      <c r="W2251" s="26">
        <v>0</v>
      </c>
      <c r="X2251" s="26">
        <v>1600.1479173466391</v>
      </c>
      <c r="Y2251" s="26">
        <v>0</v>
      </c>
      <c r="Z2251" s="26">
        <v>2.6345044364959187</v>
      </c>
      <c r="AA2251" s="26">
        <v>0</v>
      </c>
      <c r="AB2251" s="26">
        <v>1192.4023742642044</v>
      </c>
      <c r="AC2251" s="26">
        <v>0</v>
      </c>
      <c r="AD2251" s="26">
        <v>0</v>
      </c>
      <c r="AE2251" s="26">
        <v>2795.1847960473397</v>
      </c>
    </row>
    <row r="2252" spans="1:31" x14ac:dyDescent="0.3">
      <c r="A2252">
        <v>2765154</v>
      </c>
      <c r="B2252">
        <v>1</v>
      </c>
      <c r="C2252" t="s">
        <v>80</v>
      </c>
      <c r="D2252" t="s">
        <v>93</v>
      </c>
      <c r="E2252" t="s">
        <v>157</v>
      </c>
      <c r="F2252" t="s">
        <v>6277</v>
      </c>
      <c r="G2252" t="s">
        <v>159</v>
      </c>
      <c r="H2252" t="s">
        <v>149</v>
      </c>
      <c r="I2252" t="s">
        <v>566</v>
      </c>
      <c r="J2252" t="s">
        <v>137</v>
      </c>
      <c r="K2252" t="s">
        <v>138</v>
      </c>
      <c r="L2252" t="s">
        <v>6494</v>
      </c>
      <c r="M2252" t="s">
        <v>6495</v>
      </c>
      <c r="N2252" s="26">
        <v>5.8333329999999996E-3</v>
      </c>
      <c r="O2252">
        <v>3</v>
      </c>
      <c r="P2252">
        <v>40</v>
      </c>
      <c r="Q2252">
        <v>78</v>
      </c>
      <c r="R2252">
        <v>403</v>
      </c>
      <c r="S2252">
        <v>18</v>
      </c>
      <c r="T2252">
        <v>105</v>
      </c>
      <c r="U2252">
        <v>0</v>
      </c>
      <c r="V2252">
        <v>0</v>
      </c>
      <c r="W2252" s="26">
        <v>4.1593082552122504E-2</v>
      </c>
      <c r="X2252" s="26">
        <v>5.9255201749064998E-2</v>
      </c>
      <c r="Y2252" s="26">
        <v>0.32110254749177275</v>
      </c>
      <c r="Z2252" s="26">
        <v>0.19753010623815587</v>
      </c>
      <c r="AA2252" s="26">
        <v>1.3044578076581406</v>
      </c>
      <c r="AB2252" s="26">
        <v>0.29866973125546681</v>
      </c>
      <c r="AC2252" s="26">
        <v>0</v>
      </c>
      <c r="AD2252" s="26">
        <v>0</v>
      </c>
      <c r="AE2252" s="26">
        <v>2.2226084769447234</v>
      </c>
    </row>
    <row r="2253" spans="1:31" x14ac:dyDescent="0.3">
      <c r="A2253">
        <v>2764659</v>
      </c>
      <c r="B2253">
        <v>1</v>
      </c>
      <c r="C2253" t="s">
        <v>80</v>
      </c>
      <c r="D2253" t="s">
        <v>95</v>
      </c>
      <c r="E2253" t="s">
        <v>141</v>
      </c>
      <c r="F2253" t="s">
        <v>3488</v>
      </c>
      <c r="G2253" t="s">
        <v>344</v>
      </c>
      <c r="H2253" t="s">
        <v>135</v>
      </c>
      <c r="I2253" t="s">
        <v>136</v>
      </c>
      <c r="J2253" t="s">
        <v>137</v>
      </c>
      <c r="K2253" t="s">
        <v>138</v>
      </c>
      <c r="L2253" t="s">
        <v>6496</v>
      </c>
      <c r="M2253" t="s">
        <v>6497</v>
      </c>
      <c r="N2253" s="26">
        <v>2.3063888879999999</v>
      </c>
      <c r="O2253">
        <v>0</v>
      </c>
      <c r="P2253">
        <v>120</v>
      </c>
      <c r="Q2253">
        <v>0</v>
      </c>
      <c r="R2253">
        <v>3</v>
      </c>
      <c r="S2253">
        <v>0</v>
      </c>
      <c r="T2253">
        <v>7</v>
      </c>
      <c r="U2253">
        <v>0</v>
      </c>
      <c r="V2253">
        <v>0</v>
      </c>
      <c r="W2253" s="26">
        <v>0</v>
      </c>
      <c r="X2253" s="26">
        <v>12.521763480185136</v>
      </c>
      <c r="Y2253" s="26">
        <v>0</v>
      </c>
      <c r="Z2253" s="26">
        <v>0</v>
      </c>
      <c r="AA2253" s="26">
        <v>0</v>
      </c>
      <c r="AB2253" s="26">
        <v>1.8086018046410071</v>
      </c>
      <c r="AC2253" s="26">
        <v>0</v>
      </c>
      <c r="AD2253" s="26">
        <v>0</v>
      </c>
      <c r="AE2253" s="26">
        <v>14.330365284826144</v>
      </c>
    </row>
    <row r="2254" spans="1:31" x14ac:dyDescent="0.3">
      <c r="A2254">
        <v>2764636</v>
      </c>
      <c r="B2254">
        <v>1</v>
      </c>
      <c r="C2254" t="s">
        <v>80</v>
      </c>
      <c r="D2254" t="s">
        <v>85</v>
      </c>
      <c r="E2254" t="s">
        <v>132</v>
      </c>
      <c r="F2254" t="s">
        <v>6498</v>
      </c>
      <c r="G2254" t="s">
        <v>134</v>
      </c>
      <c r="H2254" t="s">
        <v>135</v>
      </c>
      <c r="I2254" t="s">
        <v>136</v>
      </c>
      <c r="J2254" t="s">
        <v>137</v>
      </c>
      <c r="K2254" t="s">
        <v>138</v>
      </c>
      <c r="L2254" t="s">
        <v>6499</v>
      </c>
      <c r="M2254" t="s">
        <v>6500</v>
      </c>
      <c r="N2254" s="26">
        <v>3.469166666</v>
      </c>
      <c r="O2254">
        <v>0</v>
      </c>
      <c r="P2254">
        <v>11</v>
      </c>
      <c r="Q2254">
        <v>0</v>
      </c>
      <c r="R2254">
        <v>0</v>
      </c>
      <c r="S2254">
        <v>0</v>
      </c>
      <c r="T2254">
        <v>1</v>
      </c>
      <c r="U2254">
        <v>0</v>
      </c>
      <c r="V2254">
        <v>0</v>
      </c>
      <c r="W2254" s="26">
        <v>0</v>
      </c>
      <c r="X2254" s="26">
        <v>9.8139652882349502</v>
      </c>
      <c r="Y2254" s="26">
        <v>0</v>
      </c>
      <c r="Z2254" s="26">
        <v>0</v>
      </c>
      <c r="AA2254" s="26">
        <v>0</v>
      </c>
      <c r="AB2254" s="26">
        <v>2.2555332654064983</v>
      </c>
      <c r="AC2254" s="26">
        <v>0</v>
      </c>
      <c r="AD2254" s="26">
        <v>0</v>
      </c>
      <c r="AE2254" s="26">
        <v>12.069498553641449</v>
      </c>
    </row>
    <row r="2255" spans="1:31" x14ac:dyDescent="0.3">
      <c r="A2255">
        <v>2764759</v>
      </c>
      <c r="B2255">
        <v>1</v>
      </c>
      <c r="C2255" t="s">
        <v>81</v>
      </c>
      <c r="D2255" t="s">
        <v>127</v>
      </c>
      <c r="E2255" t="s">
        <v>146</v>
      </c>
      <c r="F2255" t="s">
        <v>1621</v>
      </c>
      <c r="G2255" t="s">
        <v>159</v>
      </c>
      <c r="H2255" t="s">
        <v>149</v>
      </c>
      <c r="I2255" t="s">
        <v>136</v>
      </c>
      <c r="J2255" t="s">
        <v>137</v>
      </c>
      <c r="K2255" t="s">
        <v>138</v>
      </c>
      <c r="L2255" t="s">
        <v>6501</v>
      </c>
      <c r="M2255" t="s">
        <v>6502</v>
      </c>
      <c r="N2255" s="26">
        <v>1.7808333329999999</v>
      </c>
      <c r="O2255">
        <v>1</v>
      </c>
      <c r="P2255">
        <v>501</v>
      </c>
      <c r="Q2255">
        <v>107</v>
      </c>
      <c r="R2255">
        <v>142</v>
      </c>
      <c r="S2255">
        <v>8</v>
      </c>
      <c r="T2255">
        <v>71</v>
      </c>
      <c r="U2255">
        <v>0</v>
      </c>
      <c r="V2255">
        <v>0</v>
      </c>
      <c r="W2255" s="26">
        <v>1.7945368367734928</v>
      </c>
      <c r="X2255" s="26">
        <v>176.28654648115989</v>
      </c>
      <c r="Y2255" s="26">
        <v>215.9513309099967</v>
      </c>
      <c r="Z2255" s="26">
        <v>17.131064958484</v>
      </c>
      <c r="AA2255" s="26">
        <v>91.744872490571751</v>
      </c>
      <c r="AB2255" s="26">
        <v>48.405715434064639</v>
      </c>
      <c r="AC2255" s="26">
        <v>0</v>
      </c>
      <c r="AD2255" s="26">
        <v>0</v>
      </c>
      <c r="AE2255" s="26">
        <v>551.31406711105046</v>
      </c>
    </row>
    <row r="2256" spans="1:31" x14ac:dyDescent="0.3">
      <c r="A2256">
        <v>2765306</v>
      </c>
      <c r="B2256">
        <v>1</v>
      </c>
      <c r="C2256" t="s">
        <v>80</v>
      </c>
      <c r="D2256" t="s">
        <v>83</v>
      </c>
      <c r="E2256" t="s">
        <v>132</v>
      </c>
      <c r="F2256" t="s">
        <v>6503</v>
      </c>
      <c r="G2256" t="s">
        <v>197</v>
      </c>
      <c r="H2256" t="s">
        <v>135</v>
      </c>
      <c r="I2256" t="s">
        <v>136</v>
      </c>
      <c r="J2256" t="s">
        <v>137</v>
      </c>
      <c r="K2256" t="s">
        <v>138</v>
      </c>
      <c r="L2256" t="s">
        <v>6504</v>
      </c>
      <c r="M2256" t="s">
        <v>6505</v>
      </c>
      <c r="N2256" s="26">
        <v>1.6602777769999999</v>
      </c>
      <c r="O2256">
        <v>0</v>
      </c>
      <c r="P2256">
        <v>5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 s="26">
        <v>0</v>
      </c>
      <c r="X2256" s="26">
        <v>2.8214287850393576</v>
      </c>
      <c r="Y2256" s="26">
        <v>0</v>
      </c>
      <c r="Z2256" s="26">
        <v>0</v>
      </c>
      <c r="AA2256" s="26">
        <v>0</v>
      </c>
      <c r="AB2256" s="26">
        <v>0</v>
      </c>
      <c r="AC2256" s="26">
        <v>0</v>
      </c>
      <c r="AD2256" s="26">
        <v>0</v>
      </c>
      <c r="AE2256" s="26">
        <v>2.8214287850393576</v>
      </c>
    </row>
    <row r="2257" spans="1:31" x14ac:dyDescent="0.3">
      <c r="A2257">
        <v>2764696</v>
      </c>
      <c r="B2257">
        <v>1</v>
      </c>
      <c r="C2257" t="s">
        <v>80</v>
      </c>
      <c r="D2257" t="s">
        <v>83</v>
      </c>
      <c r="E2257" t="s">
        <v>146</v>
      </c>
      <c r="F2257" t="s">
        <v>6506</v>
      </c>
      <c r="G2257" t="s">
        <v>628</v>
      </c>
      <c r="H2257" t="s">
        <v>149</v>
      </c>
      <c r="I2257" t="s">
        <v>136</v>
      </c>
      <c r="J2257" t="s">
        <v>137</v>
      </c>
      <c r="K2257" t="s">
        <v>187</v>
      </c>
      <c r="L2257" t="s">
        <v>6507</v>
      </c>
      <c r="M2257" t="s">
        <v>6508</v>
      </c>
      <c r="N2257" s="26">
        <v>4.9422222219999998</v>
      </c>
      <c r="O2257">
        <v>0</v>
      </c>
      <c r="P2257">
        <v>1042</v>
      </c>
      <c r="Q2257">
        <v>0</v>
      </c>
      <c r="R2257">
        <v>0</v>
      </c>
      <c r="S2257">
        <v>1</v>
      </c>
      <c r="T2257">
        <v>1444</v>
      </c>
      <c r="U2257">
        <v>0</v>
      </c>
      <c r="V2257">
        <v>0</v>
      </c>
      <c r="W2257" s="26">
        <v>0</v>
      </c>
      <c r="X2257" s="26">
        <v>2671.7887748891108</v>
      </c>
      <c r="Y2257" s="26">
        <v>0</v>
      </c>
      <c r="Z2257" s="26">
        <v>0</v>
      </c>
      <c r="AA2257" s="26">
        <v>382.00492684071139</v>
      </c>
      <c r="AB2257" s="26">
        <v>9465.9929441771019</v>
      </c>
      <c r="AC2257" s="26">
        <v>0</v>
      </c>
      <c r="AD2257" s="26">
        <v>0</v>
      </c>
      <c r="AE2257" s="26">
        <v>12519.786645906925</v>
      </c>
    </row>
    <row r="2258" spans="1:31" x14ac:dyDescent="0.3">
      <c r="A2258">
        <v>2765217</v>
      </c>
      <c r="B2258">
        <v>1</v>
      </c>
      <c r="C2258" t="s">
        <v>80</v>
      </c>
      <c r="D2258" t="s">
        <v>95</v>
      </c>
      <c r="E2258" t="s">
        <v>157</v>
      </c>
      <c r="F2258" t="s">
        <v>6509</v>
      </c>
      <c r="G2258" t="s">
        <v>143</v>
      </c>
      <c r="H2258" t="s">
        <v>149</v>
      </c>
      <c r="I2258" t="s">
        <v>566</v>
      </c>
      <c r="J2258" t="s">
        <v>137</v>
      </c>
      <c r="K2258" t="s">
        <v>138</v>
      </c>
      <c r="L2258" t="s">
        <v>6510</v>
      </c>
      <c r="M2258" t="s">
        <v>6511</v>
      </c>
      <c r="N2258" s="26">
        <v>3.7777776999999998E-2</v>
      </c>
      <c r="O2258">
        <v>5</v>
      </c>
      <c r="P2258">
        <v>775</v>
      </c>
      <c r="Q2258">
        <v>24</v>
      </c>
      <c r="R2258">
        <v>13</v>
      </c>
      <c r="S2258">
        <v>34</v>
      </c>
      <c r="T2258">
        <v>56</v>
      </c>
      <c r="U2258">
        <v>0</v>
      </c>
      <c r="V2258">
        <v>0</v>
      </c>
      <c r="W2258" s="26">
        <v>0.29772705905876273</v>
      </c>
      <c r="X2258" s="26">
        <v>8.0083304697036226</v>
      </c>
      <c r="Y2258" s="26">
        <v>0.84364367061606671</v>
      </c>
      <c r="Z2258" s="26">
        <v>0.15602767462058667</v>
      </c>
      <c r="AA2258" s="26">
        <v>23.20180741202433</v>
      </c>
      <c r="AB2258" s="26">
        <v>1.9154651366694964</v>
      </c>
      <c r="AC2258" s="26">
        <v>0</v>
      </c>
      <c r="AD2258" s="26">
        <v>0</v>
      </c>
      <c r="AE2258" s="26">
        <v>34.423001422692863</v>
      </c>
    </row>
    <row r="2259" spans="1:31" x14ac:dyDescent="0.3">
      <c r="A2259">
        <v>2764888</v>
      </c>
      <c r="B2259">
        <v>1</v>
      </c>
      <c r="C2259" t="s">
        <v>80</v>
      </c>
      <c r="D2259" t="s">
        <v>83</v>
      </c>
      <c r="E2259" t="s">
        <v>132</v>
      </c>
      <c r="F2259" t="s">
        <v>6512</v>
      </c>
      <c r="G2259" t="s">
        <v>307</v>
      </c>
      <c r="H2259" t="s">
        <v>135</v>
      </c>
      <c r="I2259" t="s">
        <v>136</v>
      </c>
      <c r="J2259" t="s">
        <v>137</v>
      </c>
      <c r="K2259" t="s">
        <v>138</v>
      </c>
      <c r="L2259" t="s">
        <v>6513</v>
      </c>
      <c r="M2259" t="s">
        <v>6514</v>
      </c>
      <c r="N2259" s="26">
        <v>5.483055555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1</v>
      </c>
      <c r="U2259">
        <v>0</v>
      </c>
      <c r="V2259">
        <v>0</v>
      </c>
      <c r="W2259" s="26">
        <v>0</v>
      </c>
      <c r="X2259" s="26">
        <v>0</v>
      </c>
      <c r="Y2259" s="26">
        <v>0</v>
      </c>
      <c r="Z2259" s="26">
        <v>0</v>
      </c>
      <c r="AA2259" s="26">
        <v>0</v>
      </c>
      <c r="AB2259" s="26">
        <v>9.0554815688938888</v>
      </c>
      <c r="AC2259" s="26">
        <v>0</v>
      </c>
      <c r="AD2259" s="26">
        <v>0</v>
      </c>
      <c r="AE2259" s="26">
        <v>9.0554815688938888</v>
      </c>
    </row>
    <row r="2260" spans="1:31" x14ac:dyDescent="0.3">
      <c r="A2260">
        <v>2765031</v>
      </c>
      <c r="B2260">
        <v>1</v>
      </c>
      <c r="C2260" t="s">
        <v>80</v>
      </c>
      <c r="D2260" t="s">
        <v>85</v>
      </c>
      <c r="E2260" t="s">
        <v>132</v>
      </c>
      <c r="F2260" t="s">
        <v>6515</v>
      </c>
      <c r="G2260" t="s">
        <v>197</v>
      </c>
      <c r="H2260" t="s">
        <v>135</v>
      </c>
      <c r="I2260" t="s">
        <v>136</v>
      </c>
      <c r="J2260" t="s">
        <v>137</v>
      </c>
      <c r="K2260" t="s">
        <v>138</v>
      </c>
      <c r="L2260" t="s">
        <v>6516</v>
      </c>
      <c r="M2260" t="s">
        <v>6517</v>
      </c>
      <c r="N2260" s="26">
        <v>6.2377777769999998</v>
      </c>
      <c r="O2260">
        <v>0</v>
      </c>
      <c r="P2260">
        <v>1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 s="26">
        <v>0</v>
      </c>
      <c r="X2260" s="26">
        <v>0</v>
      </c>
      <c r="Y2260" s="26">
        <v>0</v>
      </c>
      <c r="Z2260" s="26">
        <v>0</v>
      </c>
      <c r="AA2260" s="26">
        <v>0</v>
      </c>
      <c r="AB2260" s="26">
        <v>0</v>
      </c>
      <c r="AC2260" s="26">
        <v>0</v>
      </c>
      <c r="AD2260" s="26">
        <v>0</v>
      </c>
      <c r="AE2260" s="26">
        <v>0</v>
      </c>
    </row>
    <row r="2261" spans="1:31" x14ac:dyDescent="0.3">
      <c r="A2261">
        <v>2765008</v>
      </c>
      <c r="B2261">
        <v>1</v>
      </c>
      <c r="C2261" t="s">
        <v>80</v>
      </c>
      <c r="D2261" t="s">
        <v>107</v>
      </c>
      <c r="E2261" t="s">
        <v>132</v>
      </c>
      <c r="F2261" t="s">
        <v>6518</v>
      </c>
      <c r="G2261" t="s">
        <v>134</v>
      </c>
      <c r="H2261" t="s">
        <v>135</v>
      </c>
      <c r="I2261" t="s">
        <v>136</v>
      </c>
      <c r="J2261" t="s">
        <v>137</v>
      </c>
      <c r="K2261" t="s">
        <v>138</v>
      </c>
      <c r="L2261" t="s">
        <v>6519</v>
      </c>
      <c r="M2261" t="s">
        <v>6520</v>
      </c>
      <c r="N2261" s="26">
        <v>2.7280555550000001</v>
      </c>
      <c r="O2261">
        <v>0</v>
      </c>
      <c r="P2261">
        <v>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 s="26">
        <v>0</v>
      </c>
      <c r="X2261" s="26">
        <v>0.43083991641935415</v>
      </c>
      <c r="Y2261" s="26">
        <v>0</v>
      </c>
      <c r="Z2261" s="26">
        <v>0</v>
      </c>
      <c r="AA2261" s="26">
        <v>0</v>
      </c>
      <c r="AB2261" s="26">
        <v>0</v>
      </c>
      <c r="AC2261" s="26">
        <v>0</v>
      </c>
      <c r="AD2261" s="26">
        <v>0</v>
      </c>
      <c r="AE2261" s="26">
        <v>0.43083991641935415</v>
      </c>
    </row>
    <row r="2262" spans="1:31" x14ac:dyDescent="0.3">
      <c r="A2262">
        <v>2765174</v>
      </c>
      <c r="B2262">
        <v>1</v>
      </c>
      <c r="C2262" t="s">
        <v>81</v>
      </c>
      <c r="D2262" t="s">
        <v>125</v>
      </c>
      <c r="E2262" t="s">
        <v>157</v>
      </c>
      <c r="F2262" t="s">
        <v>6521</v>
      </c>
      <c r="G2262" t="s">
        <v>159</v>
      </c>
      <c r="H2262" t="s">
        <v>149</v>
      </c>
      <c r="I2262" t="s">
        <v>136</v>
      </c>
      <c r="J2262" t="s">
        <v>137</v>
      </c>
      <c r="K2262" t="s">
        <v>138</v>
      </c>
      <c r="L2262" t="s">
        <v>6522</v>
      </c>
      <c r="M2262" t="s">
        <v>6523</v>
      </c>
      <c r="N2262" s="26">
        <v>1.0508333329999999</v>
      </c>
      <c r="O2262">
        <v>2</v>
      </c>
      <c r="P2262">
        <v>629</v>
      </c>
      <c r="Q2262">
        <v>127</v>
      </c>
      <c r="R2262">
        <v>205</v>
      </c>
      <c r="S2262">
        <v>8</v>
      </c>
      <c r="T2262">
        <v>56</v>
      </c>
      <c r="U2262">
        <v>1</v>
      </c>
      <c r="V2262">
        <v>0</v>
      </c>
      <c r="W2262" s="26">
        <v>0.47475403451333331</v>
      </c>
      <c r="X2262" s="26">
        <v>112.59015543046542</v>
      </c>
      <c r="Y2262" s="26">
        <v>112.42143027428861</v>
      </c>
      <c r="Z2262" s="26">
        <v>4.4036361293092305</v>
      </c>
      <c r="AA2262" s="26">
        <v>43.762541632106753</v>
      </c>
      <c r="AB2262" s="26">
        <v>39.408755495892031</v>
      </c>
      <c r="AC2262" s="26">
        <v>4.5915199250791634</v>
      </c>
      <c r="AD2262" s="26">
        <v>0</v>
      </c>
      <c r="AE2262" s="26">
        <v>317.65279292165457</v>
      </c>
    </row>
    <row r="2263" spans="1:31" x14ac:dyDescent="0.3">
      <c r="A2263">
        <v>2764908</v>
      </c>
      <c r="B2263">
        <v>1</v>
      </c>
      <c r="C2263" t="s">
        <v>80</v>
      </c>
      <c r="D2263" t="s">
        <v>103</v>
      </c>
      <c r="E2263" t="s">
        <v>152</v>
      </c>
      <c r="F2263" t="s">
        <v>6524</v>
      </c>
      <c r="G2263" t="s">
        <v>159</v>
      </c>
      <c r="H2263" t="s">
        <v>149</v>
      </c>
      <c r="I2263" t="s">
        <v>136</v>
      </c>
      <c r="J2263" t="s">
        <v>137</v>
      </c>
      <c r="K2263" t="s">
        <v>138</v>
      </c>
      <c r="L2263" t="s">
        <v>6525</v>
      </c>
      <c r="M2263" t="s">
        <v>6526</v>
      </c>
      <c r="N2263" s="26">
        <v>1.226111111</v>
      </c>
      <c r="O2263">
        <v>0</v>
      </c>
      <c r="P2263">
        <v>687</v>
      </c>
      <c r="Q2263">
        <v>20</v>
      </c>
      <c r="R2263">
        <v>2</v>
      </c>
      <c r="S2263">
        <v>3</v>
      </c>
      <c r="T2263">
        <v>90</v>
      </c>
      <c r="U2263">
        <v>1</v>
      </c>
      <c r="V2263">
        <v>2</v>
      </c>
      <c r="W2263" s="26">
        <v>0</v>
      </c>
      <c r="X2263" s="26">
        <v>245.13635933376884</v>
      </c>
      <c r="Y2263" s="26">
        <v>6.2930300877298126</v>
      </c>
      <c r="Z2263" s="26">
        <v>1.3263347044896239</v>
      </c>
      <c r="AA2263" s="26">
        <v>104.17094771200786</v>
      </c>
      <c r="AB2263" s="26">
        <v>77.739916963613041</v>
      </c>
      <c r="AC2263" s="26">
        <v>143.12639276674491</v>
      </c>
      <c r="AD2263" s="26">
        <v>142.27798363796754</v>
      </c>
      <c r="AE2263" s="26">
        <v>720.0709652063216</v>
      </c>
    </row>
    <row r="2264" spans="1:31" x14ac:dyDescent="0.3">
      <c r="A2264">
        <v>2764702</v>
      </c>
      <c r="B2264">
        <v>1</v>
      </c>
      <c r="C2264" t="s">
        <v>81</v>
      </c>
      <c r="D2264" t="s">
        <v>112</v>
      </c>
      <c r="E2264" t="s">
        <v>170</v>
      </c>
      <c r="F2264" t="s">
        <v>6527</v>
      </c>
      <c r="G2264" t="s">
        <v>303</v>
      </c>
      <c r="H2264" t="s">
        <v>135</v>
      </c>
      <c r="I2264" t="s">
        <v>136</v>
      </c>
      <c r="J2264" t="s">
        <v>137</v>
      </c>
      <c r="K2264" t="s">
        <v>138</v>
      </c>
      <c r="L2264" t="s">
        <v>6528</v>
      </c>
      <c r="M2264" t="s">
        <v>6529</v>
      </c>
      <c r="N2264" s="26">
        <v>2.3769444439999998</v>
      </c>
      <c r="O2264">
        <v>0</v>
      </c>
      <c r="P2264">
        <v>153</v>
      </c>
      <c r="Q2264">
        <v>0</v>
      </c>
      <c r="R2264">
        <v>2</v>
      </c>
      <c r="S2264">
        <v>0</v>
      </c>
      <c r="T2264">
        <v>5</v>
      </c>
      <c r="U2264">
        <v>0</v>
      </c>
      <c r="V2264">
        <v>0</v>
      </c>
      <c r="W2264" s="26">
        <v>0</v>
      </c>
      <c r="X2264" s="26">
        <v>52.832362424211581</v>
      </c>
      <c r="Y2264" s="26">
        <v>0</v>
      </c>
      <c r="Z2264" s="26">
        <v>0</v>
      </c>
      <c r="AA2264" s="26">
        <v>0</v>
      </c>
      <c r="AB2264" s="26">
        <v>12.977603868482971</v>
      </c>
      <c r="AC2264" s="26">
        <v>0</v>
      </c>
      <c r="AD2264" s="26">
        <v>0</v>
      </c>
      <c r="AE2264" s="26">
        <v>65.809966292694554</v>
      </c>
    </row>
    <row r="2265" spans="1:31" x14ac:dyDescent="0.3">
      <c r="A2265">
        <v>2764596</v>
      </c>
      <c r="B2265">
        <v>1</v>
      </c>
      <c r="C2265" t="s">
        <v>80</v>
      </c>
      <c r="D2265" t="s">
        <v>89</v>
      </c>
      <c r="E2265" t="s">
        <v>166</v>
      </c>
      <c r="F2265" t="s">
        <v>6530</v>
      </c>
      <c r="G2265" t="s">
        <v>204</v>
      </c>
      <c r="H2265" t="s">
        <v>135</v>
      </c>
      <c r="I2265" t="s">
        <v>136</v>
      </c>
      <c r="J2265" t="s">
        <v>137</v>
      </c>
      <c r="K2265" t="s">
        <v>138</v>
      </c>
      <c r="L2265" t="s">
        <v>6531</v>
      </c>
      <c r="M2265" t="s">
        <v>6532</v>
      </c>
      <c r="N2265" s="26">
        <v>2.2372222220000002</v>
      </c>
      <c r="O2265">
        <v>0</v>
      </c>
      <c r="P2265">
        <v>35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 s="26">
        <v>0</v>
      </c>
      <c r="X2265" s="26">
        <v>18.74523658923794</v>
      </c>
      <c r="Y2265" s="26">
        <v>0</v>
      </c>
      <c r="Z2265" s="26">
        <v>0</v>
      </c>
      <c r="AA2265" s="26">
        <v>0</v>
      </c>
      <c r="AB2265" s="26">
        <v>0</v>
      </c>
      <c r="AC2265" s="26">
        <v>0</v>
      </c>
      <c r="AD2265" s="26">
        <v>0</v>
      </c>
      <c r="AE2265" s="26">
        <v>18.74523658923794</v>
      </c>
    </row>
    <row r="2266" spans="1:31" x14ac:dyDescent="0.3">
      <c r="A2266">
        <v>2764988</v>
      </c>
      <c r="B2266">
        <v>1</v>
      </c>
      <c r="C2266" t="s">
        <v>81</v>
      </c>
      <c r="D2266" t="s">
        <v>118</v>
      </c>
      <c r="E2266" t="s">
        <v>146</v>
      </c>
      <c r="F2266" t="s">
        <v>6533</v>
      </c>
      <c r="G2266" t="s">
        <v>148</v>
      </c>
      <c r="H2266" t="s">
        <v>149</v>
      </c>
      <c r="I2266" t="s">
        <v>136</v>
      </c>
      <c r="J2266" t="s">
        <v>137</v>
      </c>
      <c r="K2266" t="s">
        <v>138</v>
      </c>
      <c r="L2266" t="s">
        <v>6534</v>
      </c>
      <c r="M2266" t="s">
        <v>6535</v>
      </c>
      <c r="N2266" s="26">
        <v>4.7438888879999999</v>
      </c>
      <c r="O2266">
        <v>0</v>
      </c>
      <c r="P2266">
        <v>66</v>
      </c>
      <c r="Q2266">
        <v>0</v>
      </c>
      <c r="R2266">
        <v>4</v>
      </c>
      <c r="S2266">
        <v>0</v>
      </c>
      <c r="T2266">
        <v>10</v>
      </c>
      <c r="U2266">
        <v>0</v>
      </c>
      <c r="V2266">
        <v>0</v>
      </c>
      <c r="W2266" s="26">
        <v>0</v>
      </c>
      <c r="X2266" s="26">
        <v>9.5203560516123016</v>
      </c>
      <c r="Y2266" s="26">
        <v>0</v>
      </c>
      <c r="Z2266" s="26">
        <v>0</v>
      </c>
      <c r="AA2266" s="26">
        <v>0</v>
      </c>
      <c r="AB2266" s="26">
        <v>15.096241488881667</v>
      </c>
      <c r="AC2266" s="26">
        <v>0</v>
      </c>
      <c r="AD2266" s="26">
        <v>0</v>
      </c>
      <c r="AE2266" s="26">
        <v>24.61659754049397</v>
      </c>
    </row>
    <row r="2267" spans="1:31" x14ac:dyDescent="0.3">
      <c r="A2267">
        <v>2765372</v>
      </c>
      <c r="B2267">
        <v>1</v>
      </c>
      <c r="C2267" t="s">
        <v>80</v>
      </c>
      <c r="D2267" t="s">
        <v>82</v>
      </c>
      <c r="E2267" t="s">
        <v>170</v>
      </c>
      <c r="F2267" t="s">
        <v>6211</v>
      </c>
      <c r="G2267" t="s">
        <v>303</v>
      </c>
      <c r="H2267" t="s">
        <v>135</v>
      </c>
      <c r="I2267" t="s">
        <v>136</v>
      </c>
      <c r="J2267" t="s">
        <v>137</v>
      </c>
      <c r="K2267" t="s">
        <v>138</v>
      </c>
      <c r="L2267" t="s">
        <v>6536</v>
      </c>
      <c r="M2267" t="s">
        <v>6537</v>
      </c>
      <c r="N2267" s="26">
        <v>7.5233333330000001</v>
      </c>
      <c r="O2267">
        <v>0</v>
      </c>
      <c r="P2267">
        <v>186</v>
      </c>
      <c r="Q2267">
        <v>0</v>
      </c>
      <c r="R2267">
        <v>0</v>
      </c>
      <c r="S2267">
        <v>0</v>
      </c>
      <c r="T2267">
        <v>6</v>
      </c>
      <c r="U2267">
        <v>0</v>
      </c>
      <c r="V2267">
        <v>0</v>
      </c>
      <c r="W2267" s="26">
        <v>0</v>
      </c>
      <c r="X2267" s="26">
        <v>381.10102672432379</v>
      </c>
      <c r="Y2267" s="26">
        <v>0</v>
      </c>
      <c r="Z2267" s="26">
        <v>0</v>
      </c>
      <c r="AA2267" s="26">
        <v>0</v>
      </c>
      <c r="AB2267" s="26">
        <v>7.1495279016322506</v>
      </c>
      <c r="AC2267" s="26">
        <v>0</v>
      </c>
      <c r="AD2267" s="26">
        <v>0</v>
      </c>
      <c r="AE2267" s="26">
        <v>388.25055462595606</v>
      </c>
    </row>
    <row r="2268" spans="1:31" x14ac:dyDescent="0.3">
      <c r="A2268">
        <v>2764708</v>
      </c>
      <c r="B2268">
        <v>1</v>
      </c>
      <c r="C2268" t="s">
        <v>81</v>
      </c>
      <c r="D2268" t="s">
        <v>128</v>
      </c>
      <c r="E2268" t="s">
        <v>157</v>
      </c>
      <c r="F2268" t="s">
        <v>6538</v>
      </c>
      <c r="G2268" t="s">
        <v>186</v>
      </c>
      <c r="H2268" t="s">
        <v>149</v>
      </c>
      <c r="I2268" t="s">
        <v>136</v>
      </c>
      <c r="J2268" t="s">
        <v>137</v>
      </c>
      <c r="K2268" t="s">
        <v>187</v>
      </c>
      <c r="L2268" t="s">
        <v>6539</v>
      </c>
      <c r="M2268" t="s">
        <v>6540</v>
      </c>
      <c r="N2268" s="26">
        <v>2.9894444440000001</v>
      </c>
      <c r="O2268">
        <v>0</v>
      </c>
      <c r="P2268">
        <v>1279</v>
      </c>
      <c r="Q2268">
        <v>0</v>
      </c>
      <c r="R2268">
        <v>0</v>
      </c>
      <c r="S2268">
        <v>0</v>
      </c>
      <c r="T2268">
        <v>50</v>
      </c>
      <c r="U2268">
        <v>0</v>
      </c>
      <c r="V2268">
        <v>0</v>
      </c>
      <c r="W2268" s="26">
        <v>0</v>
      </c>
      <c r="X2268" s="26">
        <v>762.38190096297228</v>
      </c>
      <c r="Y2268" s="26">
        <v>0</v>
      </c>
      <c r="Z2268" s="26">
        <v>0</v>
      </c>
      <c r="AA2268" s="26">
        <v>0</v>
      </c>
      <c r="AB2268" s="26">
        <v>291.58303627714298</v>
      </c>
      <c r="AC2268" s="26">
        <v>0</v>
      </c>
      <c r="AD2268" s="26">
        <v>0</v>
      </c>
      <c r="AE2268" s="26">
        <v>1053.9649372401152</v>
      </c>
    </row>
    <row r="2269" spans="1:31" x14ac:dyDescent="0.3">
      <c r="A2269">
        <v>2765040</v>
      </c>
      <c r="B2269">
        <v>1</v>
      </c>
      <c r="C2269" t="s">
        <v>81</v>
      </c>
      <c r="D2269" t="s">
        <v>126</v>
      </c>
      <c r="E2269" t="s">
        <v>146</v>
      </c>
      <c r="F2269" t="s">
        <v>6541</v>
      </c>
      <c r="G2269" t="s">
        <v>148</v>
      </c>
      <c r="H2269" t="s">
        <v>149</v>
      </c>
      <c r="I2269" t="s">
        <v>136</v>
      </c>
      <c r="J2269" t="s">
        <v>137</v>
      </c>
      <c r="K2269" t="s">
        <v>138</v>
      </c>
      <c r="L2269" t="s">
        <v>6542</v>
      </c>
      <c r="M2269" t="s">
        <v>6543</v>
      </c>
      <c r="N2269" s="26">
        <v>1.373611111</v>
      </c>
      <c r="O2269">
        <v>0</v>
      </c>
      <c r="P2269">
        <v>31</v>
      </c>
      <c r="Q2269">
        <v>2</v>
      </c>
      <c r="R2269">
        <v>7</v>
      </c>
      <c r="S2269">
        <v>0</v>
      </c>
      <c r="T2269">
        <v>1</v>
      </c>
      <c r="U2269">
        <v>0</v>
      </c>
      <c r="V2269">
        <v>0</v>
      </c>
      <c r="W2269" s="26">
        <v>0</v>
      </c>
      <c r="X2269" s="26">
        <v>0.29279099011611109</v>
      </c>
      <c r="Y2269" s="26">
        <v>9.1499534703186285</v>
      </c>
      <c r="Z2269" s="26">
        <v>0.4797787735466667</v>
      </c>
      <c r="AA2269" s="26">
        <v>0</v>
      </c>
      <c r="AB2269" s="26">
        <v>0</v>
      </c>
      <c r="AC2269" s="26">
        <v>0</v>
      </c>
      <c r="AD2269" s="26">
        <v>0</v>
      </c>
      <c r="AE2269" s="26">
        <v>9.9225232339814067</v>
      </c>
    </row>
    <row r="2270" spans="1:31" x14ac:dyDescent="0.3">
      <c r="A2270">
        <v>2764854</v>
      </c>
      <c r="B2270">
        <v>1</v>
      </c>
      <c r="C2270" t="s">
        <v>81</v>
      </c>
      <c r="D2270" t="s">
        <v>116</v>
      </c>
      <c r="E2270" t="s">
        <v>132</v>
      </c>
      <c r="F2270" t="s">
        <v>6544</v>
      </c>
      <c r="G2270" t="s">
        <v>197</v>
      </c>
      <c r="H2270" t="s">
        <v>135</v>
      </c>
      <c r="I2270" t="s">
        <v>136</v>
      </c>
      <c r="J2270" t="s">
        <v>137</v>
      </c>
      <c r="K2270" t="s">
        <v>138</v>
      </c>
      <c r="L2270" t="s">
        <v>6545</v>
      </c>
      <c r="M2270" t="s">
        <v>6546</v>
      </c>
      <c r="N2270" s="26">
        <v>1.126666666</v>
      </c>
      <c r="O2270">
        <v>0</v>
      </c>
      <c r="P2270">
        <v>1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 s="26">
        <v>0</v>
      </c>
      <c r="X2270" s="26">
        <v>7.9910666006310069E-2</v>
      </c>
      <c r="Y2270" s="26">
        <v>0</v>
      </c>
      <c r="Z2270" s="26">
        <v>0</v>
      </c>
      <c r="AA2270" s="26">
        <v>0</v>
      </c>
      <c r="AB2270" s="26">
        <v>0</v>
      </c>
      <c r="AC2270" s="26">
        <v>0</v>
      </c>
      <c r="AD2270" s="26">
        <v>0</v>
      </c>
      <c r="AE2270" s="26">
        <v>7.9910666006310069E-2</v>
      </c>
    </row>
    <row r="2271" spans="1:31" x14ac:dyDescent="0.3">
      <c r="A2271">
        <v>2764831</v>
      </c>
      <c r="B2271">
        <v>1</v>
      </c>
      <c r="C2271" t="s">
        <v>80</v>
      </c>
      <c r="D2271" t="s">
        <v>99</v>
      </c>
      <c r="E2271" t="s">
        <v>146</v>
      </c>
      <c r="F2271" t="s">
        <v>6547</v>
      </c>
      <c r="G2271" t="s">
        <v>159</v>
      </c>
      <c r="H2271" t="s">
        <v>149</v>
      </c>
      <c r="I2271" t="s">
        <v>136</v>
      </c>
      <c r="J2271" t="s">
        <v>137</v>
      </c>
      <c r="K2271" t="s">
        <v>138</v>
      </c>
      <c r="L2271" t="s">
        <v>6548</v>
      </c>
      <c r="M2271" t="s">
        <v>6549</v>
      </c>
      <c r="N2271" s="26">
        <v>9.3333333000000004E-2</v>
      </c>
      <c r="O2271">
        <v>0</v>
      </c>
      <c r="P2271">
        <v>1158</v>
      </c>
      <c r="Q2271">
        <v>0</v>
      </c>
      <c r="R2271">
        <v>1</v>
      </c>
      <c r="S2271">
        <v>4</v>
      </c>
      <c r="T2271">
        <v>163</v>
      </c>
      <c r="U2271">
        <v>0</v>
      </c>
      <c r="V2271">
        <v>0</v>
      </c>
      <c r="W2271" s="26">
        <v>0</v>
      </c>
      <c r="X2271" s="26">
        <v>18.457575461708057</v>
      </c>
      <c r="Y2271" s="26">
        <v>0</v>
      </c>
      <c r="Z2271" s="26">
        <v>0</v>
      </c>
      <c r="AA2271" s="26">
        <v>2.3800846973658811</v>
      </c>
      <c r="AB2271" s="26">
        <v>16.197738156333905</v>
      </c>
      <c r="AC2271" s="26">
        <v>0</v>
      </c>
      <c r="AD2271" s="26">
        <v>0</v>
      </c>
      <c r="AE2271" s="26">
        <v>37.035398315407846</v>
      </c>
    </row>
    <row r="2272" spans="1:31" x14ac:dyDescent="0.3">
      <c r="A2272">
        <v>2764541</v>
      </c>
      <c r="B2272">
        <v>2</v>
      </c>
      <c r="C2272" t="s">
        <v>80</v>
      </c>
      <c r="D2272" t="s">
        <v>87</v>
      </c>
      <c r="E2272" t="s">
        <v>141</v>
      </c>
      <c r="F2272" t="s">
        <v>6550</v>
      </c>
      <c r="G2272" t="s">
        <v>204</v>
      </c>
      <c r="H2272" t="s">
        <v>135</v>
      </c>
      <c r="I2272" t="s">
        <v>136</v>
      </c>
      <c r="J2272" t="s">
        <v>137</v>
      </c>
      <c r="K2272" t="s">
        <v>138</v>
      </c>
      <c r="L2272" t="s">
        <v>5626</v>
      </c>
      <c r="M2272" t="s">
        <v>6551</v>
      </c>
      <c r="N2272" s="26">
        <v>0.28583333300000002</v>
      </c>
      <c r="O2272">
        <v>0</v>
      </c>
      <c r="P2272">
        <v>174</v>
      </c>
      <c r="Q2272">
        <v>0</v>
      </c>
      <c r="R2272">
        <v>0</v>
      </c>
      <c r="S2272">
        <v>0</v>
      </c>
      <c r="T2272">
        <v>6</v>
      </c>
      <c r="U2272">
        <v>0</v>
      </c>
      <c r="V2272">
        <v>0</v>
      </c>
      <c r="W2272" s="26">
        <v>0</v>
      </c>
      <c r="X2272" s="26">
        <v>13.390581751980305</v>
      </c>
      <c r="Y2272" s="26">
        <v>0</v>
      </c>
      <c r="Z2272" s="26">
        <v>0</v>
      </c>
      <c r="AA2272" s="26">
        <v>0</v>
      </c>
      <c r="AB2272" s="26">
        <v>0.19941884021551623</v>
      </c>
      <c r="AC2272" s="26">
        <v>0</v>
      </c>
      <c r="AD2272" s="26">
        <v>0</v>
      </c>
      <c r="AE2272" s="26">
        <v>13.590000592195821</v>
      </c>
    </row>
    <row r="2273" spans="1:31" x14ac:dyDescent="0.3">
      <c r="A2273">
        <v>2764662</v>
      </c>
      <c r="B2273">
        <v>1</v>
      </c>
      <c r="C2273" t="s">
        <v>81</v>
      </c>
      <c r="D2273" t="s">
        <v>127</v>
      </c>
      <c r="E2273" t="s">
        <v>146</v>
      </c>
      <c r="F2273" t="s">
        <v>6552</v>
      </c>
      <c r="G2273" t="s">
        <v>148</v>
      </c>
      <c r="H2273" t="s">
        <v>149</v>
      </c>
      <c r="I2273" t="s">
        <v>136</v>
      </c>
      <c r="J2273" t="s">
        <v>137</v>
      </c>
      <c r="K2273" t="s">
        <v>138</v>
      </c>
      <c r="L2273" t="s">
        <v>6553</v>
      </c>
      <c r="M2273" t="s">
        <v>6192</v>
      </c>
      <c r="N2273" s="26">
        <v>1.583611111</v>
      </c>
      <c r="O2273">
        <v>0</v>
      </c>
      <c r="P2273">
        <v>0</v>
      </c>
      <c r="Q2273">
        <v>0</v>
      </c>
      <c r="R2273">
        <v>12</v>
      </c>
      <c r="S2273">
        <v>0</v>
      </c>
      <c r="T2273">
        <v>0</v>
      </c>
      <c r="U2273">
        <v>0</v>
      </c>
      <c r="V2273">
        <v>0</v>
      </c>
      <c r="W2273" s="26">
        <v>0</v>
      </c>
      <c r="X2273" s="26">
        <v>0</v>
      </c>
      <c r="Y2273" s="26">
        <v>0</v>
      </c>
      <c r="Z2273" s="26">
        <v>0.61068815616000005</v>
      </c>
      <c r="AA2273" s="26">
        <v>0</v>
      </c>
      <c r="AB2273" s="26">
        <v>0</v>
      </c>
      <c r="AC2273" s="26">
        <v>0</v>
      </c>
      <c r="AD2273" s="26">
        <v>0</v>
      </c>
      <c r="AE2273" s="26">
        <v>0.61068815616000005</v>
      </c>
    </row>
    <row r="2274" spans="1:31" x14ac:dyDescent="0.3">
      <c r="A2274">
        <v>2765226</v>
      </c>
      <c r="B2274">
        <v>1</v>
      </c>
      <c r="C2274" t="s">
        <v>81</v>
      </c>
      <c r="D2274" t="s">
        <v>121</v>
      </c>
      <c r="E2274" t="s">
        <v>141</v>
      </c>
      <c r="F2274" t="s">
        <v>6554</v>
      </c>
      <c r="G2274" t="s">
        <v>344</v>
      </c>
      <c r="H2274" t="s">
        <v>135</v>
      </c>
      <c r="I2274" t="s">
        <v>136</v>
      </c>
      <c r="J2274" t="s">
        <v>137</v>
      </c>
      <c r="K2274" t="s">
        <v>138</v>
      </c>
      <c r="L2274" t="s">
        <v>6555</v>
      </c>
      <c r="M2274" t="s">
        <v>6556</v>
      </c>
      <c r="N2274" s="26">
        <v>1.8688888880000001</v>
      </c>
      <c r="O2274">
        <v>0</v>
      </c>
      <c r="P2274">
        <v>29</v>
      </c>
      <c r="Q2274">
        <v>0</v>
      </c>
      <c r="R2274">
        <v>8</v>
      </c>
      <c r="S2274">
        <v>0</v>
      </c>
      <c r="T2274">
        <v>4</v>
      </c>
      <c r="U2274">
        <v>0</v>
      </c>
      <c r="V2274">
        <v>0</v>
      </c>
      <c r="W2274" s="26">
        <v>0</v>
      </c>
      <c r="X2274" s="26">
        <v>0.93953432828444439</v>
      </c>
      <c r="Y2274" s="26">
        <v>0</v>
      </c>
      <c r="Z2274" s="26">
        <v>0.7375165687466666</v>
      </c>
      <c r="AA2274" s="26">
        <v>0</v>
      </c>
      <c r="AB2274" s="26">
        <v>4.9165762188500004</v>
      </c>
      <c r="AC2274" s="26">
        <v>0</v>
      </c>
      <c r="AD2274" s="26">
        <v>0</v>
      </c>
      <c r="AE2274" s="26">
        <v>6.5936271158811115</v>
      </c>
    </row>
    <row r="2275" spans="1:31" x14ac:dyDescent="0.3">
      <c r="A2275">
        <v>2765349</v>
      </c>
      <c r="B2275">
        <v>1</v>
      </c>
      <c r="C2275" t="s">
        <v>81</v>
      </c>
      <c r="D2275" t="s">
        <v>117</v>
      </c>
      <c r="E2275" t="s">
        <v>170</v>
      </c>
      <c r="F2275" t="s">
        <v>6557</v>
      </c>
      <c r="G2275" t="s">
        <v>204</v>
      </c>
      <c r="H2275" t="s">
        <v>135</v>
      </c>
      <c r="I2275" t="s">
        <v>136</v>
      </c>
      <c r="J2275" t="s">
        <v>137</v>
      </c>
      <c r="K2275" t="s">
        <v>138</v>
      </c>
      <c r="L2275" t="s">
        <v>6558</v>
      </c>
      <c r="M2275" t="s">
        <v>6559</v>
      </c>
      <c r="N2275" s="26">
        <v>1.038333333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2</v>
      </c>
      <c r="U2275">
        <v>0</v>
      </c>
      <c r="V2275">
        <v>0</v>
      </c>
      <c r="W2275" s="26">
        <v>0</v>
      </c>
      <c r="X2275" s="26">
        <v>0</v>
      </c>
      <c r="Y2275" s="26">
        <v>0</v>
      </c>
      <c r="Z2275" s="26">
        <v>0</v>
      </c>
      <c r="AA2275" s="26">
        <v>0</v>
      </c>
      <c r="AB2275" s="26">
        <v>0.93377510321418311</v>
      </c>
      <c r="AC2275" s="26">
        <v>0</v>
      </c>
      <c r="AD2275" s="26">
        <v>0</v>
      </c>
      <c r="AE2275" s="26">
        <v>0.93377510321418311</v>
      </c>
    </row>
    <row r="2276" spans="1:31" x14ac:dyDescent="0.3">
      <c r="A2276">
        <v>2765160</v>
      </c>
      <c r="B2276">
        <v>2</v>
      </c>
      <c r="C2276" t="s">
        <v>80</v>
      </c>
      <c r="D2276" t="s">
        <v>93</v>
      </c>
      <c r="E2276" t="s">
        <v>170</v>
      </c>
      <c r="F2276" t="s">
        <v>6560</v>
      </c>
      <c r="G2276" t="s">
        <v>197</v>
      </c>
      <c r="H2276" t="s">
        <v>135</v>
      </c>
      <c r="I2276" t="s">
        <v>136</v>
      </c>
      <c r="J2276" t="s">
        <v>137</v>
      </c>
      <c r="K2276" t="s">
        <v>138</v>
      </c>
      <c r="L2276" t="s">
        <v>6486</v>
      </c>
      <c r="M2276" t="s">
        <v>6561</v>
      </c>
      <c r="N2276" s="26">
        <v>0.46500000000000002</v>
      </c>
      <c r="O2276">
        <v>0</v>
      </c>
      <c r="P2276">
        <v>40</v>
      </c>
      <c r="Q2276">
        <v>0</v>
      </c>
      <c r="R2276">
        <v>1</v>
      </c>
      <c r="S2276">
        <v>0</v>
      </c>
      <c r="T2276">
        <v>0</v>
      </c>
      <c r="U2276">
        <v>0</v>
      </c>
      <c r="V2276">
        <v>0</v>
      </c>
      <c r="W2276" s="26">
        <v>0</v>
      </c>
      <c r="X2276" s="26">
        <v>3.4240965239917802</v>
      </c>
      <c r="Y2276" s="26">
        <v>0</v>
      </c>
      <c r="Z2276" s="26">
        <v>0</v>
      </c>
      <c r="AA2276" s="26">
        <v>0</v>
      </c>
      <c r="AB2276" s="26">
        <v>0</v>
      </c>
      <c r="AC2276" s="26">
        <v>0</v>
      </c>
      <c r="AD2276" s="26">
        <v>0</v>
      </c>
      <c r="AE2276" s="26">
        <v>3.4240965239917802</v>
      </c>
    </row>
    <row r="2277" spans="1:31" x14ac:dyDescent="0.3">
      <c r="A2277">
        <v>2764621</v>
      </c>
      <c r="B2277">
        <v>3</v>
      </c>
      <c r="C2277" t="s">
        <v>80</v>
      </c>
      <c r="D2277" t="s">
        <v>95</v>
      </c>
      <c r="E2277" t="s">
        <v>157</v>
      </c>
      <c r="F2277" t="s">
        <v>6562</v>
      </c>
      <c r="G2277" t="s">
        <v>159</v>
      </c>
      <c r="H2277" t="s">
        <v>149</v>
      </c>
      <c r="I2277" t="s">
        <v>136</v>
      </c>
      <c r="J2277" t="s">
        <v>137</v>
      </c>
      <c r="K2277" t="s">
        <v>138</v>
      </c>
      <c r="L2277" t="s">
        <v>6038</v>
      </c>
      <c r="M2277" t="s">
        <v>6563</v>
      </c>
      <c r="N2277" s="26">
        <v>0.56333333299999999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3</v>
      </c>
      <c r="V2277">
        <v>0</v>
      </c>
      <c r="W2277" s="26">
        <v>0</v>
      </c>
      <c r="X2277" s="26">
        <v>0</v>
      </c>
      <c r="Y2277" s="26">
        <v>0</v>
      </c>
      <c r="Z2277" s="26">
        <v>0</v>
      </c>
      <c r="AA2277" s="26">
        <v>0</v>
      </c>
      <c r="AB2277" s="26">
        <v>0</v>
      </c>
      <c r="AC2277" s="26">
        <v>23.302072537046801</v>
      </c>
      <c r="AD2277" s="26">
        <v>0</v>
      </c>
      <c r="AE2277" s="26">
        <v>23.302072537046801</v>
      </c>
    </row>
    <row r="2278" spans="1:31" x14ac:dyDescent="0.3">
      <c r="A2278">
        <v>2764871</v>
      </c>
      <c r="B2278">
        <v>1</v>
      </c>
      <c r="C2278" t="s">
        <v>80</v>
      </c>
      <c r="D2278" t="s">
        <v>82</v>
      </c>
      <c r="E2278" t="s">
        <v>170</v>
      </c>
      <c r="F2278" t="s">
        <v>6564</v>
      </c>
      <c r="G2278" t="s">
        <v>186</v>
      </c>
      <c r="H2278" t="s">
        <v>135</v>
      </c>
      <c r="I2278" t="s">
        <v>136</v>
      </c>
      <c r="J2278" t="s">
        <v>137</v>
      </c>
      <c r="K2278" t="s">
        <v>187</v>
      </c>
      <c r="L2278" t="s">
        <v>6565</v>
      </c>
      <c r="M2278" t="s">
        <v>6566</v>
      </c>
      <c r="N2278" s="26">
        <v>6.3605555550000004</v>
      </c>
      <c r="O2278">
        <v>0</v>
      </c>
      <c r="P2278">
        <v>31</v>
      </c>
      <c r="Q2278">
        <v>0</v>
      </c>
      <c r="R2278">
        <v>0</v>
      </c>
      <c r="S2278">
        <v>0</v>
      </c>
      <c r="T2278">
        <v>10</v>
      </c>
      <c r="U2278">
        <v>0</v>
      </c>
      <c r="V2278">
        <v>0</v>
      </c>
      <c r="W2278" s="26">
        <v>0</v>
      </c>
      <c r="X2278" s="26">
        <v>71.715385466347414</v>
      </c>
      <c r="Y2278" s="26">
        <v>0</v>
      </c>
      <c r="Z2278" s="26">
        <v>0</v>
      </c>
      <c r="AA2278" s="26">
        <v>0</v>
      </c>
      <c r="AB2278" s="26">
        <v>91.131422516361496</v>
      </c>
      <c r="AC2278" s="26">
        <v>0</v>
      </c>
      <c r="AD2278" s="26">
        <v>0</v>
      </c>
      <c r="AE2278" s="26">
        <v>162.84680798270892</v>
      </c>
    </row>
    <row r="2279" spans="1:31" x14ac:dyDescent="0.3">
      <c r="A2279">
        <v>2765309</v>
      </c>
      <c r="B2279">
        <v>1</v>
      </c>
      <c r="C2279" t="s">
        <v>80</v>
      </c>
      <c r="D2279" t="s">
        <v>82</v>
      </c>
      <c r="E2279" t="s">
        <v>166</v>
      </c>
      <c r="F2279" t="s">
        <v>4244</v>
      </c>
      <c r="G2279" t="s">
        <v>425</v>
      </c>
      <c r="H2279" t="s">
        <v>135</v>
      </c>
      <c r="I2279" t="s">
        <v>136</v>
      </c>
      <c r="J2279" t="s">
        <v>137</v>
      </c>
      <c r="K2279" t="s">
        <v>138</v>
      </c>
      <c r="L2279" t="s">
        <v>6567</v>
      </c>
      <c r="M2279" t="s">
        <v>6568</v>
      </c>
      <c r="N2279" s="26">
        <v>5.6805555549999998</v>
      </c>
      <c r="O2279">
        <v>0</v>
      </c>
      <c r="P2279">
        <v>57</v>
      </c>
      <c r="Q2279">
        <v>0</v>
      </c>
      <c r="R2279">
        <v>0</v>
      </c>
      <c r="S2279">
        <v>0</v>
      </c>
      <c r="T2279">
        <v>15</v>
      </c>
      <c r="U2279">
        <v>0</v>
      </c>
      <c r="V2279">
        <v>0</v>
      </c>
      <c r="W2279" s="26">
        <v>0</v>
      </c>
      <c r="X2279" s="26">
        <v>133.07691734645169</v>
      </c>
      <c r="Y2279" s="26">
        <v>0</v>
      </c>
      <c r="Z2279" s="26">
        <v>0</v>
      </c>
      <c r="AA2279" s="26">
        <v>0</v>
      </c>
      <c r="AB2279" s="26">
        <v>219.73373595716876</v>
      </c>
      <c r="AC2279" s="26">
        <v>0</v>
      </c>
      <c r="AD2279" s="26">
        <v>0</v>
      </c>
      <c r="AE2279" s="26">
        <v>352.81065330362048</v>
      </c>
    </row>
    <row r="2280" spans="1:31" x14ac:dyDescent="0.3">
      <c r="A2280">
        <v>2764771</v>
      </c>
      <c r="B2280">
        <v>1</v>
      </c>
      <c r="C2280" t="s">
        <v>80</v>
      </c>
      <c r="D2280" t="s">
        <v>95</v>
      </c>
      <c r="E2280" t="s">
        <v>146</v>
      </c>
      <c r="F2280" t="s">
        <v>2931</v>
      </c>
      <c r="G2280" t="s">
        <v>628</v>
      </c>
      <c r="H2280" t="s">
        <v>149</v>
      </c>
      <c r="I2280" t="s">
        <v>136</v>
      </c>
      <c r="J2280" t="s">
        <v>137</v>
      </c>
      <c r="K2280" t="s">
        <v>187</v>
      </c>
      <c r="L2280" t="s">
        <v>6569</v>
      </c>
      <c r="M2280" t="s">
        <v>6570</v>
      </c>
      <c r="N2280" s="26">
        <v>7.5233333330000001</v>
      </c>
      <c r="O2280">
        <v>1</v>
      </c>
      <c r="P2280">
        <v>0</v>
      </c>
      <c r="Q2280">
        <v>2</v>
      </c>
      <c r="R2280">
        <v>0</v>
      </c>
      <c r="S2280">
        <v>4</v>
      </c>
      <c r="T2280">
        <v>0</v>
      </c>
      <c r="U2280">
        <v>0</v>
      </c>
      <c r="V2280">
        <v>0</v>
      </c>
      <c r="W2280" s="26">
        <v>1.5004115477566666</v>
      </c>
      <c r="X2280" s="26">
        <v>0</v>
      </c>
      <c r="Y2280" s="26">
        <v>6.6040350528930984</v>
      </c>
      <c r="Z2280" s="26">
        <v>0</v>
      </c>
      <c r="AA2280" s="26">
        <v>238.21046733708749</v>
      </c>
      <c r="AB2280" s="26">
        <v>0</v>
      </c>
      <c r="AC2280" s="26">
        <v>0</v>
      </c>
      <c r="AD2280" s="26">
        <v>0</v>
      </c>
      <c r="AE2280" s="26">
        <v>246.31491393773726</v>
      </c>
    </row>
    <row r="2281" spans="1:31" x14ac:dyDescent="0.3">
      <c r="A2281">
        <v>2765289</v>
      </c>
      <c r="B2281">
        <v>1</v>
      </c>
      <c r="C2281" t="s">
        <v>80</v>
      </c>
      <c r="D2281" t="s">
        <v>85</v>
      </c>
      <c r="E2281" t="s">
        <v>132</v>
      </c>
      <c r="F2281" t="s">
        <v>6571</v>
      </c>
      <c r="G2281" t="s">
        <v>197</v>
      </c>
      <c r="H2281" t="s">
        <v>135</v>
      </c>
      <c r="I2281" t="s">
        <v>136</v>
      </c>
      <c r="J2281" t="s">
        <v>137</v>
      </c>
      <c r="K2281" t="s">
        <v>138</v>
      </c>
      <c r="L2281" t="s">
        <v>6572</v>
      </c>
      <c r="M2281" t="s">
        <v>6573</v>
      </c>
      <c r="N2281" s="26">
        <v>3.3597222219999998</v>
      </c>
      <c r="O2281">
        <v>0</v>
      </c>
      <c r="P2281">
        <v>3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 s="26">
        <v>0</v>
      </c>
      <c r="X2281" s="26">
        <v>2.8683675399442357</v>
      </c>
      <c r="Y2281" s="26">
        <v>0</v>
      </c>
      <c r="Z2281" s="26">
        <v>0</v>
      </c>
      <c r="AA2281" s="26">
        <v>0</v>
      </c>
      <c r="AB2281" s="26">
        <v>0</v>
      </c>
      <c r="AC2281" s="26">
        <v>0</v>
      </c>
      <c r="AD2281" s="26">
        <v>0</v>
      </c>
      <c r="AE2281" s="26">
        <v>2.8683675399442357</v>
      </c>
    </row>
    <row r="2282" spans="1:31" x14ac:dyDescent="0.3">
      <c r="A2282">
        <v>2764934</v>
      </c>
      <c r="B2282">
        <v>1</v>
      </c>
      <c r="C2282" t="s">
        <v>80</v>
      </c>
      <c r="D2282" t="s">
        <v>103</v>
      </c>
      <c r="E2282" t="s">
        <v>152</v>
      </c>
      <c r="F2282" t="s">
        <v>6574</v>
      </c>
      <c r="G2282" t="s">
        <v>159</v>
      </c>
      <c r="H2282" t="s">
        <v>149</v>
      </c>
      <c r="I2282" t="s">
        <v>136</v>
      </c>
      <c r="J2282" t="s">
        <v>137</v>
      </c>
      <c r="K2282" t="s">
        <v>138</v>
      </c>
      <c r="L2282" t="s">
        <v>6575</v>
      </c>
      <c r="M2282" t="s">
        <v>6576</v>
      </c>
      <c r="N2282" s="26">
        <v>0.78638888799999995</v>
      </c>
      <c r="O2282">
        <v>0</v>
      </c>
      <c r="P2282">
        <v>0</v>
      </c>
      <c r="Q2282">
        <v>0</v>
      </c>
      <c r="R2282">
        <v>0</v>
      </c>
      <c r="S2282">
        <v>7</v>
      </c>
      <c r="T2282">
        <v>2</v>
      </c>
      <c r="U2282">
        <v>18</v>
      </c>
      <c r="V2282">
        <v>2</v>
      </c>
      <c r="W2282" s="26">
        <v>0</v>
      </c>
      <c r="X2282" s="26">
        <v>0</v>
      </c>
      <c r="Y2282" s="26">
        <v>0</v>
      </c>
      <c r="Z2282" s="26">
        <v>0</v>
      </c>
      <c r="AA2282" s="26">
        <v>142.64484959820149</v>
      </c>
      <c r="AB2282" s="26">
        <v>3.5889979232413909</v>
      </c>
      <c r="AC2282" s="26">
        <v>1881.9985836690494</v>
      </c>
      <c r="AD2282" s="26">
        <v>110.21526148373189</v>
      </c>
      <c r="AE2282" s="26">
        <v>2138.4476926742241</v>
      </c>
    </row>
    <row r="2283" spans="1:31" x14ac:dyDescent="0.3">
      <c r="A2283">
        <v>2764954</v>
      </c>
      <c r="B2283">
        <v>1</v>
      </c>
      <c r="C2283" t="s">
        <v>80</v>
      </c>
      <c r="D2283" t="s">
        <v>98</v>
      </c>
      <c r="E2283" t="s">
        <v>132</v>
      </c>
      <c r="F2283" t="s">
        <v>6577</v>
      </c>
      <c r="G2283" t="s">
        <v>197</v>
      </c>
      <c r="H2283" t="s">
        <v>135</v>
      </c>
      <c r="I2283" t="s">
        <v>136</v>
      </c>
      <c r="J2283" t="s">
        <v>137</v>
      </c>
      <c r="K2283" t="s">
        <v>138</v>
      </c>
      <c r="L2283" t="s">
        <v>6578</v>
      </c>
      <c r="M2283" t="s">
        <v>6579</v>
      </c>
      <c r="N2283" s="26">
        <v>0.949722222</v>
      </c>
      <c r="O2283">
        <v>0</v>
      </c>
      <c r="P2283">
        <v>1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 s="26">
        <v>0</v>
      </c>
      <c r="X2283" s="26">
        <v>0.20844288904878916</v>
      </c>
      <c r="Y2283" s="26">
        <v>0</v>
      </c>
      <c r="Z2283" s="26">
        <v>0</v>
      </c>
      <c r="AA2283" s="26">
        <v>0</v>
      </c>
      <c r="AB2283" s="26">
        <v>0</v>
      </c>
      <c r="AC2283" s="26">
        <v>0</v>
      </c>
      <c r="AD2283" s="26">
        <v>0</v>
      </c>
      <c r="AE2283" s="26">
        <v>0.20844288904878916</v>
      </c>
    </row>
    <row r="2284" spans="1:31" x14ac:dyDescent="0.3">
      <c r="A2284">
        <v>2764811</v>
      </c>
      <c r="B2284">
        <v>1</v>
      </c>
      <c r="C2284" t="s">
        <v>80</v>
      </c>
      <c r="D2284" t="s">
        <v>94</v>
      </c>
      <c r="E2284" t="s">
        <v>157</v>
      </c>
      <c r="F2284" t="s">
        <v>6580</v>
      </c>
      <c r="G2284" t="s">
        <v>159</v>
      </c>
      <c r="H2284" t="s">
        <v>149</v>
      </c>
      <c r="I2284" t="s">
        <v>136</v>
      </c>
      <c r="J2284" t="s">
        <v>137</v>
      </c>
      <c r="K2284" t="s">
        <v>138</v>
      </c>
      <c r="L2284" t="s">
        <v>6581</v>
      </c>
      <c r="M2284" t="s">
        <v>6582</v>
      </c>
      <c r="N2284" s="26">
        <v>1.266388888</v>
      </c>
      <c r="O2284">
        <v>0</v>
      </c>
      <c r="P2284">
        <v>209</v>
      </c>
      <c r="Q2284">
        <v>30</v>
      </c>
      <c r="R2284">
        <v>21</v>
      </c>
      <c r="S2284">
        <v>2</v>
      </c>
      <c r="T2284">
        <v>23</v>
      </c>
      <c r="U2284">
        <v>0</v>
      </c>
      <c r="V2284">
        <v>0</v>
      </c>
      <c r="W2284" s="26">
        <v>0</v>
      </c>
      <c r="X2284" s="26">
        <v>29.111715833474381</v>
      </c>
      <c r="Y2284" s="26">
        <v>5.5189701284496548</v>
      </c>
      <c r="Z2284" s="26">
        <v>0.51422505140329466</v>
      </c>
      <c r="AA2284" s="26">
        <v>17.475528575419258</v>
      </c>
      <c r="AB2284" s="26">
        <v>32.066165483011396</v>
      </c>
      <c r="AC2284" s="26">
        <v>0</v>
      </c>
      <c r="AD2284" s="26">
        <v>0</v>
      </c>
      <c r="AE2284" s="26">
        <v>84.686605071757981</v>
      </c>
    </row>
    <row r="2285" spans="1:31" x14ac:dyDescent="0.3">
      <c r="A2285">
        <v>2764834</v>
      </c>
      <c r="B2285">
        <v>1</v>
      </c>
      <c r="C2285" t="s">
        <v>80</v>
      </c>
      <c r="D2285" t="s">
        <v>110</v>
      </c>
      <c r="E2285" t="s">
        <v>132</v>
      </c>
      <c r="F2285" t="s">
        <v>6583</v>
      </c>
      <c r="G2285" t="s">
        <v>134</v>
      </c>
      <c r="H2285" t="s">
        <v>135</v>
      </c>
      <c r="I2285" t="s">
        <v>136</v>
      </c>
      <c r="J2285" t="s">
        <v>137</v>
      </c>
      <c r="K2285" t="s">
        <v>138</v>
      </c>
      <c r="L2285" t="s">
        <v>6584</v>
      </c>
      <c r="M2285" t="s">
        <v>6585</v>
      </c>
      <c r="N2285" s="26">
        <v>0.633611111</v>
      </c>
      <c r="O2285">
        <v>0</v>
      </c>
      <c r="P2285">
        <v>11</v>
      </c>
      <c r="Q2285">
        <v>0</v>
      </c>
      <c r="R2285">
        <v>0</v>
      </c>
      <c r="S2285">
        <v>0</v>
      </c>
      <c r="T2285">
        <v>1</v>
      </c>
      <c r="U2285">
        <v>0</v>
      </c>
      <c r="V2285">
        <v>0</v>
      </c>
      <c r="W2285" s="26">
        <v>0</v>
      </c>
      <c r="X2285" s="26">
        <v>1.7150837584636776</v>
      </c>
      <c r="Y2285" s="26">
        <v>0</v>
      </c>
      <c r="Z2285" s="26">
        <v>0</v>
      </c>
      <c r="AA2285" s="26">
        <v>0</v>
      </c>
      <c r="AB2285" s="26">
        <v>10.958845608712272</v>
      </c>
      <c r="AC2285" s="26">
        <v>0</v>
      </c>
      <c r="AD2285" s="26">
        <v>0</v>
      </c>
      <c r="AE2285" s="26">
        <v>12.673929367175949</v>
      </c>
    </row>
    <row r="2286" spans="1:31" x14ac:dyDescent="0.3">
      <c r="A2286">
        <v>2764891</v>
      </c>
      <c r="B2286">
        <v>1</v>
      </c>
      <c r="C2286" t="s">
        <v>80</v>
      </c>
      <c r="D2286" t="s">
        <v>104</v>
      </c>
      <c r="E2286" t="s">
        <v>146</v>
      </c>
      <c r="F2286" t="s">
        <v>6586</v>
      </c>
      <c r="G2286" t="s">
        <v>148</v>
      </c>
      <c r="H2286" t="s">
        <v>149</v>
      </c>
      <c r="I2286" t="s">
        <v>136</v>
      </c>
      <c r="J2286" t="s">
        <v>137</v>
      </c>
      <c r="K2286" t="s">
        <v>138</v>
      </c>
      <c r="L2286" t="s">
        <v>6587</v>
      </c>
      <c r="M2286" t="s">
        <v>6588</v>
      </c>
      <c r="N2286" s="26">
        <v>4.8347222219999999</v>
      </c>
      <c r="O2286">
        <v>0</v>
      </c>
      <c r="P2286">
        <v>24</v>
      </c>
      <c r="Q2286">
        <v>0</v>
      </c>
      <c r="R2286">
        <v>14</v>
      </c>
      <c r="S2286">
        <v>0</v>
      </c>
      <c r="T2286">
        <v>6</v>
      </c>
      <c r="U2286">
        <v>0</v>
      </c>
      <c r="V2286">
        <v>0</v>
      </c>
      <c r="W2286" s="26">
        <v>0</v>
      </c>
      <c r="X2286" s="26">
        <v>9.5867724832050722</v>
      </c>
      <c r="Y2286" s="26">
        <v>0</v>
      </c>
      <c r="Z2286" s="26">
        <v>0.35418848775041306</v>
      </c>
      <c r="AA2286" s="26">
        <v>0</v>
      </c>
      <c r="AB2286" s="26">
        <v>7.9910696466627771</v>
      </c>
      <c r="AC2286" s="26">
        <v>0</v>
      </c>
      <c r="AD2286" s="26">
        <v>0</v>
      </c>
      <c r="AE2286" s="26">
        <v>17.932030617618263</v>
      </c>
    </row>
    <row r="2287" spans="1:31" x14ac:dyDescent="0.3">
      <c r="A2287">
        <v>2764599</v>
      </c>
      <c r="B2287">
        <v>1</v>
      </c>
      <c r="C2287" t="s">
        <v>80</v>
      </c>
      <c r="D2287" t="s">
        <v>103</v>
      </c>
      <c r="E2287" t="s">
        <v>175</v>
      </c>
      <c r="F2287" t="s">
        <v>6589</v>
      </c>
      <c r="G2287" t="s">
        <v>159</v>
      </c>
      <c r="H2287" t="s">
        <v>149</v>
      </c>
      <c r="I2287" t="s">
        <v>136</v>
      </c>
      <c r="J2287" t="s">
        <v>137</v>
      </c>
      <c r="K2287" t="s">
        <v>138</v>
      </c>
      <c r="L2287" t="s">
        <v>6590</v>
      </c>
      <c r="M2287" t="s">
        <v>6591</v>
      </c>
      <c r="N2287" s="26">
        <v>0.57722222199999995</v>
      </c>
      <c r="O2287">
        <v>0</v>
      </c>
      <c r="P2287">
        <v>9</v>
      </c>
      <c r="Q2287">
        <v>42</v>
      </c>
      <c r="R2287">
        <v>88</v>
      </c>
      <c r="S2287">
        <v>17</v>
      </c>
      <c r="T2287">
        <v>24</v>
      </c>
      <c r="U2287">
        <v>5</v>
      </c>
      <c r="V2287">
        <v>0</v>
      </c>
      <c r="W2287" s="26">
        <v>0</v>
      </c>
      <c r="X2287" s="26">
        <v>0.86007294645334509</v>
      </c>
      <c r="Y2287" s="26">
        <v>14.730964591757372</v>
      </c>
      <c r="Z2287" s="26">
        <v>4.6943543250055768</v>
      </c>
      <c r="AA2287" s="26">
        <v>76.524799910832883</v>
      </c>
      <c r="AB2287" s="26">
        <v>19.643134148361234</v>
      </c>
      <c r="AC2287" s="26">
        <v>145.49249569311198</v>
      </c>
      <c r="AD2287" s="26">
        <v>0</v>
      </c>
      <c r="AE2287" s="26">
        <v>261.94582161552239</v>
      </c>
    </row>
    <row r="2288" spans="1:31" x14ac:dyDescent="0.3">
      <c r="A2288">
        <v>2765189</v>
      </c>
      <c r="B2288">
        <v>1</v>
      </c>
      <c r="C2288" t="s">
        <v>80</v>
      </c>
      <c r="D2288" t="s">
        <v>100</v>
      </c>
      <c r="E2288" t="s">
        <v>157</v>
      </c>
      <c r="F2288" t="s">
        <v>3099</v>
      </c>
      <c r="G2288" t="s">
        <v>159</v>
      </c>
      <c r="H2288" t="s">
        <v>149</v>
      </c>
      <c r="I2288" t="s">
        <v>136</v>
      </c>
      <c r="J2288" t="s">
        <v>137</v>
      </c>
      <c r="K2288" t="s">
        <v>138</v>
      </c>
      <c r="L2288" t="s">
        <v>6592</v>
      </c>
      <c r="M2288" t="s">
        <v>6593</v>
      </c>
      <c r="N2288" s="26">
        <v>6.3333333000000006E-2</v>
      </c>
      <c r="O2288">
        <v>1</v>
      </c>
      <c r="P2288">
        <v>26</v>
      </c>
      <c r="Q2288">
        <v>53</v>
      </c>
      <c r="R2288">
        <v>34</v>
      </c>
      <c r="S2288">
        <v>6</v>
      </c>
      <c r="T2288">
        <v>13</v>
      </c>
      <c r="U2288">
        <v>0</v>
      </c>
      <c r="V2288">
        <v>0</v>
      </c>
      <c r="W2288" s="26">
        <v>1.330943844E-2</v>
      </c>
      <c r="X2288" s="26">
        <v>0.15676894746791972</v>
      </c>
      <c r="Y2288" s="26">
        <v>1.0106579383633261</v>
      </c>
      <c r="Z2288" s="26">
        <v>0.53324759132069099</v>
      </c>
      <c r="AA2288" s="26">
        <v>0.26048470600902401</v>
      </c>
      <c r="AB2288" s="26">
        <v>0.28767234762731803</v>
      </c>
      <c r="AC2288" s="26">
        <v>0</v>
      </c>
      <c r="AD2288" s="26">
        <v>0</v>
      </c>
      <c r="AE2288" s="26">
        <v>2.262140969228279</v>
      </c>
    </row>
    <row r="2289" spans="1:31" x14ac:dyDescent="0.3">
      <c r="A2289">
        <v>2764874</v>
      </c>
      <c r="B2289">
        <v>1</v>
      </c>
      <c r="C2289" t="s">
        <v>80</v>
      </c>
      <c r="D2289" t="s">
        <v>95</v>
      </c>
      <c r="E2289" t="s">
        <v>146</v>
      </c>
      <c r="F2289" t="s">
        <v>6594</v>
      </c>
      <c r="G2289" t="s">
        <v>148</v>
      </c>
      <c r="H2289" t="s">
        <v>149</v>
      </c>
      <c r="I2289" t="s">
        <v>136</v>
      </c>
      <c r="J2289" t="s">
        <v>137</v>
      </c>
      <c r="K2289" t="s">
        <v>138</v>
      </c>
      <c r="L2289" t="s">
        <v>6595</v>
      </c>
      <c r="M2289" t="s">
        <v>6596</v>
      </c>
      <c r="N2289" s="26">
        <v>3.7647222220000001</v>
      </c>
      <c r="O2289">
        <v>0</v>
      </c>
      <c r="P2289">
        <v>24</v>
      </c>
      <c r="Q2289">
        <v>0</v>
      </c>
      <c r="R2289">
        <v>24</v>
      </c>
      <c r="S2289">
        <v>0</v>
      </c>
      <c r="T2289">
        <v>11</v>
      </c>
      <c r="U2289">
        <v>0</v>
      </c>
      <c r="V2289">
        <v>0</v>
      </c>
      <c r="W2289" s="26">
        <v>0</v>
      </c>
      <c r="X2289" s="26">
        <v>28.715601227959048</v>
      </c>
      <c r="Y2289" s="26">
        <v>0</v>
      </c>
      <c r="Z2289" s="26">
        <v>14.529471699875421</v>
      </c>
      <c r="AA2289" s="26">
        <v>0</v>
      </c>
      <c r="AB2289" s="26">
        <v>71.695538444965251</v>
      </c>
      <c r="AC2289" s="26">
        <v>0</v>
      </c>
      <c r="AD2289" s="26">
        <v>0</v>
      </c>
      <c r="AE2289" s="26">
        <v>114.94061137279972</v>
      </c>
    </row>
    <row r="2290" spans="1:31" x14ac:dyDescent="0.3">
      <c r="A2290">
        <v>2765229</v>
      </c>
      <c r="B2290">
        <v>1</v>
      </c>
      <c r="C2290" t="s">
        <v>81</v>
      </c>
      <c r="D2290" t="s">
        <v>118</v>
      </c>
      <c r="E2290" t="s">
        <v>132</v>
      </c>
      <c r="F2290" t="s">
        <v>6597</v>
      </c>
      <c r="G2290" t="s">
        <v>197</v>
      </c>
      <c r="H2290" t="s">
        <v>135</v>
      </c>
      <c r="I2290" t="s">
        <v>136</v>
      </c>
      <c r="J2290" t="s">
        <v>137</v>
      </c>
      <c r="K2290" t="s">
        <v>138</v>
      </c>
      <c r="L2290" t="s">
        <v>6598</v>
      </c>
      <c r="M2290" t="s">
        <v>6599</v>
      </c>
      <c r="N2290" s="26">
        <v>2.770277777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 s="26">
        <v>0</v>
      </c>
      <c r="X2290" s="26">
        <v>0.68815501390277767</v>
      </c>
      <c r="Y2290" s="26">
        <v>0</v>
      </c>
      <c r="Z2290" s="26">
        <v>0</v>
      </c>
      <c r="AA2290" s="26">
        <v>0</v>
      </c>
      <c r="AB2290" s="26">
        <v>0</v>
      </c>
      <c r="AC2290" s="26">
        <v>0</v>
      </c>
      <c r="AD2290" s="26">
        <v>0</v>
      </c>
      <c r="AE2290" s="26">
        <v>0.68815501390277767</v>
      </c>
    </row>
    <row r="2291" spans="1:31" x14ac:dyDescent="0.3">
      <c r="A2291">
        <v>2764897</v>
      </c>
      <c r="B2291">
        <v>1</v>
      </c>
      <c r="C2291" t="s">
        <v>80</v>
      </c>
      <c r="D2291" t="s">
        <v>104</v>
      </c>
      <c r="E2291" t="s">
        <v>132</v>
      </c>
      <c r="F2291" t="s">
        <v>6600</v>
      </c>
      <c r="G2291" t="s">
        <v>197</v>
      </c>
      <c r="H2291" t="s">
        <v>135</v>
      </c>
      <c r="I2291" t="s">
        <v>136</v>
      </c>
      <c r="J2291" t="s">
        <v>137</v>
      </c>
      <c r="K2291" t="s">
        <v>138</v>
      </c>
      <c r="L2291" t="s">
        <v>6601</v>
      </c>
      <c r="M2291" t="s">
        <v>6602</v>
      </c>
      <c r="N2291" s="26">
        <v>2.0077777769999998</v>
      </c>
      <c r="O2291">
        <v>0</v>
      </c>
      <c r="P2291">
        <v>1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 s="26">
        <v>0</v>
      </c>
      <c r="X2291" s="26">
        <v>0.44990825717181426</v>
      </c>
      <c r="Y2291" s="26">
        <v>0</v>
      </c>
      <c r="Z2291" s="26">
        <v>0</v>
      </c>
      <c r="AA2291" s="26">
        <v>0</v>
      </c>
      <c r="AB2291" s="26">
        <v>0</v>
      </c>
      <c r="AC2291" s="26">
        <v>0</v>
      </c>
      <c r="AD2291" s="26">
        <v>0</v>
      </c>
      <c r="AE2291" s="26">
        <v>0.44990825717181426</v>
      </c>
    </row>
    <row r="2292" spans="1:31" x14ac:dyDescent="0.3">
      <c r="A2292">
        <v>2765352</v>
      </c>
      <c r="B2292">
        <v>1</v>
      </c>
      <c r="C2292" t="s">
        <v>80</v>
      </c>
      <c r="D2292" t="s">
        <v>101</v>
      </c>
      <c r="E2292" t="s">
        <v>170</v>
      </c>
      <c r="F2292" t="s">
        <v>6603</v>
      </c>
      <c r="G2292" t="s">
        <v>204</v>
      </c>
      <c r="H2292" t="s">
        <v>135</v>
      </c>
      <c r="I2292" t="s">
        <v>136</v>
      </c>
      <c r="J2292" t="s">
        <v>137</v>
      </c>
      <c r="K2292" t="s">
        <v>138</v>
      </c>
      <c r="L2292" t="s">
        <v>6604</v>
      </c>
      <c r="M2292" t="s">
        <v>6605</v>
      </c>
      <c r="N2292" s="26">
        <v>1.405</v>
      </c>
      <c r="O2292">
        <v>0</v>
      </c>
      <c r="P2292">
        <v>113</v>
      </c>
      <c r="Q2292">
        <v>0</v>
      </c>
      <c r="R2292">
        <v>0</v>
      </c>
      <c r="S2292">
        <v>0</v>
      </c>
      <c r="T2292">
        <v>9</v>
      </c>
      <c r="U2292">
        <v>0</v>
      </c>
      <c r="V2292">
        <v>0</v>
      </c>
      <c r="W2292" s="26">
        <v>0</v>
      </c>
      <c r="X2292" s="26">
        <v>54.000192836471676</v>
      </c>
      <c r="Y2292" s="26">
        <v>0</v>
      </c>
      <c r="Z2292" s="26">
        <v>0</v>
      </c>
      <c r="AA2292" s="26">
        <v>0</v>
      </c>
      <c r="AB2292" s="26">
        <v>5.5495737255483144</v>
      </c>
      <c r="AC2292" s="26">
        <v>0</v>
      </c>
      <c r="AD2292" s="26">
        <v>0</v>
      </c>
      <c r="AE2292" s="26">
        <v>59.54976656201999</v>
      </c>
    </row>
    <row r="2293" spans="1:31" x14ac:dyDescent="0.3">
      <c r="A2293">
        <v>2765020</v>
      </c>
      <c r="B2293">
        <v>1</v>
      </c>
      <c r="C2293" t="s">
        <v>80</v>
      </c>
      <c r="D2293" t="s">
        <v>110</v>
      </c>
      <c r="E2293" t="s">
        <v>146</v>
      </c>
      <c r="F2293" t="s">
        <v>6606</v>
      </c>
      <c r="G2293" t="s">
        <v>186</v>
      </c>
      <c r="H2293" t="s">
        <v>149</v>
      </c>
      <c r="I2293" t="s">
        <v>136</v>
      </c>
      <c r="J2293" t="s">
        <v>137</v>
      </c>
      <c r="K2293" t="s">
        <v>187</v>
      </c>
      <c r="L2293" t="s">
        <v>6607</v>
      </c>
      <c r="M2293" t="s">
        <v>6608</v>
      </c>
      <c r="N2293" s="26">
        <v>4.9447222220000002</v>
      </c>
      <c r="O2293">
        <v>0</v>
      </c>
      <c r="P2293">
        <v>68</v>
      </c>
      <c r="Q2293">
        <v>0</v>
      </c>
      <c r="R2293">
        <v>0</v>
      </c>
      <c r="S2293">
        <v>0</v>
      </c>
      <c r="T2293">
        <v>82</v>
      </c>
      <c r="U2293">
        <v>0</v>
      </c>
      <c r="V2293">
        <v>0</v>
      </c>
      <c r="W2293" s="26">
        <v>0</v>
      </c>
      <c r="X2293" s="26">
        <v>74.367209576035108</v>
      </c>
      <c r="Y2293" s="26">
        <v>0</v>
      </c>
      <c r="Z2293" s="26">
        <v>0</v>
      </c>
      <c r="AA2293" s="26">
        <v>0</v>
      </c>
      <c r="AB2293" s="26">
        <v>637.29114076161886</v>
      </c>
      <c r="AC2293" s="26">
        <v>0</v>
      </c>
      <c r="AD2293" s="26">
        <v>0</v>
      </c>
      <c r="AE2293" s="26">
        <v>711.65835033765393</v>
      </c>
    </row>
    <row r="2294" spans="1:31" x14ac:dyDescent="0.3">
      <c r="A2294">
        <v>2765312</v>
      </c>
      <c r="B2294">
        <v>1</v>
      </c>
      <c r="C2294" t="s">
        <v>80</v>
      </c>
      <c r="D2294" t="s">
        <v>90</v>
      </c>
      <c r="E2294" t="s">
        <v>170</v>
      </c>
      <c r="F2294" t="s">
        <v>6609</v>
      </c>
      <c r="G2294" t="s">
        <v>204</v>
      </c>
      <c r="H2294" t="s">
        <v>135</v>
      </c>
      <c r="I2294" t="s">
        <v>136</v>
      </c>
      <c r="J2294" t="s">
        <v>137</v>
      </c>
      <c r="K2294" t="s">
        <v>138</v>
      </c>
      <c r="L2294" t="s">
        <v>6610</v>
      </c>
      <c r="M2294" t="s">
        <v>6611</v>
      </c>
      <c r="N2294" s="26">
        <v>2.099444444</v>
      </c>
      <c r="O2294">
        <v>0</v>
      </c>
      <c r="P2294">
        <v>83</v>
      </c>
      <c r="Q2294">
        <v>0</v>
      </c>
      <c r="R2294">
        <v>0</v>
      </c>
      <c r="S2294">
        <v>0</v>
      </c>
      <c r="T2294">
        <v>4</v>
      </c>
      <c r="U2294">
        <v>0</v>
      </c>
      <c r="V2294">
        <v>0</v>
      </c>
      <c r="W2294" s="26">
        <v>0</v>
      </c>
      <c r="X2294" s="26">
        <v>63.846431501163053</v>
      </c>
      <c r="Y2294" s="26">
        <v>0</v>
      </c>
      <c r="Z2294" s="26">
        <v>0</v>
      </c>
      <c r="AA2294" s="26">
        <v>0</v>
      </c>
      <c r="AB2294" s="26">
        <v>0.85874884287133735</v>
      </c>
      <c r="AC2294" s="26">
        <v>0</v>
      </c>
      <c r="AD2294" s="26">
        <v>0</v>
      </c>
      <c r="AE2294" s="26">
        <v>64.705180344034389</v>
      </c>
    </row>
    <row r="2295" spans="1:31" x14ac:dyDescent="0.3">
      <c r="A2295">
        <v>2765123</v>
      </c>
      <c r="B2295">
        <v>1</v>
      </c>
      <c r="C2295" t="s">
        <v>80</v>
      </c>
      <c r="D2295" t="s">
        <v>103</v>
      </c>
      <c r="E2295" t="s">
        <v>146</v>
      </c>
      <c r="F2295" t="s">
        <v>6612</v>
      </c>
      <c r="G2295" t="s">
        <v>186</v>
      </c>
      <c r="H2295" t="s">
        <v>149</v>
      </c>
      <c r="I2295" t="s">
        <v>136</v>
      </c>
      <c r="J2295" t="s">
        <v>137</v>
      </c>
      <c r="K2295" t="s">
        <v>187</v>
      </c>
      <c r="L2295" t="s">
        <v>6613</v>
      </c>
      <c r="M2295" t="s">
        <v>6614</v>
      </c>
      <c r="N2295" s="26">
        <v>3.9722222220000001</v>
      </c>
      <c r="O2295">
        <v>0</v>
      </c>
      <c r="P2295">
        <v>103</v>
      </c>
      <c r="Q2295">
        <v>0</v>
      </c>
      <c r="R2295">
        <v>17</v>
      </c>
      <c r="S2295">
        <v>0</v>
      </c>
      <c r="T2295">
        <v>34</v>
      </c>
      <c r="U2295">
        <v>0</v>
      </c>
      <c r="V2295">
        <v>0</v>
      </c>
      <c r="W2295" s="26">
        <v>0</v>
      </c>
      <c r="X2295" s="26">
        <v>74.505889196975659</v>
      </c>
      <c r="Y2295" s="26">
        <v>0</v>
      </c>
      <c r="Z2295" s="26">
        <v>1.3166103581018895</v>
      </c>
      <c r="AA2295" s="26">
        <v>0</v>
      </c>
      <c r="AB2295" s="26">
        <v>111.79259218191444</v>
      </c>
      <c r="AC2295" s="26">
        <v>0</v>
      </c>
      <c r="AD2295" s="26">
        <v>0</v>
      </c>
      <c r="AE2295" s="26">
        <v>187.61509173699199</v>
      </c>
    </row>
    <row r="2296" spans="1:31" x14ac:dyDescent="0.3">
      <c r="A2296">
        <v>2764957</v>
      </c>
      <c r="B2296">
        <v>1</v>
      </c>
      <c r="C2296" t="s">
        <v>80</v>
      </c>
      <c r="D2296" t="s">
        <v>85</v>
      </c>
      <c r="E2296" t="s">
        <v>132</v>
      </c>
      <c r="F2296" t="s">
        <v>6615</v>
      </c>
      <c r="G2296" t="s">
        <v>197</v>
      </c>
      <c r="H2296" t="s">
        <v>135</v>
      </c>
      <c r="I2296" t="s">
        <v>136</v>
      </c>
      <c r="J2296" t="s">
        <v>137</v>
      </c>
      <c r="K2296" t="s">
        <v>138</v>
      </c>
      <c r="L2296" t="s">
        <v>6616</v>
      </c>
      <c r="M2296" t="s">
        <v>6617</v>
      </c>
      <c r="N2296" s="26">
        <v>4.630833333</v>
      </c>
      <c r="O2296">
        <v>0</v>
      </c>
      <c r="P2296">
        <v>1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 s="26">
        <v>0</v>
      </c>
      <c r="X2296" s="26">
        <v>2.141844857016983</v>
      </c>
      <c r="Y2296" s="26">
        <v>0</v>
      </c>
      <c r="Z2296" s="26">
        <v>0</v>
      </c>
      <c r="AA2296" s="26">
        <v>0</v>
      </c>
      <c r="AB2296" s="26">
        <v>0</v>
      </c>
      <c r="AC2296" s="26">
        <v>0</v>
      </c>
      <c r="AD2296" s="26">
        <v>0</v>
      </c>
      <c r="AE2296" s="26">
        <v>2.141844857016983</v>
      </c>
    </row>
    <row r="2297" spans="1:31" x14ac:dyDescent="0.3">
      <c r="A2297">
        <v>2765266</v>
      </c>
      <c r="B2297">
        <v>1</v>
      </c>
      <c r="C2297" t="s">
        <v>81</v>
      </c>
      <c r="D2297" t="s">
        <v>120</v>
      </c>
      <c r="E2297" t="s">
        <v>157</v>
      </c>
      <c r="F2297" t="s">
        <v>6464</v>
      </c>
      <c r="G2297" t="s">
        <v>159</v>
      </c>
      <c r="H2297" t="s">
        <v>149</v>
      </c>
      <c r="I2297" t="s">
        <v>136</v>
      </c>
      <c r="J2297" t="s">
        <v>137</v>
      </c>
      <c r="K2297" t="s">
        <v>138</v>
      </c>
      <c r="L2297" t="s">
        <v>6618</v>
      </c>
      <c r="M2297" t="s">
        <v>6619</v>
      </c>
      <c r="N2297" s="26">
        <v>7.8888888000000004E-2</v>
      </c>
      <c r="O2297">
        <v>16</v>
      </c>
      <c r="P2297">
        <v>2322</v>
      </c>
      <c r="Q2297">
        <v>527</v>
      </c>
      <c r="R2297">
        <v>362</v>
      </c>
      <c r="S2297">
        <v>58</v>
      </c>
      <c r="T2297">
        <v>297</v>
      </c>
      <c r="U2297">
        <v>14</v>
      </c>
      <c r="V2297">
        <v>1</v>
      </c>
      <c r="W2297" s="26">
        <v>0.45198457600337844</v>
      </c>
      <c r="X2297" s="26">
        <v>49.062574224164528</v>
      </c>
      <c r="Y2297" s="26">
        <v>15.838939101914635</v>
      </c>
      <c r="Z2297" s="26">
        <v>2.0903623397504671</v>
      </c>
      <c r="AA2297" s="26">
        <v>32.456829680950818</v>
      </c>
      <c r="AB2297" s="26">
        <v>10.004693675124122</v>
      </c>
      <c r="AC2297" s="26">
        <v>106.19437580466195</v>
      </c>
      <c r="AD2297" s="26">
        <v>0.1427137498444889</v>
      </c>
      <c r="AE2297" s="26">
        <v>216.24247315241436</v>
      </c>
    </row>
    <row r="2298" spans="1:31" x14ac:dyDescent="0.3">
      <c r="A2298">
        <v>2764814</v>
      </c>
      <c r="B2298">
        <v>1</v>
      </c>
      <c r="C2298" t="s">
        <v>80</v>
      </c>
      <c r="D2298" t="s">
        <v>93</v>
      </c>
      <c r="E2298" t="s">
        <v>141</v>
      </c>
      <c r="F2298" t="s">
        <v>6620</v>
      </c>
      <c r="G2298" t="s">
        <v>186</v>
      </c>
      <c r="H2298" t="s">
        <v>135</v>
      </c>
      <c r="I2298" t="s">
        <v>136</v>
      </c>
      <c r="J2298" t="s">
        <v>137</v>
      </c>
      <c r="K2298" t="s">
        <v>187</v>
      </c>
      <c r="L2298" t="s">
        <v>6621</v>
      </c>
      <c r="M2298" t="s">
        <v>6622</v>
      </c>
      <c r="N2298" s="26">
        <v>4.221944444</v>
      </c>
      <c r="O2298">
        <v>0</v>
      </c>
      <c r="P2298">
        <v>26</v>
      </c>
      <c r="Q2298">
        <v>0</v>
      </c>
      <c r="R2298">
        <v>25</v>
      </c>
      <c r="S2298">
        <v>0</v>
      </c>
      <c r="T2298">
        <v>7</v>
      </c>
      <c r="U2298">
        <v>0</v>
      </c>
      <c r="V2298">
        <v>0</v>
      </c>
      <c r="W2298" s="26">
        <v>0</v>
      </c>
      <c r="X2298" s="26">
        <v>31.262735811792801</v>
      </c>
      <c r="Y2298" s="26">
        <v>0</v>
      </c>
      <c r="Z2298" s="26">
        <v>72.314267594412186</v>
      </c>
      <c r="AA2298" s="26">
        <v>0</v>
      </c>
      <c r="AB2298" s="26">
        <v>12.460648099645995</v>
      </c>
      <c r="AC2298" s="26">
        <v>0</v>
      </c>
      <c r="AD2298" s="26">
        <v>0</v>
      </c>
      <c r="AE2298" s="26">
        <v>116.03765150585099</v>
      </c>
    </row>
    <row r="2299" spans="1:31" x14ac:dyDescent="0.3">
      <c r="A2299">
        <v>2764788</v>
      </c>
      <c r="B2299">
        <v>1</v>
      </c>
      <c r="C2299" t="s">
        <v>80</v>
      </c>
      <c r="D2299" t="s">
        <v>84</v>
      </c>
      <c r="E2299" t="s">
        <v>141</v>
      </c>
      <c r="F2299" t="s">
        <v>6623</v>
      </c>
      <c r="G2299" t="s">
        <v>186</v>
      </c>
      <c r="H2299" t="s">
        <v>135</v>
      </c>
      <c r="I2299" t="s">
        <v>136</v>
      </c>
      <c r="J2299" t="s">
        <v>137</v>
      </c>
      <c r="K2299" t="s">
        <v>187</v>
      </c>
      <c r="L2299" t="s">
        <v>6624</v>
      </c>
      <c r="M2299" t="s">
        <v>6625</v>
      </c>
      <c r="N2299" s="26">
        <v>2.8461111109999999</v>
      </c>
      <c r="O2299">
        <v>0</v>
      </c>
      <c r="P2299">
        <v>386</v>
      </c>
      <c r="Q2299">
        <v>0</v>
      </c>
      <c r="R2299">
        <v>0</v>
      </c>
      <c r="S2299">
        <v>0</v>
      </c>
      <c r="T2299">
        <v>11</v>
      </c>
      <c r="U2299">
        <v>0</v>
      </c>
      <c r="V2299">
        <v>0</v>
      </c>
      <c r="W2299" s="26">
        <v>0</v>
      </c>
      <c r="X2299" s="26">
        <v>248.53279843857021</v>
      </c>
      <c r="Y2299" s="26">
        <v>0</v>
      </c>
      <c r="Z2299" s="26">
        <v>0</v>
      </c>
      <c r="AA2299" s="26">
        <v>0</v>
      </c>
      <c r="AB2299" s="26">
        <v>36.0818227265082</v>
      </c>
      <c r="AC2299" s="26">
        <v>0</v>
      </c>
      <c r="AD2299" s="26">
        <v>0</v>
      </c>
      <c r="AE2299" s="26">
        <v>284.6146211650784</v>
      </c>
    </row>
    <row r="2300" spans="1:31" x14ac:dyDescent="0.3">
      <c r="A2300">
        <v>2764980</v>
      </c>
      <c r="B2300">
        <v>1</v>
      </c>
      <c r="C2300" t="s">
        <v>81</v>
      </c>
      <c r="D2300" t="s">
        <v>127</v>
      </c>
      <c r="E2300" t="s">
        <v>170</v>
      </c>
      <c r="F2300" t="s">
        <v>6626</v>
      </c>
      <c r="G2300" t="s">
        <v>204</v>
      </c>
      <c r="H2300" t="s">
        <v>135</v>
      </c>
      <c r="I2300" t="s">
        <v>136</v>
      </c>
      <c r="J2300" t="s">
        <v>137</v>
      </c>
      <c r="K2300" t="s">
        <v>138</v>
      </c>
      <c r="L2300" t="s">
        <v>6627</v>
      </c>
      <c r="M2300" t="s">
        <v>6628</v>
      </c>
      <c r="N2300" s="26">
        <v>1.167777777</v>
      </c>
      <c r="O2300">
        <v>0</v>
      </c>
      <c r="P2300">
        <v>53</v>
      </c>
      <c r="Q2300">
        <v>0</v>
      </c>
      <c r="R2300">
        <v>0</v>
      </c>
      <c r="S2300">
        <v>0</v>
      </c>
      <c r="T2300">
        <v>64</v>
      </c>
      <c r="U2300">
        <v>0</v>
      </c>
      <c r="V2300">
        <v>0</v>
      </c>
      <c r="W2300" s="26">
        <v>0</v>
      </c>
      <c r="X2300" s="26">
        <v>11.553922066892527</v>
      </c>
      <c r="Y2300" s="26">
        <v>0</v>
      </c>
      <c r="Z2300" s="26">
        <v>0</v>
      </c>
      <c r="AA2300" s="26">
        <v>0</v>
      </c>
      <c r="AB2300" s="26">
        <v>64.690491553940788</v>
      </c>
      <c r="AC2300" s="26">
        <v>0</v>
      </c>
      <c r="AD2300" s="26">
        <v>0</v>
      </c>
      <c r="AE2300" s="26">
        <v>76.244413620833313</v>
      </c>
    </row>
    <row r="2301" spans="1:31" x14ac:dyDescent="0.3">
      <c r="A2301">
        <v>2765329</v>
      </c>
      <c r="B2301">
        <v>1</v>
      </c>
      <c r="C2301" t="s">
        <v>81</v>
      </c>
      <c r="D2301" t="s">
        <v>123</v>
      </c>
      <c r="E2301" t="s">
        <v>146</v>
      </c>
      <c r="F2301" t="s">
        <v>6629</v>
      </c>
      <c r="G2301" t="s">
        <v>159</v>
      </c>
      <c r="H2301" t="s">
        <v>149</v>
      </c>
      <c r="I2301" t="s">
        <v>136</v>
      </c>
      <c r="J2301" t="s">
        <v>137</v>
      </c>
      <c r="K2301" t="s">
        <v>138</v>
      </c>
      <c r="L2301" t="s">
        <v>6630</v>
      </c>
      <c r="M2301" t="s">
        <v>6631</v>
      </c>
      <c r="N2301" s="26">
        <v>2.9811111110000001</v>
      </c>
      <c r="O2301">
        <v>0</v>
      </c>
      <c r="P2301">
        <v>1</v>
      </c>
      <c r="Q2301">
        <v>0</v>
      </c>
      <c r="R2301">
        <v>0</v>
      </c>
      <c r="S2301">
        <v>0</v>
      </c>
      <c r="T2301">
        <v>110</v>
      </c>
      <c r="U2301">
        <v>1</v>
      </c>
      <c r="V2301">
        <v>5</v>
      </c>
      <c r="W2301" s="26">
        <v>0</v>
      </c>
      <c r="X2301" s="26">
        <v>1.9793169082820588</v>
      </c>
      <c r="Y2301" s="26">
        <v>0</v>
      </c>
      <c r="Z2301" s="26">
        <v>0</v>
      </c>
      <c r="AA2301" s="26">
        <v>0</v>
      </c>
      <c r="AB2301" s="26">
        <v>194.64464077326076</v>
      </c>
      <c r="AC2301" s="26">
        <v>35.294661607376206</v>
      </c>
      <c r="AD2301" s="26">
        <v>171.69909798019086</v>
      </c>
      <c r="AE2301" s="26">
        <v>403.6177172691099</v>
      </c>
    </row>
    <row r="2302" spans="1:31" x14ac:dyDescent="0.3">
      <c r="A2302">
        <v>2765000</v>
      </c>
      <c r="B2302">
        <v>1</v>
      </c>
      <c r="C2302" t="s">
        <v>80</v>
      </c>
      <c r="D2302" t="s">
        <v>84</v>
      </c>
      <c r="E2302" t="s">
        <v>132</v>
      </c>
      <c r="F2302" t="s">
        <v>6632</v>
      </c>
      <c r="G2302" t="s">
        <v>134</v>
      </c>
      <c r="H2302" t="s">
        <v>135</v>
      </c>
      <c r="I2302" t="s">
        <v>136</v>
      </c>
      <c r="J2302" t="s">
        <v>137</v>
      </c>
      <c r="K2302" t="s">
        <v>138</v>
      </c>
      <c r="L2302" t="s">
        <v>6633</v>
      </c>
      <c r="M2302" t="s">
        <v>6634</v>
      </c>
      <c r="N2302" s="26">
        <v>5.5772222219999996</v>
      </c>
      <c r="O2302">
        <v>0</v>
      </c>
      <c r="P2302">
        <v>2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 s="26">
        <v>0</v>
      </c>
      <c r="X2302" s="26">
        <v>3.3981184068872281</v>
      </c>
      <c r="Y2302" s="26">
        <v>0</v>
      </c>
      <c r="Z2302" s="26">
        <v>0</v>
      </c>
      <c r="AA2302" s="26">
        <v>0</v>
      </c>
      <c r="AB2302" s="26">
        <v>0</v>
      </c>
      <c r="AC2302" s="26">
        <v>0</v>
      </c>
      <c r="AD2302" s="26">
        <v>0</v>
      </c>
      <c r="AE2302" s="26">
        <v>3.3981184068872281</v>
      </c>
    </row>
    <row r="2303" spans="1:31" x14ac:dyDescent="0.3">
      <c r="A2303">
        <v>2765043</v>
      </c>
      <c r="B2303">
        <v>1</v>
      </c>
      <c r="C2303" t="s">
        <v>80</v>
      </c>
      <c r="D2303" t="s">
        <v>94</v>
      </c>
      <c r="E2303" t="s">
        <v>132</v>
      </c>
      <c r="F2303" t="s">
        <v>6635</v>
      </c>
      <c r="G2303" t="s">
        <v>134</v>
      </c>
      <c r="H2303" t="s">
        <v>135</v>
      </c>
      <c r="I2303" t="s">
        <v>136</v>
      </c>
      <c r="J2303" t="s">
        <v>137</v>
      </c>
      <c r="K2303" t="s">
        <v>138</v>
      </c>
      <c r="L2303" t="s">
        <v>6636</v>
      </c>
      <c r="M2303" t="s">
        <v>6637</v>
      </c>
      <c r="N2303" s="26">
        <v>2.0099999999999998</v>
      </c>
      <c r="O2303">
        <v>0</v>
      </c>
      <c r="P2303">
        <v>1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 s="26">
        <v>0</v>
      </c>
      <c r="X2303" s="26">
        <v>8.8834738809309172E-2</v>
      </c>
      <c r="Y2303" s="26">
        <v>0</v>
      </c>
      <c r="Z2303" s="26">
        <v>0</v>
      </c>
      <c r="AA2303" s="26">
        <v>0</v>
      </c>
      <c r="AB2303" s="26">
        <v>0</v>
      </c>
      <c r="AC2303" s="26">
        <v>0</v>
      </c>
      <c r="AD2303" s="26">
        <v>0</v>
      </c>
      <c r="AE2303" s="26">
        <v>8.8834738809309172E-2</v>
      </c>
    </row>
    <row r="2304" spans="1:31" x14ac:dyDescent="0.3">
      <c r="A2304">
        <v>2765143</v>
      </c>
      <c r="B2304">
        <v>1</v>
      </c>
      <c r="C2304" t="s">
        <v>81</v>
      </c>
      <c r="D2304" t="s">
        <v>123</v>
      </c>
      <c r="E2304" t="s">
        <v>146</v>
      </c>
      <c r="F2304" t="s">
        <v>5618</v>
      </c>
      <c r="G2304" t="s">
        <v>159</v>
      </c>
      <c r="H2304" t="s">
        <v>149</v>
      </c>
      <c r="I2304" t="s">
        <v>136</v>
      </c>
      <c r="J2304" t="s">
        <v>137</v>
      </c>
      <c r="K2304" t="s">
        <v>138</v>
      </c>
      <c r="L2304" t="s">
        <v>6638</v>
      </c>
      <c r="M2304" t="s">
        <v>6639</v>
      </c>
      <c r="N2304" s="26">
        <v>0.73472222200000004</v>
      </c>
      <c r="O2304">
        <v>0</v>
      </c>
      <c r="P2304">
        <v>3</v>
      </c>
      <c r="Q2304">
        <v>0</v>
      </c>
      <c r="R2304">
        <v>0</v>
      </c>
      <c r="S2304">
        <v>0</v>
      </c>
      <c r="T2304">
        <v>360</v>
      </c>
      <c r="U2304">
        <v>0</v>
      </c>
      <c r="V2304">
        <v>17</v>
      </c>
      <c r="W2304" s="26">
        <v>0</v>
      </c>
      <c r="X2304" s="26">
        <v>4.1018340156681259E-2</v>
      </c>
      <c r="Y2304" s="26">
        <v>0</v>
      </c>
      <c r="Z2304" s="26">
        <v>0</v>
      </c>
      <c r="AA2304" s="26">
        <v>0</v>
      </c>
      <c r="AB2304" s="26">
        <v>312.62153173919199</v>
      </c>
      <c r="AC2304" s="26">
        <v>0</v>
      </c>
      <c r="AD2304" s="26">
        <v>319.29818858923426</v>
      </c>
      <c r="AE2304" s="26">
        <v>631.96073866858296</v>
      </c>
    </row>
    <row r="2305" spans="1:31" x14ac:dyDescent="0.3">
      <c r="A2305">
        <v>2764894</v>
      </c>
      <c r="B2305">
        <v>1</v>
      </c>
      <c r="C2305" t="s">
        <v>80</v>
      </c>
      <c r="D2305" t="s">
        <v>89</v>
      </c>
      <c r="E2305" t="s">
        <v>132</v>
      </c>
      <c r="F2305" t="s">
        <v>6640</v>
      </c>
      <c r="G2305" t="s">
        <v>197</v>
      </c>
      <c r="H2305" t="s">
        <v>135</v>
      </c>
      <c r="I2305" t="s">
        <v>136</v>
      </c>
      <c r="J2305" t="s">
        <v>137</v>
      </c>
      <c r="K2305" t="s">
        <v>138</v>
      </c>
      <c r="L2305" t="s">
        <v>6641</v>
      </c>
      <c r="M2305" t="s">
        <v>6642</v>
      </c>
      <c r="N2305" s="26">
        <v>7.0030555550000004</v>
      </c>
      <c r="O2305">
        <v>0</v>
      </c>
      <c r="P2305">
        <v>3</v>
      </c>
      <c r="Q2305">
        <v>0</v>
      </c>
      <c r="R2305">
        <v>0</v>
      </c>
      <c r="S2305">
        <v>0</v>
      </c>
      <c r="T2305">
        <v>2</v>
      </c>
      <c r="U2305">
        <v>0</v>
      </c>
      <c r="V2305">
        <v>0</v>
      </c>
      <c r="W2305" s="26">
        <v>0</v>
      </c>
      <c r="X2305" s="26">
        <v>10.401499509458409</v>
      </c>
      <c r="Y2305" s="26">
        <v>0</v>
      </c>
      <c r="Z2305" s="26">
        <v>0</v>
      </c>
      <c r="AA2305" s="26">
        <v>0</v>
      </c>
      <c r="AB2305" s="26">
        <v>13.344068577344391</v>
      </c>
      <c r="AC2305" s="26">
        <v>0</v>
      </c>
      <c r="AD2305" s="26">
        <v>0</v>
      </c>
      <c r="AE2305" s="26">
        <v>23.745568086802798</v>
      </c>
    </row>
    <row r="2306" spans="1:31" x14ac:dyDescent="0.3">
      <c r="A2306">
        <v>2767733</v>
      </c>
      <c r="B2306">
        <v>1</v>
      </c>
      <c r="C2306" t="s">
        <v>80</v>
      </c>
      <c r="D2306" t="s">
        <v>84</v>
      </c>
      <c r="E2306" t="s">
        <v>170</v>
      </c>
      <c r="F2306" t="s">
        <v>6643</v>
      </c>
      <c r="G2306" t="s">
        <v>1313</v>
      </c>
      <c r="H2306" t="s">
        <v>135</v>
      </c>
      <c r="I2306" t="s">
        <v>136</v>
      </c>
      <c r="J2306" t="s">
        <v>137</v>
      </c>
      <c r="K2306" t="s">
        <v>138</v>
      </c>
      <c r="L2306" t="s">
        <v>6644</v>
      </c>
      <c r="M2306" t="s">
        <v>6645</v>
      </c>
      <c r="N2306" s="26">
        <v>1.500277777</v>
      </c>
      <c r="O2306">
        <v>0</v>
      </c>
      <c r="P2306">
        <v>385</v>
      </c>
      <c r="Q2306">
        <v>0</v>
      </c>
      <c r="R2306">
        <v>0</v>
      </c>
      <c r="S2306">
        <v>0</v>
      </c>
      <c r="T2306">
        <v>33</v>
      </c>
      <c r="U2306">
        <v>0</v>
      </c>
      <c r="V2306">
        <v>0</v>
      </c>
      <c r="W2306" s="26">
        <v>0</v>
      </c>
      <c r="X2306" s="26">
        <v>120.95409636957319</v>
      </c>
      <c r="Y2306" s="26">
        <v>0</v>
      </c>
      <c r="Z2306" s="26">
        <v>0</v>
      </c>
      <c r="AA2306" s="26">
        <v>0</v>
      </c>
      <c r="AB2306" s="26">
        <v>26.021516773296945</v>
      </c>
      <c r="AC2306" s="26">
        <v>0</v>
      </c>
      <c r="AD2306" s="26">
        <v>0</v>
      </c>
      <c r="AE2306" s="26">
        <v>146.97561314287015</v>
      </c>
    </row>
    <row r="2307" spans="1:31" x14ac:dyDescent="0.3">
      <c r="A2307">
        <v>2767143</v>
      </c>
      <c r="B2307">
        <v>1</v>
      </c>
      <c r="C2307" t="s">
        <v>80</v>
      </c>
      <c r="D2307" t="s">
        <v>88</v>
      </c>
      <c r="E2307" t="s">
        <v>132</v>
      </c>
      <c r="F2307" t="s">
        <v>6646</v>
      </c>
      <c r="G2307" t="s">
        <v>134</v>
      </c>
      <c r="H2307" t="s">
        <v>135</v>
      </c>
      <c r="I2307" t="s">
        <v>136</v>
      </c>
      <c r="J2307" t="s">
        <v>137</v>
      </c>
      <c r="K2307" t="s">
        <v>138</v>
      </c>
      <c r="L2307" t="s">
        <v>6647</v>
      </c>
      <c r="M2307" t="s">
        <v>6648</v>
      </c>
      <c r="N2307" s="26">
        <v>1.573611111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2</v>
      </c>
      <c r="U2307">
        <v>0</v>
      </c>
      <c r="V2307">
        <v>0</v>
      </c>
      <c r="W2307" s="26">
        <v>0</v>
      </c>
      <c r="X2307" s="26">
        <v>0</v>
      </c>
      <c r="Y2307" s="26">
        <v>0</v>
      </c>
      <c r="Z2307" s="26">
        <v>0</v>
      </c>
      <c r="AA2307" s="26">
        <v>0</v>
      </c>
      <c r="AB2307" s="26">
        <v>4.8970986869320958</v>
      </c>
      <c r="AC2307" s="26">
        <v>0</v>
      </c>
      <c r="AD2307" s="26">
        <v>0</v>
      </c>
      <c r="AE2307" s="26">
        <v>4.8970986869320958</v>
      </c>
    </row>
    <row r="2308" spans="1:31" x14ac:dyDescent="0.3">
      <c r="A2308">
        <v>2767710</v>
      </c>
      <c r="B2308">
        <v>1</v>
      </c>
      <c r="C2308" t="s">
        <v>81</v>
      </c>
      <c r="D2308" t="s">
        <v>124</v>
      </c>
      <c r="E2308" t="s">
        <v>141</v>
      </c>
      <c r="F2308" t="s">
        <v>6649</v>
      </c>
      <c r="G2308" t="s">
        <v>344</v>
      </c>
      <c r="H2308" t="s">
        <v>135</v>
      </c>
      <c r="I2308" t="s">
        <v>136</v>
      </c>
      <c r="J2308" t="s">
        <v>137</v>
      </c>
      <c r="K2308" t="s">
        <v>138</v>
      </c>
      <c r="L2308" t="s">
        <v>6650</v>
      </c>
      <c r="M2308" t="s">
        <v>6651</v>
      </c>
      <c r="N2308" s="26">
        <v>0.63611111099999995</v>
      </c>
      <c r="O2308">
        <v>0</v>
      </c>
      <c r="P2308">
        <v>344</v>
      </c>
      <c r="Q2308">
        <v>0</v>
      </c>
      <c r="R2308">
        <v>1</v>
      </c>
      <c r="S2308">
        <v>0</v>
      </c>
      <c r="T2308">
        <v>10</v>
      </c>
      <c r="U2308">
        <v>0</v>
      </c>
      <c r="V2308">
        <v>0</v>
      </c>
      <c r="W2308" s="26">
        <v>0</v>
      </c>
      <c r="X2308" s="26">
        <v>46.987319915065918</v>
      </c>
      <c r="Y2308" s="26">
        <v>0</v>
      </c>
      <c r="Z2308" s="26">
        <v>0</v>
      </c>
      <c r="AA2308" s="26">
        <v>0</v>
      </c>
      <c r="AB2308" s="26">
        <v>1.2199114101859643</v>
      </c>
      <c r="AC2308" s="26">
        <v>0</v>
      </c>
      <c r="AD2308" s="26">
        <v>0</v>
      </c>
      <c r="AE2308" s="26">
        <v>48.207231325251882</v>
      </c>
    </row>
    <row r="2309" spans="1:31" x14ac:dyDescent="0.3">
      <c r="A2309">
        <v>2767441</v>
      </c>
      <c r="B2309">
        <v>1</v>
      </c>
      <c r="C2309" t="s">
        <v>81</v>
      </c>
      <c r="D2309" t="s">
        <v>113</v>
      </c>
      <c r="E2309" t="s">
        <v>170</v>
      </c>
      <c r="F2309" t="s">
        <v>6652</v>
      </c>
      <c r="G2309" t="s">
        <v>204</v>
      </c>
      <c r="H2309" t="s">
        <v>135</v>
      </c>
      <c r="I2309" t="s">
        <v>136</v>
      </c>
      <c r="J2309" t="s">
        <v>137</v>
      </c>
      <c r="K2309" t="s">
        <v>138</v>
      </c>
      <c r="L2309" t="s">
        <v>6653</v>
      </c>
      <c r="M2309" t="s">
        <v>6654</v>
      </c>
      <c r="N2309" s="26">
        <v>2.5069444440000002</v>
      </c>
      <c r="O2309">
        <v>0</v>
      </c>
      <c r="P2309">
        <v>1</v>
      </c>
      <c r="Q2309">
        <v>0</v>
      </c>
      <c r="R2309">
        <v>6</v>
      </c>
      <c r="S2309">
        <v>0</v>
      </c>
      <c r="T2309">
        <v>0</v>
      </c>
      <c r="U2309">
        <v>0</v>
      </c>
      <c r="V2309">
        <v>0</v>
      </c>
      <c r="W2309" s="26">
        <v>0</v>
      </c>
      <c r="X2309" s="26">
        <v>0</v>
      </c>
      <c r="Y2309" s="26">
        <v>0</v>
      </c>
      <c r="Z2309" s="26">
        <v>10.008966511081979</v>
      </c>
      <c r="AA2309" s="26">
        <v>0</v>
      </c>
      <c r="AB2309" s="26">
        <v>0</v>
      </c>
      <c r="AC2309" s="26">
        <v>0</v>
      </c>
      <c r="AD2309" s="26">
        <v>0</v>
      </c>
      <c r="AE2309" s="26">
        <v>10.008966511081979</v>
      </c>
    </row>
    <row r="2310" spans="1:31" x14ac:dyDescent="0.3">
      <c r="A2310">
        <v>2766920</v>
      </c>
      <c r="B2310">
        <v>1</v>
      </c>
      <c r="C2310" t="s">
        <v>80</v>
      </c>
      <c r="D2310" t="s">
        <v>101</v>
      </c>
      <c r="E2310" t="s">
        <v>170</v>
      </c>
      <c r="F2310" t="s">
        <v>6655</v>
      </c>
      <c r="G2310" t="s">
        <v>143</v>
      </c>
      <c r="H2310" t="s">
        <v>135</v>
      </c>
      <c r="I2310" t="s">
        <v>136</v>
      </c>
      <c r="J2310" t="s">
        <v>137</v>
      </c>
      <c r="K2310" t="s">
        <v>138</v>
      </c>
      <c r="L2310" t="s">
        <v>6656</v>
      </c>
      <c r="M2310" t="s">
        <v>6657</v>
      </c>
      <c r="N2310" s="26">
        <v>0.73638888800000002</v>
      </c>
      <c r="O2310">
        <v>0</v>
      </c>
      <c r="P2310">
        <v>18</v>
      </c>
      <c r="Q2310">
        <v>0</v>
      </c>
      <c r="R2310">
        <v>3</v>
      </c>
      <c r="S2310">
        <v>0</v>
      </c>
      <c r="T2310">
        <v>6</v>
      </c>
      <c r="U2310">
        <v>0</v>
      </c>
      <c r="V2310">
        <v>0</v>
      </c>
      <c r="W2310" s="26">
        <v>0</v>
      </c>
      <c r="X2310" s="26">
        <v>8.2420239639184611</v>
      </c>
      <c r="Y2310" s="26">
        <v>0</v>
      </c>
      <c r="Z2310" s="26">
        <v>0</v>
      </c>
      <c r="AA2310" s="26">
        <v>0</v>
      </c>
      <c r="AB2310" s="26">
        <v>3.3359207938180733</v>
      </c>
      <c r="AC2310" s="26">
        <v>0</v>
      </c>
      <c r="AD2310" s="26">
        <v>0</v>
      </c>
      <c r="AE2310" s="26">
        <v>11.577944757736535</v>
      </c>
    </row>
    <row r="2311" spans="1:31" x14ac:dyDescent="0.3">
      <c r="A2311">
        <v>2767355</v>
      </c>
      <c r="B2311">
        <v>1</v>
      </c>
      <c r="C2311" t="s">
        <v>81</v>
      </c>
      <c r="D2311" t="s">
        <v>118</v>
      </c>
      <c r="E2311" t="s">
        <v>146</v>
      </c>
      <c r="F2311" t="s">
        <v>6658</v>
      </c>
      <c r="G2311" t="s">
        <v>148</v>
      </c>
      <c r="H2311" t="s">
        <v>149</v>
      </c>
      <c r="I2311" t="s">
        <v>136</v>
      </c>
      <c r="J2311" t="s">
        <v>137</v>
      </c>
      <c r="K2311" t="s">
        <v>138</v>
      </c>
      <c r="L2311" t="s">
        <v>6659</v>
      </c>
      <c r="M2311" t="s">
        <v>6660</v>
      </c>
      <c r="N2311" s="26">
        <v>2.9527777770000001</v>
      </c>
      <c r="O2311">
        <v>1</v>
      </c>
      <c r="P2311">
        <v>0</v>
      </c>
      <c r="Q2311">
        <v>5</v>
      </c>
      <c r="R2311">
        <v>0</v>
      </c>
      <c r="S2311">
        <v>1</v>
      </c>
      <c r="T2311">
        <v>0</v>
      </c>
      <c r="U2311">
        <v>0</v>
      </c>
      <c r="V2311">
        <v>0</v>
      </c>
      <c r="W2311" s="26">
        <v>4.0211765529684005</v>
      </c>
      <c r="X2311" s="26">
        <v>0</v>
      </c>
      <c r="Y2311" s="26">
        <v>7.7528416711244503</v>
      </c>
      <c r="Z2311" s="26">
        <v>0</v>
      </c>
      <c r="AA2311" s="26">
        <v>1.3993613110796523</v>
      </c>
      <c r="AB2311" s="26">
        <v>0</v>
      </c>
      <c r="AC2311" s="26">
        <v>0</v>
      </c>
      <c r="AD2311" s="26">
        <v>0</v>
      </c>
      <c r="AE2311" s="26">
        <v>13.173379535172502</v>
      </c>
    </row>
    <row r="2312" spans="1:31" x14ac:dyDescent="0.3">
      <c r="A2312">
        <v>2767647</v>
      </c>
      <c r="B2312">
        <v>1</v>
      </c>
      <c r="C2312" t="s">
        <v>80</v>
      </c>
      <c r="D2312" t="s">
        <v>93</v>
      </c>
      <c r="E2312" t="s">
        <v>170</v>
      </c>
      <c r="F2312" t="s">
        <v>6661</v>
      </c>
      <c r="G2312" t="s">
        <v>204</v>
      </c>
      <c r="H2312" t="s">
        <v>135</v>
      </c>
      <c r="I2312" t="s">
        <v>136</v>
      </c>
      <c r="J2312" t="s">
        <v>137</v>
      </c>
      <c r="K2312" t="s">
        <v>138</v>
      </c>
      <c r="L2312" t="s">
        <v>6662</v>
      </c>
      <c r="M2312" t="s">
        <v>6663</v>
      </c>
      <c r="N2312" s="26">
        <v>0.44194444399999999</v>
      </c>
      <c r="O2312">
        <v>0</v>
      </c>
      <c r="P2312">
        <v>39</v>
      </c>
      <c r="Q2312">
        <v>0</v>
      </c>
      <c r="R2312">
        <v>1</v>
      </c>
      <c r="S2312">
        <v>0</v>
      </c>
      <c r="T2312">
        <v>3</v>
      </c>
      <c r="U2312">
        <v>0</v>
      </c>
      <c r="V2312">
        <v>0</v>
      </c>
      <c r="W2312" s="26">
        <v>0</v>
      </c>
      <c r="X2312" s="26">
        <v>3.2027365337846807</v>
      </c>
      <c r="Y2312" s="26">
        <v>0</v>
      </c>
      <c r="Z2312" s="26">
        <v>0.12972445347608444</v>
      </c>
      <c r="AA2312" s="26">
        <v>0</v>
      </c>
      <c r="AB2312" s="26">
        <v>0.31277344574333549</v>
      </c>
      <c r="AC2312" s="26">
        <v>0</v>
      </c>
      <c r="AD2312" s="26">
        <v>0</v>
      </c>
      <c r="AE2312" s="26">
        <v>3.6452344330041009</v>
      </c>
    </row>
    <row r="2313" spans="1:31" x14ac:dyDescent="0.3">
      <c r="A2313">
        <v>2767747</v>
      </c>
      <c r="B2313">
        <v>1</v>
      </c>
      <c r="C2313" t="s">
        <v>80</v>
      </c>
      <c r="D2313" t="s">
        <v>105</v>
      </c>
      <c r="E2313" t="s">
        <v>141</v>
      </c>
      <c r="F2313" t="s">
        <v>6664</v>
      </c>
      <c r="G2313" t="s">
        <v>204</v>
      </c>
      <c r="H2313" t="s">
        <v>135</v>
      </c>
      <c r="I2313" t="s">
        <v>136</v>
      </c>
      <c r="J2313" t="s">
        <v>137</v>
      </c>
      <c r="K2313" t="s">
        <v>138</v>
      </c>
      <c r="L2313" t="s">
        <v>6665</v>
      </c>
      <c r="M2313" t="s">
        <v>6666</v>
      </c>
      <c r="N2313" s="26">
        <v>0.57083333300000005</v>
      </c>
      <c r="O2313">
        <v>0</v>
      </c>
      <c r="P2313">
        <v>527</v>
      </c>
      <c r="Q2313">
        <v>0</v>
      </c>
      <c r="R2313">
        <v>0</v>
      </c>
      <c r="S2313">
        <v>0</v>
      </c>
      <c r="T2313">
        <v>7</v>
      </c>
      <c r="U2313">
        <v>0</v>
      </c>
      <c r="V2313">
        <v>0</v>
      </c>
      <c r="W2313" s="26">
        <v>0</v>
      </c>
      <c r="X2313" s="26">
        <v>78.132463851101193</v>
      </c>
      <c r="Y2313" s="26">
        <v>0</v>
      </c>
      <c r="Z2313" s="26">
        <v>0</v>
      </c>
      <c r="AA2313" s="26">
        <v>0</v>
      </c>
      <c r="AB2313" s="26">
        <v>0.14167501092809168</v>
      </c>
      <c r="AC2313" s="26">
        <v>0</v>
      </c>
      <c r="AD2313" s="26">
        <v>0</v>
      </c>
      <c r="AE2313" s="26">
        <v>78.274138862029289</v>
      </c>
    </row>
    <row r="2314" spans="1:31" x14ac:dyDescent="0.3">
      <c r="A2314">
        <v>2767269</v>
      </c>
      <c r="B2314">
        <v>1</v>
      </c>
      <c r="C2314" t="s">
        <v>80</v>
      </c>
      <c r="D2314" t="s">
        <v>108</v>
      </c>
      <c r="E2314" t="s">
        <v>157</v>
      </c>
      <c r="F2314" t="s">
        <v>6667</v>
      </c>
      <c r="G2314" t="s">
        <v>159</v>
      </c>
      <c r="H2314" t="s">
        <v>149</v>
      </c>
      <c r="I2314" t="s">
        <v>136</v>
      </c>
      <c r="J2314" t="s">
        <v>137</v>
      </c>
      <c r="K2314" t="s">
        <v>138</v>
      </c>
      <c r="L2314" t="s">
        <v>6668</v>
      </c>
      <c r="M2314" t="s">
        <v>6669</v>
      </c>
      <c r="N2314" s="26">
        <v>0.211666666</v>
      </c>
      <c r="O2314">
        <v>0</v>
      </c>
      <c r="P2314">
        <v>2204</v>
      </c>
      <c r="Q2314">
        <v>0</v>
      </c>
      <c r="R2314">
        <v>144</v>
      </c>
      <c r="S2314">
        <v>3</v>
      </c>
      <c r="T2314">
        <v>631</v>
      </c>
      <c r="U2314">
        <v>1</v>
      </c>
      <c r="V2314">
        <v>1</v>
      </c>
      <c r="W2314" s="26">
        <v>0</v>
      </c>
      <c r="X2314" s="26">
        <v>94.991729355144003</v>
      </c>
      <c r="Y2314" s="26">
        <v>0</v>
      </c>
      <c r="Z2314" s="26">
        <v>4.7451876289585675</v>
      </c>
      <c r="AA2314" s="26">
        <v>7.9285710557324496</v>
      </c>
      <c r="AB2314" s="26">
        <v>107.7337258762074</v>
      </c>
      <c r="AC2314" s="26">
        <v>32.367368155582383</v>
      </c>
      <c r="AD2314" s="26">
        <v>1.5627656168247201</v>
      </c>
      <c r="AE2314" s="26">
        <v>249.3293476884495</v>
      </c>
    </row>
    <row r="2315" spans="1:31" x14ac:dyDescent="0.3">
      <c r="A2315">
        <v>2767601</v>
      </c>
      <c r="B2315">
        <v>1</v>
      </c>
      <c r="C2315" t="s">
        <v>80</v>
      </c>
      <c r="D2315" t="s">
        <v>106</v>
      </c>
      <c r="E2315" t="s">
        <v>141</v>
      </c>
      <c r="F2315" t="s">
        <v>6670</v>
      </c>
      <c r="G2315" t="s">
        <v>344</v>
      </c>
      <c r="H2315" t="s">
        <v>135</v>
      </c>
      <c r="I2315" t="s">
        <v>136</v>
      </c>
      <c r="J2315" t="s">
        <v>137</v>
      </c>
      <c r="K2315" t="s">
        <v>138</v>
      </c>
      <c r="L2315" t="s">
        <v>6671</v>
      </c>
      <c r="M2315" t="s">
        <v>6672</v>
      </c>
      <c r="N2315" s="26">
        <v>1.1263888879999999</v>
      </c>
      <c r="O2315">
        <v>0</v>
      </c>
      <c r="P2315">
        <v>0</v>
      </c>
      <c r="Q2315">
        <v>0</v>
      </c>
      <c r="R2315">
        <v>30</v>
      </c>
      <c r="S2315">
        <v>0</v>
      </c>
      <c r="T2315">
        <v>0</v>
      </c>
      <c r="U2315">
        <v>0</v>
      </c>
      <c r="V2315">
        <v>0</v>
      </c>
      <c r="W2315" s="26">
        <v>0</v>
      </c>
      <c r="X2315" s="26">
        <v>0</v>
      </c>
      <c r="Y2315" s="26">
        <v>0</v>
      </c>
      <c r="Z2315" s="26">
        <v>0.44734101247999997</v>
      </c>
      <c r="AA2315" s="26">
        <v>0</v>
      </c>
      <c r="AB2315" s="26">
        <v>0</v>
      </c>
      <c r="AC2315" s="26">
        <v>0</v>
      </c>
      <c r="AD2315" s="26">
        <v>0</v>
      </c>
      <c r="AE2315" s="26">
        <v>0.44734101247999997</v>
      </c>
    </row>
    <row r="2316" spans="1:31" x14ac:dyDescent="0.3">
      <c r="A2316">
        <v>2766914</v>
      </c>
      <c r="B2316">
        <v>1</v>
      </c>
      <c r="C2316" t="s">
        <v>80</v>
      </c>
      <c r="D2316" t="s">
        <v>107</v>
      </c>
      <c r="E2316" t="s">
        <v>152</v>
      </c>
      <c r="F2316" t="s">
        <v>6673</v>
      </c>
      <c r="G2316" t="s">
        <v>159</v>
      </c>
      <c r="H2316" t="s">
        <v>149</v>
      </c>
      <c r="I2316" t="s">
        <v>136</v>
      </c>
      <c r="J2316" t="s">
        <v>137</v>
      </c>
      <c r="K2316" t="s">
        <v>138</v>
      </c>
      <c r="L2316" t="s">
        <v>6674</v>
      </c>
      <c r="M2316" t="s">
        <v>6675</v>
      </c>
      <c r="N2316" s="26">
        <v>0.82583333299999995</v>
      </c>
      <c r="O2316">
        <v>0</v>
      </c>
      <c r="P2316">
        <v>897</v>
      </c>
      <c r="Q2316">
        <v>1</v>
      </c>
      <c r="R2316">
        <v>80</v>
      </c>
      <c r="S2316">
        <v>9</v>
      </c>
      <c r="T2316">
        <v>161</v>
      </c>
      <c r="U2316">
        <v>0</v>
      </c>
      <c r="V2316">
        <v>2</v>
      </c>
      <c r="W2316" s="26">
        <v>0</v>
      </c>
      <c r="X2316" s="26">
        <v>90.017066573558509</v>
      </c>
      <c r="Y2316" s="26">
        <v>4.9573218265340122</v>
      </c>
      <c r="Z2316" s="26">
        <v>3.3594363605479058</v>
      </c>
      <c r="AA2316" s="26">
        <v>23.393414776627644</v>
      </c>
      <c r="AB2316" s="26">
        <v>30.779202649758805</v>
      </c>
      <c r="AC2316" s="26">
        <v>0</v>
      </c>
      <c r="AD2316" s="26">
        <v>3.8824686272218543</v>
      </c>
      <c r="AE2316" s="26">
        <v>156.38891081424873</v>
      </c>
    </row>
    <row r="2317" spans="1:31" x14ac:dyDescent="0.3">
      <c r="A2317">
        <v>2767315</v>
      </c>
      <c r="B2317">
        <v>1</v>
      </c>
      <c r="C2317" t="s">
        <v>80</v>
      </c>
      <c r="D2317" t="s">
        <v>96</v>
      </c>
      <c r="E2317" t="s">
        <v>132</v>
      </c>
      <c r="F2317" t="s">
        <v>6676</v>
      </c>
      <c r="G2317" t="s">
        <v>143</v>
      </c>
      <c r="H2317" t="s">
        <v>135</v>
      </c>
      <c r="I2317" t="s">
        <v>136</v>
      </c>
      <c r="J2317" t="s">
        <v>137</v>
      </c>
      <c r="K2317" t="s">
        <v>138</v>
      </c>
      <c r="L2317" t="s">
        <v>6677</v>
      </c>
      <c r="M2317" t="s">
        <v>6678</v>
      </c>
      <c r="N2317" s="26">
        <v>0.19194444399999999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1</v>
      </c>
      <c r="U2317">
        <v>0</v>
      </c>
      <c r="V2317">
        <v>0</v>
      </c>
      <c r="W2317" s="26">
        <v>0</v>
      </c>
      <c r="X2317" s="26">
        <v>0</v>
      </c>
      <c r="Y2317" s="26">
        <v>0</v>
      </c>
      <c r="Z2317" s="26">
        <v>0</v>
      </c>
      <c r="AA2317" s="26">
        <v>0</v>
      </c>
      <c r="AB2317" s="26">
        <v>0.33708432117305553</v>
      </c>
      <c r="AC2317" s="26">
        <v>0</v>
      </c>
      <c r="AD2317" s="26">
        <v>0</v>
      </c>
      <c r="AE2317" s="26">
        <v>0.33708432117305553</v>
      </c>
    </row>
    <row r="2318" spans="1:31" x14ac:dyDescent="0.3">
      <c r="A2318">
        <v>2767670</v>
      </c>
      <c r="B2318">
        <v>1</v>
      </c>
      <c r="C2318" t="s">
        <v>80</v>
      </c>
      <c r="D2318" t="s">
        <v>92</v>
      </c>
      <c r="E2318" t="s">
        <v>132</v>
      </c>
      <c r="F2318" t="s">
        <v>6679</v>
      </c>
      <c r="G2318" t="s">
        <v>134</v>
      </c>
      <c r="H2318" t="s">
        <v>135</v>
      </c>
      <c r="I2318" t="s">
        <v>136</v>
      </c>
      <c r="J2318" t="s">
        <v>137</v>
      </c>
      <c r="K2318" t="s">
        <v>138</v>
      </c>
      <c r="L2318" t="s">
        <v>6680</v>
      </c>
      <c r="M2318" t="s">
        <v>6681</v>
      </c>
      <c r="N2318" s="26">
        <v>0.98694444400000003</v>
      </c>
      <c r="O2318">
        <v>0</v>
      </c>
      <c r="P2318">
        <v>6</v>
      </c>
      <c r="Q2318">
        <v>0</v>
      </c>
      <c r="R2318">
        <v>0</v>
      </c>
      <c r="S2318">
        <v>0</v>
      </c>
      <c r="T2318">
        <v>1</v>
      </c>
      <c r="U2318">
        <v>0</v>
      </c>
      <c r="V2318">
        <v>0</v>
      </c>
      <c r="W2318" s="26">
        <v>0</v>
      </c>
      <c r="X2318" s="26">
        <v>1.9428040632152073</v>
      </c>
      <c r="Y2318" s="26">
        <v>0</v>
      </c>
      <c r="Z2318" s="26">
        <v>0</v>
      </c>
      <c r="AA2318" s="26">
        <v>0</v>
      </c>
      <c r="AB2318" s="26">
        <v>0.87722616612510007</v>
      </c>
      <c r="AC2318" s="26">
        <v>0</v>
      </c>
      <c r="AD2318" s="26">
        <v>0</v>
      </c>
      <c r="AE2318" s="26">
        <v>2.8200302293403072</v>
      </c>
    </row>
    <row r="2319" spans="1:31" x14ac:dyDescent="0.3">
      <c r="A2319">
        <v>2767129</v>
      </c>
      <c r="B2319">
        <v>1</v>
      </c>
      <c r="C2319" t="s">
        <v>80</v>
      </c>
      <c r="D2319" t="s">
        <v>99</v>
      </c>
      <c r="E2319" t="s">
        <v>141</v>
      </c>
      <c r="F2319" t="s">
        <v>6682</v>
      </c>
      <c r="G2319" t="s">
        <v>186</v>
      </c>
      <c r="H2319" t="s">
        <v>135</v>
      </c>
      <c r="I2319" t="s">
        <v>136</v>
      </c>
      <c r="J2319" t="s">
        <v>137</v>
      </c>
      <c r="K2319" t="s">
        <v>187</v>
      </c>
      <c r="L2319" t="s">
        <v>6683</v>
      </c>
      <c r="M2319" t="s">
        <v>6684</v>
      </c>
      <c r="N2319" s="26">
        <v>8.8800000000000008</v>
      </c>
      <c r="O2319">
        <v>0</v>
      </c>
      <c r="P2319">
        <v>65</v>
      </c>
      <c r="Q2319">
        <v>0</v>
      </c>
      <c r="R2319">
        <v>1</v>
      </c>
      <c r="S2319">
        <v>0</v>
      </c>
      <c r="T2319">
        <v>6</v>
      </c>
      <c r="U2319">
        <v>0</v>
      </c>
      <c r="V2319">
        <v>1</v>
      </c>
      <c r="W2319" s="26">
        <v>0</v>
      </c>
      <c r="X2319" s="26">
        <v>104.62646443646193</v>
      </c>
      <c r="Y2319" s="26">
        <v>0</v>
      </c>
      <c r="Z2319" s="26">
        <v>0</v>
      </c>
      <c r="AA2319" s="26">
        <v>0</v>
      </c>
      <c r="AB2319" s="26">
        <v>17.508258114774705</v>
      </c>
      <c r="AC2319" s="26">
        <v>0</v>
      </c>
      <c r="AD2319" s="26">
        <v>35.949452354720627</v>
      </c>
      <c r="AE2319" s="26">
        <v>158.08417490595727</v>
      </c>
    </row>
    <row r="2320" spans="1:31" x14ac:dyDescent="0.3">
      <c r="A2320">
        <v>2766983</v>
      </c>
      <c r="B2320">
        <v>1</v>
      </c>
      <c r="C2320" t="s">
        <v>80</v>
      </c>
      <c r="D2320" t="s">
        <v>98</v>
      </c>
      <c r="E2320" t="s">
        <v>170</v>
      </c>
      <c r="F2320" t="s">
        <v>6685</v>
      </c>
      <c r="G2320" t="s">
        <v>186</v>
      </c>
      <c r="H2320" t="s">
        <v>135</v>
      </c>
      <c r="I2320" t="s">
        <v>136</v>
      </c>
      <c r="J2320" t="s">
        <v>137</v>
      </c>
      <c r="K2320" t="s">
        <v>187</v>
      </c>
      <c r="L2320" t="s">
        <v>6686</v>
      </c>
      <c r="M2320" t="s">
        <v>6687</v>
      </c>
      <c r="N2320" s="26">
        <v>8.256388888</v>
      </c>
      <c r="O2320">
        <v>0</v>
      </c>
      <c r="P2320">
        <v>31</v>
      </c>
      <c r="Q2320">
        <v>0</v>
      </c>
      <c r="R2320">
        <v>0</v>
      </c>
      <c r="S2320">
        <v>0</v>
      </c>
      <c r="T2320">
        <v>1</v>
      </c>
      <c r="U2320">
        <v>0</v>
      </c>
      <c r="V2320">
        <v>0</v>
      </c>
      <c r="W2320" s="26">
        <v>0</v>
      </c>
      <c r="X2320" s="26">
        <v>33.024485599150289</v>
      </c>
      <c r="Y2320" s="26">
        <v>0</v>
      </c>
      <c r="Z2320" s="26">
        <v>0</v>
      </c>
      <c r="AA2320" s="26">
        <v>0</v>
      </c>
      <c r="AB2320" s="26">
        <v>14.407368688320833</v>
      </c>
      <c r="AC2320" s="26">
        <v>0</v>
      </c>
      <c r="AD2320" s="26">
        <v>0</v>
      </c>
      <c r="AE2320" s="26">
        <v>47.431854287471126</v>
      </c>
    </row>
    <row r="2321" spans="1:31" x14ac:dyDescent="0.3">
      <c r="A2321">
        <v>2767083</v>
      </c>
      <c r="B2321">
        <v>1</v>
      </c>
      <c r="C2321" t="s">
        <v>81</v>
      </c>
      <c r="D2321" t="s">
        <v>112</v>
      </c>
      <c r="E2321" t="s">
        <v>157</v>
      </c>
      <c r="F2321" t="s">
        <v>6688</v>
      </c>
      <c r="G2321" t="s">
        <v>628</v>
      </c>
      <c r="H2321" t="s">
        <v>149</v>
      </c>
      <c r="I2321" t="s">
        <v>136</v>
      </c>
      <c r="J2321" t="s">
        <v>137</v>
      </c>
      <c r="K2321" t="s">
        <v>187</v>
      </c>
      <c r="L2321" t="s">
        <v>6689</v>
      </c>
      <c r="M2321" t="s">
        <v>6690</v>
      </c>
      <c r="N2321" s="26">
        <v>3.000277777</v>
      </c>
      <c r="O2321">
        <v>0</v>
      </c>
      <c r="P2321">
        <v>356</v>
      </c>
      <c r="Q2321">
        <v>0</v>
      </c>
      <c r="R2321">
        <v>17</v>
      </c>
      <c r="S2321">
        <v>0</v>
      </c>
      <c r="T2321">
        <v>44</v>
      </c>
      <c r="U2321">
        <v>0</v>
      </c>
      <c r="V2321">
        <v>0</v>
      </c>
      <c r="W2321" s="26">
        <v>0</v>
      </c>
      <c r="X2321" s="26">
        <v>291.58883283098544</v>
      </c>
      <c r="Y2321" s="26">
        <v>0</v>
      </c>
      <c r="Z2321" s="26">
        <v>89.492688318576185</v>
      </c>
      <c r="AA2321" s="26">
        <v>0</v>
      </c>
      <c r="AB2321" s="26">
        <v>64.009408546270294</v>
      </c>
      <c r="AC2321" s="26">
        <v>0</v>
      </c>
      <c r="AD2321" s="26">
        <v>0</v>
      </c>
      <c r="AE2321" s="26">
        <v>445.09092969583196</v>
      </c>
    </row>
    <row r="2322" spans="1:31" x14ac:dyDescent="0.3">
      <c r="A2322">
        <v>2767066</v>
      </c>
      <c r="B2322">
        <v>1</v>
      </c>
      <c r="C2322" t="s">
        <v>80</v>
      </c>
      <c r="D2322" t="s">
        <v>102</v>
      </c>
      <c r="E2322" t="s">
        <v>146</v>
      </c>
      <c r="F2322" t="s">
        <v>3939</v>
      </c>
      <c r="G2322" t="s">
        <v>628</v>
      </c>
      <c r="H2322" t="s">
        <v>149</v>
      </c>
      <c r="I2322" t="s">
        <v>136</v>
      </c>
      <c r="J2322" t="s">
        <v>137</v>
      </c>
      <c r="K2322" t="s">
        <v>187</v>
      </c>
      <c r="L2322" t="s">
        <v>6691</v>
      </c>
      <c r="M2322" t="s">
        <v>6692</v>
      </c>
      <c r="N2322" s="26">
        <v>7.3497222219999996</v>
      </c>
      <c r="O2322">
        <v>0</v>
      </c>
      <c r="P2322">
        <v>0</v>
      </c>
      <c r="Q2322">
        <v>0</v>
      </c>
      <c r="R2322">
        <v>24</v>
      </c>
      <c r="S2322">
        <v>0</v>
      </c>
      <c r="T2322">
        <v>9</v>
      </c>
      <c r="U2322">
        <v>0</v>
      </c>
      <c r="V2322">
        <v>0</v>
      </c>
      <c r="W2322" s="26">
        <v>0</v>
      </c>
      <c r="X2322" s="26">
        <v>0</v>
      </c>
      <c r="Y2322" s="26">
        <v>0</v>
      </c>
      <c r="Z2322" s="26">
        <v>37.255035145342575</v>
      </c>
      <c r="AA2322" s="26">
        <v>0</v>
      </c>
      <c r="AB2322" s="26">
        <v>98.163439104202084</v>
      </c>
      <c r="AC2322" s="26">
        <v>0</v>
      </c>
      <c r="AD2322" s="26">
        <v>0</v>
      </c>
      <c r="AE2322" s="26">
        <v>135.41847424954466</v>
      </c>
    </row>
    <row r="2323" spans="1:31" x14ac:dyDescent="0.3">
      <c r="A2323">
        <v>2767544</v>
      </c>
      <c r="B2323">
        <v>1</v>
      </c>
      <c r="C2323" t="s">
        <v>81</v>
      </c>
      <c r="D2323" t="s">
        <v>113</v>
      </c>
      <c r="E2323" t="s">
        <v>170</v>
      </c>
      <c r="F2323" t="s">
        <v>6693</v>
      </c>
      <c r="G2323" t="s">
        <v>204</v>
      </c>
      <c r="H2323" t="s">
        <v>135</v>
      </c>
      <c r="I2323" t="s">
        <v>136</v>
      </c>
      <c r="J2323" t="s">
        <v>137</v>
      </c>
      <c r="K2323" t="s">
        <v>138</v>
      </c>
      <c r="L2323" t="s">
        <v>6694</v>
      </c>
      <c r="M2323" t="s">
        <v>6695</v>
      </c>
      <c r="N2323" s="26">
        <v>1.1769444440000001</v>
      </c>
      <c r="O2323">
        <v>0</v>
      </c>
      <c r="P2323">
        <v>44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 s="26">
        <v>0</v>
      </c>
      <c r="X2323" s="26">
        <v>7.1649520144110292</v>
      </c>
      <c r="Y2323" s="26">
        <v>0</v>
      </c>
      <c r="Z2323" s="26">
        <v>0</v>
      </c>
      <c r="AA2323" s="26">
        <v>0</v>
      </c>
      <c r="AB2323" s="26">
        <v>0</v>
      </c>
      <c r="AC2323" s="26">
        <v>0</v>
      </c>
      <c r="AD2323" s="26">
        <v>0</v>
      </c>
      <c r="AE2323" s="26">
        <v>7.1649520144110292</v>
      </c>
    </row>
    <row r="2324" spans="1:31" x14ac:dyDescent="0.3">
      <c r="A2324">
        <v>2767023</v>
      </c>
      <c r="B2324">
        <v>1</v>
      </c>
      <c r="C2324" t="s">
        <v>80</v>
      </c>
      <c r="D2324" t="s">
        <v>108</v>
      </c>
      <c r="E2324" t="s">
        <v>141</v>
      </c>
      <c r="F2324" t="s">
        <v>6696</v>
      </c>
      <c r="G2324" t="s">
        <v>186</v>
      </c>
      <c r="H2324" t="s">
        <v>135</v>
      </c>
      <c r="I2324" t="s">
        <v>136</v>
      </c>
      <c r="J2324" t="s">
        <v>137</v>
      </c>
      <c r="K2324" t="s">
        <v>187</v>
      </c>
      <c r="L2324" t="s">
        <v>6697</v>
      </c>
      <c r="M2324" t="s">
        <v>6698</v>
      </c>
      <c r="N2324" s="26">
        <v>7.7222222220000001</v>
      </c>
      <c r="O2324">
        <v>0</v>
      </c>
      <c r="P2324">
        <v>41</v>
      </c>
      <c r="Q2324">
        <v>0</v>
      </c>
      <c r="R2324">
        <v>3</v>
      </c>
      <c r="S2324">
        <v>0</v>
      </c>
      <c r="T2324">
        <v>7</v>
      </c>
      <c r="U2324">
        <v>0</v>
      </c>
      <c r="V2324">
        <v>0</v>
      </c>
      <c r="W2324" s="26">
        <v>0</v>
      </c>
      <c r="X2324" s="26">
        <v>29.674143437273461</v>
      </c>
      <c r="Y2324" s="26">
        <v>0</v>
      </c>
      <c r="Z2324" s="26">
        <v>2.4292515285434087E-2</v>
      </c>
      <c r="AA2324" s="26">
        <v>0</v>
      </c>
      <c r="AB2324" s="26">
        <v>28.324869574897441</v>
      </c>
      <c r="AC2324" s="26">
        <v>0</v>
      </c>
      <c r="AD2324" s="26">
        <v>0</v>
      </c>
      <c r="AE2324" s="26">
        <v>58.023305527456337</v>
      </c>
    </row>
    <row r="2325" spans="1:31" x14ac:dyDescent="0.3">
      <c r="A2325">
        <v>2767166</v>
      </c>
      <c r="B2325">
        <v>1</v>
      </c>
      <c r="C2325" t="s">
        <v>80</v>
      </c>
      <c r="D2325" t="s">
        <v>99</v>
      </c>
      <c r="E2325" t="s">
        <v>132</v>
      </c>
      <c r="F2325" t="s">
        <v>6699</v>
      </c>
      <c r="G2325" t="s">
        <v>134</v>
      </c>
      <c r="H2325" t="s">
        <v>135</v>
      </c>
      <c r="I2325" t="s">
        <v>136</v>
      </c>
      <c r="J2325" t="s">
        <v>137</v>
      </c>
      <c r="K2325" t="s">
        <v>138</v>
      </c>
      <c r="L2325" t="s">
        <v>6700</v>
      </c>
      <c r="M2325" t="s">
        <v>6701</v>
      </c>
      <c r="N2325" s="26">
        <v>8.1608333329999994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1</v>
      </c>
      <c r="U2325">
        <v>0</v>
      </c>
      <c r="V2325">
        <v>0</v>
      </c>
      <c r="W2325" s="26">
        <v>0</v>
      </c>
      <c r="X2325" s="26">
        <v>0</v>
      </c>
      <c r="Y2325" s="26">
        <v>0</v>
      </c>
      <c r="Z2325" s="26">
        <v>0</v>
      </c>
      <c r="AA2325" s="26">
        <v>0</v>
      </c>
      <c r="AB2325" s="26">
        <v>0</v>
      </c>
      <c r="AC2325" s="26">
        <v>0</v>
      </c>
      <c r="AD2325" s="26">
        <v>0</v>
      </c>
      <c r="AE2325" s="26">
        <v>0</v>
      </c>
    </row>
    <row r="2326" spans="1:31" x14ac:dyDescent="0.3">
      <c r="A2326">
        <v>2767607</v>
      </c>
      <c r="B2326">
        <v>1</v>
      </c>
      <c r="C2326" t="s">
        <v>80</v>
      </c>
      <c r="D2326" t="s">
        <v>86</v>
      </c>
      <c r="E2326" t="s">
        <v>175</v>
      </c>
      <c r="F2326" t="s">
        <v>6702</v>
      </c>
      <c r="G2326" t="s">
        <v>159</v>
      </c>
      <c r="H2326" t="s">
        <v>149</v>
      </c>
      <c r="I2326" t="s">
        <v>136</v>
      </c>
      <c r="J2326" t="s">
        <v>137</v>
      </c>
      <c r="K2326" t="s">
        <v>138</v>
      </c>
      <c r="L2326" t="s">
        <v>6703</v>
      </c>
      <c r="M2326" t="s">
        <v>6704</v>
      </c>
      <c r="N2326" s="26">
        <v>1.043055555</v>
      </c>
      <c r="O2326">
        <v>2</v>
      </c>
      <c r="P2326">
        <v>9623</v>
      </c>
      <c r="Q2326">
        <v>4</v>
      </c>
      <c r="R2326">
        <v>243</v>
      </c>
      <c r="S2326">
        <v>15</v>
      </c>
      <c r="T2326">
        <v>1380</v>
      </c>
      <c r="U2326">
        <v>1</v>
      </c>
      <c r="V2326">
        <v>1</v>
      </c>
      <c r="W2326" s="26">
        <v>33.954766763148896</v>
      </c>
      <c r="X2326" s="26">
        <v>4895.9565124218934</v>
      </c>
      <c r="Y2326" s="26">
        <v>5.6506546514994334</v>
      </c>
      <c r="Z2326" s="26">
        <v>55.364547808974827</v>
      </c>
      <c r="AA2326" s="26">
        <v>214.06659670795045</v>
      </c>
      <c r="AB2326" s="26">
        <v>1960.2739940879289</v>
      </c>
      <c r="AC2326" s="26">
        <v>5246.7848245072</v>
      </c>
      <c r="AD2326" s="26">
        <v>59.24234972881149</v>
      </c>
      <c r="AE2326" s="26">
        <v>12471.294246677408</v>
      </c>
    </row>
    <row r="2327" spans="1:31" x14ac:dyDescent="0.3">
      <c r="A2327">
        <v>2767395</v>
      </c>
      <c r="B2327">
        <v>1</v>
      </c>
      <c r="C2327" t="s">
        <v>80</v>
      </c>
      <c r="D2327" t="s">
        <v>92</v>
      </c>
      <c r="E2327" t="s">
        <v>132</v>
      </c>
      <c r="F2327" t="s">
        <v>5363</v>
      </c>
      <c r="G2327" t="s">
        <v>134</v>
      </c>
      <c r="H2327" t="s">
        <v>135</v>
      </c>
      <c r="I2327" t="s">
        <v>136</v>
      </c>
      <c r="J2327" t="s">
        <v>137</v>
      </c>
      <c r="K2327" t="s">
        <v>138</v>
      </c>
      <c r="L2327" t="s">
        <v>6705</v>
      </c>
      <c r="M2327" t="s">
        <v>6706</v>
      </c>
      <c r="N2327" s="26">
        <v>5.9080555549999998</v>
      </c>
      <c r="O2327">
        <v>0</v>
      </c>
      <c r="P2327">
        <v>2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 s="26">
        <v>0</v>
      </c>
      <c r="X2327" s="26">
        <v>2.7781673242866667</v>
      </c>
      <c r="Y2327" s="26">
        <v>0</v>
      </c>
      <c r="Z2327" s="26">
        <v>0</v>
      </c>
      <c r="AA2327" s="26">
        <v>0</v>
      </c>
      <c r="AB2327" s="26">
        <v>0</v>
      </c>
      <c r="AC2327" s="26">
        <v>0</v>
      </c>
      <c r="AD2327" s="26">
        <v>0</v>
      </c>
      <c r="AE2327" s="26">
        <v>2.7781673242866667</v>
      </c>
    </row>
    <row r="2328" spans="1:31" x14ac:dyDescent="0.3">
      <c r="A2328">
        <v>2766917</v>
      </c>
      <c r="B2328">
        <v>1</v>
      </c>
      <c r="C2328" t="s">
        <v>80</v>
      </c>
      <c r="D2328" t="s">
        <v>86</v>
      </c>
      <c r="E2328" t="s">
        <v>146</v>
      </c>
      <c r="F2328" t="s">
        <v>6707</v>
      </c>
      <c r="G2328" t="s">
        <v>326</v>
      </c>
      <c r="H2328" t="s">
        <v>149</v>
      </c>
      <c r="I2328" t="s">
        <v>566</v>
      </c>
      <c r="J2328" t="s">
        <v>137</v>
      </c>
      <c r="K2328" t="s">
        <v>138</v>
      </c>
      <c r="L2328" t="s">
        <v>6708</v>
      </c>
      <c r="M2328" t="s">
        <v>6709</v>
      </c>
      <c r="N2328" s="26">
        <v>8.3333330000000001E-3</v>
      </c>
      <c r="O2328">
        <v>1</v>
      </c>
      <c r="P2328">
        <v>689</v>
      </c>
      <c r="Q2328">
        <v>0</v>
      </c>
      <c r="R2328">
        <v>57</v>
      </c>
      <c r="S2328">
        <v>0</v>
      </c>
      <c r="T2328">
        <v>145</v>
      </c>
      <c r="U2328">
        <v>0</v>
      </c>
      <c r="V2328">
        <v>0</v>
      </c>
      <c r="W2328" s="26">
        <v>1.5505575833333334E-3</v>
      </c>
      <c r="X2328" s="26">
        <v>2.4502134577459138</v>
      </c>
      <c r="Y2328" s="26">
        <v>0</v>
      </c>
      <c r="Z2328" s="26">
        <v>0.13202158748982507</v>
      </c>
      <c r="AA2328" s="26">
        <v>0</v>
      </c>
      <c r="AB2328" s="26">
        <v>0.87107325359500043</v>
      </c>
      <c r="AC2328" s="26">
        <v>0</v>
      </c>
      <c r="AD2328" s="26">
        <v>0</v>
      </c>
      <c r="AE2328" s="26">
        <v>3.4548588564140728</v>
      </c>
    </row>
    <row r="2329" spans="1:31" x14ac:dyDescent="0.3">
      <c r="A2329">
        <v>2767060</v>
      </c>
      <c r="B2329">
        <v>1</v>
      </c>
      <c r="C2329" t="s">
        <v>81</v>
      </c>
      <c r="D2329" t="s">
        <v>126</v>
      </c>
      <c r="E2329" t="s">
        <v>141</v>
      </c>
      <c r="F2329" t="s">
        <v>6710</v>
      </c>
      <c r="G2329" t="s">
        <v>186</v>
      </c>
      <c r="H2329" t="s">
        <v>135</v>
      </c>
      <c r="I2329" t="s">
        <v>136</v>
      </c>
      <c r="J2329" t="s">
        <v>137</v>
      </c>
      <c r="K2329" t="s">
        <v>187</v>
      </c>
      <c r="L2329" t="s">
        <v>6711</v>
      </c>
      <c r="M2329" t="s">
        <v>6712</v>
      </c>
      <c r="N2329" s="26">
        <v>5.3733333329999997</v>
      </c>
      <c r="O2329">
        <v>0</v>
      </c>
      <c r="P2329">
        <v>41</v>
      </c>
      <c r="Q2329">
        <v>0</v>
      </c>
      <c r="R2329">
        <v>14</v>
      </c>
      <c r="S2329">
        <v>0</v>
      </c>
      <c r="T2329">
        <v>3</v>
      </c>
      <c r="U2329">
        <v>0</v>
      </c>
      <c r="V2329">
        <v>0</v>
      </c>
      <c r="W2329" s="26">
        <v>0</v>
      </c>
      <c r="X2329" s="26">
        <v>26.888905834362287</v>
      </c>
      <c r="Y2329" s="26">
        <v>0</v>
      </c>
      <c r="Z2329" s="26">
        <v>64.158075982951644</v>
      </c>
      <c r="AA2329" s="26">
        <v>0</v>
      </c>
      <c r="AB2329" s="26">
        <v>39.587473595851534</v>
      </c>
      <c r="AC2329" s="26">
        <v>0</v>
      </c>
      <c r="AD2329" s="26">
        <v>0</v>
      </c>
      <c r="AE2329" s="26">
        <v>130.63445541316548</v>
      </c>
    </row>
    <row r="2330" spans="1:31" x14ac:dyDescent="0.3">
      <c r="A2330">
        <v>2767501</v>
      </c>
      <c r="B2330">
        <v>1</v>
      </c>
      <c r="C2330" t="s">
        <v>81</v>
      </c>
      <c r="D2330" t="s">
        <v>128</v>
      </c>
      <c r="E2330" t="s">
        <v>132</v>
      </c>
      <c r="F2330" t="s">
        <v>6713</v>
      </c>
      <c r="G2330" t="s">
        <v>134</v>
      </c>
      <c r="H2330" t="s">
        <v>135</v>
      </c>
      <c r="I2330" t="s">
        <v>136</v>
      </c>
      <c r="J2330" t="s">
        <v>137</v>
      </c>
      <c r="K2330" t="s">
        <v>138</v>
      </c>
      <c r="L2330" t="s">
        <v>6714</v>
      </c>
      <c r="M2330" t="s">
        <v>6715</v>
      </c>
      <c r="N2330" s="26">
        <v>2.8058333329999998</v>
      </c>
      <c r="O2330">
        <v>0</v>
      </c>
      <c r="P2330">
        <v>6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 s="26">
        <v>0</v>
      </c>
      <c r="X2330" s="26">
        <v>2.3577149444547425</v>
      </c>
      <c r="Y2330" s="26">
        <v>0</v>
      </c>
      <c r="Z2330" s="26">
        <v>0</v>
      </c>
      <c r="AA2330" s="26">
        <v>0</v>
      </c>
      <c r="AB2330" s="26">
        <v>0</v>
      </c>
      <c r="AC2330" s="26">
        <v>0</v>
      </c>
      <c r="AD2330" s="26">
        <v>0</v>
      </c>
      <c r="AE2330" s="26">
        <v>2.3577149444547425</v>
      </c>
    </row>
    <row r="2331" spans="1:31" x14ac:dyDescent="0.3">
      <c r="A2331">
        <v>2767032</v>
      </c>
      <c r="B2331">
        <v>1</v>
      </c>
      <c r="C2331" t="s">
        <v>80</v>
      </c>
      <c r="D2331" t="s">
        <v>105</v>
      </c>
      <c r="E2331" t="s">
        <v>146</v>
      </c>
      <c r="F2331" t="s">
        <v>6716</v>
      </c>
      <c r="G2331" t="s">
        <v>143</v>
      </c>
      <c r="H2331" t="s">
        <v>149</v>
      </c>
      <c r="I2331" t="s">
        <v>136</v>
      </c>
      <c r="J2331" t="s">
        <v>137</v>
      </c>
      <c r="K2331" t="s">
        <v>138</v>
      </c>
      <c r="L2331" t="s">
        <v>6717</v>
      </c>
      <c r="M2331" t="s">
        <v>6718</v>
      </c>
      <c r="N2331" s="26">
        <v>1.352777777</v>
      </c>
      <c r="O2331">
        <v>0</v>
      </c>
      <c r="P2331">
        <v>1121</v>
      </c>
      <c r="Q2331">
        <v>0</v>
      </c>
      <c r="R2331">
        <v>1</v>
      </c>
      <c r="S2331">
        <v>3</v>
      </c>
      <c r="T2331">
        <v>238</v>
      </c>
      <c r="U2331">
        <v>2</v>
      </c>
      <c r="V2331">
        <v>0</v>
      </c>
      <c r="W2331" s="26">
        <v>0</v>
      </c>
      <c r="X2331" s="26">
        <v>468.57878120654158</v>
      </c>
      <c r="Y2331" s="26">
        <v>0</v>
      </c>
      <c r="Z2331" s="26">
        <v>0.52504559360000003</v>
      </c>
      <c r="AA2331" s="26">
        <v>32.865493895179959</v>
      </c>
      <c r="AB2331" s="26">
        <v>406.40828499062815</v>
      </c>
      <c r="AC2331" s="26">
        <v>287.94039624797438</v>
      </c>
      <c r="AD2331" s="26">
        <v>0</v>
      </c>
      <c r="AE2331" s="26">
        <v>1196.3180019339241</v>
      </c>
    </row>
    <row r="2332" spans="1:31" x14ac:dyDescent="0.3">
      <c r="A2332">
        <v>2767533</v>
      </c>
      <c r="B2332">
        <v>1</v>
      </c>
      <c r="C2332" t="s">
        <v>80</v>
      </c>
      <c r="D2332" t="s">
        <v>85</v>
      </c>
      <c r="E2332" t="s">
        <v>132</v>
      </c>
      <c r="F2332" t="s">
        <v>6719</v>
      </c>
      <c r="G2332" t="s">
        <v>134</v>
      </c>
      <c r="H2332" t="s">
        <v>135</v>
      </c>
      <c r="I2332" t="s">
        <v>136</v>
      </c>
      <c r="J2332" t="s">
        <v>137</v>
      </c>
      <c r="K2332" t="s">
        <v>138</v>
      </c>
      <c r="L2332" t="s">
        <v>6720</v>
      </c>
      <c r="M2332" t="s">
        <v>6721</v>
      </c>
      <c r="N2332" s="26">
        <v>1.2022222220000001</v>
      </c>
      <c r="O2332">
        <v>0</v>
      </c>
      <c r="P2332">
        <v>12</v>
      </c>
      <c r="Q2332">
        <v>0</v>
      </c>
      <c r="R2332">
        <v>0</v>
      </c>
      <c r="S2332">
        <v>0</v>
      </c>
      <c r="T2332">
        <v>1</v>
      </c>
      <c r="U2332">
        <v>0</v>
      </c>
      <c r="V2332">
        <v>0</v>
      </c>
      <c r="W2332" s="26">
        <v>0</v>
      </c>
      <c r="X2332" s="26">
        <v>2.8416883650545501</v>
      </c>
      <c r="Y2332" s="26">
        <v>0</v>
      </c>
      <c r="Z2332" s="26">
        <v>0</v>
      </c>
      <c r="AA2332" s="26">
        <v>0</v>
      </c>
      <c r="AB2332" s="26">
        <v>0</v>
      </c>
      <c r="AC2332" s="26">
        <v>0</v>
      </c>
      <c r="AD2332" s="26">
        <v>0</v>
      </c>
      <c r="AE2332" s="26">
        <v>2.8416883650545501</v>
      </c>
    </row>
    <row r="2333" spans="1:31" x14ac:dyDescent="0.3">
      <c r="A2333">
        <v>2767510</v>
      </c>
      <c r="B2333">
        <v>1</v>
      </c>
      <c r="C2333" t="s">
        <v>80</v>
      </c>
      <c r="D2333" t="s">
        <v>86</v>
      </c>
      <c r="E2333" t="s">
        <v>157</v>
      </c>
      <c r="F2333" t="s">
        <v>6722</v>
      </c>
      <c r="G2333" t="s">
        <v>287</v>
      </c>
      <c r="H2333" t="s">
        <v>149</v>
      </c>
      <c r="I2333" t="s">
        <v>136</v>
      </c>
      <c r="J2333" t="s">
        <v>3</v>
      </c>
      <c r="K2333" t="s">
        <v>138</v>
      </c>
      <c r="L2333" t="s">
        <v>6723</v>
      </c>
      <c r="M2333" t="s">
        <v>6724</v>
      </c>
      <c r="N2333" s="26">
        <v>0.16611111100000001</v>
      </c>
      <c r="O2333">
        <v>0</v>
      </c>
      <c r="P2333">
        <v>10576</v>
      </c>
      <c r="Q2333">
        <v>0</v>
      </c>
      <c r="R2333">
        <v>6</v>
      </c>
      <c r="S2333">
        <v>9</v>
      </c>
      <c r="T2333">
        <v>1185</v>
      </c>
      <c r="U2333">
        <v>3</v>
      </c>
      <c r="V2333">
        <v>4</v>
      </c>
      <c r="W2333" s="26">
        <v>0</v>
      </c>
      <c r="X2333" s="26">
        <v>527.70226197509703</v>
      </c>
      <c r="Y2333" s="26">
        <v>0</v>
      </c>
      <c r="Z2333" s="26">
        <v>0.4552297777334125</v>
      </c>
      <c r="AA2333" s="26">
        <v>296.69312728566405</v>
      </c>
      <c r="AB2333" s="26">
        <v>264.55139905718147</v>
      </c>
      <c r="AC2333" s="26">
        <v>56.881985679086199</v>
      </c>
      <c r="AD2333" s="26">
        <v>41.805143565237799</v>
      </c>
      <c r="AE2333" s="26">
        <v>1188.08914734</v>
      </c>
    </row>
    <row r="2334" spans="1:31" x14ac:dyDescent="0.3">
      <c r="A2334">
        <v>2767172</v>
      </c>
      <c r="B2334">
        <v>1</v>
      </c>
      <c r="C2334" t="s">
        <v>81</v>
      </c>
      <c r="D2334" t="s">
        <v>117</v>
      </c>
      <c r="E2334" t="s">
        <v>132</v>
      </c>
      <c r="F2334" t="s">
        <v>6725</v>
      </c>
      <c r="G2334" t="s">
        <v>307</v>
      </c>
      <c r="H2334" t="s">
        <v>135</v>
      </c>
      <c r="I2334" t="s">
        <v>136</v>
      </c>
      <c r="J2334" t="s">
        <v>137</v>
      </c>
      <c r="K2334" t="s">
        <v>138</v>
      </c>
      <c r="L2334" t="s">
        <v>6726</v>
      </c>
      <c r="M2334" t="s">
        <v>6727</v>
      </c>
      <c r="N2334" s="26">
        <v>1.98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1</v>
      </c>
      <c r="U2334">
        <v>0</v>
      </c>
      <c r="V2334">
        <v>0</v>
      </c>
      <c r="W2334" s="26">
        <v>0</v>
      </c>
      <c r="X2334" s="26">
        <v>0</v>
      </c>
      <c r="Y2334" s="26">
        <v>0</v>
      </c>
      <c r="Z2334" s="26">
        <v>0</v>
      </c>
      <c r="AA2334" s="26">
        <v>0</v>
      </c>
      <c r="AB2334" s="26">
        <v>0</v>
      </c>
      <c r="AC2334" s="26">
        <v>0</v>
      </c>
      <c r="AD2334" s="26">
        <v>0</v>
      </c>
      <c r="AE2334" s="26">
        <v>0</v>
      </c>
    </row>
    <row r="2335" spans="1:31" x14ac:dyDescent="0.3">
      <c r="A2335">
        <v>2767241</v>
      </c>
      <c r="B2335">
        <v>1</v>
      </c>
      <c r="C2335" t="s">
        <v>80</v>
      </c>
      <c r="D2335" t="s">
        <v>83</v>
      </c>
      <c r="E2335" t="s">
        <v>132</v>
      </c>
      <c r="F2335" t="s">
        <v>6728</v>
      </c>
      <c r="G2335" t="s">
        <v>307</v>
      </c>
      <c r="H2335" t="s">
        <v>135</v>
      </c>
      <c r="I2335" t="s">
        <v>136</v>
      </c>
      <c r="J2335" t="s">
        <v>137</v>
      </c>
      <c r="K2335" t="s">
        <v>138</v>
      </c>
      <c r="L2335" t="s">
        <v>6729</v>
      </c>
      <c r="M2335" t="s">
        <v>6730</v>
      </c>
      <c r="N2335" s="26">
        <v>1.770277777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13</v>
      </c>
      <c r="U2335">
        <v>0</v>
      </c>
      <c r="V2335">
        <v>0</v>
      </c>
      <c r="W2335" s="26">
        <v>0</v>
      </c>
      <c r="X2335" s="26">
        <v>0</v>
      </c>
      <c r="Y2335" s="26">
        <v>0</v>
      </c>
      <c r="Z2335" s="26">
        <v>0</v>
      </c>
      <c r="AA2335" s="26">
        <v>0</v>
      </c>
      <c r="AB2335" s="26">
        <v>6.2763474368354073</v>
      </c>
      <c r="AC2335" s="26">
        <v>0</v>
      </c>
      <c r="AD2335" s="26">
        <v>0</v>
      </c>
      <c r="AE2335" s="26">
        <v>6.2763474368354073</v>
      </c>
    </row>
    <row r="2336" spans="1:31" x14ac:dyDescent="0.3">
      <c r="A2336">
        <v>2767464</v>
      </c>
      <c r="B2336">
        <v>1</v>
      </c>
      <c r="C2336" t="s">
        <v>80</v>
      </c>
      <c r="D2336" t="s">
        <v>105</v>
      </c>
      <c r="E2336" t="s">
        <v>146</v>
      </c>
      <c r="F2336" t="s">
        <v>6731</v>
      </c>
      <c r="G2336" t="s">
        <v>148</v>
      </c>
      <c r="H2336" t="s">
        <v>149</v>
      </c>
      <c r="I2336" t="s">
        <v>136</v>
      </c>
      <c r="J2336" t="s">
        <v>137</v>
      </c>
      <c r="K2336" t="s">
        <v>138</v>
      </c>
      <c r="L2336" t="s">
        <v>6732</v>
      </c>
      <c r="M2336" t="s">
        <v>6733</v>
      </c>
      <c r="N2336" s="26">
        <v>2.8377777769999999</v>
      </c>
      <c r="O2336">
        <v>10</v>
      </c>
      <c r="P2336">
        <v>0</v>
      </c>
      <c r="Q2336">
        <v>2</v>
      </c>
      <c r="R2336">
        <v>0</v>
      </c>
      <c r="S2336">
        <v>3</v>
      </c>
      <c r="T2336">
        <v>0</v>
      </c>
      <c r="U2336">
        <v>0</v>
      </c>
      <c r="V2336">
        <v>0</v>
      </c>
      <c r="W2336" s="26">
        <v>10.098054559798696</v>
      </c>
      <c r="X2336" s="26">
        <v>0</v>
      </c>
      <c r="Y2336" s="26">
        <v>0.23469579209122265</v>
      </c>
      <c r="Z2336" s="26">
        <v>0</v>
      </c>
      <c r="AA2336" s="26">
        <v>7.7468336901188888</v>
      </c>
      <c r="AB2336" s="26">
        <v>0</v>
      </c>
      <c r="AC2336" s="26">
        <v>0</v>
      </c>
      <c r="AD2336" s="26">
        <v>0</v>
      </c>
      <c r="AE2336" s="26">
        <v>18.079584042008808</v>
      </c>
    </row>
    <row r="2337" spans="1:31" x14ac:dyDescent="0.3">
      <c r="A2337">
        <v>2767713</v>
      </c>
      <c r="B2337">
        <v>1</v>
      </c>
      <c r="C2337" t="s">
        <v>80</v>
      </c>
      <c r="D2337" t="s">
        <v>107</v>
      </c>
      <c r="E2337" t="s">
        <v>132</v>
      </c>
      <c r="F2337" t="s">
        <v>6734</v>
      </c>
      <c r="G2337" t="s">
        <v>134</v>
      </c>
      <c r="H2337" t="s">
        <v>135</v>
      </c>
      <c r="I2337" t="s">
        <v>136</v>
      </c>
      <c r="J2337" t="s">
        <v>137</v>
      </c>
      <c r="K2337" t="s">
        <v>138</v>
      </c>
      <c r="L2337" t="s">
        <v>6735</v>
      </c>
      <c r="M2337" t="s">
        <v>6736</v>
      </c>
      <c r="N2337" s="26">
        <v>2.0547222220000001</v>
      </c>
      <c r="O2337">
        <v>0</v>
      </c>
      <c r="P2337">
        <v>2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 s="26">
        <v>0</v>
      </c>
      <c r="X2337" s="26">
        <v>0.6540337182778817</v>
      </c>
      <c r="Y2337" s="26">
        <v>0</v>
      </c>
      <c r="Z2337" s="26">
        <v>0</v>
      </c>
      <c r="AA2337" s="26">
        <v>0</v>
      </c>
      <c r="AB2337" s="26">
        <v>0</v>
      </c>
      <c r="AC2337" s="26">
        <v>0</v>
      </c>
      <c r="AD2337" s="26">
        <v>0</v>
      </c>
      <c r="AE2337" s="26">
        <v>0.6540337182778817</v>
      </c>
    </row>
    <row r="2338" spans="1:31" x14ac:dyDescent="0.3">
      <c r="A2338">
        <v>2767673</v>
      </c>
      <c r="B2338">
        <v>1</v>
      </c>
      <c r="C2338" t="s">
        <v>80</v>
      </c>
      <c r="D2338" t="s">
        <v>101</v>
      </c>
      <c r="E2338" t="s">
        <v>152</v>
      </c>
      <c r="F2338" t="s">
        <v>6737</v>
      </c>
      <c r="G2338" t="s">
        <v>143</v>
      </c>
      <c r="H2338" t="s">
        <v>149</v>
      </c>
      <c r="I2338" t="s">
        <v>136</v>
      </c>
      <c r="J2338" t="s">
        <v>137</v>
      </c>
      <c r="K2338" t="s">
        <v>138</v>
      </c>
      <c r="L2338" t="s">
        <v>6738</v>
      </c>
      <c r="M2338" t="s">
        <v>6739</v>
      </c>
      <c r="N2338" s="26">
        <v>0.70138888799999999</v>
      </c>
      <c r="O2338">
        <v>9</v>
      </c>
      <c r="P2338">
        <v>16</v>
      </c>
      <c r="Q2338">
        <v>8</v>
      </c>
      <c r="R2338">
        <v>3</v>
      </c>
      <c r="S2338">
        <v>6</v>
      </c>
      <c r="T2338">
        <v>1</v>
      </c>
      <c r="U2338">
        <v>0</v>
      </c>
      <c r="V2338">
        <v>0</v>
      </c>
      <c r="W2338" s="26">
        <v>2.4514702510872226</v>
      </c>
      <c r="X2338" s="26">
        <v>2.1813385793895566</v>
      </c>
      <c r="Y2338" s="26">
        <v>48.288466906956266</v>
      </c>
      <c r="Z2338" s="26">
        <v>0.14848908803789596</v>
      </c>
      <c r="AA2338" s="26">
        <v>166.31130313131973</v>
      </c>
      <c r="AB2338" s="26">
        <v>9.4457064405600005E-2</v>
      </c>
      <c r="AC2338" s="26">
        <v>0</v>
      </c>
      <c r="AD2338" s="26">
        <v>0</v>
      </c>
      <c r="AE2338" s="26">
        <v>219.47552502119626</v>
      </c>
    </row>
    <row r="2339" spans="1:31" x14ac:dyDescent="0.3">
      <c r="A2339">
        <v>2766949</v>
      </c>
      <c r="B2339">
        <v>1</v>
      </c>
      <c r="C2339" t="s">
        <v>80</v>
      </c>
      <c r="D2339" t="s">
        <v>85</v>
      </c>
      <c r="E2339" t="s">
        <v>132</v>
      </c>
      <c r="F2339" t="s">
        <v>6740</v>
      </c>
      <c r="G2339" t="s">
        <v>307</v>
      </c>
      <c r="H2339" t="s">
        <v>135</v>
      </c>
      <c r="I2339" t="s">
        <v>136</v>
      </c>
      <c r="J2339" t="s">
        <v>137</v>
      </c>
      <c r="K2339" t="s">
        <v>138</v>
      </c>
      <c r="L2339" t="s">
        <v>6741</v>
      </c>
      <c r="M2339" t="s">
        <v>6742</v>
      </c>
      <c r="N2339" s="26">
        <v>2.3363888880000001</v>
      </c>
      <c r="O2339">
        <v>0</v>
      </c>
      <c r="P2339">
        <v>1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 s="26">
        <v>0</v>
      </c>
      <c r="X2339" s="26">
        <v>0.9841448093735472</v>
      </c>
      <c r="Y2339" s="26">
        <v>0</v>
      </c>
      <c r="Z2339" s="26">
        <v>0</v>
      </c>
      <c r="AA2339" s="26">
        <v>0</v>
      </c>
      <c r="AB2339" s="26">
        <v>0</v>
      </c>
      <c r="AC2339" s="26">
        <v>0</v>
      </c>
      <c r="AD2339" s="26">
        <v>0</v>
      </c>
      <c r="AE2339" s="26">
        <v>0.9841448093735472</v>
      </c>
    </row>
    <row r="2340" spans="1:31" x14ac:dyDescent="0.3">
      <c r="A2340">
        <v>2766926</v>
      </c>
      <c r="B2340">
        <v>1</v>
      </c>
      <c r="C2340" t="s">
        <v>80</v>
      </c>
      <c r="D2340" t="s">
        <v>86</v>
      </c>
      <c r="E2340" t="s">
        <v>175</v>
      </c>
      <c r="F2340" t="s">
        <v>6743</v>
      </c>
      <c r="G2340" t="s">
        <v>4592</v>
      </c>
      <c r="H2340" t="s">
        <v>365</v>
      </c>
      <c r="I2340" t="s">
        <v>136</v>
      </c>
      <c r="J2340" t="s">
        <v>137</v>
      </c>
      <c r="K2340" t="s">
        <v>187</v>
      </c>
      <c r="L2340" t="s">
        <v>6744</v>
      </c>
      <c r="M2340" t="s">
        <v>6745</v>
      </c>
      <c r="N2340" s="26">
        <v>0.66916666599999997</v>
      </c>
      <c r="O2340">
        <v>0</v>
      </c>
      <c r="P2340">
        <v>425</v>
      </c>
      <c r="Q2340">
        <v>0</v>
      </c>
      <c r="R2340">
        <v>3</v>
      </c>
      <c r="S2340">
        <v>2</v>
      </c>
      <c r="T2340">
        <v>43</v>
      </c>
      <c r="U2340">
        <v>0</v>
      </c>
      <c r="V2340">
        <v>0</v>
      </c>
      <c r="W2340" s="26">
        <v>0</v>
      </c>
      <c r="X2340" s="26">
        <v>137.2505348126968</v>
      </c>
      <c r="Y2340" s="26">
        <v>0</v>
      </c>
      <c r="Z2340" s="26">
        <v>0.51016142544223086</v>
      </c>
      <c r="AA2340" s="26">
        <v>152.73437318004264</v>
      </c>
      <c r="AB2340" s="26">
        <v>29.870605773919941</v>
      </c>
      <c r="AC2340" s="26">
        <v>0</v>
      </c>
      <c r="AD2340" s="26">
        <v>0</v>
      </c>
      <c r="AE2340" s="26">
        <v>320.36567519210155</v>
      </c>
    </row>
    <row r="2341" spans="1:31" x14ac:dyDescent="0.3">
      <c r="A2341">
        <v>2767505</v>
      </c>
      <c r="B2341">
        <v>2</v>
      </c>
      <c r="C2341" t="s">
        <v>81</v>
      </c>
      <c r="D2341" t="s">
        <v>118</v>
      </c>
      <c r="E2341" t="s">
        <v>141</v>
      </c>
      <c r="F2341" t="s">
        <v>6746</v>
      </c>
      <c r="G2341" t="s">
        <v>204</v>
      </c>
      <c r="H2341" t="s">
        <v>135</v>
      </c>
      <c r="I2341" t="s">
        <v>136</v>
      </c>
      <c r="J2341" t="s">
        <v>137</v>
      </c>
      <c r="K2341" t="s">
        <v>138</v>
      </c>
      <c r="L2341" t="s">
        <v>6747</v>
      </c>
      <c r="M2341" t="s">
        <v>6748</v>
      </c>
      <c r="N2341" s="26">
        <v>7.6388888000000002E-2</v>
      </c>
      <c r="O2341">
        <v>0</v>
      </c>
      <c r="P2341">
        <v>69</v>
      </c>
      <c r="Q2341">
        <v>0</v>
      </c>
      <c r="R2341">
        <v>1</v>
      </c>
      <c r="S2341">
        <v>0</v>
      </c>
      <c r="T2341">
        <v>9</v>
      </c>
      <c r="U2341">
        <v>0</v>
      </c>
      <c r="V2341">
        <v>0</v>
      </c>
      <c r="W2341" s="26">
        <v>0</v>
      </c>
      <c r="X2341" s="26">
        <v>1.3934521339639543</v>
      </c>
      <c r="Y2341" s="26">
        <v>0</v>
      </c>
      <c r="Z2341" s="26">
        <v>0</v>
      </c>
      <c r="AA2341" s="26">
        <v>0</v>
      </c>
      <c r="AB2341" s="26">
        <v>0.22801111627140003</v>
      </c>
      <c r="AC2341" s="26">
        <v>0</v>
      </c>
      <c r="AD2341" s="26">
        <v>0</v>
      </c>
      <c r="AE2341" s="26">
        <v>1.6214632502353543</v>
      </c>
    </row>
    <row r="2342" spans="1:31" x14ac:dyDescent="0.3">
      <c r="A2342">
        <v>2767616</v>
      </c>
      <c r="B2342">
        <v>1</v>
      </c>
      <c r="C2342" t="s">
        <v>80</v>
      </c>
      <c r="D2342" t="s">
        <v>100</v>
      </c>
      <c r="E2342" t="s">
        <v>132</v>
      </c>
      <c r="F2342" t="s">
        <v>6749</v>
      </c>
      <c r="G2342" t="s">
        <v>134</v>
      </c>
      <c r="H2342" t="s">
        <v>135</v>
      </c>
      <c r="I2342" t="s">
        <v>136</v>
      </c>
      <c r="J2342" t="s">
        <v>137</v>
      </c>
      <c r="K2342" t="s">
        <v>138</v>
      </c>
      <c r="L2342" t="s">
        <v>6750</v>
      </c>
      <c r="M2342" t="s">
        <v>6751</v>
      </c>
      <c r="N2342" s="26">
        <v>0.70250000000000001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 s="26">
        <v>0</v>
      </c>
      <c r="X2342" s="26">
        <v>0.19890577216468125</v>
      </c>
      <c r="Y2342" s="26">
        <v>0</v>
      </c>
      <c r="Z2342" s="26">
        <v>0</v>
      </c>
      <c r="AA2342" s="26">
        <v>0</v>
      </c>
      <c r="AB2342" s="26">
        <v>0</v>
      </c>
      <c r="AC2342" s="26">
        <v>0</v>
      </c>
      <c r="AD2342" s="26">
        <v>0</v>
      </c>
      <c r="AE2342" s="26">
        <v>0.19890577216468125</v>
      </c>
    </row>
    <row r="2343" spans="1:31" x14ac:dyDescent="0.3">
      <c r="A2343">
        <v>2766969</v>
      </c>
      <c r="B2343">
        <v>1</v>
      </c>
      <c r="C2343" t="s">
        <v>80</v>
      </c>
      <c r="D2343" t="s">
        <v>87</v>
      </c>
      <c r="E2343" t="s">
        <v>132</v>
      </c>
      <c r="F2343" t="s">
        <v>6752</v>
      </c>
      <c r="G2343" t="s">
        <v>307</v>
      </c>
      <c r="H2343" t="s">
        <v>135</v>
      </c>
      <c r="I2343" t="s">
        <v>136</v>
      </c>
      <c r="J2343" t="s">
        <v>137</v>
      </c>
      <c r="K2343" t="s">
        <v>138</v>
      </c>
      <c r="L2343" t="s">
        <v>6753</v>
      </c>
      <c r="M2343" t="s">
        <v>6754</v>
      </c>
      <c r="N2343" s="26">
        <v>0.78666666600000001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11</v>
      </c>
      <c r="U2343">
        <v>0</v>
      </c>
      <c r="V2343">
        <v>5</v>
      </c>
      <c r="W2343" s="26">
        <v>0</v>
      </c>
      <c r="X2343" s="26">
        <v>0</v>
      </c>
      <c r="Y2343" s="26">
        <v>0</v>
      </c>
      <c r="Z2343" s="26">
        <v>0</v>
      </c>
      <c r="AA2343" s="26">
        <v>0</v>
      </c>
      <c r="AB2343" s="26">
        <v>74.298522313605076</v>
      </c>
      <c r="AC2343" s="26">
        <v>0</v>
      </c>
      <c r="AD2343" s="26">
        <v>210.78071906985605</v>
      </c>
      <c r="AE2343" s="26">
        <v>285.07924138346112</v>
      </c>
    </row>
    <row r="2344" spans="1:31" x14ac:dyDescent="0.3">
      <c r="A2344">
        <v>2767633</v>
      </c>
      <c r="B2344">
        <v>1</v>
      </c>
      <c r="C2344" t="s">
        <v>80</v>
      </c>
      <c r="D2344" t="s">
        <v>88</v>
      </c>
      <c r="E2344" t="s">
        <v>132</v>
      </c>
      <c r="F2344" t="s">
        <v>6755</v>
      </c>
      <c r="G2344" t="s">
        <v>307</v>
      </c>
      <c r="H2344" t="s">
        <v>135</v>
      </c>
      <c r="I2344" t="s">
        <v>136</v>
      </c>
      <c r="J2344" t="s">
        <v>137</v>
      </c>
      <c r="K2344" t="s">
        <v>138</v>
      </c>
      <c r="L2344" t="s">
        <v>6756</v>
      </c>
      <c r="M2344" t="s">
        <v>6757</v>
      </c>
      <c r="N2344" s="26">
        <v>1.8286111110000001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1</v>
      </c>
      <c r="U2344">
        <v>0</v>
      </c>
      <c r="V2344">
        <v>0</v>
      </c>
      <c r="W2344" s="26">
        <v>0</v>
      </c>
      <c r="X2344" s="26">
        <v>0</v>
      </c>
      <c r="Y2344" s="26">
        <v>0</v>
      </c>
      <c r="Z2344" s="26">
        <v>0</v>
      </c>
      <c r="AA2344" s="26">
        <v>0</v>
      </c>
      <c r="AB2344" s="26">
        <v>2.3278577321505556</v>
      </c>
      <c r="AC2344" s="26">
        <v>0</v>
      </c>
      <c r="AD2344" s="26">
        <v>0</v>
      </c>
      <c r="AE2344" s="26">
        <v>2.3278577321505556</v>
      </c>
    </row>
    <row r="2345" spans="1:31" x14ac:dyDescent="0.3">
      <c r="A2345">
        <v>2767490</v>
      </c>
      <c r="B2345">
        <v>1</v>
      </c>
      <c r="C2345" t="s">
        <v>80</v>
      </c>
      <c r="D2345" t="s">
        <v>82</v>
      </c>
      <c r="E2345" t="s">
        <v>132</v>
      </c>
      <c r="F2345" t="s">
        <v>6758</v>
      </c>
      <c r="G2345" t="s">
        <v>134</v>
      </c>
      <c r="H2345" t="s">
        <v>135</v>
      </c>
      <c r="I2345" t="s">
        <v>136</v>
      </c>
      <c r="J2345" t="s">
        <v>137</v>
      </c>
      <c r="K2345" t="s">
        <v>138</v>
      </c>
      <c r="L2345" t="s">
        <v>6759</v>
      </c>
      <c r="M2345" t="s">
        <v>6760</v>
      </c>
      <c r="N2345" s="26">
        <v>2.9</v>
      </c>
      <c r="O2345">
        <v>0</v>
      </c>
      <c r="P2345">
        <v>4</v>
      </c>
      <c r="Q2345">
        <v>0</v>
      </c>
      <c r="R2345">
        <v>0</v>
      </c>
      <c r="S2345">
        <v>0</v>
      </c>
      <c r="T2345">
        <v>1</v>
      </c>
      <c r="U2345">
        <v>0</v>
      </c>
      <c r="V2345">
        <v>0</v>
      </c>
      <c r="W2345" s="26">
        <v>0</v>
      </c>
      <c r="X2345" s="26">
        <v>1.7291502508804106</v>
      </c>
      <c r="Y2345" s="26">
        <v>0</v>
      </c>
      <c r="Z2345" s="26">
        <v>0</v>
      </c>
      <c r="AA2345" s="26">
        <v>0</v>
      </c>
      <c r="AB2345" s="26">
        <v>4.4759184115316675</v>
      </c>
      <c r="AC2345" s="26">
        <v>0</v>
      </c>
      <c r="AD2345" s="26">
        <v>0</v>
      </c>
      <c r="AE2345" s="26">
        <v>6.2050686624120779</v>
      </c>
    </row>
    <row r="2346" spans="1:31" x14ac:dyDescent="0.3">
      <c r="A2346">
        <v>2766906</v>
      </c>
      <c r="B2346">
        <v>1</v>
      </c>
      <c r="C2346" t="s">
        <v>80</v>
      </c>
      <c r="D2346" t="s">
        <v>86</v>
      </c>
      <c r="E2346" t="s">
        <v>175</v>
      </c>
      <c r="F2346" t="s">
        <v>6761</v>
      </c>
      <c r="G2346" t="s">
        <v>326</v>
      </c>
      <c r="H2346" t="s">
        <v>365</v>
      </c>
      <c r="I2346" t="s">
        <v>566</v>
      </c>
      <c r="J2346" t="s">
        <v>137</v>
      </c>
      <c r="K2346" t="s">
        <v>187</v>
      </c>
      <c r="L2346" t="s">
        <v>6762</v>
      </c>
      <c r="M2346" t="s">
        <v>6763</v>
      </c>
      <c r="N2346" s="26">
        <v>1.6666666E-2</v>
      </c>
      <c r="O2346">
        <v>0</v>
      </c>
      <c r="P2346">
        <v>36</v>
      </c>
      <c r="Q2346">
        <v>0</v>
      </c>
      <c r="R2346">
        <v>27</v>
      </c>
      <c r="S2346">
        <v>3</v>
      </c>
      <c r="T2346">
        <v>83</v>
      </c>
      <c r="U2346">
        <v>0</v>
      </c>
      <c r="V2346">
        <v>0</v>
      </c>
      <c r="W2346" s="26">
        <v>0</v>
      </c>
      <c r="X2346" s="26">
        <v>0.49875607404863836</v>
      </c>
      <c r="Y2346" s="26">
        <v>0</v>
      </c>
      <c r="Z2346" s="26">
        <v>0.20253611793029996</v>
      </c>
      <c r="AA2346" s="26">
        <v>12.670241136182641</v>
      </c>
      <c r="AB2346" s="26">
        <v>3.7809793111834189</v>
      </c>
      <c r="AC2346" s="26">
        <v>0</v>
      </c>
      <c r="AD2346" s="26">
        <v>0</v>
      </c>
      <c r="AE2346" s="26">
        <v>17.152512639344998</v>
      </c>
    </row>
    <row r="2347" spans="1:31" x14ac:dyDescent="0.3">
      <c r="A2347">
        <v>2767006</v>
      </c>
      <c r="B2347">
        <v>1</v>
      </c>
      <c r="C2347" t="s">
        <v>81</v>
      </c>
      <c r="D2347" t="s">
        <v>127</v>
      </c>
      <c r="E2347" t="s">
        <v>152</v>
      </c>
      <c r="F2347" t="s">
        <v>816</v>
      </c>
      <c r="G2347" t="s">
        <v>628</v>
      </c>
      <c r="H2347" t="s">
        <v>149</v>
      </c>
      <c r="I2347" t="s">
        <v>136</v>
      </c>
      <c r="J2347" t="s">
        <v>137</v>
      </c>
      <c r="K2347" t="s">
        <v>187</v>
      </c>
      <c r="L2347" t="s">
        <v>6764</v>
      </c>
      <c r="M2347" t="s">
        <v>6765</v>
      </c>
      <c r="N2347" s="26">
        <v>7.4472222219999997</v>
      </c>
      <c r="O2347">
        <v>2</v>
      </c>
      <c r="P2347">
        <v>3</v>
      </c>
      <c r="Q2347">
        <v>59</v>
      </c>
      <c r="R2347">
        <v>37</v>
      </c>
      <c r="S2347">
        <v>6</v>
      </c>
      <c r="T2347">
        <v>0</v>
      </c>
      <c r="U2347">
        <v>0</v>
      </c>
      <c r="V2347">
        <v>0</v>
      </c>
      <c r="W2347" s="26">
        <v>7.7810652234613551</v>
      </c>
      <c r="X2347" s="26">
        <v>0</v>
      </c>
      <c r="Y2347" s="26">
        <v>37.705283670787658</v>
      </c>
      <c r="Z2347" s="26">
        <v>55.370574990378501</v>
      </c>
      <c r="AA2347" s="26">
        <v>8.1314616179083696</v>
      </c>
      <c r="AB2347" s="26">
        <v>0</v>
      </c>
      <c r="AC2347" s="26">
        <v>0</v>
      </c>
      <c r="AD2347" s="26">
        <v>0</v>
      </c>
      <c r="AE2347" s="26">
        <v>108.98838550253589</v>
      </c>
    </row>
    <row r="2348" spans="1:31" x14ac:dyDescent="0.3">
      <c r="A2348">
        <v>2767484</v>
      </c>
      <c r="B2348">
        <v>1</v>
      </c>
      <c r="C2348" t="s">
        <v>81</v>
      </c>
      <c r="D2348" t="s">
        <v>126</v>
      </c>
      <c r="E2348" t="s">
        <v>152</v>
      </c>
      <c r="F2348" t="s">
        <v>6766</v>
      </c>
      <c r="G2348" t="s">
        <v>159</v>
      </c>
      <c r="H2348" t="s">
        <v>149</v>
      </c>
      <c r="I2348" t="s">
        <v>136</v>
      </c>
      <c r="J2348" t="s">
        <v>137</v>
      </c>
      <c r="K2348" t="s">
        <v>138</v>
      </c>
      <c r="L2348" t="s">
        <v>6767</v>
      </c>
      <c r="M2348" t="s">
        <v>6768</v>
      </c>
      <c r="N2348" s="26">
        <v>0.277777777</v>
      </c>
      <c r="O2348">
        <v>7</v>
      </c>
      <c r="P2348">
        <v>305</v>
      </c>
      <c r="Q2348">
        <v>37</v>
      </c>
      <c r="R2348">
        <v>134</v>
      </c>
      <c r="S2348">
        <v>8</v>
      </c>
      <c r="T2348">
        <v>20</v>
      </c>
      <c r="U2348">
        <v>1</v>
      </c>
      <c r="V2348">
        <v>0</v>
      </c>
      <c r="W2348" s="26">
        <v>0.53297193035955559</v>
      </c>
      <c r="X2348" s="26">
        <v>8.1607842151257231</v>
      </c>
      <c r="Y2348" s="26">
        <v>27.585202012729528</v>
      </c>
      <c r="Z2348" s="26">
        <v>13.598591325800227</v>
      </c>
      <c r="AA2348" s="26">
        <v>15.072083764111222</v>
      </c>
      <c r="AB2348" s="26">
        <v>2.6035772208220003</v>
      </c>
      <c r="AC2348" s="26">
        <v>40.018662568888885</v>
      </c>
      <c r="AD2348" s="26">
        <v>0</v>
      </c>
      <c r="AE2348" s="26">
        <v>107.57187303783715</v>
      </c>
    </row>
    <row r="2349" spans="1:31" x14ac:dyDescent="0.3">
      <c r="A2349">
        <v>2767344</v>
      </c>
      <c r="B2349">
        <v>1</v>
      </c>
      <c r="C2349" t="s">
        <v>81</v>
      </c>
      <c r="D2349" t="s">
        <v>112</v>
      </c>
      <c r="E2349" t="s">
        <v>132</v>
      </c>
      <c r="F2349" t="s">
        <v>6769</v>
      </c>
      <c r="G2349" t="s">
        <v>197</v>
      </c>
      <c r="H2349" t="s">
        <v>135</v>
      </c>
      <c r="I2349" t="s">
        <v>136</v>
      </c>
      <c r="J2349" t="s">
        <v>137</v>
      </c>
      <c r="K2349" t="s">
        <v>138</v>
      </c>
      <c r="L2349" t="s">
        <v>6770</v>
      </c>
      <c r="M2349" t="s">
        <v>6771</v>
      </c>
      <c r="N2349" s="26">
        <v>3.9413888880000001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1</v>
      </c>
      <c r="U2349">
        <v>0</v>
      </c>
      <c r="V2349">
        <v>0</v>
      </c>
      <c r="W2349" s="26">
        <v>0</v>
      </c>
      <c r="X2349" s="26">
        <v>0</v>
      </c>
      <c r="Y2349" s="26">
        <v>0</v>
      </c>
      <c r="Z2349" s="26">
        <v>0</v>
      </c>
      <c r="AA2349" s="26">
        <v>0</v>
      </c>
      <c r="AB2349" s="26">
        <v>1.3955431166192089</v>
      </c>
      <c r="AC2349" s="26">
        <v>0</v>
      </c>
      <c r="AD2349" s="26">
        <v>0</v>
      </c>
      <c r="AE2349" s="26">
        <v>1.3955431166192089</v>
      </c>
    </row>
    <row r="2350" spans="1:31" x14ac:dyDescent="0.3">
      <c r="A2350">
        <v>2766943</v>
      </c>
      <c r="B2350">
        <v>1</v>
      </c>
      <c r="C2350" t="s">
        <v>80</v>
      </c>
      <c r="D2350" t="s">
        <v>106</v>
      </c>
      <c r="E2350" t="s">
        <v>141</v>
      </c>
      <c r="F2350" t="s">
        <v>6772</v>
      </c>
      <c r="G2350" t="s">
        <v>344</v>
      </c>
      <c r="H2350" t="s">
        <v>135</v>
      </c>
      <c r="I2350" t="s">
        <v>136</v>
      </c>
      <c r="J2350" t="s">
        <v>137</v>
      </c>
      <c r="K2350" t="s">
        <v>138</v>
      </c>
      <c r="L2350" t="s">
        <v>6773</v>
      </c>
      <c r="M2350" t="s">
        <v>6774</v>
      </c>
      <c r="N2350" s="26">
        <v>1.6725000000000001</v>
      </c>
      <c r="O2350">
        <v>0</v>
      </c>
      <c r="P2350">
        <v>59</v>
      </c>
      <c r="Q2350">
        <v>0</v>
      </c>
      <c r="R2350">
        <v>0</v>
      </c>
      <c r="S2350">
        <v>0</v>
      </c>
      <c r="T2350">
        <v>14</v>
      </c>
      <c r="U2350">
        <v>0</v>
      </c>
      <c r="V2350">
        <v>0</v>
      </c>
      <c r="W2350" s="26">
        <v>0</v>
      </c>
      <c r="X2350" s="26">
        <v>11.155932371708275</v>
      </c>
      <c r="Y2350" s="26">
        <v>0</v>
      </c>
      <c r="Z2350" s="26">
        <v>0</v>
      </c>
      <c r="AA2350" s="26">
        <v>0</v>
      </c>
      <c r="AB2350" s="26">
        <v>4.0581990025538985</v>
      </c>
      <c r="AC2350" s="26">
        <v>0</v>
      </c>
      <c r="AD2350" s="26">
        <v>0</v>
      </c>
      <c r="AE2350" s="26">
        <v>15.214131374262173</v>
      </c>
    </row>
    <row r="2351" spans="1:31" x14ac:dyDescent="0.3">
      <c r="A2351">
        <v>2766989</v>
      </c>
      <c r="B2351">
        <v>1</v>
      </c>
      <c r="C2351" t="s">
        <v>80</v>
      </c>
      <c r="D2351" t="s">
        <v>103</v>
      </c>
      <c r="E2351" t="s">
        <v>175</v>
      </c>
      <c r="F2351" t="s">
        <v>6775</v>
      </c>
      <c r="G2351" t="s">
        <v>159</v>
      </c>
      <c r="H2351" t="s">
        <v>149</v>
      </c>
      <c r="I2351" t="s">
        <v>136</v>
      </c>
      <c r="J2351" t="s">
        <v>137</v>
      </c>
      <c r="K2351" t="s">
        <v>138</v>
      </c>
      <c r="L2351" t="s">
        <v>6776</v>
      </c>
      <c r="M2351" t="s">
        <v>6777</v>
      </c>
      <c r="N2351" s="26">
        <v>2.7052777770000001</v>
      </c>
      <c r="O2351">
        <v>1</v>
      </c>
      <c r="P2351">
        <v>1737</v>
      </c>
      <c r="Q2351">
        <v>37</v>
      </c>
      <c r="R2351">
        <v>186</v>
      </c>
      <c r="S2351">
        <v>19</v>
      </c>
      <c r="T2351">
        <v>232</v>
      </c>
      <c r="U2351">
        <v>1</v>
      </c>
      <c r="V2351">
        <v>1</v>
      </c>
      <c r="W2351" s="26">
        <v>0.16893710118619029</v>
      </c>
      <c r="X2351" s="26">
        <v>1378.6189570887759</v>
      </c>
      <c r="Y2351" s="26">
        <v>43.827592054905274</v>
      </c>
      <c r="Z2351" s="26">
        <v>85.947229041141142</v>
      </c>
      <c r="AA2351" s="26">
        <v>163.16803896364516</v>
      </c>
      <c r="AB2351" s="26">
        <v>888.28190419459429</v>
      </c>
      <c r="AC2351" s="26">
        <v>387.22193384842615</v>
      </c>
      <c r="AD2351" s="26">
        <v>18.679861891267468</v>
      </c>
      <c r="AE2351" s="26">
        <v>2965.9144541839414</v>
      </c>
    </row>
    <row r="2352" spans="1:31" x14ac:dyDescent="0.3">
      <c r="A2352">
        <v>2766929</v>
      </c>
      <c r="B2352">
        <v>1</v>
      </c>
      <c r="C2352" t="s">
        <v>80</v>
      </c>
      <c r="D2352" t="s">
        <v>86</v>
      </c>
      <c r="E2352" t="s">
        <v>175</v>
      </c>
      <c r="F2352" t="s">
        <v>6778</v>
      </c>
      <c r="G2352" t="s">
        <v>326</v>
      </c>
      <c r="H2352" t="s">
        <v>365</v>
      </c>
      <c r="I2352" t="s">
        <v>136</v>
      </c>
      <c r="J2352" t="s">
        <v>137</v>
      </c>
      <c r="K2352" t="s">
        <v>187</v>
      </c>
      <c r="L2352" t="s">
        <v>6744</v>
      </c>
      <c r="M2352" t="s">
        <v>6779</v>
      </c>
      <c r="N2352" s="26">
        <v>0.2</v>
      </c>
      <c r="O2352">
        <v>0</v>
      </c>
      <c r="P2352">
        <v>626</v>
      </c>
      <c r="Q2352">
        <v>0</v>
      </c>
      <c r="R2352">
        <v>95</v>
      </c>
      <c r="S2352">
        <v>2</v>
      </c>
      <c r="T2352">
        <v>129</v>
      </c>
      <c r="U2352">
        <v>0</v>
      </c>
      <c r="V2352">
        <v>2</v>
      </c>
      <c r="W2352" s="26">
        <v>0</v>
      </c>
      <c r="X2352" s="26">
        <v>73.611285596138814</v>
      </c>
      <c r="Y2352" s="26">
        <v>0</v>
      </c>
      <c r="Z2352" s="26">
        <v>4.2609642366182596</v>
      </c>
      <c r="AA2352" s="26">
        <v>0.20649415293870002</v>
      </c>
      <c r="AB2352" s="26">
        <v>73.74151428159206</v>
      </c>
      <c r="AC2352" s="26">
        <v>0</v>
      </c>
      <c r="AD2352" s="26">
        <v>16.898762109143881</v>
      </c>
      <c r="AE2352" s="26">
        <v>168.71902037643173</v>
      </c>
    </row>
    <row r="2353" spans="1:31" x14ac:dyDescent="0.3">
      <c r="A2353">
        <v>2767676</v>
      </c>
      <c r="B2353">
        <v>1</v>
      </c>
      <c r="C2353" t="s">
        <v>80</v>
      </c>
      <c r="D2353" t="s">
        <v>82</v>
      </c>
      <c r="E2353" t="s">
        <v>166</v>
      </c>
      <c r="F2353" t="s">
        <v>6780</v>
      </c>
      <c r="G2353" t="s">
        <v>143</v>
      </c>
      <c r="H2353" t="s">
        <v>135</v>
      </c>
      <c r="I2353" t="s">
        <v>136</v>
      </c>
      <c r="J2353" t="s">
        <v>137</v>
      </c>
      <c r="K2353" t="s">
        <v>138</v>
      </c>
      <c r="L2353" t="s">
        <v>6781</v>
      </c>
      <c r="M2353" t="s">
        <v>6782</v>
      </c>
      <c r="N2353" s="26">
        <v>1.8530555550000001</v>
      </c>
      <c r="O2353">
        <v>0</v>
      </c>
      <c r="P2353">
        <v>200</v>
      </c>
      <c r="Q2353">
        <v>0</v>
      </c>
      <c r="R2353">
        <v>0</v>
      </c>
      <c r="S2353">
        <v>0</v>
      </c>
      <c r="T2353">
        <v>3</v>
      </c>
      <c r="U2353">
        <v>0</v>
      </c>
      <c r="V2353">
        <v>0</v>
      </c>
      <c r="W2353" s="26">
        <v>0</v>
      </c>
      <c r="X2353" s="26">
        <v>84.582388319110777</v>
      </c>
      <c r="Y2353" s="26">
        <v>0</v>
      </c>
      <c r="Z2353" s="26">
        <v>0</v>
      </c>
      <c r="AA2353" s="26">
        <v>0</v>
      </c>
      <c r="AB2353" s="26">
        <v>0.78319616790424007</v>
      </c>
      <c r="AC2353" s="26">
        <v>0</v>
      </c>
      <c r="AD2353" s="26">
        <v>0</v>
      </c>
      <c r="AE2353" s="26">
        <v>85.365584487015013</v>
      </c>
    </row>
    <row r="2354" spans="1:31" x14ac:dyDescent="0.3">
      <c r="A2354">
        <v>2767470</v>
      </c>
      <c r="B2354">
        <v>1</v>
      </c>
      <c r="C2354" t="s">
        <v>81</v>
      </c>
      <c r="D2354" t="s">
        <v>118</v>
      </c>
      <c r="E2354" t="s">
        <v>175</v>
      </c>
      <c r="F2354" t="s">
        <v>6783</v>
      </c>
      <c r="G2354" t="s">
        <v>159</v>
      </c>
      <c r="H2354" t="s">
        <v>149</v>
      </c>
      <c r="I2354" t="s">
        <v>136</v>
      </c>
      <c r="J2354" t="s">
        <v>137</v>
      </c>
      <c r="K2354" t="s">
        <v>138</v>
      </c>
      <c r="L2354" t="s">
        <v>6784</v>
      </c>
      <c r="M2354" t="s">
        <v>6785</v>
      </c>
      <c r="N2354" s="26">
        <v>9.2777777000000006E-2</v>
      </c>
      <c r="O2354">
        <v>19</v>
      </c>
      <c r="P2354">
        <v>1167</v>
      </c>
      <c r="Q2354">
        <v>204</v>
      </c>
      <c r="R2354">
        <v>89</v>
      </c>
      <c r="S2354">
        <v>30</v>
      </c>
      <c r="T2354">
        <v>91</v>
      </c>
      <c r="U2354">
        <v>0</v>
      </c>
      <c r="V2354">
        <v>0</v>
      </c>
      <c r="W2354" s="26">
        <v>0.41835723520882107</v>
      </c>
      <c r="X2354" s="26">
        <v>15.49385667569633</v>
      </c>
      <c r="Y2354" s="26">
        <v>32.246688680752861</v>
      </c>
      <c r="Z2354" s="26">
        <v>3.5330973981585609</v>
      </c>
      <c r="AA2354" s="26">
        <v>8.781286727657033</v>
      </c>
      <c r="AB2354" s="26">
        <v>4.3264683327530502</v>
      </c>
      <c r="AC2354" s="26">
        <v>0</v>
      </c>
      <c r="AD2354" s="26">
        <v>0</v>
      </c>
      <c r="AE2354" s="26">
        <v>64.799755050226651</v>
      </c>
    </row>
    <row r="2355" spans="1:31" x14ac:dyDescent="0.3">
      <c r="A2355">
        <v>2766946</v>
      </c>
      <c r="B2355">
        <v>1</v>
      </c>
      <c r="C2355" t="s">
        <v>81</v>
      </c>
      <c r="D2355" t="s">
        <v>128</v>
      </c>
      <c r="E2355" t="s">
        <v>170</v>
      </c>
      <c r="F2355" t="s">
        <v>6786</v>
      </c>
      <c r="G2355" t="s">
        <v>204</v>
      </c>
      <c r="H2355" t="s">
        <v>135</v>
      </c>
      <c r="I2355" t="s">
        <v>136</v>
      </c>
      <c r="J2355" t="s">
        <v>137</v>
      </c>
      <c r="K2355" t="s">
        <v>138</v>
      </c>
      <c r="L2355" t="s">
        <v>6787</v>
      </c>
      <c r="M2355" t="s">
        <v>6788</v>
      </c>
      <c r="N2355" s="26">
        <v>5.9011111109999996</v>
      </c>
      <c r="O2355">
        <v>0</v>
      </c>
      <c r="P2355">
        <v>25</v>
      </c>
      <c r="Q2355">
        <v>0</v>
      </c>
      <c r="R2355">
        <v>4</v>
      </c>
      <c r="S2355">
        <v>0</v>
      </c>
      <c r="T2355">
        <v>3</v>
      </c>
      <c r="U2355">
        <v>0</v>
      </c>
      <c r="V2355">
        <v>0</v>
      </c>
      <c r="W2355" s="26">
        <v>0</v>
      </c>
      <c r="X2355" s="26">
        <v>17.074307423784038</v>
      </c>
      <c r="Y2355" s="26">
        <v>0</v>
      </c>
      <c r="Z2355" s="26">
        <v>0</v>
      </c>
      <c r="AA2355" s="26">
        <v>0</v>
      </c>
      <c r="AB2355" s="26">
        <v>14.492562038702845</v>
      </c>
      <c r="AC2355" s="26">
        <v>0</v>
      </c>
      <c r="AD2355" s="26">
        <v>0</v>
      </c>
      <c r="AE2355" s="26">
        <v>31.566869462486885</v>
      </c>
    </row>
    <row r="2356" spans="1:31" x14ac:dyDescent="0.3">
      <c r="A2356">
        <v>2766923</v>
      </c>
      <c r="B2356">
        <v>1</v>
      </c>
      <c r="C2356" t="s">
        <v>80</v>
      </c>
      <c r="D2356" t="s">
        <v>86</v>
      </c>
      <c r="E2356" t="s">
        <v>175</v>
      </c>
      <c r="F2356" t="s">
        <v>6789</v>
      </c>
      <c r="G2356" t="s">
        <v>326</v>
      </c>
      <c r="H2356" t="s">
        <v>365</v>
      </c>
      <c r="I2356" t="s">
        <v>136</v>
      </c>
      <c r="J2356" t="s">
        <v>137</v>
      </c>
      <c r="K2356" t="s">
        <v>187</v>
      </c>
      <c r="L2356" t="s">
        <v>6790</v>
      </c>
      <c r="M2356" t="s">
        <v>6791</v>
      </c>
      <c r="N2356" s="26">
        <v>6.0833333000000003E-2</v>
      </c>
      <c r="O2356">
        <v>2</v>
      </c>
      <c r="P2356">
        <v>11196</v>
      </c>
      <c r="Q2356">
        <v>0</v>
      </c>
      <c r="R2356">
        <v>256</v>
      </c>
      <c r="S2356">
        <v>8</v>
      </c>
      <c r="T2356">
        <v>1061</v>
      </c>
      <c r="U2356">
        <v>1</v>
      </c>
      <c r="V2356">
        <v>2</v>
      </c>
      <c r="W2356" s="26">
        <v>0.66148026670845428</v>
      </c>
      <c r="X2356" s="26">
        <v>214.54498750000235</v>
      </c>
      <c r="Y2356" s="26">
        <v>0</v>
      </c>
      <c r="Z2356" s="26">
        <v>3.8489241189408139</v>
      </c>
      <c r="AA2356" s="26">
        <v>63.954273532395021</v>
      </c>
      <c r="AB2356" s="26">
        <v>75.250462664721852</v>
      </c>
      <c r="AC2356" s="26">
        <v>12.790826012612847</v>
      </c>
      <c r="AD2356" s="26">
        <v>5.0797690446417434</v>
      </c>
      <c r="AE2356" s="26">
        <v>376.13072314002306</v>
      </c>
    </row>
    <row r="2357" spans="1:31" x14ac:dyDescent="0.3">
      <c r="A2357">
        <v>2767095</v>
      </c>
      <c r="B2357">
        <v>1</v>
      </c>
      <c r="C2357" t="s">
        <v>80</v>
      </c>
      <c r="D2357" t="s">
        <v>99</v>
      </c>
      <c r="E2357" t="s">
        <v>170</v>
      </c>
      <c r="F2357" t="s">
        <v>6792</v>
      </c>
      <c r="G2357" t="s">
        <v>204</v>
      </c>
      <c r="H2357" t="s">
        <v>135</v>
      </c>
      <c r="I2357" t="s">
        <v>136</v>
      </c>
      <c r="J2357" t="s">
        <v>137</v>
      </c>
      <c r="K2357" t="s">
        <v>138</v>
      </c>
      <c r="L2357" t="s">
        <v>6793</v>
      </c>
      <c r="M2357" t="s">
        <v>6794</v>
      </c>
      <c r="N2357" s="26">
        <v>8.0147222219999996</v>
      </c>
      <c r="O2357">
        <v>0</v>
      </c>
      <c r="P2357">
        <v>24</v>
      </c>
      <c r="Q2357">
        <v>0</v>
      </c>
      <c r="R2357">
        <v>0</v>
      </c>
      <c r="S2357">
        <v>0</v>
      </c>
      <c r="T2357">
        <v>1</v>
      </c>
      <c r="U2357">
        <v>0</v>
      </c>
      <c r="V2357">
        <v>0</v>
      </c>
      <c r="W2357" s="26">
        <v>0</v>
      </c>
      <c r="X2357" s="26">
        <v>27.410165323678573</v>
      </c>
      <c r="Y2357" s="26">
        <v>0</v>
      </c>
      <c r="Z2357" s="26">
        <v>0</v>
      </c>
      <c r="AA2357" s="26">
        <v>0</v>
      </c>
      <c r="AB2357" s="26">
        <v>0</v>
      </c>
      <c r="AC2357" s="26">
        <v>0</v>
      </c>
      <c r="AD2357" s="26">
        <v>0</v>
      </c>
      <c r="AE2357" s="26">
        <v>27.410165323678573</v>
      </c>
    </row>
    <row r="2358" spans="1:31" x14ac:dyDescent="0.3">
      <c r="A2358">
        <v>2767636</v>
      </c>
      <c r="B2358">
        <v>1</v>
      </c>
      <c r="C2358" t="s">
        <v>80</v>
      </c>
      <c r="D2358" t="s">
        <v>101</v>
      </c>
      <c r="E2358" t="s">
        <v>132</v>
      </c>
      <c r="F2358" t="s">
        <v>6795</v>
      </c>
      <c r="G2358" t="s">
        <v>134</v>
      </c>
      <c r="H2358" t="s">
        <v>135</v>
      </c>
      <c r="I2358" t="s">
        <v>136</v>
      </c>
      <c r="J2358" t="s">
        <v>137</v>
      </c>
      <c r="K2358" t="s">
        <v>138</v>
      </c>
      <c r="L2358" t="s">
        <v>6796</v>
      </c>
      <c r="M2358" t="s">
        <v>6665</v>
      </c>
      <c r="N2358" s="26">
        <v>4.1958333330000004</v>
      </c>
      <c r="O2358">
        <v>0</v>
      </c>
      <c r="P2358">
        <v>2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 s="26">
        <v>0</v>
      </c>
      <c r="X2358" s="26">
        <v>4.6653060308096395</v>
      </c>
      <c r="Y2358" s="26">
        <v>0</v>
      </c>
      <c r="Z2358" s="26">
        <v>0</v>
      </c>
      <c r="AA2358" s="26">
        <v>0</v>
      </c>
      <c r="AB2358" s="26">
        <v>0</v>
      </c>
      <c r="AC2358" s="26">
        <v>0</v>
      </c>
      <c r="AD2358" s="26">
        <v>0</v>
      </c>
      <c r="AE2358" s="26">
        <v>4.6653060308096395</v>
      </c>
    </row>
    <row r="2359" spans="1:31" x14ac:dyDescent="0.3">
      <c r="A2359">
        <v>2767593</v>
      </c>
      <c r="B2359">
        <v>1</v>
      </c>
      <c r="C2359" t="s">
        <v>80</v>
      </c>
      <c r="D2359" t="s">
        <v>98</v>
      </c>
      <c r="E2359" t="s">
        <v>132</v>
      </c>
      <c r="F2359" t="s">
        <v>6797</v>
      </c>
      <c r="G2359" t="s">
        <v>197</v>
      </c>
      <c r="H2359" t="s">
        <v>135</v>
      </c>
      <c r="I2359" t="s">
        <v>136</v>
      </c>
      <c r="J2359" t="s">
        <v>137</v>
      </c>
      <c r="K2359" t="s">
        <v>138</v>
      </c>
      <c r="L2359" t="s">
        <v>6798</v>
      </c>
      <c r="M2359" t="s">
        <v>6799</v>
      </c>
      <c r="N2359" s="26">
        <v>1.6344444440000001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1</v>
      </c>
      <c r="U2359">
        <v>0</v>
      </c>
      <c r="V2359">
        <v>0</v>
      </c>
      <c r="W2359" s="26">
        <v>0</v>
      </c>
      <c r="X2359" s="26">
        <v>0</v>
      </c>
      <c r="Y2359" s="26">
        <v>0</v>
      </c>
      <c r="Z2359" s="26">
        <v>0</v>
      </c>
      <c r="AA2359" s="26">
        <v>0</v>
      </c>
      <c r="AB2359" s="26">
        <v>0.10479777652167299</v>
      </c>
      <c r="AC2359" s="26">
        <v>0</v>
      </c>
      <c r="AD2359" s="26">
        <v>0</v>
      </c>
      <c r="AE2359" s="26">
        <v>0.10479777652167299</v>
      </c>
    </row>
    <row r="2360" spans="1:31" x14ac:dyDescent="0.3">
      <c r="A2360">
        <v>2767301</v>
      </c>
      <c r="B2360">
        <v>1</v>
      </c>
      <c r="C2360" t="s">
        <v>81</v>
      </c>
      <c r="D2360" t="s">
        <v>120</v>
      </c>
      <c r="E2360" t="s">
        <v>152</v>
      </c>
      <c r="F2360" t="s">
        <v>6800</v>
      </c>
      <c r="G2360" t="s">
        <v>159</v>
      </c>
      <c r="H2360" t="s">
        <v>149</v>
      </c>
      <c r="I2360" t="s">
        <v>136</v>
      </c>
      <c r="J2360" t="s">
        <v>137</v>
      </c>
      <c r="K2360" t="s">
        <v>138</v>
      </c>
      <c r="L2360" t="s">
        <v>6801</v>
      </c>
      <c r="M2360" t="s">
        <v>6802</v>
      </c>
      <c r="N2360" s="26">
        <v>1.493055555</v>
      </c>
      <c r="O2360">
        <v>0</v>
      </c>
      <c r="P2360">
        <v>1112</v>
      </c>
      <c r="Q2360">
        <v>0</v>
      </c>
      <c r="R2360">
        <v>24</v>
      </c>
      <c r="S2360">
        <v>0</v>
      </c>
      <c r="T2360">
        <v>147</v>
      </c>
      <c r="U2360">
        <v>0</v>
      </c>
      <c r="V2360">
        <v>0</v>
      </c>
      <c r="W2360" s="26">
        <v>0</v>
      </c>
      <c r="X2360" s="26">
        <v>299.50933034235356</v>
      </c>
      <c r="Y2360" s="26">
        <v>0</v>
      </c>
      <c r="Z2360" s="26">
        <v>4.6574675720453538</v>
      </c>
      <c r="AA2360" s="26">
        <v>0</v>
      </c>
      <c r="AB2360" s="26">
        <v>266.62490780720316</v>
      </c>
      <c r="AC2360" s="26">
        <v>0</v>
      </c>
      <c r="AD2360" s="26">
        <v>0</v>
      </c>
      <c r="AE2360" s="26">
        <v>570.79170572160206</v>
      </c>
    </row>
    <row r="2361" spans="1:31" x14ac:dyDescent="0.3">
      <c r="A2361">
        <v>2767401</v>
      </c>
      <c r="B2361">
        <v>1</v>
      </c>
      <c r="C2361" t="s">
        <v>80</v>
      </c>
      <c r="D2361" t="s">
        <v>100</v>
      </c>
      <c r="E2361" t="s">
        <v>152</v>
      </c>
      <c r="F2361" t="s">
        <v>6803</v>
      </c>
      <c r="G2361" t="s">
        <v>159</v>
      </c>
      <c r="H2361" t="s">
        <v>149</v>
      </c>
      <c r="I2361" t="s">
        <v>136</v>
      </c>
      <c r="J2361" t="s">
        <v>137</v>
      </c>
      <c r="K2361" t="s">
        <v>138</v>
      </c>
      <c r="L2361" t="s">
        <v>6804</v>
      </c>
      <c r="M2361" t="s">
        <v>6805</v>
      </c>
      <c r="N2361" s="26">
        <v>0.52083333300000001</v>
      </c>
      <c r="O2361">
        <v>1</v>
      </c>
      <c r="P2361">
        <v>0</v>
      </c>
      <c r="Q2361">
        <v>94</v>
      </c>
      <c r="R2361">
        <v>26</v>
      </c>
      <c r="S2361">
        <v>7</v>
      </c>
      <c r="T2361">
        <v>2</v>
      </c>
      <c r="U2361">
        <v>0</v>
      </c>
      <c r="V2361">
        <v>0</v>
      </c>
      <c r="W2361" s="26">
        <v>0.49118925121102774</v>
      </c>
      <c r="X2361" s="26">
        <v>0</v>
      </c>
      <c r="Y2361" s="26">
        <v>18.326175267109402</v>
      </c>
      <c r="Z2361" s="26">
        <v>0</v>
      </c>
      <c r="AA2361" s="26">
        <v>13.917235727074912</v>
      </c>
      <c r="AB2361" s="26">
        <v>0</v>
      </c>
      <c r="AC2361" s="26">
        <v>0</v>
      </c>
      <c r="AD2361" s="26">
        <v>0</v>
      </c>
      <c r="AE2361" s="26">
        <v>32.734600245395342</v>
      </c>
    </row>
    <row r="2362" spans="1:31" x14ac:dyDescent="0.3">
      <c r="A2362">
        <v>2767009</v>
      </c>
      <c r="B2362">
        <v>1</v>
      </c>
      <c r="C2362" t="s">
        <v>81</v>
      </c>
      <c r="D2362" t="s">
        <v>121</v>
      </c>
      <c r="E2362" t="s">
        <v>152</v>
      </c>
      <c r="F2362" t="s">
        <v>6806</v>
      </c>
      <c r="G2362" t="s">
        <v>159</v>
      </c>
      <c r="H2362" t="s">
        <v>149</v>
      </c>
      <c r="I2362" t="s">
        <v>136</v>
      </c>
      <c r="J2362" t="s">
        <v>137</v>
      </c>
      <c r="K2362" t="s">
        <v>138</v>
      </c>
      <c r="L2362" t="s">
        <v>6807</v>
      </c>
      <c r="M2362" t="s">
        <v>6808</v>
      </c>
      <c r="N2362" s="26">
        <v>0.27111111100000002</v>
      </c>
      <c r="O2362">
        <v>2</v>
      </c>
      <c r="P2362">
        <v>524</v>
      </c>
      <c r="Q2362">
        <v>1</v>
      </c>
      <c r="R2362">
        <v>44</v>
      </c>
      <c r="S2362">
        <v>1</v>
      </c>
      <c r="T2362">
        <v>13</v>
      </c>
      <c r="U2362">
        <v>0</v>
      </c>
      <c r="V2362">
        <v>0</v>
      </c>
      <c r="W2362" s="26">
        <v>0.12722126382222224</v>
      </c>
      <c r="X2362" s="26">
        <v>8.1036887431661082</v>
      </c>
      <c r="Y2362" s="26">
        <v>1.0020976197608655</v>
      </c>
      <c r="Z2362" s="26">
        <v>0.21466847723132801</v>
      </c>
      <c r="AA2362" s="26">
        <v>1.9517677848324819</v>
      </c>
      <c r="AB2362" s="26">
        <v>1.5546456072950132</v>
      </c>
      <c r="AC2362" s="26">
        <v>0</v>
      </c>
      <c r="AD2362" s="26">
        <v>0</v>
      </c>
      <c r="AE2362" s="26">
        <v>12.954089496108018</v>
      </c>
    </row>
    <row r="2363" spans="1:31" x14ac:dyDescent="0.3">
      <c r="A2363">
        <v>2767550</v>
      </c>
      <c r="B2363">
        <v>1</v>
      </c>
      <c r="C2363" t="s">
        <v>80</v>
      </c>
      <c r="D2363" t="s">
        <v>95</v>
      </c>
      <c r="E2363" t="s">
        <v>170</v>
      </c>
      <c r="F2363" t="s">
        <v>6809</v>
      </c>
      <c r="G2363" t="s">
        <v>204</v>
      </c>
      <c r="H2363" t="s">
        <v>135</v>
      </c>
      <c r="I2363" t="s">
        <v>136</v>
      </c>
      <c r="J2363" t="s">
        <v>137</v>
      </c>
      <c r="K2363" t="s">
        <v>138</v>
      </c>
      <c r="L2363" t="s">
        <v>6810</v>
      </c>
      <c r="M2363" t="s">
        <v>6811</v>
      </c>
      <c r="N2363" s="26">
        <v>4.5311111110000004</v>
      </c>
      <c r="O2363">
        <v>0</v>
      </c>
      <c r="P2363">
        <v>79</v>
      </c>
      <c r="Q2363">
        <v>0</v>
      </c>
      <c r="R2363">
        <v>1</v>
      </c>
      <c r="S2363">
        <v>0</v>
      </c>
      <c r="T2363">
        <v>7</v>
      </c>
      <c r="U2363">
        <v>0</v>
      </c>
      <c r="V2363">
        <v>0</v>
      </c>
      <c r="W2363" s="26">
        <v>0</v>
      </c>
      <c r="X2363" s="26">
        <v>71.51400754628034</v>
      </c>
      <c r="Y2363" s="26">
        <v>0</v>
      </c>
      <c r="Z2363" s="26">
        <v>1.6788072072533331</v>
      </c>
      <c r="AA2363" s="26">
        <v>0</v>
      </c>
      <c r="AB2363" s="26">
        <v>8.9588252193153988</v>
      </c>
      <c r="AC2363" s="26">
        <v>0</v>
      </c>
      <c r="AD2363" s="26">
        <v>0</v>
      </c>
      <c r="AE2363" s="26">
        <v>82.151639972849068</v>
      </c>
    </row>
    <row r="2364" spans="1:31" x14ac:dyDescent="0.3">
      <c r="A2364">
        <v>2767602</v>
      </c>
      <c r="B2364">
        <v>1</v>
      </c>
      <c r="C2364" t="s">
        <v>80</v>
      </c>
      <c r="D2364" t="s">
        <v>108</v>
      </c>
      <c r="E2364" t="s">
        <v>170</v>
      </c>
      <c r="F2364" t="s">
        <v>6812</v>
      </c>
      <c r="G2364" t="s">
        <v>204</v>
      </c>
      <c r="H2364" t="s">
        <v>135</v>
      </c>
      <c r="I2364" t="s">
        <v>136</v>
      </c>
      <c r="J2364" t="s">
        <v>137</v>
      </c>
      <c r="K2364" t="s">
        <v>138</v>
      </c>
      <c r="L2364" t="s">
        <v>6813</v>
      </c>
      <c r="M2364" t="s">
        <v>6814</v>
      </c>
      <c r="N2364" s="26">
        <v>3.0225</v>
      </c>
      <c r="O2364">
        <v>0</v>
      </c>
      <c r="P2364">
        <v>13</v>
      </c>
      <c r="Q2364">
        <v>0</v>
      </c>
      <c r="R2364">
        <v>3</v>
      </c>
      <c r="S2364">
        <v>0</v>
      </c>
      <c r="T2364">
        <v>0</v>
      </c>
      <c r="U2364">
        <v>0</v>
      </c>
      <c r="V2364">
        <v>0</v>
      </c>
      <c r="W2364" s="26">
        <v>0</v>
      </c>
      <c r="X2364" s="26">
        <v>3.2697741143145853</v>
      </c>
      <c r="Y2364" s="26">
        <v>0</v>
      </c>
      <c r="Z2364" s="26">
        <v>8.8373853784106671E-2</v>
      </c>
      <c r="AA2364" s="26">
        <v>0</v>
      </c>
      <c r="AB2364" s="26">
        <v>0</v>
      </c>
      <c r="AC2364" s="26">
        <v>0</v>
      </c>
      <c r="AD2364" s="26">
        <v>0</v>
      </c>
      <c r="AE2364" s="26">
        <v>3.3581479680986921</v>
      </c>
    </row>
    <row r="2365" spans="1:31" x14ac:dyDescent="0.3">
      <c r="A2365">
        <v>2766915</v>
      </c>
      <c r="B2365">
        <v>1</v>
      </c>
      <c r="C2365" t="s">
        <v>80</v>
      </c>
      <c r="D2365" t="s">
        <v>86</v>
      </c>
      <c r="E2365" t="s">
        <v>175</v>
      </c>
      <c r="F2365" t="s">
        <v>6815</v>
      </c>
      <c r="G2365" t="s">
        <v>326</v>
      </c>
      <c r="H2365" t="s">
        <v>365</v>
      </c>
      <c r="I2365" t="s">
        <v>566</v>
      </c>
      <c r="J2365" t="s">
        <v>137</v>
      </c>
      <c r="K2365" t="s">
        <v>187</v>
      </c>
      <c r="L2365" t="s">
        <v>6816</v>
      </c>
      <c r="M2365" t="s">
        <v>6817</v>
      </c>
      <c r="N2365" s="26">
        <v>2.0555555E-2</v>
      </c>
      <c r="O2365">
        <v>2</v>
      </c>
      <c r="P2365">
        <v>1199</v>
      </c>
      <c r="Q2365">
        <v>0</v>
      </c>
      <c r="R2365">
        <v>126</v>
      </c>
      <c r="S2365">
        <v>0</v>
      </c>
      <c r="T2365">
        <v>186</v>
      </c>
      <c r="U2365">
        <v>0</v>
      </c>
      <c r="V2365">
        <v>0</v>
      </c>
      <c r="W2365" s="26">
        <v>0.22351388007500281</v>
      </c>
      <c r="X2365" s="26">
        <v>12.259696122194939</v>
      </c>
      <c r="Y2365" s="26">
        <v>0</v>
      </c>
      <c r="Z2365" s="26">
        <v>0.61329550631570251</v>
      </c>
      <c r="AA2365" s="26">
        <v>0</v>
      </c>
      <c r="AB2365" s="26">
        <v>3.1689752797102186</v>
      </c>
      <c r="AC2365" s="26">
        <v>0</v>
      </c>
      <c r="AD2365" s="26">
        <v>0</v>
      </c>
      <c r="AE2365" s="26">
        <v>16.265480788295864</v>
      </c>
    </row>
    <row r="2366" spans="1:31" x14ac:dyDescent="0.3">
      <c r="A2366">
        <v>2767538</v>
      </c>
      <c r="B2366">
        <v>2</v>
      </c>
      <c r="C2366" t="s">
        <v>80</v>
      </c>
      <c r="D2366" t="s">
        <v>90</v>
      </c>
      <c r="E2366" t="s">
        <v>141</v>
      </c>
      <c r="F2366" t="s">
        <v>6818</v>
      </c>
      <c r="G2366" t="s">
        <v>172</v>
      </c>
      <c r="H2366" t="s">
        <v>135</v>
      </c>
      <c r="I2366" t="s">
        <v>136</v>
      </c>
      <c r="J2366" t="s">
        <v>137</v>
      </c>
      <c r="K2366" t="s">
        <v>138</v>
      </c>
      <c r="L2366" t="s">
        <v>6819</v>
      </c>
      <c r="M2366" t="s">
        <v>6820</v>
      </c>
      <c r="N2366" s="26">
        <v>0.16638888800000001</v>
      </c>
      <c r="O2366">
        <v>0</v>
      </c>
      <c r="P2366">
        <v>573</v>
      </c>
      <c r="Q2366">
        <v>0</v>
      </c>
      <c r="R2366">
        <v>0</v>
      </c>
      <c r="S2366">
        <v>0</v>
      </c>
      <c r="T2366">
        <v>62</v>
      </c>
      <c r="U2366">
        <v>0</v>
      </c>
      <c r="V2366">
        <v>0</v>
      </c>
      <c r="W2366" s="26">
        <v>0</v>
      </c>
      <c r="X2366" s="26">
        <v>25.446318858537975</v>
      </c>
      <c r="Y2366" s="26">
        <v>0</v>
      </c>
      <c r="Z2366" s="26">
        <v>0</v>
      </c>
      <c r="AA2366" s="26">
        <v>0</v>
      </c>
      <c r="AB2366" s="26">
        <v>9.5763502497553965</v>
      </c>
      <c r="AC2366" s="26">
        <v>0</v>
      </c>
      <c r="AD2366" s="26">
        <v>0</v>
      </c>
      <c r="AE2366" s="26">
        <v>35.022669108293371</v>
      </c>
    </row>
    <row r="2367" spans="1:31" x14ac:dyDescent="0.3">
      <c r="A2367">
        <v>2767433</v>
      </c>
      <c r="B2367">
        <v>1</v>
      </c>
      <c r="C2367" t="s">
        <v>80</v>
      </c>
      <c r="D2367" t="s">
        <v>99</v>
      </c>
      <c r="E2367" t="s">
        <v>170</v>
      </c>
      <c r="F2367" t="s">
        <v>6821</v>
      </c>
      <c r="G2367" t="s">
        <v>204</v>
      </c>
      <c r="H2367" t="s">
        <v>135</v>
      </c>
      <c r="I2367" t="s">
        <v>136</v>
      </c>
      <c r="J2367" t="s">
        <v>137</v>
      </c>
      <c r="K2367" t="s">
        <v>138</v>
      </c>
      <c r="L2367" t="s">
        <v>6822</v>
      </c>
      <c r="M2367" t="s">
        <v>6823</v>
      </c>
      <c r="N2367" s="26">
        <v>5.9783333330000001</v>
      </c>
      <c r="O2367">
        <v>0</v>
      </c>
      <c r="P2367">
        <v>23</v>
      </c>
      <c r="Q2367">
        <v>0</v>
      </c>
      <c r="R2367">
        <v>0</v>
      </c>
      <c r="S2367">
        <v>0</v>
      </c>
      <c r="T2367">
        <v>4</v>
      </c>
      <c r="U2367">
        <v>0</v>
      </c>
      <c r="V2367">
        <v>0</v>
      </c>
      <c r="W2367" s="26">
        <v>0</v>
      </c>
      <c r="X2367" s="26">
        <v>40.138250421842926</v>
      </c>
      <c r="Y2367" s="26">
        <v>0</v>
      </c>
      <c r="Z2367" s="26">
        <v>0</v>
      </c>
      <c r="AA2367" s="26">
        <v>0</v>
      </c>
      <c r="AB2367" s="26">
        <v>3.0204709317471607</v>
      </c>
      <c r="AC2367" s="26">
        <v>0</v>
      </c>
      <c r="AD2367" s="26">
        <v>0</v>
      </c>
      <c r="AE2367" s="26">
        <v>43.158721353590089</v>
      </c>
    </row>
    <row r="2368" spans="1:31" x14ac:dyDescent="0.3">
      <c r="A2368">
        <v>2766992</v>
      </c>
      <c r="B2368">
        <v>1</v>
      </c>
      <c r="C2368" t="s">
        <v>81</v>
      </c>
      <c r="D2368" t="s">
        <v>121</v>
      </c>
      <c r="E2368" t="s">
        <v>146</v>
      </c>
      <c r="F2368" t="s">
        <v>6824</v>
      </c>
      <c r="G2368" t="s">
        <v>148</v>
      </c>
      <c r="H2368" t="s">
        <v>149</v>
      </c>
      <c r="I2368" t="s">
        <v>136</v>
      </c>
      <c r="J2368" t="s">
        <v>137</v>
      </c>
      <c r="K2368" t="s">
        <v>138</v>
      </c>
      <c r="L2368" t="s">
        <v>6825</v>
      </c>
      <c r="M2368" t="s">
        <v>6826</v>
      </c>
      <c r="N2368" s="26">
        <v>1.2522222220000001</v>
      </c>
      <c r="O2368">
        <v>0</v>
      </c>
      <c r="P2368">
        <v>24</v>
      </c>
      <c r="Q2368">
        <v>0</v>
      </c>
      <c r="R2368">
        <v>0</v>
      </c>
      <c r="S2368">
        <v>0</v>
      </c>
      <c r="T2368">
        <v>2</v>
      </c>
      <c r="U2368">
        <v>0</v>
      </c>
      <c r="V2368">
        <v>0</v>
      </c>
      <c r="W2368" s="26">
        <v>0</v>
      </c>
      <c r="X2368" s="26">
        <v>0.30237297653000006</v>
      </c>
      <c r="Y2368" s="26">
        <v>0</v>
      </c>
      <c r="Z2368" s="26">
        <v>0</v>
      </c>
      <c r="AA2368" s="26">
        <v>0</v>
      </c>
      <c r="AB2368" s="26">
        <v>2.834149497813037</v>
      </c>
      <c r="AC2368" s="26">
        <v>0</v>
      </c>
      <c r="AD2368" s="26">
        <v>0</v>
      </c>
      <c r="AE2368" s="26">
        <v>3.1365224743430371</v>
      </c>
    </row>
    <row r="2369" spans="1:31" x14ac:dyDescent="0.3">
      <c r="A2369">
        <v>2767539</v>
      </c>
      <c r="B2369">
        <v>1</v>
      </c>
      <c r="C2369" t="s">
        <v>80</v>
      </c>
      <c r="D2369" t="s">
        <v>83</v>
      </c>
      <c r="E2369" t="s">
        <v>175</v>
      </c>
      <c r="F2369" t="s">
        <v>6827</v>
      </c>
      <c r="G2369" t="s">
        <v>326</v>
      </c>
      <c r="H2369" t="s">
        <v>149</v>
      </c>
      <c r="I2369" t="s">
        <v>566</v>
      </c>
      <c r="J2369" t="s">
        <v>137</v>
      </c>
      <c r="K2369" t="s">
        <v>138</v>
      </c>
      <c r="L2369" t="s">
        <v>6828</v>
      </c>
      <c r="M2369" t="s">
        <v>6829</v>
      </c>
      <c r="N2369" s="26">
        <v>3.7499999999999999E-2</v>
      </c>
      <c r="O2369">
        <v>0</v>
      </c>
      <c r="P2369">
        <v>0</v>
      </c>
      <c r="Q2369">
        <v>0</v>
      </c>
      <c r="R2369">
        <v>0</v>
      </c>
      <c r="S2369">
        <v>1</v>
      </c>
      <c r="T2369">
        <v>4</v>
      </c>
      <c r="U2369">
        <v>0</v>
      </c>
      <c r="V2369">
        <v>0</v>
      </c>
      <c r="W2369" s="26">
        <v>0</v>
      </c>
      <c r="X2369" s="26">
        <v>0</v>
      </c>
      <c r="Y2369" s="26">
        <v>0</v>
      </c>
      <c r="Z2369" s="26">
        <v>0</v>
      </c>
      <c r="AA2369" s="26">
        <v>6.9535158163199471</v>
      </c>
      <c r="AB2369" s="26">
        <v>0.58645424476044006</v>
      </c>
      <c r="AC2369" s="26">
        <v>0</v>
      </c>
      <c r="AD2369" s="26">
        <v>0</v>
      </c>
      <c r="AE2369" s="26">
        <v>7.5399700610803873</v>
      </c>
    </row>
    <row r="2370" spans="1:31" x14ac:dyDescent="0.3">
      <c r="A2370">
        <v>2767118</v>
      </c>
      <c r="B2370">
        <v>1</v>
      </c>
      <c r="C2370" t="s">
        <v>81</v>
      </c>
      <c r="D2370" t="s">
        <v>128</v>
      </c>
      <c r="E2370" t="s">
        <v>132</v>
      </c>
      <c r="F2370" t="s">
        <v>6830</v>
      </c>
      <c r="G2370" t="s">
        <v>134</v>
      </c>
      <c r="H2370" t="s">
        <v>135</v>
      </c>
      <c r="I2370" t="s">
        <v>136</v>
      </c>
      <c r="J2370" t="s">
        <v>137</v>
      </c>
      <c r="K2370" t="s">
        <v>138</v>
      </c>
      <c r="L2370" t="s">
        <v>6831</v>
      </c>
      <c r="M2370" t="s">
        <v>6832</v>
      </c>
      <c r="N2370" s="26">
        <v>3.173888888</v>
      </c>
      <c r="O2370">
        <v>0</v>
      </c>
      <c r="P2370">
        <v>9</v>
      </c>
      <c r="Q2370">
        <v>0</v>
      </c>
      <c r="R2370">
        <v>0</v>
      </c>
      <c r="S2370">
        <v>0</v>
      </c>
      <c r="T2370">
        <v>1</v>
      </c>
      <c r="U2370">
        <v>0</v>
      </c>
      <c r="V2370">
        <v>0</v>
      </c>
      <c r="W2370" s="26">
        <v>0</v>
      </c>
      <c r="X2370" s="26">
        <v>5.011265505030547</v>
      </c>
      <c r="Y2370" s="26">
        <v>0</v>
      </c>
      <c r="Z2370" s="26">
        <v>0</v>
      </c>
      <c r="AA2370" s="26">
        <v>0</v>
      </c>
      <c r="AB2370" s="26">
        <v>5.6951660209477772</v>
      </c>
      <c r="AC2370" s="26">
        <v>0</v>
      </c>
      <c r="AD2370" s="26">
        <v>0</v>
      </c>
      <c r="AE2370" s="26">
        <v>10.706431525978324</v>
      </c>
    </row>
    <row r="2371" spans="1:31" x14ac:dyDescent="0.3">
      <c r="A2371">
        <v>2767141</v>
      </c>
      <c r="B2371">
        <v>1</v>
      </c>
      <c r="C2371" t="s">
        <v>80</v>
      </c>
      <c r="D2371" t="s">
        <v>96</v>
      </c>
      <c r="E2371" t="s">
        <v>146</v>
      </c>
      <c r="F2371" t="s">
        <v>6833</v>
      </c>
      <c r="G2371" t="s">
        <v>186</v>
      </c>
      <c r="H2371" t="s">
        <v>149</v>
      </c>
      <c r="I2371" t="s">
        <v>136</v>
      </c>
      <c r="J2371" t="s">
        <v>137</v>
      </c>
      <c r="K2371" t="s">
        <v>187</v>
      </c>
      <c r="L2371" t="s">
        <v>6834</v>
      </c>
      <c r="M2371" t="s">
        <v>6835</v>
      </c>
      <c r="N2371" s="26">
        <v>5.9058333330000004</v>
      </c>
      <c r="O2371">
        <v>0</v>
      </c>
      <c r="P2371">
        <v>317</v>
      </c>
      <c r="Q2371">
        <v>0</v>
      </c>
      <c r="R2371">
        <v>0</v>
      </c>
      <c r="S2371">
        <v>0</v>
      </c>
      <c r="T2371">
        <v>7</v>
      </c>
      <c r="U2371">
        <v>0</v>
      </c>
      <c r="V2371">
        <v>0</v>
      </c>
      <c r="W2371" s="26">
        <v>0</v>
      </c>
      <c r="X2371" s="26">
        <v>338.20500730785352</v>
      </c>
      <c r="Y2371" s="26">
        <v>0</v>
      </c>
      <c r="Z2371" s="26">
        <v>0</v>
      </c>
      <c r="AA2371" s="26">
        <v>0</v>
      </c>
      <c r="AB2371" s="26">
        <v>14.597269553531557</v>
      </c>
      <c r="AC2371" s="26">
        <v>0</v>
      </c>
      <c r="AD2371" s="26">
        <v>0</v>
      </c>
      <c r="AE2371" s="26">
        <v>352.80227686138505</v>
      </c>
    </row>
    <row r="2372" spans="1:31" x14ac:dyDescent="0.3">
      <c r="A2372">
        <v>2766998</v>
      </c>
      <c r="B2372">
        <v>1</v>
      </c>
      <c r="C2372" t="s">
        <v>80</v>
      </c>
      <c r="D2372" t="s">
        <v>92</v>
      </c>
      <c r="E2372" t="s">
        <v>157</v>
      </c>
      <c r="F2372" t="s">
        <v>6836</v>
      </c>
      <c r="G2372" t="s">
        <v>186</v>
      </c>
      <c r="H2372" t="s">
        <v>149</v>
      </c>
      <c r="I2372" t="s">
        <v>136</v>
      </c>
      <c r="J2372" t="s">
        <v>137</v>
      </c>
      <c r="K2372" t="s">
        <v>187</v>
      </c>
      <c r="L2372" t="s">
        <v>6837</v>
      </c>
      <c r="M2372" t="s">
        <v>6838</v>
      </c>
      <c r="N2372" s="26">
        <v>6.6791666660000004</v>
      </c>
      <c r="O2372">
        <v>0</v>
      </c>
      <c r="P2372">
        <v>2275</v>
      </c>
      <c r="Q2372">
        <v>0</v>
      </c>
      <c r="R2372">
        <v>3</v>
      </c>
      <c r="S2372">
        <v>3</v>
      </c>
      <c r="T2372">
        <v>92</v>
      </c>
      <c r="U2372">
        <v>1</v>
      </c>
      <c r="V2372">
        <v>5</v>
      </c>
      <c r="W2372" s="26">
        <v>0</v>
      </c>
      <c r="X2372" s="26">
        <v>1033.9187074336128</v>
      </c>
      <c r="Y2372" s="26">
        <v>0</v>
      </c>
      <c r="Z2372" s="26">
        <v>2.5273689962666666</v>
      </c>
      <c r="AA2372" s="26">
        <v>339.62905749954143</v>
      </c>
      <c r="AB2372" s="26">
        <v>563.29364464200501</v>
      </c>
      <c r="AC2372" s="26">
        <v>2285.1697883323973</v>
      </c>
      <c r="AD2372" s="26">
        <v>8.4305234112866199</v>
      </c>
      <c r="AE2372" s="26">
        <v>4232.9690903151095</v>
      </c>
    </row>
    <row r="2373" spans="1:31" x14ac:dyDescent="0.3">
      <c r="A2373">
        <v>2767659</v>
      </c>
      <c r="B2373">
        <v>1</v>
      </c>
      <c r="C2373" t="s">
        <v>80</v>
      </c>
      <c r="D2373" t="s">
        <v>90</v>
      </c>
      <c r="E2373" t="s">
        <v>170</v>
      </c>
      <c r="F2373" t="s">
        <v>6839</v>
      </c>
      <c r="G2373" t="s">
        <v>204</v>
      </c>
      <c r="H2373" t="s">
        <v>135</v>
      </c>
      <c r="I2373" t="s">
        <v>136</v>
      </c>
      <c r="J2373" t="s">
        <v>137</v>
      </c>
      <c r="K2373" t="s">
        <v>138</v>
      </c>
      <c r="L2373" t="s">
        <v>6840</v>
      </c>
      <c r="M2373" t="s">
        <v>6841</v>
      </c>
      <c r="N2373" s="26">
        <v>2.4386111110000002</v>
      </c>
      <c r="O2373">
        <v>0</v>
      </c>
      <c r="P2373">
        <v>207</v>
      </c>
      <c r="Q2373">
        <v>0</v>
      </c>
      <c r="R2373">
        <v>0</v>
      </c>
      <c r="S2373">
        <v>0</v>
      </c>
      <c r="T2373">
        <v>10</v>
      </c>
      <c r="U2373">
        <v>0</v>
      </c>
      <c r="V2373">
        <v>0</v>
      </c>
      <c r="W2373" s="26">
        <v>0</v>
      </c>
      <c r="X2373" s="26">
        <v>183.82500293059275</v>
      </c>
      <c r="Y2373" s="26">
        <v>0</v>
      </c>
      <c r="Z2373" s="26">
        <v>0</v>
      </c>
      <c r="AA2373" s="26">
        <v>0</v>
      </c>
      <c r="AB2373" s="26">
        <v>12.472454914255088</v>
      </c>
      <c r="AC2373" s="26">
        <v>0</v>
      </c>
      <c r="AD2373" s="26">
        <v>0</v>
      </c>
      <c r="AE2373" s="26">
        <v>196.29745784484783</v>
      </c>
    </row>
    <row r="2374" spans="1:31" x14ac:dyDescent="0.3">
      <c r="A2374">
        <v>2767204</v>
      </c>
      <c r="B2374">
        <v>1</v>
      </c>
      <c r="C2374" t="s">
        <v>81</v>
      </c>
      <c r="D2374" t="s">
        <v>120</v>
      </c>
      <c r="E2374" t="s">
        <v>152</v>
      </c>
      <c r="F2374" t="s">
        <v>6842</v>
      </c>
      <c r="G2374" t="s">
        <v>159</v>
      </c>
      <c r="H2374" t="s">
        <v>149</v>
      </c>
      <c r="I2374" t="s">
        <v>136</v>
      </c>
      <c r="J2374" t="s">
        <v>137</v>
      </c>
      <c r="K2374" t="s">
        <v>138</v>
      </c>
      <c r="L2374" t="s">
        <v>6843</v>
      </c>
      <c r="M2374" t="s">
        <v>6844</v>
      </c>
      <c r="N2374" s="26">
        <v>0.13611111100000001</v>
      </c>
      <c r="O2374">
        <v>4</v>
      </c>
      <c r="P2374">
        <v>4</v>
      </c>
      <c r="Q2374">
        <v>69</v>
      </c>
      <c r="R2374">
        <v>67</v>
      </c>
      <c r="S2374">
        <v>9</v>
      </c>
      <c r="T2374">
        <v>2</v>
      </c>
      <c r="U2374">
        <v>0</v>
      </c>
      <c r="V2374">
        <v>0</v>
      </c>
      <c r="W2374" s="26">
        <v>1.1085246895929015</v>
      </c>
      <c r="X2374" s="26">
        <v>1.6990459560666665E-4</v>
      </c>
      <c r="Y2374" s="26">
        <v>1.771190130032209</v>
      </c>
      <c r="Z2374" s="26">
        <v>0.16069261226666665</v>
      </c>
      <c r="AA2374" s="26">
        <v>4.4588461577750085</v>
      </c>
      <c r="AB2374" s="26">
        <v>0.24623703181388884</v>
      </c>
      <c r="AC2374" s="26">
        <v>0</v>
      </c>
      <c r="AD2374" s="26">
        <v>0</v>
      </c>
      <c r="AE2374" s="26">
        <v>7.7456605260762821</v>
      </c>
    </row>
    <row r="2375" spans="1:31" x14ac:dyDescent="0.3">
      <c r="A2375">
        <v>2766955</v>
      </c>
      <c r="B2375">
        <v>1</v>
      </c>
      <c r="C2375" t="s">
        <v>80</v>
      </c>
      <c r="D2375" t="s">
        <v>82</v>
      </c>
      <c r="E2375" t="s">
        <v>166</v>
      </c>
      <c r="F2375" t="s">
        <v>6845</v>
      </c>
      <c r="G2375" t="s">
        <v>204</v>
      </c>
      <c r="H2375" t="s">
        <v>135</v>
      </c>
      <c r="I2375" t="s">
        <v>136</v>
      </c>
      <c r="J2375" t="s">
        <v>137</v>
      </c>
      <c r="K2375" t="s">
        <v>138</v>
      </c>
      <c r="L2375" t="s">
        <v>6846</v>
      </c>
      <c r="M2375" t="s">
        <v>6847</v>
      </c>
      <c r="N2375" s="26">
        <v>2.3880555550000002</v>
      </c>
      <c r="O2375">
        <v>0</v>
      </c>
      <c r="P2375">
        <v>1</v>
      </c>
      <c r="Q2375">
        <v>0</v>
      </c>
      <c r="R2375">
        <v>0</v>
      </c>
      <c r="S2375">
        <v>0</v>
      </c>
      <c r="T2375">
        <v>12</v>
      </c>
      <c r="U2375">
        <v>0</v>
      </c>
      <c r="V2375">
        <v>0</v>
      </c>
      <c r="W2375" s="26">
        <v>0</v>
      </c>
      <c r="X2375" s="26">
        <v>4.3267585828444448E-5</v>
      </c>
      <c r="Y2375" s="26">
        <v>0</v>
      </c>
      <c r="Z2375" s="26">
        <v>0</v>
      </c>
      <c r="AA2375" s="26">
        <v>0</v>
      </c>
      <c r="AB2375" s="26">
        <v>20.606279278350254</v>
      </c>
      <c r="AC2375" s="26">
        <v>0</v>
      </c>
      <c r="AD2375" s="26">
        <v>0</v>
      </c>
      <c r="AE2375" s="26">
        <v>20.606322545936081</v>
      </c>
    </row>
    <row r="2376" spans="1:31" x14ac:dyDescent="0.3">
      <c r="A2376">
        <v>2767559</v>
      </c>
      <c r="B2376">
        <v>1</v>
      </c>
      <c r="C2376" t="s">
        <v>81</v>
      </c>
      <c r="D2376" t="s">
        <v>112</v>
      </c>
      <c r="E2376" t="s">
        <v>132</v>
      </c>
      <c r="F2376" t="s">
        <v>6848</v>
      </c>
      <c r="G2376" t="s">
        <v>197</v>
      </c>
      <c r="H2376" t="s">
        <v>135</v>
      </c>
      <c r="I2376" t="s">
        <v>136</v>
      </c>
      <c r="J2376" t="s">
        <v>137</v>
      </c>
      <c r="K2376" t="s">
        <v>138</v>
      </c>
      <c r="L2376" t="s">
        <v>6849</v>
      </c>
      <c r="M2376" t="s">
        <v>6850</v>
      </c>
      <c r="N2376" s="26">
        <v>1.1924999999999999</v>
      </c>
      <c r="O2376">
        <v>0</v>
      </c>
      <c r="P2376">
        <v>7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 s="26">
        <v>0</v>
      </c>
      <c r="X2376" s="26">
        <v>1.5576239080102443</v>
      </c>
      <c r="Y2376" s="26">
        <v>0</v>
      </c>
      <c r="Z2376" s="26">
        <v>0</v>
      </c>
      <c r="AA2376" s="26">
        <v>0</v>
      </c>
      <c r="AB2376" s="26">
        <v>0</v>
      </c>
      <c r="AC2376" s="26">
        <v>0</v>
      </c>
      <c r="AD2376" s="26">
        <v>0</v>
      </c>
      <c r="AE2376" s="26">
        <v>1.5576239080102443</v>
      </c>
    </row>
    <row r="2377" spans="1:31" x14ac:dyDescent="0.3">
      <c r="A2377">
        <v>2767367</v>
      </c>
      <c r="B2377">
        <v>1</v>
      </c>
      <c r="C2377" t="s">
        <v>80</v>
      </c>
      <c r="D2377" t="s">
        <v>94</v>
      </c>
      <c r="E2377" t="s">
        <v>175</v>
      </c>
      <c r="F2377" t="s">
        <v>6851</v>
      </c>
      <c r="G2377" t="s">
        <v>159</v>
      </c>
      <c r="H2377" t="s">
        <v>149</v>
      </c>
      <c r="I2377" t="s">
        <v>136</v>
      </c>
      <c r="J2377" t="s">
        <v>137</v>
      </c>
      <c r="K2377" t="s">
        <v>138</v>
      </c>
      <c r="L2377" t="s">
        <v>6852</v>
      </c>
      <c r="M2377" t="s">
        <v>6853</v>
      </c>
      <c r="N2377" s="26">
        <v>0.38138888799999998</v>
      </c>
      <c r="O2377">
        <v>1</v>
      </c>
      <c r="P2377">
        <v>3133</v>
      </c>
      <c r="Q2377">
        <v>50</v>
      </c>
      <c r="R2377">
        <v>114</v>
      </c>
      <c r="S2377">
        <v>51</v>
      </c>
      <c r="T2377">
        <v>731</v>
      </c>
      <c r="U2377">
        <v>17</v>
      </c>
      <c r="V2377">
        <v>0</v>
      </c>
      <c r="W2377" s="26">
        <v>0.20677555976174297</v>
      </c>
      <c r="X2377" s="26">
        <v>178.03098289386386</v>
      </c>
      <c r="Y2377" s="26">
        <v>7.1281822882446537</v>
      </c>
      <c r="Z2377" s="26">
        <v>4.0758561748678863</v>
      </c>
      <c r="AA2377" s="26">
        <v>181.61518884831506</v>
      </c>
      <c r="AB2377" s="26">
        <v>141.91811945084763</v>
      </c>
      <c r="AC2377" s="26">
        <v>636.65162903297653</v>
      </c>
      <c r="AD2377" s="26">
        <v>0</v>
      </c>
      <c r="AE2377" s="26">
        <v>1149.6267342488773</v>
      </c>
    </row>
    <row r="2378" spans="1:31" x14ac:dyDescent="0.3">
      <c r="A2378">
        <v>2767267</v>
      </c>
      <c r="B2378">
        <v>1</v>
      </c>
      <c r="C2378" t="s">
        <v>80</v>
      </c>
      <c r="D2378" t="s">
        <v>96</v>
      </c>
      <c r="E2378" t="s">
        <v>166</v>
      </c>
      <c r="F2378" t="s">
        <v>6854</v>
      </c>
      <c r="G2378" t="s">
        <v>425</v>
      </c>
      <c r="H2378" t="s">
        <v>135</v>
      </c>
      <c r="I2378" t="s">
        <v>136</v>
      </c>
      <c r="J2378" t="s">
        <v>137</v>
      </c>
      <c r="K2378" t="s">
        <v>138</v>
      </c>
      <c r="L2378" t="s">
        <v>6855</v>
      </c>
      <c r="M2378" t="s">
        <v>6856</v>
      </c>
      <c r="N2378" s="26">
        <v>3.4411111110000001</v>
      </c>
      <c r="O2378">
        <v>0</v>
      </c>
      <c r="P2378">
        <v>12</v>
      </c>
      <c r="Q2378">
        <v>0</v>
      </c>
      <c r="R2378">
        <v>0</v>
      </c>
      <c r="S2378">
        <v>0</v>
      </c>
      <c r="T2378">
        <v>2</v>
      </c>
      <c r="U2378">
        <v>0</v>
      </c>
      <c r="V2378">
        <v>0</v>
      </c>
      <c r="W2378" s="26">
        <v>0</v>
      </c>
      <c r="X2378" s="26">
        <v>12.491478918928426</v>
      </c>
      <c r="Y2378" s="26">
        <v>0</v>
      </c>
      <c r="Z2378" s="26">
        <v>0</v>
      </c>
      <c r="AA2378" s="26">
        <v>0</v>
      </c>
      <c r="AB2378" s="26">
        <v>7.1903120737856661</v>
      </c>
      <c r="AC2378" s="26">
        <v>0</v>
      </c>
      <c r="AD2378" s="26">
        <v>0</v>
      </c>
      <c r="AE2378" s="26">
        <v>19.681790992714092</v>
      </c>
    </row>
    <row r="2379" spans="1:31" x14ac:dyDescent="0.3">
      <c r="A2379">
        <v>2767536</v>
      </c>
      <c r="B2379">
        <v>1</v>
      </c>
      <c r="C2379" t="s">
        <v>80</v>
      </c>
      <c r="D2379" t="s">
        <v>99</v>
      </c>
      <c r="E2379" t="s">
        <v>152</v>
      </c>
      <c r="F2379" t="s">
        <v>1504</v>
      </c>
      <c r="G2379" t="s">
        <v>159</v>
      </c>
      <c r="H2379" t="s">
        <v>149</v>
      </c>
      <c r="I2379" t="s">
        <v>136</v>
      </c>
      <c r="J2379" t="s">
        <v>137</v>
      </c>
      <c r="K2379" t="s">
        <v>138</v>
      </c>
      <c r="L2379" t="s">
        <v>6857</v>
      </c>
      <c r="M2379" t="s">
        <v>6858</v>
      </c>
      <c r="N2379" s="26">
        <v>4.8833333330000004</v>
      </c>
      <c r="O2379">
        <v>0</v>
      </c>
      <c r="P2379">
        <v>107</v>
      </c>
      <c r="Q2379">
        <v>5</v>
      </c>
      <c r="R2379">
        <v>1</v>
      </c>
      <c r="S2379">
        <v>4</v>
      </c>
      <c r="T2379">
        <v>8</v>
      </c>
      <c r="U2379">
        <v>0</v>
      </c>
      <c r="V2379">
        <v>1</v>
      </c>
      <c r="W2379" s="26">
        <v>0</v>
      </c>
      <c r="X2379" s="26">
        <v>94.857937638708265</v>
      </c>
      <c r="Y2379" s="26">
        <v>33.031620822615125</v>
      </c>
      <c r="Z2379" s="26">
        <v>0</v>
      </c>
      <c r="AA2379" s="26">
        <v>27.629236863849101</v>
      </c>
      <c r="AB2379" s="26">
        <v>19.104198507022147</v>
      </c>
      <c r="AC2379" s="26">
        <v>0</v>
      </c>
      <c r="AD2379" s="26">
        <v>11.165710314164681</v>
      </c>
      <c r="AE2379" s="26">
        <v>185.78870414635932</v>
      </c>
    </row>
    <row r="2380" spans="1:31" x14ac:dyDescent="0.3">
      <c r="A2380">
        <v>2767121</v>
      </c>
      <c r="B2380">
        <v>1</v>
      </c>
      <c r="C2380" t="s">
        <v>80</v>
      </c>
      <c r="D2380" t="s">
        <v>87</v>
      </c>
      <c r="E2380" t="s">
        <v>141</v>
      </c>
      <c r="F2380" t="s">
        <v>6859</v>
      </c>
      <c r="G2380" t="s">
        <v>186</v>
      </c>
      <c r="H2380" t="s">
        <v>135</v>
      </c>
      <c r="I2380" t="s">
        <v>136</v>
      </c>
      <c r="J2380" t="s">
        <v>137</v>
      </c>
      <c r="K2380" t="s">
        <v>187</v>
      </c>
      <c r="L2380" t="s">
        <v>6860</v>
      </c>
      <c r="M2380" t="s">
        <v>6861</v>
      </c>
      <c r="N2380" s="26">
        <v>3.1163888879999999</v>
      </c>
      <c r="O2380">
        <v>0</v>
      </c>
      <c r="P2380">
        <v>3</v>
      </c>
      <c r="Q2380">
        <v>0</v>
      </c>
      <c r="R2380">
        <v>0</v>
      </c>
      <c r="S2380">
        <v>0</v>
      </c>
      <c r="T2380">
        <v>50</v>
      </c>
      <c r="U2380">
        <v>0</v>
      </c>
      <c r="V2380">
        <v>4</v>
      </c>
      <c r="W2380" s="26">
        <v>0</v>
      </c>
      <c r="X2380" s="26">
        <v>2.2511707478738985</v>
      </c>
      <c r="Y2380" s="26">
        <v>0</v>
      </c>
      <c r="Z2380" s="26">
        <v>0</v>
      </c>
      <c r="AA2380" s="26">
        <v>0</v>
      </c>
      <c r="AB2380" s="26">
        <v>360.3579700933343</v>
      </c>
      <c r="AC2380" s="26">
        <v>0</v>
      </c>
      <c r="AD2380" s="26">
        <v>62.993648205327517</v>
      </c>
      <c r="AE2380" s="26">
        <v>425.60278904653575</v>
      </c>
    </row>
    <row r="2381" spans="1:31" x14ac:dyDescent="0.3">
      <c r="A2381">
        <v>2767373</v>
      </c>
      <c r="B2381">
        <v>1</v>
      </c>
      <c r="C2381" t="s">
        <v>80</v>
      </c>
      <c r="D2381" t="s">
        <v>110</v>
      </c>
      <c r="E2381" t="s">
        <v>146</v>
      </c>
      <c r="F2381" t="s">
        <v>6862</v>
      </c>
      <c r="G2381" t="s">
        <v>186</v>
      </c>
      <c r="H2381" t="s">
        <v>149</v>
      </c>
      <c r="I2381" t="s">
        <v>136</v>
      </c>
      <c r="J2381" t="s">
        <v>137</v>
      </c>
      <c r="K2381" t="s">
        <v>187</v>
      </c>
      <c r="L2381" t="s">
        <v>6863</v>
      </c>
      <c r="M2381" t="s">
        <v>6864</v>
      </c>
      <c r="N2381" s="26">
        <v>4.8919444439999999</v>
      </c>
      <c r="O2381">
        <v>0</v>
      </c>
      <c r="P2381">
        <v>8786</v>
      </c>
      <c r="Q2381">
        <v>0</v>
      </c>
      <c r="R2381">
        <v>0</v>
      </c>
      <c r="S2381">
        <v>1</v>
      </c>
      <c r="T2381">
        <v>508</v>
      </c>
      <c r="U2381">
        <v>0</v>
      </c>
      <c r="V2381">
        <v>0</v>
      </c>
      <c r="W2381" s="26">
        <v>0</v>
      </c>
      <c r="X2381" s="26">
        <v>15535.047900389427</v>
      </c>
      <c r="Y2381" s="26">
        <v>0</v>
      </c>
      <c r="Z2381" s="26">
        <v>0</v>
      </c>
      <c r="AA2381" s="26">
        <v>6835.1444351653527</v>
      </c>
      <c r="AB2381" s="26">
        <v>2429.8404837550365</v>
      </c>
      <c r="AC2381" s="26">
        <v>0</v>
      </c>
      <c r="AD2381" s="26">
        <v>0</v>
      </c>
      <c r="AE2381" s="26">
        <v>24800.032819309818</v>
      </c>
    </row>
    <row r="2382" spans="1:31" x14ac:dyDescent="0.3">
      <c r="A2382">
        <v>2767622</v>
      </c>
      <c r="B2382">
        <v>1</v>
      </c>
      <c r="C2382" t="s">
        <v>80</v>
      </c>
      <c r="D2382" t="s">
        <v>97</v>
      </c>
      <c r="E2382" t="s">
        <v>141</v>
      </c>
      <c r="F2382" t="s">
        <v>6865</v>
      </c>
      <c r="G2382" t="s">
        <v>344</v>
      </c>
      <c r="H2382" t="s">
        <v>135</v>
      </c>
      <c r="I2382" t="s">
        <v>136</v>
      </c>
      <c r="J2382" t="s">
        <v>137</v>
      </c>
      <c r="K2382" t="s">
        <v>138</v>
      </c>
      <c r="L2382" t="s">
        <v>6866</v>
      </c>
      <c r="M2382" t="s">
        <v>6867</v>
      </c>
      <c r="N2382" s="26">
        <v>1.2280555550000001</v>
      </c>
      <c r="O2382">
        <v>0</v>
      </c>
      <c r="P2382">
        <v>16</v>
      </c>
      <c r="Q2382">
        <v>0</v>
      </c>
      <c r="R2382">
        <v>10</v>
      </c>
      <c r="S2382">
        <v>0</v>
      </c>
      <c r="T2382">
        <v>7</v>
      </c>
      <c r="U2382">
        <v>0</v>
      </c>
      <c r="V2382">
        <v>0</v>
      </c>
      <c r="W2382" s="26">
        <v>0</v>
      </c>
      <c r="X2382" s="26">
        <v>20.07517163336097</v>
      </c>
      <c r="Y2382" s="26">
        <v>0</v>
      </c>
      <c r="Z2382" s="26">
        <v>0.8336966856437249</v>
      </c>
      <c r="AA2382" s="26">
        <v>0</v>
      </c>
      <c r="AB2382" s="26">
        <v>9.8950565409098878</v>
      </c>
      <c r="AC2382" s="26">
        <v>0</v>
      </c>
      <c r="AD2382" s="26">
        <v>0</v>
      </c>
      <c r="AE2382" s="26">
        <v>30.803924859914584</v>
      </c>
    </row>
    <row r="2383" spans="1:31" x14ac:dyDescent="0.3">
      <c r="A2383">
        <v>2767576</v>
      </c>
      <c r="B2383">
        <v>1</v>
      </c>
      <c r="C2383" t="s">
        <v>80</v>
      </c>
      <c r="D2383" t="s">
        <v>101</v>
      </c>
      <c r="E2383" t="s">
        <v>146</v>
      </c>
      <c r="F2383" t="s">
        <v>6868</v>
      </c>
      <c r="G2383" t="s">
        <v>148</v>
      </c>
      <c r="H2383" t="s">
        <v>149</v>
      </c>
      <c r="I2383" t="s">
        <v>136</v>
      </c>
      <c r="J2383" t="s">
        <v>137</v>
      </c>
      <c r="K2383" t="s">
        <v>138</v>
      </c>
      <c r="L2383" t="s">
        <v>6869</v>
      </c>
      <c r="M2383" t="s">
        <v>6870</v>
      </c>
      <c r="N2383" s="26">
        <v>3.161944444</v>
      </c>
      <c r="O2383">
        <v>0</v>
      </c>
      <c r="P2383">
        <v>0</v>
      </c>
      <c r="Q2383">
        <v>4</v>
      </c>
      <c r="R2383">
        <v>0</v>
      </c>
      <c r="S2383">
        <v>4</v>
      </c>
      <c r="T2383">
        <v>0</v>
      </c>
      <c r="U2383">
        <v>0</v>
      </c>
      <c r="V2383">
        <v>0</v>
      </c>
      <c r="W2383" s="26">
        <v>0</v>
      </c>
      <c r="X2383" s="26">
        <v>0</v>
      </c>
      <c r="Y2383" s="26">
        <v>229.44859972564336</v>
      </c>
      <c r="Z2383" s="26">
        <v>0</v>
      </c>
      <c r="AA2383" s="26">
        <v>92.231341585655997</v>
      </c>
      <c r="AB2383" s="26">
        <v>0</v>
      </c>
      <c r="AC2383" s="26">
        <v>0</v>
      </c>
      <c r="AD2383" s="26">
        <v>0</v>
      </c>
      <c r="AE2383" s="26">
        <v>321.67994131129933</v>
      </c>
    </row>
    <row r="2384" spans="1:31" x14ac:dyDescent="0.3">
      <c r="A2384">
        <v>2766935</v>
      </c>
      <c r="B2384">
        <v>1</v>
      </c>
      <c r="C2384" t="s">
        <v>80</v>
      </c>
      <c r="D2384" t="s">
        <v>99</v>
      </c>
      <c r="E2384" t="s">
        <v>170</v>
      </c>
      <c r="F2384" t="s">
        <v>6871</v>
      </c>
      <c r="G2384" t="s">
        <v>204</v>
      </c>
      <c r="H2384" t="s">
        <v>135</v>
      </c>
      <c r="I2384" t="s">
        <v>136</v>
      </c>
      <c r="J2384" t="s">
        <v>137</v>
      </c>
      <c r="K2384" t="s">
        <v>138</v>
      </c>
      <c r="L2384" t="s">
        <v>6872</v>
      </c>
      <c r="M2384" t="s">
        <v>6873</v>
      </c>
      <c r="N2384" s="26">
        <v>0.52583333300000001</v>
      </c>
      <c r="O2384">
        <v>0</v>
      </c>
      <c r="P2384">
        <v>129</v>
      </c>
      <c r="Q2384">
        <v>0</v>
      </c>
      <c r="R2384">
        <v>1</v>
      </c>
      <c r="S2384">
        <v>0</v>
      </c>
      <c r="T2384">
        <v>9</v>
      </c>
      <c r="U2384">
        <v>0</v>
      </c>
      <c r="V2384">
        <v>0</v>
      </c>
      <c r="W2384" s="26">
        <v>0</v>
      </c>
      <c r="X2384" s="26">
        <v>5.5591136474444633</v>
      </c>
      <c r="Y2384" s="26">
        <v>0</v>
      </c>
      <c r="Z2384" s="26">
        <v>0</v>
      </c>
      <c r="AA2384" s="26">
        <v>0</v>
      </c>
      <c r="AB2384" s="26">
        <v>4.1772251855115261</v>
      </c>
      <c r="AC2384" s="26">
        <v>0</v>
      </c>
      <c r="AD2384" s="26">
        <v>0</v>
      </c>
      <c r="AE2384" s="26">
        <v>9.7363388329559903</v>
      </c>
    </row>
    <row r="2385" spans="1:31" x14ac:dyDescent="0.3">
      <c r="A2385">
        <v>2767722</v>
      </c>
      <c r="B2385">
        <v>1</v>
      </c>
      <c r="C2385" t="s">
        <v>81</v>
      </c>
      <c r="D2385" t="s">
        <v>113</v>
      </c>
      <c r="E2385" t="s">
        <v>146</v>
      </c>
      <c r="F2385" t="s">
        <v>6874</v>
      </c>
      <c r="G2385" t="s">
        <v>2474</v>
      </c>
      <c r="H2385" t="s">
        <v>149</v>
      </c>
      <c r="I2385" t="s">
        <v>136</v>
      </c>
      <c r="J2385" t="s">
        <v>137</v>
      </c>
      <c r="K2385" t="s">
        <v>138</v>
      </c>
      <c r="L2385" t="s">
        <v>6875</v>
      </c>
      <c r="M2385" t="s">
        <v>6876</v>
      </c>
      <c r="N2385" s="26">
        <v>2.4594444439999998</v>
      </c>
      <c r="O2385">
        <v>0</v>
      </c>
      <c r="P2385">
        <v>1</v>
      </c>
      <c r="Q2385">
        <v>0</v>
      </c>
      <c r="R2385">
        <v>8</v>
      </c>
      <c r="S2385">
        <v>0</v>
      </c>
      <c r="T2385">
        <v>0</v>
      </c>
      <c r="U2385">
        <v>0</v>
      </c>
      <c r="V2385">
        <v>0</v>
      </c>
      <c r="W2385" s="26">
        <v>0</v>
      </c>
      <c r="X2385" s="26">
        <v>0.53928125608222222</v>
      </c>
      <c r="Y2385" s="26">
        <v>0</v>
      </c>
      <c r="Z2385" s="26">
        <v>0.56001414420379247</v>
      </c>
      <c r="AA2385" s="26">
        <v>0</v>
      </c>
      <c r="AB2385" s="26">
        <v>0</v>
      </c>
      <c r="AC2385" s="26">
        <v>0</v>
      </c>
      <c r="AD2385" s="26">
        <v>0</v>
      </c>
      <c r="AE2385" s="26">
        <v>1.0992954002860147</v>
      </c>
    </row>
    <row r="2386" spans="1:31" x14ac:dyDescent="0.3">
      <c r="A2386">
        <v>2767493</v>
      </c>
      <c r="B2386">
        <v>1</v>
      </c>
      <c r="C2386" t="s">
        <v>80</v>
      </c>
      <c r="D2386" t="s">
        <v>98</v>
      </c>
      <c r="E2386" t="s">
        <v>146</v>
      </c>
      <c r="F2386" t="s">
        <v>6877</v>
      </c>
      <c r="G2386" t="s">
        <v>159</v>
      </c>
      <c r="H2386" t="s">
        <v>149</v>
      </c>
      <c r="I2386" t="s">
        <v>566</v>
      </c>
      <c r="J2386" t="s">
        <v>137</v>
      </c>
      <c r="K2386" t="s">
        <v>138</v>
      </c>
      <c r="L2386" t="s">
        <v>6878</v>
      </c>
      <c r="M2386" t="s">
        <v>6879</v>
      </c>
      <c r="N2386" s="26">
        <v>1.5277776999999999E-2</v>
      </c>
      <c r="O2386">
        <v>0</v>
      </c>
      <c r="P2386">
        <v>365</v>
      </c>
      <c r="Q2386">
        <v>2</v>
      </c>
      <c r="R2386">
        <v>346</v>
      </c>
      <c r="S2386">
        <v>1</v>
      </c>
      <c r="T2386">
        <v>153</v>
      </c>
      <c r="U2386">
        <v>0</v>
      </c>
      <c r="V2386">
        <v>0</v>
      </c>
      <c r="W2386" s="26">
        <v>0</v>
      </c>
      <c r="X2386" s="26">
        <v>1.8371526611962243</v>
      </c>
      <c r="Y2386" s="26">
        <v>0.10327740148312584</v>
      </c>
      <c r="Z2386" s="26">
        <v>1.3883880867352651</v>
      </c>
      <c r="AA2386" s="26">
        <v>0.3575820723546439</v>
      </c>
      <c r="AB2386" s="26">
        <v>1.6102946850102202</v>
      </c>
      <c r="AC2386" s="26">
        <v>0</v>
      </c>
      <c r="AD2386" s="26">
        <v>0</v>
      </c>
      <c r="AE2386" s="26">
        <v>5.2966949067794795</v>
      </c>
    </row>
    <row r="2387" spans="1:31" x14ac:dyDescent="0.3">
      <c r="A2387">
        <v>2767164</v>
      </c>
      <c r="B2387">
        <v>1</v>
      </c>
      <c r="C2387" t="s">
        <v>80</v>
      </c>
      <c r="D2387" t="s">
        <v>96</v>
      </c>
      <c r="E2387" t="s">
        <v>132</v>
      </c>
      <c r="F2387" t="s">
        <v>6880</v>
      </c>
      <c r="G2387" t="s">
        <v>134</v>
      </c>
      <c r="H2387" t="s">
        <v>135</v>
      </c>
      <c r="I2387" t="s">
        <v>136</v>
      </c>
      <c r="J2387" t="s">
        <v>137</v>
      </c>
      <c r="K2387" t="s">
        <v>138</v>
      </c>
      <c r="L2387" t="s">
        <v>6881</v>
      </c>
      <c r="M2387" t="s">
        <v>6882</v>
      </c>
      <c r="N2387" s="26">
        <v>1.9155555550000001</v>
      </c>
      <c r="O2387">
        <v>0</v>
      </c>
      <c r="P2387">
        <v>1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 s="26">
        <v>0</v>
      </c>
      <c r="X2387" s="26">
        <v>4.2995655551493327E-3</v>
      </c>
      <c r="Y2387" s="26">
        <v>0</v>
      </c>
      <c r="Z2387" s="26">
        <v>0</v>
      </c>
      <c r="AA2387" s="26">
        <v>0</v>
      </c>
      <c r="AB2387" s="26">
        <v>0</v>
      </c>
      <c r="AC2387" s="26">
        <v>0</v>
      </c>
      <c r="AD2387" s="26">
        <v>0</v>
      </c>
      <c r="AE2387" s="26">
        <v>4.2995655551493327E-3</v>
      </c>
    </row>
    <row r="2388" spans="1:31" x14ac:dyDescent="0.3">
      <c r="A2388">
        <v>2767138</v>
      </c>
      <c r="B2388">
        <v>1</v>
      </c>
      <c r="C2388" t="s">
        <v>80</v>
      </c>
      <c r="D2388" t="s">
        <v>96</v>
      </c>
      <c r="E2388" t="s">
        <v>132</v>
      </c>
      <c r="F2388" t="s">
        <v>6883</v>
      </c>
      <c r="G2388" t="s">
        <v>197</v>
      </c>
      <c r="H2388" t="s">
        <v>135</v>
      </c>
      <c r="I2388" t="s">
        <v>136</v>
      </c>
      <c r="J2388" t="s">
        <v>137</v>
      </c>
      <c r="K2388" t="s">
        <v>138</v>
      </c>
      <c r="L2388" t="s">
        <v>6884</v>
      </c>
      <c r="M2388" t="s">
        <v>6885</v>
      </c>
      <c r="N2388" s="26">
        <v>1.484444444</v>
      </c>
      <c r="O2388">
        <v>0</v>
      </c>
      <c r="P2388">
        <v>4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 s="26">
        <v>0</v>
      </c>
      <c r="X2388" s="26">
        <v>0</v>
      </c>
      <c r="Y2388" s="26">
        <v>0</v>
      </c>
      <c r="Z2388" s="26">
        <v>0</v>
      </c>
      <c r="AA2388" s="26">
        <v>0</v>
      </c>
      <c r="AB2388" s="26">
        <v>0</v>
      </c>
      <c r="AC2388" s="26">
        <v>0</v>
      </c>
      <c r="AD2388" s="26">
        <v>0</v>
      </c>
      <c r="AE2388" s="26">
        <v>0</v>
      </c>
    </row>
    <row r="2389" spans="1:31" x14ac:dyDescent="0.3">
      <c r="A2389">
        <v>2767662</v>
      </c>
      <c r="B2389">
        <v>1</v>
      </c>
      <c r="C2389" t="s">
        <v>80</v>
      </c>
      <c r="D2389" t="s">
        <v>104</v>
      </c>
      <c r="E2389" t="s">
        <v>141</v>
      </c>
      <c r="F2389" t="s">
        <v>6886</v>
      </c>
      <c r="G2389" t="s">
        <v>344</v>
      </c>
      <c r="H2389" t="s">
        <v>135</v>
      </c>
      <c r="I2389" t="s">
        <v>136</v>
      </c>
      <c r="J2389" t="s">
        <v>137</v>
      </c>
      <c r="K2389" t="s">
        <v>138</v>
      </c>
      <c r="L2389" t="s">
        <v>6887</v>
      </c>
      <c r="M2389" t="s">
        <v>6888</v>
      </c>
      <c r="N2389" s="26">
        <v>0.50666666599999999</v>
      </c>
      <c r="O2389">
        <v>0</v>
      </c>
      <c r="P2389">
        <v>16</v>
      </c>
      <c r="Q2389">
        <v>0</v>
      </c>
      <c r="R2389">
        <v>45</v>
      </c>
      <c r="S2389">
        <v>0</v>
      </c>
      <c r="T2389">
        <v>5</v>
      </c>
      <c r="U2389">
        <v>0</v>
      </c>
      <c r="V2389">
        <v>0</v>
      </c>
      <c r="W2389" s="26">
        <v>0</v>
      </c>
      <c r="X2389" s="26">
        <v>0.54484340561970668</v>
      </c>
      <c r="Y2389" s="26">
        <v>0</v>
      </c>
      <c r="Z2389" s="26">
        <v>0.20811771878545071</v>
      </c>
      <c r="AA2389" s="26">
        <v>0</v>
      </c>
      <c r="AB2389" s="26">
        <v>0.67363500478111205</v>
      </c>
      <c r="AC2389" s="26">
        <v>0</v>
      </c>
      <c r="AD2389" s="26">
        <v>0</v>
      </c>
      <c r="AE2389" s="26">
        <v>1.4265961291862694</v>
      </c>
    </row>
    <row r="2390" spans="1:31" x14ac:dyDescent="0.3">
      <c r="A2390">
        <v>2767144</v>
      </c>
      <c r="B2390">
        <v>1</v>
      </c>
      <c r="C2390" t="s">
        <v>80</v>
      </c>
      <c r="D2390" t="s">
        <v>97</v>
      </c>
      <c r="E2390" t="s">
        <v>132</v>
      </c>
      <c r="F2390" t="s">
        <v>6889</v>
      </c>
      <c r="G2390" t="s">
        <v>706</v>
      </c>
      <c r="H2390" t="s">
        <v>135</v>
      </c>
      <c r="I2390" t="s">
        <v>136</v>
      </c>
      <c r="J2390" t="s">
        <v>137</v>
      </c>
      <c r="K2390" t="s">
        <v>138</v>
      </c>
      <c r="L2390" t="s">
        <v>6890</v>
      </c>
      <c r="M2390" t="s">
        <v>6891</v>
      </c>
      <c r="N2390" s="26">
        <v>1.0408333329999999</v>
      </c>
      <c r="O2390">
        <v>0</v>
      </c>
      <c r="P2390">
        <v>1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 s="26">
        <v>0</v>
      </c>
      <c r="X2390" s="26">
        <v>0.24529451895000001</v>
      </c>
      <c r="Y2390" s="26">
        <v>0</v>
      </c>
      <c r="Z2390" s="26">
        <v>0</v>
      </c>
      <c r="AA2390" s="26">
        <v>0</v>
      </c>
      <c r="AB2390" s="26">
        <v>0</v>
      </c>
      <c r="AC2390" s="26">
        <v>0</v>
      </c>
      <c r="AD2390" s="26">
        <v>0</v>
      </c>
      <c r="AE2390" s="26">
        <v>0.24529451895000001</v>
      </c>
    </row>
    <row r="2391" spans="1:31" x14ac:dyDescent="0.3">
      <c r="A2391">
        <v>2767207</v>
      </c>
      <c r="B2391">
        <v>1</v>
      </c>
      <c r="C2391" t="s">
        <v>80</v>
      </c>
      <c r="D2391" t="s">
        <v>105</v>
      </c>
      <c r="E2391" t="s">
        <v>157</v>
      </c>
      <c r="F2391" t="s">
        <v>6892</v>
      </c>
      <c r="G2391" t="s">
        <v>159</v>
      </c>
      <c r="H2391" t="s">
        <v>149</v>
      </c>
      <c r="I2391" t="s">
        <v>136</v>
      </c>
      <c r="J2391" t="s">
        <v>137</v>
      </c>
      <c r="K2391" t="s">
        <v>138</v>
      </c>
      <c r="L2391" t="s">
        <v>6893</v>
      </c>
      <c r="M2391" t="s">
        <v>6894</v>
      </c>
      <c r="N2391" s="26">
        <v>1.6086111110000001</v>
      </c>
      <c r="O2391">
        <v>0</v>
      </c>
      <c r="P2391">
        <v>2303</v>
      </c>
      <c r="Q2391">
        <v>0</v>
      </c>
      <c r="R2391">
        <v>0</v>
      </c>
      <c r="S2391">
        <v>0</v>
      </c>
      <c r="T2391">
        <v>147</v>
      </c>
      <c r="U2391">
        <v>0</v>
      </c>
      <c r="V2391">
        <v>0</v>
      </c>
      <c r="W2391" s="26">
        <v>0</v>
      </c>
      <c r="X2391" s="26">
        <v>1005.113347074373</v>
      </c>
      <c r="Y2391" s="26">
        <v>0</v>
      </c>
      <c r="Z2391" s="26">
        <v>0</v>
      </c>
      <c r="AA2391" s="26">
        <v>0</v>
      </c>
      <c r="AB2391" s="26">
        <v>521.84393022438701</v>
      </c>
      <c r="AC2391" s="26">
        <v>0</v>
      </c>
      <c r="AD2391" s="26">
        <v>0</v>
      </c>
      <c r="AE2391" s="26">
        <v>1526.9572772987599</v>
      </c>
    </row>
    <row r="2392" spans="1:31" x14ac:dyDescent="0.3">
      <c r="A2392">
        <v>2767456</v>
      </c>
      <c r="B2392">
        <v>1</v>
      </c>
      <c r="C2392" t="s">
        <v>80</v>
      </c>
      <c r="D2392" t="s">
        <v>100</v>
      </c>
      <c r="E2392" t="s">
        <v>132</v>
      </c>
      <c r="F2392" t="s">
        <v>6895</v>
      </c>
      <c r="G2392" t="s">
        <v>134</v>
      </c>
      <c r="H2392" t="s">
        <v>135</v>
      </c>
      <c r="I2392" t="s">
        <v>136</v>
      </c>
      <c r="J2392" t="s">
        <v>137</v>
      </c>
      <c r="K2392" t="s">
        <v>138</v>
      </c>
      <c r="L2392" t="s">
        <v>6896</v>
      </c>
      <c r="M2392" t="s">
        <v>6897</v>
      </c>
      <c r="N2392" s="26">
        <v>2.134166666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 s="26">
        <v>0</v>
      </c>
      <c r="X2392" s="26">
        <v>0</v>
      </c>
      <c r="Y2392" s="26">
        <v>0</v>
      </c>
      <c r="Z2392" s="26">
        <v>0</v>
      </c>
      <c r="AA2392" s="26">
        <v>0</v>
      </c>
      <c r="AB2392" s="26">
        <v>0</v>
      </c>
      <c r="AC2392" s="26">
        <v>0</v>
      </c>
      <c r="AD2392" s="26">
        <v>0</v>
      </c>
      <c r="AE2392" s="26">
        <v>0</v>
      </c>
    </row>
    <row r="2393" spans="1:31" x14ac:dyDescent="0.3">
      <c r="A2393">
        <v>2767350</v>
      </c>
      <c r="B2393">
        <v>1</v>
      </c>
      <c r="C2393" t="s">
        <v>81</v>
      </c>
      <c r="D2393" t="s">
        <v>113</v>
      </c>
      <c r="E2393" t="s">
        <v>146</v>
      </c>
      <c r="F2393" t="s">
        <v>6898</v>
      </c>
      <c r="G2393" t="s">
        <v>148</v>
      </c>
      <c r="H2393" t="s">
        <v>149</v>
      </c>
      <c r="I2393" t="s">
        <v>136</v>
      </c>
      <c r="J2393" t="s">
        <v>137</v>
      </c>
      <c r="K2393" t="s">
        <v>138</v>
      </c>
      <c r="L2393" t="s">
        <v>6899</v>
      </c>
      <c r="M2393" t="s">
        <v>6900</v>
      </c>
      <c r="N2393" s="26">
        <v>2.89</v>
      </c>
      <c r="O2393">
        <v>2</v>
      </c>
      <c r="P2393">
        <v>577</v>
      </c>
      <c r="Q2393">
        <v>2</v>
      </c>
      <c r="R2393">
        <v>119</v>
      </c>
      <c r="S2393">
        <v>1</v>
      </c>
      <c r="T2393">
        <v>43</v>
      </c>
      <c r="U2393">
        <v>0</v>
      </c>
      <c r="V2393">
        <v>0</v>
      </c>
      <c r="W2393" s="26">
        <v>1.2472096850222223</v>
      </c>
      <c r="X2393" s="26">
        <v>35.076343276115963</v>
      </c>
      <c r="Y2393" s="26">
        <v>0.73903140541928058</v>
      </c>
      <c r="Z2393" s="26">
        <v>25.930053721497824</v>
      </c>
      <c r="AA2393" s="26">
        <v>0</v>
      </c>
      <c r="AB2393" s="26">
        <v>53.337912861963844</v>
      </c>
      <c r="AC2393" s="26">
        <v>0</v>
      </c>
      <c r="AD2393" s="26">
        <v>0</v>
      </c>
      <c r="AE2393" s="26">
        <v>116.33055095001913</v>
      </c>
    </row>
    <row r="2394" spans="1:31" x14ac:dyDescent="0.3">
      <c r="A2394">
        <v>2767748</v>
      </c>
      <c r="B2394">
        <v>1</v>
      </c>
      <c r="C2394" t="s">
        <v>80</v>
      </c>
      <c r="D2394" t="s">
        <v>97</v>
      </c>
      <c r="E2394" t="s">
        <v>170</v>
      </c>
      <c r="F2394" t="s">
        <v>6901</v>
      </c>
      <c r="G2394" t="s">
        <v>204</v>
      </c>
      <c r="H2394" t="s">
        <v>135</v>
      </c>
      <c r="I2394" t="s">
        <v>136</v>
      </c>
      <c r="J2394" t="s">
        <v>137</v>
      </c>
      <c r="K2394" t="s">
        <v>138</v>
      </c>
      <c r="L2394" t="s">
        <v>6902</v>
      </c>
      <c r="M2394" t="s">
        <v>6903</v>
      </c>
      <c r="N2394" s="26">
        <v>1.7780555549999999</v>
      </c>
      <c r="O2394">
        <v>0</v>
      </c>
      <c r="P2394">
        <v>28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 s="26">
        <v>0</v>
      </c>
      <c r="X2394" s="26">
        <v>26.81451983057336</v>
      </c>
      <c r="Y2394" s="26">
        <v>0</v>
      </c>
      <c r="Z2394" s="26">
        <v>0</v>
      </c>
      <c r="AA2394" s="26">
        <v>0</v>
      </c>
      <c r="AB2394" s="26">
        <v>0</v>
      </c>
      <c r="AC2394" s="26">
        <v>0</v>
      </c>
      <c r="AD2394" s="26">
        <v>0</v>
      </c>
      <c r="AE2394" s="26">
        <v>26.81451983057336</v>
      </c>
    </row>
    <row r="2395" spans="1:31" x14ac:dyDescent="0.3">
      <c r="A2395">
        <v>2768312</v>
      </c>
      <c r="B2395">
        <v>1</v>
      </c>
      <c r="C2395" t="s">
        <v>80</v>
      </c>
      <c r="D2395" t="s">
        <v>83</v>
      </c>
      <c r="E2395" t="s">
        <v>166</v>
      </c>
      <c r="F2395" t="s">
        <v>6904</v>
      </c>
      <c r="G2395" t="s">
        <v>287</v>
      </c>
      <c r="H2395" t="s">
        <v>135</v>
      </c>
      <c r="I2395" t="s">
        <v>136</v>
      </c>
      <c r="J2395" t="s">
        <v>3</v>
      </c>
      <c r="K2395" t="s">
        <v>138</v>
      </c>
      <c r="L2395" t="s">
        <v>6905</v>
      </c>
      <c r="M2395" t="s">
        <v>6906</v>
      </c>
      <c r="N2395" s="26">
        <v>0.6925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3</v>
      </c>
      <c r="U2395">
        <v>0</v>
      </c>
      <c r="V2395">
        <v>0</v>
      </c>
      <c r="W2395" s="26">
        <v>0</v>
      </c>
      <c r="X2395" s="26">
        <v>0</v>
      </c>
      <c r="Y2395" s="26">
        <v>0</v>
      </c>
      <c r="Z2395" s="26">
        <v>0</v>
      </c>
      <c r="AA2395" s="26">
        <v>0</v>
      </c>
      <c r="AB2395" s="26">
        <v>21.020374905620407</v>
      </c>
      <c r="AC2395" s="26">
        <v>0</v>
      </c>
      <c r="AD2395" s="26">
        <v>0</v>
      </c>
      <c r="AE2395" s="26">
        <v>21.020374905620407</v>
      </c>
    </row>
    <row r="2396" spans="1:31" x14ac:dyDescent="0.3">
      <c r="A2396">
        <v>2768003</v>
      </c>
      <c r="B2396">
        <v>1</v>
      </c>
      <c r="C2396" t="s">
        <v>80</v>
      </c>
      <c r="D2396" t="s">
        <v>94</v>
      </c>
      <c r="E2396" t="s">
        <v>146</v>
      </c>
      <c r="F2396" t="s">
        <v>6907</v>
      </c>
      <c r="G2396" t="s">
        <v>148</v>
      </c>
      <c r="H2396" t="s">
        <v>149</v>
      </c>
      <c r="I2396" t="s">
        <v>136</v>
      </c>
      <c r="J2396" t="s">
        <v>137</v>
      </c>
      <c r="K2396" t="s">
        <v>138</v>
      </c>
      <c r="L2396" t="s">
        <v>6908</v>
      </c>
      <c r="M2396" t="s">
        <v>6909</v>
      </c>
      <c r="N2396" s="26">
        <v>4.0236111110000001</v>
      </c>
      <c r="O2396">
        <v>0</v>
      </c>
      <c r="P2396">
        <v>0</v>
      </c>
      <c r="Q2396">
        <v>0</v>
      </c>
      <c r="R2396">
        <v>10</v>
      </c>
      <c r="S2396">
        <v>0</v>
      </c>
      <c r="T2396">
        <v>1</v>
      </c>
      <c r="U2396">
        <v>0</v>
      </c>
      <c r="V2396">
        <v>0</v>
      </c>
      <c r="W2396" s="26">
        <v>0</v>
      </c>
      <c r="X2396" s="26">
        <v>0</v>
      </c>
      <c r="Y2396" s="26">
        <v>0</v>
      </c>
      <c r="Z2396" s="26">
        <v>4.5242379648000002</v>
      </c>
      <c r="AA2396" s="26">
        <v>0</v>
      </c>
      <c r="AB2396" s="26">
        <v>0</v>
      </c>
      <c r="AC2396" s="26">
        <v>0</v>
      </c>
      <c r="AD2396" s="26">
        <v>0</v>
      </c>
      <c r="AE2396" s="26">
        <v>4.5242379648000002</v>
      </c>
    </row>
    <row r="2397" spans="1:31" x14ac:dyDescent="0.3">
      <c r="A2397">
        <v>2767840</v>
      </c>
      <c r="B2397">
        <v>1</v>
      </c>
      <c r="C2397" t="s">
        <v>80</v>
      </c>
      <c r="D2397" t="s">
        <v>82</v>
      </c>
      <c r="E2397" t="s">
        <v>132</v>
      </c>
      <c r="F2397" t="s">
        <v>6910</v>
      </c>
      <c r="G2397" t="s">
        <v>134</v>
      </c>
      <c r="H2397" t="s">
        <v>135</v>
      </c>
      <c r="I2397" t="s">
        <v>136</v>
      </c>
      <c r="J2397" t="s">
        <v>137</v>
      </c>
      <c r="K2397" t="s">
        <v>138</v>
      </c>
      <c r="L2397" t="s">
        <v>6911</v>
      </c>
      <c r="M2397" t="s">
        <v>6912</v>
      </c>
      <c r="N2397" s="26">
        <v>5.0680555549999999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1</v>
      </c>
      <c r="U2397">
        <v>0</v>
      </c>
      <c r="V2397">
        <v>0</v>
      </c>
      <c r="W2397" s="26">
        <v>0</v>
      </c>
      <c r="X2397" s="26">
        <v>0</v>
      </c>
      <c r="Y2397" s="26">
        <v>0</v>
      </c>
      <c r="Z2397" s="26">
        <v>0</v>
      </c>
      <c r="AA2397" s="26">
        <v>0</v>
      </c>
      <c r="AB2397" s="26">
        <v>265.33919785583885</v>
      </c>
      <c r="AC2397" s="26">
        <v>0</v>
      </c>
      <c r="AD2397" s="26">
        <v>0</v>
      </c>
      <c r="AE2397" s="26">
        <v>265.33919785583885</v>
      </c>
    </row>
    <row r="2398" spans="1:31" x14ac:dyDescent="0.3">
      <c r="A2398">
        <v>2768504</v>
      </c>
      <c r="B2398">
        <v>1</v>
      </c>
      <c r="C2398" t="s">
        <v>80</v>
      </c>
      <c r="D2398" t="s">
        <v>90</v>
      </c>
      <c r="E2398" t="s">
        <v>175</v>
      </c>
      <c r="F2398" t="s">
        <v>6913</v>
      </c>
      <c r="G2398" t="s">
        <v>159</v>
      </c>
      <c r="H2398" t="s">
        <v>149</v>
      </c>
      <c r="I2398" t="s">
        <v>136</v>
      </c>
      <c r="J2398" t="s">
        <v>137</v>
      </c>
      <c r="K2398" t="s">
        <v>138</v>
      </c>
      <c r="L2398" t="s">
        <v>6914</v>
      </c>
      <c r="M2398" t="s">
        <v>6915</v>
      </c>
      <c r="N2398" s="26">
        <v>0.72472222200000003</v>
      </c>
      <c r="O2398">
        <v>0</v>
      </c>
      <c r="P2398">
        <v>15076</v>
      </c>
      <c r="Q2398">
        <v>0</v>
      </c>
      <c r="R2398">
        <v>0</v>
      </c>
      <c r="S2398">
        <v>2</v>
      </c>
      <c r="T2398">
        <v>1535</v>
      </c>
      <c r="U2398">
        <v>0</v>
      </c>
      <c r="V2398">
        <v>5</v>
      </c>
      <c r="W2398" s="26">
        <v>0</v>
      </c>
      <c r="X2398" s="26">
        <v>2454.3114806476892</v>
      </c>
      <c r="Y2398" s="26">
        <v>0</v>
      </c>
      <c r="Z2398" s="26">
        <v>0</v>
      </c>
      <c r="AA2398" s="26">
        <v>68.389645093090351</v>
      </c>
      <c r="AB2398" s="26">
        <v>540.51053153766748</v>
      </c>
      <c r="AC2398" s="26">
        <v>0</v>
      </c>
      <c r="AD2398" s="26">
        <v>29.215607331572308</v>
      </c>
      <c r="AE2398" s="26">
        <v>3092.4272646100194</v>
      </c>
    </row>
    <row r="2399" spans="1:31" x14ac:dyDescent="0.3">
      <c r="A2399">
        <v>2767834</v>
      </c>
      <c r="B2399">
        <v>1</v>
      </c>
      <c r="C2399" t="s">
        <v>81</v>
      </c>
      <c r="D2399" t="s">
        <v>115</v>
      </c>
      <c r="E2399" t="s">
        <v>146</v>
      </c>
      <c r="F2399" t="s">
        <v>6916</v>
      </c>
      <c r="G2399" t="s">
        <v>154</v>
      </c>
      <c r="H2399" t="s">
        <v>149</v>
      </c>
      <c r="I2399" t="s">
        <v>136</v>
      </c>
      <c r="J2399" t="s">
        <v>137</v>
      </c>
      <c r="K2399" t="s">
        <v>138</v>
      </c>
      <c r="L2399" t="s">
        <v>6917</v>
      </c>
      <c r="M2399" t="s">
        <v>6918</v>
      </c>
      <c r="N2399" s="26">
        <v>2.2561111110000001</v>
      </c>
      <c r="O2399">
        <v>0</v>
      </c>
      <c r="P2399">
        <v>278</v>
      </c>
      <c r="Q2399">
        <v>0</v>
      </c>
      <c r="R2399">
        <v>1</v>
      </c>
      <c r="S2399">
        <v>0</v>
      </c>
      <c r="T2399">
        <v>10</v>
      </c>
      <c r="U2399">
        <v>0</v>
      </c>
      <c r="V2399">
        <v>0</v>
      </c>
      <c r="W2399" s="26">
        <v>0</v>
      </c>
      <c r="X2399" s="26">
        <v>40.404630426584291</v>
      </c>
      <c r="Y2399" s="26">
        <v>0</v>
      </c>
      <c r="Z2399" s="26">
        <v>0</v>
      </c>
      <c r="AA2399" s="26">
        <v>0</v>
      </c>
      <c r="AB2399" s="26">
        <v>9.084559224290647</v>
      </c>
      <c r="AC2399" s="26">
        <v>0</v>
      </c>
      <c r="AD2399" s="26">
        <v>0</v>
      </c>
      <c r="AE2399" s="26">
        <v>49.489189650874934</v>
      </c>
    </row>
    <row r="2400" spans="1:31" x14ac:dyDescent="0.3">
      <c r="A2400">
        <v>2767880</v>
      </c>
      <c r="B2400">
        <v>1</v>
      </c>
      <c r="C2400" t="s">
        <v>80</v>
      </c>
      <c r="D2400" t="s">
        <v>82</v>
      </c>
      <c r="E2400" t="s">
        <v>141</v>
      </c>
      <c r="F2400" t="s">
        <v>6919</v>
      </c>
      <c r="G2400" t="s">
        <v>186</v>
      </c>
      <c r="H2400" t="s">
        <v>135</v>
      </c>
      <c r="I2400" t="s">
        <v>136</v>
      </c>
      <c r="J2400" t="s">
        <v>137</v>
      </c>
      <c r="K2400" t="s">
        <v>187</v>
      </c>
      <c r="L2400" t="s">
        <v>6920</v>
      </c>
      <c r="M2400" t="s">
        <v>6921</v>
      </c>
      <c r="N2400" s="26">
        <v>3.3888888879999999</v>
      </c>
      <c r="O2400">
        <v>0</v>
      </c>
      <c r="P2400">
        <v>5</v>
      </c>
      <c r="Q2400">
        <v>0</v>
      </c>
      <c r="R2400">
        <v>0</v>
      </c>
      <c r="S2400">
        <v>0</v>
      </c>
      <c r="T2400">
        <v>130</v>
      </c>
      <c r="U2400">
        <v>0</v>
      </c>
      <c r="V2400">
        <v>1</v>
      </c>
      <c r="W2400" s="26">
        <v>0</v>
      </c>
      <c r="X2400" s="26">
        <v>0.66293778665320569</v>
      </c>
      <c r="Y2400" s="26">
        <v>0</v>
      </c>
      <c r="Z2400" s="26">
        <v>0</v>
      </c>
      <c r="AA2400" s="26">
        <v>0</v>
      </c>
      <c r="AB2400" s="26">
        <v>354.16066165972501</v>
      </c>
      <c r="AC2400" s="26">
        <v>0</v>
      </c>
      <c r="AD2400" s="26">
        <v>80.728354057941729</v>
      </c>
      <c r="AE2400" s="26">
        <v>435.55195350431995</v>
      </c>
    </row>
    <row r="2401" spans="1:31" x14ac:dyDescent="0.3">
      <c r="A2401">
        <v>2768003</v>
      </c>
      <c r="B2401">
        <v>2</v>
      </c>
      <c r="C2401" t="s">
        <v>80</v>
      </c>
      <c r="D2401" t="s">
        <v>94</v>
      </c>
      <c r="E2401" t="s">
        <v>157</v>
      </c>
      <c r="F2401" t="s">
        <v>4867</v>
      </c>
      <c r="G2401" t="s">
        <v>148</v>
      </c>
      <c r="H2401" t="s">
        <v>149</v>
      </c>
      <c r="I2401" t="s">
        <v>136</v>
      </c>
      <c r="J2401" t="s">
        <v>137</v>
      </c>
      <c r="K2401" t="s">
        <v>138</v>
      </c>
      <c r="L2401" t="s">
        <v>6909</v>
      </c>
      <c r="M2401" t="s">
        <v>6922</v>
      </c>
      <c r="N2401" s="26">
        <v>0.79111111099999998</v>
      </c>
      <c r="O2401">
        <v>0</v>
      </c>
      <c r="P2401">
        <v>0</v>
      </c>
      <c r="Q2401">
        <v>1</v>
      </c>
      <c r="R2401">
        <v>136</v>
      </c>
      <c r="S2401">
        <v>0</v>
      </c>
      <c r="T2401">
        <v>8</v>
      </c>
      <c r="U2401">
        <v>0</v>
      </c>
      <c r="V2401">
        <v>0</v>
      </c>
      <c r="W2401" s="26">
        <v>0</v>
      </c>
      <c r="X2401" s="26">
        <v>0</v>
      </c>
      <c r="Y2401" s="26">
        <v>0.2833019538488889</v>
      </c>
      <c r="Z2401" s="26">
        <v>3.4676310498734053</v>
      </c>
      <c r="AA2401" s="26">
        <v>0</v>
      </c>
      <c r="AB2401" s="26">
        <v>2.5527861525838889</v>
      </c>
      <c r="AC2401" s="26">
        <v>0</v>
      </c>
      <c r="AD2401" s="26">
        <v>0</v>
      </c>
      <c r="AE2401" s="26">
        <v>6.3037191563061832</v>
      </c>
    </row>
    <row r="2402" spans="1:31" x14ac:dyDescent="0.3">
      <c r="A2402">
        <v>2768066</v>
      </c>
      <c r="B2402">
        <v>1</v>
      </c>
      <c r="C2402" t="s">
        <v>81</v>
      </c>
      <c r="D2402" t="s">
        <v>127</v>
      </c>
      <c r="E2402" t="s">
        <v>152</v>
      </c>
      <c r="F2402" t="s">
        <v>4373</v>
      </c>
      <c r="G2402" t="s">
        <v>159</v>
      </c>
      <c r="H2402" t="s">
        <v>149</v>
      </c>
      <c r="I2402" t="s">
        <v>136</v>
      </c>
      <c r="J2402" t="s">
        <v>137</v>
      </c>
      <c r="K2402" t="s">
        <v>138</v>
      </c>
      <c r="L2402" t="s">
        <v>6923</v>
      </c>
      <c r="M2402" t="s">
        <v>6924</v>
      </c>
      <c r="N2402" s="26">
        <v>7.0669444439999998</v>
      </c>
      <c r="O2402">
        <v>6</v>
      </c>
      <c r="P2402">
        <v>12</v>
      </c>
      <c r="Q2402">
        <v>191</v>
      </c>
      <c r="R2402">
        <v>121</v>
      </c>
      <c r="S2402">
        <v>15</v>
      </c>
      <c r="T2402">
        <v>8</v>
      </c>
      <c r="U2402">
        <v>0</v>
      </c>
      <c r="V2402">
        <v>0</v>
      </c>
      <c r="W2402" s="26">
        <v>17.286495964064898</v>
      </c>
      <c r="X2402" s="26">
        <v>0</v>
      </c>
      <c r="Y2402" s="26">
        <v>249.27687990991981</v>
      </c>
      <c r="Z2402" s="26">
        <v>69.621909062545697</v>
      </c>
      <c r="AA2402" s="26">
        <v>474.57610576246742</v>
      </c>
      <c r="AB2402" s="26">
        <v>7.3014907771020967</v>
      </c>
      <c r="AC2402" s="26">
        <v>0</v>
      </c>
      <c r="AD2402" s="26">
        <v>0</v>
      </c>
      <c r="AE2402" s="26">
        <v>818.06288147609985</v>
      </c>
    </row>
    <row r="2403" spans="1:31" x14ac:dyDescent="0.3">
      <c r="A2403">
        <v>2768464</v>
      </c>
      <c r="B2403">
        <v>1</v>
      </c>
      <c r="C2403" t="s">
        <v>80</v>
      </c>
      <c r="D2403" t="s">
        <v>84</v>
      </c>
      <c r="E2403" t="s">
        <v>132</v>
      </c>
      <c r="F2403" t="s">
        <v>6925</v>
      </c>
      <c r="G2403" t="s">
        <v>197</v>
      </c>
      <c r="H2403" t="s">
        <v>135</v>
      </c>
      <c r="I2403" t="s">
        <v>136</v>
      </c>
      <c r="J2403" t="s">
        <v>137</v>
      </c>
      <c r="K2403" t="s">
        <v>138</v>
      </c>
      <c r="L2403" t="s">
        <v>6926</v>
      </c>
      <c r="M2403" t="s">
        <v>6927</v>
      </c>
      <c r="N2403" s="26">
        <v>1.5055555549999999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 s="26">
        <v>0</v>
      </c>
      <c r="X2403" s="26">
        <v>0.60861059638019888</v>
      </c>
      <c r="Y2403" s="26">
        <v>0</v>
      </c>
      <c r="Z2403" s="26">
        <v>0</v>
      </c>
      <c r="AA2403" s="26">
        <v>0</v>
      </c>
      <c r="AB2403" s="26">
        <v>0</v>
      </c>
      <c r="AC2403" s="26">
        <v>0</v>
      </c>
      <c r="AD2403" s="26">
        <v>0</v>
      </c>
      <c r="AE2403" s="26">
        <v>0.60861059638019888</v>
      </c>
    </row>
    <row r="2404" spans="1:31" x14ac:dyDescent="0.3">
      <c r="A2404">
        <v>2768398</v>
      </c>
      <c r="B2404">
        <v>1</v>
      </c>
      <c r="C2404" t="s">
        <v>80</v>
      </c>
      <c r="D2404" t="s">
        <v>105</v>
      </c>
      <c r="E2404" t="s">
        <v>175</v>
      </c>
      <c r="F2404" t="s">
        <v>6928</v>
      </c>
      <c r="G2404" t="s">
        <v>1269</v>
      </c>
      <c r="H2404" t="s">
        <v>149</v>
      </c>
      <c r="I2404" t="s">
        <v>136</v>
      </c>
      <c r="J2404" t="s">
        <v>137</v>
      </c>
      <c r="K2404" t="s">
        <v>138</v>
      </c>
      <c r="L2404" t="s">
        <v>6929</v>
      </c>
      <c r="M2404" t="s">
        <v>6930</v>
      </c>
      <c r="N2404" s="26">
        <v>1.6916666659999999</v>
      </c>
      <c r="O2404">
        <v>5</v>
      </c>
      <c r="P2404">
        <v>109</v>
      </c>
      <c r="Q2404">
        <v>7</v>
      </c>
      <c r="R2404">
        <v>64</v>
      </c>
      <c r="S2404">
        <v>25</v>
      </c>
      <c r="T2404">
        <v>40</v>
      </c>
      <c r="U2404">
        <v>2</v>
      </c>
      <c r="V2404">
        <v>0</v>
      </c>
      <c r="W2404" s="26">
        <v>4.2266033849206517</v>
      </c>
      <c r="X2404" s="26">
        <v>41.511553707539854</v>
      </c>
      <c r="Y2404" s="26">
        <v>50.383073854943667</v>
      </c>
      <c r="Z2404" s="26">
        <v>17.716226695221959</v>
      </c>
      <c r="AA2404" s="26">
        <v>391.12646085708542</v>
      </c>
      <c r="AB2404" s="26">
        <v>88.30271363872383</v>
      </c>
      <c r="AC2404" s="26">
        <v>53.079959224698712</v>
      </c>
      <c r="AD2404" s="26">
        <v>0</v>
      </c>
      <c r="AE2404" s="26">
        <v>646.34659136313417</v>
      </c>
    </row>
    <row r="2405" spans="1:31" x14ac:dyDescent="0.3">
      <c r="A2405">
        <v>2768378</v>
      </c>
      <c r="B2405">
        <v>1</v>
      </c>
      <c r="C2405" t="s">
        <v>80</v>
      </c>
      <c r="D2405" t="s">
        <v>96</v>
      </c>
      <c r="E2405" t="s">
        <v>170</v>
      </c>
      <c r="F2405" t="s">
        <v>6931</v>
      </c>
      <c r="G2405" t="s">
        <v>204</v>
      </c>
      <c r="H2405" t="s">
        <v>135</v>
      </c>
      <c r="I2405" t="s">
        <v>136</v>
      </c>
      <c r="J2405" t="s">
        <v>137</v>
      </c>
      <c r="K2405" t="s">
        <v>138</v>
      </c>
      <c r="L2405" t="s">
        <v>6932</v>
      </c>
      <c r="M2405" t="s">
        <v>6933</v>
      </c>
      <c r="N2405" s="26">
        <v>0.951944444</v>
      </c>
      <c r="O2405">
        <v>0</v>
      </c>
      <c r="P2405">
        <v>62</v>
      </c>
      <c r="Q2405">
        <v>0</v>
      </c>
      <c r="R2405">
        <v>0</v>
      </c>
      <c r="S2405">
        <v>0</v>
      </c>
      <c r="T2405">
        <v>17</v>
      </c>
      <c r="U2405">
        <v>0</v>
      </c>
      <c r="V2405">
        <v>0</v>
      </c>
      <c r="W2405" s="26">
        <v>0</v>
      </c>
      <c r="X2405" s="26">
        <v>21.328686671318916</v>
      </c>
      <c r="Y2405" s="26">
        <v>0</v>
      </c>
      <c r="Z2405" s="26">
        <v>0</v>
      </c>
      <c r="AA2405" s="26">
        <v>0</v>
      </c>
      <c r="AB2405" s="26">
        <v>13.788715292808954</v>
      </c>
      <c r="AC2405" s="26">
        <v>0</v>
      </c>
      <c r="AD2405" s="26">
        <v>0</v>
      </c>
      <c r="AE2405" s="26">
        <v>35.117401964127872</v>
      </c>
    </row>
    <row r="2406" spans="1:31" x14ac:dyDescent="0.3">
      <c r="A2406">
        <v>2767937</v>
      </c>
      <c r="B2406">
        <v>1</v>
      </c>
      <c r="C2406" t="s">
        <v>81</v>
      </c>
      <c r="D2406" t="s">
        <v>113</v>
      </c>
      <c r="E2406" t="s">
        <v>141</v>
      </c>
      <c r="F2406" t="s">
        <v>6934</v>
      </c>
      <c r="G2406" t="s">
        <v>628</v>
      </c>
      <c r="H2406" t="s">
        <v>135</v>
      </c>
      <c r="I2406" t="s">
        <v>136</v>
      </c>
      <c r="J2406" t="s">
        <v>137</v>
      </c>
      <c r="K2406" t="s">
        <v>187</v>
      </c>
      <c r="L2406" t="s">
        <v>6935</v>
      </c>
      <c r="M2406" t="s">
        <v>6936</v>
      </c>
      <c r="N2406" s="26">
        <v>6.630833333</v>
      </c>
      <c r="O2406">
        <v>0</v>
      </c>
      <c r="P2406">
        <v>169</v>
      </c>
      <c r="Q2406">
        <v>0</v>
      </c>
      <c r="R2406">
        <v>0</v>
      </c>
      <c r="S2406">
        <v>0</v>
      </c>
      <c r="T2406">
        <v>21</v>
      </c>
      <c r="U2406">
        <v>0</v>
      </c>
      <c r="V2406">
        <v>0</v>
      </c>
      <c r="W2406" s="26">
        <v>0</v>
      </c>
      <c r="X2406" s="26">
        <v>154.86041160435798</v>
      </c>
      <c r="Y2406" s="26">
        <v>0</v>
      </c>
      <c r="Z2406" s="26">
        <v>0</v>
      </c>
      <c r="AA2406" s="26">
        <v>0</v>
      </c>
      <c r="AB2406" s="26">
        <v>33.874548046590881</v>
      </c>
      <c r="AC2406" s="26">
        <v>0</v>
      </c>
      <c r="AD2406" s="26">
        <v>0</v>
      </c>
      <c r="AE2406" s="26">
        <v>188.73495965094887</v>
      </c>
    </row>
    <row r="2407" spans="1:31" x14ac:dyDescent="0.3">
      <c r="A2407">
        <v>2768000</v>
      </c>
      <c r="B2407">
        <v>1</v>
      </c>
      <c r="C2407" t="s">
        <v>80</v>
      </c>
      <c r="D2407" t="s">
        <v>83</v>
      </c>
      <c r="E2407" t="s">
        <v>141</v>
      </c>
      <c r="F2407" t="s">
        <v>6937</v>
      </c>
      <c r="G2407" t="s">
        <v>287</v>
      </c>
      <c r="H2407" t="s">
        <v>135</v>
      </c>
      <c r="I2407" t="s">
        <v>136</v>
      </c>
      <c r="J2407" t="s">
        <v>3</v>
      </c>
      <c r="K2407" t="s">
        <v>138</v>
      </c>
      <c r="L2407" t="s">
        <v>6938</v>
      </c>
      <c r="M2407" t="s">
        <v>6939</v>
      </c>
      <c r="N2407" s="26">
        <v>5.1227777769999996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28</v>
      </c>
      <c r="U2407">
        <v>0</v>
      </c>
      <c r="V2407">
        <v>0</v>
      </c>
      <c r="W2407" s="26">
        <v>0</v>
      </c>
      <c r="X2407" s="26">
        <v>0</v>
      </c>
      <c r="Y2407" s="26">
        <v>0</v>
      </c>
      <c r="Z2407" s="26">
        <v>0</v>
      </c>
      <c r="AA2407" s="26">
        <v>0</v>
      </c>
      <c r="AB2407" s="26">
        <v>360.29024246600977</v>
      </c>
      <c r="AC2407" s="26">
        <v>0</v>
      </c>
      <c r="AD2407" s="26">
        <v>0</v>
      </c>
      <c r="AE2407" s="26">
        <v>360.29024246600977</v>
      </c>
    </row>
    <row r="2408" spans="1:31" x14ac:dyDescent="0.3">
      <c r="A2408">
        <v>2767814</v>
      </c>
      <c r="B2408">
        <v>1</v>
      </c>
      <c r="C2408" t="s">
        <v>81</v>
      </c>
      <c r="D2408" t="s">
        <v>128</v>
      </c>
      <c r="E2408" t="s">
        <v>132</v>
      </c>
      <c r="F2408" t="s">
        <v>6940</v>
      </c>
      <c r="G2408" t="s">
        <v>134</v>
      </c>
      <c r="H2408" t="s">
        <v>135</v>
      </c>
      <c r="I2408" t="s">
        <v>136</v>
      </c>
      <c r="J2408" t="s">
        <v>137</v>
      </c>
      <c r="K2408" t="s">
        <v>138</v>
      </c>
      <c r="L2408" t="s">
        <v>6941</v>
      </c>
      <c r="M2408" t="s">
        <v>6942</v>
      </c>
      <c r="N2408" s="26">
        <v>8.0380555549999997</v>
      </c>
      <c r="O2408">
        <v>0</v>
      </c>
      <c r="P2408">
        <v>9</v>
      </c>
      <c r="Q2408">
        <v>0</v>
      </c>
      <c r="R2408">
        <v>0</v>
      </c>
      <c r="S2408">
        <v>0</v>
      </c>
      <c r="T2408">
        <v>1</v>
      </c>
      <c r="U2408">
        <v>0</v>
      </c>
      <c r="V2408">
        <v>0</v>
      </c>
      <c r="W2408" s="26">
        <v>0</v>
      </c>
      <c r="X2408" s="26">
        <v>17.198520296659538</v>
      </c>
      <c r="Y2408" s="26">
        <v>0</v>
      </c>
      <c r="Z2408" s="26">
        <v>0</v>
      </c>
      <c r="AA2408" s="26">
        <v>0</v>
      </c>
      <c r="AB2408" s="26">
        <v>13.747273231418331</v>
      </c>
      <c r="AC2408" s="26">
        <v>0</v>
      </c>
      <c r="AD2408" s="26">
        <v>0</v>
      </c>
      <c r="AE2408" s="26">
        <v>30.945793528077871</v>
      </c>
    </row>
    <row r="2409" spans="1:31" x14ac:dyDescent="0.3">
      <c r="A2409">
        <v>2768501</v>
      </c>
      <c r="B2409">
        <v>1</v>
      </c>
      <c r="C2409" t="s">
        <v>80</v>
      </c>
      <c r="D2409" t="s">
        <v>103</v>
      </c>
      <c r="E2409" t="s">
        <v>132</v>
      </c>
      <c r="F2409" t="s">
        <v>6943</v>
      </c>
      <c r="G2409" t="s">
        <v>197</v>
      </c>
      <c r="H2409" t="s">
        <v>135</v>
      </c>
      <c r="I2409" t="s">
        <v>136</v>
      </c>
      <c r="J2409" t="s">
        <v>137</v>
      </c>
      <c r="K2409" t="s">
        <v>138</v>
      </c>
      <c r="L2409" t="s">
        <v>6944</v>
      </c>
      <c r="M2409" t="s">
        <v>6945</v>
      </c>
      <c r="N2409" s="26">
        <v>6.5991666660000003</v>
      </c>
      <c r="O2409">
        <v>0</v>
      </c>
      <c r="P2409">
        <v>14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 s="26">
        <v>0</v>
      </c>
      <c r="X2409" s="26">
        <v>26.397899647514695</v>
      </c>
      <c r="Y2409" s="26">
        <v>0</v>
      </c>
      <c r="Z2409" s="26">
        <v>0</v>
      </c>
      <c r="AA2409" s="26">
        <v>0</v>
      </c>
      <c r="AB2409" s="26">
        <v>0</v>
      </c>
      <c r="AC2409" s="26">
        <v>0</v>
      </c>
      <c r="AD2409" s="26">
        <v>0</v>
      </c>
      <c r="AE2409" s="26">
        <v>26.397899647514695</v>
      </c>
    </row>
    <row r="2410" spans="1:31" x14ac:dyDescent="0.3">
      <c r="A2410">
        <v>2767837</v>
      </c>
      <c r="B2410">
        <v>1</v>
      </c>
      <c r="C2410" t="s">
        <v>80</v>
      </c>
      <c r="D2410" t="s">
        <v>94</v>
      </c>
      <c r="E2410" t="s">
        <v>166</v>
      </c>
      <c r="F2410" t="s">
        <v>6946</v>
      </c>
      <c r="G2410" t="s">
        <v>143</v>
      </c>
      <c r="H2410" t="s">
        <v>135</v>
      </c>
      <c r="I2410" t="s">
        <v>136</v>
      </c>
      <c r="J2410" t="s">
        <v>137</v>
      </c>
      <c r="K2410" t="s">
        <v>138</v>
      </c>
      <c r="L2410" t="s">
        <v>6947</v>
      </c>
      <c r="M2410" t="s">
        <v>6948</v>
      </c>
      <c r="N2410" s="26">
        <v>0.96027777700000005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5</v>
      </c>
      <c r="U2410">
        <v>0</v>
      </c>
      <c r="V2410">
        <v>0</v>
      </c>
      <c r="W2410" s="26">
        <v>0</v>
      </c>
      <c r="X2410" s="26">
        <v>0</v>
      </c>
      <c r="Y2410" s="26">
        <v>0</v>
      </c>
      <c r="Z2410" s="26">
        <v>0</v>
      </c>
      <c r="AA2410" s="26">
        <v>0</v>
      </c>
      <c r="AB2410" s="26">
        <v>3.9867879214147468</v>
      </c>
      <c r="AC2410" s="26">
        <v>0</v>
      </c>
      <c r="AD2410" s="26">
        <v>0</v>
      </c>
      <c r="AE2410" s="26">
        <v>3.9867879214147468</v>
      </c>
    </row>
    <row r="2411" spans="1:31" x14ac:dyDescent="0.3">
      <c r="A2411">
        <v>2767983</v>
      </c>
      <c r="B2411">
        <v>1</v>
      </c>
      <c r="C2411" t="s">
        <v>80</v>
      </c>
      <c r="D2411" t="s">
        <v>94</v>
      </c>
      <c r="E2411" t="s">
        <v>157</v>
      </c>
      <c r="F2411" t="s">
        <v>2955</v>
      </c>
      <c r="G2411" t="s">
        <v>628</v>
      </c>
      <c r="H2411" t="s">
        <v>149</v>
      </c>
      <c r="I2411" t="s">
        <v>136</v>
      </c>
      <c r="J2411" t="s">
        <v>137</v>
      </c>
      <c r="K2411" t="s">
        <v>187</v>
      </c>
      <c r="L2411" t="s">
        <v>6949</v>
      </c>
      <c r="M2411" t="s">
        <v>6950</v>
      </c>
      <c r="N2411" s="26">
        <v>4.0319444439999996</v>
      </c>
      <c r="O2411">
        <v>1</v>
      </c>
      <c r="P2411">
        <v>1787</v>
      </c>
      <c r="Q2411">
        <v>24</v>
      </c>
      <c r="R2411">
        <v>77</v>
      </c>
      <c r="S2411">
        <v>34</v>
      </c>
      <c r="T2411">
        <v>440</v>
      </c>
      <c r="U2411">
        <v>16</v>
      </c>
      <c r="V2411">
        <v>0</v>
      </c>
      <c r="W2411" s="26">
        <v>2.2820044023483179</v>
      </c>
      <c r="X2411" s="26">
        <v>1097.5196633319883</v>
      </c>
      <c r="Y2411" s="26">
        <v>11.023588054629686</v>
      </c>
      <c r="Z2411" s="26">
        <v>33.42148480382162</v>
      </c>
      <c r="AA2411" s="26">
        <v>1451.2474065785693</v>
      </c>
      <c r="AB2411" s="26">
        <v>891.58808349614606</v>
      </c>
      <c r="AC2411" s="26">
        <v>6105.2651543161264</v>
      </c>
      <c r="AD2411" s="26">
        <v>0</v>
      </c>
      <c r="AE2411" s="26">
        <v>9592.34738498363</v>
      </c>
    </row>
    <row r="2412" spans="1:31" x14ac:dyDescent="0.3">
      <c r="A2412">
        <v>2767960</v>
      </c>
      <c r="B2412">
        <v>1</v>
      </c>
      <c r="C2412" t="s">
        <v>80</v>
      </c>
      <c r="D2412" t="s">
        <v>95</v>
      </c>
      <c r="E2412" t="s">
        <v>132</v>
      </c>
      <c r="F2412" t="s">
        <v>6951</v>
      </c>
      <c r="G2412" t="s">
        <v>134</v>
      </c>
      <c r="H2412" t="s">
        <v>135</v>
      </c>
      <c r="I2412" t="s">
        <v>136</v>
      </c>
      <c r="J2412" t="s">
        <v>137</v>
      </c>
      <c r="K2412" t="s">
        <v>138</v>
      </c>
      <c r="L2412" t="s">
        <v>6952</v>
      </c>
      <c r="M2412" t="s">
        <v>6953</v>
      </c>
      <c r="N2412" s="26">
        <v>5.0949999999999998</v>
      </c>
      <c r="O2412">
        <v>0</v>
      </c>
      <c r="P2412">
        <v>19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 s="26">
        <v>0</v>
      </c>
      <c r="X2412" s="26">
        <v>20.158727174645655</v>
      </c>
      <c r="Y2412" s="26">
        <v>0</v>
      </c>
      <c r="Z2412" s="26">
        <v>0</v>
      </c>
      <c r="AA2412" s="26">
        <v>0</v>
      </c>
      <c r="AB2412" s="26">
        <v>0</v>
      </c>
      <c r="AC2412" s="26">
        <v>0</v>
      </c>
      <c r="AD2412" s="26">
        <v>0</v>
      </c>
      <c r="AE2412" s="26">
        <v>20.158727174645655</v>
      </c>
    </row>
    <row r="2413" spans="1:31" x14ac:dyDescent="0.3">
      <c r="A2413">
        <v>2768355</v>
      </c>
      <c r="B2413">
        <v>1</v>
      </c>
      <c r="C2413" t="s">
        <v>81</v>
      </c>
      <c r="D2413" t="s">
        <v>117</v>
      </c>
      <c r="E2413" t="s">
        <v>166</v>
      </c>
      <c r="F2413" t="s">
        <v>6954</v>
      </c>
      <c r="G2413" t="s">
        <v>681</v>
      </c>
      <c r="H2413" t="s">
        <v>135</v>
      </c>
      <c r="I2413" t="s">
        <v>136</v>
      </c>
      <c r="J2413" t="s">
        <v>137</v>
      </c>
      <c r="K2413" t="s">
        <v>138</v>
      </c>
      <c r="L2413" t="s">
        <v>6955</v>
      </c>
      <c r="M2413" t="s">
        <v>6956</v>
      </c>
      <c r="N2413" s="26">
        <v>4.9180555549999996</v>
      </c>
      <c r="O2413">
        <v>0</v>
      </c>
      <c r="P2413">
        <v>20</v>
      </c>
      <c r="Q2413">
        <v>0</v>
      </c>
      <c r="R2413">
        <v>0</v>
      </c>
      <c r="S2413">
        <v>0</v>
      </c>
      <c r="T2413">
        <v>11</v>
      </c>
      <c r="U2413">
        <v>0</v>
      </c>
      <c r="V2413">
        <v>0</v>
      </c>
      <c r="W2413" s="26">
        <v>0</v>
      </c>
      <c r="X2413" s="26">
        <v>29.271505824327505</v>
      </c>
      <c r="Y2413" s="26">
        <v>0</v>
      </c>
      <c r="Z2413" s="26">
        <v>0</v>
      </c>
      <c r="AA2413" s="26">
        <v>0</v>
      </c>
      <c r="AB2413" s="26">
        <v>55.778657159970692</v>
      </c>
      <c r="AC2413" s="26">
        <v>0</v>
      </c>
      <c r="AD2413" s="26">
        <v>0</v>
      </c>
      <c r="AE2413" s="26">
        <v>85.050162984298197</v>
      </c>
    </row>
    <row r="2414" spans="1:31" x14ac:dyDescent="0.3">
      <c r="A2414">
        <v>2768415</v>
      </c>
      <c r="B2414">
        <v>1</v>
      </c>
      <c r="C2414" t="s">
        <v>80</v>
      </c>
      <c r="D2414" t="s">
        <v>100</v>
      </c>
      <c r="E2414" t="s">
        <v>146</v>
      </c>
      <c r="F2414" t="s">
        <v>2613</v>
      </c>
      <c r="G2414" t="s">
        <v>148</v>
      </c>
      <c r="H2414" t="s">
        <v>149</v>
      </c>
      <c r="I2414" t="s">
        <v>136</v>
      </c>
      <c r="J2414" t="s">
        <v>137</v>
      </c>
      <c r="K2414" t="s">
        <v>138</v>
      </c>
      <c r="L2414" t="s">
        <v>6957</v>
      </c>
      <c r="M2414" t="s">
        <v>6958</v>
      </c>
      <c r="N2414" s="26">
        <v>1.6402777770000001</v>
      </c>
      <c r="O2414">
        <v>0</v>
      </c>
      <c r="P2414">
        <v>46</v>
      </c>
      <c r="Q2414">
        <v>0</v>
      </c>
      <c r="R2414">
        <v>7</v>
      </c>
      <c r="S2414">
        <v>0</v>
      </c>
      <c r="T2414">
        <v>1</v>
      </c>
      <c r="U2414">
        <v>0</v>
      </c>
      <c r="V2414">
        <v>0</v>
      </c>
      <c r="W2414" s="26">
        <v>0</v>
      </c>
      <c r="X2414" s="26">
        <v>54.069484080841335</v>
      </c>
      <c r="Y2414" s="26">
        <v>0</v>
      </c>
      <c r="Z2414" s="26">
        <v>2.1675339431800174</v>
      </c>
      <c r="AA2414" s="26">
        <v>0</v>
      </c>
      <c r="AB2414" s="26">
        <v>0.60565626277194506</v>
      </c>
      <c r="AC2414" s="26">
        <v>0</v>
      </c>
      <c r="AD2414" s="26">
        <v>0</v>
      </c>
      <c r="AE2414" s="26">
        <v>56.842674286793297</v>
      </c>
    </row>
    <row r="2415" spans="1:31" x14ac:dyDescent="0.3">
      <c r="A2415">
        <v>2767774</v>
      </c>
      <c r="B2415">
        <v>1</v>
      </c>
      <c r="C2415" t="s">
        <v>81</v>
      </c>
      <c r="D2415" t="s">
        <v>127</v>
      </c>
      <c r="E2415" t="s">
        <v>152</v>
      </c>
      <c r="F2415" t="s">
        <v>4382</v>
      </c>
      <c r="G2415" t="s">
        <v>159</v>
      </c>
      <c r="H2415" t="s">
        <v>149</v>
      </c>
      <c r="I2415" t="s">
        <v>136</v>
      </c>
      <c r="J2415" t="s">
        <v>137</v>
      </c>
      <c r="K2415" t="s">
        <v>138</v>
      </c>
      <c r="L2415" t="s">
        <v>6959</v>
      </c>
      <c r="M2415" t="s">
        <v>6960</v>
      </c>
      <c r="N2415" s="26">
        <v>2.2777777769999998</v>
      </c>
      <c r="O2415">
        <v>5</v>
      </c>
      <c r="P2415">
        <v>0</v>
      </c>
      <c r="Q2415">
        <v>61</v>
      </c>
      <c r="R2415">
        <v>0</v>
      </c>
      <c r="S2415">
        <v>2</v>
      </c>
      <c r="T2415">
        <v>0</v>
      </c>
      <c r="U2415">
        <v>0</v>
      </c>
      <c r="V2415">
        <v>0</v>
      </c>
      <c r="W2415" s="26">
        <v>0.85232123426666673</v>
      </c>
      <c r="X2415" s="26">
        <v>0</v>
      </c>
      <c r="Y2415" s="26">
        <v>2.9317120859976269</v>
      </c>
      <c r="Z2415" s="26">
        <v>0</v>
      </c>
      <c r="AA2415" s="26">
        <v>2.1761577788333333</v>
      </c>
      <c r="AB2415" s="26">
        <v>0</v>
      </c>
      <c r="AC2415" s="26">
        <v>0</v>
      </c>
      <c r="AD2415" s="26">
        <v>0</v>
      </c>
      <c r="AE2415" s="26">
        <v>5.960191099097627</v>
      </c>
    </row>
    <row r="2416" spans="1:31" x14ac:dyDescent="0.3">
      <c r="A2416">
        <v>2768418</v>
      </c>
      <c r="B2416">
        <v>1</v>
      </c>
      <c r="C2416" t="s">
        <v>81</v>
      </c>
      <c r="D2416" t="s">
        <v>114</v>
      </c>
      <c r="E2416" t="s">
        <v>170</v>
      </c>
      <c r="F2416" t="s">
        <v>6961</v>
      </c>
      <c r="G2416" t="s">
        <v>204</v>
      </c>
      <c r="H2416" t="s">
        <v>135</v>
      </c>
      <c r="I2416" t="s">
        <v>136</v>
      </c>
      <c r="J2416" t="s">
        <v>137</v>
      </c>
      <c r="K2416" t="s">
        <v>138</v>
      </c>
      <c r="L2416" t="s">
        <v>6962</v>
      </c>
      <c r="M2416" t="s">
        <v>6963</v>
      </c>
      <c r="N2416" s="26">
        <v>3.8430555549999998</v>
      </c>
      <c r="O2416">
        <v>0</v>
      </c>
      <c r="P2416">
        <v>1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 s="26">
        <v>0</v>
      </c>
      <c r="X2416" s="26">
        <v>0.47323984786301143</v>
      </c>
      <c r="Y2416" s="26">
        <v>0</v>
      </c>
      <c r="Z2416" s="26">
        <v>0</v>
      </c>
      <c r="AA2416" s="26">
        <v>0</v>
      </c>
      <c r="AB2416" s="26">
        <v>0</v>
      </c>
      <c r="AC2416" s="26">
        <v>0</v>
      </c>
      <c r="AD2416" s="26">
        <v>0</v>
      </c>
      <c r="AE2416" s="26">
        <v>0.47323984786301143</v>
      </c>
    </row>
    <row r="2417" spans="1:31" x14ac:dyDescent="0.3">
      <c r="A2417">
        <v>2768252</v>
      </c>
      <c r="B2417">
        <v>1</v>
      </c>
      <c r="C2417" t="s">
        <v>80</v>
      </c>
      <c r="D2417" t="s">
        <v>82</v>
      </c>
      <c r="E2417" t="s">
        <v>141</v>
      </c>
      <c r="F2417" t="s">
        <v>6964</v>
      </c>
      <c r="G2417" t="s">
        <v>143</v>
      </c>
      <c r="H2417" t="s">
        <v>135</v>
      </c>
      <c r="I2417" t="s">
        <v>136</v>
      </c>
      <c r="J2417" t="s">
        <v>137</v>
      </c>
      <c r="K2417" t="s">
        <v>138</v>
      </c>
      <c r="L2417" t="s">
        <v>6965</v>
      </c>
      <c r="M2417" t="s">
        <v>6966</v>
      </c>
      <c r="N2417" s="26">
        <v>0.39361111100000001</v>
      </c>
      <c r="O2417">
        <v>0</v>
      </c>
      <c r="P2417">
        <v>245</v>
      </c>
      <c r="Q2417">
        <v>0</v>
      </c>
      <c r="R2417">
        <v>0</v>
      </c>
      <c r="S2417">
        <v>0</v>
      </c>
      <c r="T2417">
        <v>61</v>
      </c>
      <c r="U2417">
        <v>0</v>
      </c>
      <c r="V2417">
        <v>0</v>
      </c>
      <c r="W2417" s="26">
        <v>0</v>
      </c>
      <c r="X2417" s="26">
        <v>43.914107408306883</v>
      </c>
      <c r="Y2417" s="26">
        <v>0</v>
      </c>
      <c r="Z2417" s="26">
        <v>0</v>
      </c>
      <c r="AA2417" s="26">
        <v>0</v>
      </c>
      <c r="AB2417" s="26">
        <v>73.377438530000134</v>
      </c>
      <c r="AC2417" s="26">
        <v>0</v>
      </c>
      <c r="AD2417" s="26">
        <v>0</v>
      </c>
      <c r="AE2417" s="26">
        <v>117.29154593830702</v>
      </c>
    </row>
    <row r="2418" spans="1:31" x14ac:dyDescent="0.3">
      <c r="A2418">
        <v>2768152</v>
      </c>
      <c r="B2418">
        <v>1</v>
      </c>
      <c r="C2418" t="s">
        <v>81</v>
      </c>
      <c r="D2418" t="s">
        <v>128</v>
      </c>
      <c r="E2418" t="s">
        <v>132</v>
      </c>
      <c r="F2418" t="s">
        <v>6967</v>
      </c>
      <c r="G2418" t="s">
        <v>134</v>
      </c>
      <c r="H2418" t="s">
        <v>135</v>
      </c>
      <c r="I2418" t="s">
        <v>136</v>
      </c>
      <c r="J2418" t="s">
        <v>137</v>
      </c>
      <c r="K2418" t="s">
        <v>138</v>
      </c>
      <c r="L2418" t="s">
        <v>6968</v>
      </c>
      <c r="M2418" t="s">
        <v>6969</v>
      </c>
      <c r="N2418" s="26">
        <v>5.3780555550000004</v>
      </c>
      <c r="O2418">
        <v>0</v>
      </c>
      <c r="P2418">
        <v>13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 s="26">
        <v>0</v>
      </c>
      <c r="X2418" s="26">
        <v>9.8339550787941956</v>
      </c>
      <c r="Y2418" s="26">
        <v>0</v>
      </c>
      <c r="Z2418" s="26">
        <v>0</v>
      </c>
      <c r="AA2418" s="26">
        <v>0</v>
      </c>
      <c r="AB2418" s="26">
        <v>0</v>
      </c>
      <c r="AC2418" s="26">
        <v>0</v>
      </c>
      <c r="AD2418" s="26">
        <v>0</v>
      </c>
      <c r="AE2418" s="26">
        <v>9.8339550787941956</v>
      </c>
    </row>
    <row r="2419" spans="1:31" x14ac:dyDescent="0.3">
      <c r="A2419">
        <v>2767854</v>
      </c>
      <c r="B2419">
        <v>1</v>
      </c>
      <c r="C2419" t="s">
        <v>80</v>
      </c>
      <c r="D2419" t="s">
        <v>83</v>
      </c>
      <c r="E2419" t="s">
        <v>146</v>
      </c>
      <c r="F2419" t="s">
        <v>6970</v>
      </c>
      <c r="G2419" t="s">
        <v>628</v>
      </c>
      <c r="H2419" t="s">
        <v>149</v>
      </c>
      <c r="I2419" t="s">
        <v>136</v>
      </c>
      <c r="J2419" t="s">
        <v>137</v>
      </c>
      <c r="K2419" t="s">
        <v>187</v>
      </c>
      <c r="L2419" t="s">
        <v>6971</v>
      </c>
      <c r="M2419" t="s">
        <v>6972</v>
      </c>
      <c r="N2419" s="26">
        <v>3.9733333329999998</v>
      </c>
      <c r="O2419">
        <v>0</v>
      </c>
      <c r="P2419">
        <v>75</v>
      </c>
      <c r="Q2419">
        <v>0</v>
      </c>
      <c r="R2419">
        <v>0</v>
      </c>
      <c r="S2419">
        <v>0</v>
      </c>
      <c r="T2419">
        <v>1</v>
      </c>
      <c r="U2419">
        <v>0</v>
      </c>
      <c r="V2419">
        <v>0</v>
      </c>
      <c r="W2419" s="26">
        <v>0</v>
      </c>
      <c r="X2419" s="26">
        <v>158.00781269691566</v>
      </c>
      <c r="Y2419" s="26">
        <v>0</v>
      </c>
      <c r="Z2419" s="26">
        <v>0</v>
      </c>
      <c r="AA2419" s="26">
        <v>0</v>
      </c>
      <c r="AB2419" s="26">
        <v>0.64526763252034103</v>
      </c>
      <c r="AC2419" s="26">
        <v>0</v>
      </c>
      <c r="AD2419" s="26">
        <v>0</v>
      </c>
      <c r="AE2419" s="26">
        <v>158.65308032943599</v>
      </c>
    </row>
    <row r="2420" spans="1:31" x14ac:dyDescent="0.3">
      <c r="A2420">
        <v>2768408</v>
      </c>
      <c r="B2420">
        <v>2</v>
      </c>
      <c r="C2420" t="s">
        <v>80</v>
      </c>
      <c r="D2420" t="s">
        <v>82</v>
      </c>
      <c r="E2420" t="s">
        <v>141</v>
      </c>
      <c r="F2420" t="s">
        <v>6919</v>
      </c>
      <c r="G2420" t="s">
        <v>425</v>
      </c>
      <c r="H2420" t="s">
        <v>135</v>
      </c>
      <c r="I2420" t="s">
        <v>136</v>
      </c>
      <c r="J2420" t="s">
        <v>137</v>
      </c>
      <c r="K2420" t="s">
        <v>138</v>
      </c>
      <c r="L2420" t="s">
        <v>6973</v>
      </c>
      <c r="M2420" t="s">
        <v>6974</v>
      </c>
      <c r="N2420" s="26">
        <v>0.53611111099999997</v>
      </c>
      <c r="O2420">
        <v>0</v>
      </c>
      <c r="P2420">
        <v>5</v>
      </c>
      <c r="Q2420">
        <v>0</v>
      </c>
      <c r="R2420">
        <v>0</v>
      </c>
      <c r="S2420">
        <v>0</v>
      </c>
      <c r="T2420">
        <v>130</v>
      </c>
      <c r="U2420">
        <v>0</v>
      </c>
      <c r="V2420">
        <v>1</v>
      </c>
      <c r="W2420" s="26">
        <v>0</v>
      </c>
      <c r="X2420" s="26">
        <v>0.10720344257321113</v>
      </c>
      <c r="Y2420" s="26">
        <v>0</v>
      </c>
      <c r="Z2420" s="26">
        <v>0</v>
      </c>
      <c r="AA2420" s="26">
        <v>0</v>
      </c>
      <c r="AB2420" s="26">
        <v>29.920809916161268</v>
      </c>
      <c r="AC2420" s="26">
        <v>0</v>
      </c>
      <c r="AD2420" s="26">
        <v>4.3911688163722502</v>
      </c>
      <c r="AE2420" s="26">
        <v>34.419182175106727</v>
      </c>
    </row>
    <row r="2421" spans="1:31" x14ac:dyDescent="0.3">
      <c r="A2421">
        <v>2768189</v>
      </c>
      <c r="B2421">
        <v>1</v>
      </c>
      <c r="C2421" t="s">
        <v>81</v>
      </c>
      <c r="D2421" t="s">
        <v>128</v>
      </c>
      <c r="E2421" t="s">
        <v>152</v>
      </c>
      <c r="F2421" t="s">
        <v>6975</v>
      </c>
      <c r="G2421" t="s">
        <v>159</v>
      </c>
      <c r="H2421" t="s">
        <v>149</v>
      </c>
      <c r="I2421" t="s">
        <v>136</v>
      </c>
      <c r="J2421" t="s">
        <v>137</v>
      </c>
      <c r="K2421" t="s">
        <v>138</v>
      </c>
      <c r="L2421" t="s">
        <v>6976</v>
      </c>
      <c r="M2421" t="s">
        <v>6977</v>
      </c>
      <c r="N2421" s="26">
        <v>4.1613888880000003</v>
      </c>
      <c r="O2421">
        <v>6</v>
      </c>
      <c r="P2421">
        <v>643</v>
      </c>
      <c r="Q2421">
        <v>100</v>
      </c>
      <c r="R2421">
        <v>30</v>
      </c>
      <c r="S2421">
        <v>6</v>
      </c>
      <c r="T2421">
        <v>69</v>
      </c>
      <c r="U2421">
        <v>0</v>
      </c>
      <c r="V2421">
        <v>0</v>
      </c>
      <c r="W2421" s="26">
        <v>3.0480738357988502</v>
      </c>
      <c r="X2421" s="26">
        <v>468.96291921824667</v>
      </c>
      <c r="Y2421" s="26">
        <v>129.77806131929367</v>
      </c>
      <c r="Z2421" s="26">
        <v>19.727588662636254</v>
      </c>
      <c r="AA2421" s="26">
        <v>175.43199954016009</v>
      </c>
      <c r="AB2421" s="26">
        <v>164.40009072086085</v>
      </c>
      <c r="AC2421" s="26">
        <v>0</v>
      </c>
      <c r="AD2421" s="26">
        <v>0</v>
      </c>
      <c r="AE2421" s="26">
        <v>961.34873329699633</v>
      </c>
    </row>
    <row r="2422" spans="1:31" x14ac:dyDescent="0.3">
      <c r="A2422">
        <v>2768438</v>
      </c>
      <c r="B2422">
        <v>1</v>
      </c>
      <c r="C2422" t="s">
        <v>80</v>
      </c>
      <c r="D2422" t="s">
        <v>82</v>
      </c>
      <c r="E2422" t="s">
        <v>132</v>
      </c>
      <c r="F2422" t="s">
        <v>6978</v>
      </c>
      <c r="G2422" t="s">
        <v>197</v>
      </c>
      <c r="H2422" t="s">
        <v>135</v>
      </c>
      <c r="I2422" t="s">
        <v>136</v>
      </c>
      <c r="J2422" t="s">
        <v>137</v>
      </c>
      <c r="K2422" t="s">
        <v>138</v>
      </c>
      <c r="L2422" t="s">
        <v>6979</v>
      </c>
      <c r="M2422" t="s">
        <v>6980</v>
      </c>
      <c r="N2422" s="26">
        <v>1.6997222219999999</v>
      </c>
      <c r="O2422">
        <v>0</v>
      </c>
      <c r="P2422">
        <v>1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 s="26">
        <v>0</v>
      </c>
      <c r="X2422" s="26">
        <v>0.38937822524618049</v>
      </c>
      <c r="Y2422" s="26">
        <v>0</v>
      </c>
      <c r="Z2422" s="26">
        <v>0</v>
      </c>
      <c r="AA2422" s="26">
        <v>0</v>
      </c>
      <c r="AB2422" s="26">
        <v>0</v>
      </c>
      <c r="AC2422" s="26">
        <v>0</v>
      </c>
      <c r="AD2422" s="26">
        <v>0</v>
      </c>
      <c r="AE2422" s="26">
        <v>0.38937822524618049</v>
      </c>
    </row>
    <row r="2423" spans="1:31" x14ac:dyDescent="0.3">
      <c r="A2423">
        <v>2768338</v>
      </c>
      <c r="B2423">
        <v>1</v>
      </c>
      <c r="C2423" t="s">
        <v>80</v>
      </c>
      <c r="D2423" t="s">
        <v>101</v>
      </c>
      <c r="E2423" t="s">
        <v>170</v>
      </c>
      <c r="F2423" t="s">
        <v>6981</v>
      </c>
      <c r="G2423" t="s">
        <v>143</v>
      </c>
      <c r="H2423" t="s">
        <v>135</v>
      </c>
      <c r="I2423" t="s">
        <v>136</v>
      </c>
      <c r="J2423" t="s">
        <v>137</v>
      </c>
      <c r="K2423" t="s">
        <v>138</v>
      </c>
      <c r="L2423" t="s">
        <v>6982</v>
      </c>
      <c r="M2423" t="s">
        <v>6983</v>
      </c>
      <c r="N2423" s="26">
        <v>0.95861111099999996</v>
      </c>
      <c r="O2423">
        <v>0</v>
      </c>
      <c r="P2423">
        <v>67</v>
      </c>
      <c r="Q2423">
        <v>0</v>
      </c>
      <c r="R2423">
        <v>0</v>
      </c>
      <c r="S2423">
        <v>0</v>
      </c>
      <c r="T2423">
        <v>2</v>
      </c>
      <c r="U2423">
        <v>0</v>
      </c>
      <c r="V2423">
        <v>0</v>
      </c>
      <c r="W2423" s="26">
        <v>0</v>
      </c>
      <c r="X2423" s="26">
        <v>11.178584647995473</v>
      </c>
      <c r="Y2423" s="26">
        <v>0</v>
      </c>
      <c r="Z2423" s="26">
        <v>0</v>
      </c>
      <c r="AA2423" s="26">
        <v>0</v>
      </c>
      <c r="AB2423" s="26">
        <v>1.4263825752338302</v>
      </c>
      <c r="AC2423" s="26">
        <v>0</v>
      </c>
      <c r="AD2423" s="26">
        <v>0</v>
      </c>
      <c r="AE2423" s="26">
        <v>12.604967223229304</v>
      </c>
    </row>
    <row r="2424" spans="1:31" x14ac:dyDescent="0.3">
      <c r="A2424">
        <v>2768241</v>
      </c>
      <c r="B2424">
        <v>1</v>
      </c>
      <c r="C2424" t="s">
        <v>80</v>
      </c>
      <c r="D2424" t="s">
        <v>85</v>
      </c>
      <c r="E2424" t="s">
        <v>141</v>
      </c>
      <c r="F2424" t="s">
        <v>6984</v>
      </c>
      <c r="G2424" t="s">
        <v>204</v>
      </c>
      <c r="H2424" t="s">
        <v>135</v>
      </c>
      <c r="I2424" t="s">
        <v>136</v>
      </c>
      <c r="J2424" t="s">
        <v>137</v>
      </c>
      <c r="K2424" t="s">
        <v>138</v>
      </c>
      <c r="L2424" t="s">
        <v>6985</v>
      </c>
      <c r="M2424" t="s">
        <v>6986</v>
      </c>
      <c r="N2424" s="26">
        <v>2.8374999999999999</v>
      </c>
      <c r="O2424">
        <v>0</v>
      </c>
      <c r="P2424">
        <v>452</v>
      </c>
      <c r="Q2424">
        <v>0</v>
      </c>
      <c r="R2424">
        <v>0</v>
      </c>
      <c r="S2424">
        <v>0</v>
      </c>
      <c r="T2424">
        <v>1</v>
      </c>
      <c r="U2424">
        <v>0</v>
      </c>
      <c r="V2424">
        <v>0</v>
      </c>
      <c r="W2424" s="26">
        <v>0</v>
      </c>
      <c r="X2424" s="26">
        <v>459.16929637077249</v>
      </c>
      <c r="Y2424" s="26">
        <v>0</v>
      </c>
      <c r="Z2424" s="26">
        <v>0</v>
      </c>
      <c r="AA2424" s="26">
        <v>0</v>
      </c>
      <c r="AB2424" s="26">
        <v>0.91758217138751841</v>
      </c>
      <c r="AC2424" s="26">
        <v>0</v>
      </c>
      <c r="AD2424" s="26">
        <v>0</v>
      </c>
      <c r="AE2424" s="26">
        <v>460.08687854215998</v>
      </c>
    </row>
    <row r="2425" spans="1:31" x14ac:dyDescent="0.3">
      <c r="A2425">
        <v>2767909</v>
      </c>
      <c r="B2425">
        <v>1</v>
      </c>
      <c r="C2425" t="s">
        <v>80</v>
      </c>
      <c r="D2425" t="s">
        <v>97</v>
      </c>
      <c r="E2425" t="s">
        <v>146</v>
      </c>
      <c r="F2425" t="s">
        <v>1688</v>
      </c>
      <c r="G2425" t="s">
        <v>186</v>
      </c>
      <c r="H2425" t="s">
        <v>149</v>
      </c>
      <c r="I2425" t="s">
        <v>136</v>
      </c>
      <c r="J2425" t="s">
        <v>137</v>
      </c>
      <c r="K2425" t="s">
        <v>187</v>
      </c>
      <c r="L2425" t="s">
        <v>6987</v>
      </c>
      <c r="M2425" t="s">
        <v>6988</v>
      </c>
      <c r="N2425" s="26">
        <v>8.2774999999999999</v>
      </c>
      <c r="O2425">
        <v>0</v>
      </c>
      <c r="P2425">
        <v>1284</v>
      </c>
      <c r="Q2425">
        <v>0</v>
      </c>
      <c r="R2425">
        <v>4</v>
      </c>
      <c r="S2425">
        <v>0</v>
      </c>
      <c r="T2425">
        <v>153</v>
      </c>
      <c r="U2425">
        <v>0</v>
      </c>
      <c r="V2425">
        <v>0</v>
      </c>
      <c r="W2425" s="26">
        <v>0</v>
      </c>
      <c r="X2425" s="26">
        <v>1963.705235032566</v>
      </c>
      <c r="Y2425" s="26">
        <v>0</v>
      </c>
      <c r="Z2425" s="26">
        <v>3.2357352603460336</v>
      </c>
      <c r="AA2425" s="26">
        <v>0</v>
      </c>
      <c r="AB2425" s="26">
        <v>1417.4286238104196</v>
      </c>
      <c r="AC2425" s="26">
        <v>0</v>
      </c>
      <c r="AD2425" s="26">
        <v>0</v>
      </c>
      <c r="AE2425" s="26">
        <v>3384.3695941033316</v>
      </c>
    </row>
    <row r="2426" spans="1:31" x14ac:dyDescent="0.3">
      <c r="A2426">
        <v>2767829</v>
      </c>
      <c r="B2426">
        <v>2</v>
      </c>
      <c r="C2426" t="s">
        <v>81</v>
      </c>
      <c r="D2426" t="s">
        <v>122</v>
      </c>
      <c r="E2426" t="s">
        <v>141</v>
      </c>
      <c r="F2426" t="s">
        <v>6989</v>
      </c>
      <c r="G2426" t="s">
        <v>204</v>
      </c>
      <c r="H2426" t="s">
        <v>135</v>
      </c>
      <c r="I2426" t="s">
        <v>136</v>
      </c>
      <c r="J2426" t="s">
        <v>137</v>
      </c>
      <c r="K2426" t="s">
        <v>138</v>
      </c>
      <c r="L2426" t="s">
        <v>6990</v>
      </c>
      <c r="M2426" t="s">
        <v>6991</v>
      </c>
      <c r="N2426" s="26">
        <v>0.47499999999999998</v>
      </c>
      <c r="O2426">
        <v>0</v>
      </c>
      <c r="P2426">
        <v>114</v>
      </c>
      <c r="Q2426">
        <v>0</v>
      </c>
      <c r="R2426">
        <v>0</v>
      </c>
      <c r="S2426">
        <v>0</v>
      </c>
      <c r="T2426">
        <v>4</v>
      </c>
      <c r="U2426">
        <v>0</v>
      </c>
      <c r="V2426">
        <v>0</v>
      </c>
      <c r="W2426" s="26">
        <v>0</v>
      </c>
      <c r="X2426" s="26">
        <v>4.8402341308413748</v>
      </c>
      <c r="Y2426" s="26">
        <v>0</v>
      </c>
      <c r="Z2426" s="26">
        <v>0</v>
      </c>
      <c r="AA2426" s="26">
        <v>0</v>
      </c>
      <c r="AB2426" s="26">
        <v>0.14124365918271001</v>
      </c>
      <c r="AC2426" s="26">
        <v>0</v>
      </c>
      <c r="AD2426" s="26">
        <v>0</v>
      </c>
      <c r="AE2426" s="26">
        <v>4.9814777900240852</v>
      </c>
    </row>
    <row r="2427" spans="1:31" x14ac:dyDescent="0.3">
      <c r="A2427">
        <v>2768218</v>
      </c>
      <c r="B2427">
        <v>1</v>
      </c>
      <c r="C2427" t="s">
        <v>80</v>
      </c>
      <c r="D2427" t="s">
        <v>103</v>
      </c>
      <c r="E2427" t="s">
        <v>152</v>
      </c>
      <c r="F2427" t="s">
        <v>6447</v>
      </c>
      <c r="G2427" t="s">
        <v>159</v>
      </c>
      <c r="H2427" t="s">
        <v>149</v>
      </c>
      <c r="I2427" t="s">
        <v>136</v>
      </c>
      <c r="J2427" t="s">
        <v>137</v>
      </c>
      <c r="K2427" t="s">
        <v>138</v>
      </c>
      <c r="L2427" t="s">
        <v>6992</v>
      </c>
      <c r="M2427" t="s">
        <v>6993</v>
      </c>
      <c r="N2427" s="26">
        <v>0.102222222</v>
      </c>
      <c r="O2427">
        <v>0</v>
      </c>
      <c r="P2427">
        <v>0</v>
      </c>
      <c r="Q2427">
        <v>0</v>
      </c>
      <c r="R2427">
        <v>0</v>
      </c>
      <c r="S2427">
        <v>2</v>
      </c>
      <c r="T2427">
        <v>0</v>
      </c>
      <c r="U2427">
        <v>2</v>
      </c>
      <c r="V2427">
        <v>0</v>
      </c>
      <c r="W2427" s="26">
        <v>0</v>
      </c>
      <c r="X2427" s="26">
        <v>0</v>
      </c>
      <c r="Y2427" s="26">
        <v>0</v>
      </c>
      <c r="Z2427" s="26">
        <v>0</v>
      </c>
      <c r="AA2427" s="26">
        <v>4.3359693270383746</v>
      </c>
      <c r="AB2427" s="26">
        <v>0</v>
      </c>
      <c r="AC2427" s="26">
        <v>6.9223192365317088</v>
      </c>
      <c r="AD2427" s="26">
        <v>0</v>
      </c>
      <c r="AE2427" s="26">
        <v>11.258288563570083</v>
      </c>
    </row>
    <row r="2428" spans="1:31" x14ac:dyDescent="0.3">
      <c r="A2428">
        <v>2767763</v>
      </c>
      <c r="B2428">
        <v>1</v>
      </c>
      <c r="C2428" t="s">
        <v>80</v>
      </c>
      <c r="D2428" t="s">
        <v>105</v>
      </c>
      <c r="E2428" t="s">
        <v>170</v>
      </c>
      <c r="F2428" t="s">
        <v>634</v>
      </c>
      <c r="G2428" t="s">
        <v>204</v>
      </c>
      <c r="H2428" t="s">
        <v>135</v>
      </c>
      <c r="I2428" t="s">
        <v>136</v>
      </c>
      <c r="J2428" t="s">
        <v>137</v>
      </c>
      <c r="K2428" t="s">
        <v>138</v>
      </c>
      <c r="L2428" t="s">
        <v>6994</v>
      </c>
      <c r="M2428" t="s">
        <v>6995</v>
      </c>
      <c r="N2428" s="26">
        <v>2.3138888880000001</v>
      </c>
      <c r="O2428">
        <v>0</v>
      </c>
      <c r="P2428">
        <v>152</v>
      </c>
      <c r="Q2428">
        <v>0</v>
      </c>
      <c r="R2428">
        <v>0</v>
      </c>
      <c r="S2428">
        <v>0</v>
      </c>
      <c r="T2428">
        <v>1</v>
      </c>
      <c r="U2428">
        <v>0</v>
      </c>
      <c r="V2428">
        <v>0</v>
      </c>
      <c r="W2428" s="26">
        <v>0</v>
      </c>
      <c r="X2428" s="26">
        <v>103.64475810224555</v>
      </c>
      <c r="Y2428" s="26">
        <v>0</v>
      </c>
      <c r="Z2428" s="26">
        <v>0</v>
      </c>
      <c r="AA2428" s="26">
        <v>0</v>
      </c>
      <c r="AB2428" s="26">
        <v>0.15232585563602133</v>
      </c>
      <c r="AC2428" s="26">
        <v>0</v>
      </c>
      <c r="AD2428" s="26">
        <v>0</v>
      </c>
      <c r="AE2428" s="26">
        <v>103.79708395788157</v>
      </c>
    </row>
    <row r="2429" spans="1:31" x14ac:dyDescent="0.3">
      <c r="A2429">
        <v>2768055</v>
      </c>
      <c r="B2429">
        <v>1</v>
      </c>
      <c r="C2429" t="s">
        <v>80</v>
      </c>
      <c r="D2429" t="s">
        <v>95</v>
      </c>
      <c r="E2429" t="s">
        <v>170</v>
      </c>
      <c r="F2429" t="s">
        <v>6996</v>
      </c>
      <c r="G2429" t="s">
        <v>287</v>
      </c>
      <c r="H2429" t="s">
        <v>135</v>
      </c>
      <c r="I2429" t="s">
        <v>136</v>
      </c>
      <c r="J2429" t="s">
        <v>137</v>
      </c>
      <c r="K2429" t="s">
        <v>138</v>
      </c>
      <c r="L2429" t="s">
        <v>6997</v>
      </c>
      <c r="M2429" t="s">
        <v>6998</v>
      </c>
      <c r="N2429" s="26">
        <v>2.1241666659999998</v>
      </c>
      <c r="O2429">
        <v>0</v>
      </c>
      <c r="P2429">
        <v>4</v>
      </c>
      <c r="Q2429">
        <v>0</v>
      </c>
      <c r="R2429">
        <v>0</v>
      </c>
      <c r="S2429">
        <v>0</v>
      </c>
      <c r="T2429">
        <v>5</v>
      </c>
      <c r="U2429">
        <v>0</v>
      </c>
      <c r="V2429">
        <v>0</v>
      </c>
      <c r="W2429" s="26">
        <v>0</v>
      </c>
      <c r="X2429" s="26">
        <v>1.0972418629224499</v>
      </c>
      <c r="Y2429" s="26">
        <v>0</v>
      </c>
      <c r="Z2429" s="26">
        <v>0</v>
      </c>
      <c r="AA2429" s="26">
        <v>0</v>
      </c>
      <c r="AB2429" s="26">
        <v>29.559172673128099</v>
      </c>
      <c r="AC2429" s="26">
        <v>0</v>
      </c>
      <c r="AD2429" s="26">
        <v>0</v>
      </c>
      <c r="AE2429" s="26">
        <v>30.656414536050548</v>
      </c>
    </row>
    <row r="2430" spans="1:31" x14ac:dyDescent="0.3">
      <c r="A2430">
        <v>2768009</v>
      </c>
      <c r="B2430">
        <v>1</v>
      </c>
      <c r="C2430" t="s">
        <v>81</v>
      </c>
      <c r="D2430" t="s">
        <v>118</v>
      </c>
      <c r="E2430" t="s">
        <v>146</v>
      </c>
      <c r="F2430" t="s">
        <v>6999</v>
      </c>
      <c r="G2430" t="s">
        <v>148</v>
      </c>
      <c r="H2430" t="s">
        <v>149</v>
      </c>
      <c r="I2430" t="s">
        <v>136</v>
      </c>
      <c r="J2430" t="s">
        <v>137</v>
      </c>
      <c r="K2430" t="s">
        <v>138</v>
      </c>
      <c r="L2430" t="s">
        <v>7000</v>
      </c>
      <c r="M2430" t="s">
        <v>7001</v>
      </c>
      <c r="N2430" s="26">
        <v>6.4897222220000002</v>
      </c>
      <c r="O2430">
        <v>1</v>
      </c>
      <c r="P2430">
        <v>2</v>
      </c>
      <c r="Q2430">
        <v>32</v>
      </c>
      <c r="R2430">
        <v>22</v>
      </c>
      <c r="S2430">
        <v>2</v>
      </c>
      <c r="T2430">
        <v>2</v>
      </c>
      <c r="U2430">
        <v>0</v>
      </c>
      <c r="V2430">
        <v>0</v>
      </c>
      <c r="W2430" s="26">
        <v>1.4376620093516665</v>
      </c>
      <c r="X2430" s="26">
        <v>0</v>
      </c>
      <c r="Y2430" s="26">
        <v>7.7811963433182685</v>
      </c>
      <c r="Z2430" s="26">
        <v>102.32031210723761</v>
      </c>
      <c r="AA2430" s="26">
        <v>0</v>
      </c>
      <c r="AB2430" s="26">
        <v>0</v>
      </c>
      <c r="AC2430" s="26">
        <v>0</v>
      </c>
      <c r="AD2430" s="26">
        <v>0</v>
      </c>
      <c r="AE2430" s="26">
        <v>111.53917045990755</v>
      </c>
    </row>
    <row r="2431" spans="1:31" x14ac:dyDescent="0.3">
      <c r="A2431">
        <v>2768118</v>
      </c>
      <c r="B2431">
        <v>1</v>
      </c>
      <c r="C2431" t="s">
        <v>81</v>
      </c>
      <c r="D2431" t="s">
        <v>113</v>
      </c>
      <c r="E2431" t="s">
        <v>170</v>
      </c>
      <c r="F2431" t="s">
        <v>7002</v>
      </c>
      <c r="G2431" t="s">
        <v>204</v>
      </c>
      <c r="H2431" t="s">
        <v>135</v>
      </c>
      <c r="I2431" t="s">
        <v>136</v>
      </c>
      <c r="J2431" t="s">
        <v>137</v>
      </c>
      <c r="K2431" t="s">
        <v>138</v>
      </c>
      <c r="L2431" t="s">
        <v>7003</v>
      </c>
      <c r="M2431" t="s">
        <v>7004</v>
      </c>
      <c r="N2431" s="26">
        <v>4.1419444439999999</v>
      </c>
      <c r="O2431">
        <v>0</v>
      </c>
      <c r="P2431">
        <v>32</v>
      </c>
      <c r="Q2431">
        <v>0</v>
      </c>
      <c r="R2431">
        <v>0</v>
      </c>
      <c r="S2431">
        <v>0</v>
      </c>
      <c r="T2431">
        <v>1</v>
      </c>
      <c r="U2431">
        <v>0</v>
      </c>
      <c r="V2431">
        <v>0</v>
      </c>
      <c r="W2431" s="26">
        <v>0</v>
      </c>
      <c r="X2431" s="26">
        <v>13.204902373051119</v>
      </c>
      <c r="Y2431" s="26">
        <v>0</v>
      </c>
      <c r="Z2431" s="26">
        <v>0</v>
      </c>
      <c r="AA2431" s="26">
        <v>0</v>
      </c>
      <c r="AB2431" s="26">
        <v>1.1769294261189265</v>
      </c>
      <c r="AC2431" s="26">
        <v>0</v>
      </c>
      <c r="AD2431" s="26">
        <v>0</v>
      </c>
      <c r="AE2431" s="26">
        <v>14.381831799170046</v>
      </c>
    </row>
    <row r="2432" spans="1:31" x14ac:dyDescent="0.3">
      <c r="A2432">
        <v>2767992</v>
      </c>
      <c r="B2432">
        <v>1</v>
      </c>
      <c r="C2432" t="s">
        <v>81</v>
      </c>
      <c r="D2432" t="s">
        <v>123</v>
      </c>
      <c r="E2432" t="s">
        <v>132</v>
      </c>
      <c r="F2432" t="s">
        <v>7005</v>
      </c>
      <c r="G2432" t="s">
        <v>134</v>
      </c>
      <c r="H2432" t="s">
        <v>135</v>
      </c>
      <c r="I2432" t="s">
        <v>136</v>
      </c>
      <c r="J2432" t="s">
        <v>137</v>
      </c>
      <c r="K2432" t="s">
        <v>138</v>
      </c>
      <c r="L2432" t="s">
        <v>7006</v>
      </c>
      <c r="M2432" t="s">
        <v>7007</v>
      </c>
      <c r="N2432" s="26">
        <v>1.8791666659999999</v>
      </c>
      <c r="O2432">
        <v>0</v>
      </c>
      <c r="P2432">
        <v>5</v>
      </c>
      <c r="Q2432">
        <v>0</v>
      </c>
      <c r="R2432">
        <v>0</v>
      </c>
      <c r="S2432">
        <v>0</v>
      </c>
      <c r="T2432">
        <v>1</v>
      </c>
      <c r="U2432">
        <v>0</v>
      </c>
      <c r="V2432">
        <v>0</v>
      </c>
      <c r="W2432" s="26">
        <v>0</v>
      </c>
      <c r="X2432" s="26">
        <v>0.43244042627555557</v>
      </c>
      <c r="Y2432" s="26">
        <v>0</v>
      </c>
      <c r="Z2432" s="26">
        <v>0</v>
      </c>
      <c r="AA2432" s="26">
        <v>0</v>
      </c>
      <c r="AB2432" s="26">
        <v>0</v>
      </c>
      <c r="AC2432" s="26">
        <v>0</v>
      </c>
      <c r="AD2432" s="26">
        <v>0</v>
      </c>
      <c r="AE2432" s="26">
        <v>0.43244042627555557</v>
      </c>
    </row>
    <row r="2433" spans="1:31" x14ac:dyDescent="0.3">
      <c r="A2433">
        <v>2767780</v>
      </c>
      <c r="B2433">
        <v>1</v>
      </c>
      <c r="C2433" t="s">
        <v>81</v>
      </c>
      <c r="D2433" t="s">
        <v>123</v>
      </c>
      <c r="E2433" t="s">
        <v>146</v>
      </c>
      <c r="F2433" t="s">
        <v>5764</v>
      </c>
      <c r="G2433" t="s">
        <v>628</v>
      </c>
      <c r="H2433" t="s">
        <v>149</v>
      </c>
      <c r="I2433" t="s">
        <v>136</v>
      </c>
      <c r="J2433" t="s">
        <v>137</v>
      </c>
      <c r="K2433" t="s">
        <v>187</v>
      </c>
      <c r="L2433" t="s">
        <v>7008</v>
      </c>
      <c r="M2433" t="s">
        <v>7009</v>
      </c>
      <c r="N2433" s="26">
        <v>3.588333333</v>
      </c>
      <c r="O2433">
        <v>0</v>
      </c>
      <c r="P2433">
        <v>3</v>
      </c>
      <c r="Q2433">
        <v>0</v>
      </c>
      <c r="R2433">
        <v>0</v>
      </c>
      <c r="S2433">
        <v>0</v>
      </c>
      <c r="T2433">
        <v>359</v>
      </c>
      <c r="U2433">
        <v>0</v>
      </c>
      <c r="V2433">
        <v>17</v>
      </c>
      <c r="W2433" s="26">
        <v>0</v>
      </c>
      <c r="X2433" s="26">
        <v>0.18402111324947568</v>
      </c>
      <c r="Y2433" s="26">
        <v>0</v>
      </c>
      <c r="Z2433" s="26">
        <v>0</v>
      </c>
      <c r="AA2433" s="26">
        <v>0</v>
      </c>
      <c r="AB2433" s="26">
        <v>772.20536041713763</v>
      </c>
      <c r="AC2433" s="26">
        <v>0</v>
      </c>
      <c r="AD2433" s="26">
        <v>560.91336124708312</v>
      </c>
      <c r="AE2433" s="26">
        <v>1333.3027427774703</v>
      </c>
    </row>
    <row r="2434" spans="1:31" x14ac:dyDescent="0.3">
      <c r="A2434">
        <v>2768135</v>
      </c>
      <c r="B2434">
        <v>1</v>
      </c>
      <c r="C2434" t="s">
        <v>80</v>
      </c>
      <c r="D2434" t="s">
        <v>93</v>
      </c>
      <c r="E2434" t="s">
        <v>157</v>
      </c>
      <c r="F2434" t="s">
        <v>7010</v>
      </c>
      <c r="G2434" t="s">
        <v>159</v>
      </c>
      <c r="H2434" t="s">
        <v>149</v>
      </c>
      <c r="I2434" t="s">
        <v>136</v>
      </c>
      <c r="J2434" t="s">
        <v>137</v>
      </c>
      <c r="K2434" t="s">
        <v>138</v>
      </c>
      <c r="L2434" t="s">
        <v>7011</v>
      </c>
      <c r="M2434" t="s">
        <v>7012</v>
      </c>
      <c r="N2434" s="26">
        <v>0.106388888</v>
      </c>
      <c r="O2434">
        <v>0</v>
      </c>
      <c r="P2434">
        <v>255</v>
      </c>
      <c r="Q2434">
        <v>2</v>
      </c>
      <c r="R2434">
        <v>168</v>
      </c>
      <c r="S2434">
        <v>0</v>
      </c>
      <c r="T2434">
        <v>99</v>
      </c>
      <c r="U2434">
        <v>0</v>
      </c>
      <c r="V2434">
        <v>0</v>
      </c>
      <c r="W2434" s="26">
        <v>0</v>
      </c>
      <c r="X2434" s="26">
        <v>2.3346555616307501</v>
      </c>
      <c r="Y2434" s="26">
        <v>0.19843246542583878</v>
      </c>
      <c r="Z2434" s="26">
        <v>0.92881190722445772</v>
      </c>
      <c r="AA2434" s="26">
        <v>0</v>
      </c>
      <c r="AB2434" s="26">
        <v>4.224601180890672</v>
      </c>
      <c r="AC2434" s="26">
        <v>0</v>
      </c>
      <c r="AD2434" s="26">
        <v>0</v>
      </c>
      <c r="AE2434" s="26">
        <v>7.6865011151717191</v>
      </c>
    </row>
    <row r="2435" spans="1:31" x14ac:dyDescent="0.3">
      <c r="A2435">
        <v>2768321</v>
      </c>
      <c r="B2435">
        <v>1</v>
      </c>
      <c r="C2435" t="s">
        <v>81</v>
      </c>
      <c r="D2435" t="s">
        <v>118</v>
      </c>
      <c r="E2435" t="s">
        <v>146</v>
      </c>
      <c r="F2435" t="s">
        <v>7013</v>
      </c>
      <c r="G2435" t="s">
        <v>148</v>
      </c>
      <c r="H2435" t="s">
        <v>149</v>
      </c>
      <c r="I2435" t="s">
        <v>136</v>
      </c>
      <c r="J2435" t="s">
        <v>137</v>
      </c>
      <c r="K2435" t="s">
        <v>138</v>
      </c>
      <c r="L2435" t="s">
        <v>7014</v>
      </c>
      <c r="M2435" t="s">
        <v>7015</v>
      </c>
      <c r="N2435" s="26">
        <v>3.0811111109999998</v>
      </c>
      <c r="O2435">
        <v>0</v>
      </c>
      <c r="P2435">
        <v>0</v>
      </c>
      <c r="Q2435">
        <v>10</v>
      </c>
      <c r="R2435">
        <v>19</v>
      </c>
      <c r="S2435">
        <v>0</v>
      </c>
      <c r="T2435">
        <v>1</v>
      </c>
      <c r="U2435">
        <v>0</v>
      </c>
      <c r="V2435">
        <v>0</v>
      </c>
      <c r="W2435" s="26">
        <v>0</v>
      </c>
      <c r="X2435" s="26">
        <v>0</v>
      </c>
      <c r="Y2435" s="26">
        <v>50.765193074784627</v>
      </c>
      <c r="Z2435" s="26">
        <v>0</v>
      </c>
      <c r="AA2435" s="26">
        <v>0</v>
      </c>
      <c r="AB2435" s="26">
        <v>0</v>
      </c>
      <c r="AC2435" s="26">
        <v>0</v>
      </c>
      <c r="AD2435" s="26">
        <v>0</v>
      </c>
      <c r="AE2435" s="26">
        <v>50.765193074784627</v>
      </c>
    </row>
    <row r="2436" spans="1:31" x14ac:dyDescent="0.3">
      <c r="A2436">
        <v>2768155</v>
      </c>
      <c r="B2436">
        <v>1</v>
      </c>
      <c r="C2436" t="s">
        <v>80</v>
      </c>
      <c r="D2436" t="s">
        <v>85</v>
      </c>
      <c r="E2436" t="s">
        <v>132</v>
      </c>
      <c r="F2436" t="s">
        <v>7016</v>
      </c>
      <c r="G2436" t="s">
        <v>134</v>
      </c>
      <c r="H2436" t="s">
        <v>135</v>
      </c>
      <c r="I2436" t="s">
        <v>136</v>
      </c>
      <c r="J2436" t="s">
        <v>137</v>
      </c>
      <c r="K2436" t="s">
        <v>138</v>
      </c>
      <c r="L2436" t="s">
        <v>7017</v>
      </c>
      <c r="M2436" t="s">
        <v>7018</v>
      </c>
      <c r="N2436" s="26">
        <v>0.88861111100000001</v>
      </c>
      <c r="O2436">
        <v>0</v>
      </c>
      <c r="P2436">
        <v>5</v>
      </c>
      <c r="Q2436">
        <v>0</v>
      </c>
      <c r="R2436">
        <v>0</v>
      </c>
      <c r="S2436">
        <v>0</v>
      </c>
      <c r="T2436">
        <v>2</v>
      </c>
      <c r="U2436">
        <v>0</v>
      </c>
      <c r="V2436">
        <v>0</v>
      </c>
      <c r="W2436" s="26">
        <v>0</v>
      </c>
      <c r="X2436" s="26">
        <v>0.86659890204652346</v>
      </c>
      <c r="Y2436" s="26">
        <v>0</v>
      </c>
      <c r="Z2436" s="26">
        <v>0</v>
      </c>
      <c r="AA2436" s="26">
        <v>0</v>
      </c>
      <c r="AB2436" s="26">
        <v>1.175477554684081</v>
      </c>
      <c r="AC2436" s="26">
        <v>0</v>
      </c>
      <c r="AD2436" s="26">
        <v>0</v>
      </c>
      <c r="AE2436" s="26">
        <v>2.0420764567306042</v>
      </c>
    </row>
    <row r="2437" spans="1:31" x14ac:dyDescent="0.3">
      <c r="A2437">
        <v>2768298</v>
      </c>
      <c r="B2437">
        <v>1</v>
      </c>
      <c r="C2437" t="s">
        <v>80</v>
      </c>
      <c r="D2437" t="s">
        <v>105</v>
      </c>
      <c r="E2437" t="s">
        <v>170</v>
      </c>
      <c r="F2437" t="s">
        <v>7019</v>
      </c>
      <c r="G2437" t="s">
        <v>204</v>
      </c>
      <c r="H2437" t="s">
        <v>135</v>
      </c>
      <c r="I2437" t="s">
        <v>136</v>
      </c>
      <c r="J2437" t="s">
        <v>137</v>
      </c>
      <c r="K2437" t="s">
        <v>138</v>
      </c>
      <c r="L2437" t="s">
        <v>7020</v>
      </c>
      <c r="M2437" t="s">
        <v>7021</v>
      </c>
      <c r="N2437" s="26">
        <v>7.3863888879999999</v>
      </c>
      <c r="O2437">
        <v>0</v>
      </c>
      <c r="P2437">
        <v>137</v>
      </c>
      <c r="Q2437">
        <v>0</v>
      </c>
      <c r="R2437">
        <v>0</v>
      </c>
      <c r="S2437">
        <v>0</v>
      </c>
      <c r="T2437">
        <v>2</v>
      </c>
      <c r="U2437">
        <v>0</v>
      </c>
      <c r="V2437">
        <v>0</v>
      </c>
      <c r="W2437" s="26">
        <v>0</v>
      </c>
      <c r="X2437" s="26">
        <v>279.0308485604574</v>
      </c>
      <c r="Y2437" s="26">
        <v>0</v>
      </c>
      <c r="Z2437" s="26">
        <v>0</v>
      </c>
      <c r="AA2437" s="26">
        <v>0</v>
      </c>
      <c r="AB2437" s="26">
        <v>1.4657973488630347</v>
      </c>
      <c r="AC2437" s="26">
        <v>0</v>
      </c>
      <c r="AD2437" s="26">
        <v>0</v>
      </c>
      <c r="AE2437" s="26">
        <v>280.49664590932042</v>
      </c>
    </row>
    <row r="2438" spans="1:31" x14ac:dyDescent="0.3">
      <c r="A2438">
        <v>2768470</v>
      </c>
      <c r="B2438">
        <v>1</v>
      </c>
      <c r="C2438" t="s">
        <v>80</v>
      </c>
      <c r="D2438" t="s">
        <v>107</v>
      </c>
      <c r="E2438" t="s">
        <v>132</v>
      </c>
      <c r="F2438" t="s">
        <v>3985</v>
      </c>
      <c r="G2438" t="s">
        <v>134</v>
      </c>
      <c r="H2438" t="s">
        <v>135</v>
      </c>
      <c r="I2438" t="s">
        <v>136</v>
      </c>
      <c r="J2438" t="s">
        <v>137</v>
      </c>
      <c r="K2438" t="s">
        <v>138</v>
      </c>
      <c r="L2438" t="s">
        <v>7022</v>
      </c>
      <c r="M2438" t="s">
        <v>7023</v>
      </c>
      <c r="N2438" s="26">
        <v>0.88777777700000005</v>
      </c>
      <c r="O2438">
        <v>0</v>
      </c>
      <c r="P2438">
        <v>17</v>
      </c>
      <c r="Q2438">
        <v>0</v>
      </c>
      <c r="R2438">
        <v>0</v>
      </c>
      <c r="S2438">
        <v>0</v>
      </c>
      <c r="T2438">
        <v>1</v>
      </c>
      <c r="U2438">
        <v>0</v>
      </c>
      <c r="V2438">
        <v>0</v>
      </c>
      <c r="W2438" s="26">
        <v>0</v>
      </c>
      <c r="X2438" s="26">
        <v>4.0153813826140743</v>
      </c>
      <c r="Y2438" s="26">
        <v>0</v>
      </c>
      <c r="Z2438" s="26">
        <v>0</v>
      </c>
      <c r="AA2438" s="26">
        <v>0</v>
      </c>
      <c r="AB2438" s="26">
        <v>0.97526812720833345</v>
      </c>
      <c r="AC2438" s="26">
        <v>0</v>
      </c>
      <c r="AD2438" s="26">
        <v>0</v>
      </c>
      <c r="AE2438" s="26">
        <v>4.9906495098224077</v>
      </c>
    </row>
    <row r="2439" spans="1:31" x14ac:dyDescent="0.3">
      <c r="A2439">
        <v>2768304</v>
      </c>
      <c r="B2439">
        <v>1</v>
      </c>
      <c r="C2439" t="s">
        <v>80</v>
      </c>
      <c r="D2439" t="s">
        <v>96</v>
      </c>
      <c r="E2439" t="s">
        <v>132</v>
      </c>
      <c r="F2439" t="s">
        <v>7024</v>
      </c>
      <c r="G2439" t="s">
        <v>134</v>
      </c>
      <c r="H2439" t="s">
        <v>135</v>
      </c>
      <c r="I2439" t="s">
        <v>136</v>
      </c>
      <c r="J2439" t="s">
        <v>137</v>
      </c>
      <c r="K2439" t="s">
        <v>138</v>
      </c>
      <c r="L2439" t="s">
        <v>7025</v>
      </c>
      <c r="M2439" t="s">
        <v>7026</v>
      </c>
      <c r="N2439" s="26">
        <v>5.1516666659999997</v>
      </c>
      <c r="O2439">
        <v>0</v>
      </c>
      <c r="P2439">
        <v>3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 s="26">
        <v>0</v>
      </c>
      <c r="X2439" s="26">
        <v>6.4045857244781317</v>
      </c>
      <c r="Y2439" s="26">
        <v>0</v>
      </c>
      <c r="Z2439" s="26">
        <v>0</v>
      </c>
      <c r="AA2439" s="26">
        <v>0</v>
      </c>
      <c r="AB2439" s="26">
        <v>0</v>
      </c>
      <c r="AC2439" s="26">
        <v>0</v>
      </c>
      <c r="AD2439" s="26">
        <v>0</v>
      </c>
      <c r="AE2439" s="26">
        <v>6.4045857244781317</v>
      </c>
    </row>
    <row r="2440" spans="1:31" x14ac:dyDescent="0.3">
      <c r="A2440">
        <v>2768178</v>
      </c>
      <c r="B2440">
        <v>1</v>
      </c>
      <c r="C2440" t="s">
        <v>80</v>
      </c>
      <c r="D2440" t="s">
        <v>82</v>
      </c>
      <c r="E2440" t="s">
        <v>166</v>
      </c>
      <c r="F2440" t="s">
        <v>7027</v>
      </c>
      <c r="G2440" t="s">
        <v>186</v>
      </c>
      <c r="H2440" t="s">
        <v>135</v>
      </c>
      <c r="I2440" t="s">
        <v>136</v>
      </c>
      <c r="J2440" t="s">
        <v>137</v>
      </c>
      <c r="K2440" t="s">
        <v>187</v>
      </c>
      <c r="L2440" t="s">
        <v>7028</v>
      </c>
      <c r="M2440" t="s">
        <v>7029</v>
      </c>
      <c r="N2440" s="26">
        <v>1.223333333</v>
      </c>
      <c r="O2440">
        <v>0</v>
      </c>
      <c r="P2440">
        <v>8</v>
      </c>
      <c r="Q2440">
        <v>0</v>
      </c>
      <c r="R2440">
        <v>0</v>
      </c>
      <c r="S2440">
        <v>0</v>
      </c>
      <c r="T2440">
        <v>49</v>
      </c>
      <c r="U2440">
        <v>0</v>
      </c>
      <c r="V2440">
        <v>2</v>
      </c>
      <c r="W2440" s="26">
        <v>0</v>
      </c>
      <c r="X2440" s="26">
        <v>4.3734926704925146</v>
      </c>
      <c r="Y2440" s="26">
        <v>0</v>
      </c>
      <c r="Z2440" s="26">
        <v>0</v>
      </c>
      <c r="AA2440" s="26">
        <v>0</v>
      </c>
      <c r="AB2440" s="26">
        <v>100.1828120515823</v>
      </c>
      <c r="AC2440" s="26">
        <v>0</v>
      </c>
      <c r="AD2440" s="26">
        <v>8.0647602032449477</v>
      </c>
      <c r="AE2440" s="26">
        <v>112.62106492531976</v>
      </c>
    </row>
    <row r="2441" spans="1:31" x14ac:dyDescent="0.3">
      <c r="A2441">
        <v>2767986</v>
      </c>
      <c r="B2441">
        <v>1</v>
      </c>
      <c r="C2441" t="s">
        <v>80</v>
      </c>
      <c r="D2441" t="s">
        <v>88</v>
      </c>
      <c r="E2441" t="s">
        <v>141</v>
      </c>
      <c r="F2441" t="s">
        <v>7030</v>
      </c>
      <c r="G2441" t="s">
        <v>186</v>
      </c>
      <c r="H2441" t="s">
        <v>135</v>
      </c>
      <c r="I2441" t="s">
        <v>136</v>
      </c>
      <c r="J2441" t="s">
        <v>137</v>
      </c>
      <c r="K2441" t="s">
        <v>187</v>
      </c>
      <c r="L2441" t="s">
        <v>7031</v>
      </c>
      <c r="M2441" t="s">
        <v>7032</v>
      </c>
      <c r="N2441" s="26">
        <v>1.275833333</v>
      </c>
      <c r="O2441">
        <v>0</v>
      </c>
      <c r="P2441">
        <v>393</v>
      </c>
      <c r="Q2441">
        <v>0</v>
      </c>
      <c r="R2441">
        <v>0</v>
      </c>
      <c r="S2441">
        <v>0</v>
      </c>
      <c r="T2441">
        <v>39</v>
      </c>
      <c r="U2441">
        <v>0</v>
      </c>
      <c r="V2441">
        <v>0</v>
      </c>
      <c r="W2441" s="26">
        <v>0</v>
      </c>
      <c r="X2441" s="26">
        <v>122.08687646849864</v>
      </c>
      <c r="Y2441" s="26">
        <v>0</v>
      </c>
      <c r="Z2441" s="26">
        <v>0</v>
      </c>
      <c r="AA2441" s="26">
        <v>0</v>
      </c>
      <c r="AB2441" s="26">
        <v>72.030121315508467</v>
      </c>
      <c r="AC2441" s="26">
        <v>0</v>
      </c>
      <c r="AD2441" s="26">
        <v>0</v>
      </c>
      <c r="AE2441" s="26">
        <v>194.11699778400711</v>
      </c>
    </row>
    <row r="2442" spans="1:31" x14ac:dyDescent="0.3">
      <c r="A2442">
        <v>2767843</v>
      </c>
      <c r="B2442">
        <v>1</v>
      </c>
      <c r="C2442" t="s">
        <v>80</v>
      </c>
      <c r="D2442" t="s">
        <v>94</v>
      </c>
      <c r="E2442" t="s">
        <v>157</v>
      </c>
      <c r="F2442" t="s">
        <v>5683</v>
      </c>
      <c r="G2442" t="s">
        <v>159</v>
      </c>
      <c r="H2442" t="s">
        <v>149</v>
      </c>
      <c r="I2442" t="s">
        <v>136</v>
      </c>
      <c r="J2442" t="s">
        <v>137</v>
      </c>
      <c r="K2442" t="s">
        <v>138</v>
      </c>
      <c r="L2442" t="s">
        <v>7033</v>
      </c>
      <c r="M2442" t="s">
        <v>7034</v>
      </c>
      <c r="N2442" s="26">
        <v>0.61638888800000002</v>
      </c>
      <c r="O2442">
        <v>0</v>
      </c>
      <c r="P2442">
        <v>759</v>
      </c>
      <c r="Q2442">
        <v>44</v>
      </c>
      <c r="R2442">
        <v>125</v>
      </c>
      <c r="S2442">
        <v>4</v>
      </c>
      <c r="T2442">
        <v>80</v>
      </c>
      <c r="U2442">
        <v>1</v>
      </c>
      <c r="V2442">
        <v>0</v>
      </c>
      <c r="W2442" s="26">
        <v>0</v>
      </c>
      <c r="X2442" s="26">
        <v>75.817382340494035</v>
      </c>
      <c r="Y2442" s="26">
        <v>4.1883283066611448</v>
      </c>
      <c r="Z2442" s="26">
        <v>4.7720271992439089</v>
      </c>
      <c r="AA2442" s="26">
        <v>9.8129087226913292</v>
      </c>
      <c r="AB2442" s="26">
        <v>47.383619194446538</v>
      </c>
      <c r="AC2442" s="26">
        <v>73.663285528157488</v>
      </c>
      <c r="AD2442" s="26">
        <v>0</v>
      </c>
      <c r="AE2442" s="26">
        <v>215.63755129169442</v>
      </c>
    </row>
    <row r="2443" spans="1:31" x14ac:dyDescent="0.3">
      <c r="A2443">
        <v>2768075</v>
      </c>
      <c r="B2443">
        <v>1</v>
      </c>
      <c r="C2443" t="s">
        <v>80</v>
      </c>
      <c r="D2443" t="s">
        <v>97</v>
      </c>
      <c r="E2443" t="s">
        <v>170</v>
      </c>
      <c r="F2443" t="s">
        <v>7035</v>
      </c>
      <c r="G2443" t="s">
        <v>1313</v>
      </c>
      <c r="H2443" t="s">
        <v>135</v>
      </c>
      <c r="I2443" t="s">
        <v>136</v>
      </c>
      <c r="J2443" t="s">
        <v>137</v>
      </c>
      <c r="K2443" t="s">
        <v>138</v>
      </c>
      <c r="L2443" t="s">
        <v>7036</v>
      </c>
      <c r="M2443" t="s">
        <v>7037</v>
      </c>
      <c r="N2443" s="26">
        <v>1.949166666</v>
      </c>
      <c r="O2443">
        <v>0</v>
      </c>
      <c r="P2443">
        <v>26</v>
      </c>
      <c r="Q2443">
        <v>0</v>
      </c>
      <c r="R2443">
        <v>1</v>
      </c>
      <c r="S2443">
        <v>0</v>
      </c>
      <c r="T2443">
        <v>3</v>
      </c>
      <c r="U2443">
        <v>0</v>
      </c>
      <c r="V2443">
        <v>0</v>
      </c>
      <c r="W2443" s="26">
        <v>0</v>
      </c>
      <c r="X2443" s="26">
        <v>11.488884270552793</v>
      </c>
      <c r="Y2443" s="26">
        <v>0</v>
      </c>
      <c r="Z2443" s="26">
        <v>0.98727268946089697</v>
      </c>
      <c r="AA2443" s="26">
        <v>0</v>
      </c>
      <c r="AB2443" s="26">
        <v>9.5823634861365328</v>
      </c>
      <c r="AC2443" s="26">
        <v>0</v>
      </c>
      <c r="AD2443" s="26">
        <v>0</v>
      </c>
      <c r="AE2443" s="26">
        <v>22.058520446150222</v>
      </c>
    </row>
    <row r="2444" spans="1:31" x14ac:dyDescent="0.3">
      <c r="A2444">
        <v>2767929</v>
      </c>
      <c r="B2444">
        <v>1</v>
      </c>
      <c r="C2444" t="s">
        <v>80</v>
      </c>
      <c r="D2444" t="s">
        <v>108</v>
      </c>
      <c r="E2444" t="s">
        <v>146</v>
      </c>
      <c r="F2444" t="s">
        <v>7038</v>
      </c>
      <c r="G2444" t="s">
        <v>186</v>
      </c>
      <c r="H2444" t="s">
        <v>149</v>
      </c>
      <c r="I2444" t="s">
        <v>136</v>
      </c>
      <c r="J2444" t="s">
        <v>137</v>
      </c>
      <c r="K2444" t="s">
        <v>187</v>
      </c>
      <c r="L2444" t="s">
        <v>7039</v>
      </c>
      <c r="M2444" t="s">
        <v>7040</v>
      </c>
      <c r="N2444" s="26">
        <v>7.1069444439999998</v>
      </c>
      <c r="O2444">
        <v>0</v>
      </c>
      <c r="P2444">
        <v>190</v>
      </c>
      <c r="Q2444">
        <v>0</v>
      </c>
      <c r="R2444">
        <v>10</v>
      </c>
      <c r="S2444">
        <v>0</v>
      </c>
      <c r="T2444">
        <v>30</v>
      </c>
      <c r="U2444">
        <v>0</v>
      </c>
      <c r="V2444">
        <v>0</v>
      </c>
      <c r="W2444" s="26">
        <v>0</v>
      </c>
      <c r="X2444" s="26">
        <v>280.56392473214044</v>
      </c>
      <c r="Y2444" s="26">
        <v>0</v>
      </c>
      <c r="Z2444" s="26">
        <v>2.5247852691073844</v>
      </c>
      <c r="AA2444" s="26">
        <v>0</v>
      </c>
      <c r="AB2444" s="26">
        <v>147.34158217332555</v>
      </c>
      <c r="AC2444" s="26">
        <v>0</v>
      </c>
      <c r="AD2444" s="26">
        <v>0</v>
      </c>
      <c r="AE2444" s="26">
        <v>430.43029217457337</v>
      </c>
    </row>
    <row r="2445" spans="1:31" x14ac:dyDescent="0.3">
      <c r="A2445">
        <v>2768367</v>
      </c>
      <c r="B2445">
        <v>1</v>
      </c>
      <c r="C2445" t="s">
        <v>81</v>
      </c>
      <c r="D2445" t="s">
        <v>112</v>
      </c>
      <c r="E2445" t="s">
        <v>146</v>
      </c>
      <c r="F2445" t="s">
        <v>7041</v>
      </c>
      <c r="G2445" t="s">
        <v>148</v>
      </c>
      <c r="H2445" t="s">
        <v>149</v>
      </c>
      <c r="I2445" t="s">
        <v>136</v>
      </c>
      <c r="J2445" t="s">
        <v>137</v>
      </c>
      <c r="K2445" t="s">
        <v>138</v>
      </c>
      <c r="L2445" t="s">
        <v>7042</v>
      </c>
      <c r="M2445" t="s">
        <v>7043</v>
      </c>
      <c r="N2445" s="26">
        <v>2.6897222219999999</v>
      </c>
      <c r="O2445">
        <v>4</v>
      </c>
      <c r="P2445">
        <v>707</v>
      </c>
      <c r="Q2445">
        <v>94</v>
      </c>
      <c r="R2445">
        <v>48</v>
      </c>
      <c r="S2445">
        <v>2</v>
      </c>
      <c r="T2445">
        <v>144</v>
      </c>
      <c r="U2445">
        <v>0</v>
      </c>
      <c r="V2445">
        <v>2</v>
      </c>
      <c r="W2445" s="26">
        <v>3.1490274058133325</v>
      </c>
      <c r="X2445" s="26">
        <v>279.85168725479031</v>
      </c>
      <c r="Y2445" s="26">
        <v>5.45945142847002</v>
      </c>
      <c r="Z2445" s="26">
        <v>8.1268141126402753</v>
      </c>
      <c r="AA2445" s="26">
        <v>0.11608054222852501</v>
      </c>
      <c r="AB2445" s="26">
        <v>112.21573668331348</v>
      </c>
      <c r="AC2445" s="26">
        <v>0</v>
      </c>
      <c r="AD2445" s="26">
        <v>41.623538741335878</v>
      </c>
      <c r="AE2445" s="26">
        <v>450.54233616859182</v>
      </c>
    </row>
    <row r="2446" spans="1:31" x14ac:dyDescent="0.3">
      <c r="A2446">
        <v>2768361</v>
      </c>
      <c r="B2446">
        <v>1</v>
      </c>
      <c r="C2446" t="s">
        <v>81</v>
      </c>
      <c r="D2446" t="s">
        <v>116</v>
      </c>
      <c r="E2446" t="s">
        <v>152</v>
      </c>
      <c r="F2446" t="s">
        <v>7044</v>
      </c>
      <c r="G2446" t="s">
        <v>159</v>
      </c>
      <c r="H2446" t="s">
        <v>149</v>
      </c>
      <c r="I2446" t="s">
        <v>136</v>
      </c>
      <c r="J2446" t="s">
        <v>137</v>
      </c>
      <c r="K2446" t="s">
        <v>138</v>
      </c>
      <c r="L2446" t="s">
        <v>7045</v>
      </c>
      <c r="M2446" t="s">
        <v>7046</v>
      </c>
      <c r="N2446" s="26">
        <v>0.12833333299999999</v>
      </c>
      <c r="O2446">
        <v>2</v>
      </c>
      <c r="P2446">
        <v>310</v>
      </c>
      <c r="Q2446">
        <v>1</v>
      </c>
      <c r="R2446">
        <v>3</v>
      </c>
      <c r="S2446">
        <v>0</v>
      </c>
      <c r="T2446">
        <v>19</v>
      </c>
      <c r="U2446">
        <v>0</v>
      </c>
      <c r="V2446">
        <v>0</v>
      </c>
      <c r="W2446" s="26">
        <v>7.3861937379999992E-2</v>
      </c>
      <c r="X2446" s="26">
        <v>4.3779352246000505</v>
      </c>
      <c r="Y2446" s="26">
        <v>2.4808882610357998E-2</v>
      </c>
      <c r="Z2446" s="26">
        <v>6.1715680370344E-2</v>
      </c>
      <c r="AA2446" s="26">
        <v>0</v>
      </c>
      <c r="AB2446" s="26">
        <v>0.73783736814971523</v>
      </c>
      <c r="AC2446" s="26">
        <v>0</v>
      </c>
      <c r="AD2446" s="26">
        <v>0</v>
      </c>
      <c r="AE2446" s="26">
        <v>5.2761590931104676</v>
      </c>
    </row>
    <row r="2447" spans="1:31" x14ac:dyDescent="0.3">
      <c r="A2447">
        <v>2768115</v>
      </c>
      <c r="B2447">
        <v>1</v>
      </c>
      <c r="C2447" t="s">
        <v>80</v>
      </c>
      <c r="D2447" t="s">
        <v>100</v>
      </c>
      <c r="E2447" t="s">
        <v>132</v>
      </c>
      <c r="F2447" t="s">
        <v>6895</v>
      </c>
      <c r="G2447" t="s">
        <v>134</v>
      </c>
      <c r="H2447" t="s">
        <v>135</v>
      </c>
      <c r="I2447" t="s">
        <v>136</v>
      </c>
      <c r="J2447" t="s">
        <v>137</v>
      </c>
      <c r="K2447" t="s">
        <v>138</v>
      </c>
      <c r="L2447" t="s">
        <v>7047</v>
      </c>
      <c r="M2447" t="s">
        <v>7048</v>
      </c>
      <c r="N2447" s="26">
        <v>4.0088888880000004</v>
      </c>
      <c r="O2447">
        <v>0</v>
      </c>
      <c r="P2447">
        <v>1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 s="26">
        <v>0</v>
      </c>
      <c r="X2447" s="26">
        <v>0</v>
      </c>
      <c r="Y2447" s="26">
        <v>0</v>
      </c>
      <c r="Z2447" s="26">
        <v>0</v>
      </c>
      <c r="AA2447" s="26">
        <v>0</v>
      </c>
      <c r="AB2447" s="26">
        <v>0</v>
      </c>
      <c r="AC2447" s="26">
        <v>0</v>
      </c>
      <c r="AD2447" s="26">
        <v>0</v>
      </c>
      <c r="AE2447" s="26">
        <v>0</v>
      </c>
    </row>
    <row r="2448" spans="1:31" x14ac:dyDescent="0.3">
      <c r="A2448">
        <v>2768215</v>
      </c>
      <c r="B2448">
        <v>1</v>
      </c>
      <c r="C2448" t="s">
        <v>80</v>
      </c>
      <c r="D2448" t="s">
        <v>105</v>
      </c>
      <c r="E2448" t="s">
        <v>152</v>
      </c>
      <c r="F2448" t="s">
        <v>7049</v>
      </c>
      <c r="G2448" t="s">
        <v>159</v>
      </c>
      <c r="H2448" t="s">
        <v>149</v>
      </c>
      <c r="I2448" t="s">
        <v>136</v>
      </c>
      <c r="J2448" t="s">
        <v>137</v>
      </c>
      <c r="K2448" t="s">
        <v>138</v>
      </c>
      <c r="L2448" t="s">
        <v>7050</v>
      </c>
      <c r="M2448" t="s">
        <v>7051</v>
      </c>
      <c r="N2448" s="26">
        <v>1.260555555</v>
      </c>
      <c r="O2448">
        <v>1</v>
      </c>
      <c r="P2448">
        <v>318</v>
      </c>
      <c r="Q2448">
        <v>2</v>
      </c>
      <c r="R2448">
        <v>4</v>
      </c>
      <c r="S2448">
        <v>6</v>
      </c>
      <c r="T2448">
        <v>30</v>
      </c>
      <c r="U2448">
        <v>0</v>
      </c>
      <c r="V2448">
        <v>0</v>
      </c>
      <c r="W2448" s="26">
        <v>0.72813339158478496</v>
      </c>
      <c r="X2448" s="26">
        <v>76.79251359458938</v>
      </c>
      <c r="Y2448" s="26">
        <v>0.47114229753568326</v>
      </c>
      <c r="Z2448" s="26">
        <v>0.99304802136366677</v>
      </c>
      <c r="AA2448" s="26">
        <v>36.782460794000848</v>
      </c>
      <c r="AB2448" s="26">
        <v>14.975558313925742</v>
      </c>
      <c r="AC2448" s="26">
        <v>0</v>
      </c>
      <c r="AD2448" s="26">
        <v>0</v>
      </c>
      <c r="AE2448" s="26">
        <v>130.74285641300011</v>
      </c>
    </row>
    <row r="2449" spans="1:31" x14ac:dyDescent="0.3">
      <c r="A2449">
        <v>2767826</v>
      </c>
      <c r="B2449">
        <v>1</v>
      </c>
      <c r="C2449" t="s">
        <v>80</v>
      </c>
      <c r="D2449" t="s">
        <v>99</v>
      </c>
      <c r="E2449" t="s">
        <v>170</v>
      </c>
      <c r="F2449" t="s">
        <v>4229</v>
      </c>
      <c r="G2449" t="s">
        <v>303</v>
      </c>
      <c r="H2449" t="s">
        <v>135</v>
      </c>
      <c r="I2449" t="s">
        <v>136</v>
      </c>
      <c r="J2449" t="s">
        <v>137</v>
      </c>
      <c r="K2449" t="s">
        <v>138</v>
      </c>
      <c r="L2449" t="s">
        <v>7052</v>
      </c>
      <c r="M2449" t="s">
        <v>7053</v>
      </c>
      <c r="N2449" s="26">
        <v>7.0552777769999997</v>
      </c>
      <c r="O2449">
        <v>0</v>
      </c>
      <c r="P2449">
        <v>44</v>
      </c>
      <c r="Q2449">
        <v>0</v>
      </c>
      <c r="R2449">
        <v>0</v>
      </c>
      <c r="S2449">
        <v>0</v>
      </c>
      <c r="T2449">
        <v>3</v>
      </c>
      <c r="U2449">
        <v>0</v>
      </c>
      <c r="V2449">
        <v>0</v>
      </c>
      <c r="W2449" s="26">
        <v>0</v>
      </c>
      <c r="X2449" s="26">
        <v>57.063219916897971</v>
      </c>
      <c r="Y2449" s="26">
        <v>0</v>
      </c>
      <c r="Z2449" s="26">
        <v>0</v>
      </c>
      <c r="AA2449" s="26">
        <v>0</v>
      </c>
      <c r="AB2449" s="26">
        <v>15.869544503861704</v>
      </c>
      <c r="AC2449" s="26">
        <v>0</v>
      </c>
      <c r="AD2449" s="26">
        <v>0</v>
      </c>
      <c r="AE2449" s="26">
        <v>72.932764420759668</v>
      </c>
    </row>
    <row r="2450" spans="1:31" x14ac:dyDescent="0.3">
      <c r="A2450">
        <v>2768158</v>
      </c>
      <c r="B2450">
        <v>1</v>
      </c>
      <c r="C2450" t="s">
        <v>80</v>
      </c>
      <c r="D2450" t="s">
        <v>83</v>
      </c>
      <c r="E2450" t="s">
        <v>146</v>
      </c>
      <c r="F2450" t="s">
        <v>7054</v>
      </c>
      <c r="G2450" t="s">
        <v>186</v>
      </c>
      <c r="H2450" t="s">
        <v>149</v>
      </c>
      <c r="I2450" t="s">
        <v>136</v>
      </c>
      <c r="J2450" t="s">
        <v>137</v>
      </c>
      <c r="K2450" t="s">
        <v>187</v>
      </c>
      <c r="L2450" t="s">
        <v>7055</v>
      </c>
      <c r="M2450" t="s">
        <v>7056</v>
      </c>
      <c r="N2450" s="26">
        <v>4.0508333329999999</v>
      </c>
      <c r="O2450">
        <v>0</v>
      </c>
      <c r="P2450">
        <v>0</v>
      </c>
      <c r="Q2450">
        <v>0</v>
      </c>
      <c r="R2450">
        <v>0</v>
      </c>
      <c r="S2450">
        <v>1</v>
      </c>
      <c r="T2450">
        <v>0</v>
      </c>
      <c r="U2450">
        <v>0</v>
      </c>
      <c r="V2450">
        <v>0</v>
      </c>
      <c r="W2450" s="26">
        <v>0</v>
      </c>
      <c r="X2450" s="26">
        <v>0</v>
      </c>
      <c r="Y2450" s="26">
        <v>0</v>
      </c>
      <c r="Z2450" s="26">
        <v>0</v>
      </c>
      <c r="AA2450" s="26">
        <v>659.65081874703185</v>
      </c>
      <c r="AB2450" s="26">
        <v>0</v>
      </c>
      <c r="AC2450" s="26">
        <v>0</v>
      </c>
      <c r="AD2450" s="26">
        <v>0</v>
      </c>
      <c r="AE2450" s="26">
        <v>659.65081874703185</v>
      </c>
    </row>
    <row r="2451" spans="1:31" x14ac:dyDescent="0.3">
      <c r="A2451">
        <v>2767801</v>
      </c>
      <c r="B2451">
        <v>2</v>
      </c>
      <c r="C2451" t="s">
        <v>80</v>
      </c>
      <c r="D2451" t="s">
        <v>82</v>
      </c>
      <c r="E2451" t="s">
        <v>175</v>
      </c>
      <c r="F2451" t="s">
        <v>7057</v>
      </c>
      <c r="G2451" t="s">
        <v>2474</v>
      </c>
      <c r="H2451" t="s">
        <v>149</v>
      </c>
      <c r="I2451" t="s">
        <v>136</v>
      </c>
      <c r="J2451" t="s">
        <v>137</v>
      </c>
      <c r="K2451" t="s">
        <v>138</v>
      </c>
      <c r="L2451" t="s">
        <v>7058</v>
      </c>
      <c r="M2451" t="s">
        <v>7059</v>
      </c>
      <c r="N2451" s="26">
        <v>0.16638888800000001</v>
      </c>
      <c r="O2451">
        <v>0</v>
      </c>
      <c r="P2451">
        <v>10738</v>
      </c>
      <c r="Q2451">
        <v>0</v>
      </c>
      <c r="R2451">
        <v>0</v>
      </c>
      <c r="S2451">
        <v>1</v>
      </c>
      <c r="T2451">
        <v>633</v>
      </c>
      <c r="U2451">
        <v>0</v>
      </c>
      <c r="V2451">
        <v>0</v>
      </c>
      <c r="W2451" s="26">
        <v>0</v>
      </c>
      <c r="X2451" s="26">
        <v>380.60228377601726</v>
      </c>
      <c r="Y2451" s="26">
        <v>0</v>
      </c>
      <c r="Z2451" s="26">
        <v>0</v>
      </c>
      <c r="AA2451" s="26">
        <v>7.1535042420476884</v>
      </c>
      <c r="AB2451" s="26">
        <v>44.744594198337779</v>
      </c>
      <c r="AC2451" s="26">
        <v>0</v>
      </c>
      <c r="AD2451" s="26">
        <v>0</v>
      </c>
      <c r="AE2451" s="26">
        <v>432.50038221640273</v>
      </c>
    </row>
    <row r="2452" spans="1:31" x14ac:dyDescent="0.3">
      <c r="A2452">
        <v>2767903</v>
      </c>
      <c r="B2452">
        <v>1</v>
      </c>
      <c r="C2452" t="s">
        <v>80</v>
      </c>
      <c r="D2452" t="s">
        <v>94</v>
      </c>
      <c r="E2452" t="s">
        <v>141</v>
      </c>
      <c r="F2452" t="s">
        <v>7060</v>
      </c>
      <c r="G2452" t="s">
        <v>143</v>
      </c>
      <c r="H2452" t="s">
        <v>135</v>
      </c>
      <c r="I2452" t="s">
        <v>136</v>
      </c>
      <c r="J2452" t="s">
        <v>137</v>
      </c>
      <c r="K2452" t="s">
        <v>138</v>
      </c>
      <c r="L2452" t="s">
        <v>7061</v>
      </c>
      <c r="M2452" t="s">
        <v>7062</v>
      </c>
      <c r="N2452" s="26">
        <v>0.45750000000000002</v>
      </c>
      <c r="O2452">
        <v>0</v>
      </c>
      <c r="P2452">
        <v>306</v>
      </c>
      <c r="Q2452">
        <v>0</v>
      </c>
      <c r="R2452">
        <v>4</v>
      </c>
      <c r="S2452">
        <v>0</v>
      </c>
      <c r="T2452">
        <v>84</v>
      </c>
      <c r="U2452">
        <v>0</v>
      </c>
      <c r="V2452">
        <v>0</v>
      </c>
      <c r="W2452" s="26">
        <v>0</v>
      </c>
      <c r="X2452" s="26">
        <v>23.227015846032902</v>
      </c>
      <c r="Y2452" s="26">
        <v>0</v>
      </c>
      <c r="Z2452" s="26">
        <v>0.4739649054997726</v>
      </c>
      <c r="AA2452" s="26">
        <v>0</v>
      </c>
      <c r="AB2452" s="26">
        <v>27.142024205644493</v>
      </c>
      <c r="AC2452" s="26">
        <v>0</v>
      </c>
      <c r="AD2452" s="26">
        <v>0</v>
      </c>
      <c r="AE2452" s="26">
        <v>50.843004957177172</v>
      </c>
    </row>
    <row r="2453" spans="1:31" x14ac:dyDescent="0.3">
      <c r="A2453">
        <v>2768487</v>
      </c>
      <c r="B2453">
        <v>1</v>
      </c>
      <c r="C2453" t="s">
        <v>80</v>
      </c>
      <c r="D2453" t="s">
        <v>82</v>
      </c>
      <c r="E2453" t="s">
        <v>166</v>
      </c>
      <c r="F2453" t="s">
        <v>6780</v>
      </c>
      <c r="G2453" t="s">
        <v>204</v>
      </c>
      <c r="H2453" t="s">
        <v>135</v>
      </c>
      <c r="I2453" t="s">
        <v>136</v>
      </c>
      <c r="J2453" t="s">
        <v>137</v>
      </c>
      <c r="K2453" t="s">
        <v>138</v>
      </c>
      <c r="L2453" t="s">
        <v>7063</v>
      </c>
      <c r="M2453" t="s">
        <v>7064</v>
      </c>
      <c r="N2453" s="26">
        <v>0.92249999999999999</v>
      </c>
      <c r="O2453">
        <v>0</v>
      </c>
      <c r="P2453">
        <v>199</v>
      </c>
      <c r="Q2453">
        <v>0</v>
      </c>
      <c r="R2453">
        <v>0</v>
      </c>
      <c r="S2453">
        <v>0</v>
      </c>
      <c r="T2453">
        <v>3</v>
      </c>
      <c r="U2453">
        <v>0</v>
      </c>
      <c r="V2453">
        <v>0</v>
      </c>
      <c r="W2453" s="26">
        <v>0</v>
      </c>
      <c r="X2453" s="26">
        <v>37.678846838372337</v>
      </c>
      <c r="Y2453" s="26">
        <v>0</v>
      </c>
      <c r="Z2453" s="26">
        <v>0</v>
      </c>
      <c r="AA2453" s="26">
        <v>0</v>
      </c>
      <c r="AB2453" s="26">
        <v>0.31746656458830075</v>
      </c>
      <c r="AC2453" s="26">
        <v>0</v>
      </c>
      <c r="AD2453" s="26">
        <v>0</v>
      </c>
      <c r="AE2453" s="26">
        <v>37.996313402960638</v>
      </c>
    </row>
    <row r="2454" spans="1:31" x14ac:dyDescent="0.3">
      <c r="A2454">
        <v>2768238</v>
      </c>
      <c r="B2454">
        <v>1</v>
      </c>
      <c r="C2454" t="s">
        <v>81</v>
      </c>
      <c r="D2454" t="s">
        <v>118</v>
      </c>
      <c r="E2454" t="s">
        <v>132</v>
      </c>
      <c r="F2454" t="s">
        <v>7065</v>
      </c>
      <c r="G2454" t="s">
        <v>197</v>
      </c>
      <c r="H2454" t="s">
        <v>135</v>
      </c>
      <c r="I2454" t="s">
        <v>136</v>
      </c>
      <c r="J2454" t="s">
        <v>137</v>
      </c>
      <c r="K2454" t="s">
        <v>138</v>
      </c>
      <c r="L2454" t="s">
        <v>7066</v>
      </c>
      <c r="M2454" t="s">
        <v>7067</v>
      </c>
      <c r="N2454" s="26">
        <v>6.5466666660000001</v>
      </c>
      <c r="O2454">
        <v>0</v>
      </c>
      <c r="P2454">
        <v>1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 s="26">
        <v>0</v>
      </c>
      <c r="X2454" s="26">
        <v>0</v>
      </c>
      <c r="Y2454" s="26">
        <v>0</v>
      </c>
      <c r="Z2454" s="26">
        <v>0</v>
      </c>
      <c r="AA2454" s="26">
        <v>0</v>
      </c>
      <c r="AB2454" s="26">
        <v>0</v>
      </c>
      <c r="AC2454" s="26">
        <v>0</v>
      </c>
      <c r="AD2454" s="26">
        <v>0</v>
      </c>
      <c r="AE2454" s="26">
        <v>0</v>
      </c>
    </row>
    <row r="2455" spans="1:31" x14ac:dyDescent="0.3">
      <c r="A2455">
        <v>2768138</v>
      </c>
      <c r="B2455">
        <v>1</v>
      </c>
      <c r="C2455" t="s">
        <v>80</v>
      </c>
      <c r="D2455" t="s">
        <v>94</v>
      </c>
      <c r="E2455" t="s">
        <v>170</v>
      </c>
      <c r="F2455" t="s">
        <v>2078</v>
      </c>
      <c r="G2455" t="s">
        <v>143</v>
      </c>
      <c r="H2455" t="s">
        <v>135</v>
      </c>
      <c r="I2455" t="s">
        <v>136</v>
      </c>
      <c r="J2455" t="s">
        <v>137</v>
      </c>
      <c r="K2455" t="s">
        <v>138</v>
      </c>
      <c r="L2455" t="s">
        <v>7068</v>
      </c>
      <c r="M2455" t="s">
        <v>7069</v>
      </c>
      <c r="N2455" s="26">
        <v>0.505833333</v>
      </c>
      <c r="O2455">
        <v>0</v>
      </c>
      <c r="P2455">
        <v>85</v>
      </c>
      <c r="Q2455">
        <v>0</v>
      </c>
      <c r="R2455">
        <v>0</v>
      </c>
      <c r="S2455">
        <v>0</v>
      </c>
      <c r="T2455">
        <v>12</v>
      </c>
      <c r="U2455">
        <v>0</v>
      </c>
      <c r="V2455">
        <v>0</v>
      </c>
      <c r="W2455" s="26">
        <v>0</v>
      </c>
      <c r="X2455" s="26">
        <v>9.7811359058892524</v>
      </c>
      <c r="Y2455" s="26">
        <v>0</v>
      </c>
      <c r="Z2455" s="26">
        <v>0</v>
      </c>
      <c r="AA2455" s="26">
        <v>0</v>
      </c>
      <c r="AB2455" s="26">
        <v>5.2097127401126189</v>
      </c>
      <c r="AC2455" s="26">
        <v>0</v>
      </c>
      <c r="AD2455" s="26">
        <v>0</v>
      </c>
      <c r="AE2455" s="26">
        <v>14.990848646001872</v>
      </c>
    </row>
    <row r="2456" spans="1:31" x14ac:dyDescent="0.3">
      <c r="A2456">
        <v>2767946</v>
      </c>
      <c r="B2456">
        <v>1</v>
      </c>
      <c r="C2456" t="s">
        <v>80</v>
      </c>
      <c r="D2456" t="s">
        <v>103</v>
      </c>
      <c r="E2456" t="s">
        <v>170</v>
      </c>
      <c r="F2456" t="s">
        <v>7070</v>
      </c>
      <c r="G2456" t="s">
        <v>204</v>
      </c>
      <c r="H2456" t="s">
        <v>135</v>
      </c>
      <c r="I2456" t="s">
        <v>136</v>
      </c>
      <c r="J2456" t="s">
        <v>137</v>
      </c>
      <c r="K2456" t="s">
        <v>138</v>
      </c>
      <c r="L2456" t="s">
        <v>7071</v>
      </c>
      <c r="M2456" t="s">
        <v>7072</v>
      </c>
      <c r="N2456" s="26">
        <v>1.9755555549999999</v>
      </c>
      <c r="O2456">
        <v>0</v>
      </c>
      <c r="P2456">
        <v>73</v>
      </c>
      <c r="Q2456">
        <v>0</v>
      </c>
      <c r="R2456">
        <v>0</v>
      </c>
      <c r="S2456">
        <v>0</v>
      </c>
      <c r="T2456">
        <v>6</v>
      </c>
      <c r="U2456">
        <v>0</v>
      </c>
      <c r="V2456">
        <v>0</v>
      </c>
      <c r="W2456" s="26">
        <v>0</v>
      </c>
      <c r="X2456" s="26">
        <v>35.078723183944561</v>
      </c>
      <c r="Y2456" s="26">
        <v>0</v>
      </c>
      <c r="Z2456" s="26">
        <v>0</v>
      </c>
      <c r="AA2456" s="26">
        <v>0</v>
      </c>
      <c r="AB2456" s="26">
        <v>12.389918163050883</v>
      </c>
      <c r="AC2456" s="26">
        <v>0</v>
      </c>
      <c r="AD2456" s="26">
        <v>0</v>
      </c>
      <c r="AE2456" s="26">
        <v>47.46864134699544</v>
      </c>
    </row>
    <row r="2457" spans="1:31" x14ac:dyDescent="0.3">
      <c r="A2457">
        <v>2768124</v>
      </c>
      <c r="B2457">
        <v>1</v>
      </c>
      <c r="C2457" t="s">
        <v>80</v>
      </c>
      <c r="D2457" t="s">
        <v>103</v>
      </c>
      <c r="E2457" t="s">
        <v>152</v>
      </c>
      <c r="F2457" t="s">
        <v>1870</v>
      </c>
      <c r="G2457" t="s">
        <v>159</v>
      </c>
      <c r="H2457" t="s">
        <v>149</v>
      </c>
      <c r="I2457" t="s">
        <v>136</v>
      </c>
      <c r="J2457" t="s">
        <v>137</v>
      </c>
      <c r="K2457" t="s">
        <v>138</v>
      </c>
      <c r="L2457" t="s">
        <v>7073</v>
      </c>
      <c r="M2457" t="s">
        <v>7074</v>
      </c>
      <c r="N2457" s="26">
        <v>1.3891666659999999</v>
      </c>
      <c r="O2457">
        <v>0</v>
      </c>
      <c r="P2457">
        <v>1</v>
      </c>
      <c r="Q2457">
        <v>36</v>
      </c>
      <c r="R2457">
        <v>77</v>
      </c>
      <c r="S2457">
        <v>12</v>
      </c>
      <c r="T2457">
        <v>7</v>
      </c>
      <c r="U2457">
        <v>3</v>
      </c>
      <c r="V2457">
        <v>0</v>
      </c>
      <c r="W2457" s="26">
        <v>0</v>
      </c>
      <c r="X2457" s="26">
        <v>0</v>
      </c>
      <c r="Y2457" s="26">
        <v>35.945722360578657</v>
      </c>
      <c r="Z2457" s="26">
        <v>15.597948437124533</v>
      </c>
      <c r="AA2457" s="26">
        <v>257.9448970251612</v>
      </c>
      <c r="AB2457" s="26">
        <v>0</v>
      </c>
      <c r="AC2457" s="26">
        <v>1238.3243481100092</v>
      </c>
      <c r="AD2457" s="26">
        <v>0</v>
      </c>
      <c r="AE2457" s="26">
        <v>1547.8129159328737</v>
      </c>
    </row>
    <row r="2458" spans="1:31" x14ac:dyDescent="0.3">
      <c r="A2458">
        <v>2768479</v>
      </c>
      <c r="B2458">
        <v>1</v>
      </c>
      <c r="C2458" t="s">
        <v>80</v>
      </c>
      <c r="D2458" t="s">
        <v>88</v>
      </c>
      <c r="E2458" t="s">
        <v>170</v>
      </c>
      <c r="F2458" t="s">
        <v>7075</v>
      </c>
      <c r="G2458" t="s">
        <v>287</v>
      </c>
      <c r="H2458" t="s">
        <v>135</v>
      </c>
      <c r="I2458" t="s">
        <v>136</v>
      </c>
      <c r="J2458" t="s">
        <v>3</v>
      </c>
      <c r="K2458" t="s">
        <v>138</v>
      </c>
      <c r="L2458" t="s">
        <v>7076</v>
      </c>
      <c r="M2458" t="s">
        <v>7077</v>
      </c>
      <c r="N2458" s="26">
        <v>0.8175</v>
      </c>
      <c r="O2458">
        <v>0</v>
      </c>
      <c r="P2458">
        <v>74</v>
      </c>
      <c r="Q2458">
        <v>0</v>
      </c>
      <c r="R2458">
        <v>0</v>
      </c>
      <c r="S2458">
        <v>0</v>
      </c>
      <c r="T2458">
        <v>19</v>
      </c>
      <c r="U2458">
        <v>0</v>
      </c>
      <c r="V2458">
        <v>0</v>
      </c>
      <c r="W2458" s="26">
        <v>0</v>
      </c>
      <c r="X2458" s="26">
        <v>13.612161438028426</v>
      </c>
      <c r="Y2458" s="26">
        <v>0</v>
      </c>
      <c r="Z2458" s="26">
        <v>0</v>
      </c>
      <c r="AA2458" s="26">
        <v>0</v>
      </c>
      <c r="AB2458" s="26">
        <v>5.989720869979819</v>
      </c>
      <c r="AC2458" s="26">
        <v>0</v>
      </c>
      <c r="AD2458" s="26">
        <v>0</v>
      </c>
      <c r="AE2458" s="26">
        <v>19.601882308008246</v>
      </c>
    </row>
    <row r="2459" spans="1:31" x14ac:dyDescent="0.3">
      <c r="A2459">
        <v>2767786</v>
      </c>
      <c r="B2459">
        <v>1</v>
      </c>
      <c r="C2459" t="s">
        <v>80</v>
      </c>
      <c r="D2459" t="s">
        <v>85</v>
      </c>
      <c r="E2459" t="s">
        <v>132</v>
      </c>
      <c r="F2459" t="s">
        <v>7078</v>
      </c>
      <c r="G2459" t="s">
        <v>307</v>
      </c>
      <c r="H2459" t="s">
        <v>135</v>
      </c>
      <c r="I2459" t="s">
        <v>136</v>
      </c>
      <c r="J2459" t="s">
        <v>137</v>
      </c>
      <c r="K2459" t="s">
        <v>138</v>
      </c>
      <c r="L2459" t="s">
        <v>7079</v>
      </c>
      <c r="M2459" t="s">
        <v>7080</v>
      </c>
      <c r="N2459" s="26">
        <v>2.363611111</v>
      </c>
      <c r="O2459">
        <v>0</v>
      </c>
      <c r="P2459">
        <v>10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 s="26">
        <v>0</v>
      </c>
      <c r="X2459" s="26">
        <v>4.5838689296921382</v>
      </c>
      <c r="Y2459" s="26">
        <v>0</v>
      </c>
      <c r="Z2459" s="26">
        <v>0</v>
      </c>
      <c r="AA2459" s="26">
        <v>0</v>
      </c>
      <c r="AB2459" s="26">
        <v>0</v>
      </c>
      <c r="AC2459" s="26">
        <v>0</v>
      </c>
      <c r="AD2459" s="26">
        <v>0</v>
      </c>
      <c r="AE2459" s="26">
        <v>4.5838689296921382</v>
      </c>
    </row>
    <row r="2460" spans="1:31" x14ac:dyDescent="0.3">
      <c r="A2460">
        <v>2768473</v>
      </c>
      <c r="B2460">
        <v>1</v>
      </c>
      <c r="C2460" t="s">
        <v>80</v>
      </c>
      <c r="D2460" t="s">
        <v>104</v>
      </c>
      <c r="E2460" t="s">
        <v>146</v>
      </c>
      <c r="F2460" t="s">
        <v>7081</v>
      </c>
      <c r="G2460" t="s">
        <v>159</v>
      </c>
      <c r="H2460" t="s">
        <v>149</v>
      </c>
      <c r="I2460" t="s">
        <v>136</v>
      </c>
      <c r="J2460" t="s">
        <v>137</v>
      </c>
      <c r="K2460" t="s">
        <v>138</v>
      </c>
      <c r="L2460" t="s">
        <v>7082</v>
      </c>
      <c r="M2460" t="s">
        <v>7083</v>
      </c>
      <c r="N2460" s="26">
        <v>0.67472222199999998</v>
      </c>
      <c r="O2460">
        <v>3</v>
      </c>
      <c r="P2460">
        <v>227</v>
      </c>
      <c r="Q2460">
        <v>16</v>
      </c>
      <c r="R2460">
        <v>211</v>
      </c>
      <c r="S2460">
        <v>3</v>
      </c>
      <c r="T2460">
        <v>71</v>
      </c>
      <c r="U2460">
        <v>3</v>
      </c>
      <c r="V2460">
        <v>0</v>
      </c>
      <c r="W2460" s="26">
        <v>26.064734420090666</v>
      </c>
      <c r="X2460" s="26">
        <v>58.795536606527691</v>
      </c>
      <c r="Y2460" s="26">
        <v>3.3774131823701392</v>
      </c>
      <c r="Z2460" s="26">
        <v>3.8776484984198119</v>
      </c>
      <c r="AA2460" s="26">
        <v>6.3437222464272427</v>
      </c>
      <c r="AB2460" s="26">
        <v>28.082860629433121</v>
      </c>
      <c r="AC2460" s="26">
        <v>133.92167565863139</v>
      </c>
      <c r="AD2460" s="26">
        <v>0</v>
      </c>
      <c r="AE2460" s="26">
        <v>260.46359124190008</v>
      </c>
    </row>
    <row r="2461" spans="1:31" x14ac:dyDescent="0.3">
      <c r="A2461">
        <v>2768224</v>
      </c>
      <c r="B2461">
        <v>1</v>
      </c>
      <c r="C2461" t="s">
        <v>81</v>
      </c>
      <c r="D2461" t="s">
        <v>120</v>
      </c>
      <c r="E2461" t="s">
        <v>152</v>
      </c>
      <c r="F2461" t="s">
        <v>7084</v>
      </c>
      <c r="G2461" t="s">
        <v>159</v>
      </c>
      <c r="H2461" t="s">
        <v>149</v>
      </c>
      <c r="I2461" t="s">
        <v>136</v>
      </c>
      <c r="J2461" t="s">
        <v>137</v>
      </c>
      <c r="K2461" t="s">
        <v>138</v>
      </c>
      <c r="L2461" t="s">
        <v>7085</v>
      </c>
      <c r="M2461" t="s">
        <v>7086</v>
      </c>
      <c r="N2461" s="26">
        <v>1.2641666659999999</v>
      </c>
      <c r="O2461">
        <v>1</v>
      </c>
      <c r="P2461">
        <v>324</v>
      </c>
      <c r="Q2461">
        <v>54</v>
      </c>
      <c r="R2461">
        <v>114</v>
      </c>
      <c r="S2461">
        <v>5</v>
      </c>
      <c r="T2461">
        <v>31</v>
      </c>
      <c r="U2461">
        <v>1</v>
      </c>
      <c r="V2461">
        <v>0</v>
      </c>
      <c r="W2461" s="26">
        <v>0.268543889235</v>
      </c>
      <c r="X2461" s="26">
        <v>58.694246899318209</v>
      </c>
      <c r="Y2461" s="26">
        <v>96.085520404301519</v>
      </c>
      <c r="Z2461" s="26">
        <v>3.5279027831466685</v>
      </c>
      <c r="AA2461" s="26">
        <v>30.097948984954716</v>
      </c>
      <c r="AB2461" s="26">
        <v>17.174997276848703</v>
      </c>
      <c r="AC2461" s="26">
        <v>6.7645712358132348</v>
      </c>
      <c r="AD2461" s="26">
        <v>0</v>
      </c>
      <c r="AE2461" s="26">
        <v>212.61373147361803</v>
      </c>
    </row>
    <row r="2462" spans="1:31" x14ac:dyDescent="0.3">
      <c r="A2462">
        <v>2768270</v>
      </c>
      <c r="B2462">
        <v>1</v>
      </c>
      <c r="C2462" t="s">
        <v>80</v>
      </c>
      <c r="D2462" t="s">
        <v>101</v>
      </c>
      <c r="E2462" t="s">
        <v>141</v>
      </c>
      <c r="F2462" t="s">
        <v>7087</v>
      </c>
      <c r="G2462" t="s">
        <v>143</v>
      </c>
      <c r="H2462" t="s">
        <v>135</v>
      </c>
      <c r="I2462" t="s">
        <v>136</v>
      </c>
      <c r="J2462" t="s">
        <v>137</v>
      </c>
      <c r="K2462" t="s">
        <v>138</v>
      </c>
      <c r="L2462" t="s">
        <v>7088</v>
      </c>
      <c r="M2462" t="s">
        <v>7089</v>
      </c>
      <c r="N2462" s="26">
        <v>0.936111111</v>
      </c>
      <c r="O2462">
        <v>0</v>
      </c>
      <c r="P2462">
        <v>95</v>
      </c>
      <c r="Q2462">
        <v>0</v>
      </c>
      <c r="R2462">
        <v>2</v>
      </c>
      <c r="S2462">
        <v>0</v>
      </c>
      <c r="T2462">
        <v>8</v>
      </c>
      <c r="U2462">
        <v>0</v>
      </c>
      <c r="V2462">
        <v>0</v>
      </c>
      <c r="W2462" s="26">
        <v>0</v>
      </c>
      <c r="X2462" s="26">
        <v>24.327813643897404</v>
      </c>
      <c r="Y2462" s="26">
        <v>0</v>
      </c>
      <c r="Z2462" s="26">
        <v>0</v>
      </c>
      <c r="AA2462" s="26">
        <v>0</v>
      </c>
      <c r="AB2462" s="26">
        <v>4.7423447086532091</v>
      </c>
      <c r="AC2462" s="26">
        <v>0</v>
      </c>
      <c r="AD2462" s="26">
        <v>0</v>
      </c>
      <c r="AE2462" s="26">
        <v>29.070158352550614</v>
      </c>
    </row>
    <row r="2463" spans="1:31" x14ac:dyDescent="0.3">
      <c r="A2463">
        <v>2768310</v>
      </c>
      <c r="B2463">
        <v>1</v>
      </c>
      <c r="C2463" t="s">
        <v>80</v>
      </c>
      <c r="D2463" t="s">
        <v>99</v>
      </c>
      <c r="E2463" t="s">
        <v>157</v>
      </c>
      <c r="F2463" t="s">
        <v>7090</v>
      </c>
      <c r="G2463" t="s">
        <v>159</v>
      </c>
      <c r="H2463" t="s">
        <v>149</v>
      </c>
      <c r="I2463" t="s">
        <v>136</v>
      </c>
      <c r="J2463" t="s">
        <v>137</v>
      </c>
      <c r="K2463" t="s">
        <v>138</v>
      </c>
      <c r="L2463" t="s">
        <v>7091</v>
      </c>
      <c r="M2463" t="s">
        <v>7092</v>
      </c>
      <c r="N2463" s="26">
        <v>0.110555555</v>
      </c>
      <c r="O2463">
        <v>0</v>
      </c>
      <c r="P2463">
        <v>0</v>
      </c>
      <c r="Q2463">
        <v>0</v>
      </c>
      <c r="R2463">
        <v>0</v>
      </c>
      <c r="S2463">
        <v>8</v>
      </c>
      <c r="T2463">
        <v>0</v>
      </c>
      <c r="U2463">
        <v>0</v>
      </c>
      <c r="V2463">
        <v>0</v>
      </c>
      <c r="W2463" s="26">
        <v>0</v>
      </c>
      <c r="X2463" s="26">
        <v>0</v>
      </c>
      <c r="Y2463" s="26">
        <v>0</v>
      </c>
      <c r="Z2463" s="26">
        <v>0</v>
      </c>
      <c r="AA2463" s="26">
        <v>39.11818829620578</v>
      </c>
      <c r="AB2463" s="26">
        <v>0</v>
      </c>
      <c r="AC2463" s="26">
        <v>0</v>
      </c>
      <c r="AD2463" s="26">
        <v>0</v>
      </c>
      <c r="AE2463" s="26">
        <v>39.11818829620578</v>
      </c>
    </row>
    <row r="2464" spans="1:31" x14ac:dyDescent="0.3">
      <c r="A2464">
        <v>2767869</v>
      </c>
      <c r="B2464">
        <v>1</v>
      </c>
      <c r="C2464" t="s">
        <v>80</v>
      </c>
      <c r="D2464" t="s">
        <v>110</v>
      </c>
      <c r="E2464" t="s">
        <v>141</v>
      </c>
      <c r="F2464" t="s">
        <v>7093</v>
      </c>
      <c r="G2464" t="s">
        <v>186</v>
      </c>
      <c r="H2464" t="s">
        <v>135</v>
      </c>
      <c r="I2464" t="s">
        <v>136</v>
      </c>
      <c r="J2464" t="s">
        <v>137</v>
      </c>
      <c r="K2464" t="s">
        <v>187</v>
      </c>
      <c r="L2464" t="s">
        <v>7094</v>
      </c>
      <c r="M2464" t="s">
        <v>7095</v>
      </c>
      <c r="N2464" s="26">
        <v>6.8925000000000001</v>
      </c>
      <c r="O2464">
        <v>0</v>
      </c>
      <c r="P2464">
        <v>277</v>
      </c>
      <c r="Q2464">
        <v>0</v>
      </c>
      <c r="R2464">
        <v>0</v>
      </c>
      <c r="S2464">
        <v>0</v>
      </c>
      <c r="T2464">
        <v>17</v>
      </c>
      <c r="U2464">
        <v>0</v>
      </c>
      <c r="V2464">
        <v>0</v>
      </c>
      <c r="W2464" s="26">
        <v>0</v>
      </c>
      <c r="X2464" s="26">
        <v>520.64828635450692</v>
      </c>
      <c r="Y2464" s="26">
        <v>0</v>
      </c>
      <c r="Z2464" s="26">
        <v>0</v>
      </c>
      <c r="AA2464" s="26">
        <v>0</v>
      </c>
      <c r="AB2464" s="26">
        <v>210.31381743830735</v>
      </c>
      <c r="AC2464" s="26">
        <v>0</v>
      </c>
      <c r="AD2464" s="26">
        <v>0</v>
      </c>
      <c r="AE2464" s="26">
        <v>730.96210379281433</v>
      </c>
    </row>
    <row r="2465" spans="1:31" x14ac:dyDescent="0.3">
      <c r="A2465">
        <v>2768018</v>
      </c>
      <c r="B2465">
        <v>1</v>
      </c>
      <c r="C2465" t="s">
        <v>80</v>
      </c>
      <c r="D2465" t="s">
        <v>103</v>
      </c>
      <c r="E2465" t="s">
        <v>170</v>
      </c>
      <c r="F2465" t="s">
        <v>7096</v>
      </c>
      <c r="G2465" t="s">
        <v>204</v>
      </c>
      <c r="H2465" t="s">
        <v>135</v>
      </c>
      <c r="I2465" t="s">
        <v>136</v>
      </c>
      <c r="J2465" t="s">
        <v>137</v>
      </c>
      <c r="K2465" t="s">
        <v>138</v>
      </c>
      <c r="L2465" t="s">
        <v>7097</v>
      </c>
      <c r="M2465" t="s">
        <v>7098</v>
      </c>
      <c r="N2465" s="26">
        <v>1.0066666660000001</v>
      </c>
      <c r="O2465">
        <v>0</v>
      </c>
      <c r="P2465">
        <v>23</v>
      </c>
      <c r="Q2465">
        <v>0</v>
      </c>
      <c r="R2465">
        <v>1</v>
      </c>
      <c r="S2465">
        <v>0</v>
      </c>
      <c r="T2465">
        <v>6</v>
      </c>
      <c r="U2465">
        <v>0</v>
      </c>
      <c r="V2465">
        <v>0</v>
      </c>
      <c r="W2465" s="26">
        <v>0</v>
      </c>
      <c r="X2465" s="26">
        <v>6.0626681142499086</v>
      </c>
      <c r="Y2465" s="26">
        <v>0</v>
      </c>
      <c r="Z2465" s="26">
        <v>0</v>
      </c>
      <c r="AA2465" s="26">
        <v>0</v>
      </c>
      <c r="AB2465" s="26">
        <v>5.3922801054217979</v>
      </c>
      <c r="AC2465" s="26">
        <v>0</v>
      </c>
      <c r="AD2465" s="26">
        <v>0</v>
      </c>
      <c r="AE2465" s="26">
        <v>11.454948219671707</v>
      </c>
    </row>
    <row r="2466" spans="1:31" x14ac:dyDescent="0.3">
      <c r="A2466">
        <v>2767849</v>
      </c>
      <c r="B2466">
        <v>1</v>
      </c>
      <c r="C2466" t="s">
        <v>80</v>
      </c>
      <c r="D2466" t="s">
        <v>92</v>
      </c>
      <c r="E2466" t="s">
        <v>157</v>
      </c>
      <c r="F2466" t="s">
        <v>7099</v>
      </c>
      <c r="G2466" t="s">
        <v>159</v>
      </c>
      <c r="H2466" t="s">
        <v>149</v>
      </c>
      <c r="I2466" t="s">
        <v>136</v>
      </c>
      <c r="J2466" t="s">
        <v>137</v>
      </c>
      <c r="K2466" t="s">
        <v>138</v>
      </c>
      <c r="L2466" t="s">
        <v>7100</v>
      </c>
      <c r="M2466" t="s">
        <v>7101</v>
      </c>
      <c r="N2466" s="26">
        <v>0.17249999999999999</v>
      </c>
      <c r="O2466">
        <v>7</v>
      </c>
      <c r="P2466">
        <v>2682</v>
      </c>
      <c r="Q2466">
        <v>14</v>
      </c>
      <c r="R2466">
        <v>384</v>
      </c>
      <c r="S2466">
        <v>26</v>
      </c>
      <c r="T2466">
        <v>328</v>
      </c>
      <c r="U2466">
        <v>1</v>
      </c>
      <c r="V2466">
        <v>0</v>
      </c>
      <c r="W2466" s="26">
        <v>24.617513863938033</v>
      </c>
      <c r="X2466" s="26">
        <v>170.92669789891491</v>
      </c>
      <c r="Y2466" s="26">
        <v>4.6969626706328151</v>
      </c>
      <c r="Z2466" s="26">
        <v>19.631105406792642</v>
      </c>
      <c r="AA2466" s="26">
        <v>54.0007881613016</v>
      </c>
      <c r="AB2466" s="26">
        <v>74.887525166163257</v>
      </c>
      <c r="AC2466" s="26">
        <v>18.500093519559314</v>
      </c>
      <c r="AD2466" s="26">
        <v>0</v>
      </c>
      <c r="AE2466" s="26">
        <v>367.26068668730255</v>
      </c>
    </row>
    <row r="2467" spans="1:31" x14ac:dyDescent="0.3">
      <c r="A2467">
        <v>2768370</v>
      </c>
      <c r="B2467">
        <v>1</v>
      </c>
      <c r="C2467" t="s">
        <v>81</v>
      </c>
      <c r="D2467" t="s">
        <v>112</v>
      </c>
      <c r="E2467" t="s">
        <v>152</v>
      </c>
      <c r="F2467" t="s">
        <v>4018</v>
      </c>
      <c r="G2467" t="s">
        <v>159</v>
      </c>
      <c r="H2467" t="s">
        <v>149</v>
      </c>
      <c r="I2467" t="s">
        <v>136</v>
      </c>
      <c r="J2467" t="s">
        <v>137</v>
      </c>
      <c r="K2467" t="s">
        <v>138</v>
      </c>
      <c r="L2467" t="s">
        <v>7102</v>
      </c>
      <c r="M2467" t="s">
        <v>7103</v>
      </c>
      <c r="N2467" s="26">
        <v>3.1294444440000002</v>
      </c>
      <c r="O2467">
        <v>0</v>
      </c>
      <c r="P2467">
        <v>75</v>
      </c>
      <c r="Q2467">
        <v>1</v>
      </c>
      <c r="R2467">
        <v>3</v>
      </c>
      <c r="S2467">
        <v>0</v>
      </c>
      <c r="T2467">
        <v>4</v>
      </c>
      <c r="U2467">
        <v>0</v>
      </c>
      <c r="V2467">
        <v>0</v>
      </c>
      <c r="W2467" s="26">
        <v>0</v>
      </c>
      <c r="X2467" s="26">
        <v>35.640517462854461</v>
      </c>
      <c r="Y2467" s="26">
        <v>0</v>
      </c>
      <c r="Z2467" s="26">
        <v>0.53685646676480003</v>
      </c>
      <c r="AA2467" s="26">
        <v>0</v>
      </c>
      <c r="AB2467" s="26">
        <v>0.43677256473801063</v>
      </c>
      <c r="AC2467" s="26">
        <v>0</v>
      </c>
      <c r="AD2467" s="26">
        <v>0</v>
      </c>
      <c r="AE2467" s="26">
        <v>36.614146494357279</v>
      </c>
    </row>
    <row r="2468" spans="1:31" x14ac:dyDescent="0.3">
      <c r="A2468">
        <v>2768061</v>
      </c>
      <c r="B2468">
        <v>1</v>
      </c>
      <c r="C2468" t="s">
        <v>80</v>
      </c>
      <c r="D2468" t="s">
        <v>103</v>
      </c>
      <c r="E2468" t="s">
        <v>152</v>
      </c>
      <c r="F2468" t="s">
        <v>7104</v>
      </c>
      <c r="G2468" t="s">
        <v>159</v>
      </c>
      <c r="H2468" t="s">
        <v>149</v>
      </c>
      <c r="I2468" t="s">
        <v>136</v>
      </c>
      <c r="J2468" t="s">
        <v>137</v>
      </c>
      <c r="K2468" t="s">
        <v>138</v>
      </c>
      <c r="L2468" t="s">
        <v>7105</v>
      </c>
      <c r="M2468" t="s">
        <v>7106</v>
      </c>
      <c r="N2468" s="26">
        <v>0.41249999999999998</v>
      </c>
      <c r="O2468">
        <v>0</v>
      </c>
      <c r="P2468">
        <v>0</v>
      </c>
      <c r="Q2468">
        <v>0</v>
      </c>
      <c r="R2468">
        <v>0</v>
      </c>
      <c r="S2468">
        <v>2</v>
      </c>
      <c r="T2468">
        <v>0</v>
      </c>
      <c r="U2468">
        <v>2</v>
      </c>
      <c r="V2468">
        <v>0</v>
      </c>
      <c r="W2468" s="26">
        <v>0</v>
      </c>
      <c r="X2468" s="26">
        <v>0</v>
      </c>
      <c r="Y2468" s="26">
        <v>0</v>
      </c>
      <c r="Z2468" s="26">
        <v>0</v>
      </c>
      <c r="AA2468" s="26">
        <v>18.40095205053365</v>
      </c>
      <c r="AB2468" s="26">
        <v>0</v>
      </c>
      <c r="AC2468" s="26">
        <v>25.67619184925487</v>
      </c>
      <c r="AD2468" s="26">
        <v>0</v>
      </c>
      <c r="AE2468" s="26">
        <v>44.077143899788524</v>
      </c>
    </row>
    <row r="2469" spans="1:31" x14ac:dyDescent="0.3">
      <c r="A2469">
        <v>2767829</v>
      </c>
      <c r="B2469">
        <v>1</v>
      </c>
      <c r="C2469" t="s">
        <v>81</v>
      </c>
      <c r="D2469" t="s">
        <v>122</v>
      </c>
      <c r="E2469" t="s">
        <v>170</v>
      </c>
      <c r="F2469" t="s">
        <v>7107</v>
      </c>
      <c r="G2469" t="s">
        <v>204</v>
      </c>
      <c r="H2469" t="s">
        <v>135</v>
      </c>
      <c r="I2469" t="s">
        <v>136</v>
      </c>
      <c r="J2469" t="s">
        <v>137</v>
      </c>
      <c r="K2469" t="s">
        <v>138</v>
      </c>
      <c r="L2469" t="s">
        <v>7108</v>
      </c>
      <c r="M2469" t="s">
        <v>6990</v>
      </c>
      <c r="N2469" s="26">
        <v>1.033055555</v>
      </c>
      <c r="O2469">
        <v>0</v>
      </c>
      <c r="P2469">
        <v>35</v>
      </c>
      <c r="Q2469">
        <v>0</v>
      </c>
      <c r="R2469">
        <v>0</v>
      </c>
      <c r="S2469">
        <v>0</v>
      </c>
      <c r="T2469">
        <v>2</v>
      </c>
      <c r="U2469">
        <v>0</v>
      </c>
      <c r="V2469">
        <v>0</v>
      </c>
      <c r="W2469" s="26">
        <v>0</v>
      </c>
      <c r="X2469" s="26">
        <v>1.6041334506995233</v>
      </c>
      <c r="Y2469" s="26">
        <v>0</v>
      </c>
      <c r="Z2469" s="26">
        <v>0</v>
      </c>
      <c r="AA2469" s="26">
        <v>0</v>
      </c>
      <c r="AB2469" s="26">
        <v>0</v>
      </c>
      <c r="AC2469" s="26">
        <v>0</v>
      </c>
      <c r="AD2469" s="26">
        <v>0</v>
      </c>
      <c r="AE2469" s="26">
        <v>1.6041334506995233</v>
      </c>
    </row>
    <row r="2470" spans="1:31" x14ac:dyDescent="0.3">
      <c r="A2470">
        <v>2768084</v>
      </c>
      <c r="B2470">
        <v>1</v>
      </c>
      <c r="C2470" t="s">
        <v>80</v>
      </c>
      <c r="D2470" t="s">
        <v>100</v>
      </c>
      <c r="E2470" t="s">
        <v>132</v>
      </c>
      <c r="F2470" t="s">
        <v>7109</v>
      </c>
      <c r="G2470" t="s">
        <v>134</v>
      </c>
      <c r="H2470" t="s">
        <v>135</v>
      </c>
      <c r="I2470" t="s">
        <v>136</v>
      </c>
      <c r="J2470" t="s">
        <v>137</v>
      </c>
      <c r="K2470" t="s">
        <v>138</v>
      </c>
      <c r="L2470" t="s">
        <v>7110</v>
      </c>
      <c r="M2470" t="s">
        <v>7111</v>
      </c>
      <c r="N2470" s="26">
        <v>3.9766666659999999</v>
      </c>
      <c r="O2470">
        <v>0</v>
      </c>
      <c r="P2470">
        <v>1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 s="26">
        <v>0</v>
      </c>
      <c r="X2470" s="26">
        <v>1.3006892330882451</v>
      </c>
      <c r="Y2470" s="26">
        <v>0</v>
      </c>
      <c r="Z2470" s="26">
        <v>0</v>
      </c>
      <c r="AA2470" s="26">
        <v>0</v>
      </c>
      <c r="AB2470" s="26">
        <v>0</v>
      </c>
      <c r="AC2470" s="26">
        <v>0</v>
      </c>
      <c r="AD2470" s="26">
        <v>0</v>
      </c>
      <c r="AE2470" s="26">
        <v>1.3006892330882451</v>
      </c>
    </row>
    <row r="2471" spans="1:31" x14ac:dyDescent="0.3">
      <c r="A2471">
        <v>2768204</v>
      </c>
      <c r="B2471">
        <v>1</v>
      </c>
      <c r="C2471" t="s">
        <v>80</v>
      </c>
      <c r="D2471" t="s">
        <v>97</v>
      </c>
      <c r="E2471" t="s">
        <v>170</v>
      </c>
      <c r="F2471" t="s">
        <v>7112</v>
      </c>
      <c r="G2471" t="s">
        <v>204</v>
      </c>
      <c r="H2471" t="s">
        <v>135</v>
      </c>
      <c r="I2471" t="s">
        <v>136</v>
      </c>
      <c r="J2471" t="s">
        <v>137</v>
      </c>
      <c r="K2471" t="s">
        <v>138</v>
      </c>
      <c r="L2471" t="s">
        <v>7113</v>
      </c>
      <c r="M2471" t="s">
        <v>7114</v>
      </c>
      <c r="N2471" s="26">
        <v>1.4422222220000001</v>
      </c>
      <c r="O2471">
        <v>0</v>
      </c>
      <c r="P2471">
        <v>3</v>
      </c>
      <c r="Q2471">
        <v>0</v>
      </c>
      <c r="R2471">
        <v>1</v>
      </c>
      <c r="S2471">
        <v>0</v>
      </c>
      <c r="T2471">
        <v>4</v>
      </c>
      <c r="U2471">
        <v>0</v>
      </c>
      <c r="V2471">
        <v>0</v>
      </c>
      <c r="W2471" s="26">
        <v>0</v>
      </c>
      <c r="X2471" s="26">
        <v>1.1483356102403688</v>
      </c>
      <c r="Y2471" s="26">
        <v>0</v>
      </c>
      <c r="Z2471" s="26">
        <v>0</v>
      </c>
      <c r="AA2471" s="26">
        <v>0</v>
      </c>
      <c r="AB2471" s="26">
        <v>6.1743949982738497</v>
      </c>
      <c r="AC2471" s="26">
        <v>0</v>
      </c>
      <c r="AD2471" s="26">
        <v>0</v>
      </c>
      <c r="AE2471" s="26">
        <v>7.3227306085142185</v>
      </c>
    </row>
    <row r="2472" spans="1:31" x14ac:dyDescent="0.3">
      <c r="A2472">
        <v>2767892</v>
      </c>
      <c r="B2472">
        <v>1</v>
      </c>
      <c r="C2472" t="s">
        <v>80</v>
      </c>
      <c r="D2472" t="s">
        <v>104</v>
      </c>
      <c r="E2472" t="s">
        <v>157</v>
      </c>
      <c r="F2472" t="s">
        <v>7115</v>
      </c>
      <c r="G2472" t="s">
        <v>186</v>
      </c>
      <c r="H2472" t="s">
        <v>149</v>
      </c>
      <c r="I2472" t="s">
        <v>136</v>
      </c>
      <c r="J2472" t="s">
        <v>137</v>
      </c>
      <c r="K2472" t="s">
        <v>187</v>
      </c>
      <c r="L2472" t="s">
        <v>7116</v>
      </c>
      <c r="M2472" t="s">
        <v>7117</v>
      </c>
      <c r="N2472" s="26">
        <v>2.176388888</v>
      </c>
      <c r="O2472">
        <v>25</v>
      </c>
      <c r="P2472">
        <v>501</v>
      </c>
      <c r="Q2472">
        <v>6</v>
      </c>
      <c r="R2472">
        <v>19</v>
      </c>
      <c r="S2472">
        <v>11</v>
      </c>
      <c r="T2472">
        <v>40</v>
      </c>
      <c r="U2472">
        <v>0</v>
      </c>
      <c r="V2472">
        <v>0</v>
      </c>
      <c r="W2472" s="26">
        <v>158.64267019297941</v>
      </c>
      <c r="X2472" s="26">
        <v>494.81373507928947</v>
      </c>
      <c r="Y2472" s="26">
        <v>14.334984789759966</v>
      </c>
      <c r="Z2472" s="26">
        <v>18.819351859511837</v>
      </c>
      <c r="AA2472" s="26">
        <v>261.18229761842912</v>
      </c>
      <c r="AB2472" s="26">
        <v>170.46685414877643</v>
      </c>
      <c r="AC2472" s="26">
        <v>0</v>
      </c>
      <c r="AD2472" s="26">
        <v>0</v>
      </c>
      <c r="AE2472" s="26">
        <v>1118.2598936887462</v>
      </c>
    </row>
    <row r="2473" spans="1:31" x14ac:dyDescent="0.3">
      <c r="A2473">
        <v>2767855</v>
      </c>
      <c r="B2473">
        <v>1</v>
      </c>
      <c r="C2473" t="s">
        <v>80</v>
      </c>
      <c r="D2473" t="s">
        <v>105</v>
      </c>
      <c r="E2473" t="s">
        <v>146</v>
      </c>
      <c r="F2473" t="s">
        <v>7118</v>
      </c>
      <c r="G2473" t="s">
        <v>186</v>
      </c>
      <c r="H2473" t="s">
        <v>149</v>
      </c>
      <c r="I2473" t="s">
        <v>136</v>
      </c>
      <c r="J2473" t="s">
        <v>137</v>
      </c>
      <c r="K2473" t="s">
        <v>187</v>
      </c>
      <c r="L2473" t="s">
        <v>7119</v>
      </c>
      <c r="M2473" t="s">
        <v>7120</v>
      </c>
      <c r="N2473" s="26">
        <v>8.1602777769999992</v>
      </c>
      <c r="O2473">
        <v>0</v>
      </c>
      <c r="P2473">
        <v>1037</v>
      </c>
      <c r="Q2473">
        <v>0</v>
      </c>
      <c r="R2473">
        <v>0</v>
      </c>
      <c r="S2473">
        <v>0</v>
      </c>
      <c r="T2473">
        <v>18</v>
      </c>
      <c r="U2473">
        <v>0</v>
      </c>
      <c r="V2473">
        <v>0</v>
      </c>
      <c r="W2473" s="26">
        <v>0</v>
      </c>
      <c r="X2473" s="26">
        <v>2256.8208527914785</v>
      </c>
      <c r="Y2473" s="26">
        <v>0</v>
      </c>
      <c r="Z2473" s="26">
        <v>0</v>
      </c>
      <c r="AA2473" s="26">
        <v>0</v>
      </c>
      <c r="AB2473" s="26">
        <v>315.38752737782613</v>
      </c>
      <c r="AC2473" s="26">
        <v>0</v>
      </c>
      <c r="AD2473" s="26">
        <v>0</v>
      </c>
      <c r="AE2473" s="26">
        <v>2572.2083801693047</v>
      </c>
    </row>
    <row r="2474" spans="1:31" x14ac:dyDescent="0.3">
      <c r="A2474">
        <v>2768433</v>
      </c>
      <c r="B2474">
        <v>1</v>
      </c>
      <c r="C2474" t="s">
        <v>80</v>
      </c>
      <c r="D2474" t="s">
        <v>83</v>
      </c>
      <c r="E2474" t="s">
        <v>141</v>
      </c>
      <c r="F2474" t="s">
        <v>7121</v>
      </c>
      <c r="G2474" t="s">
        <v>344</v>
      </c>
      <c r="H2474" t="s">
        <v>135</v>
      </c>
      <c r="I2474" t="s">
        <v>136</v>
      </c>
      <c r="J2474" t="s">
        <v>137</v>
      </c>
      <c r="K2474" t="s">
        <v>138</v>
      </c>
      <c r="L2474" t="s">
        <v>7122</v>
      </c>
      <c r="M2474" t="s">
        <v>7123</v>
      </c>
      <c r="N2474" s="26">
        <v>1.3891666659999999</v>
      </c>
      <c r="O2474">
        <v>0</v>
      </c>
      <c r="P2474">
        <v>733</v>
      </c>
      <c r="Q2474">
        <v>0</v>
      </c>
      <c r="R2474">
        <v>0</v>
      </c>
      <c r="S2474">
        <v>0</v>
      </c>
      <c r="T2474">
        <v>49</v>
      </c>
      <c r="U2474">
        <v>0</v>
      </c>
      <c r="V2474">
        <v>1</v>
      </c>
      <c r="W2474" s="26">
        <v>0</v>
      </c>
      <c r="X2474" s="26">
        <v>248.2045957495304</v>
      </c>
      <c r="Y2474" s="26">
        <v>0</v>
      </c>
      <c r="Z2474" s="26">
        <v>0</v>
      </c>
      <c r="AA2474" s="26">
        <v>0</v>
      </c>
      <c r="AB2474" s="26">
        <v>87.348647682332043</v>
      </c>
      <c r="AC2474" s="26">
        <v>0</v>
      </c>
      <c r="AD2474" s="26">
        <v>7.2807114406782842</v>
      </c>
      <c r="AE2474" s="26">
        <v>342.83395487254069</v>
      </c>
    </row>
    <row r="2475" spans="1:31" x14ac:dyDescent="0.3">
      <c r="A2475">
        <v>2768453</v>
      </c>
      <c r="B2475">
        <v>1</v>
      </c>
      <c r="C2475" t="s">
        <v>80</v>
      </c>
      <c r="D2475" t="s">
        <v>83</v>
      </c>
      <c r="E2475" t="s">
        <v>132</v>
      </c>
      <c r="F2475" t="s">
        <v>7124</v>
      </c>
      <c r="G2475" t="s">
        <v>307</v>
      </c>
      <c r="H2475" t="s">
        <v>135</v>
      </c>
      <c r="I2475" t="s">
        <v>136</v>
      </c>
      <c r="J2475" t="s">
        <v>137</v>
      </c>
      <c r="K2475" t="s">
        <v>138</v>
      </c>
      <c r="L2475" t="s">
        <v>7125</v>
      </c>
      <c r="M2475" t="s">
        <v>7126</v>
      </c>
      <c r="N2475" s="26">
        <v>1.1200000000000001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3</v>
      </c>
      <c r="U2475">
        <v>0</v>
      </c>
      <c r="V2475">
        <v>0</v>
      </c>
      <c r="W2475" s="26">
        <v>0</v>
      </c>
      <c r="X2475" s="26">
        <v>0</v>
      </c>
      <c r="Y2475" s="26">
        <v>0</v>
      </c>
      <c r="Z2475" s="26">
        <v>0</v>
      </c>
      <c r="AA2475" s="26">
        <v>0</v>
      </c>
      <c r="AB2475" s="26">
        <v>1.6686492740156869</v>
      </c>
      <c r="AC2475" s="26">
        <v>0</v>
      </c>
      <c r="AD2475" s="26">
        <v>0</v>
      </c>
      <c r="AE2475" s="26">
        <v>1.6686492740156869</v>
      </c>
    </row>
    <row r="2476" spans="1:31" x14ac:dyDescent="0.3">
      <c r="A2476">
        <v>2768121</v>
      </c>
      <c r="B2476">
        <v>1</v>
      </c>
      <c r="C2476" t="s">
        <v>80</v>
      </c>
      <c r="D2476" t="s">
        <v>86</v>
      </c>
      <c r="E2476" t="s">
        <v>132</v>
      </c>
      <c r="F2476" t="s">
        <v>7127</v>
      </c>
      <c r="G2476" t="s">
        <v>197</v>
      </c>
      <c r="H2476" t="s">
        <v>135</v>
      </c>
      <c r="I2476" t="s">
        <v>136</v>
      </c>
      <c r="J2476" t="s">
        <v>137</v>
      </c>
      <c r="K2476" t="s">
        <v>138</v>
      </c>
      <c r="L2476" t="s">
        <v>7128</v>
      </c>
      <c r="M2476" t="s">
        <v>7129</v>
      </c>
      <c r="N2476" s="26">
        <v>1.594166666</v>
      </c>
      <c r="O2476">
        <v>0</v>
      </c>
      <c r="P2476">
        <v>1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 s="26">
        <v>0</v>
      </c>
      <c r="X2476" s="26">
        <v>9.3303333627010016E-2</v>
      </c>
      <c r="Y2476" s="26">
        <v>0</v>
      </c>
      <c r="Z2476" s="26">
        <v>0</v>
      </c>
      <c r="AA2476" s="26">
        <v>0</v>
      </c>
      <c r="AB2476" s="26">
        <v>0</v>
      </c>
      <c r="AC2476" s="26">
        <v>0</v>
      </c>
      <c r="AD2476" s="26">
        <v>0</v>
      </c>
      <c r="AE2476" s="26">
        <v>9.3303333627010016E-2</v>
      </c>
    </row>
    <row r="2477" spans="1:31" x14ac:dyDescent="0.3">
      <c r="A2477">
        <v>2767812</v>
      </c>
      <c r="B2477">
        <v>1</v>
      </c>
      <c r="C2477" t="s">
        <v>80</v>
      </c>
      <c r="D2477" t="s">
        <v>82</v>
      </c>
      <c r="E2477" t="s">
        <v>166</v>
      </c>
      <c r="F2477" t="s">
        <v>6780</v>
      </c>
      <c r="G2477" t="s">
        <v>204</v>
      </c>
      <c r="H2477" t="s">
        <v>135</v>
      </c>
      <c r="I2477" t="s">
        <v>136</v>
      </c>
      <c r="J2477" t="s">
        <v>137</v>
      </c>
      <c r="K2477" t="s">
        <v>138</v>
      </c>
      <c r="L2477" t="s">
        <v>7130</v>
      </c>
      <c r="M2477" t="s">
        <v>7131</v>
      </c>
      <c r="N2477" s="26">
        <v>2.4075000000000002</v>
      </c>
      <c r="O2477">
        <v>0</v>
      </c>
      <c r="P2477">
        <v>199</v>
      </c>
      <c r="Q2477">
        <v>0</v>
      </c>
      <c r="R2477">
        <v>0</v>
      </c>
      <c r="S2477">
        <v>0</v>
      </c>
      <c r="T2477">
        <v>3</v>
      </c>
      <c r="U2477">
        <v>0</v>
      </c>
      <c r="V2477">
        <v>0</v>
      </c>
      <c r="W2477" s="26">
        <v>0</v>
      </c>
      <c r="X2477" s="26">
        <v>102.8493619249973</v>
      </c>
      <c r="Y2477" s="26">
        <v>0</v>
      </c>
      <c r="Z2477" s="26">
        <v>0</v>
      </c>
      <c r="AA2477" s="26">
        <v>0</v>
      </c>
      <c r="AB2477" s="26">
        <v>1.4631562828438982</v>
      </c>
      <c r="AC2477" s="26">
        <v>0</v>
      </c>
      <c r="AD2477" s="26">
        <v>0</v>
      </c>
      <c r="AE2477" s="26">
        <v>104.31251820784119</v>
      </c>
    </row>
    <row r="2478" spans="1:31" x14ac:dyDescent="0.3">
      <c r="A2478">
        <v>2768413</v>
      </c>
      <c r="B2478">
        <v>1</v>
      </c>
      <c r="C2478" t="s">
        <v>81</v>
      </c>
      <c r="D2478" t="s">
        <v>122</v>
      </c>
      <c r="E2478" t="s">
        <v>170</v>
      </c>
      <c r="F2478" t="s">
        <v>7132</v>
      </c>
      <c r="G2478" t="s">
        <v>204</v>
      </c>
      <c r="H2478" t="s">
        <v>135</v>
      </c>
      <c r="I2478" t="s">
        <v>136</v>
      </c>
      <c r="J2478" t="s">
        <v>137</v>
      </c>
      <c r="K2478" t="s">
        <v>138</v>
      </c>
      <c r="L2478" t="s">
        <v>7133</v>
      </c>
      <c r="M2478" t="s">
        <v>7134</v>
      </c>
      <c r="N2478" s="26">
        <v>1.76</v>
      </c>
      <c r="O2478">
        <v>0</v>
      </c>
      <c r="P2478">
        <v>149</v>
      </c>
      <c r="Q2478">
        <v>0</v>
      </c>
      <c r="R2478">
        <v>0</v>
      </c>
      <c r="S2478">
        <v>0</v>
      </c>
      <c r="T2478">
        <v>15</v>
      </c>
      <c r="U2478">
        <v>0</v>
      </c>
      <c r="V2478">
        <v>0</v>
      </c>
      <c r="W2478" s="26">
        <v>0</v>
      </c>
      <c r="X2478" s="26">
        <v>36.899324116024417</v>
      </c>
      <c r="Y2478" s="26">
        <v>0</v>
      </c>
      <c r="Z2478" s="26">
        <v>0</v>
      </c>
      <c r="AA2478" s="26">
        <v>0</v>
      </c>
      <c r="AB2478" s="26">
        <v>6.1901026654302438</v>
      </c>
      <c r="AC2478" s="26">
        <v>0</v>
      </c>
      <c r="AD2478" s="26">
        <v>0</v>
      </c>
      <c r="AE2478" s="26">
        <v>43.089426781454662</v>
      </c>
    </row>
    <row r="2479" spans="1:31" x14ac:dyDescent="0.3">
      <c r="A2479">
        <v>2767975</v>
      </c>
      <c r="B2479">
        <v>1</v>
      </c>
      <c r="C2479" t="s">
        <v>81</v>
      </c>
      <c r="D2479" t="s">
        <v>118</v>
      </c>
      <c r="E2479" t="s">
        <v>146</v>
      </c>
      <c r="F2479" t="s">
        <v>7135</v>
      </c>
      <c r="G2479" t="s">
        <v>148</v>
      </c>
      <c r="H2479" t="s">
        <v>149</v>
      </c>
      <c r="I2479" t="s">
        <v>136</v>
      </c>
      <c r="J2479" t="s">
        <v>137</v>
      </c>
      <c r="K2479" t="s">
        <v>138</v>
      </c>
      <c r="L2479" t="s">
        <v>7136</v>
      </c>
      <c r="M2479" t="s">
        <v>7137</v>
      </c>
      <c r="N2479" s="26">
        <v>2.4994444439999999</v>
      </c>
      <c r="O2479">
        <v>1</v>
      </c>
      <c r="P2479">
        <v>1</v>
      </c>
      <c r="Q2479">
        <v>10</v>
      </c>
      <c r="R2479">
        <v>2</v>
      </c>
      <c r="S2479">
        <v>7</v>
      </c>
      <c r="T2479">
        <v>0</v>
      </c>
      <c r="U2479">
        <v>0</v>
      </c>
      <c r="V2479">
        <v>0</v>
      </c>
      <c r="W2479" s="26">
        <v>4.9290469364283343E-2</v>
      </c>
      <c r="X2479" s="26">
        <v>2.9241222805479254</v>
      </c>
      <c r="Y2479" s="26">
        <v>2.9064085693806869</v>
      </c>
      <c r="Z2479" s="26">
        <v>4.8122008287486785E-2</v>
      </c>
      <c r="AA2479" s="26">
        <v>6.1500411551975604</v>
      </c>
      <c r="AB2479" s="26">
        <v>0</v>
      </c>
      <c r="AC2479" s="26">
        <v>0</v>
      </c>
      <c r="AD2479" s="26">
        <v>0</v>
      </c>
      <c r="AE2479" s="26">
        <v>12.077984482777943</v>
      </c>
    </row>
    <row r="2480" spans="1:31" x14ac:dyDescent="0.3">
      <c r="A2480">
        <v>2768015</v>
      </c>
      <c r="B2480">
        <v>1</v>
      </c>
      <c r="C2480" t="s">
        <v>80</v>
      </c>
      <c r="D2480" t="s">
        <v>104</v>
      </c>
      <c r="E2480" t="s">
        <v>157</v>
      </c>
      <c r="F2480" t="s">
        <v>7138</v>
      </c>
      <c r="G2480" t="s">
        <v>159</v>
      </c>
      <c r="H2480" t="s">
        <v>149</v>
      </c>
      <c r="I2480" t="s">
        <v>136</v>
      </c>
      <c r="J2480" t="s">
        <v>137</v>
      </c>
      <c r="K2480" t="s">
        <v>138</v>
      </c>
      <c r="L2480" t="s">
        <v>7139</v>
      </c>
      <c r="M2480" t="s">
        <v>7140</v>
      </c>
      <c r="N2480" s="26">
        <v>0.46805555500000001</v>
      </c>
      <c r="O2480">
        <v>37</v>
      </c>
      <c r="P2480">
        <v>1640</v>
      </c>
      <c r="Q2480">
        <v>117</v>
      </c>
      <c r="R2480">
        <v>161</v>
      </c>
      <c r="S2480">
        <v>40</v>
      </c>
      <c r="T2480">
        <v>196</v>
      </c>
      <c r="U2480">
        <v>2</v>
      </c>
      <c r="V2480">
        <v>1</v>
      </c>
      <c r="W2480" s="26">
        <v>19.529521438996678</v>
      </c>
      <c r="X2480" s="26">
        <v>189.61230798783268</v>
      </c>
      <c r="Y2480" s="26">
        <v>37.452085237178444</v>
      </c>
      <c r="Z2480" s="26">
        <v>2.6330985613049753</v>
      </c>
      <c r="AA2480" s="26">
        <v>142.2016274880956</v>
      </c>
      <c r="AB2480" s="26">
        <v>72.28121544800446</v>
      </c>
      <c r="AC2480" s="26">
        <v>2.0374112032362457</v>
      </c>
      <c r="AD2480" s="26">
        <v>1.7868888763575708</v>
      </c>
      <c r="AE2480" s="26">
        <v>467.5341562410066</v>
      </c>
    </row>
    <row r="2481" spans="1:31" x14ac:dyDescent="0.3">
      <c r="A2481">
        <v>2768181</v>
      </c>
      <c r="B2481">
        <v>1</v>
      </c>
      <c r="C2481" t="s">
        <v>80</v>
      </c>
      <c r="D2481" t="s">
        <v>97</v>
      </c>
      <c r="E2481" t="s">
        <v>170</v>
      </c>
      <c r="F2481" t="s">
        <v>6901</v>
      </c>
      <c r="G2481" t="s">
        <v>204</v>
      </c>
      <c r="H2481" t="s">
        <v>135</v>
      </c>
      <c r="I2481" t="s">
        <v>136</v>
      </c>
      <c r="J2481" t="s">
        <v>137</v>
      </c>
      <c r="K2481" t="s">
        <v>138</v>
      </c>
      <c r="L2481" t="s">
        <v>7141</v>
      </c>
      <c r="M2481" t="s">
        <v>7142</v>
      </c>
      <c r="N2481" s="26">
        <v>3.6688888880000001</v>
      </c>
      <c r="O2481">
        <v>0</v>
      </c>
      <c r="P2481">
        <v>28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 s="26">
        <v>0</v>
      </c>
      <c r="X2481" s="26">
        <v>58.452990004530086</v>
      </c>
      <c r="Y2481" s="26">
        <v>0</v>
      </c>
      <c r="Z2481" s="26">
        <v>0</v>
      </c>
      <c r="AA2481" s="26">
        <v>0</v>
      </c>
      <c r="AB2481" s="26">
        <v>0</v>
      </c>
      <c r="AC2481" s="26">
        <v>0</v>
      </c>
      <c r="AD2481" s="26">
        <v>0</v>
      </c>
      <c r="AE2481" s="26">
        <v>58.452990004530086</v>
      </c>
    </row>
    <row r="2482" spans="1:31" x14ac:dyDescent="0.3">
      <c r="A2482">
        <v>2767852</v>
      </c>
      <c r="B2482">
        <v>1</v>
      </c>
      <c r="C2482" t="s">
        <v>80</v>
      </c>
      <c r="D2482" t="s">
        <v>91</v>
      </c>
      <c r="E2482" t="s">
        <v>146</v>
      </c>
      <c r="F2482" t="s">
        <v>7143</v>
      </c>
      <c r="G2482" t="s">
        <v>186</v>
      </c>
      <c r="H2482" t="s">
        <v>149</v>
      </c>
      <c r="I2482" t="s">
        <v>136</v>
      </c>
      <c r="J2482" t="s">
        <v>137</v>
      </c>
      <c r="K2482" t="s">
        <v>187</v>
      </c>
      <c r="L2482" t="s">
        <v>7144</v>
      </c>
      <c r="M2482" t="s">
        <v>7145</v>
      </c>
      <c r="N2482" s="26">
        <v>7.6680555549999996</v>
      </c>
      <c r="O2482">
        <v>0</v>
      </c>
      <c r="P2482">
        <v>10</v>
      </c>
      <c r="Q2482">
        <v>0</v>
      </c>
      <c r="R2482">
        <v>25</v>
      </c>
      <c r="S2482">
        <v>0</v>
      </c>
      <c r="T2482">
        <v>7</v>
      </c>
      <c r="U2482">
        <v>0</v>
      </c>
      <c r="V2482">
        <v>0</v>
      </c>
      <c r="W2482" s="26">
        <v>0</v>
      </c>
      <c r="X2482" s="26">
        <v>16.4651623111566</v>
      </c>
      <c r="Y2482" s="26">
        <v>0</v>
      </c>
      <c r="Z2482" s="26">
        <v>6.6097992796030711</v>
      </c>
      <c r="AA2482" s="26">
        <v>0</v>
      </c>
      <c r="AB2482" s="26">
        <v>0.84014370445062303</v>
      </c>
      <c r="AC2482" s="26">
        <v>0</v>
      </c>
      <c r="AD2482" s="26">
        <v>0</v>
      </c>
      <c r="AE2482" s="26">
        <v>23.915105295210292</v>
      </c>
    </row>
    <row r="2483" spans="1:31" x14ac:dyDescent="0.3">
      <c r="A2483">
        <v>2768393</v>
      </c>
      <c r="B2483">
        <v>1</v>
      </c>
      <c r="C2483" t="s">
        <v>80</v>
      </c>
      <c r="D2483" t="s">
        <v>82</v>
      </c>
      <c r="E2483" t="s">
        <v>166</v>
      </c>
      <c r="F2483" t="s">
        <v>7146</v>
      </c>
      <c r="G2483" t="s">
        <v>204</v>
      </c>
      <c r="H2483" t="s">
        <v>135</v>
      </c>
      <c r="I2483" t="s">
        <v>136</v>
      </c>
      <c r="J2483" t="s">
        <v>137</v>
      </c>
      <c r="K2483" t="s">
        <v>138</v>
      </c>
      <c r="L2483" t="s">
        <v>7147</v>
      </c>
      <c r="M2483" t="s">
        <v>7148</v>
      </c>
      <c r="N2483" s="26">
        <v>1.3844444440000001</v>
      </c>
      <c r="O2483">
        <v>0</v>
      </c>
      <c r="P2483">
        <v>1</v>
      </c>
      <c r="Q2483">
        <v>0</v>
      </c>
      <c r="R2483">
        <v>0</v>
      </c>
      <c r="S2483">
        <v>0</v>
      </c>
      <c r="T2483">
        <v>6</v>
      </c>
      <c r="U2483">
        <v>0</v>
      </c>
      <c r="V2483">
        <v>0</v>
      </c>
      <c r="W2483" s="26">
        <v>0</v>
      </c>
      <c r="X2483" s="26">
        <v>2.694142517133334E-5</v>
      </c>
      <c r="Y2483" s="26">
        <v>0</v>
      </c>
      <c r="Z2483" s="26">
        <v>0</v>
      </c>
      <c r="AA2483" s="26">
        <v>0</v>
      </c>
      <c r="AB2483" s="26">
        <v>7.0164370247811103</v>
      </c>
      <c r="AC2483" s="26">
        <v>0</v>
      </c>
      <c r="AD2483" s="26">
        <v>0</v>
      </c>
      <c r="AE2483" s="26">
        <v>7.016463966206282</v>
      </c>
    </row>
    <row r="2484" spans="1:31" x14ac:dyDescent="0.3">
      <c r="A2484">
        <v>2768493</v>
      </c>
      <c r="B2484">
        <v>1</v>
      </c>
      <c r="C2484" t="s">
        <v>80</v>
      </c>
      <c r="D2484" t="s">
        <v>101</v>
      </c>
      <c r="E2484" t="s">
        <v>141</v>
      </c>
      <c r="F2484" t="s">
        <v>7149</v>
      </c>
      <c r="G2484" t="s">
        <v>143</v>
      </c>
      <c r="H2484" t="s">
        <v>135</v>
      </c>
      <c r="I2484" t="s">
        <v>136</v>
      </c>
      <c r="J2484" t="s">
        <v>137</v>
      </c>
      <c r="K2484" t="s">
        <v>138</v>
      </c>
      <c r="L2484" t="s">
        <v>7150</v>
      </c>
      <c r="M2484" t="s">
        <v>7151</v>
      </c>
      <c r="N2484" s="26">
        <v>0.88277777700000004</v>
      </c>
      <c r="O2484">
        <v>0</v>
      </c>
      <c r="P2484">
        <v>47</v>
      </c>
      <c r="Q2484">
        <v>0</v>
      </c>
      <c r="R2484">
        <v>0</v>
      </c>
      <c r="S2484">
        <v>0</v>
      </c>
      <c r="T2484">
        <v>14</v>
      </c>
      <c r="U2484">
        <v>0</v>
      </c>
      <c r="V2484">
        <v>0</v>
      </c>
      <c r="W2484" s="26">
        <v>0</v>
      </c>
      <c r="X2484" s="26">
        <v>14.678196698196322</v>
      </c>
      <c r="Y2484" s="26">
        <v>0</v>
      </c>
      <c r="Z2484" s="26">
        <v>0</v>
      </c>
      <c r="AA2484" s="26">
        <v>0</v>
      </c>
      <c r="AB2484" s="26">
        <v>7.3846778284322481</v>
      </c>
      <c r="AC2484" s="26">
        <v>0</v>
      </c>
      <c r="AD2484" s="26">
        <v>0</v>
      </c>
      <c r="AE2484" s="26">
        <v>22.062874526628569</v>
      </c>
    </row>
    <row r="2485" spans="1:31" x14ac:dyDescent="0.3">
      <c r="A2485">
        <v>2768250</v>
      </c>
      <c r="B2485">
        <v>1</v>
      </c>
      <c r="C2485" t="s">
        <v>80</v>
      </c>
      <c r="D2485" t="s">
        <v>105</v>
      </c>
      <c r="E2485" t="s">
        <v>170</v>
      </c>
      <c r="F2485" t="s">
        <v>7152</v>
      </c>
      <c r="G2485" t="s">
        <v>204</v>
      </c>
      <c r="H2485" t="s">
        <v>135</v>
      </c>
      <c r="I2485" t="s">
        <v>136</v>
      </c>
      <c r="J2485" t="s">
        <v>137</v>
      </c>
      <c r="K2485" t="s">
        <v>138</v>
      </c>
      <c r="L2485" t="s">
        <v>7153</v>
      </c>
      <c r="M2485" t="s">
        <v>7154</v>
      </c>
      <c r="N2485" s="26">
        <v>7.0777777769999997</v>
      </c>
      <c r="O2485">
        <v>0</v>
      </c>
      <c r="P2485">
        <v>1</v>
      </c>
      <c r="Q2485">
        <v>0</v>
      </c>
      <c r="R2485">
        <v>1</v>
      </c>
      <c r="S2485">
        <v>0</v>
      </c>
      <c r="T2485">
        <v>0</v>
      </c>
      <c r="U2485">
        <v>0</v>
      </c>
      <c r="V2485">
        <v>0</v>
      </c>
      <c r="W2485" s="26">
        <v>0</v>
      </c>
      <c r="X2485" s="26">
        <v>0</v>
      </c>
      <c r="Y2485" s="26">
        <v>0</v>
      </c>
      <c r="Z2485" s="26">
        <v>0</v>
      </c>
      <c r="AA2485" s="26">
        <v>0</v>
      </c>
      <c r="AB2485" s="26">
        <v>0</v>
      </c>
      <c r="AC2485" s="26">
        <v>0</v>
      </c>
      <c r="AD2485" s="26">
        <v>0</v>
      </c>
      <c r="AE2485" s="26">
        <v>0</v>
      </c>
    </row>
    <row r="2486" spans="1:31" x14ac:dyDescent="0.3">
      <c r="A2486">
        <v>2768350</v>
      </c>
      <c r="B2486">
        <v>1</v>
      </c>
      <c r="C2486" t="s">
        <v>80</v>
      </c>
      <c r="D2486" t="s">
        <v>100</v>
      </c>
      <c r="E2486" t="s">
        <v>132</v>
      </c>
      <c r="F2486" t="s">
        <v>7155</v>
      </c>
      <c r="G2486" t="s">
        <v>197</v>
      </c>
      <c r="H2486" t="s">
        <v>135</v>
      </c>
      <c r="I2486" t="s">
        <v>136</v>
      </c>
      <c r="J2486" t="s">
        <v>137</v>
      </c>
      <c r="K2486" t="s">
        <v>138</v>
      </c>
      <c r="L2486" t="s">
        <v>7156</v>
      </c>
      <c r="M2486" t="s">
        <v>7157</v>
      </c>
      <c r="N2486" s="26">
        <v>1.003055555</v>
      </c>
      <c r="O2486">
        <v>0</v>
      </c>
      <c r="P2486">
        <v>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 s="26">
        <v>0</v>
      </c>
      <c r="X2486" s="26">
        <v>0.48487974962110458</v>
      </c>
      <c r="Y2486" s="26">
        <v>0</v>
      </c>
      <c r="Z2486" s="26">
        <v>0</v>
      </c>
      <c r="AA2486" s="26">
        <v>0</v>
      </c>
      <c r="AB2486" s="26">
        <v>0</v>
      </c>
      <c r="AC2486" s="26">
        <v>0</v>
      </c>
      <c r="AD2486" s="26">
        <v>0</v>
      </c>
      <c r="AE2486" s="26">
        <v>0.48487974962110458</v>
      </c>
    </row>
    <row r="2487" spans="1:31" x14ac:dyDescent="0.3">
      <c r="A2487">
        <v>2767952</v>
      </c>
      <c r="B2487">
        <v>1</v>
      </c>
      <c r="C2487" t="s">
        <v>80</v>
      </c>
      <c r="D2487" t="s">
        <v>96</v>
      </c>
      <c r="E2487" t="s">
        <v>141</v>
      </c>
      <c r="F2487" t="s">
        <v>6314</v>
      </c>
      <c r="G2487" t="s">
        <v>628</v>
      </c>
      <c r="H2487" t="s">
        <v>135</v>
      </c>
      <c r="I2487" t="s">
        <v>136</v>
      </c>
      <c r="J2487" t="s">
        <v>137</v>
      </c>
      <c r="K2487" t="s">
        <v>187</v>
      </c>
      <c r="L2487" t="s">
        <v>7158</v>
      </c>
      <c r="M2487" t="s">
        <v>7159</v>
      </c>
      <c r="N2487" s="26">
        <v>0.49277777699999997</v>
      </c>
      <c r="O2487">
        <v>0</v>
      </c>
      <c r="P2487">
        <v>78</v>
      </c>
      <c r="Q2487">
        <v>0</v>
      </c>
      <c r="R2487">
        <v>1</v>
      </c>
      <c r="S2487">
        <v>0</v>
      </c>
      <c r="T2487">
        <v>15</v>
      </c>
      <c r="U2487">
        <v>0</v>
      </c>
      <c r="V2487">
        <v>0</v>
      </c>
      <c r="W2487" s="26">
        <v>0</v>
      </c>
      <c r="X2487" s="26">
        <v>13.890012403546981</v>
      </c>
      <c r="Y2487" s="26">
        <v>0</v>
      </c>
      <c r="Z2487" s="26">
        <v>0.27963660096710452</v>
      </c>
      <c r="AA2487" s="26">
        <v>0</v>
      </c>
      <c r="AB2487" s="26">
        <v>14.30482314494062</v>
      </c>
      <c r="AC2487" s="26">
        <v>0</v>
      </c>
      <c r="AD2487" s="26">
        <v>0</v>
      </c>
      <c r="AE2487" s="26">
        <v>28.474472149454705</v>
      </c>
    </row>
    <row r="2488" spans="1:31" x14ac:dyDescent="0.3">
      <c r="A2488">
        <v>2767995</v>
      </c>
      <c r="B2488">
        <v>1</v>
      </c>
      <c r="C2488" t="s">
        <v>80</v>
      </c>
      <c r="D2488" t="s">
        <v>94</v>
      </c>
      <c r="E2488" t="s">
        <v>152</v>
      </c>
      <c r="F2488" t="s">
        <v>7160</v>
      </c>
      <c r="G2488" t="s">
        <v>159</v>
      </c>
      <c r="H2488" t="s">
        <v>149</v>
      </c>
      <c r="I2488" t="s">
        <v>136</v>
      </c>
      <c r="J2488" t="s">
        <v>137</v>
      </c>
      <c r="K2488" t="s">
        <v>138</v>
      </c>
      <c r="L2488" t="s">
        <v>7161</v>
      </c>
      <c r="M2488" t="s">
        <v>7162</v>
      </c>
      <c r="N2488" s="26">
        <v>0.53388888800000001</v>
      </c>
      <c r="O2488">
        <v>2</v>
      </c>
      <c r="P2488">
        <v>0</v>
      </c>
      <c r="Q2488">
        <v>36</v>
      </c>
      <c r="R2488">
        <v>0</v>
      </c>
      <c r="S2488">
        <v>6</v>
      </c>
      <c r="T2488">
        <v>0</v>
      </c>
      <c r="U2488">
        <v>0</v>
      </c>
      <c r="V2488">
        <v>0</v>
      </c>
      <c r="W2488" s="26">
        <v>0.48240938160605401</v>
      </c>
      <c r="X2488" s="26">
        <v>0</v>
      </c>
      <c r="Y2488" s="26">
        <v>9.036136658015133</v>
      </c>
      <c r="Z2488" s="26">
        <v>0</v>
      </c>
      <c r="AA2488" s="26">
        <v>7.5410202782758518</v>
      </c>
      <c r="AB2488" s="26">
        <v>0</v>
      </c>
      <c r="AC2488" s="26">
        <v>0</v>
      </c>
      <c r="AD2488" s="26">
        <v>0</v>
      </c>
      <c r="AE2488" s="26">
        <v>17.059566317897037</v>
      </c>
    </row>
    <row r="2489" spans="1:31" x14ac:dyDescent="0.3">
      <c r="A2489">
        <v>2768244</v>
      </c>
      <c r="B2489">
        <v>1</v>
      </c>
      <c r="C2489" t="s">
        <v>81</v>
      </c>
      <c r="D2489" t="s">
        <v>123</v>
      </c>
      <c r="E2489" t="s">
        <v>152</v>
      </c>
      <c r="F2489" t="s">
        <v>7163</v>
      </c>
      <c r="G2489" t="s">
        <v>159</v>
      </c>
      <c r="H2489" t="s">
        <v>149</v>
      </c>
      <c r="I2489" t="s">
        <v>136</v>
      </c>
      <c r="J2489" t="s">
        <v>137</v>
      </c>
      <c r="K2489" t="s">
        <v>138</v>
      </c>
      <c r="L2489" t="s">
        <v>7164</v>
      </c>
      <c r="M2489" t="s">
        <v>7165</v>
      </c>
      <c r="N2489" s="26">
        <v>1.234722222</v>
      </c>
      <c r="O2489">
        <v>2</v>
      </c>
      <c r="P2489">
        <v>0</v>
      </c>
      <c r="Q2489">
        <v>59</v>
      </c>
      <c r="R2489">
        <v>0</v>
      </c>
      <c r="S2489">
        <v>9</v>
      </c>
      <c r="T2489">
        <v>0</v>
      </c>
      <c r="U2489">
        <v>0</v>
      </c>
      <c r="V2489">
        <v>0</v>
      </c>
      <c r="W2489" s="26">
        <v>0</v>
      </c>
      <c r="X2489" s="26">
        <v>0</v>
      </c>
      <c r="Y2489" s="26">
        <v>1.7639593070933337</v>
      </c>
      <c r="Z2489" s="26">
        <v>0</v>
      </c>
      <c r="AA2489" s="26">
        <v>0</v>
      </c>
      <c r="AB2489" s="26">
        <v>0</v>
      </c>
      <c r="AC2489" s="26">
        <v>0</v>
      </c>
      <c r="AD2489" s="26">
        <v>0</v>
      </c>
      <c r="AE2489" s="26">
        <v>1.7639593070933337</v>
      </c>
    </row>
    <row r="2490" spans="1:31" x14ac:dyDescent="0.3">
      <c r="A2490">
        <v>2767838</v>
      </c>
      <c r="B2490">
        <v>1</v>
      </c>
      <c r="C2490" t="s">
        <v>81</v>
      </c>
      <c r="D2490" t="s">
        <v>116</v>
      </c>
      <c r="E2490" t="s">
        <v>157</v>
      </c>
      <c r="F2490" t="s">
        <v>7166</v>
      </c>
      <c r="G2490" t="s">
        <v>628</v>
      </c>
      <c r="H2490" t="s">
        <v>149</v>
      </c>
      <c r="I2490" t="s">
        <v>136</v>
      </c>
      <c r="J2490" t="s">
        <v>137</v>
      </c>
      <c r="K2490" t="s">
        <v>187</v>
      </c>
      <c r="L2490" t="s">
        <v>7167</v>
      </c>
      <c r="M2490" t="s">
        <v>7168</v>
      </c>
      <c r="N2490" s="26">
        <v>3.3336111110000002</v>
      </c>
      <c r="O2490">
        <v>22</v>
      </c>
      <c r="P2490">
        <v>4298</v>
      </c>
      <c r="Q2490">
        <v>556</v>
      </c>
      <c r="R2490">
        <v>499</v>
      </c>
      <c r="S2490">
        <v>50</v>
      </c>
      <c r="T2490">
        <v>498</v>
      </c>
      <c r="U2490">
        <v>6</v>
      </c>
      <c r="V2490">
        <v>0</v>
      </c>
      <c r="W2490" s="26">
        <v>17.881381795416299</v>
      </c>
      <c r="X2490" s="26">
        <v>1841.4101502620654</v>
      </c>
      <c r="Y2490" s="26">
        <v>644.30362342142735</v>
      </c>
      <c r="Z2490" s="26">
        <v>152.05778654199707</v>
      </c>
      <c r="AA2490" s="26">
        <v>1973.7536232681236</v>
      </c>
      <c r="AB2490" s="26">
        <v>676.90670835975754</v>
      </c>
      <c r="AC2490" s="26">
        <v>400.00802756098761</v>
      </c>
      <c r="AD2490" s="26">
        <v>0</v>
      </c>
      <c r="AE2490" s="26">
        <v>5706.3213012097749</v>
      </c>
    </row>
    <row r="2491" spans="1:31" x14ac:dyDescent="0.3">
      <c r="A2491">
        <v>2767861</v>
      </c>
      <c r="B2491">
        <v>1</v>
      </c>
      <c r="C2491" t="s">
        <v>80</v>
      </c>
      <c r="D2491" t="s">
        <v>100</v>
      </c>
      <c r="E2491" t="s">
        <v>157</v>
      </c>
      <c r="F2491" t="s">
        <v>7169</v>
      </c>
      <c r="G2491" t="s">
        <v>159</v>
      </c>
      <c r="H2491" t="s">
        <v>149</v>
      </c>
      <c r="I2491" t="s">
        <v>136</v>
      </c>
      <c r="J2491" t="s">
        <v>137</v>
      </c>
      <c r="K2491" t="s">
        <v>138</v>
      </c>
      <c r="L2491" t="s">
        <v>7170</v>
      </c>
      <c r="M2491" t="s">
        <v>7171</v>
      </c>
      <c r="N2491" s="26">
        <v>0.52222222200000001</v>
      </c>
      <c r="O2491">
        <v>0</v>
      </c>
      <c r="P2491">
        <v>338</v>
      </c>
      <c r="Q2491">
        <v>0</v>
      </c>
      <c r="R2491">
        <v>126</v>
      </c>
      <c r="S2491">
        <v>0</v>
      </c>
      <c r="T2491">
        <v>85</v>
      </c>
      <c r="U2491">
        <v>0</v>
      </c>
      <c r="V2491">
        <v>0</v>
      </c>
      <c r="W2491" s="26">
        <v>0</v>
      </c>
      <c r="X2491" s="26">
        <v>37.264368615347429</v>
      </c>
      <c r="Y2491" s="26">
        <v>0</v>
      </c>
      <c r="Z2491" s="26">
        <v>18.521954261786814</v>
      </c>
      <c r="AA2491" s="26">
        <v>0</v>
      </c>
      <c r="AB2491" s="26">
        <v>31.219124345510913</v>
      </c>
      <c r="AC2491" s="26">
        <v>0</v>
      </c>
      <c r="AD2491" s="26">
        <v>0</v>
      </c>
      <c r="AE2491" s="26">
        <v>87.005447222645159</v>
      </c>
    </row>
    <row r="2492" spans="1:31" x14ac:dyDescent="0.3">
      <c r="A2492">
        <v>2768147</v>
      </c>
      <c r="B2492">
        <v>1</v>
      </c>
      <c r="C2492" t="s">
        <v>81</v>
      </c>
      <c r="D2492" t="s">
        <v>124</v>
      </c>
      <c r="E2492" t="s">
        <v>132</v>
      </c>
      <c r="F2492" t="s">
        <v>7172</v>
      </c>
      <c r="G2492" t="s">
        <v>197</v>
      </c>
      <c r="H2492" t="s">
        <v>135</v>
      </c>
      <c r="I2492" t="s">
        <v>136</v>
      </c>
      <c r="J2492" t="s">
        <v>137</v>
      </c>
      <c r="K2492" t="s">
        <v>138</v>
      </c>
      <c r="L2492" t="s">
        <v>7173</v>
      </c>
      <c r="M2492" t="s">
        <v>7174</v>
      </c>
      <c r="N2492" s="26">
        <v>2.0874999999999999</v>
      </c>
      <c r="O2492">
        <v>0</v>
      </c>
      <c r="P2492">
        <v>1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 s="26">
        <v>0</v>
      </c>
      <c r="X2492" s="26">
        <v>0.32529716665674041</v>
      </c>
      <c r="Y2492" s="26">
        <v>0</v>
      </c>
      <c r="Z2492" s="26">
        <v>0</v>
      </c>
      <c r="AA2492" s="26">
        <v>0</v>
      </c>
      <c r="AB2492" s="26">
        <v>0</v>
      </c>
      <c r="AC2492" s="26">
        <v>0</v>
      </c>
      <c r="AD2492" s="26">
        <v>0</v>
      </c>
      <c r="AE2492" s="26">
        <v>0.32529716665674041</v>
      </c>
    </row>
    <row r="2493" spans="1:31" x14ac:dyDescent="0.3">
      <c r="A2493">
        <v>2768007</v>
      </c>
      <c r="B2493">
        <v>1</v>
      </c>
      <c r="C2493" t="s">
        <v>81</v>
      </c>
      <c r="D2493" t="s">
        <v>113</v>
      </c>
      <c r="E2493" t="s">
        <v>152</v>
      </c>
      <c r="F2493" t="s">
        <v>7175</v>
      </c>
      <c r="G2493" t="s">
        <v>628</v>
      </c>
      <c r="H2493" t="s">
        <v>149</v>
      </c>
      <c r="I2493" t="s">
        <v>136</v>
      </c>
      <c r="J2493" t="s">
        <v>137</v>
      </c>
      <c r="K2493" t="s">
        <v>187</v>
      </c>
      <c r="L2493" t="s">
        <v>7176</v>
      </c>
      <c r="M2493" t="s">
        <v>7177</v>
      </c>
      <c r="N2493" s="26">
        <v>2.7497222219999999</v>
      </c>
      <c r="O2493">
        <v>0</v>
      </c>
      <c r="P2493">
        <v>1053</v>
      </c>
      <c r="Q2493">
        <v>5</v>
      </c>
      <c r="R2493">
        <v>21</v>
      </c>
      <c r="S2493">
        <v>0</v>
      </c>
      <c r="T2493">
        <v>123</v>
      </c>
      <c r="U2493">
        <v>0</v>
      </c>
      <c r="V2493">
        <v>0</v>
      </c>
      <c r="W2493" s="26">
        <v>0</v>
      </c>
      <c r="X2493" s="26">
        <v>553.76836737029805</v>
      </c>
      <c r="Y2493" s="26">
        <v>1.2069047028323834</v>
      </c>
      <c r="Z2493" s="26">
        <v>1.0591205976888889</v>
      </c>
      <c r="AA2493" s="26">
        <v>0</v>
      </c>
      <c r="AB2493" s="26">
        <v>187.06178586542259</v>
      </c>
      <c r="AC2493" s="26">
        <v>0</v>
      </c>
      <c r="AD2493" s="26">
        <v>0</v>
      </c>
      <c r="AE2493" s="26">
        <v>743.09617853624195</v>
      </c>
    </row>
    <row r="2494" spans="1:31" x14ac:dyDescent="0.3">
      <c r="A2494">
        <v>2767984</v>
      </c>
      <c r="B2494">
        <v>1</v>
      </c>
      <c r="C2494" t="s">
        <v>80</v>
      </c>
      <c r="D2494" t="s">
        <v>100</v>
      </c>
      <c r="E2494" t="s">
        <v>146</v>
      </c>
      <c r="F2494" t="s">
        <v>7178</v>
      </c>
      <c r="G2494" t="s">
        <v>774</v>
      </c>
      <c r="H2494" t="s">
        <v>149</v>
      </c>
      <c r="I2494" t="s">
        <v>136</v>
      </c>
      <c r="J2494" t="s">
        <v>137</v>
      </c>
      <c r="K2494" t="s">
        <v>187</v>
      </c>
      <c r="L2494" t="s">
        <v>7179</v>
      </c>
      <c r="M2494" t="s">
        <v>7180</v>
      </c>
      <c r="N2494" s="26">
        <v>1.9113888880000001</v>
      </c>
      <c r="O2494">
        <v>0</v>
      </c>
      <c r="P2494">
        <v>0</v>
      </c>
      <c r="Q2494">
        <v>0</v>
      </c>
      <c r="R2494">
        <v>0</v>
      </c>
      <c r="S2494">
        <v>1</v>
      </c>
      <c r="T2494">
        <v>0</v>
      </c>
      <c r="U2494">
        <v>0</v>
      </c>
      <c r="V2494">
        <v>0</v>
      </c>
      <c r="W2494" s="26">
        <v>0</v>
      </c>
      <c r="X2494" s="26">
        <v>0</v>
      </c>
      <c r="Y2494" s="26">
        <v>0</v>
      </c>
      <c r="Z2494" s="26">
        <v>0</v>
      </c>
      <c r="AA2494" s="26">
        <v>24.697152956431722</v>
      </c>
      <c r="AB2494" s="26">
        <v>0</v>
      </c>
      <c r="AC2494" s="26">
        <v>0</v>
      </c>
      <c r="AD2494" s="26">
        <v>0</v>
      </c>
      <c r="AE2494" s="26">
        <v>24.697152956431722</v>
      </c>
    </row>
    <row r="2495" spans="1:31" x14ac:dyDescent="0.3">
      <c r="A2495">
        <v>2768402</v>
      </c>
      <c r="B2495">
        <v>1</v>
      </c>
      <c r="C2495" t="s">
        <v>80</v>
      </c>
      <c r="D2495" t="s">
        <v>94</v>
      </c>
      <c r="E2495" t="s">
        <v>157</v>
      </c>
      <c r="F2495" t="s">
        <v>7181</v>
      </c>
      <c r="G2495" t="s">
        <v>159</v>
      </c>
      <c r="H2495" t="s">
        <v>149</v>
      </c>
      <c r="I2495" t="s">
        <v>136</v>
      </c>
      <c r="J2495" t="s">
        <v>137</v>
      </c>
      <c r="K2495" t="s">
        <v>138</v>
      </c>
      <c r="L2495" t="s">
        <v>7182</v>
      </c>
      <c r="M2495" t="s">
        <v>7183</v>
      </c>
      <c r="N2495" s="26">
        <v>3.2491666659999998</v>
      </c>
      <c r="O2495">
        <v>0</v>
      </c>
      <c r="P2495">
        <v>0</v>
      </c>
      <c r="Q2495">
        <v>11</v>
      </c>
      <c r="R2495">
        <v>116</v>
      </c>
      <c r="S2495">
        <v>1</v>
      </c>
      <c r="T2495">
        <v>8</v>
      </c>
      <c r="U2495">
        <v>0</v>
      </c>
      <c r="V2495">
        <v>0</v>
      </c>
      <c r="W2495" s="26">
        <v>0</v>
      </c>
      <c r="X2495" s="26">
        <v>0</v>
      </c>
      <c r="Y2495" s="26">
        <v>2.5482016574899027</v>
      </c>
      <c r="Z2495" s="26">
        <v>11.016168558720002</v>
      </c>
      <c r="AA2495" s="26">
        <v>6.9780459585184156</v>
      </c>
      <c r="AB2495" s="26">
        <v>0</v>
      </c>
      <c r="AC2495" s="26">
        <v>0</v>
      </c>
      <c r="AD2495" s="26">
        <v>0</v>
      </c>
      <c r="AE2495" s="26">
        <v>20.54241617472832</v>
      </c>
    </row>
    <row r="2496" spans="1:31" x14ac:dyDescent="0.3">
      <c r="A2496">
        <v>2767878</v>
      </c>
      <c r="B2496">
        <v>1</v>
      </c>
      <c r="C2496" t="s">
        <v>81</v>
      </c>
      <c r="D2496" t="s">
        <v>127</v>
      </c>
      <c r="E2496" t="s">
        <v>146</v>
      </c>
      <c r="F2496" t="s">
        <v>1621</v>
      </c>
      <c r="G2496" t="s">
        <v>159</v>
      </c>
      <c r="H2496" t="s">
        <v>149</v>
      </c>
      <c r="I2496" t="s">
        <v>136</v>
      </c>
      <c r="J2496" t="s">
        <v>137</v>
      </c>
      <c r="K2496" t="s">
        <v>138</v>
      </c>
      <c r="L2496" t="s">
        <v>7184</v>
      </c>
      <c r="M2496" t="s">
        <v>7185</v>
      </c>
      <c r="N2496" s="26">
        <v>0.82638888799999999</v>
      </c>
      <c r="O2496">
        <v>1</v>
      </c>
      <c r="P2496">
        <v>501</v>
      </c>
      <c r="Q2496">
        <v>107</v>
      </c>
      <c r="R2496">
        <v>142</v>
      </c>
      <c r="S2496">
        <v>8</v>
      </c>
      <c r="T2496">
        <v>71</v>
      </c>
      <c r="U2496">
        <v>0</v>
      </c>
      <c r="V2496">
        <v>0</v>
      </c>
      <c r="W2496" s="26">
        <v>0.96076546824871079</v>
      </c>
      <c r="X2496" s="26">
        <v>85.268411960070083</v>
      </c>
      <c r="Y2496" s="26">
        <v>102.77291163277852</v>
      </c>
      <c r="Z2496" s="26">
        <v>8.2214372828840183</v>
      </c>
      <c r="AA2496" s="26">
        <v>43.542251738766666</v>
      </c>
      <c r="AB2496" s="26">
        <v>23.251433836307523</v>
      </c>
      <c r="AC2496" s="26">
        <v>0</v>
      </c>
      <c r="AD2496" s="26">
        <v>0</v>
      </c>
      <c r="AE2496" s="26">
        <v>264.01721191905551</v>
      </c>
    </row>
    <row r="2497" spans="1:31" x14ac:dyDescent="0.3">
      <c r="A2497">
        <v>2768356</v>
      </c>
      <c r="B2497">
        <v>1</v>
      </c>
      <c r="C2497" t="s">
        <v>81</v>
      </c>
      <c r="D2497" t="s">
        <v>113</v>
      </c>
      <c r="E2497" t="s">
        <v>132</v>
      </c>
      <c r="F2497" t="s">
        <v>7186</v>
      </c>
      <c r="G2497" t="s">
        <v>197</v>
      </c>
      <c r="H2497" t="s">
        <v>135</v>
      </c>
      <c r="I2497" t="s">
        <v>136</v>
      </c>
      <c r="J2497" t="s">
        <v>137</v>
      </c>
      <c r="K2497" t="s">
        <v>138</v>
      </c>
      <c r="L2497" t="s">
        <v>7187</v>
      </c>
      <c r="M2497" t="s">
        <v>7188</v>
      </c>
      <c r="N2497" s="26">
        <v>1.724722222</v>
      </c>
      <c r="O2497">
        <v>0</v>
      </c>
      <c r="P2497">
        <v>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 s="26">
        <v>0</v>
      </c>
      <c r="X2497" s="26">
        <v>1.3371167913936561</v>
      </c>
      <c r="Y2497" s="26">
        <v>0</v>
      </c>
      <c r="Z2497" s="26">
        <v>0</v>
      </c>
      <c r="AA2497" s="26">
        <v>0</v>
      </c>
      <c r="AB2497" s="26">
        <v>0</v>
      </c>
      <c r="AC2497" s="26">
        <v>0</v>
      </c>
      <c r="AD2497" s="26">
        <v>0</v>
      </c>
      <c r="AE2497" s="26">
        <v>1.3371167913936561</v>
      </c>
    </row>
    <row r="2498" spans="1:31" x14ac:dyDescent="0.3">
      <c r="A2498">
        <v>2767835</v>
      </c>
      <c r="B2498">
        <v>2</v>
      </c>
      <c r="C2498" t="s">
        <v>81</v>
      </c>
      <c r="D2498" t="s">
        <v>118</v>
      </c>
      <c r="E2498" t="s">
        <v>152</v>
      </c>
      <c r="F2498" t="s">
        <v>7189</v>
      </c>
      <c r="G2498" t="s">
        <v>148</v>
      </c>
      <c r="H2498" t="s">
        <v>149</v>
      </c>
      <c r="I2498" t="s">
        <v>136</v>
      </c>
      <c r="J2498" t="s">
        <v>137</v>
      </c>
      <c r="K2498" t="s">
        <v>138</v>
      </c>
      <c r="L2498" t="s">
        <v>7190</v>
      </c>
      <c r="M2498" t="s">
        <v>7191</v>
      </c>
      <c r="N2498" s="26">
        <v>0.53583333300000002</v>
      </c>
      <c r="O2498">
        <v>21</v>
      </c>
      <c r="P2498">
        <v>665</v>
      </c>
      <c r="Q2498">
        <v>150</v>
      </c>
      <c r="R2498">
        <v>75</v>
      </c>
      <c r="S2498">
        <v>17</v>
      </c>
      <c r="T2498">
        <v>53</v>
      </c>
      <c r="U2498">
        <v>1</v>
      </c>
      <c r="V2498">
        <v>0</v>
      </c>
      <c r="W2498" s="26">
        <v>0.94276618886053098</v>
      </c>
      <c r="X2498" s="26">
        <v>7.5819449755022461</v>
      </c>
      <c r="Y2498" s="26">
        <v>10.732771230454279</v>
      </c>
      <c r="Z2498" s="26">
        <v>12.515068931903651</v>
      </c>
      <c r="AA2498" s="26">
        <v>47.649541408705311</v>
      </c>
      <c r="AB2498" s="26">
        <v>3.260619646478446</v>
      </c>
      <c r="AC2498" s="26">
        <v>121.80185595451795</v>
      </c>
      <c r="AD2498" s="26">
        <v>0</v>
      </c>
      <c r="AE2498" s="26">
        <v>204.4845683364224</v>
      </c>
    </row>
    <row r="2499" spans="1:31" x14ac:dyDescent="0.3">
      <c r="A2499">
        <v>2768316</v>
      </c>
      <c r="B2499">
        <v>1</v>
      </c>
      <c r="C2499" t="s">
        <v>81</v>
      </c>
      <c r="D2499" t="s">
        <v>120</v>
      </c>
      <c r="E2499" t="s">
        <v>152</v>
      </c>
      <c r="F2499" t="s">
        <v>7084</v>
      </c>
      <c r="G2499" t="s">
        <v>159</v>
      </c>
      <c r="H2499" t="s">
        <v>149</v>
      </c>
      <c r="I2499" t="s">
        <v>136</v>
      </c>
      <c r="J2499" t="s">
        <v>137</v>
      </c>
      <c r="K2499" t="s">
        <v>138</v>
      </c>
      <c r="L2499" t="s">
        <v>7192</v>
      </c>
      <c r="M2499" t="s">
        <v>7193</v>
      </c>
      <c r="N2499" s="26">
        <v>1.4086111109999999</v>
      </c>
      <c r="O2499">
        <v>1</v>
      </c>
      <c r="P2499">
        <v>324</v>
      </c>
      <c r="Q2499">
        <v>54</v>
      </c>
      <c r="R2499">
        <v>114</v>
      </c>
      <c r="S2499">
        <v>5</v>
      </c>
      <c r="T2499">
        <v>31</v>
      </c>
      <c r="U2499">
        <v>1</v>
      </c>
      <c r="V2499">
        <v>0</v>
      </c>
      <c r="W2499" s="26">
        <v>0.3635877572316667</v>
      </c>
      <c r="X2499" s="26">
        <v>71.675386384033956</v>
      </c>
      <c r="Y2499" s="26">
        <v>108.69367585391277</v>
      </c>
      <c r="Z2499" s="26">
        <v>4.4063564145777763</v>
      </c>
      <c r="AA2499" s="26">
        <v>29.929406143348594</v>
      </c>
      <c r="AB2499" s="26">
        <v>17.296144633629222</v>
      </c>
      <c r="AC2499" s="26">
        <v>5.6046773495309443</v>
      </c>
      <c r="AD2499" s="26">
        <v>0</v>
      </c>
      <c r="AE2499" s="26">
        <v>237.96923453626491</v>
      </c>
    </row>
    <row r="2500" spans="1:31" x14ac:dyDescent="0.3">
      <c r="A2500">
        <v>2767775</v>
      </c>
      <c r="B2500">
        <v>1</v>
      </c>
      <c r="C2500" t="s">
        <v>80</v>
      </c>
      <c r="D2500" t="s">
        <v>82</v>
      </c>
      <c r="E2500" t="s">
        <v>166</v>
      </c>
      <c r="F2500" t="s">
        <v>7194</v>
      </c>
      <c r="G2500" t="s">
        <v>186</v>
      </c>
      <c r="H2500" t="s">
        <v>135</v>
      </c>
      <c r="I2500" t="s">
        <v>136</v>
      </c>
      <c r="J2500" t="s">
        <v>137</v>
      </c>
      <c r="K2500" t="s">
        <v>187</v>
      </c>
      <c r="L2500" t="s">
        <v>7195</v>
      </c>
      <c r="M2500" t="s">
        <v>7196</v>
      </c>
      <c r="N2500" s="26">
        <v>4.2666666659999999</v>
      </c>
      <c r="O2500">
        <v>0</v>
      </c>
      <c r="P2500">
        <v>1</v>
      </c>
      <c r="Q2500">
        <v>0</v>
      </c>
      <c r="R2500">
        <v>0</v>
      </c>
      <c r="S2500">
        <v>0</v>
      </c>
      <c r="T2500">
        <v>72</v>
      </c>
      <c r="U2500">
        <v>0</v>
      </c>
      <c r="V2500">
        <v>0</v>
      </c>
      <c r="W2500" s="26">
        <v>0</v>
      </c>
      <c r="X2500" s="26">
        <v>1.6006892087497202</v>
      </c>
      <c r="Y2500" s="26">
        <v>0</v>
      </c>
      <c r="Z2500" s="26">
        <v>0</v>
      </c>
      <c r="AA2500" s="26">
        <v>0</v>
      </c>
      <c r="AB2500" s="26">
        <v>68.37160253215454</v>
      </c>
      <c r="AC2500" s="26">
        <v>0</v>
      </c>
      <c r="AD2500" s="26">
        <v>0</v>
      </c>
      <c r="AE2500" s="26">
        <v>69.972291740904254</v>
      </c>
    </row>
    <row r="2501" spans="1:31" x14ac:dyDescent="0.3">
      <c r="A2501">
        <v>2767967</v>
      </c>
      <c r="B2501">
        <v>1</v>
      </c>
      <c r="C2501" t="s">
        <v>81</v>
      </c>
      <c r="D2501" t="s">
        <v>114</v>
      </c>
      <c r="E2501" t="s">
        <v>152</v>
      </c>
      <c r="F2501" t="s">
        <v>7197</v>
      </c>
      <c r="G2501" t="s">
        <v>186</v>
      </c>
      <c r="H2501" t="s">
        <v>149</v>
      </c>
      <c r="I2501" t="s">
        <v>136</v>
      </c>
      <c r="J2501" t="s">
        <v>137</v>
      </c>
      <c r="K2501" t="s">
        <v>187</v>
      </c>
      <c r="L2501" t="s">
        <v>7198</v>
      </c>
      <c r="M2501" t="s">
        <v>7199</v>
      </c>
      <c r="N2501" s="26">
        <v>9.4797222219999995</v>
      </c>
      <c r="O2501">
        <v>2</v>
      </c>
      <c r="P2501">
        <v>546</v>
      </c>
      <c r="Q2501">
        <v>2</v>
      </c>
      <c r="R2501">
        <v>2</v>
      </c>
      <c r="S2501">
        <v>4</v>
      </c>
      <c r="T2501">
        <v>42</v>
      </c>
      <c r="U2501">
        <v>0</v>
      </c>
      <c r="V2501">
        <v>0</v>
      </c>
      <c r="W2501" s="26">
        <v>4.3147687467366671</v>
      </c>
      <c r="X2501" s="26">
        <v>468.96069506792497</v>
      </c>
      <c r="Y2501" s="26">
        <v>124.82982962526923</v>
      </c>
      <c r="Z2501" s="26">
        <v>3.5831943733333338</v>
      </c>
      <c r="AA2501" s="26">
        <v>122.88740918193389</v>
      </c>
      <c r="AB2501" s="26">
        <v>179.65522251656822</v>
      </c>
      <c r="AC2501" s="26">
        <v>0</v>
      </c>
      <c r="AD2501" s="26">
        <v>0</v>
      </c>
      <c r="AE2501" s="26">
        <v>904.23111951176622</v>
      </c>
    </row>
    <row r="2502" spans="1:31" x14ac:dyDescent="0.3">
      <c r="A2502">
        <v>2768462</v>
      </c>
      <c r="B2502">
        <v>1</v>
      </c>
      <c r="C2502" t="s">
        <v>80</v>
      </c>
      <c r="D2502" t="s">
        <v>100</v>
      </c>
      <c r="E2502" t="s">
        <v>132</v>
      </c>
      <c r="F2502" t="s">
        <v>7200</v>
      </c>
      <c r="G2502" t="s">
        <v>307</v>
      </c>
      <c r="H2502" t="s">
        <v>135</v>
      </c>
      <c r="I2502" t="s">
        <v>136</v>
      </c>
      <c r="J2502" t="s">
        <v>137</v>
      </c>
      <c r="K2502" t="s">
        <v>138</v>
      </c>
      <c r="L2502" t="s">
        <v>7201</v>
      </c>
      <c r="M2502" t="s">
        <v>7202</v>
      </c>
      <c r="N2502" s="26">
        <v>0.90305555500000001</v>
      </c>
      <c r="O2502">
        <v>0</v>
      </c>
      <c r="P2502">
        <v>5</v>
      </c>
      <c r="Q2502">
        <v>0</v>
      </c>
      <c r="R2502">
        <v>0</v>
      </c>
      <c r="S2502">
        <v>0</v>
      </c>
      <c r="T2502">
        <v>1</v>
      </c>
      <c r="U2502">
        <v>0</v>
      </c>
      <c r="V2502">
        <v>0</v>
      </c>
      <c r="W2502" s="26">
        <v>0</v>
      </c>
      <c r="X2502" s="26">
        <v>1.2838145744513998</v>
      </c>
      <c r="Y2502" s="26">
        <v>0</v>
      </c>
      <c r="Z2502" s="26">
        <v>0</v>
      </c>
      <c r="AA2502" s="26">
        <v>0</v>
      </c>
      <c r="AB2502" s="26">
        <v>1.0233588988697222</v>
      </c>
      <c r="AC2502" s="26">
        <v>0</v>
      </c>
      <c r="AD2502" s="26">
        <v>0</v>
      </c>
      <c r="AE2502" s="26">
        <v>2.307173473321122</v>
      </c>
    </row>
    <row r="2503" spans="1:31" x14ac:dyDescent="0.3">
      <c r="A2503">
        <v>2768216</v>
      </c>
      <c r="B2503">
        <v>1</v>
      </c>
      <c r="C2503" t="s">
        <v>81</v>
      </c>
      <c r="D2503" t="s">
        <v>115</v>
      </c>
      <c r="E2503" t="s">
        <v>170</v>
      </c>
      <c r="F2503" t="s">
        <v>7203</v>
      </c>
      <c r="G2503" t="s">
        <v>143</v>
      </c>
      <c r="H2503" t="s">
        <v>135</v>
      </c>
      <c r="I2503" t="s">
        <v>136</v>
      </c>
      <c r="J2503" t="s">
        <v>137</v>
      </c>
      <c r="K2503" t="s">
        <v>138</v>
      </c>
      <c r="L2503" t="s">
        <v>7204</v>
      </c>
      <c r="M2503" t="s">
        <v>7205</v>
      </c>
      <c r="N2503" s="26">
        <v>1.2538888880000001</v>
      </c>
      <c r="O2503">
        <v>0</v>
      </c>
      <c r="P2503">
        <v>34</v>
      </c>
      <c r="Q2503">
        <v>0</v>
      </c>
      <c r="R2503">
        <v>0</v>
      </c>
      <c r="S2503">
        <v>0</v>
      </c>
      <c r="T2503">
        <v>1</v>
      </c>
      <c r="U2503">
        <v>0</v>
      </c>
      <c r="V2503">
        <v>0</v>
      </c>
      <c r="W2503" s="26">
        <v>0</v>
      </c>
      <c r="X2503" s="26">
        <v>3.0128372234380341</v>
      </c>
      <c r="Y2503" s="26">
        <v>0</v>
      </c>
      <c r="Z2503" s="26">
        <v>0</v>
      </c>
      <c r="AA2503" s="26">
        <v>0</v>
      </c>
      <c r="AB2503" s="26">
        <v>0</v>
      </c>
      <c r="AC2503" s="26">
        <v>0</v>
      </c>
      <c r="AD2503" s="26">
        <v>0</v>
      </c>
      <c r="AE2503" s="26">
        <v>3.0128372234380341</v>
      </c>
    </row>
    <row r="2504" spans="1:31" x14ac:dyDescent="0.3">
      <c r="A2504">
        <v>2767821</v>
      </c>
      <c r="B2504">
        <v>1</v>
      </c>
      <c r="C2504" t="s">
        <v>80</v>
      </c>
      <c r="D2504" t="s">
        <v>86</v>
      </c>
      <c r="E2504" t="s">
        <v>170</v>
      </c>
      <c r="F2504" t="s">
        <v>7206</v>
      </c>
      <c r="G2504" t="s">
        <v>1313</v>
      </c>
      <c r="H2504" t="s">
        <v>135</v>
      </c>
      <c r="I2504" t="s">
        <v>136</v>
      </c>
      <c r="J2504" t="s">
        <v>137</v>
      </c>
      <c r="K2504" t="s">
        <v>138</v>
      </c>
      <c r="L2504" t="s">
        <v>7207</v>
      </c>
      <c r="M2504" t="s">
        <v>7208</v>
      </c>
      <c r="N2504" s="26">
        <v>1.372777777</v>
      </c>
      <c r="O2504">
        <v>0</v>
      </c>
      <c r="P2504">
        <v>9</v>
      </c>
      <c r="Q2504">
        <v>0</v>
      </c>
      <c r="R2504">
        <v>6</v>
      </c>
      <c r="S2504">
        <v>0</v>
      </c>
      <c r="T2504">
        <v>2</v>
      </c>
      <c r="U2504">
        <v>0</v>
      </c>
      <c r="V2504">
        <v>0</v>
      </c>
      <c r="W2504" s="26">
        <v>0</v>
      </c>
      <c r="X2504" s="26">
        <v>15.784186225107602</v>
      </c>
      <c r="Y2504" s="26">
        <v>0</v>
      </c>
      <c r="Z2504" s="26">
        <v>3.1997011640516897</v>
      </c>
      <c r="AA2504" s="26">
        <v>0</v>
      </c>
      <c r="AB2504" s="26">
        <v>2.6234925820696002</v>
      </c>
      <c r="AC2504" s="26">
        <v>0</v>
      </c>
      <c r="AD2504" s="26">
        <v>0</v>
      </c>
      <c r="AE2504" s="26">
        <v>21.607379971228895</v>
      </c>
    </row>
    <row r="2505" spans="1:31" x14ac:dyDescent="0.3">
      <c r="A2505">
        <v>2768110</v>
      </c>
      <c r="B2505">
        <v>1</v>
      </c>
      <c r="C2505" t="s">
        <v>80</v>
      </c>
      <c r="D2505" t="s">
        <v>88</v>
      </c>
      <c r="E2505" t="s">
        <v>170</v>
      </c>
      <c r="F2505" t="s">
        <v>7209</v>
      </c>
      <c r="G2505" t="s">
        <v>186</v>
      </c>
      <c r="H2505" t="s">
        <v>135</v>
      </c>
      <c r="I2505" t="s">
        <v>136</v>
      </c>
      <c r="J2505" t="s">
        <v>137</v>
      </c>
      <c r="K2505" t="s">
        <v>187</v>
      </c>
      <c r="L2505" t="s">
        <v>7210</v>
      </c>
      <c r="M2505" t="s">
        <v>7211</v>
      </c>
      <c r="N2505" s="26">
        <v>0.56083333300000004</v>
      </c>
      <c r="O2505">
        <v>0</v>
      </c>
      <c r="P2505">
        <v>128</v>
      </c>
      <c r="Q2505">
        <v>0</v>
      </c>
      <c r="R2505">
        <v>0</v>
      </c>
      <c r="S2505">
        <v>0</v>
      </c>
      <c r="T2505">
        <v>25</v>
      </c>
      <c r="U2505">
        <v>0</v>
      </c>
      <c r="V2505">
        <v>0</v>
      </c>
      <c r="W2505" s="26">
        <v>0</v>
      </c>
      <c r="X2505" s="26">
        <v>15.896320148438351</v>
      </c>
      <c r="Y2505" s="26">
        <v>0</v>
      </c>
      <c r="Z2505" s="26">
        <v>0</v>
      </c>
      <c r="AA2505" s="26">
        <v>0</v>
      </c>
      <c r="AB2505" s="26">
        <v>7.4308962886192269</v>
      </c>
      <c r="AC2505" s="26">
        <v>0</v>
      </c>
      <c r="AD2505" s="26">
        <v>0</v>
      </c>
      <c r="AE2505" s="26">
        <v>23.327216437057579</v>
      </c>
    </row>
    <row r="2506" spans="1:31" x14ac:dyDescent="0.3">
      <c r="A2506">
        <v>2768445</v>
      </c>
      <c r="B2506">
        <v>1</v>
      </c>
      <c r="C2506" t="s">
        <v>81</v>
      </c>
      <c r="D2506" t="s">
        <v>116</v>
      </c>
      <c r="E2506" t="s">
        <v>132</v>
      </c>
      <c r="F2506" t="s">
        <v>7212</v>
      </c>
      <c r="G2506" t="s">
        <v>197</v>
      </c>
      <c r="H2506" t="s">
        <v>135</v>
      </c>
      <c r="I2506" t="s">
        <v>136</v>
      </c>
      <c r="J2506" t="s">
        <v>137</v>
      </c>
      <c r="K2506" t="s">
        <v>138</v>
      </c>
      <c r="L2506" t="s">
        <v>7213</v>
      </c>
      <c r="M2506" t="s">
        <v>7214</v>
      </c>
      <c r="N2506" s="26">
        <v>2.931944444</v>
      </c>
      <c r="O2506">
        <v>0</v>
      </c>
      <c r="P2506">
        <v>1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 s="26">
        <v>0</v>
      </c>
      <c r="X2506" s="26">
        <v>0.76617257319305354</v>
      </c>
      <c r="Y2506" s="26">
        <v>0</v>
      </c>
      <c r="Z2506" s="26">
        <v>0</v>
      </c>
      <c r="AA2506" s="26">
        <v>0</v>
      </c>
      <c r="AB2506" s="26">
        <v>0</v>
      </c>
      <c r="AC2506" s="26">
        <v>0</v>
      </c>
      <c r="AD2506" s="26">
        <v>0</v>
      </c>
      <c r="AE2506" s="26">
        <v>0.76617257319305354</v>
      </c>
    </row>
    <row r="2507" spans="1:31" x14ac:dyDescent="0.3">
      <c r="A2507">
        <v>2768425</v>
      </c>
      <c r="B2507">
        <v>1</v>
      </c>
      <c r="C2507" t="s">
        <v>80</v>
      </c>
      <c r="D2507" t="s">
        <v>95</v>
      </c>
      <c r="E2507" t="s">
        <v>170</v>
      </c>
      <c r="F2507" t="s">
        <v>7215</v>
      </c>
      <c r="G2507" t="s">
        <v>143</v>
      </c>
      <c r="H2507" t="s">
        <v>135</v>
      </c>
      <c r="I2507" t="s">
        <v>136</v>
      </c>
      <c r="J2507" t="s">
        <v>137</v>
      </c>
      <c r="K2507" t="s">
        <v>138</v>
      </c>
      <c r="L2507" t="s">
        <v>7216</v>
      </c>
      <c r="M2507" t="s">
        <v>7217</v>
      </c>
      <c r="N2507" s="26">
        <v>1.590833333</v>
      </c>
      <c r="O2507">
        <v>0</v>
      </c>
      <c r="P2507">
        <v>75</v>
      </c>
      <c r="Q2507">
        <v>0</v>
      </c>
      <c r="R2507">
        <v>0</v>
      </c>
      <c r="S2507">
        <v>0</v>
      </c>
      <c r="T2507">
        <v>1</v>
      </c>
      <c r="U2507">
        <v>0</v>
      </c>
      <c r="V2507">
        <v>0</v>
      </c>
      <c r="W2507" s="26">
        <v>0</v>
      </c>
      <c r="X2507" s="26">
        <v>22.747731486952841</v>
      </c>
      <c r="Y2507" s="26">
        <v>0</v>
      </c>
      <c r="Z2507" s="26">
        <v>0</v>
      </c>
      <c r="AA2507" s="26">
        <v>0</v>
      </c>
      <c r="AB2507" s="26">
        <v>2.062742860657222</v>
      </c>
      <c r="AC2507" s="26">
        <v>0</v>
      </c>
      <c r="AD2507" s="26">
        <v>0</v>
      </c>
      <c r="AE2507" s="26">
        <v>24.810474347610061</v>
      </c>
    </row>
    <row r="2508" spans="1:31" x14ac:dyDescent="0.3">
      <c r="A2508">
        <v>2767841</v>
      </c>
      <c r="B2508">
        <v>1</v>
      </c>
      <c r="C2508" t="s">
        <v>81</v>
      </c>
      <c r="D2508" t="s">
        <v>127</v>
      </c>
      <c r="E2508" t="s">
        <v>152</v>
      </c>
      <c r="F2508" t="s">
        <v>4373</v>
      </c>
      <c r="G2508" t="s">
        <v>159</v>
      </c>
      <c r="H2508" t="s">
        <v>149</v>
      </c>
      <c r="I2508" t="s">
        <v>136</v>
      </c>
      <c r="J2508" t="s">
        <v>137</v>
      </c>
      <c r="K2508" t="s">
        <v>138</v>
      </c>
      <c r="L2508" t="s">
        <v>7218</v>
      </c>
      <c r="M2508" t="s">
        <v>7219</v>
      </c>
      <c r="N2508" s="26">
        <v>1.8319444439999999</v>
      </c>
      <c r="O2508">
        <v>6</v>
      </c>
      <c r="P2508">
        <v>12</v>
      </c>
      <c r="Q2508">
        <v>191</v>
      </c>
      <c r="R2508">
        <v>121</v>
      </c>
      <c r="S2508">
        <v>15</v>
      </c>
      <c r="T2508">
        <v>8</v>
      </c>
      <c r="U2508">
        <v>0</v>
      </c>
      <c r="V2508">
        <v>0</v>
      </c>
      <c r="W2508" s="26">
        <v>4.0735257084247962</v>
      </c>
      <c r="X2508" s="26">
        <v>0</v>
      </c>
      <c r="Y2508" s="26">
        <v>70.19997300374547</v>
      </c>
      <c r="Z2508" s="26">
        <v>18.147384755292109</v>
      </c>
      <c r="AA2508" s="26">
        <v>144.91690033742765</v>
      </c>
      <c r="AB2508" s="26">
        <v>2.1530533760244204</v>
      </c>
      <c r="AC2508" s="26">
        <v>0</v>
      </c>
      <c r="AD2508" s="26">
        <v>0</v>
      </c>
      <c r="AE2508" s="26">
        <v>239.49083718091444</v>
      </c>
    </row>
    <row r="2509" spans="1:31" x14ac:dyDescent="0.3">
      <c r="A2509">
        <v>2768439</v>
      </c>
      <c r="B2509">
        <v>1</v>
      </c>
      <c r="C2509" t="s">
        <v>81</v>
      </c>
      <c r="D2509" t="s">
        <v>128</v>
      </c>
      <c r="E2509" t="s">
        <v>132</v>
      </c>
      <c r="F2509" t="s">
        <v>7220</v>
      </c>
      <c r="G2509" t="s">
        <v>134</v>
      </c>
      <c r="H2509" t="s">
        <v>135</v>
      </c>
      <c r="I2509" t="s">
        <v>136</v>
      </c>
      <c r="J2509" t="s">
        <v>137</v>
      </c>
      <c r="K2509" t="s">
        <v>138</v>
      </c>
      <c r="L2509" t="s">
        <v>7221</v>
      </c>
      <c r="M2509" t="s">
        <v>7222</v>
      </c>
      <c r="N2509" s="26">
        <v>6.8516666659999999</v>
      </c>
      <c r="O2509">
        <v>0</v>
      </c>
      <c r="P2509">
        <v>6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 s="26">
        <v>0</v>
      </c>
      <c r="X2509" s="26">
        <v>7.4726408571006875</v>
      </c>
      <c r="Y2509" s="26">
        <v>0</v>
      </c>
      <c r="Z2509" s="26">
        <v>0</v>
      </c>
      <c r="AA2509" s="26">
        <v>0</v>
      </c>
      <c r="AB2509" s="26">
        <v>0</v>
      </c>
      <c r="AC2509" s="26">
        <v>0</v>
      </c>
      <c r="AD2509" s="26">
        <v>0</v>
      </c>
      <c r="AE2509" s="26">
        <v>7.4726408571006875</v>
      </c>
    </row>
    <row r="2510" spans="1:31" x14ac:dyDescent="0.3">
      <c r="A2510">
        <v>2768382</v>
      </c>
      <c r="B2510">
        <v>1</v>
      </c>
      <c r="C2510" t="s">
        <v>80</v>
      </c>
      <c r="D2510" t="s">
        <v>96</v>
      </c>
      <c r="E2510" t="s">
        <v>132</v>
      </c>
      <c r="F2510" t="s">
        <v>7223</v>
      </c>
      <c r="G2510" t="s">
        <v>197</v>
      </c>
      <c r="H2510" t="s">
        <v>135</v>
      </c>
      <c r="I2510" t="s">
        <v>136</v>
      </c>
      <c r="J2510" t="s">
        <v>137</v>
      </c>
      <c r="K2510" t="s">
        <v>138</v>
      </c>
      <c r="L2510" t="s">
        <v>7224</v>
      </c>
      <c r="M2510" t="s">
        <v>7225</v>
      </c>
      <c r="N2510" s="26">
        <v>4.7577777770000003</v>
      </c>
      <c r="O2510">
        <v>0</v>
      </c>
      <c r="P2510">
        <v>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 s="26">
        <v>0</v>
      </c>
      <c r="X2510" s="26">
        <v>2.5038371429752559</v>
      </c>
      <c r="Y2510" s="26">
        <v>0</v>
      </c>
      <c r="Z2510" s="26">
        <v>0</v>
      </c>
      <c r="AA2510" s="26">
        <v>0</v>
      </c>
      <c r="AB2510" s="26">
        <v>0</v>
      </c>
      <c r="AC2510" s="26">
        <v>0</v>
      </c>
      <c r="AD2510" s="26">
        <v>0</v>
      </c>
      <c r="AE2510" s="26">
        <v>2.5038371429752559</v>
      </c>
    </row>
    <row r="2511" spans="1:31" x14ac:dyDescent="0.3">
      <c r="A2511">
        <v>2767835</v>
      </c>
      <c r="B2511">
        <v>1</v>
      </c>
      <c r="C2511" t="s">
        <v>81</v>
      </c>
      <c r="D2511" t="s">
        <v>118</v>
      </c>
      <c r="E2511" t="s">
        <v>146</v>
      </c>
      <c r="F2511" t="s">
        <v>7226</v>
      </c>
      <c r="G2511" t="s">
        <v>148</v>
      </c>
      <c r="H2511" t="s">
        <v>149</v>
      </c>
      <c r="I2511" t="s">
        <v>136</v>
      </c>
      <c r="J2511" t="s">
        <v>137</v>
      </c>
      <c r="K2511" t="s">
        <v>138</v>
      </c>
      <c r="L2511" t="s">
        <v>7227</v>
      </c>
      <c r="M2511" t="s">
        <v>7190</v>
      </c>
      <c r="N2511" s="26">
        <v>1.061388888</v>
      </c>
      <c r="O2511">
        <v>0</v>
      </c>
      <c r="P2511">
        <v>0</v>
      </c>
      <c r="Q2511">
        <v>25</v>
      </c>
      <c r="R2511">
        <v>55</v>
      </c>
      <c r="S2511">
        <v>0</v>
      </c>
      <c r="T2511">
        <v>5</v>
      </c>
      <c r="U2511">
        <v>0</v>
      </c>
      <c r="V2511">
        <v>0</v>
      </c>
      <c r="W2511" s="26">
        <v>0</v>
      </c>
      <c r="X2511" s="26">
        <v>0</v>
      </c>
      <c r="Y2511" s="26">
        <v>0.90808722046714663</v>
      </c>
      <c r="Z2511" s="26">
        <v>2.6715749337772352</v>
      </c>
      <c r="AA2511" s="26">
        <v>0</v>
      </c>
      <c r="AB2511" s="26">
        <v>0</v>
      </c>
      <c r="AC2511" s="26">
        <v>0</v>
      </c>
      <c r="AD2511" s="26">
        <v>0</v>
      </c>
      <c r="AE2511" s="26">
        <v>3.5796621542443816</v>
      </c>
    </row>
    <row r="2512" spans="1:31" x14ac:dyDescent="0.3">
      <c r="A2512">
        <v>2768150</v>
      </c>
      <c r="B2512">
        <v>1</v>
      </c>
      <c r="C2512" t="s">
        <v>80</v>
      </c>
      <c r="D2512" t="s">
        <v>105</v>
      </c>
      <c r="E2512" t="s">
        <v>152</v>
      </c>
      <c r="F2512" t="s">
        <v>7228</v>
      </c>
      <c r="G2512" t="s">
        <v>159</v>
      </c>
      <c r="H2512" t="s">
        <v>149</v>
      </c>
      <c r="I2512" t="s">
        <v>136</v>
      </c>
      <c r="J2512" t="s">
        <v>137</v>
      </c>
      <c r="K2512" t="s">
        <v>138</v>
      </c>
      <c r="L2512" t="s">
        <v>7229</v>
      </c>
      <c r="M2512" t="s">
        <v>7230</v>
      </c>
      <c r="N2512" s="26">
        <v>0.201944444</v>
      </c>
      <c r="O2512">
        <v>0</v>
      </c>
      <c r="P2512">
        <v>4638</v>
      </c>
      <c r="Q2512">
        <v>0</v>
      </c>
      <c r="R2512">
        <v>0</v>
      </c>
      <c r="S2512">
        <v>0</v>
      </c>
      <c r="T2512">
        <v>355</v>
      </c>
      <c r="U2512">
        <v>0</v>
      </c>
      <c r="V2512">
        <v>0</v>
      </c>
      <c r="W2512" s="26">
        <v>0</v>
      </c>
      <c r="X2512" s="26">
        <v>231.56049511248705</v>
      </c>
      <c r="Y2512" s="26">
        <v>0</v>
      </c>
      <c r="Z2512" s="26">
        <v>0</v>
      </c>
      <c r="AA2512" s="26">
        <v>0</v>
      </c>
      <c r="AB2512" s="26">
        <v>60.922873970246208</v>
      </c>
      <c r="AC2512" s="26">
        <v>0</v>
      </c>
      <c r="AD2512" s="26">
        <v>0</v>
      </c>
      <c r="AE2512" s="26">
        <v>292.48336908273325</v>
      </c>
    </row>
    <row r="2513" spans="1:31" x14ac:dyDescent="0.3">
      <c r="A2513">
        <v>2768545</v>
      </c>
      <c r="B2513">
        <v>1</v>
      </c>
      <c r="C2513" t="s">
        <v>80</v>
      </c>
      <c r="D2513" t="s">
        <v>90</v>
      </c>
      <c r="E2513" t="s">
        <v>146</v>
      </c>
      <c r="F2513" t="s">
        <v>7231</v>
      </c>
      <c r="G2513" t="s">
        <v>326</v>
      </c>
      <c r="H2513" t="s">
        <v>149</v>
      </c>
      <c r="I2513" t="s">
        <v>136</v>
      </c>
      <c r="J2513" t="s">
        <v>137</v>
      </c>
      <c r="K2513" t="s">
        <v>138</v>
      </c>
      <c r="L2513" t="s">
        <v>7232</v>
      </c>
      <c r="M2513" t="s">
        <v>7233</v>
      </c>
      <c r="N2513" s="26">
        <v>0.13916666599999999</v>
      </c>
      <c r="O2513">
        <v>0</v>
      </c>
      <c r="P2513">
        <v>93</v>
      </c>
      <c r="Q2513">
        <v>0</v>
      </c>
      <c r="R2513">
        <v>0</v>
      </c>
      <c r="S2513">
        <v>0</v>
      </c>
      <c r="T2513">
        <v>5</v>
      </c>
      <c r="U2513">
        <v>0</v>
      </c>
      <c r="V2513">
        <v>0</v>
      </c>
      <c r="W2513" s="26">
        <v>0</v>
      </c>
      <c r="X2513" s="26">
        <v>3.241462424370233</v>
      </c>
      <c r="Y2513" s="26">
        <v>0</v>
      </c>
      <c r="Z2513" s="26">
        <v>0</v>
      </c>
      <c r="AA2513" s="26">
        <v>0</v>
      </c>
      <c r="AB2513" s="26">
        <v>0.58506755576250002</v>
      </c>
      <c r="AC2513" s="26">
        <v>0</v>
      </c>
      <c r="AD2513" s="26">
        <v>0</v>
      </c>
      <c r="AE2513" s="26">
        <v>3.826529980132733</v>
      </c>
    </row>
    <row r="2514" spans="1:31" x14ac:dyDescent="0.3">
      <c r="A2514">
        <v>2768127</v>
      </c>
      <c r="B2514">
        <v>1</v>
      </c>
      <c r="C2514" t="s">
        <v>81</v>
      </c>
      <c r="D2514" t="s">
        <v>119</v>
      </c>
      <c r="E2514" t="s">
        <v>146</v>
      </c>
      <c r="F2514" t="s">
        <v>7234</v>
      </c>
      <c r="G2514" t="s">
        <v>148</v>
      </c>
      <c r="H2514" t="s">
        <v>149</v>
      </c>
      <c r="I2514" t="s">
        <v>136</v>
      </c>
      <c r="J2514" t="s">
        <v>137</v>
      </c>
      <c r="K2514" t="s">
        <v>138</v>
      </c>
      <c r="L2514" t="s">
        <v>7235</v>
      </c>
      <c r="M2514" t="s">
        <v>7236</v>
      </c>
      <c r="N2514" s="26">
        <v>2.2119444439999998</v>
      </c>
      <c r="O2514">
        <v>0</v>
      </c>
      <c r="P2514">
        <v>3</v>
      </c>
      <c r="Q2514">
        <v>0</v>
      </c>
      <c r="R2514">
        <v>8</v>
      </c>
      <c r="S2514">
        <v>0</v>
      </c>
      <c r="T2514">
        <v>0</v>
      </c>
      <c r="U2514">
        <v>0</v>
      </c>
      <c r="V2514">
        <v>0</v>
      </c>
      <c r="W2514" s="26">
        <v>0</v>
      </c>
      <c r="X2514" s="26">
        <v>0.61720567100094936</v>
      </c>
      <c r="Y2514" s="26">
        <v>0</v>
      </c>
      <c r="Z2514" s="26">
        <v>0.81402420565333333</v>
      </c>
      <c r="AA2514" s="26">
        <v>0</v>
      </c>
      <c r="AB2514" s="26">
        <v>0</v>
      </c>
      <c r="AC2514" s="26">
        <v>0</v>
      </c>
      <c r="AD2514" s="26">
        <v>0</v>
      </c>
      <c r="AE2514" s="26">
        <v>1.4312298766542826</v>
      </c>
    </row>
    <row r="2515" spans="1:31" x14ac:dyDescent="0.3">
      <c r="A2515">
        <v>2768113</v>
      </c>
      <c r="B2515">
        <v>1</v>
      </c>
      <c r="C2515" t="s">
        <v>80</v>
      </c>
      <c r="D2515" t="s">
        <v>82</v>
      </c>
      <c r="E2515" t="s">
        <v>132</v>
      </c>
      <c r="F2515" t="s">
        <v>7237</v>
      </c>
      <c r="G2515" t="s">
        <v>307</v>
      </c>
      <c r="H2515" t="s">
        <v>135</v>
      </c>
      <c r="I2515" t="s">
        <v>136</v>
      </c>
      <c r="J2515" t="s">
        <v>137</v>
      </c>
      <c r="K2515" t="s">
        <v>138</v>
      </c>
      <c r="L2515" t="s">
        <v>7238</v>
      </c>
      <c r="M2515" t="s">
        <v>7239</v>
      </c>
      <c r="N2515" s="26">
        <v>0.71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1</v>
      </c>
      <c r="U2515">
        <v>0</v>
      </c>
      <c r="V2515">
        <v>0</v>
      </c>
      <c r="W2515" s="26">
        <v>0</v>
      </c>
      <c r="X2515" s="26">
        <v>0</v>
      </c>
      <c r="Y2515" s="26">
        <v>0</v>
      </c>
      <c r="Z2515" s="26">
        <v>0</v>
      </c>
      <c r="AA2515" s="26">
        <v>0</v>
      </c>
      <c r="AB2515" s="26">
        <v>5.0549107737996248</v>
      </c>
      <c r="AC2515" s="26">
        <v>0</v>
      </c>
      <c r="AD2515" s="26">
        <v>0</v>
      </c>
      <c r="AE2515" s="26">
        <v>5.0549107737996248</v>
      </c>
    </row>
    <row r="2516" spans="1:31" x14ac:dyDescent="0.3">
      <c r="A2516">
        <v>2768465</v>
      </c>
      <c r="B2516">
        <v>1</v>
      </c>
      <c r="C2516" t="s">
        <v>80</v>
      </c>
      <c r="D2516" t="s">
        <v>90</v>
      </c>
      <c r="E2516" t="s">
        <v>132</v>
      </c>
      <c r="F2516" t="s">
        <v>7240</v>
      </c>
      <c r="G2516" t="s">
        <v>134</v>
      </c>
      <c r="H2516" t="s">
        <v>135</v>
      </c>
      <c r="I2516" t="s">
        <v>136</v>
      </c>
      <c r="J2516" t="s">
        <v>137</v>
      </c>
      <c r="K2516" t="s">
        <v>138</v>
      </c>
      <c r="L2516" t="s">
        <v>7241</v>
      </c>
      <c r="M2516" t="s">
        <v>7242</v>
      </c>
      <c r="N2516" s="26">
        <v>4.2919444440000003</v>
      </c>
      <c r="O2516">
        <v>0</v>
      </c>
      <c r="P2516">
        <v>1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 s="26">
        <v>0</v>
      </c>
      <c r="X2516" s="26">
        <v>4.0627349847121116E-2</v>
      </c>
      <c r="Y2516" s="26">
        <v>0</v>
      </c>
      <c r="Z2516" s="26">
        <v>0</v>
      </c>
      <c r="AA2516" s="26">
        <v>0</v>
      </c>
      <c r="AB2516" s="26">
        <v>0</v>
      </c>
      <c r="AC2516" s="26">
        <v>0</v>
      </c>
      <c r="AD2516" s="26">
        <v>0</v>
      </c>
      <c r="AE2516" s="26">
        <v>4.0627349847121116E-2</v>
      </c>
    </row>
    <row r="2517" spans="1:31" x14ac:dyDescent="0.3">
      <c r="A2517">
        <v>2768422</v>
      </c>
      <c r="B2517">
        <v>1</v>
      </c>
      <c r="C2517" t="s">
        <v>81</v>
      </c>
      <c r="D2517" t="s">
        <v>119</v>
      </c>
      <c r="E2517" t="s">
        <v>170</v>
      </c>
      <c r="F2517" t="s">
        <v>7243</v>
      </c>
      <c r="G2517" t="s">
        <v>143</v>
      </c>
      <c r="H2517" t="s">
        <v>135</v>
      </c>
      <c r="I2517" t="s">
        <v>136</v>
      </c>
      <c r="J2517" t="s">
        <v>137</v>
      </c>
      <c r="K2517" t="s">
        <v>138</v>
      </c>
      <c r="L2517" t="s">
        <v>7244</v>
      </c>
      <c r="M2517" t="s">
        <v>7245</v>
      </c>
      <c r="N2517" s="26">
        <v>1.0127777769999999</v>
      </c>
      <c r="O2517">
        <v>0</v>
      </c>
      <c r="P2517">
        <v>29</v>
      </c>
      <c r="Q2517">
        <v>0</v>
      </c>
      <c r="R2517">
        <v>0</v>
      </c>
      <c r="S2517">
        <v>0</v>
      </c>
      <c r="T2517">
        <v>3</v>
      </c>
      <c r="U2517">
        <v>0</v>
      </c>
      <c r="V2517">
        <v>0</v>
      </c>
      <c r="W2517" s="26">
        <v>0</v>
      </c>
      <c r="X2517" s="26">
        <v>4.4608505756415608</v>
      </c>
      <c r="Y2517" s="26">
        <v>0</v>
      </c>
      <c r="Z2517" s="26">
        <v>0</v>
      </c>
      <c r="AA2517" s="26">
        <v>0</v>
      </c>
      <c r="AB2517" s="26">
        <v>2.1345717372188293</v>
      </c>
      <c r="AC2517" s="26">
        <v>0</v>
      </c>
      <c r="AD2517" s="26">
        <v>0</v>
      </c>
      <c r="AE2517" s="26">
        <v>6.5954223128603902</v>
      </c>
    </row>
    <row r="2518" spans="1:31" x14ac:dyDescent="0.3">
      <c r="A2518">
        <v>2768256</v>
      </c>
      <c r="B2518">
        <v>1</v>
      </c>
      <c r="C2518" t="s">
        <v>80</v>
      </c>
      <c r="D2518" t="s">
        <v>85</v>
      </c>
      <c r="E2518" t="s">
        <v>132</v>
      </c>
      <c r="F2518" t="s">
        <v>7016</v>
      </c>
      <c r="G2518" t="s">
        <v>134</v>
      </c>
      <c r="H2518" t="s">
        <v>135</v>
      </c>
      <c r="I2518" t="s">
        <v>136</v>
      </c>
      <c r="J2518" t="s">
        <v>137</v>
      </c>
      <c r="K2518" t="s">
        <v>138</v>
      </c>
      <c r="L2518" t="s">
        <v>7246</v>
      </c>
      <c r="M2518" t="s">
        <v>7247</v>
      </c>
      <c r="N2518" s="26">
        <v>3.3525</v>
      </c>
      <c r="O2518">
        <v>0</v>
      </c>
      <c r="P2518">
        <v>5</v>
      </c>
      <c r="Q2518">
        <v>0</v>
      </c>
      <c r="R2518">
        <v>0</v>
      </c>
      <c r="S2518">
        <v>0</v>
      </c>
      <c r="T2518">
        <v>2</v>
      </c>
      <c r="U2518">
        <v>0</v>
      </c>
      <c r="V2518">
        <v>0</v>
      </c>
      <c r="W2518" s="26">
        <v>0</v>
      </c>
      <c r="X2518" s="26">
        <v>3.4962708364905328</v>
      </c>
      <c r="Y2518" s="26">
        <v>0</v>
      </c>
      <c r="Z2518" s="26">
        <v>0</v>
      </c>
      <c r="AA2518" s="26">
        <v>0</v>
      </c>
      <c r="AB2518" s="26">
        <v>3.9813764865116008</v>
      </c>
      <c r="AC2518" s="26">
        <v>0</v>
      </c>
      <c r="AD2518" s="26">
        <v>0</v>
      </c>
      <c r="AE2518" s="26">
        <v>7.4776473230021336</v>
      </c>
    </row>
    <row r="2519" spans="1:31" x14ac:dyDescent="0.3">
      <c r="A2519">
        <v>2768107</v>
      </c>
      <c r="B2519">
        <v>1</v>
      </c>
      <c r="C2519" t="s">
        <v>80</v>
      </c>
      <c r="D2519" t="s">
        <v>83</v>
      </c>
      <c r="E2519" t="s">
        <v>146</v>
      </c>
      <c r="F2519" t="s">
        <v>7248</v>
      </c>
      <c r="G2519" t="s">
        <v>326</v>
      </c>
      <c r="H2519" t="s">
        <v>149</v>
      </c>
      <c r="I2519" t="s">
        <v>136</v>
      </c>
      <c r="J2519" t="s">
        <v>137</v>
      </c>
      <c r="K2519" t="s">
        <v>187</v>
      </c>
      <c r="L2519" t="s">
        <v>7249</v>
      </c>
      <c r="M2519" t="s">
        <v>7250</v>
      </c>
      <c r="N2519" s="26">
        <v>1.3886111109999999</v>
      </c>
      <c r="O2519">
        <v>0</v>
      </c>
      <c r="P2519">
        <v>355</v>
      </c>
      <c r="Q2519">
        <v>0</v>
      </c>
      <c r="R2519">
        <v>0</v>
      </c>
      <c r="S2519">
        <v>0</v>
      </c>
      <c r="T2519">
        <v>10</v>
      </c>
      <c r="U2519">
        <v>0</v>
      </c>
      <c r="V2519">
        <v>0</v>
      </c>
      <c r="W2519" s="26">
        <v>0</v>
      </c>
      <c r="X2519" s="26">
        <v>104.84118370663323</v>
      </c>
      <c r="Y2519" s="26">
        <v>0</v>
      </c>
      <c r="Z2519" s="26">
        <v>0</v>
      </c>
      <c r="AA2519" s="26">
        <v>0</v>
      </c>
      <c r="AB2519" s="26">
        <v>19.175888264837621</v>
      </c>
      <c r="AC2519" s="26">
        <v>0</v>
      </c>
      <c r="AD2519" s="26">
        <v>0</v>
      </c>
      <c r="AE2519" s="26">
        <v>124.01707197147086</v>
      </c>
    </row>
    <row r="2520" spans="1:31" x14ac:dyDescent="0.3">
      <c r="A2520">
        <v>2768399</v>
      </c>
      <c r="B2520">
        <v>1</v>
      </c>
      <c r="C2520" t="s">
        <v>80</v>
      </c>
      <c r="D2520" t="s">
        <v>105</v>
      </c>
      <c r="E2520" t="s">
        <v>157</v>
      </c>
      <c r="F2520" t="s">
        <v>7251</v>
      </c>
      <c r="G2520" t="s">
        <v>159</v>
      </c>
      <c r="H2520" t="s">
        <v>149</v>
      </c>
      <c r="I2520" t="s">
        <v>136</v>
      </c>
      <c r="J2520" t="s">
        <v>137</v>
      </c>
      <c r="K2520" t="s">
        <v>138</v>
      </c>
      <c r="L2520" t="s">
        <v>7252</v>
      </c>
      <c r="M2520" t="s">
        <v>7253</v>
      </c>
      <c r="N2520" s="26">
        <v>0.36027777700000002</v>
      </c>
      <c r="O2520">
        <v>0</v>
      </c>
      <c r="P2520">
        <v>0</v>
      </c>
      <c r="Q2520">
        <v>0</v>
      </c>
      <c r="R2520">
        <v>0</v>
      </c>
      <c r="S2520">
        <v>1</v>
      </c>
      <c r="T2520">
        <v>0</v>
      </c>
      <c r="U2520">
        <v>0</v>
      </c>
      <c r="V2520">
        <v>0</v>
      </c>
      <c r="W2520" s="26">
        <v>0</v>
      </c>
      <c r="X2520" s="26">
        <v>0</v>
      </c>
      <c r="Y2520" s="26">
        <v>0</v>
      </c>
      <c r="Z2520" s="26">
        <v>0</v>
      </c>
      <c r="AA2520" s="26">
        <v>0.45552977502277781</v>
      </c>
      <c r="AB2520" s="26">
        <v>0</v>
      </c>
      <c r="AC2520" s="26">
        <v>0</v>
      </c>
      <c r="AD2520" s="26">
        <v>0</v>
      </c>
      <c r="AE2520" s="26">
        <v>0.45552977502277781</v>
      </c>
    </row>
    <row r="2521" spans="1:31" x14ac:dyDescent="0.3">
      <c r="A2521">
        <v>2768342</v>
      </c>
      <c r="B2521">
        <v>1</v>
      </c>
      <c r="C2521" t="s">
        <v>81</v>
      </c>
      <c r="D2521" t="s">
        <v>128</v>
      </c>
      <c r="E2521" t="s">
        <v>146</v>
      </c>
      <c r="F2521" t="s">
        <v>7254</v>
      </c>
      <c r="G2521" t="s">
        <v>159</v>
      </c>
      <c r="H2521" t="s">
        <v>149</v>
      </c>
      <c r="I2521" t="s">
        <v>136</v>
      </c>
      <c r="J2521" t="s">
        <v>137</v>
      </c>
      <c r="K2521" t="s">
        <v>138</v>
      </c>
      <c r="L2521" t="s">
        <v>7255</v>
      </c>
      <c r="M2521" t="s">
        <v>7256</v>
      </c>
      <c r="N2521" s="26">
        <v>0.19</v>
      </c>
      <c r="O2521">
        <v>0</v>
      </c>
      <c r="P2521">
        <v>196</v>
      </c>
      <c r="Q2521">
        <v>0</v>
      </c>
      <c r="R2521">
        <v>19</v>
      </c>
      <c r="S2521">
        <v>1</v>
      </c>
      <c r="T2521">
        <v>20</v>
      </c>
      <c r="U2521">
        <v>0</v>
      </c>
      <c r="V2521">
        <v>0</v>
      </c>
      <c r="W2521" s="26">
        <v>0</v>
      </c>
      <c r="X2521" s="26">
        <v>6.9082284536622574</v>
      </c>
      <c r="Y2521" s="26">
        <v>0</v>
      </c>
      <c r="Z2521" s="26">
        <v>0.48248232057673596</v>
      </c>
      <c r="AA2521" s="26">
        <v>6.2563651331481136</v>
      </c>
      <c r="AB2521" s="26">
        <v>1.5662219678362441</v>
      </c>
      <c r="AC2521" s="26">
        <v>0</v>
      </c>
      <c r="AD2521" s="26">
        <v>0</v>
      </c>
      <c r="AE2521" s="26">
        <v>15.213297875223351</v>
      </c>
    </row>
    <row r="2522" spans="1:31" x14ac:dyDescent="0.3">
      <c r="A2522">
        <v>2768044</v>
      </c>
      <c r="B2522">
        <v>1</v>
      </c>
      <c r="C2522" t="s">
        <v>80</v>
      </c>
      <c r="D2522" t="s">
        <v>98</v>
      </c>
      <c r="E2522" t="s">
        <v>132</v>
      </c>
      <c r="F2522" t="s">
        <v>7257</v>
      </c>
      <c r="G2522" t="s">
        <v>197</v>
      </c>
      <c r="H2522" t="s">
        <v>135</v>
      </c>
      <c r="I2522" t="s">
        <v>136</v>
      </c>
      <c r="J2522" t="s">
        <v>137</v>
      </c>
      <c r="K2522" t="s">
        <v>138</v>
      </c>
      <c r="L2522" t="s">
        <v>7258</v>
      </c>
      <c r="M2522" t="s">
        <v>7259</v>
      </c>
      <c r="N2522" s="26">
        <v>1.4869444439999999</v>
      </c>
      <c r="O2522">
        <v>0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0</v>
      </c>
      <c r="V2522">
        <v>0</v>
      </c>
      <c r="W2522" s="26">
        <v>0</v>
      </c>
      <c r="X2522" s="26">
        <v>0</v>
      </c>
      <c r="Y2522" s="26">
        <v>0</v>
      </c>
      <c r="Z2522" s="26">
        <v>0</v>
      </c>
      <c r="AA2522" s="26">
        <v>0</v>
      </c>
      <c r="AB2522" s="26">
        <v>0</v>
      </c>
      <c r="AC2522" s="26">
        <v>0</v>
      </c>
      <c r="AD2522" s="26">
        <v>0</v>
      </c>
      <c r="AE2522" s="26">
        <v>0</v>
      </c>
    </row>
    <row r="2523" spans="1:31" x14ac:dyDescent="0.3">
      <c r="A2523">
        <v>2767944</v>
      </c>
      <c r="B2523">
        <v>1</v>
      </c>
      <c r="C2523" t="s">
        <v>80</v>
      </c>
      <c r="D2523" t="s">
        <v>93</v>
      </c>
      <c r="E2523" t="s">
        <v>141</v>
      </c>
      <c r="F2523" t="s">
        <v>3107</v>
      </c>
      <c r="G2523" t="s">
        <v>628</v>
      </c>
      <c r="H2523" t="s">
        <v>135</v>
      </c>
      <c r="I2523" t="s">
        <v>136</v>
      </c>
      <c r="J2523" t="s">
        <v>137</v>
      </c>
      <c r="K2523" t="s">
        <v>187</v>
      </c>
      <c r="L2523" t="s">
        <v>7260</v>
      </c>
      <c r="M2523" t="s">
        <v>7261</v>
      </c>
      <c r="N2523" s="26">
        <v>7.1883333330000001</v>
      </c>
      <c r="O2523">
        <v>0</v>
      </c>
      <c r="P2523">
        <v>168</v>
      </c>
      <c r="Q2523">
        <v>0</v>
      </c>
      <c r="R2523">
        <v>2</v>
      </c>
      <c r="S2523">
        <v>0</v>
      </c>
      <c r="T2523">
        <v>17</v>
      </c>
      <c r="U2523">
        <v>0</v>
      </c>
      <c r="V2523">
        <v>0</v>
      </c>
      <c r="W2523" s="26">
        <v>0</v>
      </c>
      <c r="X2523" s="26">
        <v>179.46582426217995</v>
      </c>
      <c r="Y2523" s="26">
        <v>0</v>
      </c>
      <c r="Z2523" s="26">
        <v>19.21767475985801</v>
      </c>
      <c r="AA2523" s="26">
        <v>0</v>
      </c>
      <c r="AB2523" s="26">
        <v>145.28939855362751</v>
      </c>
      <c r="AC2523" s="26">
        <v>0</v>
      </c>
      <c r="AD2523" s="26">
        <v>0</v>
      </c>
      <c r="AE2523" s="26">
        <v>343.97289757566546</v>
      </c>
    </row>
    <row r="2524" spans="1:31" x14ac:dyDescent="0.3">
      <c r="A2524">
        <v>2768408</v>
      </c>
      <c r="B2524">
        <v>1</v>
      </c>
      <c r="C2524" t="s">
        <v>80</v>
      </c>
      <c r="D2524" t="s">
        <v>82</v>
      </c>
      <c r="E2524" t="s">
        <v>166</v>
      </c>
      <c r="F2524" t="s">
        <v>268</v>
      </c>
      <c r="G2524" t="s">
        <v>425</v>
      </c>
      <c r="H2524" t="s">
        <v>135</v>
      </c>
      <c r="I2524" t="s">
        <v>136</v>
      </c>
      <c r="J2524" t="s">
        <v>137</v>
      </c>
      <c r="K2524" t="s">
        <v>138</v>
      </c>
      <c r="L2524" t="s">
        <v>7262</v>
      </c>
      <c r="M2524" t="s">
        <v>6973</v>
      </c>
      <c r="N2524" s="26">
        <v>3.7963888880000001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2</v>
      </c>
      <c r="U2524">
        <v>0</v>
      </c>
      <c r="V2524">
        <v>0</v>
      </c>
      <c r="W2524" s="26">
        <v>0</v>
      </c>
      <c r="X2524" s="26">
        <v>0</v>
      </c>
      <c r="Y2524" s="26">
        <v>0</v>
      </c>
      <c r="Z2524" s="26">
        <v>0</v>
      </c>
      <c r="AA2524" s="26">
        <v>0</v>
      </c>
      <c r="AB2524" s="26">
        <v>0</v>
      </c>
      <c r="AC2524" s="26">
        <v>0</v>
      </c>
      <c r="AD2524" s="26">
        <v>0</v>
      </c>
      <c r="AE2524" s="26">
        <v>0</v>
      </c>
    </row>
    <row r="2525" spans="1:31" x14ac:dyDescent="0.3">
      <c r="A2525">
        <v>2768076</v>
      </c>
      <c r="B2525">
        <v>1</v>
      </c>
      <c r="C2525" t="s">
        <v>81</v>
      </c>
      <c r="D2525" t="s">
        <v>123</v>
      </c>
      <c r="E2525" t="s">
        <v>170</v>
      </c>
      <c r="F2525" t="s">
        <v>7263</v>
      </c>
      <c r="G2525" t="s">
        <v>204</v>
      </c>
      <c r="H2525" t="s">
        <v>135</v>
      </c>
      <c r="I2525" t="s">
        <v>136</v>
      </c>
      <c r="J2525" t="s">
        <v>137</v>
      </c>
      <c r="K2525" t="s">
        <v>138</v>
      </c>
      <c r="L2525" t="s">
        <v>7264</v>
      </c>
      <c r="M2525" t="s">
        <v>7265</v>
      </c>
      <c r="N2525" s="26">
        <v>3.4627777769999999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5</v>
      </c>
      <c r="U2525">
        <v>0</v>
      </c>
      <c r="V2525">
        <v>0</v>
      </c>
      <c r="W2525" s="26">
        <v>0</v>
      </c>
      <c r="X2525" s="26">
        <v>0</v>
      </c>
      <c r="Y2525" s="26">
        <v>0</v>
      </c>
      <c r="Z2525" s="26">
        <v>0</v>
      </c>
      <c r="AA2525" s="26">
        <v>0</v>
      </c>
      <c r="AB2525" s="26">
        <v>14.848534885964636</v>
      </c>
      <c r="AC2525" s="26">
        <v>0</v>
      </c>
      <c r="AD2525" s="26">
        <v>0</v>
      </c>
      <c r="AE2525" s="26">
        <v>14.848534885964636</v>
      </c>
    </row>
    <row r="2526" spans="1:31" x14ac:dyDescent="0.3">
      <c r="A2526">
        <v>2767930</v>
      </c>
      <c r="B2526">
        <v>1</v>
      </c>
      <c r="C2526" t="s">
        <v>81</v>
      </c>
      <c r="D2526" t="s">
        <v>118</v>
      </c>
      <c r="E2526" t="s">
        <v>132</v>
      </c>
      <c r="F2526" t="s">
        <v>7266</v>
      </c>
      <c r="G2526" t="s">
        <v>197</v>
      </c>
      <c r="H2526" t="s">
        <v>135</v>
      </c>
      <c r="I2526" t="s">
        <v>136</v>
      </c>
      <c r="J2526" t="s">
        <v>137</v>
      </c>
      <c r="K2526" t="s">
        <v>138</v>
      </c>
      <c r="L2526" t="s">
        <v>7267</v>
      </c>
      <c r="M2526" t="s">
        <v>7268</v>
      </c>
      <c r="N2526" s="26">
        <v>1.9055555550000001</v>
      </c>
      <c r="O2526">
        <v>0</v>
      </c>
      <c r="P2526">
        <v>1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 s="26">
        <v>0</v>
      </c>
      <c r="X2526" s="26">
        <v>0.28341094295752411</v>
      </c>
      <c r="Y2526" s="26">
        <v>0</v>
      </c>
      <c r="Z2526" s="26">
        <v>0</v>
      </c>
      <c r="AA2526" s="26">
        <v>0</v>
      </c>
      <c r="AB2526" s="26">
        <v>0</v>
      </c>
      <c r="AC2526" s="26">
        <v>0</v>
      </c>
      <c r="AD2526" s="26">
        <v>0</v>
      </c>
      <c r="AE2526" s="26">
        <v>0.28341094295752411</v>
      </c>
    </row>
    <row r="2527" spans="1:31" x14ac:dyDescent="0.3">
      <c r="A2527">
        <v>2768030</v>
      </c>
      <c r="B2527">
        <v>1</v>
      </c>
      <c r="C2527" t="s">
        <v>81</v>
      </c>
      <c r="D2527" t="s">
        <v>115</v>
      </c>
      <c r="E2527" t="s">
        <v>170</v>
      </c>
      <c r="F2527" t="s">
        <v>7269</v>
      </c>
      <c r="G2527" t="s">
        <v>7270</v>
      </c>
      <c r="H2527" t="s">
        <v>135</v>
      </c>
      <c r="I2527" t="s">
        <v>136</v>
      </c>
      <c r="J2527" t="s">
        <v>137</v>
      </c>
      <c r="K2527" t="s">
        <v>138</v>
      </c>
      <c r="L2527" t="s">
        <v>7271</v>
      </c>
      <c r="M2527" t="s">
        <v>7272</v>
      </c>
      <c r="N2527" s="26">
        <v>3.6386111109999999</v>
      </c>
      <c r="O2527">
        <v>0</v>
      </c>
      <c r="P2527">
        <v>23</v>
      </c>
      <c r="Q2527">
        <v>0</v>
      </c>
      <c r="R2527">
        <v>0</v>
      </c>
      <c r="S2527">
        <v>0</v>
      </c>
      <c r="T2527">
        <v>1</v>
      </c>
      <c r="U2527">
        <v>0</v>
      </c>
      <c r="V2527">
        <v>0</v>
      </c>
      <c r="W2527" s="26">
        <v>0</v>
      </c>
      <c r="X2527" s="26">
        <v>9.8557015270590256</v>
      </c>
      <c r="Y2527" s="26">
        <v>0</v>
      </c>
      <c r="Z2527" s="26">
        <v>0</v>
      </c>
      <c r="AA2527" s="26">
        <v>0</v>
      </c>
      <c r="AB2527" s="26">
        <v>0.55355320069696567</v>
      </c>
      <c r="AC2527" s="26">
        <v>0</v>
      </c>
      <c r="AD2527" s="26">
        <v>0</v>
      </c>
      <c r="AE2527" s="26">
        <v>10.409254727755991</v>
      </c>
    </row>
    <row r="2528" spans="1:31" x14ac:dyDescent="0.3">
      <c r="A2528">
        <v>2767867</v>
      </c>
      <c r="B2528">
        <v>1</v>
      </c>
      <c r="C2528" t="s">
        <v>80</v>
      </c>
      <c r="D2528" t="s">
        <v>92</v>
      </c>
      <c r="E2528" t="s">
        <v>157</v>
      </c>
      <c r="F2528" t="s">
        <v>7273</v>
      </c>
      <c r="G2528" t="s">
        <v>451</v>
      </c>
      <c r="H2528" t="s">
        <v>149</v>
      </c>
      <c r="I2528" t="s">
        <v>136</v>
      </c>
      <c r="J2528" t="s">
        <v>137</v>
      </c>
      <c r="K2528" t="s">
        <v>138</v>
      </c>
      <c r="L2528" t="s">
        <v>7274</v>
      </c>
      <c r="M2528" t="s">
        <v>7275</v>
      </c>
      <c r="N2528" s="26">
        <v>3.1655555550000001</v>
      </c>
      <c r="O2528">
        <v>7</v>
      </c>
      <c r="P2528">
        <v>2682</v>
      </c>
      <c r="Q2528">
        <v>14</v>
      </c>
      <c r="R2528">
        <v>384</v>
      </c>
      <c r="S2528">
        <v>26</v>
      </c>
      <c r="T2528">
        <v>328</v>
      </c>
      <c r="U2528">
        <v>1</v>
      </c>
      <c r="V2528">
        <v>0</v>
      </c>
      <c r="W2528" s="26">
        <v>438.99783926786256</v>
      </c>
      <c r="X2528" s="26">
        <v>3066.8508425138543</v>
      </c>
      <c r="Y2528" s="26">
        <v>77.647049182498492</v>
      </c>
      <c r="Z2528" s="26">
        <v>355.40412285640201</v>
      </c>
      <c r="AA2528" s="26">
        <v>958.9120431518088</v>
      </c>
      <c r="AB2528" s="26">
        <v>1387.7061653172591</v>
      </c>
      <c r="AC2528" s="26">
        <v>316.94261812296713</v>
      </c>
      <c r="AD2528" s="26">
        <v>0</v>
      </c>
      <c r="AE2528" s="26">
        <v>6602.4606804126533</v>
      </c>
    </row>
    <row r="2529" spans="1:31" x14ac:dyDescent="0.3">
      <c r="A2529">
        <v>2768368</v>
      </c>
      <c r="B2529">
        <v>1</v>
      </c>
      <c r="C2529" t="s">
        <v>81</v>
      </c>
      <c r="D2529" t="s">
        <v>127</v>
      </c>
      <c r="E2529" t="s">
        <v>157</v>
      </c>
      <c r="F2529" t="s">
        <v>7276</v>
      </c>
      <c r="G2529" t="s">
        <v>159</v>
      </c>
      <c r="H2529" t="s">
        <v>149</v>
      </c>
      <c r="I2529" t="s">
        <v>136</v>
      </c>
      <c r="J2529" t="s">
        <v>137</v>
      </c>
      <c r="K2529" t="s">
        <v>138</v>
      </c>
      <c r="L2529" t="s">
        <v>7277</v>
      </c>
      <c r="M2529" t="s">
        <v>7278</v>
      </c>
      <c r="N2529" s="26">
        <v>0.246388888</v>
      </c>
      <c r="O2529">
        <v>0</v>
      </c>
      <c r="P2529">
        <v>0</v>
      </c>
      <c r="Q2529">
        <v>0</v>
      </c>
      <c r="R2529">
        <v>0</v>
      </c>
      <c r="S2529">
        <v>2</v>
      </c>
      <c r="T2529">
        <v>0</v>
      </c>
      <c r="U2529">
        <v>0</v>
      </c>
      <c r="V2529">
        <v>0</v>
      </c>
      <c r="W2529" s="26">
        <v>0</v>
      </c>
      <c r="X2529" s="26">
        <v>0</v>
      </c>
      <c r="Y2529" s="26">
        <v>0</v>
      </c>
      <c r="Z2529" s="26">
        <v>0</v>
      </c>
      <c r="AA2529" s="26">
        <v>460.89575868428574</v>
      </c>
      <c r="AB2529" s="26">
        <v>0</v>
      </c>
      <c r="AC2529" s="26">
        <v>0</v>
      </c>
      <c r="AD2529" s="26">
        <v>0</v>
      </c>
      <c r="AE2529" s="26">
        <v>460.89575868428574</v>
      </c>
    </row>
    <row r="2530" spans="1:31" x14ac:dyDescent="0.3">
      <c r="A2530">
        <v>2768262</v>
      </c>
      <c r="B2530">
        <v>1</v>
      </c>
      <c r="C2530" t="s">
        <v>80</v>
      </c>
      <c r="D2530" t="s">
        <v>104</v>
      </c>
      <c r="E2530" t="s">
        <v>157</v>
      </c>
      <c r="F2530" t="s">
        <v>7279</v>
      </c>
      <c r="G2530" t="s">
        <v>159</v>
      </c>
      <c r="H2530" t="s">
        <v>149</v>
      </c>
      <c r="I2530" t="s">
        <v>136</v>
      </c>
      <c r="J2530" t="s">
        <v>137</v>
      </c>
      <c r="K2530" t="s">
        <v>138</v>
      </c>
      <c r="L2530" t="s">
        <v>7280</v>
      </c>
      <c r="M2530" t="s">
        <v>7281</v>
      </c>
      <c r="N2530" s="26">
        <v>1.528333333</v>
      </c>
      <c r="O2530">
        <v>3</v>
      </c>
      <c r="P2530">
        <v>14</v>
      </c>
      <c r="Q2530">
        <v>20</v>
      </c>
      <c r="R2530">
        <v>32</v>
      </c>
      <c r="S2530">
        <v>5</v>
      </c>
      <c r="T2530">
        <v>7</v>
      </c>
      <c r="U2530">
        <v>1</v>
      </c>
      <c r="V2530">
        <v>0</v>
      </c>
      <c r="W2530" s="26">
        <v>7.0464316831667286</v>
      </c>
      <c r="X2530" s="26">
        <v>0.90768713461683004</v>
      </c>
      <c r="Y2530" s="26">
        <v>24.437781909542789</v>
      </c>
      <c r="Z2530" s="26">
        <v>9.8860501214136711</v>
      </c>
      <c r="AA2530" s="26">
        <v>11.099431459648297</v>
      </c>
      <c r="AB2530" s="26">
        <v>15.003306572831356</v>
      </c>
      <c r="AC2530" s="26">
        <v>233.79345962270733</v>
      </c>
      <c r="AD2530" s="26">
        <v>0</v>
      </c>
      <c r="AE2530" s="26">
        <v>302.17414850392697</v>
      </c>
    </row>
    <row r="2531" spans="1:31" x14ac:dyDescent="0.3">
      <c r="A2531">
        <v>2768013</v>
      </c>
      <c r="B2531">
        <v>1</v>
      </c>
      <c r="C2531" t="s">
        <v>80</v>
      </c>
      <c r="D2531" t="s">
        <v>107</v>
      </c>
      <c r="E2531" t="s">
        <v>132</v>
      </c>
      <c r="F2531" t="s">
        <v>7282</v>
      </c>
      <c r="G2531" t="s">
        <v>134</v>
      </c>
      <c r="H2531" t="s">
        <v>135</v>
      </c>
      <c r="I2531" t="s">
        <v>136</v>
      </c>
      <c r="J2531" t="s">
        <v>137</v>
      </c>
      <c r="K2531" t="s">
        <v>138</v>
      </c>
      <c r="L2531" t="s">
        <v>7283</v>
      </c>
      <c r="M2531" t="s">
        <v>7284</v>
      </c>
      <c r="N2531" s="26">
        <v>8.545555555</v>
      </c>
      <c r="O2531">
        <v>0</v>
      </c>
      <c r="P2531">
        <v>6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 s="26">
        <v>0</v>
      </c>
      <c r="X2531" s="26">
        <v>6.9649322914554652</v>
      </c>
      <c r="Y2531" s="26">
        <v>0</v>
      </c>
      <c r="Z2531" s="26">
        <v>0</v>
      </c>
      <c r="AA2531" s="26">
        <v>0</v>
      </c>
      <c r="AB2531" s="26">
        <v>0</v>
      </c>
      <c r="AC2531" s="26">
        <v>0</v>
      </c>
      <c r="AD2531" s="26">
        <v>0</v>
      </c>
      <c r="AE2531" s="26">
        <v>6.9649322914554652</v>
      </c>
    </row>
    <row r="2532" spans="1:31" x14ac:dyDescent="0.3">
      <c r="A2532">
        <v>2768116</v>
      </c>
      <c r="B2532">
        <v>1</v>
      </c>
      <c r="C2532" t="s">
        <v>81</v>
      </c>
      <c r="D2532" t="s">
        <v>116</v>
      </c>
      <c r="E2532" t="s">
        <v>157</v>
      </c>
      <c r="F2532" t="s">
        <v>3957</v>
      </c>
      <c r="G2532" t="s">
        <v>159</v>
      </c>
      <c r="H2532" t="s">
        <v>149</v>
      </c>
      <c r="I2532" t="s">
        <v>136</v>
      </c>
      <c r="J2532" t="s">
        <v>137</v>
      </c>
      <c r="K2532" t="s">
        <v>138</v>
      </c>
      <c r="L2532" t="s">
        <v>7285</v>
      </c>
      <c r="M2532" t="s">
        <v>7286</v>
      </c>
      <c r="N2532" s="26">
        <v>0.20277777699999999</v>
      </c>
      <c r="O2532">
        <v>22</v>
      </c>
      <c r="P2532">
        <v>4298</v>
      </c>
      <c r="Q2532">
        <v>556</v>
      </c>
      <c r="R2532">
        <v>499</v>
      </c>
      <c r="S2532">
        <v>50</v>
      </c>
      <c r="T2532">
        <v>498</v>
      </c>
      <c r="U2532">
        <v>6</v>
      </c>
      <c r="V2532">
        <v>0</v>
      </c>
      <c r="W2532" s="26">
        <v>1.0090719627488596</v>
      </c>
      <c r="X2532" s="26">
        <v>107.94962266174282</v>
      </c>
      <c r="Y2532" s="26">
        <v>36.470701493341018</v>
      </c>
      <c r="Z2532" s="26">
        <v>9.264260720380177</v>
      </c>
      <c r="AA2532" s="26">
        <v>111.03411364835499</v>
      </c>
      <c r="AB2532" s="26">
        <v>39.233805898048985</v>
      </c>
      <c r="AC2532" s="26">
        <v>21.066117491080529</v>
      </c>
      <c r="AD2532" s="26">
        <v>0</v>
      </c>
      <c r="AE2532" s="26">
        <v>326.02769387569737</v>
      </c>
    </row>
    <row r="2533" spans="1:31" x14ac:dyDescent="0.3">
      <c r="A2533">
        <v>2768016</v>
      </c>
      <c r="B2533">
        <v>1</v>
      </c>
      <c r="C2533" t="s">
        <v>80</v>
      </c>
      <c r="D2533" t="s">
        <v>96</v>
      </c>
      <c r="E2533" t="s">
        <v>132</v>
      </c>
      <c r="F2533" t="s">
        <v>7287</v>
      </c>
      <c r="G2533" t="s">
        <v>197</v>
      </c>
      <c r="H2533" t="s">
        <v>135</v>
      </c>
      <c r="I2533" t="s">
        <v>136</v>
      </c>
      <c r="J2533" t="s">
        <v>137</v>
      </c>
      <c r="K2533" t="s">
        <v>138</v>
      </c>
      <c r="L2533" t="s">
        <v>7288</v>
      </c>
      <c r="M2533" t="s">
        <v>7289</v>
      </c>
      <c r="N2533" s="26">
        <v>1.3502777770000001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1</v>
      </c>
      <c r="U2533">
        <v>0</v>
      </c>
      <c r="V2533">
        <v>0</v>
      </c>
      <c r="W2533" s="26">
        <v>0</v>
      </c>
      <c r="X2533" s="26">
        <v>0</v>
      </c>
      <c r="Y2533" s="26">
        <v>0</v>
      </c>
      <c r="Z2533" s="26">
        <v>0</v>
      </c>
      <c r="AA2533" s="26">
        <v>0</v>
      </c>
      <c r="AB2533" s="26">
        <v>0.66026819590262853</v>
      </c>
      <c r="AC2533" s="26">
        <v>0</v>
      </c>
      <c r="AD2533" s="26">
        <v>0</v>
      </c>
      <c r="AE2533" s="26">
        <v>0.66026819590262853</v>
      </c>
    </row>
    <row r="2534" spans="1:31" x14ac:dyDescent="0.3">
      <c r="A2534">
        <v>2768075</v>
      </c>
      <c r="B2534">
        <v>2</v>
      </c>
      <c r="C2534" t="s">
        <v>80</v>
      </c>
      <c r="D2534" t="s">
        <v>97</v>
      </c>
      <c r="E2534" t="s">
        <v>141</v>
      </c>
      <c r="F2534" t="s">
        <v>7290</v>
      </c>
      <c r="G2534" t="s">
        <v>1313</v>
      </c>
      <c r="H2534" t="s">
        <v>135</v>
      </c>
      <c r="I2534" t="s">
        <v>136</v>
      </c>
      <c r="J2534" t="s">
        <v>137</v>
      </c>
      <c r="K2534" t="s">
        <v>138</v>
      </c>
      <c r="L2534" t="s">
        <v>7037</v>
      </c>
      <c r="M2534" t="s">
        <v>7291</v>
      </c>
      <c r="N2534" s="26">
        <v>0.50194444400000005</v>
      </c>
      <c r="O2534">
        <v>0</v>
      </c>
      <c r="P2534">
        <v>93</v>
      </c>
      <c r="Q2534">
        <v>0</v>
      </c>
      <c r="R2534">
        <v>26</v>
      </c>
      <c r="S2534">
        <v>0</v>
      </c>
      <c r="T2534">
        <v>12</v>
      </c>
      <c r="U2534">
        <v>0</v>
      </c>
      <c r="V2534">
        <v>0</v>
      </c>
      <c r="W2534" s="26">
        <v>0</v>
      </c>
      <c r="X2534" s="26">
        <v>7.3255214881334751</v>
      </c>
      <c r="Y2534" s="26">
        <v>0</v>
      </c>
      <c r="Z2534" s="26">
        <v>0.91641250216903103</v>
      </c>
      <c r="AA2534" s="26">
        <v>0</v>
      </c>
      <c r="AB2534" s="26">
        <v>12.093448176412807</v>
      </c>
      <c r="AC2534" s="26">
        <v>0</v>
      </c>
      <c r="AD2534" s="26">
        <v>0</v>
      </c>
      <c r="AE2534" s="26">
        <v>20.335382166715313</v>
      </c>
    </row>
    <row r="2535" spans="1:31" x14ac:dyDescent="0.3">
      <c r="A2535">
        <v>2768468</v>
      </c>
      <c r="B2535">
        <v>1</v>
      </c>
      <c r="C2535" t="s">
        <v>80</v>
      </c>
      <c r="D2535" t="s">
        <v>104</v>
      </c>
      <c r="E2535" t="s">
        <v>152</v>
      </c>
      <c r="F2535" t="s">
        <v>2390</v>
      </c>
      <c r="G2535" t="s">
        <v>159</v>
      </c>
      <c r="H2535" t="s">
        <v>149</v>
      </c>
      <c r="I2535" t="s">
        <v>136</v>
      </c>
      <c r="J2535" t="s">
        <v>137</v>
      </c>
      <c r="K2535" t="s">
        <v>138</v>
      </c>
      <c r="L2535" t="s">
        <v>7292</v>
      </c>
      <c r="M2535" t="s">
        <v>7293</v>
      </c>
      <c r="N2535" s="26">
        <v>0.457777777</v>
      </c>
      <c r="O2535">
        <v>0</v>
      </c>
      <c r="P2535">
        <v>3</v>
      </c>
      <c r="Q2535">
        <v>3</v>
      </c>
      <c r="R2535">
        <v>41</v>
      </c>
      <c r="S2535">
        <v>11</v>
      </c>
      <c r="T2535">
        <v>12</v>
      </c>
      <c r="U2535">
        <v>1</v>
      </c>
      <c r="V2535">
        <v>0</v>
      </c>
      <c r="W2535" s="26">
        <v>0</v>
      </c>
      <c r="X2535" s="26">
        <v>0.26253452473723199</v>
      </c>
      <c r="Y2535" s="26">
        <v>0.25707729311909999</v>
      </c>
      <c r="Z2535" s="26">
        <v>2.0560866600136083</v>
      </c>
      <c r="AA2535" s="26">
        <v>27.922733586664886</v>
      </c>
      <c r="AB2535" s="26">
        <v>3.1631718317380031</v>
      </c>
      <c r="AC2535" s="26">
        <v>0</v>
      </c>
      <c r="AD2535" s="26">
        <v>0</v>
      </c>
      <c r="AE2535" s="26">
        <v>33.66160389627283</v>
      </c>
    </row>
    <row r="2536" spans="1:31" x14ac:dyDescent="0.3">
      <c r="A2536">
        <v>2767801</v>
      </c>
      <c r="B2536">
        <v>3</v>
      </c>
      <c r="C2536" t="s">
        <v>80</v>
      </c>
      <c r="D2536" t="s">
        <v>82</v>
      </c>
      <c r="E2536" t="s">
        <v>175</v>
      </c>
      <c r="F2536" t="s">
        <v>7294</v>
      </c>
      <c r="G2536" t="s">
        <v>2474</v>
      </c>
      <c r="H2536" t="s">
        <v>149</v>
      </c>
      <c r="I2536" t="s">
        <v>136</v>
      </c>
      <c r="J2536" t="s">
        <v>137</v>
      </c>
      <c r="K2536" t="s">
        <v>138</v>
      </c>
      <c r="L2536" t="s">
        <v>7295</v>
      </c>
      <c r="M2536" t="s">
        <v>7296</v>
      </c>
      <c r="N2536" s="26">
        <v>1.049722222</v>
      </c>
      <c r="O2536">
        <v>0</v>
      </c>
      <c r="P2536">
        <v>10738</v>
      </c>
      <c r="Q2536">
        <v>0</v>
      </c>
      <c r="R2536">
        <v>0</v>
      </c>
      <c r="S2536">
        <v>1</v>
      </c>
      <c r="T2536">
        <v>633</v>
      </c>
      <c r="U2536">
        <v>0</v>
      </c>
      <c r="V2536">
        <v>0</v>
      </c>
      <c r="W2536" s="26">
        <v>0</v>
      </c>
      <c r="X2536" s="26">
        <v>2367.3715295106731</v>
      </c>
      <c r="Y2536" s="26">
        <v>0</v>
      </c>
      <c r="Z2536" s="26">
        <v>0</v>
      </c>
      <c r="AA2536" s="26">
        <v>44.731041646883895</v>
      </c>
      <c r="AB2536" s="26">
        <v>280.06981454483218</v>
      </c>
      <c r="AC2536" s="26">
        <v>0</v>
      </c>
      <c r="AD2536" s="26">
        <v>0</v>
      </c>
      <c r="AE2536" s="26">
        <v>2692.1723857023894</v>
      </c>
    </row>
    <row r="2537" spans="1:31" x14ac:dyDescent="0.3">
      <c r="A2537">
        <v>2768202</v>
      </c>
      <c r="B2537">
        <v>1</v>
      </c>
      <c r="C2537" t="s">
        <v>81</v>
      </c>
      <c r="D2537" t="s">
        <v>112</v>
      </c>
      <c r="E2537" t="s">
        <v>157</v>
      </c>
      <c r="F2537" t="s">
        <v>7297</v>
      </c>
      <c r="G2537" t="s">
        <v>159</v>
      </c>
      <c r="H2537" t="s">
        <v>149</v>
      </c>
      <c r="I2537" t="s">
        <v>136</v>
      </c>
      <c r="J2537" t="s">
        <v>137</v>
      </c>
      <c r="K2537" t="s">
        <v>138</v>
      </c>
      <c r="L2537" t="s">
        <v>7298</v>
      </c>
      <c r="M2537" t="s">
        <v>7299</v>
      </c>
      <c r="N2537" s="26">
        <v>0.579166666</v>
      </c>
      <c r="O2537">
        <v>2</v>
      </c>
      <c r="P2537">
        <v>52</v>
      </c>
      <c r="Q2537">
        <v>18</v>
      </c>
      <c r="R2537">
        <v>44</v>
      </c>
      <c r="S2537">
        <v>5</v>
      </c>
      <c r="T2537">
        <v>5</v>
      </c>
      <c r="U2537">
        <v>1</v>
      </c>
      <c r="V2537">
        <v>0</v>
      </c>
      <c r="W2537" s="26">
        <v>0.19084951515814</v>
      </c>
      <c r="X2537" s="26">
        <v>0.77081757043999977</v>
      </c>
      <c r="Y2537" s="26">
        <v>31.258465848554998</v>
      </c>
      <c r="Z2537" s="26">
        <v>0.20906301471513603</v>
      </c>
      <c r="AA2537" s="26">
        <v>16.035662745136911</v>
      </c>
      <c r="AB2537" s="26">
        <v>3.2593869490605987</v>
      </c>
      <c r="AC2537" s="26">
        <v>53.137029453152756</v>
      </c>
      <c r="AD2537" s="26">
        <v>0</v>
      </c>
      <c r="AE2537" s="26">
        <v>104.86127509621853</v>
      </c>
    </row>
    <row r="2538" spans="1:31" x14ac:dyDescent="0.3">
      <c r="A2538">
        <v>2767847</v>
      </c>
      <c r="B2538">
        <v>1</v>
      </c>
      <c r="C2538" t="s">
        <v>80</v>
      </c>
      <c r="D2538" t="s">
        <v>82</v>
      </c>
      <c r="E2538" t="s">
        <v>132</v>
      </c>
      <c r="F2538" t="s">
        <v>7300</v>
      </c>
      <c r="G2538" t="s">
        <v>134</v>
      </c>
      <c r="H2538" t="s">
        <v>135</v>
      </c>
      <c r="I2538" t="s">
        <v>136</v>
      </c>
      <c r="J2538" t="s">
        <v>137</v>
      </c>
      <c r="K2538" t="s">
        <v>138</v>
      </c>
      <c r="L2538" t="s">
        <v>7301</v>
      </c>
      <c r="M2538" t="s">
        <v>7302</v>
      </c>
      <c r="N2538" s="26">
        <v>3.4080555549999998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2</v>
      </c>
      <c r="U2538">
        <v>0</v>
      </c>
      <c r="V2538">
        <v>0</v>
      </c>
      <c r="W2538" s="26">
        <v>0</v>
      </c>
      <c r="X2538" s="26">
        <v>0</v>
      </c>
      <c r="Y2538" s="26">
        <v>0</v>
      </c>
      <c r="Z2538" s="26">
        <v>0</v>
      </c>
      <c r="AA2538" s="26">
        <v>0</v>
      </c>
      <c r="AB2538" s="26">
        <v>8.517519142711155</v>
      </c>
      <c r="AC2538" s="26">
        <v>0</v>
      </c>
      <c r="AD2538" s="26">
        <v>0</v>
      </c>
      <c r="AE2538" s="26">
        <v>8.517519142711155</v>
      </c>
    </row>
    <row r="2539" spans="1:31" x14ac:dyDescent="0.3">
      <c r="A2539">
        <v>2768096</v>
      </c>
      <c r="B2539">
        <v>1</v>
      </c>
      <c r="C2539" t="s">
        <v>80</v>
      </c>
      <c r="D2539" t="s">
        <v>88</v>
      </c>
      <c r="E2539" t="s">
        <v>170</v>
      </c>
      <c r="F2539" t="s">
        <v>7303</v>
      </c>
      <c r="G2539" t="s">
        <v>186</v>
      </c>
      <c r="H2539" t="s">
        <v>135</v>
      </c>
      <c r="I2539" t="s">
        <v>136</v>
      </c>
      <c r="J2539" t="s">
        <v>137</v>
      </c>
      <c r="K2539" t="s">
        <v>187</v>
      </c>
      <c r="L2539" t="s">
        <v>7304</v>
      </c>
      <c r="M2539" t="s">
        <v>7305</v>
      </c>
      <c r="N2539" s="26">
        <v>2.926111111</v>
      </c>
      <c r="O2539">
        <v>0</v>
      </c>
      <c r="P2539">
        <v>46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 s="26">
        <v>0</v>
      </c>
      <c r="X2539" s="26">
        <v>31.315372489347492</v>
      </c>
      <c r="Y2539" s="26">
        <v>0</v>
      </c>
      <c r="Z2539" s="26">
        <v>0</v>
      </c>
      <c r="AA2539" s="26">
        <v>0</v>
      </c>
      <c r="AB2539" s="26">
        <v>0</v>
      </c>
      <c r="AC2539" s="26">
        <v>0</v>
      </c>
      <c r="AD2539" s="26">
        <v>0</v>
      </c>
      <c r="AE2539" s="26">
        <v>31.315372489347492</v>
      </c>
    </row>
    <row r="2540" spans="1:31" x14ac:dyDescent="0.3">
      <c r="A2540">
        <v>2767996</v>
      </c>
      <c r="B2540">
        <v>1</v>
      </c>
      <c r="C2540" t="s">
        <v>80</v>
      </c>
      <c r="D2540" t="s">
        <v>98</v>
      </c>
      <c r="E2540" t="s">
        <v>146</v>
      </c>
      <c r="F2540" t="s">
        <v>7306</v>
      </c>
      <c r="G2540" t="s">
        <v>186</v>
      </c>
      <c r="H2540" t="s">
        <v>149</v>
      </c>
      <c r="I2540" t="s">
        <v>136</v>
      </c>
      <c r="J2540" t="s">
        <v>137</v>
      </c>
      <c r="K2540" t="s">
        <v>187</v>
      </c>
      <c r="L2540" t="s">
        <v>7307</v>
      </c>
      <c r="M2540" t="s">
        <v>7308</v>
      </c>
      <c r="N2540" s="26">
        <v>6.0947222219999997</v>
      </c>
      <c r="O2540">
        <v>0</v>
      </c>
      <c r="P2540">
        <v>65</v>
      </c>
      <c r="Q2540">
        <v>0</v>
      </c>
      <c r="R2540">
        <v>111</v>
      </c>
      <c r="S2540">
        <v>0</v>
      </c>
      <c r="T2540">
        <v>30</v>
      </c>
      <c r="U2540">
        <v>0</v>
      </c>
      <c r="V2540">
        <v>0</v>
      </c>
      <c r="W2540" s="26">
        <v>0</v>
      </c>
      <c r="X2540" s="26">
        <v>86.256444301224974</v>
      </c>
      <c r="Y2540" s="26">
        <v>0</v>
      </c>
      <c r="Z2540" s="26">
        <v>228.02261966406451</v>
      </c>
      <c r="AA2540" s="26">
        <v>0</v>
      </c>
      <c r="AB2540" s="26">
        <v>114.24688496566733</v>
      </c>
      <c r="AC2540" s="26">
        <v>0</v>
      </c>
      <c r="AD2540" s="26">
        <v>0</v>
      </c>
      <c r="AE2540" s="26">
        <v>428.52594893095682</v>
      </c>
    </row>
    <row r="2541" spans="1:31" x14ac:dyDescent="0.3">
      <c r="A2541">
        <v>2768388</v>
      </c>
      <c r="B2541">
        <v>1</v>
      </c>
      <c r="C2541" t="s">
        <v>80</v>
      </c>
      <c r="D2541" t="s">
        <v>93</v>
      </c>
      <c r="E2541" t="s">
        <v>170</v>
      </c>
      <c r="F2541" t="s">
        <v>7309</v>
      </c>
      <c r="G2541" t="s">
        <v>204</v>
      </c>
      <c r="H2541" t="s">
        <v>135</v>
      </c>
      <c r="I2541" t="s">
        <v>136</v>
      </c>
      <c r="J2541" t="s">
        <v>137</v>
      </c>
      <c r="K2541" t="s">
        <v>138</v>
      </c>
      <c r="L2541" t="s">
        <v>7310</v>
      </c>
      <c r="M2541" t="s">
        <v>7311</v>
      </c>
      <c r="N2541" s="26">
        <v>4.3138888880000001</v>
      </c>
      <c r="O2541">
        <v>0</v>
      </c>
      <c r="P2541">
        <v>4</v>
      </c>
      <c r="Q2541">
        <v>0</v>
      </c>
      <c r="R2541">
        <v>2</v>
      </c>
      <c r="S2541">
        <v>0</v>
      </c>
      <c r="T2541">
        <v>1</v>
      </c>
      <c r="U2541">
        <v>0</v>
      </c>
      <c r="V2541">
        <v>0</v>
      </c>
      <c r="W2541" s="26">
        <v>0</v>
      </c>
      <c r="X2541" s="26">
        <v>0.35459190482976222</v>
      </c>
      <c r="Y2541" s="26">
        <v>0</v>
      </c>
      <c r="Z2541" s="26">
        <v>0</v>
      </c>
      <c r="AA2541" s="26">
        <v>0</v>
      </c>
      <c r="AB2541" s="26">
        <v>0</v>
      </c>
      <c r="AC2541" s="26">
        <v>0</v>
      </c>
      <c r="AD2541" s="26">
        <v>0</v>
      </c>
      <c r="AE2541" s="26">
        <v>0.35459190482976222</v>
      </c>
    </row>
    <row r="2542" spans="1:31" x14ac:dyDescent="0.3">
      <c r="A2542">
        <v>2768139</v>
      </c>
      <c r="B2542">
        <v>1</v>
      </c>
      <c r="C2542" t="s">
        <v>81</v>
      </c>
      <c r="D2542" t="s">
        <v>115</v>
      </c>
      <c r="E2542" t="s">
        <v>146</v>
      </c>
      <c r="F2542" t="s">
        <v>4195</v>
      </c>
      <c r="G2542" t="s">
        <v>148</v>
      </c>
      <c r="H2542" t="s">
        <v>149</v>
      </c>
      <c r="I2542" t="s">
        <v>136</v>
      </c>
      <c r="J2542" t="s">
        <v>137</v>
      </c>
      <c r="K2542" t="s">
        <v>138</v>
      </c>
      <c r="L2542" t="s">
        <v>7312</v>
      </c>
      <c r="M2542" t="s">
        <v>7313</v>
      </c>
      <c r="N2542" s="26">
        <v>0.55500000000000005</v>
      </c>
      <c r="O2542">
        <v>0</v>
      </c>
      <c r="P2542">
        <v>13</v>
      </c>
      <c r="Q2542">
        <v>0</v>
      </c>
      <c r="R2542">
        <v>2</v>
      </c>
      <c r="S2542">
        <v>0</v>
      </c>
      <c r="T2542">
        <v>0</v>
      </c>
      <c r="U2542">
        <v>0</v>
      </c>
      <c r="V2542">
        <v>0</v>
      </c>
      <c r="W2542" s="26">
        <v>0</v>
      </c>
      <c r="X2542" s="26">
        <v>0.92767283989466698</v>
      </c>
      <c r="Y2542" s="26">
        <v>0</v>
      </c>
      <c r="Z2542" s="26">
        <v>0</v>
      </c>
      <c r="AA2542" s="26">
        <v>0</v>
      </c>
      <c r="AB2542" s="26">
        <v>0</v>
      </c>
      <c r="AC2542" s="26">
        <v>0</v>
      </c>
      <c r="AD2542" s="26">
        <v>0</v>
      </c>
      <c r="AE2542" s="26">
        <v>0.92767283989466698</v>
      </c>
    </row>
    <row r="2543" spans="1:31" x14ac:dyDescent="0.3">
      <c r="A2543">
        <v>2768242</v>
      </c>
      <c r="B2543">
        <v>1</v>
      </c>
      <c r="C2543" t="s">
        <v>81</v>
      </c>
      <c r="D2543" t="s">
        <v>123</v>
      </c>
      <c r="E2543" t="s">
        <v>157</v>
      </c>
      <c r="F2543" t="s">
        <v>7314</v>
      </c>
      <c r="G2543" t="s">
        <v>159</v>
      </c>
      <c r="H2543" t="s">
        <v>149</v>
      </c>
      <c r="I2543" t="s">
        <v>136</v>
      </c>
      <c r="J2543" t="s">
        <v>137</v>
      </c>
      <c r="K2543" t="s">
        <v>138</v>
      </c>
      <c r="L2543" t="s">
        <v>7315</v>
      </c>
      <c r="M2543" t="s">
        <v>7316</v>
      </c>
      <c r="N2543" s="26">
        <v>1.6383333330000001</v>
      </c>
      <c r="O2543">
        <v>0</v>
      </c>
      <c r="P2543">
        <v>0</v>
      </c>
      <c r="Q2543">
        <v>0</v>
      </c>
      <c r="R2543">
        <v>0</v>
      </c>
      <c r="S2543">
        <v>1</v>
      </c>
      <c r="T2543">
        <v>1</v>
      </c>
      <c r="U2543">
        <v>2</v>
      </c>
      <c r="V2543">
        <v>0</v>
      </c>
      <c r="W2543" s="26">
        <v>0</v>
      </c>
      <c r="X2543" s="26">
        <v>0</v>
      </c>
      <c r="Y2543" s="26">
        <v>0</v>
      </c>
      <c r="Z2543" s="26">
        <v>0</v>
      </c>
      <c r="AA2543" s="26">
        <v>0</v>
      </c>
      <c r="AB2543" s="26">
        <v>1.2389233963164443</v>
      </c>
      <c r="AC2543" s="26">
        <v>638.47635127861668</v>
      </c>
      <c r="AD2543" s="26">
        <v>0</v>
      </c>
      <c r="AE2543" s="26">
        <v>639.71527467493308</v>
      </c>
    </row>
    <row r="2544" spans="1:31" x14ac:dyDescent="0.3">
      <c r="A2544">
        <v>2767887</v>
      </c>
      <c r="B2544">
        <v>1</v>
      </c>
      <c r="C2544" t="s">
        <v>81</v>
      </c>
      <c r="D2544" t="s">
        <v>128</v>
      </c>
      <c r="E2544" t="s">
        <v>132</v>
      </c>
      <c r="F2544" t="s">
        <v>7317</v>
      </c>
      <c r="G2544" t="s">
        <v>307</v>
      </c>
      <c r="H2544" t="s">
        <v>135</v>
      </c>
      <c r="I2544" t="s">
        <v>136</v>
      </c>
      <c r="J2544" t="s">
        <v>137</v>
      </c>
      <c r="K2544" t="s">
        <v>138</v>
      </c>
      <c r="L2544" t="s">
        <v>7318</v>
      </c>
      <c r="M2544" t="s">
        <v>7319</v>
      </c>
      <c r="N2544" s="26">
        <v>0.59444444399999996</v>
      </c>
      <c r="O2544">
        <v>0</v>
      </c>
      <c r="P2544">
        <v>6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 s="26">
        <v>0</v>
      </c>
      <c r="X2544" s="26">
        <v>0.81340741290701668</v>
      </c>
      <c r="Y2544" s="26">
        <v>0</v>
      </c>
      <c r="Z2544" s="26">
        <v>0</v>
      </c>
      <c r="AA2544" s="26">
        <v>0</v>
      </c>
      <c r="AB2544" s="26">
        <v>0</v>
      </c>
      <c r="AC2544" s="26">
        <v>0</v>
      </c>
      <c r="AD2544" s="26">
        <v>0</v>
      </c>
      <c r="AE2544" s="26">
        <v>0.81340741290701668</v>
      </c>
    </row>
    <row r="2545" spans="1:31" x14ac:dyDescent="0.3">
      <c r="A2545">
        <v>2767764</v>
      </c>
      <c r="B2545">
        <v>1</v>
      </c>
      <c r="C2545" t="s">
        <v>81</v>
      </c>
      <c r="D2545" t="s">
        <v>117</v>
      </c>
      <c r="E2545" t="s">
        <v>132</v>
      </c>
      <c r="F2545" t="s">
        <v>7320</v>
      </c>
      <c r="G2545" t="s">
        <v>197</v>
      </c>
      <c r="H2545" t="s">
        <v>135</v>
      </c>
      <c r="I2545" t="s">
        <v>136</v>
      </c>
      <c r="J2545" t="s">
        <v>137</v>
      </c>
      <c r="K2545" t="s">
        <v>138</v>
      </c>
      <c r="L2545" t="s">
        <v>7321</v>
      </c>
      <c r="M2545" t="s">
        <v>7322</v>
      </c>
      <c r="N2545" s="26">
        <v>1.1788888879999999</v>
      </c>
      <c r="O2545">
        <v>0</v>
      </c>
      <c r="P2545">
        <v>1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 s="26">
        <v>0</v>
      </c>
      <c r="X2545" s="26">
        <v>0.18620353142464821</v>
      </c>
      <c r="Y2545" s="26">
        <v>0</v>
      </c>
      <c r="Z2545" s="26">
        <v>0</v>
      </c>
      <c r="AA2545" s="26">
        <v>0</v>
      </c>
      <c r="AB2545" s="26">
        <v>0</v>
      </c>
      <c r="AC2545" s="26">
        <v>0</v>
      </c>
      <c r="AD2545" s="26">
        <v>0</v>
      </c>
      <c r="AE2545" s="26">
        <v>0.18620353142464821</v>
      </c>
    </row>
    <row r="2546" spans="1:31" x14ac:dyDescent="0.3">
      <c r="A2546">
        <v>2767787</v>
      </c>
      <c r="B2546">
        <v>1</v>
      </c>
      <c r="C2546" t="s">
        <v>80</v>
      </c>
      <c r="D2546" t="s">
        <v>83</v>
      </c>
      <c r="E2546" t="s">
        <v>157</v>
      </c>
      <c r="F2546" t="s">
        <v>7323</v>
      </c>
      <c r="G2546" t="s">
        <v>326</v>
      </c>
      <c r="H2546" t="s">
        <v>149</v>
      </c>
      <c r="I2546" t="s">
        <v>566</v>
      </c>
      <c r="J2546" t="s">
        <v>137</v>
      </c>
      <c r="K2546" t="s">
        <v>187</v>
      </c>
      <c r="L2546" t="s">
        <v>7324</v>
      </c>
      <c r="M2546" t="s">
        <v>7325</v>
      </c>
      <c r="N2546" s="26">
        <v>4.6111111000000003E-2</v>
      </c>
      <c r="O2546">
        <v>0</v>
      </c>
      <c r="P2546">
        <v>812</v>
      </c>
      <c r="Q2546">
        <v>0</v>
      </c>
      <c r="R2546">
        <v>0</v>
      </c>
      <c r="S2546">
        <v>0</v>
      </c>
      <c r="T2546">
        <v>114</v>
      </c>
      <c r="U2546">
        <v>0</v>
      </c>
      <c r="V2546">
        <v>0</v>
      </c>
      <c r="W2546" s="26">
        <v>0</v>
      </c>
      <c r="X2546" s="26">
        <v>7.2303173944717942</v>
      </c>
      <c r="Y2546" s="26">
        <v>0</v>
      </c>
      <c r="Z2546" s="26">
        <v>0</v>
      </c>
      <c r="AA2546" s="26">
        <v>0</v>
      </c>
      <c r="AB2546" s="26">
        <v>5.8994562280244045</v>
      </c>
      <c r="AC2546" s="26">
        <v>0</v>
      </c>
      <c r="AD2546" s="26">
        <v>0</v>
      </c>
      <c r="AE2546" s="26">
        <v>13.129773622496199</v>
      </c>
    </row>
    <row r="2547" spans="1:31" x14ac:dyDescent="0.3">
      <c r="A2547">
        <v>2768451</v>
      </c>
      <c r="B2547">
        <v>1</v>
      </c>
      <c r="C2547" t="s">
        <v>81</v>
      </c>
      <c r="D2547" t="s">
        <v>119</v>
      </c>
      <c r="E2547" t="s">
        <v>170</v>
      </c>
      <c r="F2547" t="s">
        <v>7326</v>
      </c>
      <c r="G2547" t="s">
        <v>204</v>
      </c>
      <c r="H2547" t="s">
        <v>135</v>
      </c>
      <c r="I2547" t="s">
        <v>136</v>
      </c>
      <c r="J2547" t="s">
        <v>137</v>
      </c>
      <c r="K2547" t="s">
        <v>138</v>
      </c>
      <c r="L2547" t="s">
        <v>7327</v>
      </c>
      <c r="M2547" t="s">
        <v>7328</v>
      </c>
      <c r="N2547" s="26">
        <v>1.179444444</v>
      </c>
      <c r="O2547">
        <v>0</v>
      </c>
      <c r="P2547">
        <v>12</v>
      </c>
      <c r="Q2547">
        <v>0</v>
      </c>
      <c r="R2547">
        <v>3</v>
      </c>
      <c r="S2547">
        <v>0</v>
      </c>
      <c r="T2547">
        <v>0</v>
      </c>
      <c r="U2547">
        <v>0</v>
      </c>
      <c r="V2547">
        <v>0</v>
      </c>
      <c r="W2547" s="26">
        <v>0</v>
      </c>
      <c r="X2547" s="26">
        <v>0</v>
      </c>
      <c r="Y2547" s="26">
        <v>0</v>
      </c>
      <c r="Z2547" s="26">
        <v>0</v>
      </c>
      <c r="AA2547" s="26">
        <v>0</v>
      </c>
      <c r="AB2547" s="26">
        <v>0</v>
      </c>
      <c r="AC2547" s="26">
        <v>0</v>
      </c>
      <c r="AD2547" s="26">
        <v>0</v>
      </c>
      <c r="AE2547" s="26">
        <v>0</v>
      </c>
    </row>
    <row r="2548" spans="1:31" x14ac:dyDescent="0.3">
      <c r="A2548">
        <v>2768079</v>
      </c>
      <c r="B2548">
        <v>1</v>
      </c>
      <c r="C2548" t="s">
        <v>80</v>
      </c>
      <c r="D2548" t="s">
        <v>106</v>
      </c>
      <c r="E2548" t="s">
        <v>141</v>
      </c>
      <c r="F2548" t="s">
        <v>7329</v>
      </c>
      <c r="G2548" t="s">
        <v>344</v>
      </c>
      <c r="H2548" t="s">
        <v>135</v>
      </c>
      <c r="I2548" t="s">
        <v>136</v>
      </c>
      <c r="J2548" t="s">
        <v>137</v>
      </c>
      <c r="K2548" t="s">
        <v>138</v>
      </c>
      <c r="L2548" t="s">
        <v>7330</v>
      </c>
      <c r="M2548" t="s">
        <v>7331</v>
      </c>
      <c r="N2548" s="26">
        <v>6.5802777770000001</v>
      </c>
      <c r="O2548">
        <v>0</v>
      </c>
      <c r="P2548">
        <v>13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 s="26">
        <v>0</v>
      </c>
      <c r="X2548" s="26">
        <v>2.3651482987216492</v>
      </c>
      <c r="Y2548" s="26">
        <v>0</v>
      </c>
      <c r="Z2548" s="26">
        <v>0</v>
      </c>
      <c r="AA2548" s="26">
        <v>0</v>
      </c>
      <c r="AB2548" s="26">
        <v>0</v>
      </c>
      <c r="AC2548" s="26">
        <v>0</v>
      </c>
      <c r="AD2548" s="26">
        <v>0</v>
      </c>
      <c r="AE2548" s="26">
        <v>2.3651482987216492</v>
      </c>
    </row>
    <row r="2549" spans="1:31" x14ac:dyDescent="0.3">
      <c r="A2549">
        <v>2767927</v>
      </c>
      <c r="B2549">
        <v>1</v>
      </c>
      <c r="C2549" t="s">
        <v>80</v>
      </c>
      <c r="D2549" t="s">
        <v>101</v>
      </c>
      <c r="E2549" t="s">
        <v>170</v>
      </c>
      <c r="F2549" t="s">
        <v>7332</v>
      </c>
      <c r="G2549" t="s">
        <v>143</v>
      </c>
      <c r="H2549" t="s">
        <v>135</v>
      </c>
      <c r="I2549" t="s">
        <v>136</v>
      </c>
      <c r="J2549" t="s">
        <v>137</v>
      </c>
      <c r="K2549" t="s">
        <v>138</v>
      </c>
      <c r="L2549" t="s">
        <v>7333</v>
      </c>
      <c r="M2549" t="s">
        <v>7334</v>
      </c>
      <c r="N2549" s="26">
        <v>4.0650000000000004</v>
      </c>
      <c r="O2549">
        <v>0</v>
      </c>
      <c r="P2549">
        <v>179</v>
      </c>
      <c r="Q2549">
        <v>0</v>
      </c>
      <c r="R2549">
        <v>0</v>
      </c>
      <c r="S2549">
        <v>0</v>
      </c>
      <c r="T2549">
        <v>1</v>
      </c>
      <c r="U2549">
        <v>0</v>
      </c>
      <c r="V2549">
        <v>0</v>
      </c>
      <c r="W2549" s="26">
        <v>0</v>
      </c>
      <c r="X2549" s="26">
        <v>216.9455687208619</v>
      </c>
      <c r="Y2549" s="26">
        <v>0</v>
      </c>
      <c r="Z2549" s="26">
        <v>0</v>
      </c>
      <c r="AA2549" s="26">
        <v>0</v>
      </c>
      <c r="AB2549" s="26">
        <v>7.1491376122066663</v>
      </c>
      <c r="AC2549" s="26">
        <v>0</v>
      </c>
      <c r="AD2549" s="26">
        <v>0</v>
      </c>
      <c r="AE2549" s="26">
        <v>224.09470633306856</v>
      </c>
    </row>
    <row r="2550" spans="1:31" x14ac:dyDescent="0.3">
      <c r="A2550">
        <v>2768010</v>
      </c>
      <c r="B2550">
        <v>1</v>
      </c>
      <c r="C2550" t="s">
        <v>80</v>
      </c>
      <c r="D2550" t="s">
        <v>86</v>
      </c>
      <c r="E2550" t="s">
        <v>132</v>
      </c>
      <c r="F2550" t="s">
        <v>7335</v>
      </c>
      <c r="G2550" t="s">
        <v>197</v>
      </c>
      <c r="H2550" t="s">
        <v>135</v>
      </c>
      <c r="I2550" t="s">
        <v>136</v>
      </c>
      <c r="J2550" t="s">
        <v>137</v>
      </c>
      <c r="K2550" t="s">
        <v>138</v>
      </c>
      <c r="L2550" t="s">
        <v>7336</v>
      </c>
      <c r="M2550" t="s">
        <v>7337</v>
      </c>
      <c r="N2550" s="26">
        <v>6.0636111110000002</v>
      </c>
      <c r="O2550">
        <v>0</v>
      </c>
      <c r="P2550">
        <v>1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 s="26">
        <v>0</v>
      </c>
      <c r="X2550" s="26">
        <v>3.7713014703827108</v>
      </c>
      <c r="Y2550" s="26">
        <v>0</v>
      </c>
      <c r="Z2550" s="26">
        <v>0</v>
      </c>
      <c r="AA2550" s="26">
        <v>0</v>
      </c>
      <c r="AB2550" s="26">
        <v>0</v>
      </c>
      <c r="AC2550" s="26">
        <v>0</v>
      </c>
      <c r="AD2550" s="26">
        <v>0</v>
      </c>
      <c r="AE2550" s="26">
        <v>3.7713014703827108</v>
      </c>
    </row>
    <row r="2551" spans="1:31" x14ac:dyDescent="0.3">
      <c r="A2551">
        <v>2768305</v>
      </c>
      <c r="B2551">
        <v>1</v>
      </c>
      <c r="C2551" t="s">
        <v>81</v>
      </c>
      <c r="D2551" t="s">
        <v>117</v>
      </c>
      <c r="E2551" t="s">
        <v>132</v>
      </c>
      <c r="F2551" t="s">
        <v>7338</v>
      </c>
      <c r="G2551" t="s">
        <v>134</v>
      </c>
      <c r="H2551" t="s">
        <v>135</v>
      </c>
      <c r="I2551" t="s">
        <v>136</v>
      </c>
      <c r="J2551" t="s">
        <v>137</v>
      </c>
      <c r="K2551" t="s">
        <v>138</v>
      </c>
      <c r="L2551" t="s">
        <v>7339</v>
      </c>
      <c r="M2551" t="s">
        <v>7340</v>
      </c>
      <c r="N2551" s="26">
        <v>1.095277777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1</v>
      </c>
      <c r="U2551">
        <v>0</v>
      </c>
      <c r="V2551">
        <v>0</v>
      </c>
      <c r="W2551" s="26">
        <v>0</v>
      </c>
      <c r="X2551" s="26">
        <v>0</v>
      </c>
      <c r="Y2551" s="26">
        <v>0</v>
      </c>
      <c r="Z2551" s="26">
        <v>0</v>
      </c>
      <c r="AA2551" s="26">
        <v>0</v>
      </c>
      <c r="AB2551" s="26">
        <v>11.631400680424878</v>
      </c>
      <c r="AC2551" s="26">
        <v>0</v>
      </c>
      <c r="AD2551" s="26">
        <v>0</v>
      </c>
      <c r="AE2551" s="26">
        <v>11.631400680424878</v>
      </c>
    </row>
    <row r="2552" spans="1:31" x14ac:dyDescent="0.3">
      <c r="A2552">
        <v>2768119</v>
      </c>
      <c r="B2552">
        <v>1</v>
      </c>
      <c r="C2552" t="s">
        <v>81</v>
      </c>
      <c r="D2552" t="s">
        <v>113</v>
      </c>
      <c r="E2552" t="s">
        <v>132</v>
      </c>
      <c r="F2552" t="s">
        <v>7341</v>
      </c>
      <c r="G2552" t="s">
        <v>197</v>
      </c>
      <c r="H2552" t="s">
        <v>135</v>
      </c>
      <c r="I2552" t="s">
        <v>136</v>
      </c>
      <c r="J2552" t="s">
        <v>137</v>
      </c>
      <c r="K2552" t="s">
        <v>138</v>
      </c>
      <c r="L2552" t="s">
        <v>7342</v>
      </c>
      <c r="M2552" t="s">
        <v>7343</v>
      </c>
      <c r="N2552" s="26">
        <v>5.5236111110000001</v>
      </c>
      <c r="O2552">
        <v>0</v>
      </c>
      <c r="P2552">
        <v>2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 s="26">
        <v>0</v>
      </c>
      <c r="X2552" s="26">
        <v>2.2448283085465612</v>
      </c>
      <c r="Y2552" s="26">
        <v>0</v>
      </c>
      <c r="Z2552" s="26">
        <v>0</v>
      </c>
      <c r="AA2552" s="26">
        <v>0</v>
      </c>
      <c r="AB2552" s="26">
        <v>0</v>
      </c>
      <c r="AC2552" s="26">
        <v>0</v>
      </c>
      <c r="AD2552" s="26">
        <v>0</v>
      </c>
      <c r="AE2552" s="26">
        <v>2.2448283085465612</v>
      </c>
    </row>
    <row r="2553" spans="1:31" x14ac:dyDescent="0.3">
      <c r="A2553">
        <v>2767870</v>
      </c>
      <c r="B2553">
        <v>1</v>
      </c>
      <c r="C2553" t="s">
        <v>81</v>
      </c>
      <c r="D2553" t="s">
        <v>126</v>
      </c>
      <c r="E2553" t="s">
        <v>152</v>
      </c>
      <c r="F2553" t="s">
        <v>4768</v>
      </c>
      <c r="G2553" t="s">
        <v>628</v>
      </c>
      <c r="H2553" t="s">
        <v>149</v>
      </c>
      <c r="I2553" t="s">
        <v>136</v>
      </c>
      <c r="J2553" t="s">
        <v>137</v>
      </c>
      <c r="K2553" t="s">
        <v>187</v>
      </c>
      <c r="L2553" t="s">
        <v>7344</v>
      </c>
      <c r="M2553" t="s">
        <v>7345</v>
      </c>
      <c r="N2553" s="26">
        <v>3.3897222220000001</v>
      </c>
      <c r="O2553">
        <v>7</v>
      </c>
      <c r="P2553">
        <v>922</v>
      </c>
      <c r="Q2553">
        <v>51</v>
      </c>
      <c r="R2553">
        <v>131</v>
      </c>
      <c r="S2553">
        <v>3</v>
      </c>
      <c r="T2553">
        <v>57</v>
      </c>
      <c r="U2553">
        <v>1</v>
      </c>
      <c r="V2553">
        <v>0</v>
      </c>
      <c r="W2553" s="26">
        <v>5.3354891382411109</v>
      </c>
      <c r="X2553" s="26">
        <v>255.1757219656057</v>
      </c>
      <c r="Y2553" s="26">
        <v>107.81704756601455</v>
      </c>
      <c r="Z2553" s="26">
        <v>25.556462426482582</v>
      </c>
      <c r="AA2553" s="26">
        <v>34.342603281357988</v>
      </c>
      <c r="AB2553" s="26">
        <v>66.847530245017509</v>
      </c>
      <c r="AC2553" s="26">
        <v>537.7766368586133</v>
      </c>
      <c r="AD2553" s="26">
        <v>0</v>
      </c>
      <c r="AE2553" s="26">
        <v>1032.8514914813327</v>
      </c>
    </row>
    <row r="2554" spans="1:31" x14ac:dyDescent="0.3">
      <c r="A2554">
        <v>2768348</v>
      </c>
      <c r="B2554">
        <v>1</v>
      </c>
      <c r="C2554" t="s">
        <v>81</v>
      </c>
      <c r="D2554" t="s">
        <v>123</v>
      </c>
      <c r="E2554" t="s">
        <v>146</v>
      </c>
      <c r="F2554" t="s">
        <v>7346</v>
      </c>
      <c r="G2554" t="s">
        <v>159</v>
      </c>
      <c r="H2554" t="s">
        <v>149</v>
      </c>
      <c r="I2554" t="s">
        <v>136</v>
      </c>
      <c r="J2554" t="s">
        <v>137</v>
      </c>
      <c r="K2554" t="s">
        <v>138</v>
      </c>
      <c r="L2554" t="s">
        <v>7347</v>
      </c>
      <c r="M2554" t="s">
        <v>7348</v>
      </c>
      <c r="N2554" s="26">
        <v>2.0494444440000001</v>
      </c>
      <c r="O2554">
        <v>14</v>
      </c>
      <c r="P2554">
        <v>20</v>
      </c>
      <c r="Q2554">
        <v>207</v>
      </c>
      <c r="R2554">
        <v>173</v>
      </c>
      <c r="S2554">
        <v>39</v>
      </c>
      <c r="T2554">
        <v>19</v>
      </c>
      <c r="U2554">
        <v>0</v>
      </c>
      <c r="V2554">
        <v>0</v>
      </c>
      <c r="W2554" s="26">
        <v>643.28436302579723</v>
      </c>
      <c r="X2554" s="26">
        <v>0.52250335701777773</v>
      </c>
      <c r="Y2554" s="26">
        <v>50.235440391725476</v>
      </c>
      <c r="Z2554" s="26">
        <v>26.961917135663867</v>
      </c>
      <c r="AA2554" s="26">
        <v>3.2863096431586674</v>
      </c>
      <c r="AB2554" s="26">
        <v>2.9330777767766669</v>
      </c>
      <c r="AC2554" s="26">
        <v>0</v>
      </c>
      <c r="AD2554" s="26">
        <v>0</v>
      </c>
      <c r="AE2554" s="26">
        <v>727.22361133013965</v>
      </c>
    </row>
    <row r="2555" spans="1:31" x14ac:dyDescent="0.3">
      <c r="A2555">
        <v>2768179</v>
      </c>
      <c r="B2555">
        <v>1</v>
      </c>
      <c r="C2555" t="s">
        <v>81</v>
      </c>
      <c r="D2555" t="s">
        <v>120</v>
      </c>
      <c r="E2555" t="s">
        <v>152</v>
      </c>
      <c r="F2555" t="s">
        <v>4603</v>
      </c>
      <c r="G2555" t="s">
        <v>159</v>
      </c>
      <c r="H2555" t="s">
        <v>149</v>
      </c>
      <c r="I2555" t="s">
        <v>136</v>
      </c>
      <c r="J2555" t="s">
        <v>137</v>
      </c>
      <c r="K2555" t="s">
        <v>138</v>
      </c>
      <c r="L2555" t="s">
        <v>7349</v>
      </c>
      <c r="M2555" t="s">
        <v>7350</v>
      </c>
      <c r="N2555" s="26">
        <v>1.0249999999999999</v>
      </c>
      <c r="O2555">
        <v>1</v>
      </c>
      <c r="P2555">
        <v>136</v>
      </c>
      <c r="Q2555">
        <v>37</v>
      </c>
      <c r="R2555">
        <v>11</v>
      </c>
      <c r="S2555">
        <v>1</v>
      </c>
      <c r="T2555">
        <v>20</v>
      </c>
      <c r="U2555">
        <v>0</v>
      </c>
      <c r="V2555">
        <v>0</v>
      </c>
      <c r="W2555" s="26">
        <v>0</v>
      </c>
      <c r="X2555" s="26">
        <v>27.411583424255511</v>
      </c>
      <c r="Y2555" s="26">
        <v>4.4681371176411782</v>
      </c>
      <c r="Z2555" s="26">
        <v>3.79545971887008</v>
      </c>
      <c r="AA2555" s="26">
        <v>0</v>
      </c>
      <c r="AB2555" s="26">
        <v>5.1925402719814056</v>
      </c>
      <c r="AC2555" s="26">
        <v>0</v>
      </c>
      <c r="AD2555" s="26">
        <v>0</v>
      </c>
      <c r="AE2555" s="26">
        <v>40.867720532748173</v>
      </c>
    </row>
    <row r="2556" spans="1:31" x14ac:dyDescent="0.3">
      <c r="A2556">
        <v>2768322</v>
      </c>
      <c r="B2556">
        <v>1</v>
      </c>
      <c r="C2556" t="s">
        <v>80</v>
      </c>
      <c r="D2556" t="s">
        <v>88</v>
      </c>
      <c r="E2556" t="s">
        <v>166</v>
      </c>
      <c r="F2556" t="s">
        <v>7351</v>
      </c>
      <c r="G2556" t="s">
        <v>204</v>
      </c>
      <c r="H2556" t="s">
        <v>135</v>
      </c>
      <c r="I2556" t="s">
        <v>136</v>
      </c>
      <c r="J2556" t="s">
        <v>137</v>
      </c>
      <c r="K2556" t="s">
        <v>138</v>
      </c>
      <c r="L2556" t="s">
        <v>7352</v>
      </c>
      <c r="M2556" t="s">
        <v>7353</v>
      </c>
      <c r="N2556" s="26">
        <v>2.4311111109999999</v>
      </c>
      <c r="O2556">
        <v>0</v>
      </c>
      <c r="P2556">
        <v>92</v>
      </c>
      <c r="Q2556">
        <v>0</v>
      </c>
      <c r="R2556">
        <v>0</v>
      </c>
      <c r="S2556">
        <v>0</v>
      </c>
      <c r="T2556">
        <v>6</v>
      </c>
      <c r="U2556">
        <v>0</v>
      </c>
      <c r="V2556">
        <v>1</v>
      </c>
      <c r="W2556" s="26">
        <v>0</v>
      </c>
      <c r="X2556" s="26">
        <v>61.822761193501904</v>
      </c>
      <c r="Y2556" s="26">
        <v>0</v>
      </c>
      <c r="Z2556" s="26">
        <v>0</v>
      </c>
      <c r="AA2556" s="26">
        <v>0</v>
      </c>
      <c r="AB2556" s="26">
        <v>27.673701837442611</v>
      </c>
      <c r="AC2556" s="26">
        <v>0</v>
      </c>
      <c r="AD2556" s="26">
        <v>9.3973142218572505</v>
      </c>
      <c r="AE2556" s="26">
        <v>98.893777252801755</v>
      </c>
    </row>
    <row r="2557" spans="1:31" x14ac:dyDescent="0.3">
      <c r="A2557">
        <v>2768328</v>
      </c>
      <c r="B2557">
        <v>1</v>
      </c>
      <c r="C2557" t="s">
        <v>80</v>
      </c>
      <c r="D2557" t="s">
        <v>82</v>
      </c>
      <c r="E2557" t="s">
        <v>132</v>
      </c>
      <c r="F2557" t="s">
        <v>7354</v>
      </c>
      <c r="G2557" t="s">
        <v>197</v>
      </c>
      <c r="H2557" t="s">
        <v>135</v>
      </c>
      <c r="I2557" t="s">
        <v>136</v>
      </c>
      <c r="J2557" t="s">
        <v>137</v>
      </c>
      <c r="K2557" t="s">
        <v>138</v>
      </c>
      <c r="L2557" t="s">
        <v>7355</v>
      </c>
      <c r="M2557" t="s">
        <v>7356</v>
      </c>
      <c r="N2557" s="26">
        <v>1.164722222</v>
      </c>
      <c r="O2557">
        <v>0</v>
      </c>
      <c r="P2557">
        <v>3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 s="26">
        <v>0</v>
      </c>
      <c r="X2557" s="26">
        <v>1.7779737520567931</v>
      </c>
      <c r="Y2557" s="26">
        <v>0</v>
      </c>
      <c r="Z2557" s="26">
        <v>0</v>
      </c>
      <c r="AA2557" s="26">
        <v>0</v>
      </c>
      <c r="AB2557" s="26">
        <v>0</v>
      </c>
      <c r="AC2557" s="26">
        <v>0</v>
      </c>
      <c r="AD2557" s="26">
        <v>0</v>
      </c>
      <c r="AE2557" s="26">
        <v>1.7779737520567931</v>
      </c>
    </row>
    <row r="2558" spans="1:31" x14ac:dyDescent="0.3">
      <c r="A2558">
        <v>2768093</v>
      </c>
      <c r="B2558">
        <v>1</v>
      </c>
      <c r="C2558" t="s">
        <v>81</v>
      </c>
      <c r="D2558" t="s">
        <v>117</v>
      </c>
      <c r="E2558" t="s">
        <v>170</v>
      </c>
      <c r="F2558" t="s">
        <v>7357</v>
      </c>
      <c r="G2558" t="s">
        <v>143</v>
      </c>
      <c r="H2558" t="s">
        <v>135</v>
      </c>
      <c r="I2558" t="s">
        <v>136</v>
      </c>
      <c r="J2558" t="s">
        <v>137</v>
      </c>
      <c r="K2558" t="s">
        <v>138</v>
      </c>
      <c r="L2558" t="s">
        <v>7358</v>
      </c>
      <c r="M2558" t="s">
        <v>7359</v>
      </c>
      <c r="N2558" s="26">
        <v>0.696944444</v>
      </c>
      <c r="O2558">
        <v>0</v>
      </c>
      <c r="P2558">
        <v>36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 s="26">
        <v>0</v>
      </c>
      <c r="X2558" s="26">
        <v>1.9901628296180256</v>
      </c>
      <c r="Y2558" s="26">
        <v>0</v>
      </c>
      <c r="Z2558" s="26">
        <v>0</v>
      </c>
      <c r="AA2558" s="26">
        <v>0</v>
      </c>
      <c r="AB2558" s="26">
        <v>0</v>
      </c>
      <c r="AC2558" s="26">
        <v>0</v>
      </c>
      <c r="AD2558" s="26">
        <v>0</v>
      </c>
      <c r="AE2558" s="26">
        <v>1.9901628296180256</v>
      </c>
    </row>
    <row r="2559" spans="1:31" x14ac:dyDescent="0.3">
      <c r="A2559">
        <v>2768391</v>
      </c>
      <c r="B2559">
        <v>1</v>
      </c>
      <c r="C2559" t="s">
        <v>81</v>
      </c>
      <c r="D2559" t="s">
        <v>125</v>
      </c>
      <c r="E2559" t="s">
        <v>152</v>
      </c>
      <c r="F2559" t="s">
        <v>7360</v>
      </c>
      <c r="G2559" t="s">
        <v>159</v>
      </c>
      <c r="H2559" t="s">
        <v>149</v>
      </c>
      <c r="I2559" t="s">
        <v>136</v>
      </c>
      <c r="J2559" t="s">
        <v>137</v>
      </c>
      <c r="K2559" t="s">
        <v>138</v>
      </c>
      <c r="L2559" t="s">
        <v>7361</v>
      </c>
      <c r="M2559" t="s">
        <v>7362</v>
      </c>
      <c r="N2559" s="26">
        <v>0.256111111</v>
      </c>
      <c r="O2559">
        <v>1</v>
      </c>
      <c r="P2559">
        <v>324</v>
      </c>
      <c r="Q2559">
        <v>54</v>
      </c>
      <c r="R2559">
        <v>114</v>
      </c>
      <c r="S2559">
        <v>5</v>
      </c>
      <c r="T2559">
        <v>31</v>
      </c>
      <c r="U2559">
        <v>1</v>
      </c>
      <c r="V2559">
        <v>0</v>
      </c>
      <c r="W2559" s="26">
        <v>7.370206305666667E-2</v>
      </c>
      <c r="X2559" s="26">
        <v>13.929499676665049</v>
      </c>
      <c r="Y2559" s="26">
        <v>20.567523452335429</v>
      </c>
      <c r="Z2559" s="26">
        <v>0.87165516117333319</v>
      </c>
      <c r="AA2559" s="26">
        <v>5.2884603893215987</v>
      </c>
      <c r="AB2559" s="26">
        <v>3.0387765582069926</v>
      </c>
      <c r="AC2559" s="26">
        <v>0.79117403716732504</v>
      </c>
      <c r="AD2559" s="26">
        <v>0</v>
      </c>
      <c r="AE2559" s="26">
        <v>44.560791337926396</v>
      </c>
    </row>
    <row r="2560" spans="1:31" x14ac:dyDescent="0.3">
      <c r="A2560">
        <v>2768036</v>
      </c>
      <c r="B2560">
        <v>1</v>
      </c>
      <c r="C2560" t="s">
        <v>80</v>
      </c>
      <c r="D2560" t="s">
        <v>84</v>
      </c>
      <c r="E2560" t="s">
        <v>141</v>
      </c>
      <c r="F2560" t="s">
        <v>7363</v>
      </c>
      <c r="G2560" t="s">
        <v>143</v>
      </c>
      <c r="H2560" t="s">
        <v>135</v>
      </c>
      <c r="I2560" t="s">
        <v>136</v>
      </c>
      <c r="J2560" t="s">
        <v>137</v>
      </c>
      <c r="K2560" t="s">
        <v>138</v>
      </c>
      <c r="L2560" t="s">
        <v>7364</v>
      </c>
      <c r="M2560" t="s">
        <v>7365</v>
      </c>
      <c r="N2560" s="26">
        <v>0.54555555499999997</v>
      </c>
      <c r="O2560">
        <v>0</v>
      </c>
      <c r="P2560">
        <v>950</v>
      </c>
      <c r="Q2560">
        <v>0</v>
      </c>
      <c r="R2560">
        <v>0</v>
      </c>
      <c r="S2560">
        <v>0</v>
      </c>
      <c r="T2560">
        <v>42</v>
      </c>
      <c r="U2560">
        <v>0</v>
      </c>
      <c r="V2560">
        <v>0</v>
      </c>
      <c r="W2560" s="26">
        <v>0</v>
      </c>
      <c r="X2560" s="26">
        <v>106.06413261130074</v>
      </c>
      <c r="Y2560" s="26">
        <v>0</v>
      </c>
      <c r="Z2560" s="26">
        <v>0</v>
      </c>
      <c r="AA2560" s="26">
        <v>0</v>
      </c>
      <c r="AB2560" s="26">
        <v>42.602179789994793</v>
      </c>
      <c r="AC2560" s="26">
        <v>0</v>
      </c>
      <c r="AD2560" s="26">
        <v>0</v>
      </c>
      <c r="AE2560" s="26">
        <v>148.66631240129553</v>
      </c>
    </row>
    <row r="2561" spans="1:31" x14ac:dyDescent="0.3">
      <c r="A2561">
        <v>2767993</v>
      </c>
      <c r="B2561">
        <v>1</v>
      </c>
      <c r="C2561" t="s">
        <v>80</v>
      </c>
      <c r="D2561" t="s">
        <v>92</v>
      </c>
      <c r="E2561" t="s">
        <v>132</v>
      </c>
      <c r="F2561" t="s">
        <v>6679</v>
      </c>
      <c r="G2561" t="s">
        <v>134</v>
      </c>
      <c r="H2561" t="s">
        <v>135</v>
      </c>
      <c r="I2561" t="s">
        <v>136</v>
      </c>
      <c r="J2561" t="s">
        <v>137</v>
      </c>
      <c r="K2561" t="s">
        <v>138</v>
      </c>
      <c r="L2561" t="s">
        <v>7366</v>
      </c>
      <c r="M2561" t="s">
        <v>7367</v>
      </c>
      <c r="N2561" s="26">
        <v>2.9427777769999999</v>
      </c>
      <c r="O2561">
        <v>0</v>
      </c>
      <c r="P2561">
        <v>6</v>
      </c>
      <c r="Q2561">
        <v>0</v>
      </c>
      <c r="R2561">
        <v>0</v>
      </c>
      <c r="S2561">
        <v>0</v>
      </c>
      <c r="T2561">
        <v>1</v>
      </c>
      <c r="U2561">
        <v>0</v>
      </c>
      <c r="V2561">
        <v>0</v>
      </c>
      <c r="W2561" s="26">
        <v>0</v>
      </c>
      <c r="X2561" s="26">
        <v>5.0917405881166893</v>
      </c>
      <c r="Y2561" s="26">
        <v>0</v>
      </c>
      <c r="Z2561" s="26">
        <v>0</v>
      </c>
      <c r="AA2561" s="26">
        <v>0</v>
      </c>
      <c r="AB2561" s="26">
        <v>3.7941302498252085</v>
      </c>
      <c r="AC2561" s="26">
        <v>0</v>
      </c>
      <c r="AD2561" s="26">
        <v>0</v>
      </c>
      <c r="AE2561" s="26">
        <v>8.8858708379418978</v>
      </c>
    </row>
    <row r="2562" spans="1:31" x14ac:dyDescent="0.3">
      <c r="A2562">
        <v>2768145</v>
      </c>
      <c r="B2562">
        <v>1</v>
      </c>
      <c r="C2562" t="s">
        <v>80</v>
      </c>
      <c r="D2562" t="s">
        <v>83</v>
      </c>
      <c r="E2562" t="s">
        <v>146</v>
      </c>
      <c r="F2562" t="s">
        <v>7368</v>
      </c>
      <c r="G2562" t="s">
        <v>628</v>
      </c>
      <c r="H2562" t="s">
        <v>149</v>
      </c>
      <c r="I2562" t="s">
        <v>136</v>
      </c>
      <c r="J2562" t="s">
        <v>137</v>
      </c>
      <c r="K2562" t="s">
        <v>187</v>
      </c>
      <c r="L2562" t="s">
        <v>7369</v>
      </c>
      <c r="M2562" t="s">
        <v>7370</v>
      </c>
      <c r="N2562" s="26">
        <v>0.343888888</v>
      </c>
      <c r="O2562">
        <v>0</v>
      </c>
      <c r="P2562">
        <v>2194</v>
      </c>
      <c r="Q2562">
        <v>0</v>
      </c>
      <c r="R2562">
        <v>0</v>
      </c>
      <c r="S2562">
        <v>0</v>
      </c>
      <c r="T2562">
        <v>65</v>
      </c>
      <c r="U2562">
        <v>0</v>
      </c>
      <c r="V2562">
        <v>0</v>
      </c>
      <c r="W2562" s="26">
        <v>0</v>
      </c>
      <c r="X2562" s="26">
        <v>182.35181993852709</v>
      </c>
      <c r="Y2562" s="26">
        <v>0</v>
      </c>
      <c r="Z2562" s="26">
        <v>0</v>
      </c>
      <c r="AA2562" s="26">
        <v>0</v>
      </c>
      <c r="AB2562" s="26">
        <v>36.058319302955908</v>
      </c>
      <c r="AC2562" s="26">
        <v>0</v>
      </c>
      <c r="AD2562" s="26">
        <v>0</v>
      </c>
      <c r="AE2562" s="26">
        <v>218.41013924148299</v>
      </c>
    </row>
    <row r="2563" spans="1:31" x14ac:dyDescent="0.3">
      <c r="A2563">
        <v>2767936</v>
      </c>
      <c r="B2563">
        <v>1</v>
      </c>
      <c r="C2563" t="s">
        <v>80</v>
      </c>
      <c r="D2563" t="s">
        <v>100</v>
      </c>
      <c r="E2563" t="s">
        <v>141</v>
      </c>
      <c r="F2563" t="s">
        <v>4794</v>
      </c>
      <c r="G2563" t="s">
        <v>628</v>
      </c>
      <c r="H2563" t="s">
        <v>135</v>
      </c>
      <c r="I2563" t="s">
        <v>136</v>
      </c>
      <c r="J2563" t="s">
        <v>137</v>
      </c>
      <c r="K2563" t="s">
        <v>187</v>
      </c>
      <c r="L2563" t="s">
        <v>7371</v>
      </c>
      <c r="M2563" t="s">
        <v>7372</v>
      </c>
      <c r="N2563" s="26">
        <v>6.2719444439999998</v>
      </c>
      <c r="O2563">
        <v>0</v>
      </c>
      <c r="P2563">
        <v>8</v>
      </c>
      <c r="Q2563">
        <v>0</v>
      </c>
      <c r="R2563">
        <v>24</v>
      </c>
      <c r="S2563">
        <v>0</v>
      </c>
      <c r="T2563">
        <v>9</v>
      </c>
      <c r="U2563">
        <v>0</v>
      </c>
      <c r="V2563">
        <v>0</v>
      </c>
      <c r="W2563" s="26">
        <v>0</v>
      </c>
      <c r="X2563" s="26">
        <v>0.79582790760355404</v>
      </c>
      <c r="Y2563" s="26">
        <v>0</v>
      </c>
      <c r="Z2563" s="26">
        <v>31.9810063493406</v>
      </c>
      <c r="AA2563" s="26">
        <v>0</v>
      </c>
      <c r="AB2563" s="26">
        <v>2.0022369009714875</v>
      </c>
      <c r="AC2563" s="26">
        <v>0</v>
      </c>
      <c r="AD2563" s="26">
        <v>0</v>
      </c>
      <c r="AE2563" s="26">
        <v>34.779071157915645</v>
      </c>
    </row>
    <row r="2564" spans="1:31" x14ac:dyDescent="0.3">
      <c r="A2564">
        <v>2767959</v>
      </c>
      <c r="B2564">
        <v>1</v>
      </c>
      <c r="C2564" t="s">
        <v>80</v>
      </c>
      <c r="D2564" t="s">
        <v>110</v>
      </c>
      <c r="E2564" t="s">
        <v>132</v>
      </c>
      <c r="F2564" t="s">
        <v>7373</v>
      </c>
      <c r="G2564" t="s">
        <v>197</v>
      </c>
      <c r="H2564" t="s">
        <v>135</v>
      </c>
      <c r="I2564" t="s">
        <v>136</v>
      </c>
      <c r="J2564" t="s">
        <v>137</v>
      </c>
      <c r="K2564" t="s">
        <v>138</v>
      </c>
      <c r="L2564" t="s">
        <v>7374</v>
      </c>
      <c r="M2564" t="s">
        <v>7375</v>
      </c>
      <c r="N2564" s="26">
        <v>2.4169444439999999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1</v>
      </c>
      <c r="U2564">
        <v>0</v>
      </c>
      <c r="V2564">
        <v>0</v>
      </c>
      <c r="W2564" s="26">
        <v>0</v>
      </c>
      <c r="X2564" s="26">
        <v>0</v>
      </c>
      <c r="Y2564" s="26">
        <v>0</v>
      </c>
      <c r="Z2564" s="26">
        <v>0</v>
      </c>
      <c r="AA2564" s="26">
        <v>0</v>
      </c>
      <c r="AB2564" s="26">
        <v>4.2930278806172222</v>
      </c>
      <c r="AC2564" s="26">
        <v>0</v>
      </c>
      <c r="AD2564" s="26">
        <v>0</v>
      </c>
      <c r="AE2564" s="26">
        <v>4.2930278806172222</v>
      </c>
    </row>
    <row r="2565" spans="1:31" x14ac:dyDescent="0.3">
      <c r="A2565">
        <v>2767982</v>
      </c>
      <c r="B2565">
        <v>1</v>
      </c>
      <c r="C2565" t="s">
        <v>81</v>
      </c>
      <c r="D2565" t="s">
        <v>123</v>
      </c>
      <c r="E2565" t="s">
        <v>132</v>
      </c>
      <c r="F2565" t="s">
        <v>7376</v>
      </c>
      <c r="G2565" t="s">
        <v>134</v>
      </c>
      <c r="H2565" t="s">
        <v>135</v>
      </c>
      <c r="I2565" t="s">
        <v>136</v>
      </c>
      <c r="J2565" t="s">
        <v>137</v>
      </c>
      <c r="K2565" t="s">
        <v>138</v>
      </c>
      <c r="L2565" t="s">
        <v>7377</v>
      </c>
      <c r="M2565" t="s">
        <v>7378</v>
      </c>
      <c r="N2565" s="26">
        <v>3.8147222219999999</v>
      </c>
      <c r="O2565">
        <v>0</v>
      </c>
      <c r="P2565">
        <v>3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 s="26">
        <v>0</v>
      </c>
      <c r="X2565" s="26">
        <v>3.2993471366604172</v>
      </c>
      <c r="Y2565" s="26">
        <v>0</v>
      </c>
      <c r="Z2565" s="26">
        <v>0</v>
      </c>
      <c r="AA2565" s="26">
        <v>0</v>
      </c>
      <c r="AB2565" s="26">
        <v>0</v>
      </c>
      <c r="AC2565" s="26">
        <v>0</v>
      </c>
      <c r="AD2565" s="26">
        <v>0</v>
      </c>
      <c r="AE2565" s="26">
        <v>3.2993471366604172</v>
      </c>
    </row>
    <row r="2566" spans="1:31" x14ac:dyDescent="0.3">
      <c r="A2566">
        <v>2768128</v>
      </c>
      <c r="B2566">
        <v>1</v>
      </c>
      <c r="C2566" t="s">
        <v>81</v>
      </c>
      <c r="D2566" t="s">
        <v>117</v>
      </c>
      <c r="E2566" t="s">
        <v>166</v>
      </c>
      <c r="F2566" t="s">
        <v>6954</v>
      </c>
      <c r="G2566" t="s">
        <v>232</v>
      </c>
      <c r="H2566" t="s">
        <v>135</v>
      </c>
      <c r="I2566" t="s">
        <v>136</v>
      </c>
      <c r="J2566" t="s">
        <v>137</v>
      </c>
      <c r="K2566" t="s">
        <v>138</v>
      </c>
      <c r="L2566" t="s">
        <v>7379</v>
      </c>
      <c r="M2566" t="s">
        <v>7380</v>
      </c>
      <c r="N2566" s="26">
        <v>0.79472222199999998</v>
      </c>
      <c r="O2566">
        <v>0</v>
      </c>
      <c r="P2566">
        <v>20</v>
      </c>
      <c r="Q2566">
        <v>0</v>
      </c>
      <c r="R2566">
        <v>0</v>
      </c>
      <c r="S2566">
        <v>0</v>
      </c>
      <c r="T2566">
        <v>11</v>
      </c>
      <c r="U2566">
        <v>0</v>
      </c>
      <c r="V2566">
        <v>0</v>
      </c>
      <c r="W2566" s="26">
        <v>0</v>
      </c>
      <c r="X2566" s="26">
        <v>4.1923629996480001</v>
      </c>
      <c r="Y2566" s="26">
        <v>0</v>
      </c>
      <c r="Z2566" s="26">
        <v>0</v>
      </c>
      <c r="AA2566" s="26">
        <v>0</v>
      </c>
      <c r="AB2566" s="26">
        <v>12.342360026414745</v>
      </c>
      <c r="AC2566" s="26">
        <v>0</v>
      </c>
      <c r="AD2566" s="26">
        <v>0</v>
      </c>
      <c r="AE2566" s="26">
        <v>16.534723026062746</v>
      </c>
    </row>
    <row r="2567" spans="1:31" x14ac:dyDescent="0.3">
      <c r="A2567">
        <v>2768022</v>
      </c>
      <c r="B2567">
        <v>1</v>
      </c>
      <c r="C2567" t="s">
        <v>81</v>
      </c>
      <c r="D2567" t="s">
        <v>128</v>
      </c>
      <c r="E2567" t="s">
        <v>152</v>
      </c>
      <c r="F2567" t="s">
        <v>6975</v>
      </c>
      <c r="G2567" t="s">
        <v>159</v>
      </c>
      <c r="H2567" t="s">
        <v>149</v>
      </c>
      <c r="I2567" t="s">
        <v>136</v>
      </c>
      <c r="J2567" t="s">
        <v>137</v>
      </c>
      <c r="K2567" t="s">
        <v>138</v>
      </c>
      <c r="L2567" t="s">
        <v>7381</v>
      </c>
      <c r="M2567" t="s">
        <v>7382</v>
      </c>
      <c r="N2567" s="26">
        <v>1.709166666</v>
      </c>
      <c r="O2567">
        <v>6</v>
      </c>
      <c r="P2567">
        <v>643</v>
      </c>
      <c r="Q2567">
        <v>100</v>
      </c>
      <c r="R2567">
        <v>30</v>
      </c>
      <c r="S2567">
        <v>6</v>
      </c>
      <c r="T2567">
        <v>69</v>
      </c>
      <c r="U2567">
        <v>0</v>
      </c>
      <c r="V2567">
        <v>0</v>
      </c>
      <c r="W2567" s="26">
        <v>1.1504681587376999</v>
      </c>
      <c r="X2567" s="26">
        <v>188.95711797394108</v>
      </c>
      <c r="Y2567" s="26">
        <v>52.604541958468531</v>
      </c>
      <c r="Z2567" s="26">
        <v>8.4630304958415827</v>
      </c>
      <c r="AA2567" s="26">
        <v>78.957814419558275</v>
      </c>
      <c r="AB2567" s="26">
        <v>74.634720539838909</v>
      </c>
      <c r="AC2567" s="26">
        <v>0</v>
      </c>
      <c r="AD2567" s="26">
        <v>0</v>
      </c>
      <c r="AE2567" s="26">
        <v>404.76769354638611</v>
      </c>
    </row>
    <row r="2568" spans="1:31" x14ac:dyDescent="0.3">
      <c r="A2568">
        <v>2768414</v>
      </c>
      <c r="B2568">
        <v>1</v>
      </c>
      <c r="C2568" t="s">
        <v>81</v>
      </c>
      <c r="D2568" t="s">
        <v>114</v>
      </c>
      <c r="E2568" t="s">
        <v>132</v>
      </c>
      <c r="F2568" t="s">
        <v>7383</v>
      </c>
      <c r="G2568" t="s">
        <v>197</v>
      </c>
      <c r="H2568" t="s">
        <v>135</v>
      </c>
      <c r="I2568" t="s">
        <v>136</v>
      </c>
      <c r="J2568" t="s">
        <v>137</v>
      </c>
      <c r="K2568" t="s">
        <v>138</v>
      </c>
      <c r="L2568" t="s">
        <v>7384</v>
      </c>
      <c r="M2568" t="s">
        <v>7385</v>
      </c>
      <c r="N2568" s="26">
        <v>1.836944444</v>
      </c>
      <c r="O2568">
        <v>0</v>
      </c>
      <c r="P2568">
        <v>1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 s="26">
        <v>0</v>
      </c>
      <c r="X2568" s="26">
        <v>0</v>
      </c>
      <c r="Y2568" s="26">
        <v>0</v>
      </c>
      <c r="Z2568" s="26">
        <v>0</v>
      </c>
      <c r="AA2568" s="26">
        <v>0</v>
      </c>
      <c r="AB2568" s="26">
        <v>0</v>
      </c>
      <c r="AC2568" s="26">
        <v>0</v>
      </c>
      <c r="AD2568" s="26">
        <v>0</v>
      </c>
      <c r="AE2568" s="26">
        <v>0</v>
      </c>
    </row>
    <row r="2569" spans="1:31" x14ac:dyDescent="0.3">
      <c r="A2569">
        <v>2768059</v>
      </c>
      <c r="B2569">
        <v>1</v>
      </c>
      <c r="C2569" t="s">
        <v>81</v>
      </c>
      <c r="D2569" t="s">
        <v>127</v>
      </c>
      <c r="E2569" t="s">
        <v>152</v>
      </c>
      <c r="F2569" t="s">
        <v>986</v>
      </c>
      <c r="G2569" t="s">
        <v>159</v>
      </c>
      <c r="H2569" t="s">
        <v>149</v>
      </c>
      <c r="I2569" t="s">
        <v>136</v>
      </c>
      <c r="J2569" t="s">
        <v>137</v>
      </c>
      <c r="K2569" t="s">
        <v>138</v>
      </c>
      <c r="L2569" t="s">
        <v>7386</v>
      </c>
      <c r="M2569" t="s">
        <v>7387</v>
      </c>
      <c r="N2569" s="26">
        <v>1.010277777</v>
      </c>
      <c r="O2569">
        <v>15</v>
      </c>
      <c r="P2569">
        <v>542</v>
      </c>
      <c r="Q2569">
        <v>81</v>
      </c>
      <c r="R2569">
        <v>87</v>
      </c>
      <c r="S2569">
        <v>18</v>
      </c>
      <c r="T2569">
        <v>41</v>
      </c>
      <c r="U2569">
        <v>4</v>
      </c>
      <c r="V2569">
        <v>0</v>
      </c>
      <c r="W2569" s="26">
        <v>1.9436678657900006</v>
      </c>
      <c r="X2569" s="26">
        <v>74.968977335174557</v>
      </c>
      <c r="Y2569" s="26">
        <v>37.842641156664982</v>
      </c>
      <c r="Z2569" s="26">
        <v>13.956028898026688</v>
      </c>
      <c r="AA2569" s="26">
        <v>64.851619170936516</v>
      </c>
      <c r="AB2569" s="26">
        <v>8.3868442793532978</v>
      </c>
      <c r="AC2569" s="26">
        <v>224.407054919796</v>
      </c>
      <c r="AD2569" s="26">
        <v>0</v>
      </c>
      <c r="AE2569" s="26">
        <v>426.35683362574207</v>
      </c>
    </row>
    <row r="2570" spans="1:31" x14ac:dyDescent="0.3">
      <c r="A2570">
        <v>2768394</v>
      </c>
      <c r="B2570">
        <v>1</v>
      </c>
      <c r="C2570" t="s">
        <v>80</v>
      </c>
      <c r="D2570" t="s">
        <v>107</v>
      </c>
      <c r="E2570" t="s">
        <v>166</v>
      </c>
      <c r="F2570" t="s">
        <v>7388</v>
      </c>
      <c r="G2570" t="s">
        <v>143</v>
      </c>
      <c r="H2570" t="s">
        <v>135</v>
      </c>
      <c r="I2570" t="s">
        <v>136</v>
      </c>
      <c r="J2570" t="s">
        <v>137</v>
      </c>
      <c r="K2570" t="s">
        <v>138</v>
      </c>
      <c r="L2570" t="s">
        <v>7389</v>
      </c>
      <c r="M2570" t="s">
        <v>7390</v>
      </c>
      <c r="N2570" s="26">
        <v>0.84</v>
      </c>
      <c r="O2570">
        <v>0</v>
      </c>
      <c r="P2570">
        <v>39</v>
      </c>
      <c r="Q2570">
        <v>0</v>
      </c>
      <c r="R2570">
        <v>0</v>
      </c>
      <c r="S2570">
        <v>0</v>
      </c>
      <c r="T2570">
        <v>1</v>
      </c>
      <c r="U2570">
        <v>0</v>
      </c>
      <c r="V2570">
        <v>0</v>
      </c>
      <c r="W2570" s="26">
        <v>0</v>
      </c>
      <c r="X2570" s="26">
        <v>3.5988857567115113</v>
      </c>
      <c r="Y2570" s="26">
        <v>0</v>
      </c>
      <c r="Z2570" s="26">
        <v>0</v>
      </c>
      <c r="AA2570" s="26">
        <v>0</v>
      </c>
      <c r="AB2570" s="26">
        <v>1.1566008139602777</v>
      </c>
      <c r="AC2570" s="26">
        <v>0</v>
      </c>
      <c r="AD2570" s="26">
        <v>0</v>
      </c>
      <c r="AE2570" s="26">
        <v>4.7554865706717893</v>
      </c>
    </row>
    <row r="2571" spans="1:31" x14ac:dyDescent="0.3">
      <c r="A2571">
        <v>2767876</v>
      </c>
      <c r="B2571">
        <v>1</v>
      </c>
      <c r="C2571" t="s">
        <v>80</v>
      </c>
      <c r="D2571" t="s">
        <v>108</v>
      </c>
      <c r="E2571" t="s">
        <v>146</v>
      </c>
      <c r="F2571" t="s">
        <v>3065</v>
      </c>
      <c r="G2571" t="s">
        <v>186</v>
      </c>
      <c r="H2571" t="s">
        <v>149</v>
      </c>
      <c r="I2571" t="s">
        <v>136</v>
      </c>
      <c r="J2571" t="s">
        <v>137</v>
      </c>
      <c r="K2571" t="s">
        <v>187</v>
      </c>
      <c r="L2571" t="s">
        <v>7391</v>
      </c>
      <c r="M2571" t="s">
        <v>7392</v>
      </c>
      <c r="N2571" s="26">
        <v>8.8613888880000005</v>
      </c>
      <c r="O2571">
        <v>0</v>
      </c>
      <c r="P2571">
        <v>90</v>
      </c>
      <c r="Q2571">
        <v>0</v>
      </c>
      <c r="R2571">
        <v>104</v>
      </c>
      <c r="S2571">
        <v>0</v>
      </c>
      <c r="T2571">
        <v>61</v>
      </c>
      <c r="U2571">
        <v>0</v>
      </c>
      <c r="V2571">
        <v>0</v>
      </c>
      <c r="W2571" s="26">
        <v>0</v>
      </c>
      <c r="X2571" s="26">
        <v>239.7338601081357</v>
      </c>
      <c r="Y2571" s="26">
        <v>0</v>
      </c>
      <c r="Z2571" s="26">
        <v>185.72063079030215</v>
      </c>
      <c r="AA2571" s="26">
        <v>0</v>
      </c>
      <c r="AB2571" s="26">
        <v>345.15982107393933</v>
      </c>
      <c r="AC2571" s="26">
        <v>0</v>
      </c>
      <c r="AD2571" s="26">
        <v>0</v>
      </c>
      <c r="AE2571" s="26">
        <v>770.61431197237721</v>
      </c>
    </row>
    <row r="2572" spans="1:31" x14ac:dyDescent="0.3">
      <c r="A2572">
        <v>2768204</v>
      </c>
      <c r="B2572">
        <v>2</v>
      </c>
      <c r="C2572" t="s">
        <v>80</v>
      </c>
      <c r="D2572" t="s">
        <v>97</v>
      </c>
      <c r="E2572" t="s">
        <v>141</v>
      </c>
      <c r="F2572" t="s">
        <v>7393</v>
      </c>
      <c r="G2572" t="s">
        <v>204</v>
      </c>
      <c r="H2572" t="s">
        <v>135</v>
      </c>
      <c r="I2572" t="s">
        <v>136</v>
      </c>
      <c r="J2572" t="s">
        <v>137</v>
      </c>
      <c r="K2572" t="s">
        <v>138</v>
      </c>
      <c r="L2572" t="s">
        <v>7114</v>
      </c>
      <c r="M2572" t="s">
        <v>7394</v>
      </c>
      <c r="N2572" s="26">
        <v>0.15055555500000001</v>
      </c>
      <c r="O2572">
        <v>0</v>
      </c>
      <c r="P2572">
        <v>16</v>
      </c>
      <c r="Q2572">
        <v>0</v>
      </c>
      <c r="R2572">
        <v>25</v>
      </c>
      <c r="S2572">
        <v>0</v>
      </c>
      <c r="T2572">
        <v>15</v>
      </c>
      <c r="U2572">
        <v>0</v>
      </c>
      <c r="V2572">
        <v>0</v>
      </c>
      <c r="W2572" s="26">
        <v>0</v>
      </c>
      <c r="X2572" s="26">
        <v>1.8082569909946704</v>
      </c>
      <c r="Y2572" s="26">
        <v>0</v>
      </c>
      <c r="Z2572" s="26">
        <v>0.38140168431604915</v>
      </c>
      <c r="AA2572" s="26">
        <v>0</v>
      </c>
      <c r="AB2572" s="26">
        <v>2.0152685537935415</v>
      </c>
      <c r="AC2572" s="26">
        <v>0</v>
      </c>
      <c r="AD2572" s="26">
        <v>0</v>
      </c>
      <c r="AE2572" s="26">
        <v>4.2049272291042605</v>
      </c>
    </row>
    <row r="2573" spans="1:31" x14ac:dyDescent="0.3">
      <c r="A2573">
        <v>2768331</v>
      </c>
      <c r="B2573">
        <v>1</v>
      </c>
      <c r="C2573" t="s">
        <v>80</v>
      </c>
      <c r="D2573" t="s">
        <v>99</v>
      </c>
      <c r="E2573" t="s">
        <v>157</v>
      </c>
      <c r="F2573" t="s">
        <v>7395</v>
      </c>
      <c r="G2573" t="s">
        <v>159</v>
      </c>
      <c r="H2573" t="s">
        <v>149</v>
      </c>
      <c r="I2573" t="s">
        <v>136</v>
      </c>
      <c r="J2573" t="s">
        <v>137</v>
      </c>
      <c r="K2573" t="s">
        <v>138</v>
      </c>
      <c r="L2573" t="s">
        <v>7396</v>
      </c>
      <c r="M2573" t="s">
        <v>7397</v>
      </c>
      <c r="N2573" s="26">
        <v>4.0936111110000004</v>
      </c>
      <c r="O2573">
        <v>0</v>
      </c>
      <c r="P2573">
        <v>0</v>
      </c>
      <c r="Q2573">
        <v>0</v>
      </c>
      <c r="R2573">
        <v>0</v>
      </c>
      <c r="S2573">
        <v>8</v>
      </c>
      <c r="T2573">
        <v>0</v>
      </c>
      <c r="U2573">
        <v>0</v>
      </c>
      <c r="V2573">
        <v>0</v>
      </c>
      <c r="W2573" s="26">
        <v>0</v>
      </c>
      <c r="X2573" s="26">
        <v>0</v>
      </c>
      <c r="Y2573" s="26">
        <v>0</v>
      </c>
      <c r="Z2573" s="26">
        <v>0</v>
      </c>
      <c r="AA2573" s="26">
        <v>1205.2144924646</v>
      </c>
      <c r="AB2573" s="26">
        <v>0</v>
      </c>
      <c r="AC2573" s="26">
        <v>0</v>
      </c>
      <c r="AD2573" s="26">
        <v>0</v>
      </c>
      <c r="AE2573" s="26">
        <v>1205.2144924646</v>
      </c>
    </row>
    <row r="2574" spans="1:31" x14ac:dyDescent="0.3">
      <c r="A2574">
        <v>2768480</v>
      </c>
      <c r="B2574">
        <v>1</v>
      </c>
      <c r="C2574" t="s">
        <v>81</v>
      </c>
      <c r="D2574" t="s">
        <v>119</v>
      </c>
      <c r="E2574" t="s">
        <v>170</v>
      </c>
      <c r="F2574" t="s">
        <v>7398</v>
      </c>
      <c r="G2574" t="s">
        <v>143</v>
      </c>
      <c r="H2574" t="s">
        <v>135</v>
      </c>
      <c r="I2574" t="s">
        <v>136</v>
      </c>
      <c r="J2574" t="s">
        <v>137</v>
      </c>
      <c r="K2574" t="s">
        <v>138</v>
      </c>
      <c r="L2574" t="s">
        <v>7399</v>
      </c>
      <c r="M2574" t="s">
        <v>7400</v>
      </c>
      <c r="N2574" s="26">
        <v>1.1133333329999999</v>
      </c>
      <c r="O2574">
        <v>0</v>
      </c>
      <c r="P2574">
        <v>0</v>
      </c>
      <c r="Q2574">
        <v>0</v>
      </c>
      <c r="R2574">
        <v>2</v>
      </c>
      <c r="S2574">
        <v>0</v>
      </c>
      <c r="T2574">
        <v>53</v>
      </c>
      <c r="U2574">
        <v>0</v>
      </c>
      <c r="V2574">
        <v>0</v>
      </c>
      <c r="W2574" s="26">
        <v>0</v>
      </c>
      <c r="X2574" s="26">
        <v>0</v>
      </c>
      <c r="Y2574" s="26">
        <v>0</v>
      </c>
      <c r="Z2574" s="26">
        <v>0</v>
      </c>
      <c r="AA2574" s="26">
        <v>0</v>
      </c>
      <c r="AB2574" s="26">
        <v>9.7980577632070727</v>
      </c>
      <c r="AC2574" s="26">
        <v>0</v>
      </c>
      <c r="AD2574" s="26">
        <v>0</v>
      </c>
      <c r="AE2574" s="26">
        <v>9.7980577632070727</v>
      </c>
    </row>
    <row r="2575" spans="1:31" x14ac:dyDescent="0.3">
      <c r="A2575">
        <v>2768002</v>
      </c>
      <c r="B2575">
        <v>1</v>
      </c>
      <c r="C2575" t="s">
        <v>80</v>
      </c>
      <c r="D2575" t="s">
        <v>105</v>
      </c>
      <c r="E2575" t="s">
        <v>141</v>
      </c>
      <c r="F2575" t="s">
        <v>7401</v>
      </c>
      <c r="G2575" t="s">
        <v>628</v>
      </c>
      <c r="H2575" t="s">
        <v>135</v>
      </c>
      <c r="I2575" t="s">
        <v>136</v>
      </c>
      <c r="J2575" t="s">
        <v>137</v>
      </c>
      <c r="K2575" t="s">
        <v>187</v>
      </c>
      <c r="L2575" t="s">
        <v>7402</v>
      </c>
      <c r="M2575" t="s">
        <v>7403</v>
      </c>
      <c r="N2575" s="26">
        <v>6.9463888880000004</v>
      </c>
      <c r="O2575">
        <v>0</v>
      </c>
      <c r="P2575">
        <v>50</v>
      </c>
      <c r="Q2575">
        <v>0</v>
      </c>
      <c r="R2575">
        <v>10</v>
      </c>
      <c r="S2575">
        <v>0</v>
      </c>
      <c r="T2575">
        <v>6</v>
      </c>
      <c r="U2575">
        <v>0</v>
      </c>
      <c r="V2575">
        <v>0</v>
      </c>
      <c r="W2575" s="26">
        <v>0</v>
      </c>
      <c r="X2575" s="26">
        <v>53.344916272896114</v>
      </c>
      <c r="Y2575" s="26">
        <v>0</v>
      </c>
      <c r="Z2575" s="26">
        <v>3.3477493926817603</v>
      </c>
      <c r="AA2575" s="26">
        <v>0</v>
      </c>
      <c r="AB2575" s="26">
        <v>13.08270828516342</v>
      </c>
      <c r="AC2575" s="26">
        <v>0</v>
      </c>
      <c r="AD2575" s="26">
        <v>0</v>
      </c>
      <c r="AE2575" s="26">
        <v>69.775373950741297</v>
      </c>
    </row>
    <row r="2576" spans="1:31" x14ac:dyDescent="0.3">
      <c r="A2576">
        <v>2768125</v>
      </c>
      <c r="B2576">
        <v>1</v>
      </c>
      <c r="C2576" t="s">
        <v>80</v>
      </c>
      <c r="D2576" t="s">
        <v>100</v>
      </c>
      <c r="E2576" t="s">
        <v>146</v>
      </c>
      <c r="F2576" t="s">
        <v>7404</v>
      </c>
      <c r="G2576" t="s">
        <v>186</v>
      </c>
      <c r="H2576" t="s">
        <v>149</v>
      </c>
      <c r="I2576" t="s">
        <v>136</v>
      </c>
      <c r="J2576" t="s">
        <v>137</v>
      </c>
      <c r="K2576" t="s">
        <v>187</v>
      </c>
      <c r="L2576" t="s">
        <v>7405</v>
      </c>
      <c r="M2576" t="s">
        <v>7406</v>
      </c>
      <c r="N2576" s="26">
        <v>2.7949999999999999</v>
      </c>
      <c r="O2576">
        <v>0</v>
      </c>
      <c r="P2576">
        <v>0</v>
      </c>
      <c r="Q2576">
        <v>0</v>
      </c>
      <c r="R2576">
        <v>0</v>
      </c>
      <c r="S2576">
        <v>1</v>
      </c>
      <c r="T2576">
        <v>0</v>
      </c>
      <c r="U2576">
        <v>0</v>
      </c>
      <c r="V2576">
        <v>0</v>
      </c>
      <c r="W2576" s="26">
        <v>0</v>
      </c>
      <c r="X2576" s="26">
        <v>0</v>
      </c>
      <c r="Y2576" s="26">
        <v>0</v>
      </c>
      <c r="Z2576" s="26">
        <v>0</v>
      </c>
      <c r="AA2576" s="26">
        <v>27.778475309883774</v>
      </c>
      <c r="AB2576" s="26">
        <v>0</v>
      </c>
      <c r="AC2576" s="26">
        <v>0</v>
      </c>
      <c r="AD2576" s="26">
        <v>0</v>
      </c>
      <c r="AE2576" s="26">
        <v>27.778475309883774</v>
      </c>
    </row>
    <row r="2577" spans="1:31" x14ac:dyDescent="0.3">
      <c r="A2577">
        <v>2767979</v>
      </c>
      <c r="B2577">
        <v>1</v>
      </c>
      <c r="C2577" t="s">
        <v>80</v>
      </c>
      <c r="D2577" t="s">
        <v>101</v>
      </c>
      <c r="E2577" t="s">
        <v>170</v>
      </c>
      <c r="F2577" t="s">
        <v>7407</v>
      </c>
      <c r="G2577" t="s">
        <v>143</v>
      </c>
      <c r="H2577" t="s">
        <v>135</v>
      </c>
      <c r="I2577" t="s">
        <v>136</v>
      </c>
      <c r="J2577" t="s">
        <v>137</v>
      </c>
      <c r="K2577" t="s">
        <v>138</v>
      </c>
      <c r="L2577" t="s">
        <v>7408</v>
      </c>
      <c r="M2577" t="s">
        <v>7409</v>
      </c>
      <c r="N2577" s="26">
        <v>3.241666666</v>
      </c>
      <c r="O2577">
        <v>0</v>
      </c>
      <c r="P2577">
        <v>89</v>
      </c>
      <c r="Q2577">
        <v>0</v>
      </c>
      <c r="R2577">
        <v>0</v>
      </c>
      <c r="S2577">
        <v>0</v>
      </c>
      <c r="T2577">
        <v>7</v>
      </c>
      <c r="U2577">
        <v>0</v>
      </c>
      <c r="V2577">
        <v>0</v>
      </c>
      <c r="W2577" s="26">
        <v>0</v>
      </c>
      <c r="X2577" s="26">
        <v>114.38670459643349</v>
      </c>
      <c r="Y2577" s="26">
        <v>0</v>
      </c>
      <c r="Z2577" s="26">
        <v>0</v>
      </c>
      <c r="AA2577" s="26">
        <v>0</v>
      </c>
      <c r="AB2577" s="26">
        <v>29.426710106666576</v>
      </c>
      <c r="AC2577" s="26">
        <v>0</v>
      </c>
      <c r="AD2577" s="26">
        <v>0</v>
      </c>
      <c r="AE2577" s="26">
        <v>143.81341470310008</v>
      </c>
    </row>
    <row r="2578" spans="1:31" x14ac:dyDescent="0.3">
      <c r="A2578">
        <v>2767810</v>
      </c>
      <c r="B2578">
        <v>1</v>
      </c>
      <c r="C2578" t="s">
        <v>80</v>
      </c>
      <c r="D2578" t="s">
        <v>95</v>
      </c>
      <c r="E2578" t="s">
        <v>170</v>
      </c>
      <c r="F2578" t="s">
        <v>7410</v>
      </c>
      <c r="G2578" t="s">
        <v>143</v>
      </c>
      <c r="H2578" t="s">
        <v>135</v>
      </c>
      <c r="I2578" t="s">
        <v>136</v>
      </c>
      <c r="J2578" t="s">
        <v>137</v>
      </c>
      <c r="K2578" t="s">
        <v>138</v>
      </c>
      <c r="L2578" t="s">
        <v>7411</v>
      </c>
      <c r="M2578" t="s">
        <v>7412</v>
      </c>
      <c r="N2578" s="26">
        <v>0.75972222199999995</v>
      </c>
      <c r="O2578">
        <v>0</v>
      </c>
      <c r="P2578">
        <v>80</v>
      </c>
      <c r="Q2578">
        <v>0</v>
      </c>
      <c r="R2578">
        <v>1</v>
      </c>
      <c r="S2578">
        <v>0</v>
      </c>
      <c r="T2578">
        <v>4</v>
      </c>
      <c r="U2578">
        <v>0</v>
      </c>
      <c r="V2578">
        <v>0</v>
      </c>
      <c r="W2578" s="26">
        <v>0</v>
      </c>
      <c r="X2578" s="26">
        <v>12.313630656496791</v>
      </c>
      <c r="Y2578" s="26">
        <v>0</v>
      </c>
      <c r="Z2578" s="26">
        <v>0</v>
      </c>
      <c r="AA2578" s="26">
        <v>0</v>
      </c>
      <c r="AB2578" s="26">
        <v>1.8479773151214374</v>
      </c>
      <c r="AC2578" s="26">
        <v>0</v>
      </c>
      <c r="AD2578" s="26">
        <v>0</v>
      </c>
      <c r="AE2578" s="26">
        <v>14.161607971618228</v>
      </c>
    </row>
    <row r="2579" spans="1:31" x14ac:dyDescent="0.3">
      <c r="A2579">
        <v>2767956</v>
      </c>
      <c r="B2579">
        <v>1</v>
      </c>
      <c r="C2579" t="s">
        <v>80</v>
      </c>
      <c r="D2579" t="s">
        <v>95</v>
      </c>
      <c r="E2579" t="s">
        <v>141</v>
      </c>
      <c r="F2579" t="s">
        <v>3488</v>
      </c>
      <c r="G2579" t="s">
        <v>344</v>
      </c>
      <c r="H2579" t="s">
        <v>135</v>
      </c>
      <c r="I2579" t="s">
        <v>136</v>
      </c>
      <c r="J2579" t="s">
        <v>137</v>
      </c>
      <c r="K2579" t="s">
        <v>138</v>
      </c>
      <c r="L2579" t="s">
        <v>7413</v>
      </c>
      <c r="M2579" t="s">
        <v>7414</v>
      </c>
      <c r="N2579" s="26">
        <v>2.7733333330000001</v>
      </c>
      <c r="O2579">
        <v>0</v>
      </c>
      <c r="P2579">
        <v>120</v>
      </c>
      <c r="Q2579">
        <v>0</v>
      </c>
      <c r="R2579">
        <v>3</v>
      </c>
      <c r="S2579">
        <v>0</v>
      </c>
      <c r="T2579">
        <v>7</v>
      </c>
      <c r="U2579">
        <v>0</v>
      </c>
      <c r="V2579">
        <v>0</v>
      </c>
      <c r="W2579" s="26">
        <v>0</v>
      </c>
      <c r="X2579" s="26">
        <v>15.102338765818752</v>
      </c>
      <c r="Y2579" s="26">
        <v>0</v>
      </c>
      <c r="Z2579" s="26">
        <v>0</v>
      </c>
      <c r="AA2579" s="26">
        <v>0</v>
      </c>
      <c r="AB2579" s="26">
        <v>2.1741336729098575</v>
      </c>
      <c r="AC2579" s="26">
        <v>0</v>
      </c>
      <c r="AD2579" s="26">
        <v>0</v>
      </c>
      <c r="AE2579" s="26">
        <v>17.276472438728611</v>
      </c>
    </row>
    <row r="2580" spans="1:31" x14ac:dyDescent="0.3">
      <c r="A2580">
        <v>2767962</v>
      </c>
      <c r="B2580">
        <v>1</v>
      </c>
      <c r="C2580" t="s">
        <v>81</v>
      </c>
      <c r="D2580" t="s">
        <v>122</v>
      </c>
      <c r="E2580" t="s">
        <v>157</v>
      </c>
      <c r="F2580" t="s">
        <v>7415</v>
      </c>
      <c r="G2580" t="s">
        <v>159</v>
      </c>
      <c r="H2580" t="s">
        <v>149</v>
      </c>
      <c r="I2580" t="s">
        <v>136</v>
      </c>
      <c r="J2580" t="s">
        <v>137</v>
      </c>
      <c r="K2580" t="s">
        <v>138</v>
      </c>
      <c r="L2580" t="s">
        <v>7416</v>
      </c>
      <c r="M2580" t="s">
        <v>7417</v>
      </c>
      <c r="N2580" s="26">
        <v>0.36583333299999998</v>
      </c>
      <c r="O2580">
        <v>9</v>
      </c>
      <c r="P2580">
        <v>732</v>
      </c>
      <c r="Q2580">
        <v>203</v>
      </c>
      <c r="R2580">
        <v>63</v>
      </c>
      <c r="S2580">
        <v>20</v>
      </c>
      <c r="T2580">
        <v>88</v>
      </c>
      <c r="U2580">
        <v>0</v>
      </c>
      <c r="V2580">
        <v>0</v>
      </c>
      <c r="W2580" s="26">
        <v>0.7494083919044543</v>
      </c>
      <c r="X2580" s="26">
        <v>40.065908982720146</v>
      </c>
      <c r="Y2580" s="26">
        <v>8.2930763373618177</v>
      </c>
      <c r="Z2580" s="26">
        <v>3.1449152129257127</v>
      </c>
      <c r="AA2580" s="26">
        <v>151.47482295705305</v>
      </c>
      <c r="AB2580" s="26">
        <v>28.577222534966314</v>
      </c>
      <c r="AC2580" s="26">
        <v>0</v>
      </c>
      <c r="AD2580" s="26">
        <v>0</v>
      </c>
      <c r="AE2580" s="26">
        <v>232.30535441693149</v>
      </c>
    </row>
    <row r="2581" spans="1:31" x14ac:dyDescent="0.3">
      <c r="A2581">
        <v>2768311</v>
      </c>
      <c r="B2581">
        <v>1</v>
      </c>
      <c r="C2581" t="s">
        <v>80</v>
      </c>
      <c r="D2581" t="s">
        <v>83</v>
      </c>
      <c r="E2581" t="s">
        <v>166</v>
      </c>
      <c r="F2581" t="s">
        <v>7418</v>
      </c>
      <c r="G2581" t="s">
        <v>143</v>
      </c>
      <c r="H2581" t="s">
        <v>135</v>
      </c>
      <c r="I2581" t="s">
        <v>136</v>
      </c>
      <c r="J2581" t="s">
        <v>137</v>
      </c>
      <c r="K2581" t="s">
        <v>138</v>
      </c>
      <c r="L2581" t="s">
        <v>7419</v>
      </c>
      <c r="M2581" t="s">
        <v>7420</v>
      </c>
      <c r="N2581" s="26">
        <v>0.25416666599999999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6</v>
      </c>
      <c r="U2581">
        <v>0</v>
      </c>
      <c r="V2581">
        <v>0</v>
      </c>
      <c r="W2581" s="26">
        <v>0</v>
      </c>
      <c r="X2581" s="26">
        <v>0</v>
      </c>
      <c r="Y2581" s="26">
        <v>0</v>
      </c>
      <c r="Z2581" s="26">
        <v>0</v>
      </c>
      <c r="AA2581" s="26">
        <v>0</v>
      </c>
      <c r="AB2581" s="26">
        <v>3.7654860821631866</v>
      </c>
      <c r="AC2581" s="26">
        <v>0</v>
      </c>
      <c r="AD2581" s="26">
        <v>0</v>
      </c>
      <c r="AE2581" s="26">
        <v>3.7654860821631866</v>
      </c>
    </row>
    <row r="2582" spans="1:31" x14ac:dyDescent="0.3">
      <c r="A2582">
        <v>2768420</v>
      </c>
      <c r="B2582">
        <v>1</v>
      </c>
      <c r="C2582" t="s">
        <v>80</v>
      </c>
      <c r="D2582" t="s">
        <v>84</v>
      </c>
      <c r="E2582" t="s">
        <v>170</v>
      </c>
      <c r="F2582" t="s">
        <v>7421</v>
      </c>
      <c r="G2582" t="s">
        <v>204</v>
      </c>
      <c r="H2582" t="s">
        <v>135</v>
      </c>
      <c r="I2582" t="s">
        <v>136</v>
      </c>
      <c r="J2582" t="s">
        <v>137</v>
      </c>
      <c r="K2582" t="s">
        <v>138</v>
      </c>
      <c r="L2582" t="s">
        <v>7422</v>
      </c>
      <c r="M2582" t="s">
        <v>7423</v>
      </c>
      <c r="N2582" s="26">
        <v>0.22555555499999999</v>
      </c>
      <c r="O2582">
        <v>0</v>
      </c>
      <c r="P2582">
        <v>149</v>
      </c>
      <c r="Q2582">
        <v>0</v>
      </c>
      <c r="R2582">
        <v>0</v>
      </c>
      <c r="S2582">
        <v>0</v>
      </c>
      <c r="T2582">
        <v>17</v>
      </c>
      <c r="U2582">
        <v>0</v>
      </c>
      <c r="V2582">
        <v>0</v>
      </c>
      <c r="W2582" s="26">
        <v>0</v>
      </c>
      <c r="X2582" s="26">
        <v>8.9159419856128217</v>
      </c>
      <c r="Y2582" s="26">
        <v>0</v>
      </c>
      <c r="Z2582" s="26">
        <v>0</v>
      </c>
      <c r="AA2582" s="26">
        <v>0</v>
      </c>
      <c r="AB2582" s="26">
        <v>5.35520739377891</v>
      </c>
      <c r="AC2582" s="26">
        <v>0</v>
      </c>
      <c r="AD2582" s="26">
        <v>0</v>
      </c>
      <c r="AE2582" s="26">
        <v>14.271149379391732</v>
      </c>
    </row>
    <row r="2583" spans="1:31" x14ac:dyDescent="0.3">
      <c r="A2583">
        <v>2767873</v>
      </c>
      <c r="B2583">
        <v>1</v>
      </c>
      <c r="C2583" t="s">
        <v>80</v>
      </c>
      <c r="D2583" t="s">
        <v>96</v>
      </c>
      <c r="E2583" t="s">
        <v>157</v>
      </c>
      <c r="F2583" t="s">
        <v>7424</v>
      </c>
      <c r="G2583" t="s">
        <v>186</v>
      </c>
      <c r="H2583" t="s">
        <v>149</v>
      </c>
      <c r="I2583" t="s">
        <v>136</v>
      </c>
      <c r="J2583" t="s">
        <v>137</v>
      </c>
      <c r="K2583" t="s">
        <v>187</v>
      </c>
      <c r="L2583" t="s">
        <v>7425</v>
      </c>
      <c r="M2583" t="s">
        <v>7426</v>
      </c>
      <c r="N2583" s="26">
        <v>7.8402777769999998</v>
      </c>
      <c r="O2583">
        <v>0</v>
      </c>
      <c r="P2583">
        <v>114</v>
      </c>
      <c r="Q2583">
        <v>0</v>
      </c>
      <c r="R2583">
        <v>0</v>
      </c>
      <c r="S2583">
        <v>0</v>
      </c>
      <c r="T2583">
        <v>3</v>
      </c>
      <c r="U2583">
        <v>0</v>
      </c>
      <c r="V2583">
        <v>0</v>
      </c>
      <c r="W2583" s="26">
        <v>0</v>
      </c>
      <c r="X2583" s="26">
        <v>190.78141763535578</v>
      </c>
      <c r="Y2583" s="26">
        <v>0</v>
      </c>
      <c r="Z2583" s="26">
        <v>0</v>
      </c>
      <c r="AA2583" s="26">
        <v>0</v>
      </c>
      <c r="AB2583" s="26">
        <v>25.491009767781414</v>
      </c>
      <c r="AC2583" s="26">
        <v>0</v>
      </c>
      <c r="AD2583" s="26">
        <v>0</v>
      </c>
      <c r="AE2583" s="26">
        <v>216.27242740313719</v>
      </c>
    </row>
    <row r="2584" spans="1:31" x14ac:dyDescent="0.3">
      <c r="A2584">
        <v>2768371</v>
      </c>
      <c r="B2584">
        <v>1</v>
      </c>
      <c r="C2584" t="s">
        <v>81</v>
      </c>
      <c r="D2584" t="s">
        <v>117</v>
      </c>
      <c r="E2584" t="s">
        <v>132</v>
      </c>
      <c r="F2584" t="s">
        <v>7427</v>
      </c>
      <c r="G2584" t="s">
        <v>197</v>
      </c>
      <c r="H2584" t="s">
        <v>135</v>
      </c>
      <c r="I2584" t="s">
        <v>136</v>
      </c>
      <c r="J2584" t="s">
        <v>137</v>
      </c>
      <c r="K2584" t="s">
        <v>138</v>
      </c>
      <c r="L2584" t="s">
        <v>7428</v>
      </c>
      <c r="M2584" t="s">
        <v>7429</v>
      </c>
      <c r="N2584" s="26">
        <v>6.4522222219999996</v>
      </c>
      <c r="O2584">
        <v>0</v>
      </c>
      <c r="P2584">
        <v>1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 s="26">
        <v>0</v>
      </c>
      <c r="X2584" s="26">
        <v>0</v>
      </c>
      <c r="Y2584" s="26">
        <v>0</v>
      </c>
      <c r="Z2584" s="26">
        <v>0</v>
      </c>
      <c r="AA2584" s="26">
        <v>0</v>
      </c>
      <c r="AB2584" s="26">
        <v>0</v>
      </c>
      <c r="AC2584" s="26">
        <v>0</v>
      </c>
      <c r="AD2584" s="26">
        <v>0</v>
      </c>
      <c r="AE2584" s="26">
        <v>0</v>
      </c>
    </row>
    <row r="2585" spans="1:31" x14ac:dyDescent="0.3">
      <c r="A2585">
        <v>2767899</v>
      </c>
      <c r="B2585">
        <v>1</v>
      </c>
      <c r="C2585" t="s">
        <v>81</v>
      </c>
      <c r="D2585" t="s">
        <v>117</v>
      </c>
      <c r="E2585" t="s">
        <v>170</v>
      </c>
      <c r="F2585" t="s">
        <v>7430</v>
      </c>
      <c r="G2585" t="s">
        <v>681</v>
      </c>
      <c r="H2585" t="s">
        <v>135</v>
      </c>
      <c r="I2585" t="s">
        <v>136</v>
      </c>
      <c r="J2585" t="s">
        <v>137</v>
      </c>
      <c r="K2585" t="s">
        <v>138</v>
      </c>
      <c r="L2585" t="s">
        <v>7431</v>
      </c>
      <c r="M2585" t="s">
        <v>7432</v>
      </c>
      <c r="N2585" s="26">
        <v>1.220277777</v>
      </c>
      <c r="O2585">
        <v>0</v>
      </c>
      <c r="P2585">
        <v>159</v>
      </c>
      <c r="Q2585">
        <v>0</v>
      </c>
      <c r="R2585">
        <v>0</v>
      </c>
      <c r="S2585">
        <v>0</v>
      </c>
      <c r="T2585">
        <v>50</v>
      </c>
      <c r="U2585">
        <v>0</v>
      </c>
      <c r="V2585">
        <v>0</v>
      </c>
      <c r="W2585" s="26">
        <v>0</v>
      </c>
      <c r="X2585" s="26">
        <v>37.181005017302226</v>
      </c>
      <c r="Y2585" s="26">
        <v>0</v>
      </c>
      <c r="Z2585" s="26">
        <v>0</v>
      </c>
      <c r="AA2585" s="26">
        <v>0</v>
      </c>
      <c r="AB2585" s="26">
        <v>23.873058973076294</v>
      </c>
      <c r="AC2585" s="26">
        <v>0</v>
      </c>
      <c r="AD2585" s="26">
        <v>0</v>
      </c>
      <c r="AE2585" s="26">
        <v>61.054063990378523</v>
      </c>
    </row>
    <row r="2586" spans="1:31" x14ac:dyDescent="0.3">
      <c r="A2586">
        <v>2767830</v>
      </c>
      <c r="B2586">
        <v>1</v>
      </c>
      <c r="C2586" t="s">
        <v>80</v>
      </c>
      <c r="D2586" t="s">
        <v>82</v>
      </c>
      <c r="E2586" t="s">
        <v>166</v>
      </c>
      <c r="F2586" t="s">
        <v>6845</v>
      </c>
      <c r="G2586" t="s">
        <v>232</v>
      </c>
      <c r="H2586" t="s">
        <v>135</v>
      </c>
      <c r="I2586" t="s">
        <v>136</v>
      </c>
      <c r="J2586" t="s">
        <v>137</v>
      </c>
      <c r="K2586" t="s">
        <v>138</v>
      </c>
      <c r="L2586" t="s">
        <v>7433</v>
      </c>
      <c r="M2586" t="s">
        <v>7434</v>
      </c>
      <c r="N2586" s="26">
        <v>1.9927777769999999</v>
      </c>
      <c r="O2586">
        <v>0</v>
      </c>
      <c r="P2586">
        <v>1</v>
      </c>
      <c r="Q2586">
        <v>0</v>
      </c>
      <c r="R2586">
        <v>0</v>
      </c>
      <c r="S2586">
        <v>0</v>
      </c>
      <c r="T2586">
        <v>12</v>
      </c>
      <c r="U2586">
        <v>0</v>
      </c>
      <c r="V2586">
        <v>0</v>
      </c>
      <c r="W2586" s="26">
        <v>0</v>
      </c>
      <c r="X2586" s="26">
        <v>3.5078899506777784E-5</v>
      </c>
      <c r="Y2586" s="26">
        <v>0</v>
      </c>
      <c r="Z2586" s="26">
        <v>0</v>
      </c>
      <c r="AA2586" s="26">
        <v>0</v>
      </c>
      <c r="AB2586" s="26">
        <v>16.749184910981626</v>
      </c>
      <c r="AC2586" s="26">
        <v>0</v>
      </c>
      <c r="AD2586" s="26">
        <v>0</v>
      </c>
      <c r="AE2586" s="26">
        <v>16.749219989881134</v>
      </c>
    </row>
    <row r="2587" spans="1:31" x14ac:dyDescent="0.3">
      <c r="A2587">
        <v>2768397</v>
      </c>
      <c r="B2587">
        <v>1</v>
      </c>
      <c r="C2587" t="s">
        <v>80</v>
      </c>
      <c r="D2587" t="s">
        <v>101</v>
      </c>
      <c r="E2587" t="s">
        <v>132</v>
      </c>
      <c r="F2587" t="s">
        <v>7435</v>
      </c>
      <c r="G2587" t="s">
        <v>197</v>
      </c>
      <c r="H2587" t="s">
        <v>135</v>
      </c>
      <c r="I2587" t="s">
        <v>136</v>
      </c>
      <c r="J2587" t="s">
        <v>137</v>
      </c>
      <c r="K2587" t="s">
        <v>138</v>
      </c>
      <c r="L2587" t="s">
        <v>7436</v>
      </c>
      <c r="M2587" t="s">
        <v>7437</v>
      </c>
      <c r="N2587" s="26">
        <v>2.0469444440000002</v>
      </c>
      <c r="O2587">
        <v>0</v>
      </c>
      <c r="P2587">
        <v>6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 s="26">
        <v>0</v>
      </c>
      <c r="X2587" s="26">
        <v>3.1688452209958444</v>
      </c>
      <c r="Y2587" s="26">
        <v>0</v>
      </c>
      <c r="Z2587" s="26">
        <v>0</v>
      </c>
      <c r="AA2587" s="26">
        <v>0</v>
      </c>
      <c r="AB2587" s="26">
        <v>0</v>
      </c>
      <c r="AC2587" s="26">
        <v>0</v>
      </c>
      <c r="AD2587" s="26">
        <v>0</v>
      </c>
      <c r="AE2587" s="26">
        <v>3.1688452209958444</v>
      </c>
    </row>
    <row r="2588" spans="1:31" x14ac:dyDescent="0.3">
      <c r="A2588">
        <v>2768228</v>
      </c>
      <c r="B2588">
        <v>1</v>
      </c>
      <c r="C2588" t="s">
        <v>81</v>
      </c>
      <c r="D2588" t="s">
        <v>128</v>
      </c>
      <c r="E2588" t="s">
        <v>166</v>
      </c>
      <c r="F2588" t="s">
        <v>7438</v>
      </c>
      <c r="G2588" t="s">
        <v>204</v>
      </c>
      <c r="H2588" t="s">
        <v>135</v>
      </c>
      <c r="I2588" t="s">
        <v>136</v>
      </c>
      <c r="J2588" t="s">
        <v>137</v>
      </c>
      <c r="K2588" t="s">
        <v>138</v>
      </c>
      <c r="L2588" t="s">
        <v>7439</v>
      </c>
      <c r="M2588" t="s">
        <v>7440</v>
      </c>
      <c r="N2588" s="26">
        <v>2.2511111110000002</v>
      </c>
      <c r="O2588">
        <v>0</v>
      </c>
      <c r="P2588">
        <v>54</v>
      </c>
      <c r="Q2588">
        <v>0</v>
      </c>
      <c r="R2588">
        <v>0</v>
      </c>
      <c r="S2588">
        <v>0</v>
      </c>
      <c r="T2588">
        <v>1</v>
      </c>
      <c r="U2588">
        <v>0</v>
      </c>
      <c r="V2588">
        <v>0</v>
      </c>
      <c r="W2588" s="26">
        <v>0</v>
      </c>
      <c r="X2588" s="26">
        <v>25.380905459616653</v>
      </c>
      <c r="Y2588" s="26">
        <v>0</v>
      </c>
      <c r="Z2588" s="26">
        <v>0</v>
      </c>
      <c r="AA2588" s="26">
        <v>0</v>
      </c>
      <c r="AB2588" s="26">
        <v>3.6251103902005557</v>
      </c>
      <c r="AC2588" s="26">
        <v>0</v>
      </c>
      <c r="AD2588" s="26">
        <v>0</v>
      </c>
      <c r="AE2588" s="26">
        <v>29.00601584981721</v>
      </c>
    </row>
    <row r="2589" spans="1:31" x14ac:dyDescent="0.3">
      <c r="A2589">
        <v>2767856</v>
      </c>
      <c r="B2589">
        <v>1</v>
      </c>
      <c r="C2589" t="s">
        <v>80</v>
      </c>
      <c r="D2589" t="s">
        <v>84</v>
      </c>
      <c r="E2589" t="s">
        <v>141</v>
      </c>
      <c r="F2589" t="s">
        <v>7441</v>
      </c>
      <c r="G2589" t="s">
        <v>186</v>
      </c>
      <c r="H2589" t="s">
        <v>135</v>
      </c>
      <c r="I2589" t="s">
        <v>136</v>
      </c>
      <c r="J2589" t="s">
        <v>137</v>
      </c>
      <c r="K2589" t="s">
        <v>187</v>
      </c>
      <c r="L2589" t="s">
        <v>7442</v>
      </c>
      <c r="M2589" t="s">
        <v>7443</v>
      </c>
      <c r="N2589" s="26">
        <v>9.2086111109999997</v>
      </c>
      <c r="O2589">
        <v>0</v>
      </c>
      <c r="P2589">
        <v>1135</v>
      </c>
      <c r="Q2589">
        <v>0</v>
      </c>
      <c r="R2589">
        <v>0</v>
      </c>
      <c r="S2589">
        <v>0</v>
      </c>
      <c r="T2589">
        <v>114</v>
      </c>
      <c r="U2589">
        <v>0</v>
      </c>
      <c r="V2589">
        <v>0</v>
      </c>
      <c r="W2589" s="26">
        <v>0</v>
      </c>
      <c r="X2589" s="26">
        <v>2490.1187686510625</v>
      </c>
      <c r="Y2589" s="26">
        <v>0</v>
      </c>
      <c r="Z2589" s="26">
        <v>0</v>
      </c>
      <c r="AA2589" s="26">
        <v>0</v>
      </c>
      <c r="AB2589" s="26">
        <v>962.36294070340296</v>
      </c>
      <c r="AC2589" s="26">
        <v>0</v>
      </c>
      <c r="AD2589" s="26">
        <v>0</v>
      </c>
      <c r="AE2589" s="26">
        <v>3452.4817093544652</v>
      </c>
    </row>
    <row r="2590" spans="1:31" x14ac:dyDescent="0.3">
      <c r="A2590">
        <v>2768440</v>
      </c>
      <c r="B2590">
        <v>1</v>
      </c>
      <c r="C2590" t="s">
        <v>80</v>
      </c>
      <c r="D2590" t="s">
        <v>100</v>
      </c>
      <c r="E2590" t="s">
        <v>157</v>
      </c>
      <c r="F2590" t="s">
        <v>4024</v>
      </c>
      <c r="G2590" t="s">
        <v>143</v>
      </c>
      <c r="H2590" t="s">
        <v>149</v>
      </c>
      <c r="I2590" t="s">
        <v>136</v>
      </c>
      <c r="J2590" t="s">
        <v>137</v>
      </c>
      <c r="K2590" t="s">
        <v>138</v>
      </c>
      <c r="L2590" t="s">
        <v>7444</v>
      </c>
      <c r="M2590" t="s">
        <v>7445</v>
      </c>
      <c r="N2590" s="26">
        <v>0.59222222199999996</v>
      </c>
      <c r="O2590">
        <v>0</v>
      </c>
      <c r="P2590">
        <v>436</v>
      </c>
      <c r="Q2590">
        <v>3</v>
      </c>
      <c r="R2590">
        <v>44</v>
      </c>
      <c r="S2590">
        <v>8</v>
      </c>
      <c r="T2590">
        <v>33</v>
      </c>
      <c r="U2590">
        <v>1</v>
      </c>
      <c r="V2590">
        <v>0</v>
      </c>
      <c r="W2590" s="26">
        <v>0</v>
      </c>
      <c r="X2590" s="26">
        <v>102.06812655598493</v>
      </c>
      <c r="Y2590" s="26">
        <v>4.4271029050543467</v>
      </c>
      <c r="Z2590" s="26">
        <v>4.3458045970409804</v>
      </c>
      <c r="AA2590" s="26">
        <v>33.003833013929551</v>
      </c>
      <c r="AB2590" s="26">
        <v>15.981729296458381</v>
      </c>
      <c r="AC2590" s="26">
        <v>27.846292929380994</v>
      </c>
      <c r="AD2590" s="26">
        <v>0</v>
      </c>
      <c r="AE2590" s="26">
        <v>187.67288929784917</v>
      </c>
    </row>
    <row r="2591" spans="1:31" x14ac:dyDescent="0.3">
      <c r="A2591">
        <v>2768185</v>
      </c>
      <c r="B2591">
        <v>1</v>
      </c>
      <c r="C2591" t="s">
        <v>81</v>
      </c>
      <c r="D2591" t="s">
        <v>128</v>
      </c>
      <c r="E2591" t="s">
        <v>152</v>
      </c>
      <c r="F2591" t="s">
        <v>7446</v>
      </c>
      <c r="G2591" t="s">
        <v>774</v>
      </c>
      <c r="H2591" t="s">
        <v>149</v>
      </c>
      <c r="I2591" t="s">
        <v>136</v>
      </c>
      <c r="J2591" t="s">
        <v>137</v>
      </c>
      <c r="K2591" t="s">
        <v>187</v>
      </c>
      <c r="L2591" t="s">
        <v>7447</v>
      </c>
      <c r="M2591" t="s">
        <v>7448</v>
      </c>
      <c r="N2591" s="26">
        <v>1.8825000000000001</v>
      </c>
      <c r="O2591">
        <v>3</v>
      </c>
      <c r="P2591">
        <v>218</v>
      </c>
      <c r="Q2591">
        <v>1</v>
      </c>
      <c r="R2591">
        <v>3</v>
      </c>
      <c r="S2591">
        <v>3</v>
      </c>
      <c r="T2591">
        <v>23</v>
      </c>
      <c r="U2591">
        <v>2</v>
      </c>
      <c r="V2591">
        <v>0</v>
      </c>
      <c r="W2591" s="26">
        <v>1.1930642037449999</v>
      </c>
      <c r="X2591" s="26">
        <v>76.14828768885603</v>
      </c>
      <c r="Y2591" s="26">
        <v>0</v>
      </c>
      <c r="Z2591" s="26">
        <v>6.2737246379744072</v>
      </c>
      <c r="AA2591" s="26">
        <v>346.73820173612535</v>
      </c>
      <c r="AB2591" s="26">
        <v>32.407623359935613</v>
      </c>
      <c r="AC2591" s="26">
        <v>142.04521513588182</v>
      </c>
      <c r="AD2591" s="26">
        <v>0</v>
      </c>
      <c r="AE2591" s="26">
        <v>604.80611676251817</v>
      </c>
    </row>
    <row r="2592" spans="1:31" x14ac:dyDescent="0.3">
      <c r="A2592">
        <v>2768291</v>
      </c>
      <c r="B2592">
        <v>1</v>
      </c>
      <c r="C2592" t="s">
        <v>81</v>
      </c>
      <c r="D2592" t="s">
        <v>113</v>
      </c>
      <c r="E2592" t="s">
        <v>152</v>
      </c>
      <c r="F2592" t="s">
        <v>7449</v>
      </c>
      <c r="G2592" t="s">
        <v>2474</v>
      </c>
      <c r="H2592" t="s">
        <v>149</v>
      </c>
      <c r="I2592" t="s">
        <v>136</v>
      </c>
      <c r="J2592" t="s">
        <v>137</v>
      </c>
      <c r="K2592" t="s">
        <v>138</v>
      </c>
      <c r="L2592" t="s">
        <v>7450</v>
      </c>
      <c r="M2592" t="s">
        <v>7451</v>
      </c>
      <c r="N2592" s="26">
        <v>1.082222222</v>
      </c>
      <c r="O2592">
        <v>0</v>
      </c>
      <c r="P2592">
        <v>3</v>
      </c>
      <c r="Q2592">
        <v>3</v>
      </c>
      <c r="R2592">
        <v>99</v>
      </c>
      <c r="S2592">
        <v>0</v>
      </c>
      <c r="T2592">
        <v>1</v>
      </c>
      <c r="U2592">
        <v>0</v>
      </c>
      <c r="V2592">
        <v>0</v>
      </c>
      <c r="W2592" s="26">
        <v>0</v>
      </c>
      <c r="X2592" s="26">
        <v>0.49731936326476872</v>
      </c>
      <c r="Y2592" s="26">
        <v>0.70711110755486972</v>
      </c>
      <c r="Z2592" s="26">
        <v>12.00461730250988</v>
      </c>
      <c r="AA2592" s="26">
        <v>0</v>
      </c>
      <c r="AB2592" s="26">
        <v>1.0984014968155555E-4</v>
      </c>
      <c r="AC2592" s="26">
        <v>0</v>
      </c>
      <c r="AD2592" s="26">
        <v>0</v>
      </c>
      <c r="AE2592" s="26">
        <v>13.209157613479199</v>
      </c>
    </row>
    <row r="2593" spans="1:31" x14ac:dyDescent="0.3">
      <c r="A2593">
        <v>2768074</v>
      </c>
      <c r="B2593">
        <v>1</v>
      </c>
      <c r="C2593" t="s">
        <v>81</v>
      </c>
      <c r="D2593" t="s">
        <v>123</v>
      </c>
      <c r="E2593" t="s">
        <v>170</v>
      </c>
      <c r="F2593" t="s">
        <v>7452</v>
      </c>
      <c r="G2593" t="s">
        <v>204</v>
      </c>
      <c r="H2593" t="s">
        <v>135</v>
      </c>
      <c r="I2593" t="s">
        <v>136</v>
      </c>
      <c r="J2593" t="s">
        <v>137</v>
      </c>
      <c r="K2593" t="s">
        <v>138</v>
      </c>
      <c r="L2593" t="s">
        <v>7453</v>
      </c>
      <c r="M2593" t="s">
        <v>7454</v>
      </c>
      <c r="N2593" s="26">
        <v>1.206388888</v>
      </c>
      <c r="O2593">
        <v>0</v>
      </c>
      <c r="P2593">
        <v>115</v>
      </c>
      <c r="Q2593">
        <v>0</v>
      </c>
      <c r="R2593">
        <v>0</v>
      </c>
      <c r="S2593">
        <v>0</v>
      </c>
      <c r="T2593">
        <v>7</v>
      </c>
      <c r="U2593">
        <v>0</v>
      </c>
      <c r="V2593">
        <v>0</v>
      </c>
      <c r="W2593" s="26">
        <v>0</v>
      </c>
      <c r="X2593" s="26">
        <v>32.097506335867557</v>
      </c>
      <c r="Y2593" s="26">
        <v>0</v>
      </c>
      <c r="Z2593" s="26">
        <v>0</v>
      </c>
      <c r="AA2593" s="26">
        <v>0</v>
      </c>
      <c r="AB2593" s="26">
        <v>9.230667853732097</v>
      </c>
      <c r="AC2593" s="26">
        <v>0</v>
      </c>
      <c r="AD2593" s="26">
        <v>0</v>
      </c>
      <c r="AE2593" s="26">
        <v>41.32817418959965</v>
      </c>
    </row>
    <row r="2594" spans="1:31" x14ac:dyDescent="0.3">
      <c r="A2594">
        <v>2768151</v>
      </c>
      <c r="B2594">
        <v>1</v>
      </c>
      <c r="C2594" t="s">
        <v>80</v>
      </c>
      <c r="D2594" t="s">
        <v>96</v>
      </c>
      <c r="E2594" t="s">
        <v>132</v>
      </c>
      <c r="F2594" t="s">
        <v>7455</v>
      </c>
      <c r="G2594" t="s">
        <v>134</v>
      </c>
      <c r="H2594" t="s">
        <v>135</v>
      </c>
      <c r="I2594" t="s">
        <v>136</v>
      </c>
      <c r="J2594" t="s">
        <v>137</v>
      </c>
      <c r="K2594" t="s">
        <v>138</v>
      </c>
      <c r="L2594" t="s">
        <v>7456</v>
      </c>
      <c r="M2594" t="s">
        <v>7457</v>
      </c>
      <c r="N2594" s="26">
        <v>2.7002777770000002</v>
      </c>
      <c r="O2594">
        <v>0</v>
      </c>
      <c r="P2594">
        <v>2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 s="26">
        <v>0</v>
      </c>
      <c r="X2594" s="26">
        <v>1.6203049695129608</v>
      </c>
      <c r="Y2594" s="26">
        <v>0</v>
      </c>
      <c r="Z2594" s="26">
        <v>0</v>
      </c>
      <c r="AA2594" s="26">
        <v>0</v>
      </c>
      <c r="AB2594" s="26">
        <v>0</v>
      </c>
      <c r="AC2594" s="26">
        <v>0</v>
      </c>
      <c r="AD2594" s="26">
        <v>0</v>
      </c>
      <c r="AE2594" s="26">
        <v>1.6203049695129608</v>
      </c>
    </row>
    <row r="2595" spans="1:31" x14ac:dyDescent="0.3">
      <c r="A2595">
        <v>2767905</v>
      </c>
      <c r="B2595">
        <v>1</v>
      </c>
      <c r="C2595" t="s">
        <v>81</v>
      </c>
      <c r="D2595" t="s">
        <v>128</v>
      </c>
      <c r="E2595" t="s">
        <v>132</v>
      </c>
      <c r="F2595" t="s">
        <v>7458</v>
      </c>
      <c r="G2595" t="s">
        <v>134</v>
      </c>
      <c r="H2595" t="s">
        <v>135</v>
      </c>
      <c r="I2595" t="s">
        <v>136</v>
      </c>
      <c r="J2595" t="s">
        <v>137</v>
      </c>
      <c r="K2595" t="s">
        <v>138</v>
      </c>
      <c r="L2595" t="s">
        <v>7459</v>
      </c>
      <c r="M2595" t="s">
        <v>7460</v>
      </c>
      <c r="N2595" s="26">
        <v>3.0816666659999998</v>
      </c>
      <c r="O2595">
        <v>0</v>
      </c>
      <c r="P2595">
        <v>9</v>
      </c>
      <c r="Q2595">
        <v>0</v>
      </c>
      <c r="R2595">
        <v>0</v>
      </c>
      <c r="S2595">
        <v>0</v>
      </c>
      <c r="T2595">
        <v>1</v>
      </c>
      <c r="U2595">
        <v>0</v>
      </c>
      <c r="V2595">
        <v>0</v>
      </c>
      <c r="W2595" s="26">
        <v>0</v>
      </c>
      <c r="X2595" s="26">
        <v>4.9701340488009595</v>
      </c>
      <c r="Y2595" s="26">
        <v>0</v>
      </c>
      <c r="Z2595" s="26">
        <v>0</v>
      </c>
      <c r="AA2595" s="26">
        <v>0</v>
      </c>
      <c r="AB2595" s="26">
        <v>5.4865058710777781</v>
      </c>
      <c r="AC2595" s="26">
        <v>0</v>
      </c>
      <c r="AD2595" s="26">
        <v>0</v>
      </c>
      <c r="AE2595" s="26">
        <v>10.456639919878738</v>
      </c>
    </row>
    <row r="2596" spans="1:31" x14ac:dyDescent="0.3">
      <c r="A2596">
        <v>2768114</v>
      </c>
      <c r="B2596">
        <v>1</v>
      </c>
      <c r="C2596" t="s">
        <v>80</v>
      </c>
      <c r="D2596" t="s">
        <v>93</v>
      </c>
      <c r="E2596" t="s">
        <v>170</v>
      </c>
      <c r="F2596" t="s">
        <v>7461</v>
      </c>
      <c r="G2596" t="s">
        <v>204</v>
      </c>
      <c r="H2596" t="s">
        <v>135</v>
      </c>
      <c r="I2596" t="s">
        <v>136</v>
      </c>
      <c r="J2596" t="s">
        <v>137</v>
      </c>
      <c r="K2596" t="s">
        <v>138</v>
      </c>
      <c r="L2596" t="s">
        <v>7462</v>
      </c>
      <c r="M2596" t="s">
        <v>7463</v>
      </c>
      <c r="N2596" s="26">
        <v>3.4019444440000002</v>
      </c>
      <c r="O2596">
        <v>0</v>
      </c>
      <c r="P2596">
        <v>12</v>
      </c>
      <c r="Q2596">
        <v>0</v>
      </c>
      <c r="R2596">
        <v>10</v>
      </c>
      <c r="S2596">
        <v>0</v>
      </c>
      <c r="T2596">
        <v>9</v>
      </c>
      <c r="U2596">
        <v>0</v>
      </c>
      <c r="V2596">
        <v>0</v>
      </c>
      <c r="W2596" s="26">
        <v>0</v>
      </c>
      <c r="X2596" s="26">
        <v>0</v>
      </c>
      <c r="Y2596" s="26">
        <v>0</v>
      </c>
      <c r="Z2596" s="26">
        <v>2.484316553102222</v>
      </c>
      <c r="AA2596" s="26">
        <v>0</v>
      </c>
      <c r="AB2596" s="26">
        <v>11.427819689871111</v>
      </c>
      <c r="AC2596" s="26">
        <v>0</v>
      </c>
      <c r="AD2596" s="26">
        <v>0</v>
      </c>
      <c r="AE2596" s="26">
        <v>13.912136242973332</v>
      </c>
    </row>
    <row r="2597" spans="1:31" x14ac:dyDescent="0.3">
      <c r="A2597">
        <v>2768068</v>
      </c>
      <c r="B2597">
        <v>1</v>
      </c>
      <c r="C2597" t="s">
        <v>80</v>
      </c>
      <c r="D2597" t="s">
        <v>105</v>
      </c>
      <c r="E2597" t="s">
        <v>170</v>
      </c>
      <c r="F2597" t="s">
        <v>7464</v>
      </c>
      <c r="G2597" t="s">
        <v>204</v>
      </c>
      <c r="H2597" t="s">
        <v>135</v>
      </c>
      <c r="I2597" t="s">
        <v>136</v>
      </c>
      <c r="J2597" t="s">
        <v>137</v>
      </c>
      <c r="K2597" t="s">
        <v>138</v>
      </c>
      <c r="L2597" t="s">
        <v>7465</v>
      </c>
      <c r="M2597" t="s">
        <v>7466</v>
      </c>
      <c r="N2597" s="26">
        <v>1.5938888879999999</v>
      </c>
      <c r="O2597">
        <v>0</v>
      </c>
      <c r="P2597">
        <v>152</v>
      </c>
      <c r="Q2597">
        <v>0</v>
      </c>
      <c r="R2597">
        <v>0</v>
      </c>
      <c r="S2597">
        <v>0</v>
      </c>
      <c r="T2597">
        <v>1</v>
      </c>
      <c r="U2597">
        <v>0</v>
      </c>
      <c r="V2597">
        <v>0</v>
      </c>
      <c r="W2597" s="26">
        <v>0</v>
      </c>
      <c r="X2597" s="26">
        <v>80.658609536264763</v>
      </c>
      <c r="Y2597" s="26">
        <v>0</v>
      </c>
      <c r="Z2597" s="26">
        <v>0</v>
      </c>
      <c r="AA2597" s="26">
        <v>0</v>
      </c>
      <c r="AB2597" s="26">
        <v>0.22988584479532581</v>
      </c>
      <c r="AC2597" s="26">
        <v>0</v>
      </c>
      <c r="AD2597" s="26">
        <v>0</v>
      </c>
      <c r="AE2597" s="26">
        <v>80.888495381060082</v>
      </c>
    </row>
    <row r="2598" spans="1:31" x14ac:dyDescent="0.3">
      <c r="A2598">
        <v>2767782</v>
      </c>
      <c r="B2598">
        <v>1</v>
      </c>
      <c r="C2598" t="s">
        <v>80</v>
      </c>
      <c r="D2598" t="s">
        <v>92</v>
      </c>
      <c r="E2598" t="s">
        <v>166</v>
      </c>
      <c r="F2598" t="s">
        <v>7467</v>
      </c>
      <c r="G2598" t="s">
        <v>1313</v>
      </c>
      <c r="H2598" t="s">
        <v>135</v>
      </c>
      <c r="I2598" t="s">
        <v>136</v>
      </c>
      <c r="J2598" t="s">
        <v>137</v>
      </c>
      <c r="K2598" t="s">
        <v>138</v>
      </c>
      <c r="L2598" t="s">
        <v>7468</v>
      </c>
      <c r="M2598" t="s">
        <v>7469</v>
      </c>
      <c r="N2598" s="26">
        <v>0.716388888</v>
      </c>
      <c r="O2598">
        <v>0</v>
      </c>
      <c r="P2598">
        <v>136</v>
      </c>
      <c r="Q2598">
        <v>0</v>
      </c>
      <c r="R2598">
        <v>0</v>
      </c>
      <c r="S2598">
        <v>0</v>
      </c>
      <c r="T2598">
        <v>5</v>
      </c>
      <c r="U2598">
        <v>0</v>
      </c>
      <c r="V2598">
        <v>0</v>
      </c>
      <c r="W2598" s="26">
        <v>0</v>
      </c>
      <c r="X2598" s="26">
        <v>17.67002310137601</v>
      </c>
      <c r="Y2598" s="26">
        <v>0</v>
      </c>
      <c r="Z2598" s="26">
        <v>0</v>
      </c>
      <c r="AA2598" s="26">
        <v>0</v>
      </c>
      <c r="AB2598" s="26">
        <v>5.1621119921623073</v>
      </c>
      <c r="AC2598" s="26">
        <v>0</v>
      </c>
      <c r="AD2598" s="26">
        <v>0</v>
      </c>
      <c r="AE2598" s="26">
        <v>22.832135093538319</v>
      </c>
    </row>
    <row r="2599" spans="1:31" x14ac:dyDescent="0.3">
      <c r="A2599">
        <v>2768131</v>
      </c>
      <c r="B2599">
        <v>1</v>
      </c>
      <c r="C2599" t="s">
        <v>81</v>
      </c>
      <c r="D2599" t="s">
        <v>122</v>
      </c>
      <c r="E2599" t="s">
        <v>152</v>
      </c>
      <c r="F2599" t="s">
        <v>7470</v>
      </c>
      <c r="G2599" t="s">
        <v>159</v>
      </c>
      <c r="H2599" t="s">
        <v>149</v>
      </c>
      <c r="I2599" t="s">
        <v>136</v>
      </c>
      <c r="J2599" t="s">
        <v>137</v>
      </c>
      <c r="K2599" t="s">
        <v>138</v>
      </c>
      <c r="L2599" t="s">
        <v>7471</v>
      </c>
      <c r="M2599" t="s">
        <v>7472</v>
      </c>
      <c r="N2599" s="26">
        <v>0.61194444400000003</v>
      </c>
      <c r="O2599">
        <v>0</v>
      </c>
      <c r="P2599">
        <v>138</v>
      </c>
      <c r="Q2599">
        <v>0</v>
      </c>
      <c r="R2599">
        <v>0</v>
      </c>
      <c r="S2599">
        <v>14</v>
      </c>
      <c r="T2599">
        <v>12</v>
      </c>
      <c r="U2599">
        <v>1</v>
      </c>
      <c r="V2599">
        <v>0</v>
      </c>
      <c r="W2599" s="26">
        <v>0</v>
      </c>
      <c r="X2599" s="26">
        <v>9.1994284107523985</v>
      </c>
      <c r="Y2599" s="26">
        <v>0</v>
      </c>
      <c r="Z2599" s="26">
        <v>0</v>
      </c>
      <c r="AA2599" s="26">
        <v>7.1936539675940674</v>
      </c>
      <c r="AB2599" s="26">
        <v>3.5134737311794173</v>
      </c>
      <c r="AC2599" s="26">
        <v>0</v>
      </c>
      <c r="AD2599" s="26">
        <v>0</v>
      </c>
      <c r="AE2599" s="26">
        <v>19.906556109525884</v>
      </c>
    </row>
    <row r="2600" spans="1:31" x14ac:dyDescent="0.3">
      <c r="A2600">
        <v>2768300</v>
      </c>
      <c r="B2600">
        <v>1</v>
      </c>
      <c r="C2600" t="s">
        <v>80</v>
      </c>
      <c r="D2600" t="s">
        <v>102</v>
      </c>
      <c r="E2600" t="s">
        <v>157</v>
      </c>
      <c r="F2600" t="s">
        <v>7473</v>
      </c>
      <c r="G2600" t="s">
        <v>159</v>
      </c>
      <c r="H2600" t="s">
        <v>149</v>
      </c>
      <c r="I2600" t="s">
        <v>566</v>
      </c>
      <c r="J2600" t="s">
        <v>137</v>
      </c>
      <c r="K2600" t="s">
        <v>138</v>
      </c>
      <c r="L2600" t="s">
        <v>7474</v>
      </c>
      <c r="M2600" t="s">
        <v>7475</v>
      </c>
      <c r="N2600" s="26">
        <v>1.7777777000000002E-2</v>
      </c>
      <c r="O2600">
        <v>0</v>
      </c>
      <c r="P2600">
        <v>402</v>
      </c>
      <c r="Q2600">
        <v>0</v>
      </c>
      <c r="R2600">
        <v>5</v>
      </c>
      <c r="S2600">
        <v>3</v>
      </c>
      <c r="T2600">
        <v>37</v>
      </c>
      <c r="U2600">
        <v>3</v>
      </c>
      <c r="V2600">
        <v>1</v>
      </c>
      <c r="W2600" s="26">
        <v>0</v>
      </c>
      <c r="X2600" s="26">
        <v>1.4133628308901329</v>
      </c>
      <c r="Y2600" s="26">
        <v>0</v>
      </c>
      <c r="Z2600" s="26">
        <v>0.17279802378087647</v>
      </c>
      <c r="AA2600" s="26">
        <v>0.73997112329276271</v>
      </c>
      <c r="AB2600" s="26">
        <v>0.38105880239492257</v>
      </c>
      <c r="AC2600" s="26">
        <v>18.152145797317658</v>
      </c>
      <c r="AD2600" s="26">
        <v>1.234683014142649</v>
      </c>
      <c r="AE2600" s="26">
        <v>22.094019591819002</v>
      </c>
    </row>
    <row r="2601" spans="1:31" x14ac:dyDescent="0.3">
      <c r="A2601">
        <v>2767902</v>
      </c>
      <c r="B2601">
        <v>1</v>
      </c>
      <c r="C2601" t="s">
        <v>80</v>
      </c>
      <c r="D2601" t="s">
        <v>99</v>
      </c>
      <c r="E2601" t="s">
        <v>170</v>
      </c>
      <c r="F2601" t="s">
        <v>228</v>
      </c>
      <c r="G2601" t="s">
        <v>204</v>
      </c>
      <c r="H2601" t="s">
        <v>135</v>
      </c>
      <c r="I2601" t="s">
        <v>136</v>
      </c>
      <c r="J2601" t="s">
        <v>137</v>
      </c>
      <c r="K2601" t="s">
        <v>138</v>
      </c>
      <c r="L2601" t="s">
        <v>7476</v>
      </c>
      <c r="M2601" t="s">
        <v>7477</v>
      </c>
      <c r="N2601" s="26">
        <v>6.6727777770000003</v>
      </c>
      <c r="O2601">
        <v>0</v>
      </c>
      <c r="P2601">
        <v>53</v>
      </c>
      <c r="Q2601">
        <v>0</v>
      </c>
      <c r="R2601">
        <v>0</v>
      </c>
      <c r="S2601">
        <v>0</v>
      </c>
      <c r="T2601">
        <v>1</v>
      </c>
      <c r="U2601">
        <v>0</v>
      </c>
      <c r="V2601">
        <v>0</v>
      </c>
      <c r="W2601" s="26">
        <v>0</v>
      </c>
      <c r="X2601" s="26">
        <v>31.740739520942764</v>
      </c>
      <c r="Y2601" s="26">
        <v>0</v>
      </c>
      <c r="Z2601" s="26">
        <v>0</v>
      </c>
      <c r="AA2601" s="26">
        <v>0</v>
      </c>
      <c r="AB2601" s="26">
        <v>11.429016921010001</v>
      </c>
      <c r="AC2601" s="26">
        <v>0</v>
      </c>
      <c r="AD2601" s="26">
        <v>0</v>
      </c>
      <c r="AE2601" s="26">
        <v>43.169756441952764</v>
      </c>
    </row>
    <row r="2602" spans="1:31" x14ac:dyDescent="0.3">
      <c r="A2602">
        <v>2767988</v>
      </c>
      <c r="B2602">
        <v>1</v>
      </c>
      <c r="C2602" t="s">
        <v>80</v>
      </c>
      <c r="D2602" t="s">
        <v>107</v>
      </c>
      <c r="E2602" t="s">
        <v>170</v>
      </c>
      <c r="F2602" t="s">
        <v>7478</v>
      </c>
      <c r="G2602" t="s">
        <v>143</v>
      </c>
      <c r="H2602" t="s">
        <v>135</v>
      </c>
      <c r="I2602" t="s">
        <v>136</v>
      </c>
      <c r="J2602" t="s">
        <v>137</v>
      </c>
      <c r="K2602" t="s">
        <v>138</v>
      </c>
      <c r="L2602" t="s">
        <v>7479</v>
      </c>
      <c r="M2602" t="s">
        <v>7480</v>
      </c>
      <c r="N2602" s="26">
        <v>1.470555555</v>
      </c>
      <c r="O2602">
        <v>0</v>
      </c>
      <c r="P2602">
        <v>7</v>
      </c>
      <c r="Q2602">
        <v>0</v>
      </c>
      <c r="R2602">
        <v>0</v>
      </c>
      <c r="S2602">
        <v>0</v>
      </c>
      <c r="T2602">
        <v>9</v>
      </c>
      <c r="U2602">
        <v>0</v>
      </c>
      <c r="V2602">
        <v>0</v>
      </c>
      <c r="W2602" s="26">
        <v>0</v>
      </c>
      <c r="X2602" s="26">
        <v>3.7454194460256116</v>
      </c>
      <c r="Y2602" s="26">
        <v>0</v>
      </c>
      <c r="Z2602" s="26">
        <v>0</v>
      </c>
      <c r="AA2602" s="26">
        <v>0</v>
      </c>
      <c r="AB2602" s="26">
        <v>11.020547482323121</v>
      </c>
      <c r="AC2602" s="26">
        <v>0</v>
      </c>
      <c r="AD2602" s="26">
        <v>0</v>
      </c>
      <c r="AE2602" s="26">
        <v>14.765966928348732</v>
      </c>
    </row>
    <row r="2603" spans="1:31" x14ac:dyDescent="0.3">
      <c r="A2603">
        <v>2768486</v>
      </c>
      <c r="B2603">
        <v>1</v>
      </c>
      <c r="C2603" t="s">
        <v>80</v>
      </c>
      <c r="D2603" t="s">
        <v>103</v>
      </c>
      <c r="E2603" t="s">
        <v>170</v>
      </c>
      <c r="F2603" t="s">
        <v>7481</v>
      </c>
      <c r="G2603" t="s">
        <v>204</v>
      </c>
      <c r="H2603" t="s">
        <v>135</v>
      </c>
      <c r="I2603" t="s">
        <v>136</v>
      </c>
      <c r="J2603" t="s">
        <v>137</v>
      </c>
      <c r="K2603" t="s">
        <v>138</v>
      </c>
      <c r="L2603" t="s">
        <v>7482</v>
      </c>
      <c r="M2603" t="s">
        <v>7483</v>
      </c>
      <c r="N2603" s="26">
        <v>0.95611111100000001</v>
      </c>
      <c r="O2603">
        <v>0</v>
      </c>
      <c r="P2603">
        <v>126</v>
      </c>
      <c r="Q2603">
        <v>0</v>
      </c>
      <c r="R2603">
        <v>0</v>
      </c>
      <c r="S2603">
        <v>0</v>
      </c>
      <c r="T2603">
        <v>40</v>
      </c>
      <c r="U2603">
        <v>0</v>
      </c>
      <c r="V2603">
        <v>0</v>
      </c>
      <c r="W2603" s="26">
        <v>0</v>
      </c>
      <c r="X2603" s="26">
        <v>45.082060043852266</v>
      </c>
      <c r="Y2603" s="26">
        <v>0</v>
      </c>
      <c r="Z2603" s="26">
        <v>0</v>
      </c>
      <c r="AA2603" s="26">
        <v>0</v>
      </c>
      <c r="AB2603" s="26">
        <v>14.15381964095846</v>
      </c>
      <c r="AC2603" s="26">
        <v>0</v>
      </c>
      <c r="AD2603" s="26">
        <v>0</v>
      </c>
      <c r="AE2603" s="26">
        <v>59.235879684810726</v>
      </c>
    </row>
    <row r="2604" spans="1:31" x14ac:dyDescent="0.3">
      <c r="A2604">
        <v>2767796</v>
      </c>
      <c r="B2604">
        <v>1</v>
      </c>
      <c r="C2604" t="s">
        <v>80</v>
      </c>
      <c r="D2604" t="s">
        <v>82</v>
      </c>
      <c r="E2604" t="s">
        <v>146</v>
      </c>
      <c r="F2604" t="s">
        <v>4480</v>
      </c>
      <c r="G2604" t="s">
        <v>326</v>
      </c>
      <c r="H2604" t="s">
        <v>149</v>
      </c>
      <c r="I2604" t="s">
        <v>136</v>
      </c>
      <c r="J2604" t="s">
        <v>137</v>
      </c>
      <c r="K2604" t="s">
        <v>187</v>
      </c>
      <c r="L2604" t="s">
        <v>7484</v>
      </c>
      <c r="M2604" t="s">
        <v>7485</v>
      </c>
      <c r="N2604" s="26">
        <v>0.28583333300000002</v>
      </c>
      <c r="O2604">
        <v>0</v>
      </c>
      <c r="P2604">
        <v>602</v>
      </c>
      <c r="Q2604">
        <v>0</v>
      </c>
      <c r="R2604">
        <v>0</v>
      </c>
      <c r="S2604">
        <v>0</v>
      </c>
      <c r="T2604">
        <v>254</v>
      </c>
      <c r="U2604">
        <v>0</v>
      </c>
      <c r="V2604">
        <v>0</v>
      </c>
      <c r="W2604" s="26">
        <v>0</v>
      </c>
      <c r="X2604" s="26">
        <v>53.02734812871298</v>
      </c>
      <c r="Y2604" s="26">
        <v>0</v>
      </c>
      <c r="Z2604" s="26">
        <v>0</v>
      </c>
      <c r="AA2604" s="26">
        <v>0</v>
      </c>
      <c r="AB2604" s="26">
        <v>85.971956098266162</v>
      </c>
      <c r="AC2604" s="26">
        <v>0</v>
      </c>
      <c r="AD2604" s="26">
        <v>0</v>
      </c>
      <c r="AE2604" s="26">
        <v>138.99930422697915</v>
      </c>
    </row>
    <row r="2605" spans="1:31" x14ac:dyDescent="0.3">
      <c r="A2605">
        <v>2767845</v>
      </c>
      <c r="B2605">
        <v>1</v>
      </c>
      <c r="C2605" t="s">
        <v>81</v>
      </c>
      <c r="D2605" t="s">
        <v>113</v>
      </c>
      <c r="E2605" t="s">
        <v>132</v>
      </c>
      <c r="F2605" t="s">
        <v>7486</v>
      </c>
      <c r="G2605" t="s">
        <v>307</v>
      </c>
      <c r="H2605" t="s">
        <v>135</v>
      </c>
      <c r="I2605" t="s">
        <v>136</v>
      </c>
      <c r="J2605" t="s">
        <v>137</v>
      </c>
      <c r="K2605" t="s">
        <v>138</v>
      </c>
      <c r="L2605" t="s">
        <v>7487</v>
      </c>
      <c r="M2605" t="s">
        <v>7488</v>
      </c>
      <c r="N2605" s="26">
        <v>1.471944444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9</v>
      </c>
      <c r="U2605">
        <v>0</v>
      </c>
      <c r="V2605">
        <v>0</v>
      </c>
      <c r="W2605" s="26">
        <v>0</v>
      </c>
      <c r="X2605" s="26">
        <v>0</v>
      </c>
      <c r="Y2605" s="26">
        <v>0</v>
      </c>
      <c r="Z2605" s="26">
        <v>0</v>
      </c>
      <c r="AA2605" s="26">
        <v>0</v>
      </c>
      <c r="AB2605" s="26">
        <v>17.168173652900116</v>
      </c>
      <c r="AC2605" s="26">
        <v>0</v>
      </c>
      <c r="AD2605" s="26">
        <v>0</v>
      </c>
      <c r="AE2605" s="26">
        <v>17.168173652900116</v>
      </c>
    </row>
    <row r="2606" spans="1:31" x14ac:dyDescent="0.3">
      <c r="A2606">
        <v>2767839</v>
      </c>
      <c r="B2606">
        <v>1</v>
      </c>
      <c r="C2606" t="s">
        <v>81</v>
      </c>
      <c r="D2606" t="s">
        <v>127</v>
      </c>
      <c r="E2606" t="s">
        <v>152</v>
      </c>
      <c r="F2606" t="s">
        <v>816</v>
      </c>
      <c r="G2606" t="s">
        <v>628</v>
      </c>
      <c r="H2606" t="s">
        <v>149</v>
      </c>
      <c r="I2606" t="s">
        <v>136</v>
      </c>
      <c r="J2606" t="s">
        <v>137</v>
      </c>
      <c r="K2606" t="s">
        <v>187</v>
      </c>
      <c r="L2606" t="s">
        <v>7489</v>
      </c>
      <c r="M2606" t="s">
        <v>7490</v>
      </c>
      <c r="N2606" s="26">
        <v>9.4905555550000003</v>
      </c>
      <c r="O2606">
        <v>2</v>
      </c>
      <c r="P2606">
        <v>3</v>
      </c>
      <c r="Q2606">
        <v>59</v>
      </c>
      <c r="R2606">
        <v>37</v>
      </c>
      <c r="S2606">
        <v>6</v>
      </c>
      <c r="T2606">
        <v>0</v>
      </c>
      <c r="U2606">
        <v>0</v>
      </c>
      <c r="V2606">
        <v>0</v>
      </c>
      <c r="W2606" s="26">
        <v>10.46617173017108</v>
      </c>
      <c r="X2606" s="26">
        <v>0</v>
      </c>
      <c r="Y2606" s="26">
        <v>47.298634142211306</v>
      </c>
      <c r="Z2606" s="26">
        <v>70.616817959859546</v>
      </c>
      <c r="AA2606" s="26">
        <v>9.758252688170522</v>
      </c>
      <c r="AB2606" s="26">
        <v>0</v>
      </c>
      <c r="AC2606" s="26">
        <v>0</v>
      </c>
      <c r="AD2606" s="26">
        <v>0</v>
      </c>
      <c r="AE2606" s="26">
        <v>138.13987652041246</v>
      </c>
    </row>
    <row r="2607" spans="1:31" x14ac:dyDescent="0.3">
      <c r="A2607">
        <v>2768403</v>
      </c>
      <c r="B2607">
        <v>1</v>
      </c>
      <c r="C2607" t="s">
        <v>80</v>
      </c>
      <c r="D2607" t="s">
        <v>106</v>
      </c>
      <c r="E2607" t="s">
        <v>170</v>
      </c>
      <c r="F2607" t="s">
        <v>7491</v>
      </c>
      <c r="G2607" t="s">
        <v>204</v>
      </c>
      <c r="H2607" t="s">
        <v>135</v>
      </c>
      <c r="I2607" t="s">
        <v>136</v>
      </c>
      <c r="J2607" t="s">
        <v>137</v>
      </c>
      <c r="K2607" t="s">
        <v>138</v>
      </c>
      <c r="L2607" t="s">
        <v>7492</v>
      </c>
      <c r="M2607" t="s">
        <v>7493</v>
      </c>
      <c r="N2607" s="26">
        <v>0.83944444399999996</v>
      </c>
      <c r="O2607">
        <v>0</v>
      </c>
      <c r="P2607">
        <v>90</v>
      </c>
      <c r="Q2607">
        <v>0</v>
      </c>
      <c r="R2607">
        <v>2</v>
      </c>
      <c r="S2607">
        <v>0</v>
      </c>
      <c r="T2607">
        <v>14</v>
      </c>
      <c r="U2607">
        <v>0</v>
      </c>
      <c r="V2607">
        <v>0</v>
      </c>
      <c r="W2607" s="26">
        <v>0</v>
      </c>
      <c r="X2607" s="26">
        <v>15.123588240264247</v>
      </c>
      <c r="Y2607" s="26">
        <v>0</v>
      </c>
      <c r="Z2607" s="26">
        <v>0.69070651448888898</v>
      </c>
      <c r="AA2607" s="26">
        <v>0</v>
      </c>
      <c r="AB2607" s="26">
        <v>6.1450246707002076</v>
      </c>
      <c r="AC2607" s="26">
        <v>0</v>
      </c>
      <c r="AD2607" s="26">
        <v>0</v>
      </c>
      <c r="AE2607" s="26">
        <v>21.959319425453344</v>
      </c>
    </row>
    <row r="2608" spans="1:31" x14ac:dyDescent="0.3">
      <c r="A2608">
        <v>2768257</v>
      </c>
      <c r="B2608">
        <v>1</v>
      </c>
      <c r="C2608" t="s">
        <v>81</v>
      </c>
      <c r="D2608" t="s">
        <v>118</v>
      </c>
      <c r="E2608" t="s">
        <v>146</v>
      </c>
      <c r="F2608" t="s">
        <v>6402</v>
      </c>
      <c r="G2608" t="s">
        <v>159</v>
      </c>
      <c r="H2608" t="s">
        <v>149</v>
      </c>
      <c r="I2608" t="s">
        <v>136</v>
      </c>
      <c r="J2608" t="s">
        <v>137</v>
      </c>
      <c r="K2608" t="s">
        <v>138</v>
      </c>
      <c r="L2608" t="s">
        <v>7494</v>
      </c>
      <c r="M2608" t="s">
        <v>7495</v>
      </c>
      <c r="N2608" s="26">
        <v>0.88777777700000005</v>
      </c>
      <c r="O2608">
        <v>15</v>
      </c>
      <c r="P2608">
        <v>1414</v>
      </c>
      <c r="Q2608">
        <v>197</v>
      </c>
      <c r="R2608">
        <v>178</v>
      </c>
      <c r="S2608">
        <v>17</v>
      </c>
      <c r="T2608">
        <v>115</v>
      </c>
      <c r="U2608">
        <v>0</v>
      </c>
      <c r="V2608">
        <v>0</v>
      </c>
      <c r="W2608" s="26">
        <v>8.6216539137693609</v>
      </c>
      <c r="X2608" s="26">
        <v>132.8539054374547</v>
      </c>
      <c r="Y2608" s="26">
        <v>105.34710239802803</v>
      </c>
      <c r="Z2608" s="26">
        <v>14.65671515997621</v>
      </c>
      <c r="AA2608" s="26">
        <v>22.836132084824932</v>
      </c>
      <c r="AB2608" s="26">
        <v>42.335508689981417</v>
      </c>
      <c r="AC2608" s="26">
        <v>0</v>
      </c>
      <c r="AD2608" s="26">
        <v>0</v>
      </c>
      <c r="AE2608" s="26">
        <v>326.65101768403463</v>
      </c>
    </row>
    <row r="2609" spans="1:31" x14ac:dyDescent="0.3">
      <c r="A2609">
        <v>2768363</v>
      </c>
      <c r="B2609">
        <v>1</v>
      </c>
      <c r="C2609" t="s">
        <v>80</v>
      </c>
      <c r="D2609" t="s">
        <v>105</v>
      </c>
      <c r="E2609" t="s">
        <v>157</v>
      </c>
      <c r="F2609" t="s">
        <v>7496</v>
      </c>
      <c r="G2609" t="s">
        <v>159</v>
      </c>
      <c r="H2609" t="s">
        <v>149</v>
      </c>
      <c r="I2609" t="s">
        <v>566</v>
      </c>
      <c r="J2609" t="s">
        <v>137</v>
      </c>
      <c r="K2609" t="s">
        <v>138</v>
      </c>
      <c r="L2609" t="s">
        <v>7497</v>
      </c>
      <c r="M2609" t="s">
        <v>7498</v>
      </c>
      <c r="N2609" s="26">
        <v>4.7500000000000001E-2</v>
      </c>
      <c r="O2609">
        <v>2</v>
      </c>
      <c r="P2609">
        <v>314</v>
      </c>
      <c r="Q2609">
        <v>2</v>
      </c>
      <c r="R2609">
        <v>20</v>
      </c>
      <c r="S2609">
        <v>17</v>
      </c>
      <c r="T2609">
        <v>68</v>
      </c>
      <c r="U2609">
        <v>2</v>
      </c>
      <c r="V2609">
        <v>0</v>
      </c>
      <c r="W2609" s="26">
        <v>5.0959393041097506E-2</v>
      </c>
      <c r="X2609" s="26">
        <v>4.123730223765226</v>
      </c>
      <c r="Y2609" s="26">
        <v>4.8539723040567001E-2</v>
      </c>
      <c r="Z2609" s="26">
        <v>0.20509990483481849</v>
      </c>
      <c r="AA2609" s="26">
        <v>3.5895010570271055</v>
      </c>
      <c r="AB2609" s="26">
        <v>3.280800583964552</v>
      </c>
      <c r="AC2609" s="26">
        <v>2.4195713180708323</v>
      </c>
      <c r="AD2609" s="26">
        <v>0</v>
      </c>
      <c r="AE2609" s="26">
        <v>13.718202203744198</v>
      </c>
    </row>
    <row r="2610" spans="1:31" x14ac:dyDescent="0.3">
      <c r="A2610">
        <v>2767779</v>
      </c>
      <c r="B2610">
        <v>1</v>
      </c>
      <c r="C2610" t="s">
        <v>80</v>
      </c>
      <c r="D2610" t="s">
        <v>85</v>
      </c>
      <c r="E2610" t="s">
        <v>141</v>
      </c>
      <c r="F2610" t="s">
        <v>7499</v>
      </c>
      <c r="G2610" t="s">
        <v>303</v>
      </c>
      <c r="H2610" t="s">
        <v>135</v>
      </c>
      <c r="I2610" t="s">
        <v>136</v>
      </c>
      <c r="J2610" t="s">
        <v>137</v>
      </c>
      <c r="K2610" t="s">
        <v>138</v>
      </c>
      <c r="L2610" t="s">
        <v>7500</v>
      </c>
      <c r="M2610" t="s">
        <v>7501</v>
      </c>
      <c r="N2610" s="26">
        <v>1.1744444439999999</v>
      </c>
      <c r="O2610">
        <v>0</v>
      </c>
      <c r="P2610">
        <v>602</v>
      </c>
      <c r="Q2610">
        <v>0</v>
      </c>
      <c r="R2610">
        <v>0</v>
      </c>
      <c r="S2610">
        <v>0</v>
      </c>
      <c r="T2610">
        <v>83</v>
      </c>
      <c r="U2610">
        <v>0</v>
      </c>
      <c r="V2610">
        <v>0</v>
      </c>
      <c r="W2610" s="26">
        <v>0</v>
      </c>
      <c r="X2610" s="26">
        <v>151.18014341981149</v>
      </c>
      <c r="Y2610" s="26">
        <v>0</v>
      </c>
      <c r="Z2610" s="26">
        <v>0</v>
      </c>
      <c r="AA2610" s="26">
        <v>0</v>
      </c>
      <c r="AB2610" s="26">
        <v>35.668642200839706</v>
      </c>
      <c r="AC2610" s="26">
        <v>0</v>
      </c>
      <c r="AD2610" s="26">
        <v>0</v>
      </c>
      <c r="AE2610" s="26">
        <v>186.8487856206512</v>
      </c>
    </row>
    <row r="2611" spans="1:31" x14ac:dyDescent="0.3">
      <c r="A2611">
        <v>2768254</v>
      </c>
      <c r="B2611">
        <v>1</v>
      </c>
      <c r="C2611" t="s">
        <v>81</v>
      </c>
      <c r="D2611" t="s">
        <v>127</v>
      </c>
      <c r="E2611" t="s">
        <v>146</v>
      </c>
      <c r="F2611" t="s">
        <v>2379</v>
      </c>
      <c r="G2611" t="s">
        <v>159</v>
      </c>
      <c r="H2611" t="s">
        <v>149</v>
      </c>
      <c r="I2611" t="s">
        <v>136</v>
      </c>
      <c r="J2611" t="s">
        <v>137</v>
      </c>
      <c r="K2611" t="s">
        <v>138</v>
      </c>
      <c r="L2611" t="s">
        <v>7502</v>
      </c>
      <c r="M2611" t="s">
        <v>7503</v>
      </c>
      <c r="N2611" s="26">
        <v>4.4822222219999999</v>
      </c>
      <c r="O2611">
        <v>1</v>
      </c>
      <c r="P2611">
        <v>501</v>
      </c>
      <c r="Q2611">
        <v>107</v>
      </c>
      <c r="R2611">
        <v>142</v>
      </c>
      <c r="S2611">
        <v>8</v>
      </c>
      <c r="T2611">
        <v>71</v>
      </c>
      <c r="U2611">
        <v>0</v>
      </c>
      <c r="V2611">
        <v>0</v>
      </c>
      <c r="W2611" s="26">
        <v>5.6813431061614406</v>
      </c>
      <c r="X2611" s="26">
        <v>480.48797913382361</v>
      </c>
      <c r="Y2611" s="26">
        <v>522.90255451749397</v>
      </c>
      <c r="Z2611" s="26">
        <v>45.284893885391433</v>
      </c>
      <c r="AA2611" s="26">
        <v>187.61521759685084</v>
      </c>
      <c r="AB2611" s="26">
        <v>103.27744283175265</v>
      </c>
      <c r="AC2611" s="26">
        <v>0</v>
      </c>
      <c r="AD2611" s="26">
        <v>0</v>
      </c>
      <c r="AE2611" s="26">
        <v>1345.2494310714742</v>
      </c>
    </row>
    <row r="2612" spans="1:31" x14ac:dyDescent="0.3">
      <c r="A2612">
        <v>2767922</v>
      </c>
      <c r="B2612">
        <v>1</v>
      </c>
      <c r="C2612" t="s">
        <v>80</v>
      </c>
      <c r="D2612" t="s">
        <v>84</v>
      </c>
      <c r="E2612" t="s">
        <v>141</v>
      </c>
      <c r="F2612" t="s">
        <v>7504</v>
      </c>
      <c r="G2612" t="s">
        <v>143</v>
      </c>
      <c r="H2612" t="s">
        <v>135</v>
      </c>
      <c r="I2612" t="s">
        <v>136</v>
      </c>
      <c r="J2612" t="s">
        <v>137</v>
      </c>
      <c r="K2612" t="s">
        <v>138</v>
      </c>
      <c r="L2612" t="s">
        <v>7505</v>
      </c>
      <c r="M2612" t="s">
        <v>7506</v>
      </c>
      <c r="N2612" s="26">
        <v>1.1063888879999999</v>
      </c>
      <c r="O2612">
        <v>0</v>
      </c>
      <c r="P2612">
        <v>962</v>
      </c>
      <c r="Q2612">
        <v>0</v>
      </c>
      <c r="R2612">
        <v>0</v>
      </c>
      <c r="S2612">
        <v>0</v>
      </c>
      <c r="T2612">
        <v>66</v>
      </c>
      <c r="U2612">
        <v>0</v>
      </c>
      <c r="V2612">
        <v>0</v>
      </c>
      <c r="W2612" s="26">
        <v>0</v>
      </c>
      <c r="X2612" s="26">
        <v>250.48892587142223</v>
      </c>
      <c r="Y2612" s="26">
        <v>0</v>
      </c>
      <c r="Z2612" s="26">
        <v>0</v>
      </c>
      <c r="AA2612" s="26">
        <v>0</v>
      </c>
      <c r="AB2612" s="26">
        <v>57.747377785849096</v>
      </c>
      <c r="AC2612" s="26">
        <v>0</v>
      </c>
      <c r="AD2612" s="26">
        <v>0</v>
      </c>
      <c r="AE2612" s="26">
        <v>308.23630365727132</v>
      </c>
    </row>
    <row r="2613" spans="1:31" x14ac:dyDescent="0.3">
      <c r="A2613">
        <v>2768489</v>
      </c>
      <c r="B2613">
        <v>1</v>
      </c>
      <c r="C2613" t="s">
        <v>81</v>
      </c>
      <c r="D2613" t="s">
        <v>128</v>
      </c>
      <c r="E2613" t="s">
        <v>152</v>
      </c>
      <c r="F2613" t="s">
        <v>7507</v>
      </c>
      <c r="G2613" t="s">
        <v>159</v>
      </c>
      <c r="H2613" t="s">
        <v>149</v>
      </c>
      <c r="I2613" t="s">
        <v>136</v>
      </c>
      <c r="J2613" t="s">
        <v>137</v>
      </c>
      <c r="K2613" t="s">
        <v>138</v>
      </c>
      <c r="L2613" t="s">
        <v>7508</v>
      </c>
      <c r="M2613" t="s">
        <v>7509</v>
      </c>
      <c r="N2613" s="26">
        <v>2.7197222220000001</v>
      </c>
      <c r="O2613">
        <v>0</v>
      </c>
      <c r="P2613">
        <v>0</v>
      </c>
      <c r="Q2613">
        <v>0</v>
      </c>
      <c r="R2613">
        <v>0</v>
      </c>
      <c r="S2613">
        <v>1</v>
      </c>
      <c r="T2613">
        <v>0</v>
      </c>
      <c r="U2613">
        <v>0</v>
      </c>
      <c r="V2613">
        <v>0</v>
      </c>
      <c r="W2613" s="26">
        <v>0</v>
      </c>
      <c r="X2613" s="26">
        <v>0</v>
      </c>
      <c r="Y2613" s="26">
        <v>0</v>
      </c>
      <c r="Z2613" s="26">
        <v>0</v>
      </c>
      <c r="AA2613" s="26">
        <v>19.382494395544999</v>
      </c>
      <c r="AB2613" s="26">
        <v>0</v>
      </c>
      <c r="AC2613" s="26">
        <v>0</v>
      </c>
      <c r="AD2613" s="26">
        <v>0</v>
      </c>
      <c r="AE2613" s="26">
        <v>19.382494395544999</v>
      </c>
    </row>
    <row r="2614" spans="1:31" x14ac:dyDescent="0.3">
      <c r="A2614">
        <v>2768303</v>
      </c>
      <c r="B2614">
        <v>1</v>
      </c>
      <c r="C2614" t="s">
        <v>81</v>
      </c>
      <c r="D2614" t="s">
        <v>112</v>
      </c>
      <c r="E2614" t="s">
        <v>132</v>
      </c>
      <c r="F2614" t="s">
        <v>7510</v>
      </c>
      <c r="G2614" t="s">
        <v>197</v>
      </c>
      <c r="H2614" t="s">
        <v>135</v>
      </c>
      <c r="I2614" t="s">
        <v>136</v>
      </c>
      <c r="J2614" t="s">
        <v>137</v>
      </c>
      <c r="K2614" t="s">
        <v>138</v>
      </c>
      <c r="L2614" t="s">
        <v>7511</v>
      </c>
      <c r="M2614" t="s">
        <v>7512</v>
      </c>
      <c r="N2614" s="26">
        <v>1.8872222219999999</v>
      </c>
      <c r="O2614">
        <v>0</v>
      </c>
      <c r="P2614">
        <v>5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 s="26">
        <v>0</v>
      </c>
      <c r="X2614" s="26">
        <v>1.7588035192287845</v>
      </c>
      <c r="Y2614" s="26">
        <v>0</v>
      </c>
      <c r="Z2614" s="26">
        <v>0</v>
      </c>
      <c r="AA2614" s="26">
        <v>0</v>
      </c>
      <c r="AB2614" s="26">
        <v>0</v>
      </c>
      <c r="AC2614" s="26">
        <v>0</v>
      </c>
      <c r="AD2614" s="26">
        <v>0</v>
      </c>
      <c r="AE2614" s="26">
        <v>1.7588035192287845</v>
      </c>
    </row>
    <row r="2615" spans="1:31" x14ac:dyDescent="0.3">
      <c r="A2615">
        <v>2768420</v>
      </c>
      <c r="B2615">
        <v>2</v>
      </c>
      <c r="C2615" t="s">
        <v>80</v>
      </c>
      <c r="D2615" t="s">
        <v>84</v>
      </c>
      <c r="E2615" t="s">
        <v>141</v>
      </c>
      <c r="F2615" t="s">
        <v>7513</v>
      </c>
      <c r="G2615" t="s">
        <v>204</v>
      </c>
      <c r="H2615" t="s">
        <v>135</v>
      </c>
      <c r="I2615" t="s">
        <v>136</v>
      </c>
      <c r="J2615" t="s">
        <v>137</v>
      </c>
      <c r="K2615" t="s">
        <v>138</v>
      </c>
      <c r="L2615" t="s">
        <v>7423</v>
      </c>
      <c r="M2615" t="s">
        <v>7514</v>
      </c>
      <c r="N2615" s="26">
        <v>0.13972222200000001</v>
      </c>
      <c r="O2615">
        <v>0</v>
      </c>
      <c r="P2615">
        <v>599</v>
      </c>
      <c r="Q2615">
        <v>0</v>
      </c>
      <c r="R2615">
        <v>0</v>
      </c>
      <c r="S2615">
        <v>0</v>
      </c>
      <c r="T2615">
        <v>42</v>
      </c>
      <c r="U2615">
        <v>0</v>
      </c>
      <c r="V2615">
        <v>0</v>
      </c>
      <c r="W2615" s="26">
        <v>0</v>
      </c>
      <c r="X2615" s="26">
        <v>23.634652932511141</v>
      </c>
      <c r="Y2615" s="26">
        <v>0</v>
      </c>
      <c r="Z2615" s="26">
        <v>0</v>
      </c>
      <c r="AA2615" s="26">
        <v>0</v>
      </c>
      <c r="AB2615" s="26">
        <v>8.3951176554046203</v>
      </c>
      <c r="AC2615" s="26">
        <v>0</v>
      </c>
      <c r="AD2615" s="26">
        <v>0</v>
      </c>
      <c r="AE2615" s="26">
        <v>32.029770587915763</v>
      </c>
    </row>
    <row r="2616" spans="1:31" x14ac:dyDescent="0.3">
      <c r="A2616">
        <v>2767985</v>
      </c>
      <c r="B2616">
        <v>1</v>
      </c>
      <c r="C2616" t="s">
        <v>81</v>
      </c>
      <c r="D2616" t="s">
        <v>118</v>
      </c>
      <c r="E2616" t="s">
        <v>132</v>
      </c>
      <c r="F2616" t="s">
        <v>7515</v>
      </c>
      <c r="G2616" t="s">
        <v>287</v>
      </c>
      <c r="H2616" t="s">
        <v>135</v>
      </c>
      <c r="I2616" t="s">
        <v>136</v>
      </c>
      <c r="J2616" t="s">
        <v>3</v>
      </c>
      <c r="K2616" t="s">
        <v>138</v>
      </c>
      <c r="L2616" t="s">
        <v>7516</v>
      </c>
      <c r="M2616" t="s">
        <v>7517</v>
      </c>
      <c r="N2616" s="26">
        <v>1.423333333</v>
      </c>
      <c r="O2616">
        <v>0</v>
      </c>
      <c r="P2616">
        <v>1</v>
      </c>
      <c r="Q2616">
        <v>0</v>
      </c>
      <c r="R2616">
        <v>0</v>
      </c>
      <c r="S2616">
        <v>0</v>
      </c>
      <c r="T2616">
        <v>1</v>
      </c>
      <c r="U2616">
        <v>0</v>
      </c>
      <c r="V2616">
        <v>0</v>
      </c>
      <c r="W2616" s="26">
        <v>0</v>
      </c>
      <c r="X2616" s="26">
        <v>0</v>
      </c>
      <c r="Y2616" s="26">
        <v>0</v>
      </c>
      <c r="Z2616" s="26">
        <v>0</v>
      </c>
      <c r="AA2616" s="26">
        <v>0</v>
      </c>
      <c r="AB2616" s="26">
        <v>2.5453321779999998</v>
      </c>
      <c r="AC2616" s="26">
        <v>0</v>
      </c>
      <c r="AD2616" s="26">
        <v>0</v>
      </c>
      <c r="AE2616" s="26">
        <v>2.5453321779999998</v>
      </c>
    </row>
    <row r="2617" spans="1:31" x14ac:dyDescent="0.3">
      <c r="A2617">
        <v>2768240</v>
      </c>
      <c r="B2617">
        <v>1</v>
      </c>
      <c r="C2617" t="s">
        <v>81</v>
      </c>
      <c r="D2617" t="s">
        <v>122</v>
      </c>
      <c r="E2617" t="s">
        <v>152</v>
      </c>
      <c r="F2617" t="s">
        <v>7518</v>
      </c>
      <c r="G2617" t="s">
        <v>1269</v>
      </c>
      <c r="H2617" t="s">
        <v>149</v>
      </c>
      <c r="I2617" t="s">
        <v>136</v>
      </c>
      <c r="J2617" t="s">
        <v>137</v>
      </c>
      <c r="K2617" t="s">
        <v>138</v>
      </c>
      <c r="L2617" t="s">
        <v>7519</v>
      </c>
      <c r="M2617" t="s">
        <v>7520</v>
      </c>
      <c r="N2617" s="26">
        <v>2.7519444439999998</v>
      </c>
      <c r="O2617">
        <v>2</v>
      </c>
      <c r="P2617">
        <v>149</v>
      </c>
      <c r="Q2617">
        <v>15</v>
      </c>
      <c r="R2617">
        <v>0</v>
      </c>
      <c r="S2617">
        <v>9</v>
      </c>
      <c r="T2617">
        <v>16</v>
      </c>
      <c r="U2617">
        <v>0</v>
      </c>
      <c r="V2617">
        <v>0</v>
      </c>
      <c r="W2617" s="26">
        <v>1.2256728986955556</v>
      </c>
      <c r="X2617" s="26">
        <v>50.863702570413331</v>
      </c>
      <c r="Y2617" s="26">
        <v>45.230395486768352</v>
      </c>
      <c r="Z2617" s="26">
        <v>0</v>
      </c>
      <c r="AA2617" s="26">
        <v>55.333327423963304</v>
      </c>
      <c r="AB2617" s="26">
        <v>14.853454178740032</v>
      </c>
      <c r="AC2617" s="26">
        <v>0</v>
      </c>
      <c r="AD2617" s="26">
        <v>0</v>
      </c>
      <c r="AE2617" s="26">
        <v>167.50655255858058</v>
      </c>
    </row>
    <row r="2618" spans="1:31" x14ac:dyDescent="0.3">
      <c r="A2618">
        <v>2767934</v>
      </c>
      <c r="B2618">
        <v>1</v>
      </c>
      <c r="C2618" t="s">
        <v>80</v>
      </c>
      <c r="D2618" t="s">
        <v>104</v>
      </c>
      <c r="E2618" t="s">
        <v>152</v>
      </c>
      <c r="F2618" t="s">
        <v>7521</v>
      </c>
      <c r="G2618" t="s">
        <v>628</v>
      </c>
      <c r="H2618" t="s">
        <v>149</v>
      </c>
      <c r="I2618" t="s">
        <v>136</v>
      </c>
      <c r="J2618" t="s">
        <v>137</v>
      </c>
      <c r="K2618" t="s">
        <v>187</v>
      </c>
      <c r="L2618" t="s">
        <v>7522</v>
      </c>
      <c r="M2618" t="s">
        <v>7523</v>
      </c>
      <c r="N2618" s="26">
        <v>7.9874999999999998</v>
      </c>
      <c r="O2618">
        <v>0</v>
      </c>
      <c r="P2618">
        <v>3</v>
      </c>
      <c r="Q2618">
        <v>3</v>
      </c>
      <c r="R2618">
        <v>41</v>
      </c>
      <c r="S2618">
        <v>11</v>
      </c>
      <c r="T2618">
        <v>12</v>
      </c>
      <c r="U2618">
        <v>1</v>
      </c>
      <c r="V2618">
        <v>0</v>
      </c>
      <c r="W2618" s="26">
        <v>0</v>
      </c>
      <c r="X2618" s="26">
        <v>4.2767023926873815</v>
      </c>
      <c r="Y2618" s="26">
        <v>4.9100600852263137</v>
      </c>
      <c r="Z2618" s="26">
        <v>39.398090459401878</v>
      </c>
      <c r="AA2618" s="26">
        <v>648.50659678856812</v>
      </c>
      <c r="AB2618" s="26">
        <v>81.788408703373619</v>
      </c>
      <c r="AC2618" s="26">
        <v>0</v>
      </c>
      <c r="AD2618" s="26">
        <v>0</v>
      </c>
      <c r="AE2618" s="26">
        <v>778.8798584292573</v>
      </c>
    </row>
    <row r="2619" spans="1:31" x14ac:dyDescent="0.3">
      <c r="A2619">
        <v>2767911</v>
      </c>
      <c r="B2619">
        <v>1</v>
      </c>
      <c r="C2619" t="s">
        <v>80</v>
      </c>
      <c r="D2619" t="s">
        <v>85</v>
      </c>
      <c r="E2619" t="s">
        <v>132</v>
      </c>
      <c r="F2619" t="s">
        <v>7524</v>
      </c>
      <c r="G2619" t="s">
        <v>197</v>
      </c>
      <c r="H2619" t="s">
        <v>135</v>
      </c>
      <c r="I2619" t="s">
        <v>136</v>
      </c>
      <c r="J2619" t="s">
        <v>137</v>
      </c>
      <c r="K2619" t="s">
        <v>138</v>
      </c>
      <c r="L2619" t="s">
        <v>7525</v>
      </c>
      <c r="M2619" t="s">
        <v>7526</v>
      </c>
      <c r="N2619" s="26">
        <v>1.8644444440000001</v>
      </c>
      <c r="O2619">
        <v>0</v>
      </c>
      <c r="P2619">
        <v>2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 s="26">
        <v>0</v>
      </c>
      <c r="X2619" s="26">
        <v>0.68288044016358451</v>
      </c>
      <c r="Y2619" s="26">
        <v>0</v>
      </c>
      <c r="Z2619" s="26">
        <v>0</v>
      </c>
      <c r="AA2619" s="26">
        <v>0</v>
      </c>
      <c r="AB2619" s="26">
        <v>0</v>
      </c>
      <c r="AC2619" s="26">
        <v>0</v>
      </c>
      <c r="AD2619" s="26">
        <v>0</v>
      </c>
      <c r="AE2619" s="26">
        <v>0.68288044016358451</v>
      </c>
    </row>
    <row r="2620" spans="1:31" x14ac:dyDescent="0.3">
      <c r="A2620">
        <v>2768220</v>
      </c>
      <c r="B2620">
        <v>1</v>
      </c>
      <c r="C2620" t="s">
        <v>80</v>
      </c>
      <c r="D2620" t="s">
        <v>83</v>
      </c>
      <c r="E2620" t="s">
        <v>170</v>
      </c>
      <c r="F2620" t="s">
        <v>7527</v>
      </c>
      <c r="G2620" t="s">
        <v>186</v>
      </c>
      <c r="H2620" t="s">
        <v>135</v>
      </c>
      <c r="I2620" t="s">
        <v>136</v>
      </c>
      <c r="J2620" t="s">
        <v>137</v>
      </c>
      <c r="K2620" t="s">
        <v>187</v>
      </c>
      <c r="L2620" t="s">
        <v>7528</v>
      </c>
      <c r="M2620" t="s">
        <v>7529</v>
      </c>
      <c r="N2620" s="26">
        <v>2.091388888</v>
      </c>
      <c r="O2620">
        <v>0</v>
      </c>
      <c r="P2620">
        <v>33</v>
      </c>
      <c r="Q2620">
        <v>0</v>
      </c>
      <c r="R2620">
        <v>4</v>
      </c>
      <c r="S2620">
        <v>0</v>
      </c>
      <c r="T2620">
        <v>4</v>
      </c>
      <c r="U2620">
        <v>0</v>
      </c>
      <c r="V2620">
        <v>0</v>
      </c>
      <c r="W2620" s="26">
        <v>0</v>
      </c>
      <c r="X2620" s="26">
        <v>33.264096006233622</v>
      </c>
      <c r="Y2620" s="26">
        <v>0</v>
      </c>
      <c r="Z2620" s="26">
        <v>0.19708184157398101</v>
      </c>
      <c r="AA2620" s="26">
        <v>0</v>
      </c>
      <c r="AB2620" s="26">
        <v>14.821861095744493</v>
      </c>
      <c r="AC2620" s="26">
        <v>0</v>
      </c>
      <c r="AD2620" s="26">
        <v>0</v>
      </c>
      <c r="AE2620" s="26">
        <v>48.2830389435521</v>
      </c>
    </row>
    <row r="2621" spans="1:31" x14ac:dyDescent="0.3">
      <c r="A2621">
        <v>2767788</v>
      </c>
      <c r="B2621">
        <v>1</v>
      </c>
      <c r="C2621" t="s">
        <v>80</v>
      </c>
      <c r="D2621" t="s">
        <v>83</v>
      </c>
      <c r="E2621" t="s">
        <v>157</v>
      </c>
      <c r="F2621" t="s">
        <v>7530</v>
      </c>
      <c r="G2621" t="s">
        <v>326</v>
      </c>
      <c r="H2621" t="s">
        <v>149</v>
      </c>
      <c r="I2621" t="s">
        <v>566</v>
      </c>
      <c r="J2621" t="s">
        <v>137</v>
      </c>
      <c r="K2621" t="s">
        <v>187</v>
      </c>
      <c r="L2621" t="s">
        <v>7531</v>
      </c>
      <c r="M2621" t="s">
        <v>7532</v>
      </c>
      <c r="N2621" s="26">
        <v>3.6388888000000001E-2</v>
      </c>
      <c r="O2621">
        <v>0</v>
      </c>
      <c r="P2621">
        <v>2982</v>
      </c>
      <c r="Q2621">
        <v>0</v>
      </c>
      <c r="R2621">
        <v>0</v>
      </c>
      <c r="S2621">
        <v>4</v>
      </c>
      <c r="T2621">
        <v>266</v>
      </c>
      <c r="U2621">
        <v>0</v>
      </c>
      <c r="V2621">
        <v>0</v>
      </c>
      <c r="W2621" s="26">
        <v>0</v>
      </c>
      <c r="X2621" s="26">
        <v>21.374681348312812</v>
      </c>
      <c r="Y2621" s="26">
        <v>0</v>
      </c>
      <c r="Z2621" s="26">
        <v>0</v>
      </c>
      <c r="AA2621" s="26">
        <v>20.465626215434206</v>
      </c>
      <c r="AB2621" s="26">
        <v>5.2577327912912306</v>
      </c>
      <c r="AC2621" s="26">
        <v>0</v>
      </c>
      <c r="AD2621" s="26">
        <v>0</v>
      </c>
      <c r="AE2621" s="26">
        <v>47.09804035503825</v>
      </c>
    </row>
    <row r="2622" spans="1:31" x14ac:dyDescent="0.3">
      <c r="A2622">
        <v>2768306</v>
      </c>
      <c r="B2622">
        <v>1</v>
      </c>
      <c r="C2622" t="s">
        <v>80</v>
      </c>
      <c r="D2622" t="s">
        <v>90</v>
      </c>
      <c r="E2622" t="s">
        <v>166</v>
      </c>
      <c r="F2622" t="s">
        <v>7533</v>
      </c>
      <c r="G2622" t="s">
        <v>287</v>
      </c>
      <c r="H2622" t="s">
        <v>135</v>
      </c>
      <c r="I2622" t="s">
        <v>136</v>
      </c>
      <c r="J2622" t="s">
        <v>137</v>
      </c>
      <c r="K2622" t="s">
        <v>138</v>
      </c>
      <c r="L2622" t="s">
        <v>7534</v>
      </c>
      <c r="M2622" t="s">
        <v>7535</v>
      </c>
      <c r="N2622" s="26">
        <v>6.6411111109999998</v>
      </c>
      <c r="O2622">
        <v>0</v>
      </c>
      <c r="P2622">
        <v>134</v>
      </c>
      <c r="Q2622">
        <v>0</v>
      </c>
      <c r="R2622">
        <v>0</v>
      </c>
      <c r="S2622">
        <v>0</v>
      </c>
      <c r="T2622">
        <v>8</v>
      </c>
      <c r="U2622">
        <v>0</v>
      </c>
      <c r="V2622">
        <v>1</v>
      </c>
      <c r="W2622" s="26">
        <v>0</v>
      </c>
      <c r="X2622" s="26">
        <v>192.03306029093713</v>
      </c>
      <c r="Y2622" s="26">
        <v>0</v>
      </c>
      <c r="Z2622" s="26">
        <v>0</v>
      </c>
      <c r="AA2622" s="26">
        <v>0</v>
      </c>
      <c r="AB2622" s="26">
        <v>15.927584457158932</v>
      </c>
      <c r="AC2622" s="26">
        <v>0</v>
      </c>
      <c r="AD2622" s="26">
        <v>44.454873445830479</v>
      </c>
      <c r="AE2622" s="26">
        <v>252.41551819392654</v>
      </c>
    </row>
    <row r="2623" spans="1:31" x14ac:dyDescent="0.3">
      <c r="A2623">
        <v>2767830</v>
      </c>
      <c r="B2623">
        <v>2</v>
      </c>
      <c r="C2623" t="s">
        <v>80</v>
      </c>
      <c r="D2623" t="s">
        <v>82</v>
      </c>
      <c r="E2623" t="s">
        <v>141</v>
      </c>
      <c r="F2623" t="s">
        <v>7536</v>
      </c>
      <c r="G2623" t="s">
        <v>232</v>
      </c>
      <c r="H2623" t="s">
        <v>135</v>
      </c>
      <c r="I2623" t="s">
        <v>136</v>
      </c>
      <c r="J2623" t="s">
        <v>137</v>
      </c>
      <c r="K2623" t="s">
        <v>138</v>
      </c>
      <c r="L2623" t="s">
        <v>7434</v>
      </c>
      <c r="M2623" t="s">
        <v>7537</v>
      </c>
      <c r="N2623" s="26">
        <v>0.686111111</v>
      </c>
      <c r="O2623">
        <v>0</v>
      </c>
      <c r="P2623">
        <v>42</v>
      </c>
      <c r="Q2623">
        <v>0</v>
      </c>
      <c r="R2623">
        <v>0</v>
      </c>
      <c r="S2623">
        <v>0</v>
      </c>
      <c r="T2623">
        <v>193</v>
      </c>
      <c r="U2623">
        <v>0</v>
      </c>
      <c r="V2623">
        <v>0</v>
      </c>
      <c r="W2623" s="26">
        <v>0</v>
      </c>
      <c r="X2623" s="26">
        <v>5.5952695998170681</v>
      </c>
      <c r="Y2623" s="26">
        <v>0</v>
      </c>
      <c r="Z2623" s="26">
        <v>0</v>
      </c>
      <c r="AA2623" s="26">
        <v>0</v>
      </c>
      <c r="AB2623" s="26">
        <v>90.860077051639365</v>
      </c>
      <c r="AC2623" s="26">
        <v>0</v>
      </c>
      <c r="AD2623" s="26">
        <v>0</v>
      </c>
      <c r="AE2623" s="26">
        <v>96.455346651456438</v>
      </c>
    </row>
    <row r="2624" spans="1:31" x14ac:dyDescent="0.3">
      <c r="A2624">
        <v>2767871</v>
      </c>
      <c r="B2624">
        <v>1</v>
      </c>
      <c r="C2624" t="s">
        <v>81</v>
      </c>
      <c r="D2624" t="s">
        <v>123</v>
      </c>
      <c r="E2624" t="s">
        <v>141</v>
      </c>
      <c r="F2624" t="s">
        <v>3377</v>
      </c>
      <c r="G2624" t="s">
        <v>186</v>
      </c>
      <c r="H2624" t="s">
        <v>135</v>
      </c>
      <c r="I2624" t="s">
        <v>136</v>
      </c>
      <c r="J2624" t="s">
        <v>137</v>
      </c>
      <c r="K2624" t="s">
        <v>187</v>
      </c>
      <c r="L2624" t="s">
        <v>7538</v>
      </c>
      <c r="M2624" t="s">
        <v>7539</v>
      </c>
      <c r="N2624" s="26">
        <v>6.8269444439999996</v>
      </c>
      <c r="O2624">
        <v>0</v>
      </c>
      <c r="P2624">
        <v>192</v>
      </c>
      <c r="Q2624">
        <v>0</v>
      </c>
      <c r="R2624">
        <v>12</v>
      </c>
      <c r="S2624">
        <v>0</v>
      </c>
      <c r="T2624">
        <v>13</v>
      </c>
      <c r="U2624">
        <v>0</v>
      </c>
      <c r="V2624">
        <v>0</v>
      </c>
      <c r="W2624" s="26">
        <v>0</v>
      </c>
      <c r="X2624" s="26">
        <v>187.51241406075957</v>
      </c>
      <c r="Y2624" s="26">
        <v>0</v>
      </c>
      <c r="Z2624" s="26">
        <v>10.144784396224757</v>
      </c>
      <c r="AA2624" s="26">
        <v>0</v>
      </c>
      <c r="AB2624" s="26">
        <v>21.939246627358116</v>
      </c>
      <c r="AC2624" s="26">
        <v>0</v>
      </c>
      <c r="AD2624" s="26">
        <v>0</v>
      </c>
      <c r="AE2624" s="26">
        <v>219.59644508434246</v>
      </c>
    </row>
    <row r="2625" spans="1:31" x14ac:dyDescent="0.3">
      <c r="A2625">
        <v>2768120</v>
      </c>
      <c r="B2625">
        <v>1</v>
      </c>
      <c r="C2625" t="s">
        <v>80</v>
      </c>
      <c r="D2625" t="s">
        <v>99</v>
      </c>
      <c r="E2625" t="s">
        <v>141</v>
      </c>
      <c r="F2625" t="s">
        <v>6682</v>
      </c>
      <c r="G2625" t="s">
        <v>186</v>
      </c>
      <c r="H2625" t="s">
        <v>135</v>
      </c>
      <c r="I2625" t="s">
        <v>136</v>
      </c>
      <c r="J2625" t="s">
        <v>137</v>
      </c>
      <c r="K2625" t="s">
        <v>187</v>
      </c>
      <c r="L2625" t="s">
        <v>7540</v>
      </c>
      <c r="M2625" t="s">
        <v>7541</v>
      </c>
      <c r="N2625" s="26">
        <v>5.8305555550000001</v>
      </c>
      <c r="O2625">
        <v>0</v>
      </c>
      <c r="P2625">
        <v>65</v>
      </c>
      <c r="Q2625">
        <v>0</v>
      </c>
      <c r="R2625">
        <v>1</v>
      </c>
      <c r="S2625">
        <v>0</v>
      </c>
      <c r="T2625">
        <v>6</v>
      </c>
      <c r="U2625">
        <v>0</v>
      </c>
      <c r="V2625">
        <v>1</v>
      </c>
      <c r="W2625" s="26">
        <v>0</v>
      </c>
      <c r="X2625" s="26">
        <v>66.138397948467798</v>
      </c>
      <c r="Y2625" s="26">
        <v>0</v>
      </c>
      <c r="Z2625" s="26">
        <v>0</v>
      </c>
      <c r="AA2625" s="26">
        <v>0</v>
      </c>
      <c r="AB2625" s="26">
        <v>11.243011462114223</v>
      </c>
      <c r="AC2625" s="26">
        <v>0</v>
      </c>
      <c r="AD2625" s="26">
        <v>22.964386395295893</v>
      </c>
      <c r="AE2625" s="26">
        <v>100.34579580587791</v>
      </c>
    </row>
    <row r="2626" spans="1:31" x14ac:dyDescent="0.3">
      <c r="A2626">
        <v>2767951</v>
      </c>
      <c r="B2626">
        <v>1</v>
      </c>
      <c r="C2626" t="s">
        <v>80</v>
      </c>
      <c r="D2626" t="s">
        <v>88</v>
      </c>
      <c r="E2626" t="s">
        <v>141</v>
      </c>
      <c r="F2626" t="s">
        <v>7542</v>
      </c>
      <c r="G2626" t="s">
        <v>143</v>
      </c>
      <c r="H2626" t="s">
        <v>135</v>
      </c>
      <c r="I2626" t="s">
        <v>136</v>
      </c>
      <c r="J2626" t="s">
        <v>137</v>
      </c>
      <c r="K2626" t="s">
        <v>138</v>
      </c>
      <c r="L2626" t="s">
        <v>7543</v>
      </c>
      <c r="M2626" t="s">
        <v>7544</v>
      </c>
      <c r="N2626" s="26">
        <v>0.42249999999999999</v>
      </c>
      <c r="O2626">
        <v>0</v>
      </c>
      <c r="P2626">
        <v>418</v>
      </c>
      <c r="Q2626">
        <v>0</v>
      </c>
      <c r="R2626">
        <v>0</v>
      </c>
      <c r="S2626">
        <v>0</v>
      </c>
      <c r="T2626">
        <v>13</v>
      </c>
      <c r="U2626">
        <v>0</v>
      </c>
      <c r="V2626">
        <v>0</v>
      </c>
      <c r="W2626" s="26">
        <v>0</v>
      </c>
      <c r="X2626" s="26">
        <v>42.505053760626303</v>
      </c>
      <c r="Y2626" s="26">
        <v>0</v>
      </c>
      <c r="Z2626" s="26">
        <v>0</v>
      </c>
      <c r="AA2626" s="26">
        <v>0</v>
      </c>
      <c r="AB2626" s="26">
        <v>9.6510902575852455</v>
      </c>
      <c r="AC2626" s="26">
        <v>0</v>
      </c>
      <c r="AD2626" s="26">
        <v>0</v>
      </c>
      <c r="AE2626" s="26">
        <v>52.156144018211549</v>
      </c>
    </row>
    <row r="2627" spans="1:31" x14ac:dyDescent="0.3">
      <c r="A2627">
        <v>2768200</v>
      </c>
      <c r="B2627">
        <v>1</v>
      </c>
      <c r="C2627" t="s">
        <v>81</v>
      </c>
      <c r="D2627" t="s">
        <v>117</v>
      </c>
      <c r="E2627" t="s">
        <v>146</v>
      </c>
      <c r="F2627" t="s">
        <v>7545</v>
      </c>
      <c r="G2627" t="s">
        <v>148</v>
      </c>
      <c r="H2627" t="s">
        <v>149</v>
      </c>
      <c r="I2627" t="s">
        <v>136</v>
      </c>
      <c r="J2627" t="s">
        <v>137</v>
      </c>
      <c r="K2627" t="s">
        <v>138</v>
      </c>
      <c r="L2627" t="s">
        <v>7546</v>
      </c>
      <c r="M2627" t="s">
        <v>7547</v>
      </c>
      <c r="N2627" s="26">
        <v>1.1369444440000001</v>
      </c>
      <c r="O2627">
        <v>2</v>
      </c>
      <c r="P2627">
        <v>97</v>
      </c>
      <c r="Q2627">
        <v>16</v>
      </c>
      <c r="R2627">
        <v>16</v>
      </c>
      <c r="S2627">
        <v>0</v>
      </c>
      <c r="T2627">
        <v>9</v>
      </c>
      <c r="U2627">
        <v>0</v>
      </c>
      <c r="V2627">
        <v>0</v>
      </c>
      <c r="W2627" s="26">
        <v>0.47635358755000001</v>
      </c>
      <c r="X2627" s="26">
        <v>1.1900364771318066</v>
      </c>
      <c r="Y2627" s="26">
        <v>2.0301611358500704</v>
      </c>
      <c r="Z2627" s="26">
        <v>0.39838393002666667</v>
      </c>
      <c r="AA2627" s="26">
        <v>0</v>
      </c>
      <c r="AB2627" s="26">
        <v>7.0675459156340832</v>
      </c>
      <c r="AC2627" s="26">
        <v>0</v>
      </c>
      <c r="AD2627" s="26">
        <v>0</v>
      </c>
      <c r="AE2627" s="26">
        <v>11.162481046192626</v>
      </c>
    </row>
    <row r="2628" spans="1:31" x14ac:dyDescent="0.3">
      <c r="A2628">
        <v>2768329</v>
      </c>
      <c r="B2628">
        <v>1</v>
      </c>
      <c r="C2628" t="s">
        <v>80</v>
      </c>
      <c r="D2628" t="s">
        <v>101</v>
      </c>
      <c r="E2628" t="s">
        <v>132</v>
      </c>
      <c r="F2628" t="s">
        <v>7548</v>
      </c>
      <c r="G2628" t="s">
        <v>134</v>
      </c>
      <c r="H2628" t="s">
        <v>135</v>
      </c>
      <c r="I2628" t="s">
        <v>136</v>
      </c>
      <c r="J2628" t="s">
        <v>137</v>
      </c>
      <c r="K2628" t="s">
        <v>138</v>
      </c>
      <c r="L2628" t="s">
        <v>7549</v>
      </c>
      <c r="M2628" t="s">
        <v>7550</v>
      </c>
      <c r="N2628" s="26">
        <v>2.2205555549999998</v>
      </c>
      <c r="O2628">
        <v>0</v>
      </c>
      <c r="P2628">
        <v>3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 s="26">
        <v>0</v>
      </c>
      <c r="X2628" s="26">
        <v>1.6863470229683335</v>
      </c>
      <c r="Y2628" s="26">
        <v>0</v>
      </c>
      <c r="Z2628" s="26">
        <v>0</v>
      </c>
      <c r="AA2628" s="26">
        <v>0</v>
      </c>
      <c r="AB2628" s="26">
        <v>0</v>
      </c>
      <c r="AC2628" s="26">
        <v>0</v>
      </c>
      <c r="AD2628" s="26">
        <v>0</v>
      </c>
      <c r="AE2628" s="26">
        <v>1.6863470229683335</v>
      </c>
    </row>
    <row r="2629" spans="1:31" x14ac:dyDescent="0.3">
      <c r="A2629">
        <v>2767994</v>
      </c>
      <c r="B2629">
        <v>1</v>
      </c>
      <c r="C2629" t="s">
        <v>80</v>
      </c>
      <c r="D2629" t="s">
        <v>82</v>
      </c>
      <c r="E2629" t="s">
        <v>132</v>
      </c>
      <c r="F2629" t="s">
        <v>7551</v>
      </c>
      <c r="G2629" t="s">
        <v>307</v>
      </c>
      <c r="H2629" t="s">
        <v>135</v>
      </c>
      <c r="I2629" t="s">
        <v>136</v>
      </c>
      <c r="J2629" t="s">
        <v>137</v>
      </c>
      <c r="K2629" t="s">
        <v>138</v>
      </c>
      <c r="L2629" t="s">
        <v>7552</v>
      </c>
      <c r="M2629" t="s">
        <v>7553</v>
      </c>
      <c r="N2629" s="26">
        <v>9.1177777770000006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1</v>
      </c>
      <c r="U2629">
        <v>0</v>
      </c>
      <c r="V2629">
        <v>0</v>
      </c>
      <c r="W2629" s="26">
        <v>0</v>
      </c>
      <c r="X2629" s="26">
        <v>0</v>
      </c>
      <c r="Y2629" s="26">
        <v>0</v>
      </c>
      <c r="Z2629" s="26">
        <v>0</v>
      </c>
      <c r="AA2629" s="26">
        <v>0</v>
      </c>
      <c r="AB2629" s="26">
        <v>31.877292216864962</v>
      </c>
      <c r="AC2629" s="26">
        <v>0</v>
      </c>
      <c r="AD2629" s="26">
        <v>0</v>
      </c>
      <c r="AE2629" s="26">
        <v>31.877292216864962</v>
      </c>
    </row>
    <row r="2630" spans="1:31" x14ac:dyDescent="0.3">
      <c r="A2630">
        <v>2768100</v>
      </c>
      <c r="B2630">
        <v>1</v>
      </c>
      <c r="C2630" t="s">
        <v>80</v>
      </c>
      <c r="D2630" t="s">
        <v>103</v>
      </c>
      <c r="E2630" t="s">
        <v>175</v>
      </c>
      <c r="F2630" t="s">
        <v>7554</v>
      </c>
      <c r="G2630" t="s">
        <v>159</v>
      </c>
      <c r="H2630" t="s">
        <v>149</v>
      </c>
      <c r="I2630" t="s">
        <v>136</v>
      </c>
      <c r="J2630" t="s">
        <v>137</v>
      </c>
      <c r="K2630" t="s">
        <v>138</v>
      </c>
      <c r="L2630" t="s">
        <v>7555</v>
      </c>
      <c r="M2630" t="s">
        <v>7556</v>
      </c>
      <c r="N2630" s="26">
        <v>5.9722221999999998E-2</v>
      </c>
      <c r="O2630">
        <v>0</v>
      </c>
      <c r="P2630">
        <v>9</v>
      </c>
      <c r="Q2630">
        <v>6</v>
      </c>
      <c r="R2630">
        <v>0</v>
      </c>
      <c r="S2630">
        <v>14</v>
      </c>
      <c r="T2630">
        <v>14</v>
      </c>
      <c r="U2630">
        <v>13</v>
      </c>
      <c r="V2630">
        <v>0</v>
      </c>
      <c r="W2630" s="26">
        <v>0</v>
      </c>
      <c r="X2630" s="26">
        <v>7.5238956236756666E-2</v>
      </c>
      <c r="Y2630" s="26">
        <v>1.117535980589166</v>
      </c>
      <c r="Z2630" s="26">
        <v>0</v>
      </c>
      <c r="AA2630" s="26">
        <v>15.500168733593522</v>
      </c>
      <c r="AB2630" s="26">
        <v>0.2227890879742328</v>
      </c>
      <c r="AC2630" s="26">
        <v>106.22036407417008</v>
      </c>
      <c r="AD2630" s="26">
        <v>0</v>
      </c>
      <c r="AE2630" s="26">
        <v>123.13609683256375</v>
      </c>
    </row>
    <row r="2631" spans="1:31" x14ac:dyDescent="0.3">
      <c r="A2631">
        <v>2768432</v>
      </c>
      <c r="B2631">
        <v>1</v>
      </c>
      <c r="C2631" t="s">
        <v>81</v>
      </c>
      <c r="D2631" t="s">
        <v>118</v>
      </c>
      <c r="E2631" t="s">
        <v>170</v>
      </c>
      <c r="F2631" t="s">
        <v>4812</v>
      </c>
      <c r="G2631" t="s">
        <v>204</v>
      </c>
      <c r="H2631" t="s">
        <v>135</v>
      </c>
      <c r="I2631" t="s">
        <v>136</v>
      </c>
      <c r="J2631" t="s">
        <v>137</v>
      </c>
      <c r="K2631" t="s">
        <v>138</v>
      </c>
      <c r="L2631" t="s">
        <v>7557</v>
      </c>
      <c r="M2631" t="s">
        <v>7558</v>
      </c>
      <c r="N2631" s="26">
        <v>3.625277777</v>
      </c>
      <c r="O2631">
        <v>0</v>
      </c>
      <c r="P2631">
        <v>17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 s="26">
        <v>0</v>
      </c>
      <c r="X2631" s="26">
        <v>0.89789122992111114</v>
      </c>
      <c r="Y2631" s="26">
        <v>0</v>
      </c>
      <c r="Z2631" s="26">
        <v>0</v>
      </c>
      <c r="AA2631" s="26">
        <v>0</v>
      </c>
      <c r="AB2631" s="26">
        <v>0</v>
      </c>
      <c r="AC2631" s="26">
        <v>0</v>
      </c>
      <c r="AD2631" s="26">
        <v>0</v>
      </c>
      <c r="AE2631" s="26">
        <v>0.89789122992111114</v>
      </c>
    </row>
    <row r="2632" spans="1:31" x14ac:dyDescent="0.3">
      <c r="A2632">
        <v>2767954</v>
      </c>
      <c r="B2632">
        <v>1</v>
      </c>
      <c r="C2632" t="s">
        <v>80</v>
      </c>
      <c r="D2632" t="s">
        <v>98</v>
      </c>
      <c r="E2632" t="s">
        <v>146</v>
      </c>
      <c r="F2632" t="s">
        <v>7559</v>
      </c>
      <c r="G2632" t="s">
        <v>326</v>
      </c>
      <c r="H2632" t="s">
        <v>149</v>
      </c>
      <c r="I2632" t="s">
        <v>136</v>
      </c>
      <c r="J2632" t="s">
        <v>137</v>
      </c>
      <c r="K2632" t="s">
        <v>187</v>
      </c>
      <c r="L2632" t="s">
        <v>7560</v>
      </c>
      <c r="M2632" t="s">
        <v>7561</v>
      </c>
      <c r="N2632" s="26">
        <v>0.48194444400000003</v>
      </c>
      <c r="O2632">
        <v>0</v>
      </c>
      <c r="P2632">
        <v>131</v>
      </c>
      <c r="Q2632">
        <v>1</v>
      </c>
      <c r="R2632">
        <v>296</v>
      </c>
      <c r="S2632">
        <v>0</v>
      </c>
      <c r="T2632">
        <v>90</v>
      </c>
      <c r="U2632">
        <v>0</v>
      </c>
      <c r="V2632">
        <v>0</v>
      </c>
      <c r="W2632" s="26">
        <v>0</v>
      </c>
      <c r="X2632" s="26">
        <v>13.80856763458476</v>
      </c>
      <c r="Y2632" s="26">
        <v>0.80066917060835996</v>
      </c>
      <c r="Z2632" s="26">
        <v>50.1088968170505</v>
      </c>
      <c r="AA2632" s="26">
        <v>0</v>
      </c>
      <c r="AB2632" s="26">
        <v>32.389417416779274</v>
      </c>
      <c r="AC2632" s="26">
        <v>0</v>
      </c>
      <c r="AD2632" s="26">
        <v>0</v>
      </c>
      <c r="AE2632" s="26">
        <v>97.107551039022894</v>
      </c>
    </row>
    <row r="2633" spans="1:31" x14ac:dyDescent="0.3">
      <c r="A2633">
        <v>2767977</v>
      </c>
      <c r="B2633">
        <v>1</v>
      </c>
      <c r="C2633" t="s">
        <v>80</v>
      </c>
      <c r="D2633" t="s">
        <v>94</v>
      </c>
      <c r="E2633" t="s">
        <v>157</v>
      </c>
      <c r="F2633" t="s">
        <v>977</v>
      </c>
      <c r="G2633" t="s">
        <v>159</v>
      </c>
      <c r="H2633" t="s">
        <v>149</v>
      </c>
      <c r="I2633" t="s">
        <v>136</v>
      </c>
      <c r="J2633" t="s">
        <v>137</v>
      </c>
      <c r="K2633" t="s">
        <v>138</v>
      </c>
      <c r="L2633" t="s">
        <v>7562</v>
      </c>
      <c r="M2633" t="s">
        <v>7563</v>
      </c>
      <c r="N2633" s="26">
        <v>9.5277776999999994E-2</v>
      </c>
      <c r="O2633">
        <v>1</v>
      </c>
      <c r="P2633">
        <v>0</v>
      </c>
      <c r="Q2633">
        <v>0</v>
      </c>
      <c r="R2633">
        <v>0</v>
      </c>
      <c r="S2633">
        <v>3</v>
      </c>
      <c r="T2633">
        <v>0</v>
      </c>
      <c r="U2633">
        <v>0</v>
      </c>
      <c r="V2633">
        <v>0</v>
      </c>
      <c r="W2633" s="26">
        <v>2.500032366273322E-2</v>
      </c>
      <c r="X2633" s="26">
        <v>0</v>
      </c>
      <c r="Y2633" s="26">
        <v>0</v>
      </c>
      <c r="Z2633" s="26">
        <v>0</v>
      </c>
      <c r="AA2633" s="26">
        <v>9.8062633842048541</v>
      </c>
      <c r="AB2633" s="26">
        <v>0</v>
      </c>
      <c r="AC2633" s="26">
        <v>0</v>
      </c>
      <c r="AD2633" s="26">
        <v>0</v>
      </c>
      <c r="AE2633" s="26">
        <v>9.8312637078675866</v>
      </c>
    </row>
    <row r="2634" spans="1:31" x14ac:dyDescent="0.3">
      <c r="A2634">
        <v>2768117</v>
      </c>
      <c r="B2634">
        <v>1</v>
      </c>
      <c r="C2634" t="s">
        <v>81</v>
      </c>
      <c r="D2634" t="s">
        <v>122</v>
      </c>
      <c r="E2634" t="s">
        <v>152</v>
      </c>
      <c r="F2634" t="s">
        <v>7564</v>
      </c>
      <c r="G2634" t="s">
        <v>159</v>
      </c>
      <c r="H2634" t="s">
        <v>149</v>
      </c>
      <c r="I2634" t="s">
        <v>136</v>
      </c>
      <c r="J2634" t="s">
        <v>137</v>
      </c>
      <c r="K2634" t="s">
        <v>138</v>
      </c>
      <c r="L2634" t="s">
        <v>7565</v>
      </c>
      <c r="M2634" t="s">
        <v>7566</v>
      </c>
      <c r="N2634" s="26">
        <v>0.27833333300000002</v>
      </c>
      <c r="O2634">
        <v>7</v>
      </c>
      <c r="P2634">
        <v>2887</v>
      </c>
      <c r="Q2634">
        <v>68</v>
      </c>
      <c r="R2634">
        <v>128</v>
      </c>
      <c r="S2634">
        <v>18</v>
      </c>
      <c r="T2634">
        <v>306</v>
      </c>
      <c r="U2634">
        <v>3</v>
      </c>
      <c r="V2634">
        <v>1</v>
      </c>
      <c r="W2634" s="26">
        <v>0.41247406708666656</v>
      </c>
      <c r="X2634" s="26">
        <v>140.94736632057322</v>
      </c>
      <c r="Y2634" s="26">
        <v>14.382256084198453</v>
      </c>
      <c r="Z2634" s="26">
        <v>6.0111033764816888</v>
      </c>
      <c r="AA2634" s="26">
        <v>57.064496816057108</v>
      </c>
      <c r="AB2634" s="26">
        <v>64.237555845497397</v>
      </c>
      <c r="AC2634" s="26">
        <v>60.971438492312565</v>
      </c>
      <c r="AD2634" s="26">
        <v>16.042249380345002</v>
      </c>
      <c r="AE2634" s="26">
        <v>360.06894038255211</v>
      </c>
    </row>
    <row r="2635" spans="1:31" x14ac:dyDescent="0.3">
      <c r="A2635">
        <v>2768060</v>
      </c>
      <c r="B2635">
        <v>1</v>
      </c>
      <c r="C2635" t="s">
        <v>81</v>
      </c>
      <c r="D2635" t="s">
        <v>118</v>
      </c>
      <c r="E2635" t="s">
        <v>146</v>
      </c>
      <c r="F2635" t="s">
        <v>7567</v>
      </c>
      <c r="G2635" t="s">
        <v>148</v>
      </c>
      <c r="H2635" t="s">
        <v>149</v>
      </c>
      <c r="I2635" t="s">
        <v>136</v>
      </c>
      <c r="J2635" t="s">
        <v>137</v>
      </c>
      <c r="K2635" t="s">
        <v>138</v>
      </c>
      <c r="L2635" t="s">
        <v>7568</v>
      </c>
      <c r="M2635" t="s">
        <v>7569</v>
      </c>
      <c r="N2635" s="26">
        <v>3.7275</v>
      </c>
      <c r="O2635">
        <v>0</v>
      </c>
      <c r="P2635">
        <v>3</v>
      </c>
      <c r="Q2635">
        <v>3</v>
      </c>
      <c r="R2635">
        <v>12</v>
      </c>
      <c r="S2635">
        <v>0</v>
      </c>
      <c r="T2635">
        <v>3</v>
      </c>
      <c r="U2635">
        <v>0</v>
      </c>
      <c r="V2635">
        <v>0</v>
      </c>
      <c r="W2635" s="26">
        <v>0</v>
      </c>
      <c r="X2635" s="26">
        <v>1.0126112306618467</v>
      </c>
      <c r="Y2635" s="26">
        <v>2.6346046232177778</v>
      </c>
      <c r="Z2635" s="26">
        <v>0</v>
      </c>
      <c r="AA2635" s="26">
        <v>0</v>
      </c>
      <c r="AB2635" s="26">
        <v>0.17028630761348071</v>
      </c>
      <c r="AC2635" s="26">
        <v>0</v>
      </c>
      <c r="AD2635" s="26">
        <v>0</v>
      </c>
      <c r="AE2635" s="26">
        <v>3.8175021614931053</v>
      </c>
    </row>
    <row r="2636" spans="1:31" x14ac:dyDescent="0.3">
      <c r="A2636">
        <v>2767891</v>
      </c>
      <c r="B2636">
        <v>2</v>
      </c>
      <c r="C2636" t="s">
        <v>80</v>
      </c>
      <c r="D2636" t="s">
        <v>87</v>
      </c>
      <c r="E2636" t="s">
        <v>146</v>
      </c>
      <c r="F2636" t="s">
        <v>7570</v>
      </c>
      <c r="G2636" t="s">
        <v>287</v>
      </c>
      <c r="H2636" t="s">
        <v>149</v>
      </c>
      <c r="I2636" t="s">
        <v>136</v>
      </c>
      <c r="J2636" t="s">
        <v>3</v>
      </c>
      <c r="K2636" t="s">
        <v>138</v>
      </c>
      <c r="L2636" t="s">
        <v>7571</v>
      </c>
      <c r="M2636" t="s">
        <v>7572</v>
      </c>
      <c r="N2636" s="26">
        <v>1.8863888879999999</v>
      </c>
      <c r="O2636">
        <v>0</v>
      </c>
      <c r="P2636">
        <v>17</v>
      </c>
      <c r="Q2636">
        <v>0</v>
      </c>
      <c r="R2636">
        <v>0</v>
      </c>
      <c r="S2636">
        <v>3</v>
      </c>
      <c r="T2636">
        <v>6</v>
      </c>
      <c r="U2636">
        <v>0</v>
      </c>
      <c r="V2636">
        <v>2</v>
      </c>
      <c r="W2636" s="26">
        <v>0</v>
      </c>
      <c r="X2636" s="26">
        <v>6.1731334481563414</v>
      </c>
      <c r="Y2636" s="26">
        <v>0</v>
      </c>
      <c r="Z2636" s="26">
        <v>0</v>
      </c>
      <c r="AA2636" s="26">
        <v>139.47645588055806</v>
      </c>
      <c r="AB2636" s="26">
        <v>112.7761797986124</v>
      </c>
      <c r="AC2636" s="26">
        <v>0</v>
      </c>
      <c r="AD2636" s="26">
        <v>99.951921049110354</v>
      </c>
      <c r="AE2636" s="26">
        <v>358.37769017643717</v>
      </c>
    </row>
    <row r="2637" spans="1:31" x14ac:dyDescent="0.3">
      <c r="A2637">
        <v>2768163</v>
      </c>
      <c r="B2637">
        <v>1</v>
      </c>
      <c r="C2637" t="s">
        <v>80</v>
      </c>
      <c r="D2637" t="s">
        <v>102</v>
      </c>
      <c r="E2637" t="s">
        <v>170</v>
      </c>
      <c r="F2637" t="s">
        <v>7573</v>
      </c>
      <c r="G2637" t="s">
        <v>204</v>
      </c>
      <c r="H2637" t="s">
        <v>135</v>
      </c>
      <c r="I2637" t="s">
        <v>136</v>
      </c>
      <c r="J2637" t="s">
        <v>137</v>
      </c>
      <c r="K2637" t="s">
        <v>138</v>
      </c>
      <c r="L2637" t="s">
        <v>7574</v>
      </c>
      <c r="M2637" t="s">
        <v>7575</v>
      </c>
      <c r="N2637" s="26">
        <v>1.8719444439999999</v>
      </c>
      <c r="O2637">
        <v>0</v>
      </c>
      <c r="P2637">
        <v>18</v>
      </c>
      <c r="Q2637">
        <v>0</v>
      </c>
      <c r="R2637">
        <v>0</v>
      </c>
      <c r="S2637">
        <v>0</v>
      </c>
      <c r="T2637">
        <v>3</v>
      </c>
      <c r="U2637">
        <v>0</v>
      </c>
      <c r="V2637">
        <v>0</v>
      </c>
      <c r="W2637" s="26">
        <v>0</v>
      </c>
      <c r="X2637" s="26">
        <v>7.4776496263969117</v>
      </c>
      <c r="Y2637" s="26">
        <v>0</v>
      </c>
      <c r="Z2637" s="26">
        <v>0</v>
      </c>
      <c r="AA2637" s="26">
        <v>0</v>
      </c>
      <c r="AB2637" s="26">
        <v>3.9489182486004806</v>
      </c>
      <c r="AC2637" s="26">
        <v>0</v>
      </c>
      <c r="AD2637" s="26">
        <v>0</v>
      </c>
      <c r="AE2637" s="26">
        <v>11.426567874997392</v>
      </c>
    </row>
    <row r="2638" spans="1:31" x14ac:dyDescent="0.3">
      <c r="A2638">
        <v>2768352</v>
      </c>
      <c r="B2638">
        <v>1</v>
      </c>
      <c r="C2638" t="s">
        <v>80</v>
      </c>
      <c r="D2638" t="s">
        <v>100</v>
      </c>
      <c r="E2638" t="s">
        <v>157</v>
      </c>
      <c r="F2638" t="s">
        <v>4915</v>
      </c>
      <c r="G2638" t="s">
        <v>159</v>
      </c>
      <c r="H2638" t="s">
        <v>149</v>
      </c>
      <c r="I2638" t="s">
        <v>136</v>
      </c>
      <c r="J2638" t="s">
        <v>137</v>
      </c>
      <c r="K2638" t="s">
        <v>138</v>
      </c>
      <c r="L2638" t="s">
        <v>7576</v>
      </c>
      <c r="M2638" t="s">
        <v>7577</v>
      </c>
      <c r="N2638" s="26">
        <v>1.054166666</v>
      </c>
      <c r="O2638">
        <v>0</v>
      </c>
      <c r="P2638">
        <v>436</v>
      </c>
      <c r="Q2638">
        <v>3</v>
      </c>
      <c r="R2638">
        <v>44</v>
      </c>
      <c r="S2638">
        <v>8</v>
      </c>
      <c r="T2638">
        <v>33</v>
      </c>
      <c r="U2638">
        <v>1</v>
      </c>
      <c r="V2638">
        <v>0</v>
      </c>
      <c r="W2638" s="26">
        <v>0</v>
      </c>
      <c r="X2638" s="26">
        <v>185.45022468963305</v>
      </c>
      <c r="Y2638" s="26">
        <v>8.4104420389417083</v>
      </c>
      <c r="Z2638" s="26">
        <v>8.7981403381480234</v>
      </c>
      <c r="AA2638" s="26">
        <v>64.185838412565403</v>
      </c>
      <c r="AB2638" s="26">
        <v>32.395373132588198</v>
      </c>
      <c r="AC2638" s="26">
        <v>64.419749513567652</v>
      </c>
      <c r="AD2638" s="26">
        <v>0</v>
      </c>
      <c r="AE2638" s="26">
        <v>363.65976812544397</v>
      </c>
    </row>
    <row r="2639" spans="1:31" x14ac:dyDescent="0.3">
      <c r="A2639">
        <v>2767801</v>
      </c>
      <c r="B2639">
        <v>4</v>
      </c>
      <c r="C2639" t="s">
        <v>80</v>
      </c>
      <c r="D2639" t="s">
        <v>84</v>
      </c>
      <c r="E2639" t="s">
        <v>146</v>
      </c>
      <c r="F2639" t="s">
        <v>7578</v>
      </c>
      <c r="G2639" t="s">
        <v>2474</v>
      </c>
      <c r="H2639" t="s">
        <v>149</v>
      </c>
      <c r="I2639" t="s">
        <v>136</v>
      </c>
      <c r="J2639" t="s">
        <v>137</v>
      </c>
      <c r="K2639" t="s">
        <v>138</v>
      </c>
      <c r="L2639" t="s">
        <v>7579</v>
      </c>
      <c r="M2639" t="s">
        <v>7580</v>
      </c>
      <c r="N2639" s="26">
        <v>2.233055555</v>
      </c>
      <c r="O2639">
        <v>0</v>
      </c>
      <c r="P2639">
        <v>206</v>
      </c>
      <c r="Q2639">
        <v>0</v>
      </c>
      <c r="R2639">
        <v>0</v>
      </c>
      <c r="S2639">
        <v>0</v>
      </c>
      <c r="T2639">
        <v>10</v>
      </c>
      <c r="U2639">
        <v>0</v>
      </c>
      <c r="V2639">
        <v>0</v>
      </c>
      <c r="W2639" s="26">
        <v>0</v>
      </c>
      <c r="X2639" s="26">
        <v>121.20816564723566</v>
      </c>
      <c r="Y2639" s="26">
        <v>0</v>
      </c>
      <c r="Z2639" s="26">
        <v>0</v>
      </c>
      <c r="AA2639" s="26">
        <v>0</v>
      </c>
      <c r="AB2639" s="26">
        <v>28.333992692742449</v>
      </c>
      <c r="AC2639" s="26">
        <v>0</v>
      </c>
      <c r="AD2639" s="26">
        <v>0</v>
      </c>
      <c r="AE2639" s="26">
        <v>149.5421583399781</v>
      </c>
    </row>
    <row r="2640" spans="1:31" x14ac:dyDescent="0.3">
      <c r="A2640">
        <v>2768495</v>
      </c>
      <c r="B2640">
        <v>1</v>
      </c>
      <c r="C2640" t="s">
        <v>80</v>
      </c>
      <c r="D2640" t="s">
        <v>82</v>
      </c>
      <c r="E2640" t="s">
        <v>141</v>
      </c>
      <c r="F2640" t="s">
        <v>7581</v>
      </c>
      <c r="G2640" t="s">
        <v>425</v>
      </c>
      <c r="H2640" t="s">
        <v>135</v>
      </c>
      <c r="I2640" t="s">
        <v>136</v>
      </c>
      <c r="J2640" t="s">
        <v>137</v>
      </c>
      <c r="K2640" t="s">
        <v>138</v>
      </c>
      <c r="L2640" t="s">
        <v>7582</v>
      </c>
      <c r="M2640" t="s">
        <v>7583</v>
      </c>
      <c r="N2640" s="26">
        <v>2.7966666660000001</v>
      </c>
      <c r="O2640">
        <v>0</v>
      </c>
      <c r="P2640">
        <v>611</v>
      </c>
      <c r="Q2640">
        <v>0</v>
      </c>
      <c r="R2640">
        <v>0</v>
      </c>
      <c r="S2640">
        <v>0</v>
      </c>
      <c r="T2640">
        <v>22</v>
      </c>
      <c r="U2640">
        <v>0</v>
      </c>
      <c r="V2640">
        <v>0</v>
      </c>
      <c r="W2640" s="26">
        <v>0</v>
      </c>
      <c r="X2640" s="26">
        <v>485.83338205959336</v>
      </c>
      <c r="Y2640" s="26">
        <v>0</v>
      </c>
      <c r="Z2640" s="26">
        <v>0</v>
      </c>
      <c r="AA2640" s="26">
        <v>0</v>
      </c>
      <c r="AB2640" s="26">
        <v>5.3877726456827641</v>
      </c>
      <c r="AC2640" s="26">
        <v>0</v>
      </c>
      <c r="AD2640" s="26">
        <v>0</v>
      </c>
      <c r="AE2640" s="26">
        <v>491.22115470527615</v>
      </c>
    </row>
    <row r="2641" spans="1:31" x14ac:dyDescent="0.3">
      <c r="A2641">
        <v>2767785</v>
      </c>
      <c r="B2641">
        <v>1</v>
      </c>
      <c r="C2641" t="s">
        <v>80</v>
      </c>
      <c r="D2641" t="s">
        <v>95</v>
      </c>
      <c r="E2641" t="s">
        <v>170</v>
      </c>
      <c r="F2641" t="s">
        <v>7584</v>
      </c>
      <c r="G2641" t="s">
        <v>143</v>
      </c>
      <c r="H2641" t="s">
        <v>135</v>
      </c>
      <c r="I2641" t="s">
        <v>136</v>
      </c>
      <c r="J2641" t="s">
        <v>137</v>
      </c>
      <c r="K2641" t="s">
        <v>138</v>
      </c>
      <c r="L2641" t="s">
        <v>7585</v>
      </c>
      <c r="M2641" t="s">
        <v>7586</v>
      </c>
      <c r="N2641" s="26">
        <v>0.49722222199999999</v>
      </c>
      <c r="O2641">
        <v>0</v>
      </c>
      <c r="P2641">
        <v>59</v>
      </c>
      <c r="Q2641">
        <v>0</v>
      </c>
      <c r="R2641">
        <v>0</v>
      </c>
      <c r="S2641">
        <v>0</v>
      </c>
      <c r="T2641">
        <v>20</v>
      </c>
      <c r="U2641">
        <v>0</v>
      </c>
      <c r="V2641">
        <v>0</v>
      </c>
      <c r="W2641" s="26">
        <v>0</v>
      </c>
      <c r="X2641" s="26">
        <v>6.2396597253624133</v>
      </c>
      <c r="Y2641" s="26">
        <v>0</v>
      </c>
      <c r="Z2641" s="26">
        <v>0</v>
      </c>
      <c r="AA2641" s="26">
        <v>0</v>
      </c>
      <c r="AB2641" s="26">
        <v>3.3386321636726874</v>
      </c>
      <c r="AC2641" s="26">
        <v>0</v>
      </c>
      <c r="AD2641" s="26">
        <v>0</v>
      </c>
      <c r="AE2641" s="26">
        <v>9.5782918890350999</v>
      </c>
    </row>
    <row r="2642" spans="1:31" x14ac:dyDescent="0.3">
      <c r="A2642">
        <v>2768283</v>
      </c>
      <c r="B2642">
        <v>1</v>
      </c>
      <c r="C2642" t="s">
        <v>80</v>
      </c>
      <c r="D2642" t="s">
        <v>82</v>
      </c>
      <c r="E2642" t="s">
        <v>166</v>
      </c>
      <c r="F2642" t="s">
        <v>268</v>
      </c>
      <c r="G2642" t="s">
        <v>204</v>
      </c>
      <c r="H2642" t="s">
        <v>135</v>
      </c>
      <c r="I2642" t="s">
        <v>136</v>
      </c>
      <c r="J2642" t="s">
        <v>137</v>
      </c>
      <c r="K2642" t="s">
        <v>138</v>
      </c>
      <c r="L2642" t="s">
        <v>7587</v>
      </c>
      <c r="M2642" t="s">
        <v>7588</v>
      </c>
      <c r="N2642" s="26">
        <v>1.1975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2</v>
      </c>
      <c r="U2642">
        <v>0</v>
      </c>
      <c r="V2642">
        <v>0</v>
      </c>
      <c r="W2642" s="26">
        <v>0</v>
      </c>
      <c r="X2642" s="26">
        <v>0</v>
      </c>
      <c r="Y2642" s="26">
        <v>0</v>
      </c>
      <c r="Z2642" s="26">
        <v>0</v>
      </c>
      <c r="AA2642" s="26">
        <v>0</v>
      </c>
      <c r="AB2642" s="26">
        <v>0</v>
      </c>
      <c r="AC2642" s="26">
        <v>0</v>
      </c>
      <c r="AD2642" s="26">
        <v>0</v>
      </c>
      <c r="AE2642" s="26">
        <v>0</v>
      </c>
    </row>
    <row r="2643" spans="1:31" x14ac:dyDescent="0.3">
      <c r="A2643">
        <v>2767891</v>
      </c>
      <c r="B2643">
        <v>1</v>
      </c>
      <c r="C2643" t="s">
        <v>80</v>
      </c>
      <c r="D2643" t="s">
        <v>87</v>
      </c>
      <c r="E2643" t="s">
        <v>157</v>
      </c>
      <c r="F2643" t="s">
        <v>3701</v>
      </c>
      <c r="G2643" t="s">
        <v>287</v>
      </c>
      <c r="H2643" t="s">
        <v>149</v>
      </c>
      <c r="I2643" t="s">
        <v>136</v>
      </c>
      <c r="J2643" t="s">
        <v>3</v>
      </c>
      <c r="K2643" t="s">
        <v>138</v>
      </c>
      <c r="L2643" t="s">
        <v>7589</v>
      </c>
      <c r="M2643" t="s">
        <v>7571</v>
      </c>
      <c r="N2643" s="26">
        <v>0.85944444399999997</v>
      </c>
      <c r="O2643">
        <v>0</v>
      </c>
      <c r="P2643">
        <v>185</v>
      </c>
      <c r="Q2643">
        <v>0</v>
      </c>
      <c r="R2643">
        <v>0</v>
      </c>
      <c r="S2643">
        <v>4</v>
      </c>
      <c r="T2643">
        <v>14</v>
      </c>
      <c r="U2643">
        <v>1</v>
      </c>
      <c r="V2643">
        <v>2</v>
      </c>
      <c r="W2643" s="26">
        <v>0</v>
      </c>
      <c r="X2643" s="26">
        <v>33.526749717178845</v>
      </c>
      <c r="Y2643" s="26">
        <v>0</v>
      </c>
      <c r="Z2643" s="26">
        <v>0</v>
      </c>
      <c r="AA2643" s="26">
        <v>68.136378796667032</v>
      </c>
      <c r="AB2643" s="26">
        <v>58.933935663899433</v>
      </c>
      <c r="AC2643" s="26">
        <v>10.370278537755173</v>
      </c>
      <c r="AD2643" s="26">
        <v>49.385267242357571</v>
      </c>
      <c r="AE2643" s="26">
        <v>220.35260995785808</v>
      </c>
    </row>
    <row r="2644" spans="1:31" x14ac:dyDescent="0.3">
      <c r="A2644">
        <v>2767991</v>
      </c>
      <c r="B2644">
        <v>1</v>
      </c>
      <c r="C2644" t="s">
        <v>80</v>
      </c>
      <c r="D2644" t="s">
        <v>96</v>
      </c>
      <c r="E2644" t="s">
        <v>132</v>
      </c>
      <c r="F2644" t="s">
        <v>7590</v>
      </c>
      <c r="G2644" t="s">
        <v>197</v>
      </c>
      <c r="H2644" t="s">
        <v>135</v>
      </c>
      <c r="I2644" t="s">
        <v>136</v>
      </c>
      <c r="J2644" t="s">
        <v>137</v>
      </c>
      <c r="K2644" t="s">
        <v>138</v>
      </c>
      <c r="L2644" t="s">
        <v>7591</v>
      </c>
      <c r="M2644" t="s">
        <v>7592</v>
      </c>
      <c r="N2644" s="26">
        <v>1.5252777769999999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1</v>
      </c>
      <c r="U2644">
        <v>0</v>
      </c>
      <c r="V2644">
        <v>0</v>
      </c>
      <c r="W2644" s="26">
        <v>0</v>
      </c>
      <c r="X2644" s="26">
        <v>0</v>
      </c>
      <c r="Y2644" s="26">
        <v>0</v>
      </c>
      <c r="Z2644" s="26">
        <v>0</v>
      </c>
      <c r="AA2644" s="26">
        <v>0</v>
      </c>
      <c r="AB2644" s="26">
        <v>2.7126578219572224</v>
      </c>
      <c r="AC2644" s="26">
        <v>0</v>
      </c>
      <c r="AD2644" s="26">
        <v>0</v>
      </c>
      <c r="AE2644" s="26">
        <v>2.7126578219572224</v>
      </c>
    </row>
    <row r="2645" spans="1:31" x14ac:dyDescent="0.3">
      <c r="A2645">
        <v>2768644</v>
      </c>
      <c r="B2645">
        <v>1</v>
      </c>
      <c r="C2645" t="s">
        <v>80</v>
      </c>
      <c r="D2645" t="s">
        <v>108</v>
      </c>
      <c r="E2645" t="s">
        <v>141</v>
      </c>
      <c r="F2645" t="s">
        <v>7593</v>
      </c>
      <c r="G2645" t="s">
        <v>186</v>
      </c>
      <c r="H2645" t="s">
        <v>135</v>
      </c>
      <c r="I2645" t="s">
        <v>136</v>
      </c>
      <c r="J2645" t="s">
        <v>137</v>
      </c>
      <c r="K2645" t="s">
        <v>187</v>
      </c>
      <c r="L2645" t="s">
        <v>7594</v>
      </c>
      <c r="M2645" t="s">
        <v>7595</v>
      </c>
      <c r="N2645" s="26">
        <v>7.75</v>
      </c>
      <c r="O2645">
        <v>0</v>
      </c>
      <c r="P2645">
        <v>13</v>
      </c>
      <c r="Q2645">
        <v>0</v>
      </c>
      <c r="R2645">
        <v>21</v>
      </c>
      <c r="S2645">
        <v>0</v>
      </c>
      <c r="T2645">
        <v>9</v>
      </c>
      <c r="U2645">
        <v>0</v>
      </c>
      <c r="V2645">
        <v>0</v>
      </c>
      <c r="W2645" s="26">
        <v>0</v>
      </c>
      <c r="X2645" s="26">
        <v>28.749347908088225</v>
      </c>
      <c r="Y2645" s="26">
        <v>0</v>
      </c>
      <c r="Z2645" s="26">
        <v>71.20594982432786</v>
      </c>
      <c r="AA2645" s="26">
        <v>0</v>
      </c>
      <c r="AB2645" s="26">
        <v>49.378989811393858</v>
      </c>
      <c r="AC2645" s="26">
        <v>0</v>
      </c>
      <c r="AD2645" s="26">
        <v>0</v>
      </c>
      <c r="AE2645" s="26">
        <v>149.33428754380995</v>
      </c>
    </row>
    <row r="2646" spans="1:31" x14ac:dyDescent="0.3">
      <c r="A2646">
        <v>2769354</v>
      </c>
      <c r="B2646">
        <v>1</v>
      </c>
      <c r="C2646" t="s">
        <v>81</v>
      </c>
      <c r="D2646" t="s">
        <v>118</v>
      </c>
      <c r="E2646" t="s">
        <v>141</v>
      </c>
      <c r="F2646" t="s">
        <v>7596</v>
      </c>
      <c r="G2646" t="s">
        <v>344</v>
      </c>
      <c r="H2646" t="s">
        <v>135</v>
      </c>
      <c r="I2646" t="s">
        <v>136</v>
      </c>
      <c r="J2646" t="s">
        <v>137</v>
      </c>
      <c r="K2646" t="s">
        <v>138</v>
      </c>
      <c r="L2646" t="s">
        <v>7597</v>
      </c>
      <c r="M2646" t="s">
        <v>7598</v>
      </c>
      <c r="N2646" s="26">
        <v>0.50555555500000005</v>
      </c>
      <c r="O2646">
        <v>0</v>
      </c>
      <c r="P2646">
        <v>941</v>
      </c>
      <c r="Q2646">
        <v>0</v>
      </c>
      <c r="R2646">
        <v>0</v>
      </c>
      <c r="S2646">
        <v>0</v>
      </c>
      <c r="T2646">
        <v>24</v>
      </c>
      <c r="U2646">
        <v>0</v>
      </c>
      <c r="V2646">
        <v>0</v>
      </c>
      <c r="W2646" s="26">
        <v>0</v>
      </c>
      <c r="X2646" s="26">
        <v>122.06628618428745</v>
      </c>
      <c r="Y2646" s="26">
        <v>0</v>
      </c>
      <c r="Z2646" s="26">
        <v>0</v>
      </c>
      <c r="AA2646" s="26">
        <v>0</v>
      </c>
      <c r="AB2646" s="26">
        <v>20.535422472149186</v>
      </c>
      <c r="AC2646" s="26">
        <v>0</v>
      </c>
      <c r="AD2646" s="26">
        <v>0</v>
      </c>
      <c r="AE2646" s="26">
        <v>142.60170865643664</v>
      </c>
    </row>
    <row r="2647" spans="1:31" x14ac:dyDescent="0.3">
      <c r="A2647">
        <v>2768690</v>
      </c>
      <c r="B2647">
        <v>1</v>
      </c>
      <c r="C2647" t="s">
        <v>80</v>
      </c>
      <c r="D2647" t="s">
        <v>87</v>
      </c>
      <c r="E2647" t="s">
        <v>132</v>
      </c>
      <c r="F2647" t="s">
        <v>7599</v>
      </c>
      <c r="G2647" t="s">
        <v>134</v>
      </c>
      <c r="H2647" t="s">
        <v>135</v>
      </c>
      <c r="I2647" t="s">
        <v>136</v>
      </c>
      <c r="J2647" t="s">
        <v>137</v>
      </c>
      <c r="K2647" t="s">
        <v>138</v>
      </c>
      <c r="L2647" t="s">
        <v>7600</v>
      </c>
      <c r="M2647" t="s">
        <v>7601</v>
      </c>
      <c r="N2647" s="26">
        <v>5.4052777770000002</v>
      </c>
      <c r="O2647">
        <v>0</v>
      </c>
      <c r="P2647">
        <v>17</v>
      </c>
      <c r="Q2647">
        <v>0</v>
      </c>
      <c r="R2647">
        <v>0</v>
      </c>
      <c r="S2647">
        <v>0</v>
      </c>
      <c r="T2647">
        <v>1</v>
      </c>
      <c r="U2647">
        <v>0</v>
      </c>
      <c r="V2647">
        <v>0</v>
      </c>
      <c r="W2647" s="26">
        <v>0</v>
      </c>
      <c r="X2647" s="26">
        <v>27.131160769782316</v>
      </c>
      <c r="Y2647" s="26">
        <v>0</v>
      </c>
      <c r="Z2647" s="26">
        <v>0</v>
      </c>
      <c r="AA2647" s="26">
        <v>0</v>
      </c>
      <c r="AB2647" s="26">
        <v>0</v>
      </c>
      <c r="AC2647" s="26">
        <v>0</v>
      </c>
      <c r="AD2647" s="26">
        <v>0</v>
      </c>
      <c r="AE2647" s="26">
        <v>27.131160769782316</v>
      </c>
    </row>
    <row r="2648" spans="1:31" x14ac:dyDescent="0.3">
      <c r="A2648">
        <v>2769185</v>
      </c>
      <c r="B2648">
        <v>1</v>
      </c>
      <c r="C2648" t="s">
        <v>80</v>
      </c>
      <c r="D2648" t="s">
        <v>105</v>
      </c>
      <c r="E2648" t="s">
        <v>157</v>
      </c>
      <c r="F2648" t="s">
        <v>7602</v>
      </c>
      <c r="G2648" t="s">
        <v>159</v>
      </c>
      <c r="H2648" t="s">
        <v>149</v>
      </c>
      <c r="I2648" t="s">
        <v>566</v>
      </c>
      <c r="J2648" t="s">
        <v>137</v>
      </c>
      <c r="K2648" t="s">
        <v>138</v>
      </c>
      <c r="L2648" t="s">
        <v>7603</v>
      </c>
      <c r="M2648" t="s">
        <v>7604</v>
      </c>
      <c r="N2648" s="26">
        <v>4.8611110999999999E-2</v>
      </c>
      <c r="O2648">
        <v>0</v>
      </c>
      <c r="P2648">
        <v>1408</v>
      </c>
      <c r="Q2648">
        <v>0</v>
      </c>
      <c r="R2648">
        <v>18</v>
      </c>
      <c r="S2648">
        <v>8</v>
      </c>
      <c r="T2648">
        <v>34</v>
      </c>
      <c r="U2648">
        <v>6</v>
      </c>
      <c r="V2648">
        <v>0</v>
      </c>
      <c r="W2648" s="26">
        <v>0</v>
      </c>
      <c r="X2648" s="26">
        <v>18.763011661134005</v>
      </c>
      <c r="Y2648" s="26">
        <v>0</v>
      </c>
      <c r="Z2648" s="26">
        <v>0.11829270655969862</v>
      </c>
      <c r="AA2648" s="26">
        <v>5.2731409904488933</v>
      </c>
      <c r="AB2648" s="26">
        <v>2.549435760209771</v>
      </c>
      <c r="AC2648" s="26">
        <v>10.123676635529275</v>
      </c>
      <c r="AD2648" s="26">
        <v>0</v>
      </c>
      <c r="AE2648" s="26">
        <v>36.827557753881649</v>
      </c>
    </row>
    <row r="2649" spans="1:31" x14ac:dyDescent="0.3">
      <c r="A2649">
        <v>2768899</v>
      </c>
      <c r="B2649">
        <v>1</v>
      </c>
      <c r="C2649" t="s">
        <v>80</v>
      </c>
      <c r="D2649" t="s">
        <v>99</v>
      </c>
      <c r="E2649" t="s">
        <v>146</v>
      </c>
      <c r="F2649" t="s">
        <v>7605</v>
      </c>
      <c r="G2649" t="s">
        <v>1365</v>
      </c>
      <c r="H2649" t="s">
        <v>149</v>
      </c>
      <c r="I2649" t="s">
        <v>136</v>
      </c>
      <c r="J2649" t="s">
        <v>137</v>
      </c>
      <c r="K2649" t="s">
        <v>138</v>
      </c>
      <c r="L2649" t="s">
        <v>7606</v>
      </c>
      <c r="M2649" t="s">
        <v>7607</v>
      </c>
      <c r="N2649" s="26">
        <v>1.957777777</v>
      </c>
      <c r="O2649">
        <v>1</v>
      </c>
      <c r="P2649">
        <v>944</v>
      </c>
      <c r="Q2649">
        <v>1</v>
      </c>
      <c r="R2649">
        <v>6</v>
      </c>
      <c r="S2649">
        <v>8</v>
      </c>
      <c r="T2649">
        <v>86</v>
      </c>
      <c r="U2649">
        <v>0</v>
      </c>
      <c r="V2649">
        <v>0</v>
      </c>
      <c r="W2649" s="26">
        <v>8.8541582930918974</v>
      </c>
      <c r="X2649" s="26">
        <v>287.70466156643795</v>
      </c>
      <c r="Y2649" s="26">
        <v>0.72575418652444446</v>
      </c>
      <c r="Z2649" s="26">
        <v>2.8729769547449417</v>
      </c>
      <c r="AA2649" s="26">
        <v>706.5559532082741</v>
      </c>
      <c r="AB2649" s="26">
        <v>107.22051330668332</v>
      </c>
      <c r="AC2649" s="26">
        <v>0</v>
      </c>
      <c r="AD2649" s="26">
        <v>0</v>
      </c>
      <c r="AE2649" s="26">
        <v>1113.9340175157568</v>
      </c>
    </row>
    <row r="2650" spans="1:31" x14ac:dyDescent="0.3">
      <c r="A2650">
        <v>2769337</v>
      </c>
      <c r="B2650">
        <v>1</v>
      </c>
      <c r="C2650" t="s">
        <v>81</v>
      </c>
      <c r="D2650" t="s">
        <v>118</v>
      </c>
      <c r="E2650" t="s">
        <v>170</v>
      </c>
      <c r="F2650" t="s">
        <v>7608</v>
      </c>
      <c r="G2650" t="s">
        <v>204</v>
      </c>
      <c r="H2650" t="s">
        <v>135</v>
      </c>
      <c r="I2650" t="s">
        <v>136</v>
      </c>
      <c r="J2650" t="s">
        <v>137</v>
      </c>
      <c r="K2650" t="s">
        <v>138</v>
      </c>
      <c r="L2650" t="s">
        <v>7609</v>
      </c>
      <c r="M2650" t="s">
        <v>7610</v>
      </c>
      <c r="N2650" s="26">
        <v>2.0888888880000001</v>
      </c>
      <c r="O2650">
        <v>0</v>
      </c>
      <c r="P2650">
        <v>29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 s="26">
        <v>0</v>
      </c>
      <c r="X2650" s="26">
        <v>8.5836177815664492</v>
      </c>
      <c r="Y2650" s="26">
        <v>0</v>
      </c>
      <c r="Z2650" s="26">
        <v>0</v>
      </c>
      <c r="AA2650" s="26">
        <v>0</v>
      </c>
      <c r="AB2650" s="26">
        <v>0</v>
      </c>
      <c r="AC2650" s="26">
        <v>0</v>
      </c>
      <c r="AD2650" s="26">
        <v>0</v>
      </c>
      <c r="AE2650" s="26">
        <v>8.5836177815664492</v>
      </c>
    </row>
    <row r="2651" spans="1:31" x14ac:dyDescent="0.3">
      <c r="A2651">
        <v>2768604</v>
      </c>
      <c r="B2651">
        <v>1</v>
      </c>
      <c r="C2651" t="s">
        <v>80</v>
      </c>
      <c r="D2651" t="s">
        <v>103</v>
      </c>
      <c r="E2651" t="s">
        <v>146</v>
      </c>
      <c r="F2651" t="s">
        <v>7611</v>
      </c>
      <c r="G2651" t="s">
        <v>154</v>
      </c>
      <c r="H2651" t="s">
        <v>149</v>
      </c>
      <c r="I2651" t="s">
        <v>136</v>
      </c>
      <c r="J2651" t="s">
        <v>137</v>
      </c>
      <c r="K2651" t="s">
        <v>138</v>
      </c>
      <c r="L2651" t="s">
        <v>7612</v>
      </c>
      <c r="M2651" t="s">
        <v>7613</v>
      </c>
      <c r="N2651" s="26">
        <v>1.5919444439999999</v>
      </c>
      <c r="O2651">
        <v>0</v>
      </c>
      <c r="P2651">
        <v>223</v>
      </c>
      <c r="Q2651">
        <v>0</v>
      </c>
      <c r="R2651">
        <v>25</v>
      </c>
      <c r="S2651">
        <v>1</v>
      </c>
      <c r="T2651">
        <v>25</v>
      </c>
      <c r="U2651">
        <v>0</v>
      </c>
      <c r="V2651">
        <v>0</v>
      </c>
      <c r="W2651" s="26">
        <v>0</v>
      </c>
      <c r="X2651" s="26">
        <v>92.836937771809474</v>
      </c>
      <c r="Y2651" s="26">
        <v>0</v>
      </c>
      <c r="Z2651" s="26">
        <v>13.564052350431082</v>
      </c>
      <c r="AA2651" s="26">
        <v>16.198352830478971</v>
      </c>
      <c r="AB2651" s="26">
        <v>25.823079731485333</v>
      </c>
      <c r="AC2651" s="26">
        <v>0</v>
      </c>
      <c r="AD2651" s="26">
        <v>0</v>
      </c>
      <c r="AE2651" s="26">
        <v>148.42242268420486</v>
      </c>
    </row>
    <row r="2652" spans="1:31" x14ac:dyDescent="0.3">
      <c r="A2652">
        <v>2769151</v>
      </c>
      <c r="B2652">
        <v>1</v>
      </c>
      <c r="C2652" t="s">
        <v>81</v>
      </c>
      <c r="D2652" t="s">
        <v>117</v>
      </c>
      <c r="E2652" t="s">
        <v>152</v>
      </c>
      <c r="F2652" t="s">
        <v>7614</v>
      </c>
      <c r="G2652" t="s">
        <v>159</v>
      </c>
      <c r="H2652" t="s">
        <v>149</v>
      </c>
      <c r="I2652" t="s">
        <v>136</v>
      </c>
      <c r="J2652" t="s">
        <v>137</v>
      </c>
      <c r="K2652" t="s">
        <v>138</v>
      </c>
      <c r="L2652" t="s">
        <v>7615</v>
      </c>
      <c r="M2652" t="s">
        <v>7616</v>
      </c>
      <c r="N2652" s="26">
        <v>0.40166666600000001</v>
      </c>
      <c r="O2652">
        <v>0</v>
      </c>
      <c r="P2652">
        <v>19</v>
      </c>
      <c r="Q2652">
        <v>0</v>
      </c>
      <c r="R2652">
        <v>0</v>
      </c>
      <c r="S2652">
        <v>0</v>
      </c>
      <c r="T2652">
        <v>3</v>
      </c>
      <c r="U2652">
        <v>0</v>
      </c>
      <c r="V2652">
        <v>0</v>
      </c>
      <c r="W2652" s="26">
        <v>0</v>
      </c>
      <c r="X2652" s="26">
        <v>1.9216084965985685</v>
      </c>
      <c r="Y2652" s="26">
        <v>0</v>
      </c>
      <c r="Z2652" s="26">
        <v>0</v>
      </c>
      <c r="AA2652" s="26">
        <v>0</v>
      </c>
      <c r="AB2652" s="26">
        <v>0.40996788358028891</v>
      </c>
      <c r="AC2652" s="26">
        <v>0</v>
      </c>
      <c r="AD2652" s="26">
        <v>0</v>
      </c>
      <c r="AE2652" s="26">
        <v>2.3315763801788574</v>
      </c>
    </row>
    <row r="2653" spans="1:31" x14ac:dyDescent="0.3">
      <c r="A2653">
        <v>2769062</v>
      </c>
      <c r="B2653">
        <v>1</v>
      </c>
      <c r="C2653" t="s">
        <v>80</v>
      </c>
      <c r="D2653" t="s">
        <v>87</v>
      </c>
      <c r="E2653" t="s">
        <v>132</v>
      </c>
      <c r="F2653" t="s">
        <v>7617</v>
      </c>
      <c r="G2653" t="s">
        <v>197</v>
      </c>
      <c r="H2653" t="s">
        <v>135</v>
      </c>
      <c r="I2653" t="s">
        <v>136</v>
      </c>
      <c r="J2653" t="s">
        <v>137</v>
      </c>
      <c r="K2653" t="s">
        <v>138</v>
      </c>
      <c r="L2653" t="s">
        <v>7618</v>
      </c>
      <c r="M2653" t="s">
        <v>7619</v>
      </c>
      <c r="N2653" s="26">
        <v>2.4175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 s="26">
        <v>0</v>
      </c>
      <c r="X2653" s="26">
        <v>0.65280352222247573</v>
      </c>
      <c r="Y2653" s="26">
        <v>0</v>
      </c>
      <c r="Z2653" s="26">
        <v>0</v>
      </c>
      <c r="AA2653" s="26">
        <v>0</v>
      </c>
      <c r="AB2653" s="26">
        <v>0</v>
      </c>
      <c r="AC2653" s="26">
        <v>0</v>
      </c>
      <c r="AD2653" s="26">
        <v>0</v>
      </c>
      <c r="AE2653" s="26">
        <v>0.65280352222247573</v>
      </c>
    </row>
    <row r="2654" spans="1:31" x14ac:dyDescent="0.3">
      <c r="A2654">
        <v>2768962</v>
      </c>
      <c r="B2654">
        <v>1</v>
      </c>
      <c r="C2654" t="s">
        <v>80</v>
      </c>
      <c r="D2654" t="s">
        <v>97</v>
      </c>
      <c r="E2654" t="s">
        <v>152</v>
      </c>
      <c r="F2654" t="s">
        <v>7620</v>
      </c>
      <c r="G2654" t="s">
        <v>159</v>
      </c>
      <c r="H2654" t="s">
        <v>149</v>
      </c>
      <c r="I2654" t="s">
        <v>136</v>
      </c>
      <c r="J2654" t="s">
        <v>137</v>
      </c>
      <c r="K2654" t="s">
        <v>138</v>
      </c>
      <c r="L2654" t="s">
        <v>7621</v>
      </c>
      <c r="M2654" t="s">
        <v>7622</v>
      </c>
      <c r="N2654" s="26">
        <v>0.34555555500000001</v>
      </c>
      <c r="O2654">
        <v>5</v>
      </c>
      <c r="P2654">
        <v>1023</v>
      </c>
      <c r="Q2654">
        <v>6</v>
      </c>
      <c r="R2654">
        <v>29</v>
      </c>
      <c r="S2654">
        <v>11</v>
      </c>
      <c r="T2654">
        <v>117</v>
      </c>
      <c r="U2654">
        <v>0</v>
      </c>
      <c r="V2654">
        <v>0</v>
      </c>
      <c r="W2654" s="26">
        <v>51.876470935880839</v>
      </c>
      <c r="X2654" s="26">
        <v>110.76120315174387</v>
      </c>
      <c r="Y2654" s="26">
        <v>1.7278513617304732</v>
      </c>
      <c r="Z2654" s="26">
        <v>0.63555746856979911</v>
      </c>
      <c r="AA2654" s="26">
        <v>38.051667817534231</v>
      </c>
      <c r="AB2654" s="26">
        <v>40.637205522289214</v>
      </c>
      <c r="AC2654" s="26">
        <v>0</v>
      </c>
      <c r="AD2654" s="26">
        <v>0</v>
      </c>
      <c r="AE2654" s="26">
        <v>243.68995625774841</v>
      </c>
    </row>
    <row r="2655" spans="1:31" x14ac:dyDescent="0.3">
      <c r="A2655">
        <v>2768919</v>
      </c>
      <c r="B2655">
        <v>1</v>
      </c>
      <c r="C2655" t="s">
        <v>80</v>
      </c>
      <c r="D2655" t="s">
        <v>96</v>
      </c>
      <c r="E2655" t="s">
        <v>170</v>
      </c>
      <c r="F2655" t="s">
        <v>7623</v>
      </c>
      <c r="G2655" t="s">
        <v>303</v>
      </c>
      <c r="H2655" t="s">
        <v>135</v>
      </c>
      <c r="I2655" t="s">
        <v>136</v>
      </c>
      <c r="J2655" t="s">
        <v>137</v>
      </c>
      <c r="K2655" t="s">
        <v>138</v>
      </c>
      <c r="L2655" t="s">
        <v>7624</v>
      </c>
      <c r="M2655" t="s">
        <v>7625</v>
      </c>
      <c r="N2655" s="26">
        <v>1.945277777</v>
      </c>
      <c r="O2655">
        <v>0</v>
      </c>
      <c r="P2655">
        <v>45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 s="26">
        <v>0</v>
      </c>
      <c r="X2655" s="26">
        <v>3.7471003003201915</v>
      </c>
      <c r="Y2655" s="26">
        <v>0</v>
      </c>
      <c r="Z2655" s="26">
        <v>0</v>
      </c>
      <c r="AA2655" s="26">
        <v>0</v>
      </c>
      <c r="AB2655" s="26">
        <v>0</v>
      </c>
      <c r="AC2655" s="26">
        <v>0</v>
      </c>
      <c r="AD2655" s="26">
        <v>0</v>
      </c>
      <c r="AE2655" s="26">
        <v>3.7471003003201915</v>
      </c>
    </row>
    <row r="2656" spans="1:31" x14ac:dyDescent="0.3">
      <c r="A2656">
        <v>2768770</v>
      </c>
      <c r="B2656">
        <v>1</v>
      </c>
      <c r="C2656" t="s">
        <v>80</v>
      </c>
      <c r="D2656" t="s">
        <v>82</v>
      </c>
      <c r="E2656" t="s">
        <v>132</v>
      </c>
      <c r="F2656" t="s">
        <v>7626</v>
      </c>
      <c r="G2656" t="s">
        <v>197</v>
      </c>
      <c r="H2656" t="s">
        <v>135</v>
      </c>
      <c r="I2656" t="s">
        <v>136</v>
      </c>
      <c r="J2656" t="s">
        <v>137</v>
      </c>
      <c r="K2656" t="s">
        <v>138</v>
      </c>
      <c r="L2656" t="s">
        <v>7627</v>
      </c>
      <c r="M2656" t="s">
        <v>7628</v>
      </c>
      <c r="N2656" s="26">
        <v>2.6838888879999998</v>
      </c>
      <c r="O2656">
        <v>0</v>
      </c>
      <c r="P2656">
        <v>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 s="26">
        <v>0</v>
      </c>
      <c r="X2656" s="26">
        <v>1.145447377621216</v>
      </c>
      <c r="Y2656" s="26">
        <v>0</v>
      </c>
      <c r="Z2656" s="26">
        <v>0</v>
      </c>
      <c r="AA2656" s="26">
        <v>0</v>
      </c>
      <c r="AB2656" s="26">
        <v>0</v>
      </c>
      <c r="AC2656" s="26">
        <v>0</v>
      </c>
      <c r="AD2656" s="26">
        <v>0</v>
      </c>
      <c r="AE2656" s="26">
        <v>1.145447377621216</v>
      </c>
    </row>
    <row r="2657" spans="1:31" x14ac:dyDescent="0.3">
      <c r="A2657">
        <v>2768939</v>
      </c>
      <c r="B2657">
        <v>1</v>
      </c>
      <c r="C2657" t="s">
        <v>80</v>
      </c>
      <c r="D2657" t="s">
        <v>85</v>
      </c>
      <c r="E2657" t="s">
        <v>166</v>
      </c>
      <c r="F2657" t="s">
        <v>7629</v>
      </c>
      <c r="G2657" t="s">
        <v>425</v>
      </c>
      <c r="H2657" t="s">
        <v>135</v>
      </c>
      <c r="I2657" t="s">
        <v>136</v>
      </c>
      <c r="J2657" t="s">
        <v>137</v>
      </c>
      <c r="K2657" t="s">
        <v>138</v>
      </c>
      <c r="L2657" t="s">
        <v>7630</v>
      </c>
      <c r="M2657" t="s">
        <v>7631</v>
      </c>
      <c r="N2657" s="26">
        <v>5.7463888880000003</v>
      </c>
      <c r="O2657">
        <v>0</v>
      </c>
      <c r="P2657">
        <v>56</v>
      </c>
      <c r="Q2657">
        <v>0</v>
      </c>
      <c r="R2657">
        <v>0</v>
      </c>
      <c r="S2657">
        <v>0</v>
      </c>
      <c r="T2657">
        <v>27</v>
      </c>
      <c r="U2657">
        <v>0</v>
      </c>
      <c r="V2657">
        <v>0</v>
      </c>
      <c r="W2657" s="26">
        <v>0</v>
      </c>
      <c r="X2657" s="26">
        <v>93.435110012003818</v>
      </c>
      <c r="Y2657" s="26">
        <v>0</v>
      </c>
      <c r="Z2657" s="26">
        <v>0</v>
      </c>
      <c r="AA2657" s="26">
        <v>0</v>
      </c>
      <c r="AB2657" s="26">
        <v>210.509345258785</v>
      </c>
      <c r="AC2657" s="26">
        <v>0</v>
      </c>
      <c r="AD2657" s="26">
        <v>0</v>
      </c>
      <c r="AE2657" s="26">
        <v>303.94445527078881</v>
      </c>
    </row>
    <row r="2658" spans="1:31" x14ac:dyDescent="0.3">
      <c r="A2658">
        <v>2769231</v>
      </c>
      <c r="B2658">
        <v>1</v>
      </c>
      <c r="C2658" t="s">
        <v>80</v>
      </c>
      <c r="D2658" t="s">
        <v>98</v>
      </c>
      <c r="E2658" t="s">
        <v>170</v>
      </c>
      <c r="F2658" t="s">
        <v>7632</v>
      </c>
      <c r="G2658" t="s">
        <v>204</v>
      </c>
      <c r="H2658" t="s">
        <v>135</v>
      </c>
      <c r="I2658" t="s">
        <v>136</v>
      </c>
      <c r="J2658" t="s">
        <v>137</v>
      </c>
      <c r="K2658" t="s">
        <v>138</v>
      </c>
      <c r="L2658" t="s">
        <v>7633</v>
      </c>
      <c r="M2658" t="s">
        <v>7634</v>
      </c>
      <c r="N2658" s="26">
        <v>4.5250000000000004</v>
      </c>
      <c r="O2658">
        <v>0</v>
      </c>
      <c r="P2658">
        <v>7</v>
      </c>
      <c r="Q2658">
        <v>0</v>
      </c>
      <c r="R2658">
        <v>4</v>
      </c>
      <c r="S2658">
        <v>0</v>
      </c>
      <c r="T2658">
        <v>0</v>
      </c>
      <c r="U2658">
        <v>0</v>
      </c>
      <c r="V2658">
        <v>0</v>
      </c>
      <c r="W2658" s="26">
        <v>0</v>
      </c>
      <c r="X2658" s="26">
        <v>4.900073295327382</v>
      </c>
      <c r="Y2658" s="26">
        <v>0</v>
      </c>
      <c r="Z2658" s="26">
        <v>12.812110905495151</v>
      </c>
      <c r="AA2658" s="26">
        <v>0</v>
      </c>
      <c r="AB2658" s="26">
        <v>0</v>
      </c>
      <c r="AC2658" s="26">
        <v>0</v>
      </c>
      <c r="AD2658" s="26">
        <v>0</v>
      </c>
      <c r="AE2658" s="26">
        <v>17.712184200822534</v>
      </c>
    </row>
    <row r="2659" spans="1:31" x14ac:dyDescent="0.3">
      <c r="A2659">
        <v>2768876</v>
      </c>
      <c r="B2659">
        <v>1</v>
      </c>
      <c r="C2659" t="s">
        <v>81</v>
      </c>
      <c r="D2659" t="s">
        <v>114</v>
      </c>
      <c r="E2659" t="s">
        <v>152</v>
      </c>
      <c r="F2659" t="s">
        <v>7635</v>
      </c>
      <c r="G2659" t="s">
        <v>159</v>
      </c>
      <c r="H2659" t="s">
        <v>149</v>
      </c>
      <c r="I2659" t="s">
        <v>136</v>
      </c>
      <c r="J2659" t="s">
        <v>137</v>
      </c>
      <c r="K2659" t="s">
        <v>138</v>
      </c>
      <c r="L2659" t="s">
        <v>7636</v>
      </c>
      <c r="M2659" t="s">
        <v>7637</v>
      </c>
      <c r="N2659" s="26">
        <v>1.0238888880000001</v>
      </c>
      <c r="O2659">
        <v>2</v>
      </c>
      <c r="P2659">
        <v>199</v>
      </c>
      <c r="Q2659">
        <v>1</v>
      </c>
      <c r="R2659">
        <v>7</v>
      </c>
      <c r="S2659">
        <v>1</v>
      </c>
      <c r="T2659">
        <v>10</v>
      </c>
      <c r="U2659">
        <v>0</v>
      </c>
      <c r="V2659">
        <v>0</v>
      </c>
      <c r="W2659" s="26">
        <v>0.6766037402941103</v>
      </c>
      <c r="X2659" s="26">
        <v>18.838796204615868</v>
      </c>
      <c r="Y2659" s="26">
        <v>5.5493876296378669E-2</v>
      </c>
      <c r="Z2659" s="26">
        <v>0.35248213828984531</v>
      </c>
      <c r="AA2659" s="26">
        <v>1.5161875061173753</v>
      </c>
      <c r="AB2659" s="26">
        <v>5.3174251692812886</v>
      </c>
      <c r="AC2659" s="26">
        <v>0</v>
      </c>
      <c r="AD2659" s="26">
        <v>0</v>
      </c>
      <c r="AE2659" s="26">
        <v>26.756988634894864</v>
      </c>
    </row>
    <row r="2660" spans="1:31" x14ac:dyDescent="0.3">
      <c r="A2660">
        <v>2769374</v>
      </c>
      <c r="B2660">
        <v>1</v>
      </c>
      <c r="C2660" t="s">
        <v>80</v>
      </c>
      <c r="D2660" t="s">
        <v>82</v>
      </c>
      <c r="E2660" t="s">
        <v>132</v>
      </c>
      <c r="F2660" t="s">
        <v>7638</v>
      </c>
      <c r="G2660" t="s">
        <v>197</v>
      </c>
      <c r="H2660" t="s">
        <v>135</v>
      </c>
      <c r="I2660" t="s">
        <v>136</v>
      </c>
      <c r="J2660" t="s">
        <v>137</v>
      </c>
      <c r="K2660" t="s">
        <v>138</v>
      </c>
      <c r="L2660" t="s">
        <v>7639</v>
      </c>
      <c r="M2660" t="s">
        <v>7640</v>
      </c>
      <c r="N2660" s="26">
        <v>2.7269444439999999</v>
      </c>
      <c r="O2660">
        <v>0</v>
      </c>
      <c r="P2660">
        <v>3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 s="26">
        <v>0</v>
      </c>
      <c r="X2660" s="26">
        <v>3.5933762630374697</v>
      </c>
      <c r="Y2660" s="26">
        <v>0</v>
      </c>
      <c r="Z2660" s="26">
        <v>0</v>
      </c>
      <c r="AA2660" s="26">
        <v>0</v>
      </c>
      <c r="AB2660" s="26">
        <v>0</v>
      </c>
      <c r="AC2660" s="26">
        <v>0</v>
      </c>
      <c r="AD2660" s="26">
        <v>0</v>
      </c>
      <c r="AE2660" s="26">
        <v>3.5933762630374697</v>
      </c>
    </row>
    <row r="2661" spans="1:31" x14ac:dyDescent="0.3">
      <c r="A2661">
        <v>2769417</v>
      </c>
      <c r="B2661">
        <v>1</v>
      </c>
      <c r="C2661" t="s">
        <v>80</v>
      </c>
      <c r="D2661" t="s">
        <v>96</v>
      </c>
      <c r="E2661" t="s">
        <v>170</v>
      </c>
      <c r="F2661" t="s">
        <v>7641</v>
      </c>
      <c r="G2661" t="s">
        <v>204</v>
      </c>
      <c r="H2661" t="s">
        <v>135</v>
      </c>
      <c r="I2661" t="s">
        <v>136</v>
      </c>
      <c r="J2661" t="s">
        <v>137</v>
      </c>
      <c r="K2661" t="s">
        <v>138</v>
      </c>
      <c r="L2661" t="s">
        <v>7642</v>
      </c>
      <c r="M2661" t="s">
        <v>7643</v>
      </c>
      <c r="N2661" s="26">
        <v>1.517222222</v>
      </c>
      <c r="O2661">
        <v>0</v>
      </c>
      <c r="P2661">
        <v>80</v>
      </c>
      <c r="Q2661">
        <v>0</v>
      </c>
      <c r="R2661">
        <v>1</v>
      </c>
      <c r="S2661">
        <v>0</v>
      </c>
      <c r="T2661">
        <v>1</v>
      </c>
      <c r="U2661">
        <v>0</v>
      </c>
      <c r="V2661">
        <v>0</v>
      </c>
      <c r="W2661" s="26">
        <v>0</v>
      </c>
      <c r="X2661" s="26">
        <v>15.672890834091627</v>
      </c>
      <c r="Y2661" s="26">
        <v>0</v>
      </c>
      <c r="Z2661" s="26">
        <v>0</v>
      </c>
      <c r="AA2661" s="26">
        <v>0</v>
      </c>
      <c r="AB2661" s="26">
        <v>0</v>
      </c>
      <c r="AC2661" s="26">
        <v>0</v>
      </c>
      <c r="AD2661" s="26">
        <v>0</v>
      </c>
      <c r="AE2661" s="26">
        <v>15.672890834091627</v>
      </c>
    </row>
    <row r="2662" spans="1:31" x14ac:dyDescent="0.3">
      <c r="A2662">
        <v>2768584</v>
      </c>
      <c r="B2662">
        <v>1</v>
      </c>
      <c r="C2662" t="s">
        <v>81</v>
      </c>
      <c r="D2662" t="s">
        <v>128</v>
      </c>
      <c r="E2662" t="s">
        <v>152</v>
      </c>
      <c r="F2662" t="s">
        <v>7644</v>
      </c>
      <c r="G2662" t="s">
        <v>159</v>
      </c>
      <c r="H2662" t="s">
        <v>149</v>
      </c>
      <c r="I2662" t="s">
        <v>136</v>
      </c>
      <c r="J2662" t="s">
        <v>137</v>
      </c>
      <c r="K2662" t="s">
        <v>138</v>
      </c>
      <c r="L2662" t="s">
        <v>7645</v>
      </c>
      <c r="M2662" t="s">
        <v>7646</v>
      </c>
      <c r="N2662" s="26">
        <v>0.88111111099999995</v>
      </c>
      <c r="O2662">
        <v>6</v>
      </c>
      <c r="P2662">
        <v>643</v>
      </c>
      <c r="Q2662">
        <v>100</v>
      </c>
      <c r="R2662">
        <v>30</v>
      </c>
      <c r="S2662">
        <v>6</v>
      </c>
      <c r="T2662">
        <v>69</v>
      </c>
      <c r="U2662">
        <v>0</v>
      </c>
      <c r="V2662">
        <v>0</v>
      </c>
      <c r="W2662" s="26">
        <v>0.5466482116609499</v>
      </c>
      <c r="X2662" s="26">
        <v>89.96187766509189</v>
      </c>
      <c r="Y2662" s="26">
        <v>28.163995123404433</v>
      </c>
      <c r="Z2662" s="26">
        <v>4.348586960012998</v>
      </c>
      <c r="AA2662" s="26">
        <v>28.281861299327758</v>
      </c>
      <c r="AB2662" s="26">
        <v>22.737590953232786</v>
      </c>
      <c r="AC2662" s="26">
        <v>0</v>
      </c>
      <c r="AD2662" s="26">
        <v>0</v>
      </c>
      <c r="AE2662" s="26">
        <v>174.04056021273081</v>
      </c>
    </row>
    <row r="2663" spans="1:31" x14ac:dyDescent="0.3">
      <c r="A2663">
        <v>2769125</v>
      </c>
      <c r="B2663">
        <v>1</v>
      </c>
      <c r="C2663" t="s">
        <v>80</v>
      </c>
      <c r="D2663" t="s">
        <v>94</v>
      </c>
      <c r="E2663" t="s">
        <v>146</v>
      </c>
      <c r="F2663" t="s">
        <v>7647</v>
      </c>
      <c r="G2663" t="s">
        <v>148</v>
      </c>
      <c r="H2663" t="s">
        <v>149</v>
      </c>
      <c r="I2663" t="s">
        <v>136</v>
      </c>
      <c r="J2663" t="s">
        <v>137</v>
      </c>
      <c r="K2663" t="s">
        <v>138</v>
      </c>
      <c r="L2663" t="s">
        <v>7648</v>
      </c>
      <c r="M2663" t="s">
        <v>7649</v>
      </c>
      <c r="N2663" s="26">
        <v>5.7433333329999998</v>
      </c>
      <c r="O2663">
        <v>0</v>
      </c>
      <c r="P2663">
        <v>131</v>
      </c>
      <c r="Q2663">
        <v>0</v>
      </c>
      <c r="R2663">
        <v>0</v>
      </c>
      <c r="S2663">
        <v>1</v>
      </c>
      <c r="T2663">
        <v>2</v>
      </c>
      <c r="U2663">
        <v>0</v>
      </c>
      <c r="V2663">
        <v>0</v>
      </c>
      <c r="W2663" s="26">
        <v>0</v>
      </c>
      <c r="X2663" s="26">
        <v>42.031842836685726</v>
      </c>
      <c r="Y2663" s="26">
        <v>0</v>
      </c>
      <c r="Z2663" s="26">
        <v>0</v>
      </c>
      <c r="AA2663" s="26">
        <v>7.2664749448321917</v>
      </c>
      <c r="AB2663" s="26">
        <v>3.7427340199833334E-2</v>
      </c>
      <c r="AC2663" s="26">
        <v>0</v>
      </c>
      <c r="AD2663" s="26">
        <v>0</v>
      </c>
      <c r="AE2663" s="26">
        <v>49.33574512171775</v>
      </c>
    </row>
    <row r="2664" spans="1:31" x14ac:dyDescent="0.3">
      <c r="A2664">
        <v>2768833</v>
      </c>
      <c r="B2664">
        <v>1</v>
      </c>
      <c r="C2664" t="s">
        <v>80</v>
      </c>
      <c r="D2664" t="s">
        <v>97</v>
      </c>
      <c r="E2664" t="s">
        <v>152</v>
      </c>
      <c r="F2664" t="s">
        <v>7620</v>
      </c>
      <c r="G2664" t="s">
        <v>159</v>
      </c>
      <c r="H2664" t="s">
        <v>149</v>
      </c>
      <c r="I2664" t="s">
        <v>136</v>
      </c>
      <c r="J2664" t="s">
        <v>137</v>
      </c>
      <c r="K2664" t="s">
        <v>138</v>
      </c>
      <c r="L2664" t="s">
        <v>7650</v>
      </c>
      <c r="M2664" t="s">
        <v>7651</v>
      </c>
      <c r="N2664" s="26">
        <v>0.19</v>
      </c>
      <c r="O2664">
        <v>5</v>
      </c>
      <c r="P2664">
        <v>1023</v>
      </c>
      <c r="Q2664">
        <v>6</v>
      </c>
      <c r="R2664">
        <v>29</v>
      </c>
      <c r="S2664">
        <v>11</v>
      </c>
      <c r="T2664">
        <v>117</v>
      </c>
      <c r="U2664">
        <v>0</v>
      </c>
      <c r="V2664">
        <v>0</v>
      </c>
      <c r="W2664" s="26">
        <v>28.677081848031786</v>
      </c>
      <c r="X2664" s="26">
        <v>62.04544847629586</v>
      </c>
      <c r="Y2664" s="26">
        <v>0.92129329554116401</v>
      </c>
      <c r="Z2664" s="26">
        <v>0.37098498523750401</v>
      </c>
      <c r="AA2664" s="26">
        <v>21.958581054253358</v>
      </c>
      <c r="AB2664" s="26">
        <v>23.340377771501689</v>
      </c>
      <c r="AC2664" s="26">
        <v>0</v>
      </c>
      <c r="AD2664" s="26">
        <v>0</v>
      </c>
      <c r="AE2664" s="26">
        <v>137.31376743086136</v>
      </c>
    </row>
    <row r="2665" spans="1:31" x14ac:dyDescent="0.3">
      <c r="A2665">
        <v>2769234</v>
      </c>
      <c r="B2665">
        <v>1</v>
      </c>
      <c r="C2665" t="s">
        <v>81</v>
      </c>
      <c r="D2665" t="s">
        <v>114</v>
      </c>
      <c r="E2665" t="s">
        <v>157</v>
      </c>
      <c r="F2665" t="s">
        <v>7652</v>
      </c>
      <c r="G2665" t="s">
        <v>159</v>
      </c>
      <c r="H2665" t="s">
        <v>149</v>
      </c>
      <c r="I2665" t="s">
        <v>136</v>
      </c>
      <c r="J2665" t="s">
        <v>137</v>
      </c>
      <c r="K2665" t="s">
        <v>138</v>
      </c>
      <c r="L2665" t="s">
        <v>7653</v>
      </c>
      <c r="M2665" t="s">
        <v>7654</v>
      </c>
      <c r="N2665" s="26">
        <v>0.46861111100000002</v>
      </c>
      <c r="O2665">
        <v>9</v>
      </c>
      <c r="P2665">
        <v>2262</v>
      </c>
      <c r="Q2665">
        <v>2</v>
      </c>
      <c r="R2665">
        <v>16</v>
      </c>
      <c r="S2665">
        <v>5</v>
      </c>
      <c r="T2665">
        <v>180</v>
      </c>
      <c r="U2665">
        <v>0</v>
      </c>
      <c r="V2665">
        <v>0</v>
      </c>
      <c r="W2665" s="26">
        <v>1.2472202589105521</v>
      </c>
      <c r="X2665" s="26">
        <v>100.20438991946797</v>
      </c>
      <c r="Y2665" s="26">
        <v>6.4300148169253148</v>
      </c>
      <c r="Z2665" s="26">
        <v>0.18695692906666669</v>
      </c>
      <c r="AA2665" s="26">
        <v>4.9284667730932243</v>
      </c>
      <c r="AB2665" s="26">
        <v>24.119285065494704</v>
      </c>
      <c r="AC2665" s="26">
        <v>0</v>
      </c>
      <c r="AD2665" s="26">
        <v>0</v>
      </c>
      <c r="AE2665" s="26">
        <v>137.11633376295842</v>
      </c>
    </row>
    <row r="2666" spans="1:31" x14ac:dyDescent="0.3">
      <c r="A2666">
        <v>2768624</v>
      </c>
      <c r="B2666">
        <v>1</v>
      </c>
      <c r="C2666" t="s">
        <v>80</v>
      </c>
      <c r="D2666" t="s">
        <v>103</v>
      </c>
      <c r="E2666" t="s">
        <v>166</v>
      </c>
      <c r="F2666" t="s">
        <v>7655</v>
      </c>
      <c r="G2666" t="s">
        <v>143</v>
      </c>
      <c r="H2666" t="s">
        <v>135</v>
      </c>
      <c r="I2666" t="s">
        <v>136</v>
      </c>
      <c r="J2666" t="s">
        <v>137</v>
      </c>
      <c r="K2666" t="s">
        <v>138</v>
      </c>
      <c r="L2666" t="s">
        <v>7656</v>
      </c>
      <c r="M2666" t="s">
        <v>7657</v>
      </c>
      <c r="N2666" s="26">
        <v>2.8055555550000002</v>
      </c>
      <c r="O2666">
        <v>0</v>
      </c>
      <c r="P2666">
        <v>85</v>
      </c>
      <c r="Q2666">
        <v>0</v>
      </c>
      <c r="R2666">
        <v>0</v>
      </c>
      <c r="S2666">
        <v>0</v>
      </c>
      <c r="T2666">
        <v>2</v>
      </c>
      <c r="U2666">
        <v>0</v>
      </c>
      <c r="V2666">
        <v>0</v>
      </c>
      <c r="W2666" s="26">
        <v>0</v>
      </c>
      <c r="X2666" s="26">
        <v>53.476587575691248</v>
      </c>
      <c r="Y2666" s="26">
        <v>0</v>
      </c>
      <c r="Z2666" s="26">
        <v>0</v>
      </c>
      <c r="AA2666" s="26">
        <v>0</v>
      </c>
      <c r="AB2666" s="26">
        <v>26.578296223639075</v>
      </c>
      <c r="AC2666" s="26">
        <v>0</v>
      </c>
      <c r="AD2666" s="26">
        <v>0</v>
      </c>
      <c r="AE2666" s="26">
        <v>80.054883799330327</v>
      </c>
    </row>
    <row r="2667" spans="1:31" x14ac:dyDescent="0.3">
      <c r="A2667">
        <v>2769188</v>
      </c>
      <c r="B2667">
        <v>1</v>
      </c>
      <c r="C2667" t="s">
        <v>80</v>
      </c>
      <c r="D2667" t="s">
        <v>94</v>
      </c>
      <c r="E2667" t="s">
        <v>146</v>
      </c>
      <c r="F2667" t="s">
        <v>7658</v>
      </c>
      <c r="G2667" t="s">
        <v>148</v>
      </c>
      <c r="H2667" t="s">
        <v>149</v>
      </c>
      <c r="I2667" t="s">
        <v>136</v>
      </c>
      <c r="J2667" t="s">
        <v>137</v>
      </c>
      <c r="K2667" t="s">
        <v>138</v>
      </c>
      <c r="L2667" t="s">
        <v>7659</v>
      </c>
      <c r="M2667" t="s">
        <v>7660</v>
      </c>
      <c r="N2667" s="26">
        <v>6.8730555549999997</v>
      </c>
      <c r="O2667">
        <v>0</v>
      </c>
      <c r="P2667">
        <v>219</v>
      </c>
      <c r="Q2667">
        <v>0</v>
      </c>
      <c r="R2667">
        <v>0</v>
      </c>
      <c r="S2667">
        <v>3</v>
      </c>
      <c r="T2667">
        <v>7</v>
      </c>
      <c r="U2667">
        <v>0</v>
      </c>
      <c r="V2667">
        <v>0</v>
      </c>
      <c r="W2667" s="26">
        <v>0</v>
      </c>
      <c r="X2667" s="26">
        <v>97.546706609854255</v>
      </c>
      <c r="Y2667" s="26">
        <v>0</v>
      </c>
      <c r="Z2667" s="26">
        <v>0</v>
      </c>
      <c r="AA2667" s="26">
        <v>26.567624505294344</v>
      </c>
      <c r="AB2667" s="26">
        <v>12.422112455211707</v>
      </c>
      <c r="AC2667" s="26">
        <v>0</v>
      </c>
      <c r="AD2667" s="26">
        <v>0</v>
      </c>
      <c r="AE2667" s="26">
        <v>136.53644357036032</v>
      </c>
    </row>
    <row r="2668" spans="1:31" x14ac:dyDescent="0.3">
      <c r="A2668">
        <v>2768856</v>
      </c>
      <c r="B2668">
        <v>1</v>
      </c>
      <c r="C2668" t="s">
        <v>81</v>
      </c>
      <c r="D2668" t="s">
        <v>120</v>
      </c>
      <c r="E2668" t="s">
        <v>157</v>
      </c>
      <c r="F2668" t="s">
        <v>755</v>
      </c>
      <c r="G2668" t="s">
        <v>159</v>
      </c>
      <c r="H2668" t="s">
        <v>149</v>
      </c>
      <c r="I2668" t="s">
        <v>136</v>
      </c>
      <c r="J2668" t="s">
        <v>137</v>
      </c>
      <c r="K2668" t="s">
        <v>138</v>
      </c>
      <c r="L2668" t="s">
        <v>7661</v>
      </c>
      <c r="M2668" t="s">
        <v>7662</v>
      </c>
      <c r="N2668" s="26">
        <v>1.1788888879999999</v>
      </c>
      <c r="O2668">
        <v>0</v>
      </c>
      <c r="P2668">
        <v>0</v>
      </c>
      <c r="Q2668">
        <v>53</v>
      </c>
      <c r="R2668">
        <v>124</v>
      </c>
      <c r="S2668">
        <v>5</v>
      </c>
      <c r="T2668">
        <v>2</v>
      </c>
      <c r="U2668">
        <v>0</v>
      </c>
      <c r="V2668">
        <v>0</v>
      </c>
      <c r="W2668" s="26">
        <v>0</v>
      </c>
      <c r="X2668" s="26">
        <v>0</v>
      </c>
      <c r="Y2668" s="26">
        <v>3.0401991762488887</v>
      </c>
      <c r="Z2668" s="26">
        <v>10.569172608011481</v>
      </c>
      <c r="AA2668" s="26">
        <v>0</v>
      </c>
      <c r="AB2668" s="26">
        <v>0</v>
      </c>
      <c r="AC2668" s="26">
        <v>0</v>
      </c>
      <c r="AD2668" s="26">
        <v>0</v>
      </c>
      <c r="AE2668" s="26">
        <v>13.60937178426037</v>
      </c>
    </row>
    <row r="2669" spans="1:31" x14ac:dyDescent="0.3">
      <c r="A2669">
        <v>2768607</v>
      </c>
      <c r="B2669">
        <v>1</v>
      </c>
      <c r="C2669" t="s">
        <v>80</v>
      </c>
      <c r="D2669" t="s">
        <v>86</v>
      </c>
      <c r="E2669" t="s">
        <v>132</v>
      </c>
      <c r="F2669" t="s">
        <v>7663</v>
      </c>
      <c r="G2669" t="s">
        <v>307</v>
      </c>
      <c r="H2669" t="s">
        <v>135</v>
      </c>
      <c r="I2669" t="s">
        <v>136</v>
      </c>
      <c r="J2669" t="s">
        <v>137</v>
      </c>
      <c r="K2669" t="s">
        <v>138</v>
      </c>
      <c r="L2669" t="s">
        <v>7664</v>
      </c>
      <c r="M2669" t="s">
        <v>7665</v>
      </c>
      <c r="N2669" s="26">
        <v>1.195277777</v>
      </c>
      <c r="O2669">
        <v>0</v>
      </c>
      <c r="P2669">
        <v>1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 s="26">
        <v>0</v>
      </c>
      <c r="X2669" s="26">
        <v>0.27349281842478468</v>
      </c>
      <c r="Y2669" s="26">
        <v>0</v>
      </c>
      <c r="Z2669" s="26">
        <v>0</v>
      </c>
      <c r="AA2669" s="26">
        <v>0</v>
      </c>
      <c r="AB2669" s="26">
        <v>0</v>
      </c>
      <c r="AC2669" s="26">
        <v>0</v>
      </c>
      <c r="AD2669" s="26">
        <v>0</v>
      </c>
      <c r="AE2669" s="26">
        <v>0.27349281842478468</v>
      </c>
    </row>
    <row r="2670" spans="1:31" x14ac:dyDescent="0.3">
      <c r="A2670">
        <v>2768561</v>
      </c>
      <c r="B2670">
        <v>1</v>
      </c>
      <c r="C2670" t="s">
        <v>80</v>
      </c>
      <c r="D2670" t="s">
        <v>90</v>
      </c>
      <c r="E2670" t="s">
        <v>132</v>
      </c>
      <c r="F2670" t="s">
        <v>7666</v>
      </c>
      <c r="G2670" t="s">
        <v>307</v>
      </c>
      <c r="H2670" t="s">
        <v>135</v>
      </c>
      <c r="I2670" t="s">
        <v>136</v>
      </c>
      <c r="J2670" t="s">
        <v>137</v>
      </c>
      <c r="K2670" t="s">
        <v>138</v>
      </c>
      <c r="L2670" t="s">
        <v>7667</v>
      </c>
      <c r="M2670" t="s">
        <v>7668</v>
      </c>
      <c r="N2670" s="26">
        <v>0.85</v>
      </c>
      <c r="O2670">
        <v>0</v>
      </c>
      <c r="P2670">
        <v>4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 s="26">
        <v>0</v>
      </c>
      <c r="X2670" s="26">
        <v>1.1406208033227958</v>
      </c>
      <c r="Y2670" s="26">
        <v>0</v>
      </c>
      <c r="Z2670" s="26">
        <v>0</v>
      </c>
      <c r="AA2670" s="26">
        <v>0</v>
      </c>
      <c r="AB2670" s="26">
        <v>0</v>
      </c>
      <c r="AC2670" s="26">
        <v>0</v>
      </c>
      <c r="AD2670" s="26">
        <v>0</v>
      </c>
      <c r="AE2670" s="26">
        <v>1.1406208033227958</v>
      </c>
    </row>
    <row r="2671" spans="1:31" x14ac:dyDescent="0.3">
      <c r="A2671">
        <v>2769425</v>
      </c>
      <c r="B2671">
        <v>2</v>
      </c>
      <c r="C2671" t="s">
        <v>81</v>
      </c>
      <c r="D2671" t="s">
        <v>112</v>
      </c>
      <c r="E2671" t="s">
        <v>146</v>
      </c>
      <c r="F2671" t="s">
        <v>7669</v>
      </c>
      <c r="G2671" t="s">
        <v>7670</v>
      </c>
      <c r="H2671" t="s">
        <v>149</v>
      </c>
      <c r="I2671" t="s">
        <v>136</v>
      </c>
      <c r="J2671" t="s">
        <v>137</v>
      </c>
      <c r="K2671" t="s">
        <v>138</v>
      </c>
      <c r="L2671" t="s">
        <v>7671</v>
      </c>
      <c r="M2671" t="s">
        <v>7672</v>
      </c>
      <c r="N2671" s="26">
        <v>0.46972222200000002</v>
      </c>
      <c r="O2671">
        <v>0</v>
      </c>
      <c r="P2671">
        <v>235</v>
      </c>
      <c r="Q2671">
        <v>0</v>
      </c>
      <c r="R2671">
        <v>13</v>
      </c>
      <c r="S2671">
        <v>2</v>
      </c>
      <c r="T2671">
        <v>16</v>
      </c>
      <c r="U2671">
        <v>0</v>
      </c>
      <c r="V2671">
        <v>0</v>
      </c>
      <c r="W2671" s="26">
        <v>0</v>
      </c>
      <c r="X2671" s="26">
        <v>2.9491945474133341</v>
      </c>
      <c r="Y2671" s="26">
        <v>0</v>
      </c>
      <c r="Z2671" s="26">
        <v>0.27736440362666664</v>
      </c>
      <c r="AA2671" s="26">
        <v>10.087636066939082</v>
      </c>
      <c r="AB2671" s="26">
        <v>0.90491250394034606</v>
      </c>
      <c r="AC2671" s="26">
        <v>0</v>
      </c>
      <c r="AD2671" s="26">
        <v>0</v>
      </c>
      <c r="AE2671" s="26">
        <v>14.21910752191943</v>
      </c>
    </row>
    <row r="2672" spans="1:31" x14ac:dyDescent="0.3">
      <c r="A2672">
        <v>2769108</v>
      </c>
      <c r="B2672">
        <v>1</v>
      </c>
      <c r="C2672" t="s">
        <v>80</v>
      </c>
      <c r="D2672" t="s">
        <v>100</v>
      </c>
      <c r="E2672" t="s">
        <v>132</v>
      </c>
      <c r="F2672" t="s">
        <v>7673</v>
      </c>
      <c r="G2672" t="s">
        <v>134</v>
      </c>
      <c r="H2672" t="s">
        <v>135</v>
      </c>
      <c r="I2672" t="s">
        <v>136</v>
      </c>
      <c r="J2672" t="s">
        <v>137</v>
      </c>
      <c r="K2672" t="s">
        <v>138</v>
      </c>
      <c r="L2672" t="s">
        <v>7674</v>
      </c>
      <c r="M2672" t="s">
        <v>7675</v>
      </c>
      <c r="N2672" s="26">
        <v>1.6511111110000001</v>
      </c>
      <c r="O2672">
        <v>0</v>
      </c>
      <c r="P2672">
        <v>1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 s="26">
        <v>0</v>
      </c>
      <c r="X2672" s="26">
        <v>0.20992107991339687</v>
      </c>
      <c r="Y2672" s="26">
        <v>0</v>
      </c>
      <c r="Z2672" s="26">
        <v>0</v>
      </c>
      <c r="AA2672" s="26">
        <v>0</v>
      </c>
      <c r="AB2672" s="26">
        <v>0</v>
      </c>
      <c r="AC2672" s="26">
        <v>0</v>
      </c>
      <c r="AD2672" s="26">
        <v>0</v>
      </c>
      <c r="AE2672" s="26">
        <v>0.20992107991339687</v>
      </c>
    </row>
    <row r="2673" spans="1:31" x14ac:dyDescent="0.3">
      <c r="A2673">
        <v>2768773</v>
      </c>
      <c r="B2673">
        <v>1</v>
      </c>
      <c r="C2673" t="s">
        <v>80</v>
      </c>
      <c r="D2673" t="s">
        <v>82</v>
      </c>
      <c r="E2673" t="s">
        <v>166</v>
      </c>
      <c r="F2673" t="s">
        <v>268</v>
      </c>
      <c r="G2673" t="s">
        <v>425</v>
      </c>
      <c r="H2673" t="s">
        <v>135</v>
      </c>
      <c r="I2673" t="s">
        <v>136</v>
      </c>
      <c r="J2673" t="s">
        <v>137</v>
      </c>
      <c r="K2673" t="s">
        <v>138</v>
      </c>
      <c r="L2673" t="s">
        <v>7676</v>
      </c>
      <c r="M2673" t="s">
        <v>7677</v>
      </c>
      <c r="N2673" s="26">
        <v>2.3374999999999999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2</v>
      </c>
      <c r="U2673">
        <v>0</v>
      </c>
      <c r="V2673">
        <v>0</v>
      </c>
      <c r="W2673" s="26">
        <v>0</v>
      </c>
      <c r="X2673" s="26">
        <v>0</v>
      </c>
      <c r="Y2673" s="26">
        <v>0</v>
      </c>
      <c r="Z2673" s="26">
        <v>0</v>
      </c>
      <c r="AA2673" s="26">
        <v>0</v>
      </c>
      <c r="AB2673" s="26">
        <v>0</v>
      </c>
      <c r="AC2673" s="26">
        <v>0</v>
      </c>
      <c r="AD2673" s="26">
        <v>0</v>
      </c>
      <c r="AE2673" s="26">
        <v>0</v>
      </c>
    </row>
    <row r="2674" spans="1:31" x14ac:dyDescent="0.3">
      <c r="A2674">
        <v>2768750</v>
      </c>
      <c r="B2674">
        <v>1</v>
      </c>
      <c r="C2674" t="s">
        <v>80</v>
      </c>
      <c r="D2674" t="s">
        <v>94</v>
      </c>
      <c r="E2674" t="s">
        <v>157</v>
      </c>
      <c r="F2674" t="s">
        <v>7678</v>
      </c>
      <c r="G2674" t="s">
        <v>159</v>
      </c>
      <c r="H2674" t="s">
        <v>149</v>
      </c>
      <c r="I2674" t="s">
        <v>136</v>
      </c>
      <c r="J2674" t="s">
        <v>137</v>
      </c>
      <c r="K2674" t="s">
        <v>138</v>
      </c>
      <c r="L2674" t="s">
        <v>7679</v>
      </c>
      <c r="M2674" t="s">
        <v>7680</v>
      </c>
      <c r="N2674" s="26">
        <v>6.1111111000000003E-2</v>
      </c>
      <c r="O2674">
        <v>1</v>
      </c>
      <c r="P2674">
        <v>763</v>
      </c>
      <c r="Q2674">
        <v>36</v>
      </c>
      <c r="R2674">
        <v>54</v>
      </c>
      <c r="S2674">
        <v>22</v>
      </c>
      <c r="T2674">
        <v>110</v>
      </c>
      <c r="U2674">
        <v>7</v>
      </c>
      <c r="V2674">
        <v>0</v>
      </c>
      <c r="W2674" s="26">
        <v>1.55518594E-2</v>
      </c>
      <c r="X2674" s="26">
        <v>12.482108405225771</v>
      </c>
      <c r="Y2674" s="26">
        <v>0.49379855289270008</v>
      </c>
      <c r="Z2674" s="26">
        <v>0.42664823469126845</v>
      </c>
      <c r="AA2674" s="26">
        <v>10.108525643849967</v>
      </c>
      <c r="AB2674" s="26">
        <v>4.4405927331095247</v>
      </c>
      <c r="AC2674" s="26">
        <v>23.731534014870348</v>
      </c>
      <c r="AD2674" s="26">
        <v>0</v>
      </c>
      <c r="AE2674" s="26">
        <v>51.698759444039581</v>
      </c>
    </row>
    <row r="2675" spans="1:31" x14ac:dyDescent="0.3">
      <c r="A2675">
        <v>2768916</v>
      </c>
      <c r="B2675">
        <v>1</v>
      </c>
      <c r="C2675" t="s">
        <v>80</v>
      </c>
      <c r="D2675" t="s">
        <v>100</v>
      </c>
      <c r="E2675" t="s">
        <v>132</v>
      </c>
      <c r="F2675" t="s">
        <v>7681</v>
      </c>
      <c r="G2675" t="s">
        <v>134</v>
      </c>
      <c r="H2675" t="s">
        <v>135</v>
      </c>
      <c r="I2675" t="s">
        <v>136</v>
      </c>
      <c r="J2675" t="s">
        <v>137</v>
      </c>
      <c r="K2675" t="s">
        <v>138</v>
      </c>
      <c r="L2675" t="s">
        <v>7682</v>
      </c>
      <c r="M2675" t="s">
        <v>7683</v>
      </c>
      <c r="N2675" s="26">
        <v>2.4636111110000001</v>
      </c>
      <c r="O2675">
        <v>0</v>
      </c>
      <c r="P2675">
        <v>1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 s="26">
        <v>0</v>
      </c>
      <c r="X2675" s="26">
        <v>0</v>
      </c>
      <c r="Y2675" s="26">
        <v>0</v>
      </c>
      <c r="Z2675" s="26">
        <v>0</v>
      </c>
      <c r="AA2675" s="26">
        <v>0</v>
      </c>
      <c r="AB2675" s="26">
        <v>0</v>
      </c>
      <c r="AC2675" s="26">
        <v>0</v>
      </c>
      <c r="AD2675" s="26">
        <v>0</v>
      </c>
      <c r="AE2675" s="26">
        <v>0</v>
      </c>
    </row>
    <row r="2676" spans="1:31" x14ac:dyDescent="0.3">
      <c r="A2676">
        <v>2768544</v>
      </c>
      <c r="B2676">
        <v>1</v>
      </c>
      <c r="C2676" t="s">
        <v>81</v>
      </c>
      <c r="D2676" t="s">
        <v>118</v>
      </c>
      <c r="E2676" t="s">
        <v>141</v>
      </c>
      <c r="F2676" t="s">
        <v>7684</v>
      </c>
      <c r="G2676" t="s">
        <v>143</v>
      </c>
      <c r="H2676" t="s">
        <v>135</v>
      </c>
      <c r="I2676" t="s">
        <v>136</v>
      </c>
      <c r="J2676" t="s">
        <v>137</v>
      </c>
      <c r="K2676" t="s">
        <v>138</v>
      </c>
      <c r="L2676" t="s">
        <v>7685</v>
      </c>
      <c r="M2676" t="s">
        <v>7686</v>
      </c>
      <c r="N2676" s="26">
        <v>0.34083333300000002</v>
      </c>
      <c r="O2676">
        <v>0</v>
      </c>
      <c r="P2676">
        <v>188</v>
      </c>
      <c r="Q2676">
        <v>0</v>
      </c>
      <c r="R2676">
        <v>0</v>
      </c>
      <c r="S2676">
        <v>0</v>
      </c>
      <c r="T2676">
        <v>26</v>
      </c>
      <c r="U2676">
        <v>0</v>
      </c>
      <c r="V2676">
        <v>0</v>
      </c>
      <c r="W2676" s="26">
        <v>0</v>
      </c>
      <c r="X2676" s="26">
        <v>13.046701481897367</v>
      </c>
      <c r="Y2676" s="26">
        <v>0</v>
      </c>
      <c r="Z2676" s="26">
        <v>0</v>
      </c>
      <c r="AA2676" s="26">
        <v>0</v>
      </c>
      <c r="AB2676" s="26">
        <v>4.7310743459624218</v>
      </c>
      <c r="AC2676" s="26">
        <v>0</v>
      </c>
      <c r="AD2676" s="26">
        <v>0</v>
      </c>
      <c r="AE2676" s="26">
        <v>17.777775827859788</v>
      </c>
    </row>
    <row r="2677" spans="1:31" x14ac:dyDescent="0.3">
      <c r="A2677">
        <v>2768936</v>
      </c>
      <c r="B2677">
        <v>1</v>
      </c>
      <c r="C2677" t="s">
        <v>80</v>
      </c>
      <c r="D2677" t="s">
        <v>105</v>
      </c>
      <c r="E2677" t="s">
        <v>157</v>
      </c>
      <c r="F2677" t="s">
        <v>7687</v>
      </c>
      <c r="G2677" t="s">
        <v>159</v>
      </c>
      <c r="H2677" t="s">
        <v>149</v>
      </c>
      <c r="I2677" t="s">
        <v>136</v>
      </c>
      <c r="J2677" t="s">
        <v>137</v>
      </c>
      <c r="K2677" t="s">
        <v>138</v>
      </c>
      <c r="L2677" t="s">
        <v>7688</v>
      </c>
      <c r="M2677" t="s">
        <v>7689</v>
      </c>
      <c r="N2677" s="26">
        <v>0.91749999999999998</v>
      </c>
      <c r="O2677">
        <v>1</v>
      </c>
      <c r="P2677">
        <v>577</v>
      </c>
      <c r="Q2677">
        <v>7</v>
      </c>
      <c r="R2677">
        <v>40</v>
      </c>
      <c r="S2677">
        <v>34</v>
      </c>
      <c r="T2677">
        <v>76</v>
      </c>
      <c r="U2677">
        <v>7</v>
      </c>
      <c r="V2677">
        <v>0</v>
      </c>
      <c r="W2677" s="26">
        <v>0.1513294404781988</v>
      </c>
      <c r="X2677" s="26">
        <v>138.30918631656704</v>
      </c>
      <c r="Y2677" s="26">
        <v>7.5831018329929236</v>
      </c>
      <c r="Z2677" s="26">
        <v>10.483841868870195</v>
      </c>
      <c r="AA2677" s="26">
        <v>449.68936088290604</v>
      </c>
      <c r="AB2677" s="26">
        <v>68.141546144657141</v>
      </c>
      <c r="AC2677" s="26">
        <v>973.5229096221293</v>
      </c>
      <c r="AD2677" s="26">
        <v>0</v>
      </c>
      <c r="AE2677" s="26">
        <v>1647.8812761086008</v>
      </c>
    </row>
    <row r="2678" spans="1:31" x14ac:dyDescent="0.3">
      <c r="A2678">
        <v>2768630</v>
      </c>
      <c r="B2678">
        <v>1</v>
      </c>
      <c r="C2678" t="s">
        <v>81</v>
      </c>
      <c r="D2678" t="s">
        <v>127</v>
      </c>
      <c r="E2678" t="s">
        <v>152</v>
      </c>
      <c r="F2678" t="s">
        <v>4373</v>
      </c>
      <c r="G2678" t="s">
        <v>628</v>
      </c>
      <c r="H2678" t="s">
        <v>149</v>
      </c>
      <c r="I2678" t="s">
        <v>136</v>
      </c>
      <c r="J2678" t="s">
        <v>137</v>
      </c>
      <c r="K2678" t="s">
        <v>187</v>
      </c>
      <c r="L2678" t="s">
        <v>7690</v>
      </c>
      <c r="M2678" t="s">
        <v>7691</v>
      </c>
      <c r="N2678" s="26">
        <v>7.926666666</v>
      </c>
      <c r="O2678">
        <v>6</v>
      </c>
      <c r="P2678">
        <v>12</v>
      </c>
      <c r="Q2678">
        <v>191</v>
      </c>
      <c r="R2678">
        <v>121</v>
      </c>
      <c r="S2678">
        <v>15</v>
      </c>
      <c r="T2678">
        <v>8</v>
      </c>
      <c r="U2678">
        <v>0</v>
      </c>
      <c r="V2678">
        <v>0</v>
      </c>
      <c r="W2678" s="26">
        <v>19.239189890970106</v>
      </c>
      <c r="X2678" s="26">
        <v>0</v>
      </c>
      <c r="Y2678" s="26">
        <v>291.82006902403606</v>
      </c>
      <c r="Z2678" s="26">
        <v>73.540536028070875</v>
      </c>
      <c r="AA2678" s="26">
        <v>479.38443527349409</v>
      </c>
      <c r="AB2678" s="26">
        <v>7.5812181035801736</v>
      </c>
      <c r="AC2678" s="26">
        <v>0</v>
      </c>
      <c r="AD2678" s="26">
        <v>0</v>
      </c>
      <c r="AE2678" s="26">
        <v>871.5654483201514</v>
      </c>
    </row>
    <row r="2679" spans="1:31" x14ac:dyDescent="0.3">
      <c r="A2679">
        <v>2768587</v>
      </c>
      <c r="B2679">
        <v>1</v>
      </c>
      <c r="C2679" t="s">
        <v>81</v>
      </c>
      <c r="D2679" t="s">
        <v>112</v>
      </c>
      <c r="E2679" t="s">
        <v>157</v>
      </c>
      <c r="F2679" t="s">
        <v>7692</v>
      </c>
      <c r="G2679" t="s">
        <v>159</v>
      </c>
      <c r="H2679" t="s">
        <v>149</v>
      </c>
      <c r="I2679" t="s">
        <v>136</v>
      </c>
      <c r="J2679" t="s">
        <v>137</v>
      </c>
      <c r="K2679" t="s">
        <v>138</v>
      </c>
      <c r="L2679" t="s">
        <v>7693</v>
      </c>
      <c r="M2679" t="s">
        <v>7694</v>
      </c>
      <c r="N2679" s="26">
        <v>9.8333332999999995E-2</v>
      </c>
      <c r="O2679">
        <v>1</v>
      </c>
      <c r="P2679">
        <v>227</v>
      </c>
      <c r="Q2679">
        <v>147</v>
      </c>
      <c r="R2679">
        <v>247</v>
      </c>
      <c r="S2679">
        <v>22</v>
      </c>
      <c r="T2679">
        <v>27</v>
      </c>
      <c r="U2679">
        <v>10</v>
      </c>
      <c r="V2679">
        <v>0</v>
      </c>
      <c r="W2679" s="26">
        <v>1.9182071346666666E-2</v>
      </c>
      <c r="X2679" s="26">
        <v>0.38191034359961984</v>
      </c>
      <c r="Y2679" s="26">
        <v>8.189255037667893</v>
      </c>
      <c r="Z2679" s="26">
        <v>2.0749725138526305</v>
      </c>
      <c r="AA2679" s="26">
        <v>16.54844681969157</v>
      </c>
      <c r="AB2679" s="26">
        <v>1.4763974536656106</v>
      </c>
      <c r="AC2679" s="26">
        <v>28.849246917082837</v>
      </c>
      <c r="AD2679" s="26">
        <v>0</v>
      </c>
      <c r="AE2679" s="26">
        <v>57.53941115690683</v>
      </c>
    </row>
    <row r="2680" spans="1:31" x14ac:dyDescent="0.3">
      <c r="A2680">
        <v>2768879</v>
      </c>
      <c r="B2680">
        <v>1</v>
      </c>
      <c r="C2680" t="s">
        <v>80</v>
      </c>
      <c r="D2680" t="s">
        <v>104</v>
      </c>
      <c r="E2680" t="s">
        <v>146</v>
      </c>
      <c r="F2680" t="s">
        <v>7695</v>
      </c>
      <c r="G2680" t="s">
        <v>186</v>
      </c>
      <c r="H2680" t="s">
        <v>149</v>
      </c>
      <c r="I2680" t="s">
        <v>136</v>
      </c>
      <c r="J2680" t="s">
        <v>137</v>
      </c>
      <c r="K2680" t="s">
        <v>187</v>
      </c>
      <c r="L2680" t="s">
        <v>7696</v>
      </c>
      <c r="M2680" t="s">
        <v>7697</v>
      </c>
      <c r="N2680" s="26">
        <v>3.4186111110000001</v>
      </c>
      <c r="O2680">
        <v>0</v>
      </c>
      <c r="P2680">
        <v>1587</v>
      </c>
      <c r="Q2680">
        <v>0</v>
      </c>
      <c r="R2680">
        <v>2</v>
      </c>
      <c r="S2680">
        <v>0</v>
      </c>
      <c r="T2680">
        <v>57</v>
      </c>
      <c r="U2680">
        <v>0</v>
      </c>
      <c r="V2680">
        <v>0</v>
      </c>
      <c r="W2680" s="26">
        <v>0</v>
      </c>
      <c r="X2680" s="26">
        <v>1305.7966230120196</v>
      </c>
      <c r="Y2680" s="26">
        <v>0</v>
      </c>
      <c r="Z2680" s="26">
        <v>0</v>
      </c>
      <c r="AA2680" s="26">
        <v>0</v>
      </c>
      <c r="AB2680" s="26">
        <v>65.38903137271393</v>
      </c>
      <c r="AC2680" s="26">
        <v>0</v>
      </c>
      <c r="AD2680" s="26">
        <v>0</v>
      </c>
      <c r="AE2680" s="26">
        <v>1371.1856543847334</v>
      </c>
    </row>
    <row r="2681" spans="1:31" x14ac:dyDescent="0.3">
      <c r="A2681">
        <v>2768905</v>
      </c>
      <c r="B2681">
        <v>1</v>
      </c>
      <c r="C2681" t="s">
        <v>80</v>
      </c>
      <c r="D2681" t="s">
        <v>95</v>
      </c>
      <c r="E2681" t="s">
        <v>175</v>
      </c>
      <c r="F2681" t="s">
        <v>7698</v>
      </c>
      <c r="G2681" t="s">
        <v>159</v>
      </c>
      <c r="H2681" t="s">
        <v>149</v>
      </c>
      <c r="I2681" t="s">
        <v>136</v>
      </c>
      <c r="J2681" t="s">
        <v>137</v>
      </c>
      <c r="K2681" t="s">
        <v>138</v>
      </c>
      <c r="L2681" t="s">
        <v>7699</v>
      </c>
      <c r="M2681" t="s">
        <v>7700</v>
      </c>
      <c r="N2681" s="26">
        <v>0.65194444399999996</v>
      </c>
      <c r="O2681">
        <v>3</v>
      </c>
      <c r="P2681">
        <v>1684</v>
      </c>
      <c r="Q2681">
        <v>2</v>
      </c>
      <c r="R2681">
        <v>100</v>
      </c>
      <c r="S2681">
        <v>22</v>
      </c>
      <c r="T2681">
        <v>190</v>
      </c>
      <c r="U2681">
        <v>4</v>
      </c>
      <c r="V2681">
        <v>1</v>
      </c>
      <c r="W2681" s="26">
        <v>0.16207767409957494</v>
      </c>
      <c r="X2681" s="26">
        <v>288.21427437772979</v>
      </c>
      <c r="Y2681" s="26">
        <v>0.48158055480888884</v>
      </c>
      <c r="Z2681" s="26">
        <v>8.4192625941835555</v>
      </c>
      <c r="AA2681" s="26">
        <v>856.66555487923426</v>
      </c>
      <c r="AB2681" s="26">
        <v>154.96798214647518</v>
      </c>
      <c r="AC2681" s="26">
        <v>771.42695229128026</v>
      </c>
      <c r="AD2681" s="26">
        <v>74.913471394942221</v>
      </c>
      <c r="AE2681" s="26">
        <v>2155.2511559127538</v>
      </c>
    </row>
    <row r="2682" spans="1:31" x14ac:dyDescent="0.3">
      <c r="A2682">
        <v>2769214</v>
      </c>
      <c r="B2682">
        <v>1</v>
      </c>
      <c r="C2682" t="s">
        <v>80</v>
      </c>
      <c r="D2682" t="s">
        <v>85</v>
      </c>
      <c r="E2682" t="s">
        <v>166</v>
      </c>
      <c r="F2682" t="s">
        <v>7701</v>
      </c>
      <c r="G2682" t="s">
        <v>204</v>
      </c>
      <c r="H2682" t="s">
        <v>135</v>
      </c>
      <c r="I2682" t="s">
        <v>136</v>
      </c>
      <c r="J2682" t="s">
        <v>137</v>
      </c>
      <c r="K2682" t="s">
        <v>138</v>
      </c>
      <c r="L2682" t="s">
        <v>7702</v>
      </c>
      <c r="M2682" t="s">
        <v>7703</v>
      </c>
      <c r="N2682" s="26">
        <v>3.699166666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11</v>
      </c>
      <c r="U2682">
        <v>0</v>
      </c>
      <c r="V2682">
        <v>0</v>
      </c>
      <c r="W2682" s="26">
        <v>0</v>
      </c>
      <c r="X2682" s="26">
        <v>0</v>
      </c>
      <c r="Y2682" s="26">
        <v>0</v>
      </c>
      <c r="Z2682" s="26">
        <v>0</v>
      </c>
      <c r="AA2682" s="26">
        <v>0</v>
      </c>
      <c r="AB2682" s="26">
        <v>124.37453133822883</v>
      </c>
      <c r="AC2682" s="26">
        <v>0</v>
      </c>
      <c r="AD2682" s="26">
        <v>0</v>
      </c>
      <c r="AE2682" s="26">
        <v>124.37453133822883</v>
      </c>
    </row>
    <row r="2683" spans="1:31" x14ac:dyDescent="0.3">
      <c r="A2683">
        <v>2768550</v>
      </c>
      <c r="B2683">
        <v>1</v>
      </c>
      <c r="C2683" t="s">
        <v>80</v>
      </c>
      <c r="D2683" t="s">
        <v>82</v>
      </c>
      <c r="E2683" t="s">
        <v>157</v>
      </c>
      <c r="F2683" t="s">
        <v>7704</v>
      </c>
      <c r="G2683" t="s">
        <v>326</v>
      </c>
      <c r="H2683" t="s">
        <v>149</v>
      </c>
      <c r="I2683" t="s">
        <v>136</v>
      </c>
      <c r="J2683" t="s">
        <v>137</v>
      </c>
      <c r="K2683" t="s">
        <v>187</v>
      </c>
      <c r="L2683" t="s">
        <v>7705</v>
      </c>
      <c r="M2683" t="s">
        <v>7706</v>
      </c>
      <c r="N2683" s="26">
        <v>0.44916666599999999</v>
      </c>
      <c r="O2683">
        <v>0</v>
      </c>
      <c r="P2683">
        <v>11608</v>
      </c>
      <c r="Q2683">
        <v>0</v>
      </c>
      <c r="R2683">
        <v>0</v>
      </c>
      <c r="S2683">
        <v>4</v>
      </c>
      <c r="T2683">
        <v>1333</v>
      </c>
      <c r="U2683">
        <v>1</v>
      </c>
      <c r="V2683">
        <v>0</v>
      </c>
      <c r="W2683" s="26">
        <v>0</v>
      </c>
      <c r="X2683" s="26">
        <v>1227.1572751979045</v>
      </c>
      <c r="Y2683" s="26">
        <v>0</v>
      </c>
      <c r="Z2683" s="26">
        <v>0</v>
      </c>
      <c r="AA2683" s="26">
        <v>55.350426969182145</v>
      </c>
      <c r="AB2683" s="26">
        <v>169.13479265388622</v>
      </c>
      <c r="AC2683" s="26">
        <v>23.165163474044324</v>
      </c>
      <c r="AD2683" s="26">
        <v>0</v>
      </c>
      <c r="AE2683" s="26">
        <v>1474.8076582950171</v>
      </c>
    </row>
    <row r="2684" spans="1:31" x14ac:dyDescent="0.3">
      <c r="A2684">
        <v>2769091</v>
      </c>
      <c r="B2684">
        <v>1</v>
      </c>
      <c r="C2684" t="s">
        <v>80</v>
      </c>
      <c r="D2684" t="s">
        <v>86</v>
      </c>
      <c r="E2684" t="s">
        <v>132</v>
      </c>
      <c r="F2684" t="s">
        <v>7707</v>
      </c>
      <c r="G2684" t="s">
        <v>307</v>
      </c>
      <c r="H2684" t="s">
        <v>135</v>
      </c>
      <c r="I2684" t="s">
        <v>136</v>
      </c>
      <c r="J2684" t="s">
        <v>137</v>
      </c>
      <c r="K2684" t="s">
        <v>138</v>
      </c>
      <c r="L2684" t="s">
        <v>7708</v>
      </c>
      <c r="M2684" t="s">
        <v>7709</v>
      </c>
      <c r="N2684" s="26">
        <v>1.944722222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1</v>
      </c>
      <c r="U2684">
        <v>0</v>
      </c>
      <c r="V2684">
        <v>0</v>
      </c>
      <c r="W2684" s="26">
        <v>0</v>
      </c>
      <c r="X2684" s="26">
        <v>0</v>
      </c>
      <c r="Y2684" s="26">
        <v>0</v>
      </c>
      <c r="Z2684" s="26">
        <v>0</v>
      </c>
      <c r="AA2684" s="26">
        <v>0</v>
      </c>
      <c r="AB2684" s="26">
        <v>1.2949561740711157</v>
      </c>
      <c r="AC2684" s="26">
        <v>0</v>
      </c>
      <c r="AD2684" s="26">
        <v>0</v>
      </c>
      <c r="AE2684" s="26">
        <v>1.2949561740711157</v>
      </c>
    </row>
    <row r="2685" spans="1:31" x14ac:dyDescent="0.3">
      <c r="A2685">
        <v>2769429</v>
      </c>
      <c r="B2685">
        <v>1</v>
      </c>
      <c r="C2685" t="s">
        <v>81</v>
      </c>
      <c r="D2685" t="s">
        <v>116</v>
      </c>
      <c r="E2685" t="s">
        <v>141</v>
      </c>
      <c r="F2685" t="s">
        <v>7710</v>
      </c>
      <c r="G2685" t="s">
        <v>344</v>
      </c>
      <c r="H2685" t="s">
        <v>135</v>
      </c>
      <c r="I2685" t="s">
        <v>136</v>
      </c>
      <c r="J2685" t="s">
        <v>137</v>
      </c>
      <c r="K2685" t="s">
        <v>138</v>
      </c>
      <c r="L2685" t="s">
        <v>7711</v>
      </c>
      <c r="M2685" t="s">
        <v>7712</v>
      </c>
      <c r="N2685" s="26">
        <v>2.9905555549999998</v>
      </c>
      <c r="O2685">
        <v>0</v>
      </c>
      <c r="P2685">
        <v>58</v>
      </c>
      <c r="Q2685">
        <v>0</v>
      </c>
      <c r="R2685">
        <v>1</v>
      </c>
      <c r="S2685">
        <v>0</v>
      </c>
      <c r="T2685">
        <v>2</v>
      </c>
      <c r="U2685">
        <v>0</v>
      </c>
      <c r="V2685">
        <v>0</v>
      </c>
      <c r="W2685" s="26">
        <v>0</v>
      </c>
      <c r="X2685" s="26">
        <v>17.572274722532384</v>
      </c>
      <c r="Y2685" s="26">
        <v>0</v>
      </c>
      <c r="Z2685" s="26">
        <v>0</v>
      </c>
      <c r="AA2685" s="26">
        <v>0</v>
      </c>
      <c r="AB2685" s="26">
        <v>2.5798403372116665</v>
      </c>
      <c r="AC2685" s="26">
        <v>0</v>
      </c>
      <c r="AD2685" s="26">
        <v>0</v>
      </c>
      <c r="AE2685" s="26">
        <v>20.152115059744052</v>
      </c>
    </row>
    <row r="2686" spans="1:31" x14ac:dyDescent="0.3">
      <c r="A2686">
        <v>2769114</v>
      </c>
      <c r="B2686">
        <v>1</v>
      </c>
      <c r="C2686" t="s">
        <v>81</v>
      </c>
      <c r="D2686" t="s">
        <v>127</v>
      </c>
      <c r="E2686" t="s">
        <v>141</v>
      </c>
      <c r="F2686" t="s">
        <v>4858</v>
      </c>
      <c r="G2686" t="s">
        <v>344</v>
      </c>
      <c r="H2686" t="s">
        <v>135</v>
      </c>
      <c r="I2686" t="s">
        <v>136</v>
      </c>
      <c r="J2686" t="s">
        <v>137</v>
      </c>
      <c r="K2686" t="s">
        <v>138</v>
      </c>
      <c r="L2686" t="s">
        <v>7713</v>
      </c>
      <c r="M2686" t="s">
        <v>7714</v>
      </c>
      <c r="N2686" s="26">
        <v>3.1944444440000002</v>
      </c>
      <c r="O2686">
        <v>0</v>
      </c>
      <c r="P2686">
        <v>146</v>
      </c>
      <c r="Q2686">
        <v>0</v>
      </c>
      <c r="R2686">
        <v>0</v>
      </c>
      <c r="S2686">
        <v>0</v>
      </c>
      <c r="T2686">
        <v>28</v>
      </c>
      <c r="U2686">
        <v>0</v>
      </c>
      <c r="V2686">
        <v>0</v>
      </c>
      <c r="W2686" s="26">
        <v>0</v>
      </c>
      <c r="X2686" s="26">
        <v>139.53894620435076</v>
      </c>
      <c r="Y2686" s="26">
        <v>0</v>
      </c>
      <c r="Z2686" s="26">
        <v>0</v>
      </c>
      <c r="AA2686" s="26">
        <v>0</v>
      </c>
      <c r="AB2686" s="26">
        <v>84.131866024913649</v>
      </c>
      <c r="AC2686" s="26">
        <v>0</v>
      </c>
      <c r="AD2686" s="26">
        <v>0</v>
      </c>
      <c r="AE2686" s="26">
        <v>223.67081222926441</v>
      </c>
    </row>
    <row r="2687" spans="1:31" x14ac:dyDescent="0.3">
      <c r="A2687">
        <v>2769283</v>
      </c>
      <c r="B2687">
        <v>1</v>
      </c>
      <c r="C2687" t="s">
        <v>80</v>
      </c>
      <c r="D2687" t="s">
        <v>83</v>
      </c>
      <c r="E2687" t="s">
        <v>152</v>
      </c>
      <c r="F2687" t="s">
        <v>5613</v>
      </c>
      <c r="G2687" t="s">
        <v>3589</v>
      </c>
      <c r="H2687" t="s">
        <v>149</v>
      </c>
      <c r="I2687" t="s">
        <v>136</v>
      </c>
      <c r="J2687" t="s">
        <v>137</v>
      </c>
      <c r="K2687" t="s">
        <v>138</v>
      </c>
      <c r="L2687" t="s">
        <v>7715</v>
      </c>
      <c r="M2687" t="s">
        <v>7716</v>
      </c>
      <c r="N2687" s="26">
        <v>1.9841666659999999</v>
      </c>
      <c r="O2687">
        <v>4</v>
      </c>
      <c r="P2687">
        <v>31</v>
      </c>
      <c r="Q2687">
        <v>0</v>
      </c>
      <c r="R2687">
        <v>0</v>
      </c>
      <c r="S2687">
        <v>7</v>
      </c>
      <c r="T2687">
        <v>3</v>
      </c>
      <c r="U2687">
        <v>0</v>
      </c>
      <c r="V2687">
        <v>0</v>
      </c>
      <c r="W2687" s="26">
        <v>120.86812480896556</v>
      </c>
      <c r="X2687" s="26">
        <v>78.18324826516205</v>
      </c>
      <c r="Y2687" s="26">
        <v>0</v>
      </c>
      <c r="Z2687" s="26">
        <v>0</v>
      </c>
      <c r="AA2687" s="26">
        <v>196.42534674155519</v>
      </c>
      <c r="AB2687" s="26">
        <v>2.8677813275466266</v>
      </c>
      <c r="AC2687" s="26">
        <v>0</v>
      </c>
      <c r="AD2687" s="26">
        <v>0</v>
      </c>
      <c r="AE2687" s="26">
        <v>398.34450114322948</v>
      </c>
    </row>
    <row r="2688" spans="1:31" x14ac:dyDescent="0.3">
      <c r="A2688">
        <v>2769383</v>
      </c>
      <c r="B2688">
        <v>1</v>
      </c>
      <c r="C2688" t="s">
        <v>80</v>
      </c>
      <c r="D2688" t="s">
        <v>93</v>
      </c>
      <c r="E2688" t="s">
        <v>141</v>
      </c>
      <c r="F2688" t="s">
        <v>7717</v>
      </c>
      <c r="G2688" t="s">
        <v>143</v>
      </c>
      <c r="H2688" t="s">
        <v>135</v>
      </c>
      <c r="I2688" t="s">
        <v>136</v>
      </c>
      <c r="J2688" t="s">
        <v>137</v>
      </c>
      <c r="K2688" t="s">
        <v>138</v>
      </c>
      <c r="L2688" t="s">
        <v>7718</v>
      </c>
      <c r="M2688" t="s">
        <v>7719</v>
      </c>
      <c r="N2688" s="26">
        <v>0.234444444</v>
      </c>
      <c r="O2688">
        <v>0</v>
      </c>
      <c r="P2688">
        <v>81</v>
      </c>
      <c r="Q2688">
        <v>0</v>
      </c>
      <c r="R2688">
        <v>6</v>
      </c>
      <c r="S2688">
        <v>0</v>
      </c>
      <c r="T2688">
        <v>20</v>
      </c>
      <c r="U2688">
        <v>0</v>
      </c>
      <c r="V2688">
        <v>0</v>
      </c>
      <c r="W2688" s="26">
        <v>0</v>
      </c>
      <c r="X2688" s="26">
        <v>5.1306461478930183</v>
      </c>
      <c r="Y2688" s="26">
        <v>0</v>
      </c>
      <c r="Z2688" s="26">
        <v>0.89578164303465602</v>
      </c>
      <c r="AA2688" s="26">
        <v>0</v>
      </c>
      <c r="AB2688" s="26">
        <v>2.3934661729411437</v>
      </c>
      <c r="AC2688" s="26">
        <v>0</v>
      </c>
      <c r="AD2688" s="26">
        <v>0</v>
      </c>
      <c r="AE2688" s="26">
        <v>8.4198939638688177</v>
      </c>
    </row>
    <row r="2689" spans="1:31" x14ac:dyDescent="0.3">
      <c r="A2689">
        <v>2768596</v>
      </c>
      <c r="B2689">
        <v>1</v>
      </c>
      <c r="C2689" t="s">
        <v>80</v>
      </c>
      <c r="D2689" t="s">
        <v>85</v>
      </c>
      <c r="E2689" t="s">
        <v>166</v>
      </c>
      <c r="F2689" t="s">
        <v>7720</v>
      </c>
      <c r="G2689" t="s">
        <v>204</v>
      </c>
      <c r="H2689" t="s">
        <v>135</v>
      </c>
      <c r="I2689" t="s">
        <v>136</v>
      </c>
      <c r="J2689" t="s">
        <v>137</v>
      </c>
      <c r="K2689" t="s">
        <v>138</v>
      </c>
      <c r="L2689" t="s">
        <v>7721</v>
      </c>
      <c r="M2689" t="s">
        <v>7722</v>
      </c>
      <c r="N2689" s="26">
        <v>1.9175</v>
      </c>
      <c r="O2689">
        <v>0</v>
      </c>
      <c r="P2689">
        <v>55</v>
      </c>
      <c r="Q2689">
        <v>0</v>
      </c>
      <c r="R2689">
        <v>0</v>
      </c>
      <c r="S2689">
        <v>0</v>
      </c>
      <c r="T2689">
        <v>5</v>
      </c>
      <c r="U2689">
        <v>0</v>
      </c>
      <c r="V2689">
        <v>0</v>
      </c>
      <c r="W2689" s="26">
        <v>0</v>
      </c>
      <c r="X2689" s="26">
        <v>63.973307599529399</v>
      </c>
      <c r="Y2689" s="26">
        <v>0</v>
      </c>
      <c r="Z2689" s="26">
        <v>0</v>
      </c>
      <c r="AA2689" s="26">
        <v>0</v>
      </c>
      <c r="AB2689" s="26">
        <v>15.485172088838471</v>
      </c>
      <c r="AC2689" s="26">
        <v>0</v>
      </c>
      <c r="AD2689" s="26">
        <v>0</v>
      </c>
      <c r="AE2689" s="26">
        <v>79.458479688367873</v>
      </c>
    </row>
    <row r="2690" spans="1:31" x14ac:dyDescent="0.3">
      <c r="A2690">
        <v>2768613</v>
      </c>
      <c r="B2690">
        <v>1</v>
      </c>
      <c r="C2690" t="s">
        <v>80</v>
      </c>
      <c r="D2690" t="s">
        <v>85</v>
      </c>
      <c r="E2690" t="s">
        <v>132</v>
      </c>
      <c r="F2690" t="s">
        <v>6740</v>
      </c>
      <c r="G2690" t="s">
        <v>307</v>
      </c>
      <c r="H2690" t="s">
        <v>135</v>
      </c>
      <c r="I2690" t="s">
        <v>136</v>
      </c>
      <c r="J2690" t="s">
        <v>137</v>
      </c>
      <c r="K2690" t="s">
        <v>138</v>
      </c>
      <c r="L2690" t="s">
        <v>7723</v>
      </c>
      <c r="M2690" t="s">
        <v>7724</v>
      </c>
      <c r="N2690" s="26">
        <v>1.3094444439999999</v>
      </c>
      <c r="O2690">
        <v>0</v>
      </c>
      <c r="P2690">
        <v>1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 s="26">
        <v>0</v>
      </c>
      <c r="X2690" s="26">
        <v>0.52056175294232099</v>
      </c>
      <c r="Y2690" s="26">
        <v>0</v>
      </c>
      <c r="Z2690" s="26">
        <v>0</v>
      </c>
      <c r="AA2690" s="26">
        <v>0</v>
      </c>
      <c r="AB2690" s="26">
        <v>0</v>
      </c>
      <c r="AC2690" s="26">
        <v>0</v>
      </c>
      <c r="AD2690" s="26">
        <v>0</v>
      </c>
      <c r="AE2690" s="26">
        <v>0.52056175294232099</v>
      </c>
    </row>
    <row r="2691" spans="1:31" x14ac:dyDescent="0.3">
      <c r="A2691">
        <v>2768945</v>
      </c>
      <c r="B2691">
        <v>1</v>
      </c>
      <c r="C2691" t="s">
        <v>81</v>
      </c>
      <c r="D2691" t="s">
        <v>121</v>
      </c>
      <c r="E2691" t="s">
        <v>146</v>
      </c>
      <c r="F2691" t="s">
        <v>7725</v>
      </c>
      <c r="G2691" t="s">
        <v>148</v>
      </c>
      <c r="H2691" t="s">
        <v>149</v>
      </c>
      <c r="I2691" t="s">
        <v>136</v>
      </c>
      <c r="J2691" t="s">
        <v>137</v>
      </c>
      <c r="K2691" t="s">
        <v>138</v>
      </c>
      <c r="L2691" t="s">
        <v>7726</v>
      </c>
      <c r="M2691" t="s">
        <v>7727</v>
      </c>
      <c r="N2691" s="26">
        <v>1.402222222</v>
      </c>
      <c r="O2691">
        <v>1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 s="26">
        <v>0.34979186681222224</v>
      </c>
      <c r="X2691" s="26">
        <v>0</v>
      </c>
      <c r="Y2691" s="26">
        <v>0</v>
      </c>
      <c r="Z2691" s="26">
        <v>0</v>
      </c>
      <c r="AA2691" s="26">
        <v>0</v>
      </c>
      <c r="AB2691" s="26">
        <v>0</v>
      </c>
      <c r="AC2691" s="26">
        <v>0</v>
      </c>
      <c r="AD2691" s="26">
        <v>0</v>
      </c>
      <c r="AE2691" s="26">
        <v>0.34979186681222224</v>
      </c>
    </row>
    <row r="2692" spans="1:31" x14ac:dyDescent="0.3">
      <c r="A2692">
        <v>2768659</v>
      </c>
      <c r="B2692">
        <v>1</v>
      </c>
      <c r="C2692" t="s">
        <v>81</v>
      </c>
      <c r="D2692" t="s">
        <v>127</v>
      </c>
      <c r="E2692" t="s">
        <v>132</v>
      </c>
      <c r="F2692" t="s">
        <v>7728</v>
      </c>
      <c r="G2692" t="s">
        <v>134</v>
      </c>
      <c r="H2692" t="s">
        <v>135</v>
      </c>
      <c r="I2692" t="s">
        <v>136</v>
      </c>
      <c r="J2692" t="s">
        <v>137</v>
      </c>
      <c r="K2692" t="s">
        <v>138</v>
      </c>
      <c r="L2692" t="s">
        <v>7729</v>
      </c>
      <c r="M2692" t="s">
        <v>7730</v>
      </c>
      <c r="N2692" s="26">
        <v>1.446388888</v>
      </c>
      <c r="O2692">
        <v>0</v>
      </c>
      <c r="P2692">
        <v>2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 s="26">
        <v>0</v>
      </c>
      <c r="X2692" s="26">
        <v>0.3387766211334412</v>
      </c>
      <c r="Y2692" s="26">
        <v>0</v>
      </c>
      <c r="Z2692" s="26">
        <v>0</v>
      </c>
      <c r="AA2692" s="26">
        <v>0</v>
      </c>
      <c r="AB2692" s="26">
        <v>0</v>
      </c>
      <c r="AC2692" s="26">
        <v>0</v>
      </c>
      <c r="AD2692" s="26">
        <v>0</v>
      </c>
      <c r="AE2692" s="26">
        <v>0.3387766211334412</v>
      </c>
    </row>
    <row r="2693" spans="1:31" x14ac:dyDescent="0.3">
      <c r="A2693">
        <v>2768759</v>
      </c>
      <c r="B2693">
        <v>1</v>
      </c>
      <c r="C2693" t="s">
        <v>80</v>
      </c>
      <c r="D2693" t="s">
        <v>94</v>
      </c>
      <c r="E2693" t="s">
        <v>132</v>
      </c>
      <c r="F2693" t="s">
        <v>7731</v>
      </c>
      <c r="G2693" t="s">
        <v>197</v>
      </c>
      <c r="H2693" t="s">
        <v>135</v>
      </c>
      <c r="I2693" t="s">
        <v>136</v>
      </c>
      <c r="J2693" t="s">
        <v>137</v>
      </c>
      <c r="K2693" t="s">
        <v>138</v>
      </c>
      <c r="L2693" t="s">
        <v>7732</v>
      </c>
      <c r="M2693" t="s">
        <v>7733</v>
      </c>
      <c r="N2693" s="26">
        <v>0.86388888799999997</v>
      </c>
      <c r="O2693">
        <v>0</v>
      </c>
      <c r="P2693">
        <v>1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 s="26">
        <v>0</v>
      </c>
      <c r="X2693" s="26">
        <v>0.20105488815000003</v>
      </c>
      <c r="Y2693" s="26">
        <v>0</v>
      </c>
      <c r="Z2693" s="26">
        <v>0</v>
      </c>
      <c r="AA2693" s="26">
        <v>0</v>
      </c>
      <c r="AB2693" s="26">
        <v>0</v>
      </c>
      <c r="AC2693" s="26">
        <v>0</v>
      </c>
      <c r="AD2693" s="26">
        <v>0</v>
      </c>
      <c r="AE2693" s="26">
        <v>0.20105488815000003</v>
      </c>
    </row>
    <row r="2694" spans="1:31" x14ac:dyDescent="0.3">
      <c r="A2694">
        <v>2769446</v>
      </c>
      <c r="B2694">
        <v>1</v>
      </c>
      <c r="C2694" t="s">
        <v>80</v>
      </c>
      <c r="D2694" t="s">
        <v>92</v>
      </c>
      <c r="E2694" t="s">
        <v>132</v>
      </c>
      <c r="F2694" t="s">
        <v>7734</v>
      </c>
      <c r="G2694" t="s">
        <v>134</v>
      </c>
      <c r="H2694" t="s">
        <v>135</v>
      </c>
      <c r="I2694" t="s">
        <v>136</v>
      </c>
      <c r="J2694" t="s">
        <v>137</v>
      </c>
      <c r="K2694" t="s">
        <v>138</v>
      </c>
      <c r="L2694" t="s">
        <v>7735</v>
      </c>
      <c r="M2694" t="s">
        <v>7736</v>
      </c>
      <c r="N2694" s="26">
        <v>1.5352777769999999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1</v>
      </c>
      <c r="U2694">
        <v>0</v>
      </c>
      <c r="V2694">
        <v>0</v>
      </c>
      <c r="W2694" s="26">
        <v>0</v>
      </c>
      <c r="X2694" s="26">
        <v>0</v>
      </c>
      <c r="Y2694" s="26">
        <v>0</v>
      </c>
      <c r="Z2694" s="26">
        <v>0</v>
      </c>
      <c r="AA2694" s="26">
        <v>0</v>
      </c>
      <c r="AB2694" s="26">
        <v>0.8112322840766033</v>
      </c>
      <c r="AC2694" s="26">
        <v>0</v>
      </c>
      <c r="AD2694" s="26">
        <v>0</v>
      </c>
      <c r="AE2694" s="26">
        <v>0.8112322840766033</v>
      </c>
    </row>
    <row r="2695" spans="1:31" x14ac:dyDescent="0.3">
      <c r="A2695">
        <v>2769366</v>
      </c>
      <c r="B2695">
        <v>1</v>
      </c>
      <c r="C2695" t="s">
        <v>80</v>
      </c>
      <c r="D2695" t="s">
        <v>107</v>
      </c>
      <c r="E2695" t="s">
        <v>146</v>
      </c>
      <c r="F2695" t="s">
        <v>7737</v>
      </c>
      <c r="G2695" t="s">
        <v>159</v>
      </c>
      <c r="H2695" t="s">
        <v>149</v>
      </c>
      <c r="I2695" t="s">
        <v>136</v>
      </c>
      <c r="J2695" t="s">
        <v>137</v>
      </c>
      <c r="K2695" t="s">
        <v>138</v>
      </c>
      <c r="L2695" t="s">
        <v>7738</v>
      </c>
      <c r="M2695" t="s">
        <v>7739</v>
      </c>
      <c r="N2695" s="26">
        <v>0.64722222200000001</v>
      </c>
      <c r="O2695">
        <v>0</v>
      </c>
      <c r="P2695">
        <v>2196</v>
      </c>
      <c r="Q2695">
        <v>0</v>
      </c>
      <c r="R2695">
        <v>0</v>
      </c>
      <c r="S2695">
        <v>2</v>
      </c>
      <c r="T2695">
        <v>151</v>
      </c>
      <c r="U2695">
        <v>0</v>
      </c>
      <c r="V2695">
        <v>1</v>
      </c>
      <c r="W2695" s="26">
        <v>0</v>
      </c>
      <c r="X2695" s="26">
        <v>134.06643027628064</v>
      </c>
      <c r="Y2695" s="26">
        <v>0</v>
      </c>
      <c r="Z2695" s="26">
        <v>0</v>
      </c>
      <c r="AA2695" s="26">
        <v>25.416655319228681</v>
      </c>
      <c r="AB2695" s="26">
        <v>57.361155317147585</v>
      </c>
      <c r="AC2695" s="26">
        <v>0</v>
      </c>
      <c r="AD2695" s="26">
        <v>5.7845376351688363E-2</v>
      </c>
      <c r="AE2695" s="26">
        <v>216.90208628900859</v>
      </c>
    </row>
    <row r="2696" spans="1:31" x14ac:dyDescent="0.3">
      <c r="A2696">
        <v>2768968</v>
      </c>
      <c r="B2696">
        <v>1</v>
      </c>
      <c r="C2696" t="s">
        <v>80</v>
      </c>
      <c r="D2696" t="s">
        <v>89</v>
      </c>
      <c r="E2696" t="s">
        <v>157</v>
      </c>
      <c r="F2696" t="s">
        <v>7740</v>
      </c>
      <c r="G2696" t="s">
        <v>159</v>
      </c>
      <c r="H2696" t="s">
        <v>149</v>
      </c>
      <c r="I2696" t="s">
        <v>136</v>
      </c>
      <c r="J2696" t="s">
        <v>137</v>
      </c>
      <c r="K2696" t="s">
        <v>138</v>
      </c>
      <c r="L2696" t="s">
        <v>7741</v>
      </c>
      <c r="M2696" t="s">
        <v>7742</v>
      </c>
      <c r="N2696" s="26">
        <v>1.2838888879999999</v>
      </c>
      <c r="O2696">
        <v>0</v>
      </c>
      <c r="P2696">
        <v>2691</v>
      </c>
      <c r="Q2696">
        <v>3</v>
      </c>
      <c r="R2696">
        <v>7</v>
      </c>
      <c r="S2696">
        <v>5</v>
      </c>
      <c r="T2696">
        <v>318</v>
      </c>
      <c r="U2696">
        <v>0</v>
      </c>
      <c r="V2696">
        <v>0</v>
      </c>
      <c r="W2696" s="26">
        <v>0</v>
      </c>
      <c r="X2696" s="26">
        <v>1084.2556792854593</v>
      </c>
      <c r="Y2696" s="26">
        <v>0.80484931320466668</v>
      </c>
      <c r="Z2696" s="26">
        <v>3.449346502037812</v>
      </c>
      <c r="AA2696" s="26">
        <v>0</v>
      </c>
      <c r="AB2696" s="26">
        <v>488.42092449481652</v>
      </c>
      <c r="AC2696" s="26">
        <v>0</v>
      </c>
      <c r="AD2696" s="26">
        <v>0</v>
      </c>
      <c r="AE2696" s="26">
        <v>1576.9307995955182</v>
      </c>
    </row>
    <row r="2697" spans="1:31" x14ac:dyDescent="0.3">
      <c r="A2697">
        <v>2768888</v>
      </c>
      <c r="B2697">
        <v>1</v>
      </c>
      <c r="C2697" t="s">
        <v>80</v>
      </c>
      <c r="D2697" t="s">
        <v>97</v>
      </c>
      <c r="E2697" t="s">
        <v>152</v>
      </c>
      <c r="F2697" t="s">
        <v>7743</v>
      </c>
      <c r="G2697" t="s">
        <v>159</v>
      </c>
      <c r="H2697" t="s">
        <v>149</v>
      </c>
      <c r="I2697" t="s">
        <v>136</v>
      </c>
      <c r="J2697" t="s">
        <v>137</v>
      </c>
      <c r="K2697" t="s">
        <v>138</v>
      </c>
      <c r="L2697" t="s">
        <v>7744</v>
      </c>
      <c r="M2697" t="s">
        <v>7745</v>
      </c>
      <c r="N2697" s="26">
        <v>1.8805555549999999</v>
      </c>
      <c r="O2697">
        <v>0</v>
      </c>
      <c r="P2697">
        <v>845</v>
      </c>
      <c r="Q2697">
        <v>0</v>
      </c>
      <c r="R2697">
        <v>13</v>
      </c>
      <c r="S2697">
        <v>3</v>
      </c>
      <c r="T2697">
        <v>192</v>
      </c>
      <c r="U2697">
        <v>0</v>
      </c>
      <c r="V2697">
        <v>0</v>
      </c>
      <c r="W2697" s="26">
        <v>0</v>
      </c>
      <c r="X2697" s="26">
        <v>414.84686943372611</v>
      </c>
      <c r="Y2697" s="26">
        <v>0</v>
      </c>
      <c r="Z2697" s="26">
        <v>1.9884035985402448</v>
      </c>
      <c r="AA2697" s="26">
        <v>74.454042078981743</v>
      </c>
      <c r="AB2697" s="26">
        <v>617.37391637744656</v>
      </c>
      <c r="AC2697" s="26">
        <v>0</v>
      </c>
      <c r="AD2697" s="26">
        <v>0</v>
      </c>
      <c r="AE2697" s="26">
        <v>1108.6632314886947</v>
      </c>
    </row>
    <row r="2698" spans="1:31" x14ac:dyDescent="0.3">
      <c r="A2698">
        <v>2769280</v>
      </c>
      <c r="B2698">
        <v>1</v>
      </c>
      <c r="C2698" t="s">
        <v>81</v>
      </c>
      <c r="D2698" t="s">
        <v>126</v>
      </c>
      <c r="E2698" t="s">
        <v>170</v>
      </c>
      <c r="F2698" t="s">
        <v>7746</v>
      </c>
      <c r="G2698" t="s">
        <v>204</v>
      </c>
      <c r="H2698" t="s">
        <v>135</v>
      </c>
      <c r="I2698" t="s">
        <v>136</v>
      </c>
      <c r="J2698" t="s">
        <v>137</v>
      </c>
      <c r="K2698" t="s">
        <v>138</v>
      </c>
      <c r="L2698" t="s">
        <v>7747</v>
      </c>
      <c r="M2698" t="s">
        <v>7748</v>
      </c>
      <c r="N2698" s="26">
        <v>0.93805555500000004</v>
      </c>
      <c r="O2698">
        <v>0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0</v>
      </c>
      <c r="V2698">
        <v>0</v>
      </c>
      <c r="W2698" s="26">
        <v>0</v>
      </c>
      <c r="X2698" s="26">
        <v>0</v>
      </c>
      <c r="Y2698" s="26">
        <v>0</v>
      </c>
      <c r="Z2698" s="26">
        <v>0.14049238005238951</v>
      </c>
      <c r="AA2698" s="26">
        <v>0</v>
      </c>
      <c r="AB2698" s="26">
        <v>0</v>
      </c>
      <c r="AC2698" s="26">
        <v>0</v>
      </c>
      <c r="AD2698" s="26">
        <v>0</v>
      </c>
      <c r="AE2698" s="26">
        <v>0.14049238005238951</v>
      </c>
    </row>
    <row r="2699" spans="1:31" x14ac:dyDescent="0.3">
      <c r="A2699">
        <v>2768590</v>
      </c>
      <c r="B2699">
        <v>1</v>
      </c>
      <c r="C2699" t="s">
        <v>80</v>
      </c>
      <c r="D2699" t="s">
        <v>92</v>
      </c>
      <c r="E2699" t="s">
        <v>157</v>
      </c>
      <c r="F2699" t="s">
        <v>575</v>
      </c>
      <c r="G2699" t="s">
        <v>1365</v>
      </c>
      <c r="H2699" t="s">
        <v>149</v>
      </c>
      <c r="I2699" t="s">
        <v>136</v>
      </c>
      <c r="J2699" t="s">
        <v>137</v>
      </c>
      <c r="K2699" t="s">
        <v>138</v>
      </c>
      <c r="L2699" t="s">
        <v>7749</v>
      </c>
      <c r="M2699" t="s">
        <v>7750</v>
      </c>
      <c r="N2699" s="26">
        <v>0.84583333299999997</v>
      </c>
      <c r="O2699">
        <v>1</v>
      </c>
      <c r="P2699">
        <v>3799</v>
      </c>
      <c r="Q2699">
        <v>0</v>
      </c>
      <c r="R2699">
        <v>6</v>
      </c>
      <c r="S2699">
        <v>7</v>
      </c>
      <c r="T2699">
        <v>227</v>
      </c>
      <c r="U2699">
        <v>0</v>
      </c>
      <c r="V2699">
        <v>0</v>
      </c>
      <c r="W2699" s="26">
        <v>3.4702177483982983</v>
      </c>
      <c r="X2699" s="26">
        <v>269.23606107744519</v>
      </c>
      <c r="Y2699" s="26">
        <v>0</v>
      </c>
      <c r="Z2699" s="26">
        <v>7.6981828424520254E-2</v>
      </c>
      <c r="AA2699" s="26">
        <v>103.01975524858599</v>
      </c>
      <c r="AB2699" s="26">
        <v>120.60775196651961</v>
      </c>
      <c r="AC2699" s="26">
        <v>0</v>
      </c>
      <c r="AD2699" s="26">
        <v>0</v>
      </c>
      <c r="AE2699" s="26">
        <v>496.41076786937361</v>
      </c>
    </row>
    <row r="2700" spans="1:31" x14ac:dyDescent="0.3">
      <c r="A2700">
        <v>2769074</v>
      </c>
      <c r="B2700">
        <v>1</v>
      </c>
      <c r="C2700" t="s">
        <v>81</v>
      </c>
      <c r="D2700" t="s">
        <v>120</v>
      </c>
      <c r="E2700" t="s">
        <v>152</v>
      </c>
      <c r="F2700" t="s">
        <v>2252</v>
      </c>
      <c r="G2700" t="s">
        <v>159</v>
      </c>
      <c r="H2700" t="s">
        <v>149</v>
      </c>
      <c r="I2700" t="s">
        <v>136</v>
      </c>
      <c r="J2700" t="s">
        <v>137</v>
      </c>
      <c r="K2700" t="s">
        <v>138</v>
      </c>
      <c r="L2700" t="s">
        <v>7751</v>
      </c>
      <c r="M2700" t="s">
        <v>7752</v>
      </c>
      <c r="N2700" s="26">
        <v>0.75138888800000003</v>
      </c>
      <c r="O2700">
        <v>6</v>
      </c>
      <c r="P2700">
        <v>791</v>
      </c>
      <c r="Q2700">
        <v>44</v>
      </c>
      <c r="R2700">
        <v>24</v>
      </c>
      <c r="S2700">
        <v>14</v>
      </c>
      <c r="T2700">
        <v>57</v>
      </c>
      <c r="U2700">
        <v>5</v>
      </c>
      <c r="V2700">
        <v>0</v>
      </c>
      <c r="W2700" s="26">
        <v>0.75338164373972516</v>
      </c>
      <c r="X2700" s="26">
        <v>77.117985021051624</v>
      </c>
      <c r="Y2700" s="26">
        <v>134.48588597005246</v>
      </c>
      <c r="Z2700" s="26">
        <v>1.335965826867245</v>
      </c>
      <c r="AA2700" s="26">
        <v>23.075234166173757</v>
      </c>
      <c r="AB2700" s="26">
        <v>15.590493291030144</v>
      </c>
      <c r="AC2700" s="26">
        <v>286.2015613692169</v>
      </c>
      <c r="AD2700" s="26">
        <v>0</v>
      </c>
      <c r="AE2700" s="26">
        <v>538.56050728813193</v>
      </c>
    </row>
    <row r="2701" spans="1:31" x14ac:dyDescent="0.3">
      <c r="A2701">
        <v>2769423</v>
      </c>
      <c r="B2701">
        <v>1</v>
      </c>
      <c r="C2701" t="s">
        <v>80</v>
      </c>
      <c r="D2701" t="s">
        <v>82</v>
      </c>
      <c r="E2701" t="s">
        <v>166</v>
      </c>
      <c r="F2701" t="s">
        <v>7753</v>
      </c>
      <c r="G2701" t="s">
        <v>232</v>
      </c>
      <c r="H2701" t="s">
        <v>135</v>
      </c>
      <c r="I2701" t="s">
        <v>136</v>
      </c>
      <c r="J2701" t="s">
        <v>137</v>
      </c>
      <c r="K2701" t="s">
        <v>138</v>
      </c>
      <c r="L2701" t="s">
        <v>7754</v>
      </c>
      <c r="M2701" t="s">
        <v>7755</v>
      </c>
      <c r="N2701" s="26">
        <v>1.433333333</v>
      </c>
      <c r="O2701">
        <v>0</v>
      </c>
      <c r="P2701">
        <v>49</v>
      </c>
      <c r="Q2701">
        <v>0</v>
      </c>
      <c r="R2701">
        <v>0</v>
      </c>
      <c r="S2701">
        <v>0</v>
      </c>
      <c r="T2701">
        <v>15</v>
      </c>
      <c r="U2701">
        <v>0</v>
      </c>
      <c r="V2701">
        <v>0</v>
      </c>
      <c r="W2701" s="26">
        <v>0</v>
      </c>
      <c r="X2701" s="26">
        <v>24.675055221218031</v>
      </c>
      <c r="Y2701" s="26">
        <v>0</v>
      </c>
      <c r="Z2701" s="26">
        <v>0</v>
      </c>
      <c r="AA2701" s="26">
        <v>0</v>
      </c>
      <c r="AB2701" s="26">
        <v>23.595565432045504</v>
      </c>
      <c r="AC2701" s="26">
        <v>0</v>
      </c>
      <c r="AD2701" s="26">
        <v>0</v>
      </c>
      <c r="AE2701" s="26">
        <v>48.270620653263535</v>
      </c>
    </row>
    <row r="2702" spans="1:31" x14ac:dyDescent="0.3">
      <c r="A2702">
        <v>2768633</v>
      </c>
      <c r="B2702">
        <v>1</v>
      </c>
      <c r="C2702" t="s">
        <v>81</v>
      </c>
      <c r="D2702" t="s">
        <v>115</v>
      </c>
      <c r="E2702" t="s">
        <v>152</v>
      </c>
      <c r="F2702" t="s">
        <v>7756</v>
      </c>
      <c r="G2702" t="s">
        <v>159</v>
      </c>
      <c r="H2702" t="s">
        <v>149</v>
      </c>
      <c r="I2702" t="s">
        <v>566</v>
      </c>
      <c r="J2702" t="s">
        <v>137</v>
      </c>
      <c r="K2702" t="s">
        <v>138</v>
      </c>
      <c r="L2702" t="s">
        <v>7757</v>
      </c>
      <c r="M2702" t="s">
        <v>7758</v>
      </c>
      <c r="N2702" s="26">
        <v>8.3333330000000001E-3</v>
      </c>
      <c r="O2702">
        <v>3</v>
      </c>
      <c r="P2702">
        <v>485</v>
      </c>
      <c r="Q2702">
        <v>1</v>
      </c>
      <c r="R2702">
        <v>49</v>
      </c>
      <c r="S2702">
        <v>5</v>
      </c>
      <c r="T2702">
        <v>40</v>
      </c>
      <c r="U2702">
        <v>0</v>
      </c>
      <c r="V2702">
        <v>0</v>
      </c>
      <c r="W2702" s="26">
        <v>6.2662136499999996E-3</v>
      </c>
      <c r="X2702" s="26">
        <v>0.26480991906516671</v>
      </c>
      <c r="Y2702" s="26">
        <v>7.0532130890733329E-3</v>
      </c>
      <c r="Z2702" s="26">
        <v>4.2977989367412504E-2</v>
      </c>
      <c r="AA2702" s="26">
        <v>0.12878108500458499</v>
      </c>
      <c r="AB2702" s="26">
        <v>0.17566452948758085</v>
      </c>
      <c r="AC2702" s="26">
        <v>0</v>
      </c>
      <c r="AD2702" s="26">
        <v>0</v>
      </c>
      <c r="AE2702" s="26">
        <v>0.62555294966381836</v>
      </c>
    </row>
    <row r="2703" spans="1:31" x14ac:dyDescent="0.3">
      <c r="A2703">
        <v>2769071</v>
      </c>
      <c r="B2703">
        <v>1</v>
      </c>
      <c r="C2703" t="s">
        <v>81</v>
      </c>
      <c r="D2703" t="s">
        <v>112</v>
      </c>
      <c r="E2703" t="s">
        <v>157</v>
      </c>
      <c r="F2703" t="s">
        <v>795</v>
      </c>
      <c r="G2703" t="s">
        <v>159</v>
      </c>
      <c r="H2703" t="s">
        <v>149</v>
      </c>
      <c r="I2703" t="s">
        <v>136</v>
      </c>
      <c r="J2703" t="s">
        <v>137</v>
      </c>
      <c r="K2703" t="s">
        <v>138</v>
      </c>
      <c r="L2703" t="s">
        <v>7759</v>
      </c>
      <c r="M2703" t="s">
        <v>7760</v>
      </c>
      <c r="N2703" s="26">
        <v>1.261111111</v>
      </c>
      <c r="O2703">
        <v>0</v>
      </c>
      <c r="P2703">
        <v>442</v>
      </c>
      <c r="Q2703">
        <v>7</v>
      </c>
      <c r="R2703">
        <v>15</v>
      </c>
      <c r="S2703">
        <v>1</v>
      </c>
      <c r="T2703">
        <v>30</v>
      </c>
      <c r="U2703">
        <v>0</v>
      </c>
      <c r="V2703">
        <v>0</v>
      </c>
      <c r="W2703" s="26">
        <v>0</v>
      </c>
      <c r="X2703" s="26">
        <v>101.59617052991227</v>
      </c>
      <c r="Y2703" s="26">
        <v>0.95470256625777772</v>
      </c>
      <c r="Z2703" s="26">
        <v>0.12157360172871473</v>
      </c>
      <c r="AA2703" s="26">
        <v>7.5849828689443832</v>
      </c>
      <c r="AB2703" s="26">
        <v>19.572400225574416</v>
      </c>
      <c r="AC2703" s="26">
        <v>0</v>
      </c>
      <c r="AD2703" s="26">
        <v>0</v>
      </c>
      <c r="AE2703" s="26">
        <v>129.82982979241757</v>
      </c>
    </row>
    <row r="2704" spans="1:31" x14ac:dyDescent="0.3">
      <c r="A2704">
        <v>2769403</v>
      </c>
      <c r="B2704">
        <v>1</v>
      </c>
      <c r="C2704" t="s">
        <v>80</v>
      </c>
      <c r="D2704" t="s">
        <v>105</v>
      </c>
      <c r="E2704" t="s">
        <v>146</v>
      </c>
      <c r="F2704" t="s">
        <v>7761</v>
      </c>
      <c r="G2704" t="s">
        <v>154</v>
      </c>
      <c r="H2704" t="s">
        <v>149</v>
      </c>
      <c r="I2704" t="s">
        <v>136</v>
      </c>
      <c r="J2704" t="s">
        <v>137</v>
      </c>
      <c r="K2704" t="s">
        <v>138</v>
      </c>
      <c r="L2704" t="s">
        <v>7762</v>
      </c>
      <c r="M2704" t="s">
        <v>7763</v>
      </c>
      <c r="N2704" s="26">
        <v>3.8869444440000001</v>
      </c>
      <c r="O2704">
        <v>3</v>
      </c>
      <c r="P2704">
        <v>0</v>
      </c>
      <c r="Q2704">
        <v>1</v>
      </c>
      <c r="R2704">
        <v>0</v>
      </c>
      <c r="S2704">
        <v>9</v>
      </c>
      <c r="T2704">
        <v>0</v>
      </c>
      <c r="U2704">
        <v>1</v>
      </c>
      <c r="V2704">
        <v>0</v>
      </c>
      <c r="W2704" s="26">
        <v>3.0315732227339067</v>
      </c>
      <c r="X2704" s="26">
        <v>0</v>
      </c>
      <c r="Y2704" s="26">
        <v>0.18085352375237335</v>
      </c>
      <c r="Z2704" s="26">
        <v>0</v>
      </c>
      <c r="AA2704" s="26">
        <v>147.29577176418826</v>
      </c>
      <c r="AB2704" s="26">
        <v>0</v>
      </c>
      <c r="AC2704" s="26">
        <v>34.800412514932873</v>
      </c>
      <c r="AD2704" s="26">
        <v>0</v>
      </c>
      <c r="AE2704" s="26">
        <v>185.30861102560741</v>
      </c>
    </row>
    <row r="2705" spans="1:31" x14ac:dyDescent="0.3">
      <c r="A2705">
        <v>2769380</v>
      </c>
      <c r="B2705">
        <v>1</v>
      </c>
      <c r="C2705" t="s">
        <v>80</v>
      </c>
      <c r="D2705" t="s">
        <v>97</v>
      </c>
      <c r="E2705" t="s">
        <v>146</v>
      </c>
      <c r="F2705" t="s">
        <v>7764</v>
      </c>
      <c r="G2705" t="s">
        <v>148</v>
      </c>
      <c r="H2705" t="s">
        <v>149</v>
      </c>
      <c r="I2705" t="s">
        <v>136</v>
      </c>
      <c r="J2705" t="s">
        <v>137</v>
      </c>
      <c r="K2705" t="s">
        <v>138</v>
      </c>
      <c r="L2705" t="s">
        <v>7765</v>
      </c>
      <c r="M2705" t="s">
        <v>7766</v>
      </c>
      <c r="N2705" s="26">
        <v>2.5077777769999998</v>
      </c>
      <c r="O2705">
        <v>0</v>
      </c>
      <c r="P2705">
        <v>217</v>
      </c>
      <c r="Q2705">
        <v>0</v>
      </c>
      <c r="R2705">
        <v>0</v>
      </c>
      <c r="S2705">
        <v>0</v>
      </c>
      <c r="T2705">
        <v>28</v>
      </c>
      <c r="U2705">
        <v>0</v>
      </c>
      <c r="V2705">
        <v>0</v>
      </c>
      <c r="W2705" s="26">
        <v>0</v>
      </c>
      <c r="X2705" s="26">
        <v>122.76832381157605</v>
      </c>
      <c r="Y2705" s="26">
        <v>0</v>
      </c>
      <c r="Z2705" s="26">
        <v>0</v>
      </c>
      <c r="AA2705" s="26">
        <v>0</v>
      </c>
      <c r="AB2705" s="26">
        <v>28.462867849699968</v>
      </c>
      <c r="AC2705" s="26">
        <v>0</v>
      </c>
      <c r="AD2705" s="26">
        <v>0</v>
      </c>
      <c r="AE2705" s="26">
        <v>151.23119166127603</v>
      </c>
    </row>
    <row r="2706" spans="1:31" x14ac:dyDescent="0.3">
      <c r="A2706">
        <v>2768716</v>
      </c>
      <c r="B2706">
        <v>1</v>
      </c>
      <c r="C2706" t="s">
        <v>81</v>
      </c>
      <c r="D2706" t="s">
        <v>116</v>
      </c>
      <c r="E2706" t="s">
        <v>152</v>
      </c>
      <c r="F2706" t="s">
        <v>5071</v>
      </c>
      <c r="G2706" t="s">
        <v>159</v>
      </c>
      <c r="H2706" t="s">
        <v>149</v>
      </c>
      <c r="I2706" t="s">
        <v>136</v>
      </c>
      <c r="J2706" t="s">
        <v>137</v>
      </c>
      <c r="K2706" t="s">
        <v>138</v>
      </c>
      <c r="L2706" t="s">
        <v>7767</v>
      </c>
      <c r="M2706" t="s">
        <v>7768</v>
      </c>
      <c r="N2706" s="26">
        <v>0.174444444</v>
      </c>
      <c r="O2706">
        <v>2</v>
      </c>
      <c r="P2706">
        <v>306</v>
      </c>
      <c r="Q2706">
        <v>9</v>
      </c>
      <c r="R2706">
        <v>2</v>
      </c>
      <c r="S2706">
        <v>3</v>
      </c>
      <c r="T2706">
        <v>13</v>
      </c>
      <c r="U2706">
        <v>0</v>
      </c>
      <c r="V2706">
        <v>0</v>
      </c>
      <c r="W2706" s="26">
        <v>0.35366684267297377</v>
      </c>
      <c r="X2706" s="26">
        <v>5.5915972932566067</v>
      </c>
      <c r="Y2706" s="26">
        <v>15.228325483675341</v>
      </c>
      <c r="Z2706" s="26">
        <v>6.5246754986666669E-2</v>
      </c>
      <c r="AA2706" s="26">
        <v>1.3890182744806612</v>
      </c>
      <c r="AB2706" s="26">
        <v>0.70820667153114669</v>
      </c>
      <c r="AC2706" s="26">
        <v>0</v>
      </c>
      <c r="AD2706" s="26">
        <v>0</v>
      </c>
      <c r="AE2706" s="26">
        <v>23.336061320603399</v>
      </c>
    </row>
    <row r="2707" spans="1:31" x14ac:dyDescent="0.3">
      <c r="A2707">
        <v>2775500</v>
      </c>
      <c r="B2707">
        <v>1</v>
      </c>
      <c r="C2707" t="s">
        <v>80</v>
      </c>
      <c r="D2707" t="s">
        <v>102</v>
      </c>
      <c r="E2707" t="s">
        <v>141</v>
      </c>
      <c r="F2707" t="s">
        <v>7769</v>
      </c>
      <c r="G2707" t="s">
        <v>143</v>
      </c>
      <c r="H2707" t="s">
        <v>135</v>
      </c>
      <c r="I2707" t="s">
        <v>566</v>
      </c>
      <c r="J2707" t="s">
        <v>137</v>
      </c>
      <c r="K2707" t="s">
        <v>138</v>
      </c>
      <c r="L2707" t="s">
        <v>7770</v>
      </c>
      <c r="M2707" t="s">
        <v>7771</v>
      </c>
      <c r="N2707" s="26">
        <v>3.5277777000000003E-2</v>
      </c>
      <c r="O2707">
        <v>0</v>
      </c>
      <c r="P2707">
        <v>30</v>
      </c>
      <c r="Q2707">
        <v>0</v>
      </c>
      <c r="R2707">
        <v>5</v>
      </c>
      <c r="S2707">
        <v>0</v>
      </c>
      <c r="T2707">
        <v>9</v>
      </c>
      <c r="U2707">
        <v>0</v>
      </c>
      <c r="V2707">
        <v>0</v>
      </c>
      <c r="W2707" s="26">
        <v>0</v>
      </c>
      <c r="X2707" s="26">
        <v>0.27927102759637279</v>
      </c>
      <c r="Y2707" s="26">
        <v>0</v>
      </c>
      <c r="Z2707" s="26">
        <v>1.3036582048612279E-2</v>
      </c>
      <c r="AA2707" s="26">
        <v>0</v>
      </c>
      <c r="AB2707" s="26">
        <v>0.85870368468185654</v>
      </c>
      <c r="AC2707" s="26">
        <v>0</v>
      </c>
      <c r="AD2707" s="26">
        <v>0</v>
      </c>
      <c r="AE2707" s="26">
        <v>1.1510112943268416</v>
      </c>
    </row>
    <row r="2708" spans="1:31" x14ac:dyDescent="0.3">
      <c r="A2708">
        <v>2768570</v>
      </c>
      <c r="B2708">
        <v>1</v>
      </c>
      <c r="C2708" t="s">
        <v>80</v>
      </c>
      <c r="D2708" t="s">
        <v>83</v>
      </c>
      <c r="E2708" t="s">
        <v>175</v>
      </c>
      <c r="F2708" t="s">
        <v>7772</v>
      </c>
      <c r="G2708" t="s">
        <v>326</v>
      </c>
      <c r="H2708" t="s">
        <v>149</v>
      </c>
      <c r="I2708" t="s">
        <v>136</v>
      </c>
      <c r="J2708" t="s">
        <v>137</v>
      </c>
      <c r="K2708" t="s">
        <v>187</v>
      </c>
      <c r="L2708" t="s">
        <v>7773</v>
      </c>
      <c r="M2708" t="s">
        <v>7774</v>
      </c>
      <c r="N2708" s="26">
        <v>7.0833332999999998E-2</v>
      </c>
      <c r="O2708">
        <v>0</v>
      </c>
      <c r="P2708">
        <v>2249</v>
      </c>
      <c r="Q2708">
        <v>0</v>
      </c>
      <c r="R2708">
        <v>1</v>
      </c>
      <c r="S2708">
        <v>0</v>
      </c>
      <c r="T2708">
        <v>69</v>
      </c>
      <c r="U2708">
        <v>0</v>
      </c>
      <c r="V2708">
        <v>0</v>
      </c>
      <c r="W2708" s="26">
        <v>0</v>
      </c>
      <c r="X2708" s="26">
        <v>35.161077572786922</v>
      </c>
      <c r="Y2708" s="26">
        <v>0</v>
      </c>
      <c r="Z2708" s="26">
        <v>4.2252168874499997E-4</v>
      </c>
      <c r="AA2708" s="26">
        <v>0</v>
      </c>
      <c r="AB2708" s="26">
        <v>5.3877728257629602</v>
      </c>
      <c r="AC2708" s="26">
        <v>0</v>
      </c>
      <c r="AD2708" s="26">
        <v>0</v>
      </c>
      <c r="AE2708" s="26">
        <v>40.549272920238629</v>
      </c>
    </row>
    <row r="2709" spans="1:31" x14ac:dyDescent="0.3">
      <c r="A2709">
        <v>2768576</v>
      </c>
      <c r="B2709">
        <v>1</v>
      </c>
      <c r="C2709" t="s">
        <v>80</v>
      </c>
      <c r="D2709" t="s">
        <v>105</v>
      </c>
      <c r="E2709" t="s">
        <v>141</v>
      </c>
      <c r="F2709" t="s">
        <v>7775</v>
      </c>
      <c r="G2709" t="s">
        <v>344</v>
      </c>
      <c r="H2709" t="s">
        <v>135</v>
      </c>
      <c r="I2709" t="s">
        <v>136</v>
      </c>
      <c r="J2709" t="s">
        <v>137</v>
      </c>
      <c r="K2709" t="s">
        <v>138</v>
      </c>
      <c r="L2709" t="s">
        <v>7776</v>
      </c>
      <c r="M2709" t="s">
        <v>7777</v>
      </c>
      <c r="N2709" s="26">
        <v>0.42527777700000002</v>
      </c>
      <c r="O2709">
        <v>0</v>
      </c>
      <c r="P2709">
        <v>235</v>
      </c>
      <c r="Q2709">
        <v>0</v>
      </c>
      <c r="R2709">
        <v>0</v>
      </c>
      <c r="S2709">
        <v>0</v>
      </c>
      <c r="T2709">
        <v>7</v>
      </c>
      <c r="U2709">
        <v>0</v>
      </c>
      <c r="V2709">
        <v>0</v>
      </c>
      <c r="W2709" s="26">
        <v>0</v>
      </c>
      <c r="X2709" s="26">
        <v>19.744875787163082</v>
      </c>
      <c r="Y2709" s="26">
        <v>0</v>
      </c>
      <c r="Z2709" s="26">
        <v>0</v>
      </c>
      <c r="AA2709" s="26">
        <v>0</v>
      </c>
      <c r="AB2709" s="26">
        <v>3.8111198054969422</v>
      </c>
      <c r="AC2709" s="26">
        <v>0</v>
      </c>
      <c r="AD2709" s="26">
        <v>0</v>
      </c>
      <c r="AE2709" s="26">
        <v>23.555995592660025</v>
      </c>
    </row>
    <row r="2710" spans="1:31" x14ac:dyDescent="0.3">
      <c r="A2710">
        <v>2768862</v>
      </c>
      <c r="B2710">
        <v>1</v>
      </c>
      <c r="C2710" t="s">
        <v>80</v>
      </c>
      <c r="D2710" t="s">
        <v>97</v>
      </c>
      <c r="E2710" t="s">
        <v>157</v>
      </c>
      <c r="F2710" t="s">
        <v>7778</v>
      </c>
      <c r="G2710" t="s">
        <v>159</v>
      </c>
      <c r="H2710" t="s">
        <v>149</v>
      </c>
      <c r="I2710" t="s">
        <v>136</v>
      </c>
      <c r="J2710" t="s">
        <v>137</v>
      </c>
      <c r="K2710" t="s">
        <v>138</v>
      </c>
      <c r="L2710" t="s">
        <v>7779</v>
      </c>
      <c r="M2710" t="s">
        <v>7780</v>
      </c>
      <c r="N2710" s="26">
        <v>0.25194444399999999</v>
      </c>
      <c r="O2710">
        <v>7</v>
      </c>
      <c r="P2710">
        <v>964</v>
      </c>
      <c r="Q2710">
        <v>10</v>
      </c>
      <c r="R2710">
        <v>91</v>
      </c>
      <c r="S2710">
        <v>20</v>
      </c>
      <c r="T2710">
        <v>112</v>
      </c>
      <c r="U2710">
        <v>1</v>
      </c>
      <c r="V2710">
        <v>0</v>
      </c>
      <c r="W2710" s="26">
        <v>159.34937316451564</v>
      </c>
      <c r="X2710" s="26">
        <v>134.60281208293017</v>
      </c>
      <c r="Y2710" s="26">
        <v>185.18235057521042</v>
      </c>
      <c r="Z2710" s="26">
        <v>0.58805704850428453</v>
      </c>
      <c r="AA2710" s="26">
        <v>14.054144435941613</v>
      </c>
      <c r="AB2710" s="26">
        <v>19.226695450405771</v>
      </c>
      <c r="AC2710" s="26">
        <v>53.766176157713147</v>
      </c>
      <c r="AD2710" s="26">
        <v>0</v>
      </c>
      <c r="AE2710" s="26">
        <v>566.76960891522106</v>
      </c>
    </row>
    <row r="2711" spans="1:31" x14ac:dyDescent="0.3">
      <c r="A2711">
        <v>2768677</v>
      </c>
      <c r="B2711">
        <v>2</v>
      </c>
      <c r="C2711" t="s">
        <v>81</v>
      </c>
      <c r="D2711" t="s">
        <v>116</v>
      </c>
      <c r="E2711" t="s">
        <v>141</v>
      </c>
      <c r="F2711" t="s">
        <v>7781</v>
      </c>
      <c r="G2711" t="s">
        <v>303</v>
      </c>
      <c r="H2711" t="s">
        <v>135</v>
      </c>
      <c r="I2711" t="s">
        <v>136</v>
      </c>
      <c r="J2711" t="s">
        <v>137</v>
      </c>
      <c r="K2711" t="s">
        <v>138</v>
      </c>
      <c r="L2711" t="s">
        <v>7782</v>
      </c>
      <c r="M2711" t="s">
        <v>7783</v>
      </c>
      <c r="N2711" s="26">
        <v>0.66611111099999998</v>
      </c>
      <c r="O2711">
        <v>0</v>
      </c>
      <c r="P2711">
        <v>209</v>
      </c>
      <c r="Q2711">
        <v>0</v>
      </c>
      <c r="R2711">
        <v>10</v>
      </c>
      <c r="S2711">
        <v>0</v>
      </c>
      <c r="T2711">
        <v>51</v>
      </c>
      <c r="U2711">
        <v>0</v>
      </c>
      <c r="V2711">
        <v>0</v>
      </c>
      <c r="W2711" s="26">
        <v>0</v>
      </c>
      <c r="X2711" s="26">
        <v>26.717557951634632</v>
      </c>
      <c r="Y2711" s="26">
        <v>0</v>
      </c>
      <c r="Z2711" s="26">
        <v>0.21897429066074284</v>
      </c>
      <c r="AA2711" s="26">
        <v>0</v>
      </c>
      <c r="AB2711" s="26">
        <v>6.8000311142187702</v>
      </c>
      <c r="AC2711" s="26">
        <v>0</v>
      </c>
      <c r="AD2711" s="26">
        <v>0</v>
      </c>
      <c r="AE2711" s="26">
        <v>33.736563356514147</v>
      </c>
    </row>
    <row r="2712" spans="1:31" x14ac:dyDescent="0.3">
      <c r="A2712">
        <v>2769194</v>
      </c>
      <c r="B2712">
        <v>1</v>
      </c>
      <c r="C2712" t="s">
        <v>81</v>
      </c>
      <c r="D2712" t="s">
        <v>126</v>
      </c>
      <c r="E2712" t="s">
        <v>141</v>
      </c>
      <c r="F2712" t="s">
        <v>7784</v>
      </c>
      <c r="G2712" t="s">
        <v>344</v>
      </c>
      <c r="H2712" t="s">
        <v>135</v>
      </c>
      <c r="I2712" t="s">
        <v>136</v>
      </c>
      <c r="J2712" t="s">
        <v>137</v>
      </c>
      <c r="K2712" t="s">
        <v>138</v>
      </c>
      <c r="L2712" t="s">
        <v>7785</v>
      </c>
      <c r="M2712" t="s">
        <v>7786</v>
      </c>
      <c r="N2712" s="26">
        <v>1.611388888</v>
      </c>
      <c r="O2712">
        <v>0</v>
      </c>
      <c r="P2712">
        <v>31</v>
      </c>
      <c r="Q2712">
        <v>0</v>
      </c>
      <c r="R2712">
        <v>10</v>
      </c>
      <c r="S2712">
        <v>0</v>
      </c>
      <c r="T2712">
        <v>3</v>
      </c>
      <c r="U2712">
        <v>0</v>
      </c>
      <c r="V2712">
        <v>0</v>
      </c>
      <c r="W2712" s="26">
        <v>0</v>
      </c>
      <c r="X2712" s="26">
        <v>5.2646237116293166</v>
      </c>
      <c r="Y2712" s="26">
        <v>0</v>
      </c>
      <c r="Z2712" s="26">
        <v>1.1862924933980721</v>
      </c>
      <c r="AA2712" s="26">
        <v>0</v>
      </c>
      <c r="AB2712" s="26">
        <v>0.56418208016047033</v>
      </c>
      <c r="AC2712" s="26">
        <v>0</v>
      </c>
      <c r="AD2712" s="26">
        <v>0</v>
      </c>
      <c r="AE2712" s="26">
        <v>7.0150982851878583</v>
      </c>
    </row>
    <row r="2713" spans="1:31" x14ac:dyDescent="0.3">
      <c r="A2713">
        <v>2769340</v>
      </c>
      <c r="B2713">
        <v>1</v>
      </c>
      <c r="C2713" t="s">
        <v>81</v>
      </c>
      <c r="D2713" t="s">
        <v>120</v>
      </c>
      <c r="E2713" t="s">
        <v>152</v>
      </c>
      <c r="F2713" t="s">
        <v>4282</v>
      </c>
      <c r="G2713" t="s">
        <v>159</v>
      </c>
      <c r="H2713" t="s">
        <v>149</v>
      </c>
      <c r="I2713" t="s">
        <v>136</v>
      </c>
      <c r="J2713" t="s">
        <v>137</v>
      </c>
      <c r="K2713" t="s">
        <v>138</v>
      </c>
      <c r="L2713" t="s">
        <v>7787</v>
      </c>
      <c r="M2713" t="s">
        <v>7788</v>
      </c>
      <c r="N2713" s="26">
        <v>0.31527777699999998</v>
      </c>
      <c r="O2713">
        <v>2</v>
      </c>
      <c r="P2713">
        <v>1</v>
      </c>
      <c r="Q2713">
        <v>66</v>
      </c>
      <c r="R2713">
        <v>29</v>
      </c>
      <c r="S2713">
        <v>6</v>
      </c>
      <c r="T2713">
        <v>2</v>
      </c>
      <c r="U2713">
        <v>1</v>
      </c>
      <c r="V2713">
        <v>0</v>
      </c>
      <c r="W2713" s="26">
        <v>0.18140502087222221</v>
      </c>
      <c r="X2713" s="26">
        <v>0</v>
      </c>
      <c r="Y2713" s="26">
        <v>0.9008599722666667</v>
      </c>
      <c r="Z2713" s="26">
        <v>0.11489606008888889</v>
      </c>
      <c r="AA2713" s="26">
        <v>6.4804192271329679</v>
      </c>
      <c r="AB2713" s="26">
        <v>0</v>
      </c>
      <c r="AC2713" s="26">
        <v>12.636336159474126</v>
      </c>
      <c r="AD2713" s="26">
        <v>0</v>
      </c>
      <c r="AE2713" s="26">
        <v>20.31391643983487</v>
      </c>
    </row>
    <row r="2714" spans="1:31" x14ac:dyDescent="0.3">
      <c r="A2714">
        <v>2768908</v>
      </c>
      <c r="B2714">
        <v>1</v>
      </c>
      <c r="C2714" t="s">
        <v>80</v>
      </c>
      <c r="D2714" t="s">
        <v>97</v>
      </c>
      <c r="E2714" t="s">
        <v>152</v>
      </c>
      <c r="F2714" t="s">
        <v>7620</v>
      </c>
      <c r="G2714" t="s">
        <v>159</v>
      </c>
      <c r="H2714" t="s">
        <v>149</v>
      </c>
      <c r="I2714" t="s">
        <v>136</v>
      </c>
      <c r="J2714" t="s">
        <v>137</v>
      </c>
      <c r="K2714" t="s">
        <v>138</v>
      </c>
      <c r="L2714" t="s">
        <v>7789</v>
      </c>
      <c r="M2714" t="s">
        <v>7790</v>
      </c>
      <c r="N2714" s="26">
        <v>0.34361111100000002</v>
      </c>
      <c r="O2714">
        <v>5</v>
      </c>
      <c r="P2714">
        <v>1023</v>
      </c>
      <c r="Q2714">
        <v>6</v>
      </c>
      <c r="R2714">
        <v>29</v>
      </c>
      <c r="S2714">
        <v>11</v>
      </c>
      <c r="T2714">
        <v>117</v>
      </c>
      <c r="U2714">
        <v>0</v>
      </c>
      <c r="V2714">
        <v>0</v>
      </c>
      <c r="W2714" s="26">
        <v>51.184180043601977</v>
      </c>
      <c r="X2714" s="26">
        <v>110.36824440918015</v>
      </c>
      <c r="Y2714" s="26">
        <v>1.7047907563011222</v>
      </c>
      <c r="Z2714" s="26">
        <v>0.63783398997385943</v>
      </c>
      <c r="AA2714" s="26">
        <v>38.644042177272375</v>
      </c>
      <c r="AB2714" s="26">
        <v>41.16230556676831</v>
      </c>
      <c r="AC2714" s="26">
        <v>0</v>
      </c>
      <c r="AD2714" s="26">
        <v>0</v>
      </c>
      <c r="AE2714" s="26">
        <v>243.70139694309782</v>
      </c>
    </row>
    <row r="2715" spans="1:31" x14ac:dyDescent="0.3">
      <c r="A2715">
        <v>2768802</v>
      </c>
      <c r="B2715">
        <v>1</v>
      </c>
      <c r="C2715" t="s">
        <v>81</v>
      </c>
      <c r="D2715" t="s">
        <v>118</v>
      </c>
      <c r="E2715" t="s">
        <v>170</v>
      </c>
      <c r="F2715" t="s">
        <v>7791</v>
      </c>
      <c r="G2715" t="s">
        <v>204</v>
      </c>
      <c r="H2715" t="s">
        <v>135</v>
      </c>
      <c r="I2715" t="s">
        <v>136</v>
      </c>
      <c r="J2715" t="s">
        <v>137</v>
      </c>
      <c r="K2715" t="s">
        <v>138</v>
      </c>
      <c r="L2715" t="s">
        <v>7792</v>
      </c>
      <c r="M2715" t="s">
        <v>7793</v>
      </c>
      <c r="N2715" s="26">
        <v>5.7450000000000001</v>
      </c>
      <c r="O2715">
        <v>0</v>
      </c>
      <c r="P2715">
        <v>31</v>
      </c>
      <c r="Q2715">
        <v>0</v>
      </c>
      <c r="R2715">
        <v>1</v>
      </c>
      <c r="S2715">
        <v>0</v>
      </c>
      <c r="T2715">
        <v>4</v>
      </c>
      <c r="U2715">
        <v>0</v>
      </c>
      <c r="V2715">
        <v>0</v>
      </c>
      <c r="W2715" s="26">
        <v>0</v>
      </c>
      <c r="X2715" s="26">
        <v>33.163829242221183</v>
      </c>
      <c r="Y2715" s="26">
        <v>0</v>
      </c>
      <c r="Z2715" s="26">
        <v>16.832578943763671</v>
      </c>
      <c r="AA2715" s="26">
        <v>0</v>
      </c>
      <c r="AB2715" s="26">
        <v>0.22274201205281199</v>
      </c>
      <c r="AC2715" s="26">
        <v>0</v>
      </c>
      <c r="AD2715" s="26">
        <v>0</v>
      </c>
      <c r="AE2715" s="26">
        <v>50.219150198037667</v>
      </c>
    </row>
    <row r="2716" spans="1:31" x14ac:dyDescent="0.3">
      <c r="A2716">
        <v>2769443</v>
      </c>
      <c r="B2716">
        <v>1</v>
      </c>
      <c r="C2716" t="s">
        <v>80</v>
      </c>
      <c r="D2716" t="s">
        <v>105</v>
      </c>
      <c r="E2716" t="s">
        <v>170</v>
      </c>
      <c r="F2716" t="s">
        <v>2382</v>
      </c>
      <c r="G2716" t="s">
        <v>204</v>
      </c>
      <c r="H2716" t="s">
        <v>135</v>
      </c>
      <c r="I2716" t="s">
        <v>136</v>
      </c>
      <c r="J2716" t="s">
        <v>137</v>
      </c>
      <c r="K2716" t="s">
        <v>138</v>
      </c>
      <c r="L2716" t="s">
        <v>7794</v>
      </c>
      <c r="M2716" t="s">
        <v>7795</v>
      </c>
      <c r="N2716" s="26">
        <v>1.6430555549999999</v>
      </c>
      <c r="O2716">
        <v>0</v>
      </c>
      <c r="P2716">
        <v>527</v>
      </c>
      <c r="Q2716">
        <v>0</v>
      </c>
      <c r="R2716">
        <v>0</v>
      </c>
      <c r="S2716">
        <v>0</v>
      </c>
      <c r="T2716">
        <v>7</v>
      </c>
      <c r="U2716">
        <v>0</v>
      </c>
      <c r="V2716">
        <v>0</v>
      </c>
      <c r="W2716" s="26">
        <v>0</v>
      </c>
      <c r="X2716" s="26">
        <v>226.78511885877887</v>
      </c>
      <c r="Y2716" s="26">
        <v>0</v>
      </c>
      <c r="Z2716" s="26">
        <v>0</v>
      </c>
      <c r="AA2716" s="26">
        <v>0</v>
      </c>
      <c r="AB2716" s="26">
        <v>0.41798343201459309</v>
      </c>
      <c r="AC2716" s="26">
        <v>0</v>
      </c>
      <c r="AD2716" s="26">
        <v>0</v>
      </c>
      <c r="AE2716" s="26">
        <v>227.20310229079345</v>
      </c>
    </row>
    <row r="2717" spans="1:31" x14ac:dyDescent="0.3">
      <c r="A2717">
        <v>2768822</v>
      </c>
      <c r="B2717">
        <v>1</v>
      </c>
      <c r="C2717" t="s">
        <v>80</v>
      </c>
      <c r="D2717" t="s">
        <v>85</v>
      </c>
      <c r="E2717" t="s">
        <v>141</v>
      </c>
      <c r="F2717" t="s">
        <v>7796</v>
      </c>
      <c r="G2717" t="s">
        <v>143</v>
      </c>
      <c r="H2717" t="s">
        <v>135</v>
      </c>
      <c r="I2717" t="s">
        <v>136</v>
      </c>
      <c r="J2717" t="s">
        <v>137</v>
      </c>
      <c r="K2717" t="s">
        <v>138</v>
      </c>
      <c r="L2717" t="s">
        <v>7797</v>
      </c>
      <c r="M2717" t="s">
        <v>7798</v>
      </c>
      <c r="N2717" s="26">
        <v>7.1388887999999998E-2</v>
      </c>
      <c r="O2717">
        <v>0</v>
      </c>
      <c r="P2717">
        <v>879</v>
      </c>
      <c r="Q2717">
        <v>0</v>
      </c>
      <c r="R2717">
        <v>0</v>
      </c>
      <c r="S2717">
        <v>0</v>
      </c>
      <c r="T2717">
        <v>50</v>
      </c>
      <c r="U2717">
        <v>0</v>
      </c>
      <c r="V2717">
        <v>0</v>
      </c>
      <c r="W2717" s="26">
        <v>0</v>
      </c>
      <c r="X2717" s="26">
        <v>13.721588399736794</v>
      </c>
      <c r="Y2717" s="26">
        <v>0</v>
      </c>
      <c r="Z2717" s="26">
        <v>0</v>
      </c>
      <c r="AA2717" s="26">
        <v>0</v>
      </c>
      <c r="AB2717" s="26">
        <v>2.2180500116983284</v>
      </c>
      <c r="AC2717" s="26">
        <v>0</v>
      </c>
      <c r="AD2717" s="26">
        <v>0</v>
      </c>
      <c r="AE2717" s="26">
        <v>15.939638411435123</v>
      </c>
    </row>
    <row r="2718" spans="1:31" x14ac:dyDescent="0.3">
      <c r="A2718">
        <v>2768656</v>
      </c>
      <c r="B2718">
        <v>1</v>
      </c>
      <c r="C2718" t="s">
        <v>80</v>
      </c>
      <c r="D2718" t="s">
        <v>103</v>
      </c>
      <c r="E2718" t="s">
        <v>152</v>
      </c>
      <c r="F2718" t="s">
        <v>7799</v>
      </c>
      <c r="G2718" t="s">
        <v>159</v>
      </c>
      <c r="H2718" t="s">
        <v>149</v>
      </c>
      <c r="I2718" t="s">
        <v>136</v>
      </c>
      <c r="J2718" t="s">
        <v>137</v>
      </c>
      <c r="K2718" t="s">
        <v>138</v>
      </c>
      <c r="L2718" t="s">
        <v>7800</v>
      </c>
      <c r="M2718" t="s">
        <v>7801</v>
      </c>
      <c r="N2718" s="26">
        <v>0.75749999999999995</v>
      </c>
      <c r="O2718">
        <v>24</v>
      </c>
      <c r="P2718">
        <v>2732</v>
      </c>
      <c r="Q2718">
        <v>34</v>
      </c>
      <c r="R2718">
        <v>217</v>
      </c>
      <c r="S2718">
        <v>67</v>
      </c>
      <c r="T2718">
        <v>860</v>
      </c>
      <c r="U2718">
        <v>5</v>
      </c>
      <c r="V2718">
        <v>0</v>
      </c>
      <c r="W2718" s="26">
        <v>13.915219087545101</v>
      </c>
      <c r="X2718" s="26">
        <v>378.35007067798944</v>
      </c>
      <c r="Y2718" s="26">
        <v>118.48694766558874</v>
      </c>
      <c r="Z2718" s="26">
        <v>40.340642502787716</v>
      </c>
      <c r="AA2718" s="26">
        <v>315.57868316977743</v>
      </c>
      <c r="AB2718" s="26">
        <v>338.57210307557068</v>
      </c>
      <c r="AC2718" s="26">
        <v>363.65850203416716</v>
      </c>
      <c r="AD2718" s="26">
        <v>0</v>
      </c>
      <c r="AE2718" s="26">
        <v>1568.9021682134262</v>
      </c>
    </row>
    <row r="2719" spans="1:31" x14ac:dyDescent="0.3">
      <c r="A2719">
        <v>2769177</v>
      </c>
      <c r="B2719">
        <v>1</v>
      </c>
      <c r="C2719" t="s">
        <v>80</v>
      </c>
      <c r="D2719" t="s">
        <v>104</v>
      </c>
      <c r="E2719" t="s">
        <v>170</v>
      </c>
      <c r="F2719" t="s">
        <v>7802</v>
      </c>
      <c r="G2719" t="s">
        <v>143</v>
      </c>
      <c r="H2719" t="s">
        <v>135</v>
      </c>
      <c r="I2719" t="s">
        <v>136</v>
      </c>
      <c r="J2719" t="s">
        <v>137</v>
      </c>
      <c r="K2719" t="s">
        <v>138</v>
      </c>
      <c r="L2719" t="s">
        <v>7803</v>
      </c>
      <c r="M2719" t="s">
        <v>7804</v>
      </c>
      <c r="N2719" s="26">
        <v>0.29111111099999998</v>
      </c>
      <c r="O2719">
        <v>0</v>
      </c>
      <c r="P2719">
        <v>70</v>
      </c>
      <c r="Q2719">
        <v>0</v>
      </c>
      <c r="R2719">
        <v>6</v>
      </c>
      <c r="S2719">
        <v>0</v>
      </c>
      <c r="T2719">
        <v>10</v>
      </c>
      <c r="U2719">
        <v>0</v>
      </c>
      <c r="V2719">
        <v>0</v>
      </c>
      <c r="W2719" s="26">
        <v>0</v>
      </c>
      <c r="X2719" s="26">
        <v>3.0971659187070801</v>
      </c>
      <c r="Y2719" s="26">
        <v>0</v>
      </c>
      <c r="Z2719" s="26">
        <v>0</v>
      </c>
      <c r="AA2719" s="26">
        <v>0</v>
      </c>
      <c r="AB2719" s="26">
        <v>0.45873143081715606</v>
      </c>
      <c r="AC2719" s="26">
        <v>0</v>
      </c>
      <c r="AD2719" s="26">
        <v>0</v>
      </c>
      <c r="AE2719" s="26">
        <v>3.5558973495242361</v>
      </c>
    </row>
    <row r="2720" spans="1:31" x14ac:dyDescent="0.3">
      <c r="A2720">
        <v>2768991</v>
      </c>
      <c r="B2720">
        <v>1</v>
      </c>
      <c r="C2720" t="s">
        <v>81</v>
      </c>
      <c r="D2720" t="s">
        <v>122</v>
      </c>
      <c r="E2720" t="s">
        <v>170</v>
      </c>
      <c r="F2720" t="s">
        <v>7805</v>
      </c>
      <c r="G2720" t="s">
        <v>204</v>
      </c>
      <c r="H2720" t="s">
        <v>135</v>
      </c>
      <c r="I2720" t="s">
        <v>136</v>
      </c>
      <c r="J2720" t="s">
        <v>137</v>
      </c>
      <c r="K2720" t="s">
        <v>138</v>
      </c>
      <c r="L2720" t="s">
        <v>7806</v>
      </c>
      <c r="M2720" t="s">
        <v>7807</v>
      </c>
      <c r="N2720" s="26">
        <v>2.966388888</v>
      </c>
      <c r="O2720">
        <v>0</v>
      </c>
      <c r="P2720">
        <v>16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 s="26">
        <v>0</v>
      </c>
      <c r="X2720" s="26">
        <v>6.0954746162213524</v>
      </c>
      <c r="Y2720" s="26">
        <v>0</v>
      </c>
      <c r="Z2720" s="26">
        <v>0</v>
      </c>
      <c r="AA2720" s="26">
        <v>0</v>
      </c>
      <c r="AB2720" s="26">
        <v>0</v>
      </c>
      <c r="AC2720" s="26">
        <v>0</v>
      </c>
      <c r="AD2720" s="26">
        <v>0</v>
      </c>
      <c r="AE2720" s="26">
        <v>6.0954746162213524</v>
      </c>
    </row>
    <row r="2721" spans="1:31" x14ac:dyDescent="0.3">
      <c r="A2721">
        <v>2769134</v>
      </c>
      <c r="B2721">
        <v>1</v>
      </c>
      <c r="C2721" t="s">
        <v>81</v>
      </c>
      <c r="D2721" t="s">
        <v>123</v>
      </c>
      <c r="E2721" t="s">
        <v>141</v>
      </c>
      <c r="F2721" t="s">
        <v>2904</v>
      </c>
      <c r="G2721" t="s">
        <v>344</v>
      </c>
      <c r="H2721" t="s">
        <v>135</v>
      </c>
      <c r="I2721" t="s">
        <v>136</v>
      </c>
      <c r="J2721" t="s">
        <v>137</v>
      </c>
      <c r="K2721" t="s">
        <v>138</v>
      </c>
      <c r="L2721" t="s">
        <v>7808</v>
      </c>
      <c r="M2721" t="s">
        <v>7809</v>
      </c>
      <c r="N2721" s="26">
        <v>0.68388888800000003</v>
      </c>
      <c r="O2721">
        <v>0</v>
      </c>
      <c r="P2721">
        <v>0</v>
      </c>
      <c r="Q2721">
        <v>0</v>
      </c>
      <c r="R2721">
        <v>18</v>
      </c>
      <c r="S2721">
        <v>0</v>
      </c>
      <c r="T2721">
        <v>1</v>
      </c>
      <c r="U2721">
        <v>0</v>
      </c>
      <c r="V2721">
        <v>0</v>
      </c>
      <c r="W2721" s="26">
        <v>0</v>
      </c>
      <c r="X2721" s="26">
        <v>0</v>
      </c>
      <c r="Y2721" s="26">
        <v>0</v>
      </c>
      <c r="Z2721" s="26">
        <v>0</v>
      </c>
      <c r="AA2721" s="26">
        <v>0</v>
      </c>
      <c r="AB2721" s="26">
        <v>0</v>
      </c>
      <c r="AC2721" s="26">
        <v>0</v>
      </c>
      <c r="AD2721" s="26">
        <v>0</v>
      </c>
      <c r="AE2721" s="26">
        <v>0</v>
      </c>
    </row>
    <row r="2722" spans="1:31" x14ac:dyDescent="0.3">
      <c r="A2722">
        <v>2769220</v>
      </c>
      <c r="B2722">
        <v>1</v>
      </c>
      <c r="C2722" t="s">
        <v>80</v>
      </c>
      <c r="D2722" t="s">
        <v>105</v>
      </c>
      <c r="E2722" t="s">
        <v>132</v>
      </c>
      <c r="F2722" t="s">
        <v>899</v>
      </c>
      <c r="G2722" t="s">
        <v>134</v>
      </c>
      <c r="H2722" t="s">
        <v>135</v>
      </c>
      <c r="I2722" t="s">
        <v>136</v>
      </c>
      <c r="J2722" t="s">
        <v>137</v>
      </c>
      <c r="K2722" t="s">
        <v>138</v>
      </c>
      <c r="L2722" t="s">
        <v>7810</v>
      </c>
      <c r="M2722" t="s">
        <v>7811</v>
      </c>
      <c r="N2722" s="26">
        <v>2.5583333330000002</v>
      </c>
      <c r="O2722">
        <v>0</v>
      </c>
      <c r="P2722">
        <v>9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 s="26">
        <v>0</v>
      </c>
      <c r="X2722" s="26">
        <v>9.8490288330914328</v>
      </c>
      <c r="Y2722" s="26">
        <v>0</v>
      </c>
      <c r="Z2722" s="26">
        <v>0</v>
      </c>
      <c r="AA2722" s="26">
        <v>0</v>
      </c>
      <c r="AB2722" s="26">
        <v>0</v>
      </c>
      <c r="AC2722" s="26">
        <v>0</v>
      </c>
      <c r="AD2722" s="26">
        <v>0</v>
      </c>
      <c r="AE2722" s="26">
        <v>9.8490288330914328</v>
      </c>
    </row>
    <row r="2723" spans="1:31" x14ac:dyDescent="0.3">
      <c r="A2723">
        <v>2769028</v>
      </c>
      <c r="B2723">
        <v>1</v>
      </c>
      <c r="C2723" t="s">
        <v>80</v>
      </c>
      <c r="D2723" t="s">
        <v>93</v>
      </c>
      <c r="E2723" t="s">
        <v>157</v>
      </c>
      <c r="F2723" t="s">
        <v>7812</v>
      </c>
      <c r="G2723" t="s">
        <v>159</v>
      </c>
      <c r="H2723" t="s">
        <v>149</v>
      </c>
      <c r="I2723" t="s">
        <v>136</v>
      </c>
      <c r="J2723" t="s">
        <v>137</v>
      </c>
      <c r="K2723" t="s">
        <v>138</v>
      </c>
      <c r="L2723" t="s">
        <v>7813</v>
      </c>
      <c r="M2723" t="s">
        <v>7814</v>
      </c>
      <c r="N2723" s="26">
        <v>0.29944444399999998</v>
      </c>
      <c r="O2723">
        <v>0</v>
      </c>
      <c r="P2723">
        <v>195</v>
      </c>
      <c r="Q2723">
        <v>2</v>
      </c>
      <c r="R2723">
        <v>50</v>
      </c>
      <c r="S2723">
        <v>4</v>
      </c>
      <c r="T2723">
        <v>46</v>
      </c>
      <c r="U2723">
        <v>0</v>
      </c>
      <c r="V2723">
        <v>0</v>
      </c>
      <c r="W2723" s="26">
        <v>0</v>
      </c>
      <c r="X2723" s="26">
        <v>5.4850403413859379</v>
      </c>
      <c r="Y2723" s="26">
        <v>5.9111864920339013E-2</v>
      </c>
      <c r="Z2723" s="26">
        <v>2.0517382739117833</v>
      </c>
      <c r="AA2723" s="26">
        <v>2.6370096196050019</v>
      </c>
      <c r="AB2723" s="26">
        <v>4.7558607276093259</v>
      </c>
      <c r="AC2723" s="26">
        <v>0</v>
      </c>
      <c r="AD2723" s="26">
        <v>0</v>
      </c>
      <c r="AE2723" s="26">
        <v>14.988760827432388</v>
      </c>
    </row>
    <row r="2724" spans="1:31" x14ac:dyDescent="0.3">
      <c r="A2724">
        <v>2768788</v>
      </c>
      <c r="B2724">
        <v>1</v>
      </c>
      <c r="C2724" t="s">
        <v>80</v>
      </c>
      <c r="D2724" t="s">
        <v>96</v>
      </c>
      <c r="E2724" t="s">
        <v>157</v>
      </c>
      <c r="F2724" t="s">
        <v>7815</v>
      </c>
      <c r="G2724" t="s">
        <v>159</v>
      </c>
      <c r="H2724" t="s">
        <v>149</v>
      </c>
      <c r="I2724" t="s">
        <v>136</v>
      </c>
      <c r="J2724" t="s">
        <v>137</v>
      </c>
      <c r="K2724" t="s">
        <v>138</v>
      </c>
      <c r="L2724" t="s">
        <v>7816</v>
      </c>
      <c r="M2724" t="s">
        <v>7817</v>
      </c>
      <c r="N2724" s="26">
        <v>0.52333333299999996</v>
      </c>
      <c r="O2724">
        <v>2</v>
      </c>
      <c r="P2724">
        <v>42</v>
      </c>
      <c r="Q2724">
        <v>14</v>
      </c>
      <c r="R2724">
        <v>7</v>
      </c>
      <c r="S2724">
        <v>6</v>
      </c>
      <c r="T2724">
        <v>5</v>
      </c>
      <c r="U2724">
        <v>0</v>
      </c>
      <c r="V2724">
        <v>0</v>
      </c>
      <c r="W2724" s="26">
        <v>0.78383552030021286</v>
      </c>
      <c r="X2724" s="26">
        <v>0.92217354409536845</v>
      </c>
      <c r="Y2724" s="26">
        <v>4.941672856757366</v>
      </c>
      <c r="Z2724" s="26">
        <v>0</v>
      </c>
      <c r="AA2724" s="26">
        <v>3.4273577154520392</v>
      </c>
      <c r="AB2724" s="26">
        <v>0</v>
      </c>
      <c r="AC2724" s="26">
        <v>0</v>
      </c>
      <c r="AD2724" s="26">
        <v>0</v>
      </c>
      <c r="AE2724" s="26">
        <v>10.075039636604986</v>
      </c>
    </row>
    <row r="2725" spans="1:31" x14ac:dyDescent="0.3">
      <c r="A2725">
        <v>2769425</v>
      </c>
      <c r="B2725">
        <v>3</v>
      </c>
      <c r="C2725" t="s">
        <v>81</v>
      </c>
      <c r="D2725" t="s">
        <v>112</v>
      </c>
      <c r="E2725" t="s">
        <v>152</v>
      </c>
      <c r="F2725" t="s">
        <v>3876</v>
      </c>
      <c r="G2725" t="s">
        <v>7670</v>
      </c>
      <c r="H2725" t="s">
        <v>149</v>
      </c>
      <c r="I2725" t="s">
        <v>136</v>
      </c>
      <c r="J2725" t="s">
        <v>137</v>
      </c>
      <c r="K2725" t="s">
        <v>138</v>
      </c>
      <c r="L2725" t="s">
        <v>7672</v>
      </c>
      <c r="M2725" t="s">
        <v>7818</v>
      </c>
      <c r="N2725" s="26">
        <v>3.366944444</v>
      </c>
      <c r="O2725">
        <v>5</v>
      </c>
      <c r="P2725">
        <v>1122</v>
      </c>
      <c r="Q2725">
        <v>16</v>
      </c>
      <c r="R2725">
        <v>145</v>
      </c>
      <c r="S2725">
        <v>5</v>
      </c>
      <c r="T2725">
        <v>72</v>
      </c>
      <c r="U2725">
        <v>0</v>
      </c>
      <c r="V2725">
        <v>0</v>
      </c>
      <c r="W2725" s="26">
        <v>2.7872010525866662</v>
      </c>
      <c r="X2725" s="26">
        <v>99.411147560876444</v>
      </c>
      <c r="Y2725" s="26">
        <v>0.89645589416531557</v>
      </c>
      <c r="Z2725" s="26">
        <v>15.346348421459707</v>
      </c>
      <c r="AA2725" s="26">
        <v>71.799203187194394</v>
      </c>
      <c r="AB2725" s="26">
        <v>39.072546945463358</v>
      </c>
      <c r="AC2725" s="26">
        <v>0</v>
      </c>
      <c r="AD2725" s="26">
        <v>0</v>
      </c>
      <c r="AE2725" s="26">
        <v>229.31290306174589</v>
      </c>
    </row>
    <row r="2726" spans="1:31" x14ac:dyDescent="0.3">
      <c r="A2726">
        <v>2769475</v>
      </c>
      <c r="B2726">
        <v>1</v>
      </c>
      <c r="C2726" t="s">
        <v>80</v>
      </c>
      <c r="D2726" t="s">
        <v>93</v>
      </c>
      <c r="E2726" t="s">
        <v>157</v>
      </c>
      <c r="F2726" t="s">
        <v>1671</v>
      </c>
      <c r="G2726" t="s">
        <v>159</v>
      </c>
      <c r="H2726" t="s">
        <v>149</v>
      </c>
      <c r="I2726" t="s">
        <v>136</v>
      </c>
      <c r="J2726" t="s">
        <v>137</v>
      </c>
      <c r="K2726" t="s">
        <v>138</v>
      </c>
      <c r="L2726" t="s">
        <v>7819</v>
      </c>
      <c r="M2726" t="s">
        <v>7820</v>
      </c>
      <c r="N2726" s="26">
        <v>1.160555555</v>
      </c>
      <c r="O2726">
        <v>0</v>
      </c>
      <c r="P2726">
        <v>7168</v>
      </c>
      <c r="Q2726">
        <v>0</v>
      </c>
      <c r="R2726">
        <v>1</v>
      </c>
      <c r="S2726">
        <v>4</v>
      </c>
      <c r="T2726">
        <v>511</v>
      </c>
      <c r="U2726">
        <v>0</v>
      </c>
      <c r="V2726">
        <v>0</v>
      </c>
      <c r="W2726" s="26">
        <v>0</v>
      </c>
      <c r="X2726" s="26">
        <v>1697.5776375465159</v>
      </c>
      <c r="Y2726" s="26">
        <v>0</v>
      </c>
      <c r="Z2726" s="26">
        <v>3.6016276400642665E-2</v>
      </c>
      <c r="AA2726" s="26">
        <v>35.186972943181772</v>
      </c>
      <c r="AB2726" s="26">
        <v>338.17907856913348</v>
      </c>
      <c r="AC2726" s="26">
        <v>0</v>
      </c>
      <c r="AD2726" s="26">
        <v>0</v>
      </c>
      <c r="AE2726" s="26">
        <v>2070.9797053352318</v>
      </c>
    </row>
    <row r="2727" spans="1:31" x14ac:dyDescent="0.3">
      <c r="A2727">
        <v>2768665</v>
      </c>
      <c r="B2727">
        <v>1</v>
      </c>
      <c r="C2727" t="s">
        <v>80</v>
      </c>
      <c r="D2727" t="s">
        <v>84</v>
      </c>
      <c r="E2727" t="s">
        <v>141</v>
      </c>
      <c r="F2727" t="s">
        <v>7821</v>
      </c>
      <c r="G2727" t="s">
        <v>7270</v>
      </c>
      <c r="H2727" t="s">
        <v>135</v>
      </c>
      <c r="I2727" t="s">
        <v>136</v>
      </c>
      <c r="J2727" t="s">
        <v>137</v>
      </c>
      <c r="K2727" t="s">
        <v>138</v>
      </c>
      <c r="L2727" t="s">
        <v>7822</v>
      </c>
      <c r="M2727" t="s">
        <v>7823</v>
      </c>
      <c r="N2727" s="26">
        <v>5.0724999999999998</v>
      </c>
      <c r="O2727">
        <v>0</v>
      </c>
      <c r="P2727">
        <v>144</v>
      </c>
      <c r="Q2727">
        <v>0</v>
      </c>
      <c r="R2727">
        <v>2</v>
      </c>
      <c r="S2727">
        <v>0</v>
      </c>
      <c r="T2727">
        <v>5</v>
      </c>
      <c r="U2727">
        <v>0</v>
      </c>
      <c r="V2727">
        <v>0</v>
      </c>
      <c r="W2727" s="26">
        <v>0</v>
      </c>
      <c r="X2727" s="26">
        <v>156.75987321456785</v>
      </c>
      <c r="Y2727" s="26">
        <v>0</v>
      </c>
      <c r="Z2727" s="26">
        <v>0.55727814446072621</v>
      </c>
      <c r="AA2727" s="26">
        <v>0</v>
      </c>
      <c r="AB2727" s="26">
        <v>38.629010068411766</v>
      </c>
      <c r="AC2727" s="26">
        <v>0</v>
      </c>
      <c r="AD2727" s="26">
        <v>0</v>
      </c>
      <c r="AE2727" s="26">
        <v>195.94616142744033</v>
      </c>
    </row>
    <row r="2728" spans="1:31" x14ac:dyDescent="0.3">
      <c r="A2728">
        <v>2769160</v>
      </c>
      <c r="B2728">
        <v>1</v>
      </c>
      <c r="C2728" t="s">
        <v>80</v>
      </c>
      <c r="D2728" t="s">
        <v>98</v>
      </c>
      <c r="E2728" t="s">
        <v>157</v>
      </c>
      <c r="F2728" t="s">
        <v>7824</v>
      </c>
      <c r="G2728" t="s">
        <v>159</v>
      </c>
      <c r="H2728" t="s">
        <v>149</v>
      </c>
      <c r="I2728" t="s">
        <v>136</v>
      </c>
      <c r="J2728" t="s">
        <v>137</v>
      </c>
      <c r="K2728" t="s">
        <v>138</v>
      </c>
      <c r="L2728" t="s">
        <v>7825</v>
      </c>
      <c r="M2728" t="s">
        <v>7826</v>
      </c>
      <c r="N2728" s="26">
        <v>0.168055555</v>
      </c>
      <c r="O2728">
        <v>0</v>
      </c>
      <c r="P2728">
        <v>276</v>
      </c>
      <c r="Q2728">
        <v>36</v>
      </c>
      <c r="R2728">
        <v>118</v>
      </c>
      <c r="S2728">
        <v>11</v>
      </c>
      <c r="T2728">
        <v>50</v>
      </c>
      <c r="U2728">
        <v>2</v>
      </c>
      <c r="V2728">
        <v>0</v>
      </c>
      <c r="W2728" s="26">
        <v>0</v>
      </c>
      <c r="X2728" s="26">
        <v>14.211363668191588</v>
      </c>
      <c r="Y2728" s="26">
        <v>11.936798128170652</v>
      </c>
      <c r="Z2728" s="26">
        <v>2.2793458032958807</v>
      </c>
      <c r="AA2728" s="26">
        <v>2.5471949444516975</v>
      </c>
      <c r="AB2728" s="26">
        <v>5.3817183513176321</v>
      </c>
      <c r="AC2728" s="26">
        <v>14.341981032210445</v>
      </c>
      <c r="AD2728" s="26">
        <v>0</v>
      </c>
      <c r="AE2728" s="26">
        <v>50.698401927637889</v>
      </c>
    </row>
    <row r="2729" spans="1:31" x14ac:dyDescent="0.3">
      <c r="A2729">
        <v>2768556</v>
      </c>
      <c r="B2729">
        <v>1</v>
      </c>
      <c r="C2729" t="s">
        <v>80</v>
      </c>
      <c r="D2729" t="s">
        <v>83</v>
      </c>
      <c r="E2729" t="s">
        <v>175</v>
      </c>
      <c r="F2729" t="s">
        <v>7827</v>
      </c>
      <c r="G2729" t="s">
        <v>326</v>
      </c>
      <c r="H2729" t="s">
        <v>149</v>
      </c>
      <c r="I2729" t="s">
        <v>136</v>
      </c>
      <c r="J2729" t="s">
        <v>137</v>
      </c>
      <c r="K2729" t="s">
        <v>187</v>
      </c>
      <c r="L2729" t="s">
        <v>7828</v>
      </c>
      <c r="M2729" t="s">
        <v>7829</v>
      </c>
      <c r="N2729" s="26">
        <v>0.373611111</v>
      </c>
      <c r="O2729">
        <v>0</v>
      </c>
      <c r="P2729">
        <v>566</v>
      </c>
      <c r="Q2729">
        <v>0</v>
      </c>
      <c r="R2729">
        <v>0</v>
      </c>
      <c r="S2729">
        <v>2</v>
      </c>
      <c r="T2729">
        <v>30</v>
      </c>
      <c r="U2729">
        <v>0</v>
      </c>
      <c r="V2729">
        <v>0</v>
      </c>
      <c r="W2729" s="26">
        <v>0</v>
      </c>
      <c r="X2729" s="26">
        <v>77.794560444619506</v>
      </c>
      <c r="Y2729" s="26">
        <v>0</v>
      </c>
      <c r="Z2729" s="26">
        <v>0</v>
      </c>
      <c r="AA2729" s="26">
        <v>123.37486797807935</v>
      </c>
      <c r="AB2729" s="26">
        <v>6.7383334436460274</v>
      </c>
      <c r="AC2729" s="26">
        <v>0</v>
      </c>
      <c r="AD2729" s="26">
        <v>0</v>
      </c>
      <c r="AE2729" s="26">
        <v>207.90776186634486</v>
      </c>
    </row>
    <row r="2730" spans="1:31" x14ac:dyDescent="0.3">
      <c r="A2730">
        <v>2769352</v>
      </c>
      <c r="B2730">
        <v>1</v>
      </c>
      <c r="C2730" t="s">
        <v>80</v>
      </c>
      <c r="D2730" t="s">
        <v>98</v>
      </c>
      <c r="E2730" t="s">
        <v>141</v>
      </c>
      <c r="F2730" t="s">
        <v>7830</v>
      </c>
      <c r="G2730" t="s">
        <v>344</v>
      </c>
      <c r="H2730" t="s">
        <v>135</v>
      </c>
      <c r="I2730" t="s">
        <v>136</v>
      </c>
      <c r="J2730" t="s">
        <v>137</v>
      </c>
      <c r="K2730" t="s">
        <v>138</v>
      </c>
      <c r="L2730" t="s">
        <v>7831</v>
      </c>
      <c r="M2730" t="s">
        <v>7832</v>
      </c>
      <c r="N2730" s="26">
        <v>0.46611111100000002</v>
      </c>
      <c r="O2730">
        <v>0</v>
      </c>
      <c r="P2730">
        <v>77</v>
      </c>
      <c r="Q2730">
        <v>0</v>
      </c>
      <c r="R2730">
        <v>7</v>
      </c>
      <c r="S2730">
        <v>0</v>
      </c>
      <c r="T2730">
        <v>13</v>
      </c>
      <c r="U2730">
        <v>0</v>
      </c>
      <c r="V2730">
        <v>0</v>
      </c>
      <c r="W2730" s="26">
        <v>0</v>
      </c>
      <c r="X2730" s="26">
        <v>15.424171832929471</v>
      </c>
      <c r="Y2730" s="26">
        <v>0</v>
      </c>
      <c r="Z2730" s="26">
        <v>1.5519508767639321</v>
      </c>
      <c r="AA2730" s="26">
        <v>0</v>
      </c>
      <c r="AB2730" s="26">
        <v>2.7978558138665899</v>
      </c>
      <c r="AC2730" s="26">
        <v>0</v>
      </c>
      <c r="AD2730" s="26">
        <v>0</v>
      </c>
      <c r="AE2730" s="26">
        <v>19.773978523559993</v>
      </c>
    </row>
    <row r="2731" spans="1:31" x14ac:dyDescent="0.3">
      <c r="A2731">
        <v>2768997</v>
      </c>
      <c r="B2731">
        <v>1</v>
      </c>
      <c r="C2731" t="s">
        <v>80</v>
      </c>
      <c r="D2731" t="s">
        <v>100</v>
      </c>
      <c r="E2731" t="s">
        <v>152</v>
      </c>
      <c r="F2731" t="s">
        <v>6803</v>
      </c>
      <c r="G2731" t="s">
        <v>159</v>
      </c>
      <c r="H2731" t="s">
        <v>149</v>
      </c>
      <c r="I2731" t="s">
        <v>136</v>
      </c>
      <c r="J2731" t="s">
        <v>137</v>
      </c>
      <c r="K2731" t="s">
        <v>138</v>
      </c>
      <c r="L2731" t="s">
        <v>7833</v>
      </c>
      <c r="M2731" t="s">
        <v>7834</v>
      </c>
      <c r="N2731" s="26">
        <v>0.47749999999999998</v>
      </c>
      <c r="O2731">
        <v>1</v>
      </c>
      <c r="P2731">
        <v>0</v>
      </c>
      <c r="Q2731">
        <v>94</v>
      </c>
      <c r="R2731">
        <v>26</v>
      </c>
      <c r="S2731">
        <v>7</v>
      </c>
      <c r="T2731">
        <v>2</v>
      </c>
      <c r="U2731">
        <v>0</v>
      </c>
      <c r="V2731">
        <v>0</v>
      </c>
      <c r="W2731" s="26">
        <v>0.54899987770113001</v>
      </c>
      <c r="X2731" s="26">
        <v>0</v>
      </c>
      <c r="Y2731" s="26">
        <v>17.298402335915732</v>
      </c>
      <c r="Z2731" s="26">
        <v>0</v>
      </c>
      <c r="AA2731" s="26">
        <v>10.02451633938966</v>
      </c>
      <c r="AB2731" s="26">
        <v>0</v>
      </c>
      <c r="AC2731" s="26">
        <v>0</v>
      </c>
      <c r="AD2731" s="26">
        <v>0</v>
      </c>
      <c r="AE2731" s="26">
        <v>27.871918553006523</v>
      </c>
    </row>
    <row r="2732" spans="1:31" x14ac:dyDescent="0.3">
      <c r="A2732">
        <v>2769060</v>
      </c>
      <c r="B2732">
        <v>1</v>
      </c>
      <c r="C2732" t="s">
        <v>80</v>
      </c>
      <c r="D2732" t="s">
        <v>85</v>
      </c>
      <c r="E2732" t="s">
        <v>170</v>
      </c>
      <c r="F2732" t="s">
        <v>7835</v>
      </c>
      <c r="G2732" t="s">
        <v>204</v>
      </c>
      <c r="H2732" t="s">
        <v>135</v>
      </c>
      <c r="I2732" t="s">
        <v>136</v>
      </c>
      <c r="J2732" t="s">
        <v>137</v>
      </c>
      <c r="K2732" t="s">
        <v>138</v>
      </c>
      <c r="L2732" t="s">
        <v>7836</v>
      </c>
      <c r="M2732" t="s">
        <v>7837</v>
      </c>
      <c r="N2732" s="26">
        <v>3.432222222</v>
      </c>
      <c r="O2732">
        <v>0</v>
      </c>
      <c r="P2732">
        <v>121</v>
      </c>
      <c r="Q2732">
        <v>0</v>
      </c>
      <c r="R2732">
        <v>0</v>
      </c>
      <c r="S2732">
        <v>0</v>
      </c>
      <c r="T2732">
        <v>12</v>
      </c>
      <c r="U2732">
        <v>0</v>
      </c>
      <c r="V2732">
        <v>0</v>
      </c>
      <c r="W2732" s="26">
        <v>0</v>
      </c>
      <c r="X2732" s="26">
        <v>100.83979048842112</v>
      </c>
      <c r="Y2732" s="26">
        <v>0</v>
      </c>
      <c r="Z2732" s="26">
        <v>0</v>
      </c>
      <c r="AA2732" s="26">
        <v>0</v>
      </c>
      <c r="AB2732" s="26">
        <v>26.929724379340236</v>
      </c>
      <c r="AC2732" s="26">
        <v>0</v>
      </c>
      <c r="AD2732" s="26">
        <v>0</v>
      </c>
      <c r="AE2732" s="26">
        <v>127.76951486776136</v>
      </c>
    </row>
    <row r="2733" spans="1:31" x14ac:dyDescent="0.3">
      <c r="A2733">
        <v>2768562</v>
      </c>
      <c r="B2733">
        <v>1</v>
      </c>
      <c r="C2733" t="s">
        <v>80</v>
      </c>
      <c r="D2733" t="s">
        <v>83</v>
      </c>
      <c r="E2733" t="s">
        <v>146</v>
      </c>
      <c r="F2733" t="s">
        <v>7838</v>
      </c>
      <c r="G2733" t="s">
        <v>326</v>
      </c>
      <c r="H2733" t="s">
        <v>149</v>
      </c>
      <c r="I2733" t="s">
        <v>136</v>
      </c>
      <c r="J2733" t="s">
        <v>137</v>
      </c>
      <c r="K2733" t="s">
        <v>138</v>
      </c>
      <c r="L2733" t="s">
        <v>7839</v>
      </c>
      <c r="M2733" t="s">
        <v>7840</v>
      </c>
      <c r="N2733" s="26">
        <v>0.15416666600000001</v>
      </c>
      <c r="O2733">
        <v>0</v>
      </c>
      <c r="P2733">
        <v>2571</v>
      </c>
      <c r="Q2733">
        <v>0</v>
      </c>
      <c r="R2733">
        <v>0</v>
      </c>
      <c r="S2733">
        <v>0</v>
      </c>
      <c r="T2733">
        <v>437</v>
      </c>
      <c r="U2733">
        <v>0</v>
      </c>
      <c r="V2733">
        <v>0</v>
      </c>
      <c r="W2733" s="26">
        <v>0</v>
      </c>
      <c r="X2733" s="26">
        <v>73.47324267001251</v>
      </c>
      <c r="Y2733" s="26">
        <v>0</v>
      </c>
      <c r="Z2733" s="26">
        <v>0</v>
      </c>
      <c r="AA2733" s="26">
        <v>0</v>
      </c>
      <c r="AB2733" s="26">
        <v>30.859164113381695</v>
      </c>
      <c r="AC2733" s="26">
        <v>0</v>
      </c>
      <c r="AD2733" s="26">
        <v>0</v>
      </c>
      <c r="AE2733" s="26">
        <v>104.33240678339421</v>
      </c>
    </row>
    <row r="2734" spans="1:31" x14ac:dyDescent="0.3">
      <c r="A2734">
        <v>2768894</v>
      </c>
      <c r="B2734">
        <v>1</v>
      </c>
      <c r="C2734" t="s">
        <v>80</v>
      </c>
      <c r="D2734" t="s">
        <v>88</v>
      </c>
      <c r="E2734" t="s">
        <v>132</v>
      </c>
      <c r="F2734" t="s">
        <v>7841</v>
      </c>
      <c r="G2734" t="s">
        <v>197</v>
      </c>
      <c r="H2734" t="s">
        <v>135</v>
      </c>
      <c r="I2734" t="s">
        <v>136</v>
      </c>
      <c r="J2734" t="s">
        <v>137</v>
      </c>
      <c r="K2734" t="s">
        <v>138</v>
      </c>
      <c r="L2734" t="s">
        <v>7842</v>
      </c>
      <c r="M2734" t="s">
        <v>7843</v>
      </c>
      <c r="N2734" s="26">
        <v>3.352777777</v>
      </c>
      <c r="O2734">
        <v>0</v>
      </c>
      <c r="P2734">
        <v>6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 s="26">
        <v>0</v>
      </c>
      <c r="X2734" s="26">
        <v>4.7038401995927899</v>
      </c>
      <c r="Y2734" s="26">
        <v>0</v>
      </c>
      <c r="Z2734" s="26">
        <v>0</v>
      </c>
      <c r="AA2734" s="26">
        <v>0</v>
      </c>
      <c r="AB2734" s="26">
        <v>0</v>
      </c>
      <c r="AC2734" s="26">
        <v>0</v>
      </c>
      <c r="AD2734" s="26">
        <v>0</v>
      </c>
      <c r="AE2734" s="26">
        <v>4.7038401995927899</v>
      </c>
    </row>
    <row r="2735" spans="1:31" x14ac:dyDescent="0.3">
      <c r="A2735">
        <v>2768702</v>
      </c>
      <c r="B2735">
        <v>1</v>
      </c>
      <c r="C2735" t="s">
        <v>80</v>
      </c>
      <c r="D2735" t="s">
        <v>97</v>
      </c>
      <c r="E2735" t="s">
        <v>170</v>
      </c>
      <c r="F2735" t="s">
        <v>7844</v>
      </c>
      <c r="G2735" t="s">
        <v>204</v>
      </c>
      <c r="H2735" t="s">
        <v>135</v>
      </c>
      <c r="I2735" t="s">
        <v>136</v>
      </c>
      <c r="J2735" t="s">
        <v>137</v>
      </c>
      <c r="K2735" t="s">
        <v>138</v>
      </c>
      <c r="L2735" t="s">
        <v>7845</v>
      </c>
      <c r="M2735" t="s">
        <v>7846</v>
      </c>
      <c r="N2735" s="26">
        <v>1.8525</v>
      </c>
      <c r="O2735">
        <v>0</v>
      </c>
      <c r="P2735">
        <v>11</v>
      </c>
      <c r="Q2735">
        <v>0</v>
      </c>
      <c r="R2735">
        <v>2</v>
      </c>
      <c r="S2735">
        <v>0</v>
      </c>
      <c r="T2735">
        <v>7</v>
      </c>
      <c r="U2735">
        <v>0</v>
      </c>
      <c r="V2735">
        <v>0</v>
      </c>
      <c r="W2735" s="26">
        <v>0</v>
      </c>
      <c r="X2735" s="26">
        <v>5.9532297181388794</v>
      </c>
      <c r="Y2735" s="26">
        <v>0</v>
      </c>
      <c r="Z2735" s="26">
        <v>0</v>
      </c>
      <c r="AA2735" s="26">
        <v>0</v>
      </c>
      <c r="AB2735" s="26">
        <v>2.9366321257532455</v>
      </c>
      <c r="AC2735" s="26">
        <v>0</v>
      </c>
      <c r="AD2735" s="26">
        <v>0</v>
      </c>
      <c r="AE2735" s="26">
        <v>8.889861843892124</v>
      </c>
    </row>
    <row r="2736" spans="1:31" x14ac:dyDescent="0.3">
      <c r="A2736">
        <v>2769203</v>
      </c>
      <c r="B2736">
        <v>1</v>
      </c>
      <c r="C2736" t="s">
        <v>80</v>
      </c>
      <c r="D2736" t="s">
        <v>107</v>
      </c>
      <c r="E2736" t="s">
        <v>146</v>
      </c>
      <c r="F2736" t="s">
        <v>7847</v>
      </c>
      <c r="G2736" t="s">
        <v>1269</v>
      </c>
      <c r="H2736" t="s">
        <v>149</v>
      </c>
      <c r="I2736" t="s">
        <v>136</v>
      </c>
      <c r="J2736" t="s">
        <v>137</v>
      </c>
      <c r="K2736" t="s">
        <v>138</v>
      </c>
      <c r="L2736" t="s">
        <v>7848</v>
      </c>
      <c r="M2736" t="s">
        <v>7849</v>
      </c>
      <c r="N2736" s="26">
        <v>3.6344444440000001</v>
      </c>
      <c r="O2736">
        <v>0</v>
      </c>
      <c r="P2736">
        <v>2345</v>
      </c>
      <c r="Q2736">
        <v>0</v>
      </c>
      <c r="R2736">
        <v>3</v>
      </c>
      <c r="S2736">
        <v>2</v>
      </c>
      <c r="T2736">
        <v>163</v>
      </c>
      <c r="U2736">
        <v>0</v>
      </c>
      <c r="V2736">
        <v>1</v>
      </c>
      <c r="W2736" s="26">
        <v>0</v>
      </c>
      <c r="X2736" s="26">
        <v>877.42419671980304</v>
      </c>
      <c r="Y2736" s="26">
        <v>0</v>
      </c>
      <c r="Z2736" s="26">
        <v>2.1302940703333539</v>
      </c>
      <c r="AA2736" s="26">
        <v>150.66643522522804</v>
      </c>
      <c r="AB2736" s="26">
        <v>482.39658226688761</v>
      </c>
      <c r="AC2736" s="26">
        <v>0</v>
      </c>
      <c r="AD2736" s="26">
        <v>0.36436380034262006</v>
      </c>
      <c r="AE2736" s="26">
        <v>1512.9818720825947</v>
      </c>
    </row>
    <row r="2737" spans="1:31" x14ac:dyDescent="0.3">
      <c r="A2737">
        <v>2768725</v>
      </c>
      <c r="B2737">
        <v>1</v>
      </c>
      <c r="C2737" t="s">
        <v>80</v>
      </c>
      <c r="D2737" t="s">
        <v>84</v>
      </c>
      <c r="E2737" t="s">
        <v>170</v>
      </c>
      <c r="F2737" t="s">
        <v>7850</v>
      </c>
      <c r="G2737" t="s">
        <v>204</v>
      </c>
      <c r="H2737" t="s">
        <v>135</v>
      </c>
      <c r="I2737" t="s">
        <v>136</v>
      </c>
      <c r="J2737" t="s">
        <v>137</v>
      </c>
      <c r="K2737" t="s">
        <v>138</v>
      </c>
      <c r="L2737" t="s">
        <v>7851</v>
      </c>
      <c r="M2737" t="s">
        <v>7852</v>
      </c>
      <c r="N2737" s="26">
        <v>0.82083333300000005</v>
      </c>
      <c r="O2737">
        <v>0</v>
      </c>
      <c r="P2737">
        <v>80</v>
      </c>
      <c r="Q2737">
        <v>0</v>
      </c>
      <c r="R2737">
        <v>0</v>
      </c>
      <c r="S2737">
        <v>0</v>
      </c>
      <c r="T2737">
        <v>5</v>
      </c>
      <c r="U2737">
        <v>0</v>
      </c>
      <c r="V2737">
        <v>0</v>
      </c>
      <c r="W2737" s="26">
        <v>0</v>
      </c>
      <c r="X2737" s="26">
        <v>17.025771324650233</v>
      </c>
      <c r="Y2737" s="26">
        <v>0</v>
      </c>
      <c r="Z2737" s="26">
        <v>0</v>
      </c>
      <c r="AA2737" s="26">
        <v>0</v>
      </c>
      <c r="AB2737" s="26">
        <v>1.8403684263770166</v>
      </c>
      <c r="AC2737" s="26">
        <v>0</v>
      </c>
      <c r="AD2737" s="26">
        <v>0</v>
      </c>
      <c r="AE2737" s="26">
        <v>18.866139751027248</v>
      </c>
    </row>
    <row r="2738" spans="1:31" x14ac:dyDescent="0.3">
      <c r="A2738">
        <v>2768868</v>
      </c>
      <c r="B2738">
        <v>1</v>
      </c>
      <c r="C2738" t="s">
        <v>80</v>
      </c>
      <c r="D2738" t="s">
        <v>96</v>
      </c>
      <c r="E2738" t="s">
        <v>157</v>
      </c>
      <c r="F2738" t="s">
        <v>7853</v>
      </c>
      <c r="G2738" t="s">
        <v>159</v>
      </c>
      <c r="H2738" t="s">
        <v>149</v>
      </c>
      <c r="I2738" t="s">
        <v>136</v>
      </c>
      <c r="J2738" t="s">
        <v>137</v>
      </c>
      <c r="K2738" t="s">
        <v>138</v>
      </c>
      <c r="L2738" t="s">
        <v>7854</v>
      </c>
      <c r="M2738" t="s">
        <v>7855</v>
      </c>
      <c r="N2738" s="26">
        <v>2.9452777769999998</v>
      </c>
      <c r="O2738">
        <v>6</v>
      </c>
      <c r="P2738">
        <v>1160</v>
      </c>
      <c r="Q2738">
        <v>8</v>
      </c>
      <c r="R2738">
        <v>54</v>
      </c>
      <c r="S2738">
        <v>12</v>
      </c>
      <c r="T2738">
        <v>30</v>
      </c>
      <c r="U2738">
        <v>0</v>
      </c>
      <c r="V2738">
        <v>1</v>
      </c>
      <c r="W2738" s="26">
        <v>53.608902450058054</v>
      </c>
      <c r="X2738" s="26">
        <v>243.67588374753447</v>
      </c>
      <c r="Y2738" s="26">
        <v>46.360862967450174</v>
      </c>
      <c r="Z2738" s="26">
        <v>8.9610278091341282</v>
      </c>
      <c r="AA2738" s="26">
        <v>62.76595190306643</v>
      </c>
      <c r="AB2738" s="26">
        <v>15.035513435526378</v>
      </c>
      <c r="AC2738" s="26">
        <v>0</v>
      </c>
      <c r="AD2738" s="26">
        <v>0</v>
      </c>
      <c r="AE2738" s="26">
        <v>430.40814231276966</v>
      </c>
    </row>
    <row r="2739" spans="1:31" x14ac:dyDescent="0.3">
      <c r="A2739">
        <v>2768874</v>
      </c>
      <c r="B2739">
        <v>1</v>
      </c>
      <c r="C2739" t="s">
        <v>80</v>
      </c>
      <c r="D2739" t="s">
        <v>100</v>
      </c>
      <c r="E2739" t="s">
        <v>132</v>
      </c>
      <c r="F2739" t="s">
        <v>7856</v>
      </c>
      <c r="G2739" t="s">
        <v>307</v>
      </c>
      <c r="H2739" t="s">
        <v>135</v>
      </c>
      <c r="I2739" t="s">
        <v>136</v>
      </c>
      <c r="J2739" t="s">
        <v>137</v>
      </c>
      <c r="K2739" t="s">
        <v>138</v>
      </c>
      <c r="L2739" t="s">
        <v>7857</v>
      </c>
      <c r="M2739" t="s">
        <v>7858</v>
      </c>
      <c r="N2739" s="26">
        <v>0.46194444400000001</v>
      </c>
      <c r="O2739">
        <v>0</v>
      </c>
      <c r="P2739">
        <v>5</v>
      </c>
      <c r="Q2739">
        <v>0</v>
      </c>
      <c r="R2739">
        <v>0</v>
      </c>
      <c r="S2739">
        <v>0</v>
      </c>
      <c r="T2739">
        <v>1</v>
      </c>
      <c r="U2739">
        <v>0</v>
      </c>
      <c r="V2739">
        <v>0</v>
      </c>
      <c r="W2739" s="26">
        <v>0</v>
      </c>
      <c r="X2739" s="26">
        <v>0.37688738248314224</v>
      </c>
      <c r="Y2739" s="26">
        <v>0</v>
      </c>
      <c r="Z2739" s="26">
        <v>0</v>
      </c>
      <c r="AA2739" s="26">
        <v>0</v>
      </c>
      <c r="AB2739" s="26">
        <v>0.63316059021870708</v>
      </c>
      <c r="AC2739" s="26">
        <v>0</v>
      </c>
      <c r="AD2739" s="26">
        <v>0</v>
      </c>
      <c r="AE2739" s="26">
        <v>1.0100479727018494</v>
      </c>
    </row>
    <row r="2740" spans="1:31" x14ac:dyDescent="0.3">
      <c r="A2740">
        <v>2769266</v>
      </c>
      <c r="B2740">
        <v>1</v>
      </c>
      <c r="C2740" t="s">
        <v>80</v>
      </c>
      <c r="D2740" t="s">
        <v>94</v>
      </c>
      <c r="E2740" t="s">
        <v>157</v>
      </c>
      <c r="F2740" t="s">
        <v>7859</v>
      </c>
      <c r="G2740" t="s">
        <v>159</v>
      </c>
      <c r="H2740" t="s">
        <v>149</v>
      </c>
      <c r="I2740" t="s">
        <v>136</v>
      </c>
      <c r="J2740" t="s">
        <v>137</v>
      </c>
      <c r="K2740" t="s">
        <v>138</v>
      </c>
      <c r="L2740" t="s">
        <v>7860</v>
      </c>
      <c r="M2740" t="s">
        <v>7861</v>
      </c>
      <c r="N2740" s="26">
        <v>0.73333333300000003</v>
      </c>
      <c r="O2740">
        <v>0</v>
      </c>
      <c r="P2740">
        <v>526</v>
      </c>
      <c r="Q2740">
        <v>0</v>
      </c>
      <c r="R2740">
        <v>0</v>
      </c>
      <c r="S2740">
        <v>1</v>
      </c>
      <c r="T2740">
        <v>21</v>
      </c>
      <c r="U2740">
        <v>0</v>
      </c>
      <c r="V2740">
        <v>0</v>
      </c>
      <c r="W2740" s="26">
        <v>0</v>
      </c>
      <c r="X2740" s="26">
        <v>34.327088746944511</v>
      </c>
      <c r="Y2740" s="26">
        <v>0</v>
      </c>
      <c r="Z2740" s="26">
        <v>0</v>
      </c>
      <c r="AA2740" s="26">
        <v>0.17012825978000001</v>
      </c>
      <c r="AB2740" s="26">
        <v>8.0056578823703646</v>
      </c>
      <c r="AC2740" s="26">
        <v>0</v>
      </c>
      <c r="AD2740" s="26">
        <v>0</v>
      </c>
      <c r="AE2740" s="26">
        <v>42.502874889094876</v>
      </c>
    </row>
    <row r="2741" spans="1:31" x14ac:dyDescent="0.3">
      <c r="A2741">
        <v>2768582</v>
      </c>
      <c r="B2741">
        <v>1</v>
      </c>
      <c r="C2741" t="s">
        <v>80</v>
      </c>
      <c r="D2741" t="s">
        <v>97</v>
      </c>
      <c r="E2741" t="s">
        <v>157</v>
      </c>
      <c r="F2741" t="s">
        <v>7862</v>
      </c>
      <c r="G2741" t="s">
        <v>159</v>
      </c>
      <c r="H2741" t="s">
        <v>149</v>
      </c>
      <c r="I2741" t="s">
        <v>136</v>
      </c>
      <c r="J2741" t="s">
        <v>137</v>
      </c>
      <c r="K2741" t="s">
        <v>138</v>
      </c>
      <c r="L2741" t="s">
        <v>7863</v>
      </c>
      <c r="M2741" t="s">
        <v>7864</v>
      </c>
      <c r="N2741" s="26">
        <v>2.1888888880000001</v>
      </c>
      <c r="O2741">
        <v>0</v>
      </c>
      <c r="P2741">
        <v>1041</v>
      </c>
      <c r="Q2741">
        <v>0</v>
      </c>
      <c r="R2741">
        <v>106</v>
      </c>
      <c r="S2741">
        <v>2</v>
      </c>
      <c r="T2741">
        <v>119</v>
      </c>
      <c r="U2741">
        <v>1</v>
      </c>
      <c r="V2741">
        <v>0</v>
      </c>
      <c r="W2741" s="26">
        <v>0</v>
      </c>
      <c r="X2741" s="26">
        <v>305.4331074046886</v>
      </c>
      <c r="Y2741" s="26">
        <v>0</v>
      </c>
      <c r="Z2741" s="26">
        <v>9.4447328976903613</v>
      </c>
      <c r="AA2741" s="26">
        <v>36.186228495869308</v>
      </c>
      <c r="AB2741" s="26">
        <v>147.42629929045611</v>
      </c>
      <c r="AC2741" s="26">
        <v>54.705752041082249</v>
      </c>
      <c r="AD2741" s="26">
        <v>0</v>
      </c>
      <c r="AE2741" s="26">
        <v>553.19612012978666</v>
      </c>
    </row>
    <row r="2742" spans="1:31" x14ac:dyDescent="0.3">
      <c r="A2742">
        <v>2768831</v>
      </c>
      <c r="B2742">
        <v>1</v>
      </c>
      <c r="C2742" t="s">
        <v>81</v>
      </c>
      <c r="D2742" t="s">
        <v>117</v>
      </c>
      <c r="E2742" t="s">
        <v>157</v>
      </c>
      <c r="F2742" t="s">
        <v>7865</v>
      </c>
      <c r="G2742" t="s">
        <v>159</v>
      </c>
      <c r="H2742" t="s">
        <v>149</v>
      </c>
      <c r="I2742" t="s">
        <v>136</v>
      </c>
      <c r="J2742" t="s">
        <v>137</v>
      </c>
      <c r="K2742" t="s">
        <v>138</v>
      </c>
      <c r="L2742" t="s">
        <v>7866</v>
      </c>
      <c r="M2742" t="s">
        <v>7867</v>
      </c>
      <c r="N2742" s="26">
        <v>0.44027777699999998</v>
      </c>
      <c r="O2742">
        <v>39</v>
      </c>
      <c r="P2742">
        <v>11436</v>
      </c>
      <c r="Q2742">
        <v>159</v>
      </c>
      <c r="R2742">
        <v>378</v>
      </c>
      <c r="S2742">
        <v>61</v>
      </c>
      <c r="T2742">
        <v>862</v>
      </c>
      <c r="U2742">
        <v>6</v>
      </c>
      <c r="V2742">
        <v>4</v>
      </c>
      <c r="W2742" s="26">
        <v>9.2516044021054498</v>
      </c>
      <c r="X2742" s="26">
        <v>673.72450374996254</v>
      </c>
      <c r="Y2742" s="26">
        <v>59.661604079863842</v>
      </c>
      <c r="Z2742" s="26">
        <v>10.078423866627011</v>
      </c>
      <c r="AA2742" s="26">
        <v>114.62848475355203</v>
      </c>
      <c r="AB2742" s="26">
        <v>219.17584405187941</v>
      </c>
      <c r="AC2742" s="26">
        <v>330.29545184538233</v>
      </c>
      <c r="AD2742" s="26">
        <v>67.807211793937242</v>
      </c>
      <c r="AE2742" s="26">
        <v>1484.62312854331</v>
      </c>
    </row>
    <row r="2743" spans="1:31" x14ac:dyDescent="0.3">
      <c r="A2743">
        <v>2769080</v>
      </c>
      <c r="B2743">
        <v>1</v>
      </c>
      <c r="C2743" t="s">
        <v>81</v>
      </c>
      <c r="D2743" t="s">
        <v>117</v>
      </c>
      <c r="E2743" t="s">
        <v>132</v>
      </c>
      <c r="F2743" t="s">
        <v>7868</v>
      </c>
      <c r="G2743" t="s">
        <v>134</v>
      </c>
      <c r="H2743" t="s">
        <v>135</v>
      </c>
      <c r="I2743" t="s">
        <v>136</v>
      </c>
      <c r="J2743" t="s">
        <v>137</v>
      </c>
      <c r="K2743" t="s">
        <v>138</v>
      </c>
      <c r="L2743" t="s">
        <v>7869</v>
      </c>
      <c r="M2743" t="s">
        <v>7870</v>
      </c>
      <c r="N2743" s="26">
        <v>1.4811111109999999</v>
      </c>
      <c r="O2743">
        <v>0</v>
      </c>
      <c r="P2743">
        <v>5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 s="26">
        <v>0</v>
      </c>
      <c r="X2743" s="26">
        <v>1.1992114105182767</v>
      </c>
      <c r="Y2743" s="26">
        <v>0</v>
      </c>
      <c r="Z2743" s="26">
        <v>0</v>
      </c>
      <c r="AA2743" s="26">
        <v>0</v>
      </c>
      <c r="AB2743" s="26">
        <v>0</v>
      </c>
      <c r="AC2743" s="26">
        <v>0</v>
      </c>
      <c r="AD2743" s="26">
        <v>0</v>
      </c>
      <c r="AE2743" s="26">
        <v>1.1992114105182767</v>
      </c>
    </row>
    <row r="2744" spans="1:31" x14ac:dyDescent="0.3">
      <c r="A2744">
        <v>2769372</v>
      </c>
      <c r="B2744">
        <v>1</v>
      </c>
      <c r="C2744" t="s">
        <v>81</v>
      </c>
      <c r="D2744" t="s">
        <v>118</v>
      </c>
      <c r="E2744" t="s">
        <v>170</v>
      </c>
      <c r="F2744" t="s">
        <v>7871</v>
      </c>
      <c r="G2744" t="s">
        <v>204</v>
      </c>
      <c r="H2744" t="s">
        <v>135</v>
      </c>
      <c r="I2744" t="s">
        <v>136</v>
      </c>
      <c r="J2744" t="s">
        <v>137</v>
      </c>
      <c r="K2744" t="s">
        <v>138</v>
      </c>
      <c r="L2744" t="s">
        <v>7872</v>
      </c>
      <c r="M2744" t="s">
        <v>7873</v>
      </c>
      <c r="N2744" s="26">
        <v>2.5663888880000001</v>
      </c>
      <c r="O2744">
        <v>0</v>
      </c>
      <c r="P2744">
        <v>15</v>
      </c>
      <c r="Q2744">
        <v>0</v>
      </c>
      <c r="R2744">
        <v>0</v>
      </c>
      <c r="S2744">
        <v>0</v>
      </c>
      <c r="T2744">
        <v>2</v>
      </c>
      <c r="U2744">
        <v>0</v>
      </c>
      <c r="V2744">
        <v>0</v>
      </c>
      <c r="W2744" s="26">
        <v>0</v>
      </c>
      <c r="X2744" s="26">
        <v>7.7036294821505198</v>
      </c>
      <c r="Y2744" s="26">
        <v>0</v>
      </c>
      <c r="Z2744" s="26">
        <v>0</v>
      </c>
      <c r="AA2744" s="26">
        <v>0</v>
      </c>
      <c r="AB2744" s="26">
        <v>1.403319523779097</v>
      </c>
      <c r="AC2744" s="26">
        <v>0</v>
      </c>
      <c r="AD2744" s="26">
        <v>0</v>
      </c>
      <c r="AE2744" s="26">
        <v>9.1069490059296161</v>
      </c>
    </row>
    <row r="2745" spans="1:31" x14ac:dyDescent="0.3">
      <c r="A2745">
        <v>2769140</v>
      </c>
      <c r="B2745">
        <v>1</v>
      </c>
      <c r="C2745" t="s">
        <v>81</v>
      </c>
      <c r="D2745" t="s">
        <v>117</v>
      </c>
      <c r="E2745" t="s">
        <v>170</v>
      </c>
      <c r="F2745" t="s">
        <v>7874</v>
      </c>
      <c r="G2745" t="s">
        <v>204</v>
      </c>
      <c r="H2745" t="s">
        <v>135</v>
      </c>
      <c r="I2745" t="s">
        <v>136</v>
      </c>
      <c r="J2745" t="s">
        <v>137</v>
      </c>
      <c r="K2745" t="s">
        <v>138</v>
      </c>
      <c r="L2745" t="s">
        <v>7875</v>
      </c>
      <c r="M2745" t="s">
        <v>7876</v>
      </c>
      <c r="N2745" s="26">
        <v>1.4894444440000001</v>
      </c>
      <c r="O2745">
        <v>0</v>
      </c>
      <c r="P2745">
        <v>12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 s="26">
        <v>0</v>
      </c>
      <c r="X2745" s="26">
        <v>0.73669080350666671</v>
      </c>
      <c r="Y2745" s="26">
        <v>0</v>
      </c>
      <c r="Z2745" s="26">
        <v>0</v>
      </c>
      <c r="AA2745" s="26">
        <v>0</v>
      </c>
      <c r="AB2745" s="26">
        <v>0</v>
      </c>
      <c r="AC2745" s="26">
        <v>0</v>
      </c>
      <c r="AD2745" s="26">
        <v>0</v>
      </c>
      <c r="AE2745" s="26">
        <v>0.73669080350666671</v>
      </c>
    </row>
    <row r="2746" spans="1:31" x14ac:dyDescent="0.3">
      <c r="A2746">
        <v>2768791</v>
      </c>
      <c r="B2746">
        <v>1</v>
      </c>
      <c r="C2746" t="s">
        <v>81</v>
      </c>
      <c r="D2746" t="s">
        <v>114</v>
      </c>
      <c r="E2746" t="s">
        <v>152</v>
      </c>
      <c r="F2746" t="s">
        <v>7877</v>
      </c>
      <c r="G2746" t="s">
        <v>159</v>
      </c>
      <c r="H2746" t="s">
        <v>149</v>
      </c>
      <c r="I2746" t="s">
        <v>136</v>
      </c>
      <c r="J2746" t="s">
        <v>137</v>
      </c>
      <c r="K2746" t="s">
        <v>138</v>
      </c>
      <c r="L2746" t="s">
        <v>7878</v>
      </c>
      <c r="M2746" t="s">
        <v>7879</v>
      </c>
      <c r="N2746" s="26">
        <v>0.29583333299999998</v>
      </c>
      <c r="O2746">
        <v>21</v>
      </c>
      <c r="P2746">
        <v>5873</v>
      </c>
      <c r="Q2746">
        <v>9</v>
      </c>
      <c r="R2746">
        <v>311</v>
      </c>
      <c r="S2746">
        <v>22</v>
      </c>
      <c r="T2746">
        <v>503</v>
      </c>
      <c r="U2746">
        <v>0</v>
      </c>
      <c r="V2746">
        <v>0</v>
      </c>
      <c r="W2746" s="26">
        <v>1.4304598641200368</v>
      </c>
      <c r="X2746" s="26">
        <v>112.4663450282976</v>
      </c>
      <c r="Y2746" s="26">
        <v>7.3712452968595104</v>
      </c>
      <c r="Z2746" s="26">
        <v>25.447761820523006</v>
      </c>
      <c r="AA2746" s="26">
        <v>21.55653349174689</v>
      </c>
      <c r="AB2746" s="26">
        <v>39.01305716952244</v>
      </c>
      <c r="AC2746" s="26">
        <v>0</v>
      </c>
      <c r="AD2746" s="26">
        <v>0</v>
      </c>
      <c r="AE2746" s="26">
        <v>207.28540267106945</v>
      </c>
    </row>
    <row r="2747" spans="1:31" x14ac:dyDescent="0.3">
      <c r="A2747">
        <v>2768622</v>
      </c>
      <c r="B2747">
        <v>1</v>
      </c>
      <c r="C2747" t="s">
        <v>80</v>
      </c>
      <c r="D2747" t="s">
        <v>100</v>
      </c>
      <c r="E2747" t="s">
        <v>132</v>
      </c>
      <c r="F2747" t="s">
        <v>7880</v>
      </c>
      <c r="G2747" t="s">
        <v>287</v>
      </c>
      <c r="H2747" t="s">
        <v>135</v>
      </c>
      <c r="I2747" t="s">
        <v>136</v>
      </c>
      <c r="J2747" t="s">
        <v>3</v>
      </c>
      <c r="K2747" t="s">
        <v>138</v>
      </c>
      <c r="L2747" t="s">
        <v>7881</v>
      </c>
      <c r="M2747" t="s">
        <v>7882</v>
      </c>
      <c r="N2747" s="26">
        <v>6.2869444440000004</v>
      </c>
      <c r="O2747">
        <v>0</v>
      </c>
      <c r="P2747">
        <v>1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 s="26">
        <v>0</v>
      </c>
      <c r="X2747" s="26">
        <v>2.2236678553315028</v>
      </c>
      <c r="Y2747" s="26">
        <v>0</v>
      </c>
      <c r="Z2747" s="26">
        <v>0</v>
      </c>
      <c r="AA2747" s="26">
        <v>0</v>
      </c>
      <c r="AB2747" s="26">
        <v>0</v>
      </c>
      <c r="AC2747" s="26">
        <v>0</v>
      </c>
      <c r="AD2747" s="26">
        <v>0</v>
      </c>
      <c r="AE2747" s="26">
        <v>2.2236678553315028</v>
      </c>
    </row>
    <row r="2748" spans="1:31" x14ac:dyDescent="0.3">
      <c r="A2748">
        <v>2769455</v>
      </c>
      <c r="B2748">
        <v>1</v>
      </c>
      <c r="C2748" t="s">
        <v>80</v>
      </c>
      <c r="D2748" t="s">
        <v>107</v>
      </c>
      <c r="E2748" t="s">
        <v>132</v>
      </c>
      <c r="F2748" t="s">
        <v>7883</v>
      </c>
      <c r="G2748" t="s">
        <v>134</v>
      </c>
      <c r="H2748" t="s">
        <v>135</v>
      </c>
      <c r="I2748" t="s">
        <v>136</v>
      </c>
      <c r="J2748" t="s">
        <v>137</v>
      </c>
      <c r="K2748" t="s">
        <v>138</v>
      </c>
      <c r="L2748" t="s">
        <v>7884</v>
      </c>
      <c r="M2748" t="s">
        <v>7885</v>
      </c>
      <c r="N2748" s="26">
        <v>1.066944444</v>
      </c>
      <c r="O2748">
        <v>0</v>
      </c>
      <c r="P2748">
        <v>13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 s="26">
        <v>0</v>
      </c>
      <c r="X2748" s="26">
        <v>4.0720787712951418</v>
      </c>
      <c r="Y2748" s="26">
        <v>0</v>
      </c>
      <c r="Z2748" s="26">
        <v>0</v>
      </c>
      <c r="AA2748" s="26">
        <v>0</v>
      </c>
      <c r="AB2748" s="26">
        <v>0</v>
      </c>
      <c r="AC2748" s="26">
        <v>0</v>
      </c>
      <c r="AD2748" s="26">
        <v>0</v>
      </c>
      <c r="AE2748" s="26">
        <v>4.0720787712951418</v>
      </c>
    </row>
    <row r="2749" spans="1:31" x14ac:dyDescent="0.3">
      <c r="A2749">
        <v>2768768</v>
      </c>
      <c r="B2749">
        <v>1</v>
      </c>
      <c r="C2749" t="s">
        <v>80</v>
      </c>
      <c r="D2749" t="s">
        <v>106</v>
      </c>
      <c r="E2749" t="s">
        <v>157</v>
      </c>
      <c r="F2749" t="s">
        <v>2923</v>
      </c>
      <c r="G2749" t="s">
        <v>159</v>
      </c>
      <c r="H2749" t="s">
        <v>149</v>
      </c>
      <c r="I2749" t="s">
        <v>136</v>
      </c>
      <c r="J2749" t="s">
        <v>137</v>
      </c>
      <c r="K2749" t="s">
        <v>138</v>
      </c>
      <c r="L2749" t="s">
        <v>7886</v>
      </c>
      <c r="M2749" t="s">
        <v>7887</v>
      </c>
      <c r="N2749" s="26">
        <v>0.23472222200000001</v>
      </c>
      <c r="O2749">
        <v>0</v>
      </c>
      <c r="P2749">
        <v>131</v>
      </c>
      <c r="Q2749">
        <v>33</v>
      </c>
      <c r="R2749">
        <v>267</v>
      </c>
      <c r="S2749">
        <v>9</v>
      </c>
      <c r="T2749">
        <v>65</v>
      </c>
      <c r="U2749">
        <v>1</v>
      </c>
      <c r="V2749">
        <v>0</v>
      </c>
      <c r="W2749" s="26">
        <v>0</v>
      </c>
      <c r="X2749" s="26">
        <v>8.3004109144432139</v>
      </c>
      <c r="Y2749" s="26">
        <v>6.7572867681523405</v>
      </c>
      <c r="Z2749" s="26">
        <v>7.1056327671522608</v>
      </c>
      <c r="AA2749" s="26">
        <v>8.7118535041749698</v>
      </c>
      <c r="AB2749" s="26">
        <v>4.3861821735782822</v>
      </c>
      <c r="AC2749" s="26">
        <v>3.9064715156798715</v>
      </c>
      <c r="AD2749" s="26">
        <v>0</v>
      </c>
      <c r="AE2749" s="26">
        <v>39.167837643180938</v>
      </c>
    </row>
    <row r="2750" spans="1:31" x14ac:dyDescent="0.3">
      <c r="A2750">
        <v>2769186</v>
      </c>
      <c r="B2750">
        <v>1</v>
      </c>
      <c r="C2750" t="s">
        <v>81</v>
      </c>
      <c r="D2750" t="s">
        <v>115</v>
      </c>
      <c r="E2750" t="s">
        <v>157</v>
      </c>
      <c r="F2750" t="s">
        <v>2017</v>
      </c>
      <c r="G2750" t="s">
        <v>159</v>
      </c>
      <c r="H2750" t="s">
        <v>149</v>
      </c>
      <c r="I2750" t="s">
        <v>136</v>
      </c>
      <c r="J2750" t="s">
        <v>137</v>
      </c>
      <c r="K2750" t="s">
        <v>138</v>
      </c>
      <c r="L2750" t="s">
        <v>7888</v>
      </c>
      <c r="M2750" t="s">
        <v>7889</v>
      </c>
      <c r="N2750" s="26">
        <v>0.10972222199999999</v>
      </c>
      <c r="O2750">
        <v>11</v>
      </c>
      <c r="P2750">
        <v>3393</v>
      </c>
      <c r="Q2750">
        <v>9</v>
      </c>
      <c r="R2750">
        <v>244</v>
      </c>
      <c r="S2750">
        <v>6</v>
      </c>
      <c r="T2750">
        <v>231</v>
      </c>
      <c r="U2750">
        <v>0</v>
      </c>
      <c r="V2750">
        <v>0</v>
      </c>
      <c r="W2750" s="26">
        <v>3.2535167180257685</v>
      </c>
      <c r="X2750" s="26">
        <v>23.314350904036981</v>
      </c>
      <c r="Y2750" s="26">
        <v>1.0432007638838861</v>
      </c>
      <c r="Z2750" s="26">
        <v>0.96941609160723685</v>
      </c>
      <c r="AA2750" s="26">
        <v>2.4418311153937937</v>
      </c>
      <c r="AB2750" s="26">
        <v>5.2069146763656029</v>
      </c>
      <c r="AC2750" s="26">
        <v>0</v>
      </c>
      <c r="AD2750" s="26">
        <v>0</v>
      </c>
      <c r="AE2750" s="26">
        <v>36.229230269313263</v>
      </c>
    </row>
    <row r="2751" spans="1:31" x14ac:dyDescent="0.3">
      <c r="A2751">
        <v>2768745</v>
      </c>
      <c r="B2751">
        <v>1</v>
      </c>
      <c r="C2751" t="s">
        <v>80</v>
      </c>
      <c r="D2751" t="s">
        <v>105</v>
      </c>
      <c r="E2751" t="s">
        <v>152</v>
      </c>
      <c r="F2751" t="s">
        <v>7890</v>
      </c>
      <c r="G2751" t="s">
        <v>159</v>
      </c>
      <c r="H2751" t="s">
        <v>149</v>
      </c>
      <c r="I2751" t="s">
        <v>136</v>
      </c>
      <c r="J2751" t="s">
        <v>137</v>
      </c>
      <c r="K2751" t="s">
        <v>138</v>
      </c>
      <c r="L2751" t="s">
        <v>7891</v>
      </c>
      <c r="M2751" t="s">
        <v>7892</v>
      </c>
      <c r="N2751" s="26">
        <v>2.707222222</v>
      </c>
      <c r="O2751">
        <v>2</v>
      </c>
      <c r="P2751">
        <v>1057</v>
      </c>
      <c r="Q2751">
        <v>4</v>
      </c>
      <c r="R2751">
        <v>125</v>
      </c>
      <c r="S2751">
        <v>19</v>
      </c>
      <c r="T2751">
        <v>107</v>
      </c>
      <c r="U2751">
        <v>4</v>
      </c>
      <c r="V2751">
        <v>0</v>
      </c>
      <c r="W2751" s="26">
        <v>2.5311409534536562</v>
      </c>
      <c r="X2751" s="26">
        <v>622.30968271604911</v>
      </c>
      <c r="Y2751" s="26">
        <v>3.5524326831119772</v>
      </c>
      <c r="Z2751" s="26">
        <v>57.811339886966209</v>
      </c>
      <c r="AA2751" s="26">
        <v>274.5900836660129</v>
      </c>
      <c r="AB2751" s="26">
        <v>205.31877160972343</v>
      </c>
      <c r="AC2751" s="26">
        <v>314.0361568557696</v>
      </c>
      <c r="AD2751" s="26">
        <v>0</v>
      </c>
      <c r="AE2751" s="26">
        <v>1480.149608371087</v>
      </c>
    </row>
    <row r="2752" spans="1:31" x14ac:dyDescent="0.3">
      <c r="A2752">
        <v>2769349</v>
      </c>
      <c r="B2752">
        <v>1</v>
      </c>
      <c r="C2752" t="s">
        <v>80</v>
      </c>
      <c r="D2752" t="s">
        <v>100</v>
      </c>
      <c r="E2752" t="s">
        <v>132</v>
      </c>
      <c r="F2752" t="s">
        <v>7893</v>
      </c>
      <c r="G2752" t="s">
        <v>197</v>
      </c>
      <c r="H2752" t="s">
        <v>135</v>
      </c>
      <c r="I2752" t="s">
        <v>136</v>
      </c>
      <c r="J2752" t="s">
        <v>137</v>
      </c>
      <c r="K2752" t="s">
        <v>138</v>
      </c>
      <c r="L2752" t="s">
        <v>7894</v>
      </c>
      <c r="M2752" t="s">
        <v>7895</v>
      </c>
      <c r="N2752" s="26">
        <v>1.670833333</v>
      </c>
      <c r="O2752">
        <v>0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0</v>
      </c>
      <c r="V2752">
        <v>0</v>
      </c>
      <c r="W2752" s="26">
        <v>0</v>
      </c>
      <c r="X2752" s="26">
        <v>0</v>
      </c>
      <c r="Y2752" s="26">
        <v>0</v>
      </c>
      <c r="Z2752" s="26">
        <v>0</v>
      </c>
      <c r="AA2752" s="26">
        <v>0</v>
      </c>
      <c r="AB2752" s="26">
        <v>0</v>
      </c>
      <c r="AC2752" s="26">
        <v>0</v>
      </c>
      <c r="AD2752" s="26">
        <v>0</v>
      </c>
      <c r="AE2752" s="26">
        <v>0</v>
      </c>
    </row>
    <row r="2753" spans="1:31" x14ac:dyDescent="0.3">
      <c r="A2753">
        <v>2768808</v>
      </c>
      <c r="B2753">
        <v>1</v>
      </c>
      <c r="C2753" t="s">
        <v>80</v>
      </c>
      <c r="D2753" t="s">
        <v>96</v>
      </c>
      <c r="E2753" t="s">
        <v>141</v>
      </c>
      <c r="F2753" t="s">
        <v>7896</v>
      </c>
      <c r="G2753" t="s">
        <v>344</v>
      </c>
      <c r="H2753" t="s">
        <v>135</v>
      </c>
      <c r="I2753" t="s">
        <v>136</v>
      </c>
      <c r="J2753" t="s">
        <v>137</v>
      </c>
      <c r="K2753" t="s">
        <v>138</v>
      </c>
      <c r="L2753" t="s">
        <v>7897</v>
      </c>
      <c r="M2753" t="s">
        <v>7898</v>
      </c>
      <c r="N2753" s="26">
        <v>1.8266666659999999</v>
      </c>
      <c r="O2753">
        <v>0</v>
      </c>
      <c r="P2753">
        <v>83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 s="26">
        <v>0</v>
      </c>
      <c r="X2753" s="26">
        <v>6.2854079516130614</v>
      </c>
      <c r="Y2753" s="26">
        <v>0</v>
      </c>
      <c r="Z2753" s="26">
        <v>0</v>
      </c>
      <c r="AA2753" s="26">
        <v>0</v>
      </c>
      <c r="AB2753" s="26">
        <v>0</v>
      </c>
      <c r="AC2753" s="26">
        <v>0</v>
      </c>
      <c r="AD2753" s="26">
        <v>0</v>
      </c>
      <c r="AE2753" s="26">
        <v>6.2854079516130614</v>
      </c>
    </row>
    <row r="2754" spans="1:31" x14ac:dyDescent="0.3">
      <c r="A2754">
        <v>2768954</v>
      </c>
      <c r="B2754">
        <v>1</v>
      </c>
      <c r="C2754" t="s">
        <v>81</v>
      </c>
      <c r="D2754" t="s">
        <v>128</v>
      </c>
      <c r="E2754" t="s">
        <v>146</v>
      </c>
      <c r="F2754" t="s">
        <v>7899</v>
      </c>
      <c r="G2754" t="s">
        <v>159</v>
      </c>
      <c r="H2754" t="s">
        <v>149</v>
      </c>
      <c r="I2754" t="s">
        <v>136</v>
      </c>
      <c r="J2754" t="s">
        <v>137</v>
      </c>
      <c r="K2754" t="s">
        <v>138</v>
      </c>
      <c r="L2754" t="s">
        <v>7900</v>
      </c>
      <c r="M2754" t="s">
        <v>7901</v>
      </c>
      <c r="N2754" s="26">
        <v>0.823333333</v>
      </c>
      <c r="O2754">
        <v>5</v>
      </c>
      <c r="P2754">
        <v>527</v>
      </c>
      <c r="Q2754">
        <v>8</v>
      </c>
      <c r="R2754">
        <v>1</v>
      </c>
      <c r="S2754">
        <v>3</v>
      </c>
      <c r="T2754">
        <v>51</v>
      </c>
      <c r="U2754">
        <v>0</v>
      </c>
      <c r="V2754">
        <v>0</v>
      </c>
      <c r="W2754" s="26">
        <v>1.0994582464974034</v>
      </c>
      <c r="X2754" s="26">
        <v>46.557056834032167</v>
      </c>
      <c r="Y2754" s="26">
        <v>0.23452820283728187</v>
      </c>
      <c r="Z2754" s="26">
        <v>5.8020021671635835E-2</v>
      </c>
      <c r="AA2754" s="26">
        <v>11.147416012865651</v>
      </c>
      <c r="AB2754" s="26">
        <v>11.535033104189349</v>
      </c>
      <c r="AC2754" s="26">
        <v>0</v>
      </c>
      <c r="AD2754" s="26">
        <v>0</v>
      </c>
      <c r="AE2754" s="26">
        <v>70.631512422093493</v>
      </c>
    </row>
    <row r="2755" spans="1:31" x14ac:dyDescent="0.3">
      <c r="A2755">
        <v>2768708</v>
      </c>
      <c r="B2755">
        <v>1</v>
      </c>
      <c r="C2755" t="s">
        <v>80</v>
      </c>
      <c r="D2755" t="s">
        <v>85</v>
      </c>
      <c r="E2755" t="s">
        <v>132</v>
      </c>
      <c r="F2755" t="s">
        <v>7078</v>
      </c>
      <c r="G2755" t="s">
        <v>307</v>
      </c>
      <c r="H2755" t="s">
        <v>135</v>
      </c>
      <c r="I2755" t="s">
        <v>136</v>
      </c>
      <c r="J2755" t="s">
        <v>137</v>
      </c>
      <c r="K2755" t="s">
        <v>138</v>
      </c>
      <c r="L2755" t="s">
        <v>7902</v>
      </c>
      <c r="M2755" t="s">
        <v>7903</v>
      </c>
      <c r="N2755" s="26">
        <v>4.4102777770000001</v>
      </c>
      <c r="O2755">
        <v>0</v>
      </c>
      <c r="P2755">
        <v>10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 s="26">
        <v>0</v>
      </c>
      <c r="X2755" s="26">
        <v>9.7859959963200414</v>
      </c>
      <c r="Y2755" s="26">
        <v>0</v>
      </c>
      <c r="Z2755" s="26">
        <v>0</v>
      </c>
      <c r="AA2755" s="26">
        <v>0</v>
      </c>
      <c r="AB2755" s="26">
        <v>0</v>
      </c>
      <c r="AC2755" s="26">
        <v>0</v>
      </c>
      <c r="AD2755" s="26">
        <v>0</v>
      </c>
      <c r="AE2755" s="26">
        <v>9.7859959963200414</v>
      </c>
    </row>
    <row r="2756" spans="1:31" x14ac:dyDescent="0.3">
      <c r="A2756">
        <v>2768559</v>
      </c>
      <c r="B2756">
        <v>1</v>
      </c>
      <c r="C2756" t="s">
        <v>80</v>
      </c>
      <c r="D2756" t="s">
        <v>101</v>
      </c>
      <c r="E2756" t="s">
        <v>170</v>
      </c>
      <c r="F2756" t="s">
        <v>7904</v>
      </c>
      <c r="G2756" t="s">
        <v>143</v>
      </c>
      <c r="H2756" t="s">
        <v>135</v>
      </c>
      <c r="I2756" t="s">
        <v>136</v>
      </c>
      <c r="J2756" t="s">
        <v>137</v>
      </c>
      <c r="K2756" t="s">
        <v>138</v>
      </c>
      <c r="L2756" t="s">
        <v>7905</v>
      </c>
      <c r="M2756" t="s">
        <v>7906</v>
      </c>
      <c r="N2756" s="26">
        <v>0.74611111100000005</v>
      </c>
      <c r="O2756">
        <v>0</v>
      </c>
      <c r="P2756">
        <v>220</v>
      </c>
      <c r="Q2756">
        <v>0</v>
      </c>
      <c r="R2756">
        <v>0</v>
      </c>
      <c r="S2756">
        <v>0</v>
      </c>
      <c r="T2756">
        <v>11</v>
      </c>
      <c r="U2756">
        <v>0</v>
      </c>
      <c r="V2756">
        <v>0</v>
      </c>
      <c r="W2756" s="26">
        <v>0</v>
      </c>
      <c r="X2756" s="26">
        <v>22.632783696157404</v>
      </c>
      <c r="Y2756" s="26">
        <v>0</v>
      </c>
      <c r="Z2756" s="26">
        <v>0</v>
      </c>
      <c r="AA2756" s="26">
        <v>0</v>
      </c>
      <c r="AB2756" s="26">
        <v>2.7001869709279989</v>
      </c>
      <c r="AC2756" s="26">
        <v>0</v>
      </c>
      <c r="AD2756" s="26">
        <v>0</v>
      </c>
      <c r="AE2756" s="26">
        <v>25.332970667085402</v>
      </c>
    </row>
    <row r="2757" spans="1:31" x14ac:dyDescent="0.3">
      <c r="A2757">
        <v>2768854</v>
      </c>
      <c r="B2757">
        <v>1</v>
      </c>
      <c r="C2757" t="s">
        <v>80</v>
      </c>
      <c r="D2757" t="s">
        <v>97</v>
      </c>
      <c r="E2757" t="s">
        <v>175</v>
      </c>
      <c r="F2757" t="s">
        <v>4059</v>
      </c>
      <c r="G2757" t="s">
        <v>159</v>
      </c>
      <c r="H2757" t="s">
        <v>149</v>
      </c>
      <c r="I2757" t="s">
        <v>136</v>
      </c>
      <c r="J2757" t="s">
        <v>137</v>
      </c>
      <c r="K2757" t="s">
        <v>138</v>
      </c>
      <c r="L2757" t="s">
        <v>7907</v>
      </c>
      <c r="M2757" t="s">
        <v>7908</v>
      </c>
      <c r="N2757" s="26">
        <v>5.3611111000000003E-2</v>
      </c>
      <c r="O2757">
        <v>54</v>
      </c>
      <c r="P2757">
        <v>5059</v>
      </c>
      <c r="Q2757">
        <v>0</v>
      </c>
      <c r="R2757">
        <v>112</v>
      </c>
      <c r="S2757">
        <v>12</v>
      </c>
      <c r="T2757">
        <v>608</v>
      </c>
      <c r="U2757">
        <v>0</v>
      </c>
      <c r="V2757">
        <v>0</v>
      </c>
      <c r="W2757" s="26">
        <v>17.594300783920875</v>
      </c>
      <c r="X2757" s="26">
        <v>96.607635398410309</v>
      </c>
      <c r="Y2757" s="26">
        <v>0</v>
      </c>
      <c r="Z2757" s="26">
        <v>1.248434744476602</v>
      </c>
      <c r="AA2757" s="26">
        <v>14.65226344141375</v>
      </c>
      <c r="AB2757" s="26">
        <v>38.74853266762986</v>
      </c>
      <c r="AC2757" s="26">
        <v>0</v>
      </c>
      <c r="AD2757" s="26">
        <v>0</v>
      </c>
      <c r="AE2757" s="26">
        <v>168.85116703585138</v>
      </c>
    </row>
    <row r="2758" spans="1:31" x14ac:dyDescent="0.3">
      <c r="A2758">
        <v>2769395</v>
      </c>
      <c r="B2758">
        <v>1</v>
      </c>
      <c r="C2758" t="s">
        <v>81</v>
      </c>
      <c r="D2758" t="s">
        <v>122</v>
      </c>
      <c r="E2758" t="s">
        <v>146</v>
      </c>
      <c r="F2758" t="s">
        <v>7909</v>
      </c>
      <c r="G2758" t="s">
        <v>344</v>
      </c>
      <c r="H2758" t="s">
        <v>149</v>
      </c>
      <c r="I2758" t="s">
        <v>136</v>
      </c>
      <c r="J2758" t="s">
        <v>137</v>
      </c>
      <c r="K2758" t="s">
        <v>138</v>
      </c>
      <c r="L2758" t="s">
        <v>7910</v>
      </c>
      <c r="M2758" t="s">
        <v>7911</v>
      </c>
      <c r="N2758" s="26">
        <v>2.7552777769999999</v>
      </c>
      <c r="O2758">
        <v>0</v>
      </c>
      <c r="P2758">
        <v>48</v>
      </c>
      <c r="Q2758">
        <v>0</v>
      </c>
      <c r="R2758">
        <v>0</v>
      </c>
      <c r="S2758">
        <v>0</v>
      </c>
      <c r="T2758">
        <v>1</v>
      </c>
      <c r="U2758">
        <v>0</v>
      </c>
      <c r="V2758">
        <v>0</v>
      </c>
      <c r="W2758" s="26">
        <v>0</v>
      </c>
      <c r="X2758" s="26">
        <v>14.029570064713697</v>
      </c>
      <c r="Y2758" s="26">
        <v>0</v>
      </c>
      <c r="Z2758" s="26">
        <v>0</v>
      </c>
      <c r="AA2758" s="26">
        <v>0</v>
      </c>
      <c r="AB2758" s="26">
        <v>0</v>
      </c>
      <c r="AC2758" s="26">
        <v>0</v>
      </c>
      <c r="AD2758" s="26">
        <v>0</v>
      </c>
      <c r="AE2758" s="26">
        <v>14.029570064713697</v>
      </c>
    </row>
    <row r="2759" spans="1:31" x14ac:dyDescent="0.3">
      <c r="A2759">
        <v>2769226</v>
      </c>
      <c r="B2759">
        <v>1</v>
      </c>
      <c r="C2759" t="s">
        <v>80</v>
      </c>
      <c r="D2759" t="s">
        <v>94</v>
      </c>
      <c r="E2759" t="s">
        <v>170</v>
      </c>
      <c r="F2759" t="s">
        <v>7912</v>
      </c>
      <c r="G2759" t="s">
        <v>612</v>
      </c>
      <c r="H2759" t="s">
        <v>135</v>
      </c>
      <c r="I2759" t="s">
        <v>136</v>
      </c>
      <c r="J2759" t="s">
        <v>137</v>
      </c>
      <c r="K2759" t="s">
        <v>138</v>
      </c>
      <c r="L2759" t="s">
        <v>7913</v>
      </c>
      <c r="M2759" t="s">
        <v>7914</v>
      </c>
      <c r="N2759" s="26">
        <v>1.9566666660000001</v>
      </c>
      <c r="O2759">
        <v>0</v>
      </c>
      <c r="P2759">
        <v>4</v>
      </c>
      <c r="Q2759">
        <v>0</v>
      </c>
      <c r="R2759">
        <v>0</v>
      </c>
      <c r="S2759">
        <v>0</v>
      </c>
      <c r="T2759">
        <v>1</v>
      </c>
      <c r="U2759">
        <v>0</v>
      </c>
      <c r="V2759">
        <v>0</v>
      </c>
      <c r="W2759" s="26">
        <v>0</v>
      </c>
      <c r="X2759" s="26">
        <v>0.52774607897672543</v>
      </c>
      <c r="Y2759" s="26">
        <v>0</v>
      </c>
      <c r="Z2759" s="26">
        <v>0</v>
      </c>
      <c r="AA2759" s="26">
        <v>0</v>
      </c>
      <c r="AB2759" s="26">
        <v>0</v>
      </c>
      <c r="AC2759" s="26">
        <v>0</v>
      </c>
      <c r="AD2759" s="26">
        <v>0</v>
      </c>
      <c r="AE2759" s="26">
        <v>0.52774607897672543</v>
      </c>
    </row>
    <row r="2760" spans="1:31" x14ac:dyDescent="0.3">
      <c r="A2760">
        <v>2768871</v>
      </c>
      <c r="B2760">
        <v>1</v>
      </c>
      <c r="C2760" t="s">
        <v>80</v>
      </c>
      <c r="D2760" t="s">
        <v>96</v>
      </c>
      <c r="E2760" t="s">
        <v>132</v>
      </c>
      <c r="F2760" t="s">
        <v>7915</v>
      </c>
      <c r="G2760" t="s">
        <v>134</v>
      </c>
      <c r="H2760" t="s">
        <v>135</v>
      </c>
      <c r="I2760" t="s">
        <v>136</v>
      </c>
      <c r="J2760" t="s">
        <v>137</v>
      </c>
      <c r="K2760" t="s">
        <v>138</v>
      </c>
      <c r="L2760" t="s">
        <v>7916</v>
      </c>
      <c r="M2760" t="s">
        <v>7917</v>
      </c>
      <c r="N2760" s="26">
        <v>5.965833333</v>
      </c>
      <c r="O2760">
        <v>0</v>
      </c>
      <c r="P2760">
        <v>2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 s="26">
        <v>0</v>
      </c>
      <c r="X2760" s="26">
        <v>0</v>
      </c>
      <c r="Y2760" s="26">
        <v>0</v>
      </c>
      <c r="Z2760" s="26">
        <v>0</v>
      </c>
      <c r="AA2760" s="26">
        <v>0</v>
      </c>
      <c r="AB2760" s="26">
        <v>0</v>
      </c>
      <c r="AC2760" s="26">
        <v>0</v>
      </c>
      <c r="AD2760" s="26">
        <v>0</v>
      </c>
      <c r="AE2760" s="26">
        <v>0</v>
      </c>
    </row>
    <row r="2761" spans="1:31" x14ac:dyDescent="0.3">
      <c r="A2761">
        <v>2768848</v>
      </c>
      <c r="B2761">
        <v>1</v>
      </c>
      <c r="C2761" t="s">
        <v>80</v>
      </c>
      <c r="D2761" t="s">
        <v>105</v>
      </c>
      <c r="E2761" t="s">
        <v>146</v>
      </c>
      <c r="F2761" t="s">
        <v>7918</v>
      </c>
      <c r="G2761" t="s">
        <v>774</v>
      </c>
      <c r="H2761" t="s">
        <v>149</v>
      </c>
      <c r="I2761" t="s">
        <v>136</v>
      </c>
      <c r="J2761" t="s">
        <v>137</v>
      </c>
      <c r="K2761" t="s">
        <v>187</v>
      </c>
      <c r="L2761" t="s">
        <v>7919</v>
      </c>
      <c r="M2761" t="s">
        <v>7920</v>
      </c>
      <c r="N2761" s="26">
        <v>2.8169444440000002</v>
      </c>
      <c r="O2761">
        <v>3</v>
      </c>
      <c r="P2761">
        <v>2648</v>
      </c>
      <c r="Q2761">
        <v>4</v>
      </c>
      <c r="R2761">
        <v>338</v>
      </c>
      <c r="S2761">
        <v>42</v>
      </c>
      <c r="T2761">
        <v>374</v>
      </c>
      <c r="U2761">
        <v>7</v>
      </c>
      <c r="V2761">
        <v>2</v>
      </c>
      <c r="W2761" s="26">
        <v>3.3086635927629815</v>
      </c>
      <c r="X2761" s="26">
        <v>1881.8863766878342</v>
      </c>
      <c r="Y2761" s="26">
        <v>3.7629464835102708</v>
      </c>
      <c r="Z2761" s="26">
        <v>129.87859592834266</v>
      </c>
      <c r="AA2761" s="26">
        <v>633.45592754798577</v>
      </c>
      <c r="AB2761" s="26">
        <v>879.52186376592556</v>
      </c>
      <c r="AC2761" s="26">
        <v>893.67299130847709</v>
      </c>
      <c r="AD2761" s="26">
        <v>9.1981815049282734</v>
      </c>
      <c r="AE2761" s="26">
        <v>4434.6855468197673</v>
      </c>
    </row>
    <row r="2762" spans="1:31" x14ac:dyDescent="0.3">
      <c r="A2762">
        <v>2768504</v>
      </c>
      <c r="B2762">
        <v>2</v>
      </c>
      <c r="C2762" t="s">
        <v>80</v>
      </c>
      <c r="D2762" t="s">
        <v>90</v>
      </c>
      <c r="E2762" t="s">
        <v>146</v>
      </c>
      <c r="F2762" t="s">
        <v>7921</v>
      </c>
      <c r="G2762" t="s">
        <v>159</v>
      </c>
      <c r="H2762" t="s">
        <v>149</v>
      </c>
      <c r="I2762" t="s">
        <v>136</v>
      </c>
      <c r="J2762" t="s">
        <v>137</v>
      </c>
      <c r="K2762" t="s">
        <v>138</v>
      </c>
      <c r="L2762" t="s">
        <v>6915</v>
      </c>
      <c r="M2762" t="s">
        <v>7922</v>
      </c>
      <c r="N2762" s="26">
        <v>1.3361111109999999</v>
      </c>
      <c r="O2762">
        <v>0</v>
      </c>
      <c r="P2762">
        <v>4068</v>
      </c>
      <c r="Q2762">
        <v>0</v>
      </c>
      <c r="R2762">
        <v>0</v>
      </c>
      <c r="S2762">
        <v>1</v>
      </c>
      <c r="T2762">
        <v>431</v>
      </c>
      <c r="U2762">
        <v>0</v>
      </c>
      <c r="V2762">
        <v>0</v>
      </c>
      <c r="W2762" s="26">
        <v>0</v>
      </c>
      <c r="X2762" s="26">
        <v>1168.282483927645</v>
      </c>
      <c r="Y2762" s="26">
        <v>0</v>
      </c>
      <c r="Z2762" s="26">
        <v>0</v>
      </c>
      <c r="AA2762" s="26">
        <v>103.17496619151808</v>
      </c>
      <c r="AB2762" s="26">
        <v>255.53009283595389</v>
      </c>
      <c r="AC2762" s="26">
        <v>0</v>
      </c>
      <c r="AD2762" s="26">
        <v>0</v>
      </c>
      <c r="AE2762" s="26">
        <v>1526.9875429551169</v>
      </c>
    </row>
    <row r="2763" spans="1:31" x14ac:dyDescent="0.3">
      <c r="A2763">
        <v>2768638</v>
      </c>
      <c r="B2763">
        <v>2</v>
      </c>
      <c r="C2763" t="s">
        <v>80</v>
      </c>
      <c r="D2763" t="s">
        <v>100</v>
      </c>
      <c r="E2763" t="s">
        <v>170</v>
      </c>
      <c r="F2763" t="s">
        <v>7923</v>
      </c>
      <c r="G2763" t="s">
        <v>134</v>
      </c>
      <c r="H2763" t="s">
        <v>135</v>
      </c>
      <c r="I2763" t="s">
        <v>136</v>
      </c>
      <c r="J2763" t="s">
        <v>137</v>
      </c>
      <c r="K2763" t="s">
        <v>138</v>
      </c>
      <c r="L2763" t="s">
        <v>7924</v>
      </c>
      <c r="M2763" t="s">
        <v>7925</v>
      </c>
      <c r="N2763" s="26">
        <v>2.5325000000000002</v>
      </c>
      <c r="O2763">
        <v>0</v>
      </c>
      <c r="P2763">
        <v>41</v>
      </c>
      <c r="Q2763">
        <v>0</v>
      </c>
      <c r="R2763">
        <v>7</v>
      </c>
      <c r="S2763">
        <v>0</v>
      </c>
      <c r="T2763">
        <v>4</v>
      </c>
      <c r="U2763">
        <v>0</v>
      </c>
      <c r="V2763">
        <v>0</v>
      </c>
      <c r="W2763" s="26">
        <v>0</v>
      </c>
      <c r="X2763" s="26">
        <v>8.8542224508257448</v>
      </c>
      <c r="Y2763" s="26">
        <v>0</v>
      </c>
      <c r="Z2763" s="26">
        <v>0</v>
      </c>
      <c r="AA2763" s="26">
        <v>0</v>
      </c>
      <c r="AB2763" s="26">
        <v>0.49114149341999525</v>
      </c>
      <c r="AC2763" s="26">
        <v>0</v>
      </c>
      <c r="AD2763" s="26">
        <v>0</v>
      </c>
      <c r="AE2763" s="26">
        <v>9.3453639442457401</v>
      </c>
    </row>
    <row r="2764" spans="1:31" x14ac:dyDescent="0.3">
      <c r="A2764">
        <v>2769040</v>
      </c>
      <c r="B2764">
        <v>1</v>
      </c>
      <c r="C2764" t="s">
        <v>80</v>
      </c>
      <c r="D2764" t="s">
        <v>110</v>
      </c>
      <c r="E2764" t="s">
        <v>141</v>
      </c>
      <c r="F2764" t="s">
        <v>7926</v>
      </c>
      <c r="G2764" t="s">
        <v>172</v>
      </c>
      <c r="H2764" t="s">
        <v>135</v>
      </c>
      <c r="I2764" t="s">
        <v>136</v>
      </c>
      <c r="J2764" t="s">
        <v>137</v>
      </c>
      <c r="K2764" t="s">
        <v>138</v>
      </c>
      <c r="L2764" t="s">
        <v>7927</v>
      </c>
      <c r="M2764" t="s">
        <v>7928</v>
      </c>
      <c r="N2764" s="26">
        <v>1.6988888879999999</v>
      </c>
      <c r="O2764">
        <v>0</v>
      </c>
      <c r="P2764">
        <v>147</v>
      </c>
      <c r="Q2764">
        <v>0</v>
      </c>
      <c r="R2764">
        <v>0</v>
      </c>
      <c r="S2764">
        <v>0</v>
      </c>
      <c r="T2764">
        <v>13</v>
      </c>
      <c r="U2764">
        <v>0</v>
      </c>
      <c r="V2764">
        <v>0</v>
      </c>
      <c r="W2764" s="26">
        <v>0</v>
      </c>
      <c r="X2764" s="26">
        <v>97.770950313536545</v>
      </c>
      <c r="Y2764" s="26">
        <v>0</v>
      </c>
      <c r="Z2764" s="26">
        <v>0</v>
      </c>
      <c r="AA2764" s="26">
        <v>0</v>
      </c>
      <c r="AB2764" s="26">
        <v>11.096218903145557</v>
      </c>
      <c r="AC2764" s="26">
        <v>0</v>
      </c>
      <c r="AD2764" s="26">
        <v>0</v>
      </c>
      <c r="AE2764" s="26">
        <v>108.8671692166821</v>
      </c>
    </row>
    <row r="2765" spans="1:31" x14ac:dyDescent="0.3">
      <c r="A2765">
        <v>2771719</v>
      </c>
      <c r="B2765">
        <v>1</v>
      </c>
      <c r="C2765" t="s">
        <v>80</v>
      </c>
      <c r="D2765" t="s">
        <v>105</v>
      </c>
      <c r="E2765" t="s">
        <v>146</v>
      </c>
      <c r="F2765" t="s">
        <v>7929</v>
      </c>
      <c r="G2765" t="s">
        <v>148</v>
      </c>
      <c r="H2765" t="s">
        <v>149</v>
      </c>
      <c r="I2765" t="s">
        <v>136</v>
      </c>
      <c r="J2765" t="s">
        <v>137</v>
      </c>
      <c r="K2765" t="s">
        <v>138</v>
      </c>
      <c r="L2765" t="s">
        <v>7930</v>
      </c>
      <c r="M2765" t="s">
        <v>7931</v>
      </c>
      <c r="N2765" s="26">
        <v>1.3588888880000001</v>
      </c>
      <c r="O2765">
        <v>0</v>
      </c>
      <c r="P2765">
        <v>116</v>
      </c>
      <c r="Q2765">
        <v>1</v>
      </c>
      <c r="R2765">
        <v>1</v>
      </c>
      <c r="S2765">
        <v>0</v>
      </c>
      <c r="T2765">
        <v>39</v>
      </c>
      <c r="U2765">
        <v>0</v>
      </c>
      <c r="V2765">
        <v>0</v>
      </c>
      <c r="W2765" s="26">
        <v>0</v>
      </c>
      <c r="X2765" s="26">
        <v>44.053096223145758</v>
      </c>
      <c r="Y2765" s="26">
        <v>0.41179616764781291</v>
      </c>
      <c r="Z2765" s="26">
        <v>0</v>
      </c>
      <c r="AA2765" s="26">
        <v>0</v>
      </c>
      <c r="AB2765" s="26">
        <v>15.227342152141615</v>
      </c>
      <c r="AC2765" s="26">
        <v>0</v>
      </c>
      <c r="AD2765" s="26">
        <v>0</v>
      </c>
      <c r="AE2765" s="26">
        <v>59.692234542935189</v>
      </c>
    </row>
    <row r="2766" spans="1:31" x14ac:dyDescent="0.3">
      <c r="A2766">
        <v>2769014</v>
      </c>
      <c r="B2766">
        <v>1</v>
      </c>
      <c r="C2766" t="s">
        <v>80</v>
      </c>
      <c r="D2766" t="s">
        <v>94</v>
      </c>
      <c r="E2766" t="s">
        <v>157</v>
      </c>
      <c r="F2766" t="s">
        <v>7932</v>
      </c>
      <c r="G2766" t="s">
        <v>159</v>
      </c>
      <c r="H2766" t="s">
        <v>149</v>
      </c>
      <c r="I2766" t="s">
        <v>136</v>
      </c>
      <c r="J2766" t="s">
        <v>137</v>
      </c>
      <c r="K2766" t="s">
        <v>138</v>
      </c>
      <c r="L2766" t="s">
        <v>7933</v>
      </c>
      <c r="M2766" t="s">
        <v>7934</v>
      </c>
      <c r="N2766" s="26">
        <v>9.8055555000000003E-2</v>
      </c>
      <c r="O2766">
        <v>0</v>
      </c>
      <c r="P2766">
        <v>146</v>
      </c>
      <c r="Q2766">
        <v>1</v>
      </c>
      <c r="R2766">
        <v>7</v>
      </c>
      <c r="S2766">
        <v>13</v>
      </c>
      <c r="T2766">
        <v>20</v>
      </c>
      <c r="U2766">
        <v>4</v>
      </c>
      <c r="V2766">
        <v>0</v>
      </c>
      <c r="W2766" s="26">
        <v>0</v>
      </c>
      <c r="X2766" s="26">
        <v>2.526249893690153</v>
      </c>
      <c r="Y2766" s="26">
        <v>19.849622309456866</v>
      </c>
      <c r="Z2766" s="26">
        <v>0.17320232543733616</v>
      </c>
      <c r="AA2766" s="26">
        <v>16.484098038643829</v>
      </c>
      <c r="AB2766" s="26">
        <v>1.9119794215658661</v>
      </c>
      <c r="AC2766" s="26">
        <v>115.01874116578962</v>
      </c>
      <c r="AD2766" s="26">
        <v>0</v>
      </c>
      <c r="AE2766" s="26">
        <v>155.96389315458367</v>
      </c>
    </row>
    <row r="2767" spans="1:31" x14ac:dyDescent="0.3">
      <c r="A2767">
        <v>2769077</v>
      </c>
      <c r="B2767">
        <v>1</v>
      </c>
      <c r="C2767" t="s">
        <v>81</v>
      </c>
      <c r="D2767" t="s">
        <v>112</v>
      </c>
      <c r="E2767" t="s">
        <v>152</v>
      </c>
      <c r="F2767" t="s">
        <v>7935</v>
      </c>
      <c r="G2767" t="s">
        <v>159</v>
      </c>
      <c r="H2767" t="s">
        <v>149</v>
      </c>
      <c r="I2767" t="s">
        <v>136</v>
      </c>
      <c r="J2767" t="s">
        <v>137</v>
      </c>
      <c r="K2767" t="s">
        <v>138</v>
      </c>
      <c r="L2767" t="s">
        <v>7936</v>
      </c>
      <c r="M2767" t="s">
        <v>7937</v>
      </c>
      <c r="N2767" s="26">
        <v>3.312777777</v>
      </c>
      <c r="O2767">
        <v>2</v>
      </c>
      <c r="P2767">
        <v>154</v>
      </c>
      <c r="Q2767">
        <v>22</v>
      </c>
      <c r="R2767">
        <v>10</v>
      </c>
      <c r="S2767">
        <v>2</v>
      </c>
      <c r="T2767">
        <v>9</v>
      </c>
      <c r="U2767">
        <v>0</v>
      </c>
      <c r="V2767">
        <v>0</v>
      </c>
      <c r="W2767" s="26">
        <v>1.8716113801922218</v>
      </c>
      <c r="X2767" s="26">
        <v>72.79958779405284</v>
      </c>
      <c r="Y2767" s="26">
        <v>7.7191704695538883</v>
      </c>
      <c r="Z2767" s="26">
        <v>1.2731676216888888</v>
      </c>
      <c r="AA2767" s="26">
        <v>120.31789932550114</v>
      </c>
      <c r="AB2767" s="26">
        <v>7.5010852047757366</v>
      </c>
      <c r="AC2767" s="26">
        <v>0</v>
      </c>
      <c r="AD2767" s="26">
        <v>0</v>
      </c>
      <c r="AE2767" s="26">
        <v>211.48252179576471</v>
      </c>
    </row>
    <row r="2768" spans="1:31" x14ac:dyDescent="0.3">
      <c r="A2768">
        <v>2769326</v>
      </c>
      <c r="B2768">
        <v>1</v>
      </c>
      <c r="C2768" t="s">
        <v>80</v>
      </c>
      <c r="D2768" t="s">
        <v>105</v>
      </c>
      <c r="E2768" t="s">
        <v>170</v>
      </c>
      <c r="F2768" t="s">
        <v>7938</v>
      </c>
      <c r="G2768" t="s">
        <v>204</v>
      </c>
      <c r="H2768" t="s">
        <v>135</v>
      </c>
      <c r="I2768" t="s">
        <v>136</v>
      </c>
      <c r="J2768" t="s">
        <v>137</v>
      </c>
      <c r="K2768" t="s">
        <v>138</v>
      </c>
      <c r="L2768" t="s">
        <v>7939</v>
      </c>
      <c r="M2768" t="s">
        <v>7940</v>
      </c>
      <c r="N2768" s="26">
        <v>3.196666666</v>
      </c>
      <c r="O2768">
        <v>0</v>
      </c>
      <c r="P2768">
        <v>66</v>
      </c>
      <c r="Q2768">
        <v>0</v>
      </c>
      <c r="R2768">
        <v>0</v>
      </c>
      <c r="S2768">
        <v>0</v>
      </c>
      <c r="T2768">
        <v>7</v>
      </c>
      <c r="U2768">
        <v>0</v>
      </c>
      <c r="V2768">
        <v>0</v>
      </c>
      <c r="W2768" s="26">
        <v>0</v>
      </c>
      <c r="X2768" s="26">
        <v>62.00237909135538</v>
      </c>
      <c r="Y2768" s="26">
        <v>0</v>
      </c>
      <c r="Z2768" s="26">
        <v>0</v>
      </c>
      <c r="AA2768" s="26">
        <v>0</v>
      </c>
      <c r="AB2768" s="26">
        <v>18.960644347520823</v>
      </c>
      <c r="AC2768" s="26">
        <v>0</v>
      </c>
      <c r="AD2768" s="26">
        <v>0</v>
      </c>
      <c r="AE2768" s="26">
        <v>80.963023438876206</v>
      </c>
    </row>
    <row r="2769" spans="1:31" x14ac:dyDescent="0.3">
      <c r="A2769">
        <v>2768504</v>
      </c>
      <c r="B2769">
        <v>3</v>
      </c>
      <c r="C2769" t="s">
        <v>80</v>
      </c>
      <c r="D2769" t="s">
        <v>90</v>
      </c>
      <c r="E2769" t="s">
        <v>146</v>
      </c>
      <c r="F2769" t="s">
        <v>7941</v>
      </c>
      <c r="G2769" t="s">
        <v>159</v>
      </c>
      <c r="H2769" t="s">
        <v>149</v>
      </c>
      <c r="I2769" t="s">
        <v>136</v>
      </c>
      <c r="J2769" t="s">
        <v>137</v>
      </c>
      <c r="K2769" t="s">
        <v>138</v>
      </c>
      <c r="L2769" t="s">
        <v>7922</v>
      </c>
      <c r="M2769" t="s">
        <v>7942</v>
      </c>
      <c r="N2769" s="26">
        <v>0.41249999999999998</v>
      </c>
      <c r="O2769">
        <v>0</v>
      </c>
      <c r="P2769">
        <v>528</v>
      </c>
      <c r="Q2769">
        <v>0</v>
      </c>
      <c r="R2769">
        <v>0</v>
      </c>
      <c r="S2769">
        <v>0</v>
      </c>
      <c r="T2769">
        <v>51</v>
      </c>
      <c r="U2769">
        <v>0</v>
      </c>
      <c r="V2769">
        <v>0</v>
      </c>
      <c r="W2769" s="26">
        <v>0</v>
      </c>
      <c r="X2769" s="26">
        <v>48.292233010115723</v>
      </c>
      <c r="Y2769" s="26">
        <v>0</v>
      </c>
      <c r="Z2769" s="26">
        <v>0</v>
      </c>
      <c r="AA2769" s="26">
        <v>0</v>
      </c>
      <c r="AB2769" s="26">
        <v>4.4242635685824654</v>
      </c>
      <c r="AC2769" s="26">
        <v>0</v>
      </c>
      <c r="AD2769" s="26">
        <v>0</v>
      </c>
      <c r="AE2769" s="26">
        <v>52.716496578698191</v>
      </c>
    </row>
    <row r="2770" spans="1:31" x14ac:dyDescent="0.3">
      <c r="A2770">
        <v>2768934</v>
      </c>
      <c r="B2770">
        <v>1</v>
      </c>
      <c r="C2770" t="s">
        <v>81</v>
      </c>
      <c r="D2770" t="s">
        <v>118</v>
      </c>
      <c r="E2770" t="s">
        <v>152</v>
      </c>
      <c r="F2770" t="s">
        <v>7943</v>
      </c>
      <c r="G2770" t="s">
        <v>960</v>
      </c>
      <c r="H2770" t="s">
        <v>149</v>
      </c>
      <c r="I2770" t="s">
        <v>136</v>
      </c>
      <c r="J2770" t="s">
        <v>137</v>
      </c>
      <c r="K2770" t="s">
        <v>138</v>
      </c>
      <c r="L2770" t="s">
        <v>7944</v>
      </c>
      <c r="M2770" t="s">
        <v>7945</v>
      </c>
      <c r="N2770" s="26">
        <v>0.75111111100000005</v>
      </c>
      <c r="O2770">
        <v>4</v>
      </c>
      <c r="P2770">
        <v>980</v>
      </c>
      <c r="Q2770">
        <v>53</v>
      </c>
      <c r="R2770">
        <v>152</v>
      </c>
      <c r="S2770">
        <v>7</v>
      </c>
      <c r="T2770">
        <v>80</v>
      </c>
      <c r="U2770">
        <v>0</v>
      </c>
      <c r="V2770">
        <v>0</v>
      </c>
      <c r="W2770" s="26">
        <v>8.5257986783188446</v>
      </c>
      <c r="X2770" s="26">
        <v>31.83003704679329</v>
      </c>
      <c r="Y2770" s="26">
        <v>1.1845550232272031</v>
      </c>
      <c r="Z2770" s="26">
        <v>6.7142136715306728</v>
      </c>
      <c r="AA2770" s="26">
        <v>4.5995682131109072</v>
      </c>
      <c r="AB2770" s="26">
        <v>17.717796738458233</v>
      </c>
      <c r="AC2770" s="26">
        <v>0</v>
      </c>
      <c r="AD2770" s="26">
        <v>0</v>
      </c>
      <c r="AE2770" s="26">
        <v>70.571969371439152</v>
      </c>
    </row>
    <row r="2771" spans="1:31" x14ac:dyDescent="0.3">
      <c r="A2771">
        <v>2769020</v>
      </c>
      <c r="B2771">
        <v>1</v>
      </c>
      <c r="C2771" t="s">
        <v>80</v>
      </c>
      <c r="D2771" t="s">
        <v>100</v>
      </c>
      <c r="E2771" t="s">
        <v>132</v>
      </c>
      <c r="F2771" t="s">
        <v>7946</v>
      </c>
      <c r="G2771" t="s">
        <v>307</v>
      </c>
      <c r="H2771" t="s">
        <v>135</v>
      </c>
      <c r="I2771" t="s">
        <v>136</v>
      </c>
      <c r="J2771" t="s">
        <v>137</v>
      </c>
      <c r="K2771" t="s">
        <v>138</v>
      </c>
      <c r="L2771" t="s">
        <v>7947</v>
      </c>
      <c r="M2771" t="s">
        <v>7948</v>
      </c>
      <c r="N2771" s="26">
        <v>5.056944444</v>
      </c>
      <c r="O2771">
        <v>0</v>
      </c>
      <c r="P2771">
        <v>1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 s="26">
        <v>0</v>
      </c>
      <c r="X2771" s="26">
        <v>0</v>
      </c>
      <c r="Y2771" s="26">
        <v>0</v>
      </c>
      <c r="Z2771" s="26">
        <v>0</v>
      </c>
      <c r="AA2771" s="26">
        <v>0</v>
      </c>
      <c r="AB2771" s="26">
        <v>0</v>
      </c>
      <c r="AC2771" s="26">
        <v>0</v>
      </c>
      <c r="AD2771" s="26">
        <v>0</v>
      </c>
      <c r="AE2771" s="26">
        <v>0</v>
      </c>
    </row>
    <row r="2772" spans="1:31" x14ac:dyDescent="0.3">
      <c r="A2772">
        <v>2768536</v>
      </c>
      <c r="B2772">
        <v>1</v>
      </c>
      <c r="C2772" t="s">
        <v>80</v>
      </c>
      <c r="D2772" t="s">
        <v>83</v>
      </c>
      <c r="E2772" t="s">
        <v>132</v>
      </c>
      <c r="F2772" t="s">
        <v>7949</v>
      </c>
      <c r="G2772" t="s">
        <v>307</v>
      </c>
      <c r="H2772" t="s">
        <v>135</v>
      </c>
      <c r="I2772" t="s">
        <v>136</v>
      </c>
      <c r="J2772" t="s">
        <v>137</v>
      </c>
      <c r="K2772" t="s">
        <v>138</v>
      </c>
      <c r="L2772" t="s">
        <v>7950</v>
      </c>
      <c r="M2772" t="s">
        <v>7951</v>
      </c>
      <c r="N2772" s="26">
        <v>0.65916666599999996</v>
      </c>
      <c r="O2772">
        <v>0</v>
      </c>
      <c r="P2772">
        <v>8</v>
      </c>
      <c r="Q2772">
        <v>0</v>
      </c>
      <c r="R2772">
        <v>0</v>
      </c>
      <c r="S2772">
        <v>0</v>
      </c>
      <c r="T2772">
        <v>3</v>
      </c>
      <c r="U2772">
        <v>0</v>
      </c>
      <c r="V2772">
        <v>0</v>
      </c>
      <c r="W2772" s="26">
        <v>0</v>
      </c>
      <c r="X2772" s="26">
        <v>0.74067297662817366</v>
      </c>
      <c r="Y2772" s="26">
        <v>0</v>
      </c>
      <c r="Z2772" s="26">
        <v>0</v>
      </c>
      <c r="AA2772" s="26">
        <v>0</v>
      </c>
      <c r="AB2772" s="26">
        <v>0.71553003258612358</v>
      </c>
      <c r="AC2772" s="26">
        <v>0</v>
      </c>
      <c r="AD2772" s="26">
        <v>0</v>
      </c>
      <c r="AE2772" s="26">
        <v>1.4562030092142972</v>
      </c>
    </row>
    <row r="2773" spans="1:31" x14ac:dyDescent="0.3">
      <c r="A2773">
        <v>2769189</v>
      </c>
      <c r="B2773">
        <v>1</v>
      </c>
      <c r="C2773" t="s">
        <v>80</v>
      </c>
      <c r="D2773" t="s">
        <v>83</v>
      </c>
      <c r="E2773" t="s">
        <v>170</v>
      </c>
      <c r="F2773" t="s">
        <v>7952</v>
      </c>
      <c r="G2773" t="s">
        <v>143</v>
      </c>
      <c r="H2773" t="s">
        <v>135</v>
      </c>
      <c r="I2773" t="s">
        <v>136</v>
      </c>
      <c r="J2773" t="s">
        <v>137</v>
      </c>
      <c r="K2773" t="s">
        <v>138</v>
      </c>
      <c r="L2773" t="s">
        <v>7953</v>
      </c>
      <c r="M2773" t="s">
        <v>7954</v>
      </c>
      <c r="N2773" s="26">
        <v>1.324166666</v>
      </c>
      <c r="O2773">
        <v>0</v>
      </c>
      <c r="P2773">
        <v>2</v>
      </c>
      <c r="Q2773">
        <v>0</v>
      </c>
      <c r="R2773">
        <v>4</v>
      </c>
      <c r="S2773">
        <v>0</v>
      </c>
      <c r="T2773">
        <v>0</v>
      </c>
      <c r="U2773">
        <v>0</v>
      </c>
      <c r="V2773">
        <v>0</v>
      </c>
      <c r="W2773" s="26">
        <v>0</v>
      </c>
      <c r="X2773" s="26">
        <v>3.8063213476579958</v>
      </c>
      <c r="Y2773" s="26">
        <v>0</v>
      </c>
      <c r="Z2773" s="26">
        <v>3.4120270549709031</v>
      </c>
      <c r="AA2773" s="26">
        <v>0</v>
      </c>
      <c r="AB2773" s="26">
        <v>0</v>
      </c>
      <c r="AC2773" s="26">
        <v>0</v>
      </c>
      <c r="AD2773" s="26">
        <v>0</v>
      </c>
      <c r="AE2773" s="26">
        <v>7.2183484026288989</v>
      </c>
    </row>
    <row r="2774" spans="1:31" x14ac:dyDescent="0.3">
      <c r="A2774">
        <v>2769335</v>
      </c>
      <c r="B2774">
        <v>1</v>
      </c>
      <c r="C2774" t="s">
        <v>80</v>
      </c>
      <c r="D2774" t="s">
        <v>97</v>
      </c>
      <c r="E2774" t="s">
        <v>146</v>
      </c>
      <c r="F2774" t="s">
        <v>7955</v>
      </c>
      <c r="G2774" t="s">
        <v>159</v>
      </c>
      <c r="H2774" t="s">
        <v>149</v>
      </c>
      <c r="I2774" t="s">
        <v>136</v>
      </c>
      <c r="J2774" t="s">
        <v>137</v>
      </c>
      <c r="K2774" t="s">
        <v>138</v>
      </c>
      <c r="L2774" t="s">
        <v>7956</v>
      </c>
      <c r="M2774" t="s">
        <v>7957</v>
      </c>
      <c r="N2774" s="26">
        <v>0.81499999999999995</v>
      </c>
      <c r="O2774">
        <v>0</v>
      </c>
      <c r="P2774">
        <v>456</v>
      </c>
      <c r="Q2774">
        <v>0</v>
      </c>
      <c r="R2774">
        <v>3</v>
      </c>
      <c r="S2774">
        <v>1</v>
      </c>
      <c r="T2774">
        <v>70</v>
      </c>
      <c r="U2774">
        <v>0</v>
      </c>
      <c r="V2774">
        <v>0</v>
      </c>
      <c r="W2774" s="26">
        <v>0</v>
      </c>
      <c r="X2774" s="26">
        <v>116.09466939487108</v>
      </c>
      <c r="Y2774" s="26">
        <v>0</v>
      </c>
      <c r="Z2774" s="26">
        <v>0.42700192312485752</v>
      </c>
      <c r="AA2774" s="26">
        <v>38.950173332241569</v>
      </c>
      <c r="AB2774" s="26">
        <v>40.560666919301568</v>
      </c>
      <c r="AC2774" s="26">
        <v>0</v>
      </c>
      <c r="AD2774" s="26">
        <v>0</v>
      </c>
      <c r="AE2774" s="26">
        <v>196.03251156953905</v>
      </c>
    </row>
    <row r="2775" spans="1:31" x14ac:dyDescent="0.3">
      <c r="A2775">
        <v>2768671</v>
      </c>
      <c r="B2775">
        <v>1</v>
      </c>
      <c r="C2775" t="s">
        <v>80</v>
      </c>
      <c r="D2775" t="s">
        <v>110</v>
      </c>
      <c r="E2775" t="s">
        <v>170</v>
      </c>
      <c r="F2775" t="s">
        <v>7958</v>
      </c>
      <c r="G2775" t="s">
        <v>287</v>
      </c>
      <c r="H2775" t="s">
        <v>135</v>
      </c>
      <c r="I2775" t="s">
        <v>136</v>
      </c>
      <c r="J2775" t="s">
        <v>137</v>
      </c>
      <c r="K2775" t="s">
        <v>138</v>
      </c>
      <c r="L2775" t="s">
        <v>7959</v>
      </c>
      <c r="M2775" t="s">
        <v>7960</v>
      </c>
      <c r="N2775" s="26">
        <v>1.0277777770000001</v>
      </c>
      <c r="O2775">
        <v>0</v>
      </c>
      <c r="P2775">
        <v>66</v>
      </c>
      <c r="Q2775">
        <v>0</v>
      </c>
      <c r="R2775">
        <v>0</v>
      </c>
      <c r="S2775">
        <v>0</v>
      </c>
      <c r="T2775">
        <v>1</v>
      </c>
      <c r="U2775">
        <v>0</v>
      </c>
      <c r="V2775">
        <v>0</v>
      </c>
      <c r="W2775" s="26">
        <v>0</v>
      </c>
      <c r="X2775" s="26">
        <v>18.411502193258968</v>
      </c>
      <c r="Y2775" s="26">
        <v>0</v>
      </c>
      <c r="Z2775" s="26">
        <v>0</v>
      </c>
      <c r="AA2775" s="26">
        <v>0</v>
      </c>
      <c r="AB2775" s="26">
        <v>1.5992170250555553</v>
      </c>
      <c r="AC2775" s="26">
        <v>0</v>
      </c>
      <c r="AD2775" s="26">
        <v>0</v>
      </c>
      <c r="AE2775" s="26">
        <v>20.010719218314524</v>
      </c>
    </row>
    <row r="2776" spans="1:31" x14ac:dyDescent="0.3">
      <c r="A2776">
        <v>2768648</v>
      </c>
      <c r="B2776">
        <v>1</v>
      </c>
      <c r="C2776" t="s">
        <v>80</v>
      </c>
      <c r="D2776" t="s">
        <v>92</v>
      </c>
      <c r="E2776" t="s">
        <v>157</v>
      </c>
      <c r="F2776" t="s">
        <v>7961</v>
      </c>
      <c r="G2776" t="s">
        <v>159</v>
      </c>
      <c r="H2776" t="s">
        <v>149</v>
      </c>
      <c r="I2776" t="s">
        <v>136</v>
      </c>
      <c r="J2776" t="s">
        <v>137</v>
      </c>
      <c r="K2776" t="s">
        <v>138</v>
      </c>
      <c r="L2776" t="s">
        <v>7962</v>
      </c>
      <c r="M2776" t="s">
        <v>7963</v>
      </c>
      <c r="N2776" s="26">
        <v>9.3888888000000004E-2</v>
      </c>
      <c r="O2776">
        <v>0</v>
      </c>
      <c r="P2776">
        <v>1126</v>
      </c>
      <c r="Q2776">
        <v>9</v>
      </c>
      <c r="R2776">
        <v>362</v>
      </c>
      <c r="S2776">
        <v>14</v>
      </c>
      <c r="T2776">
        <v>112</v>
      </c>
      <c r="U2776">
        <v>0</v>
      </c>
      <c r="V2776">
        <v>0</v>
      </c>
      <c r="W2776" s="26">
        <v>0</v>
      </c>
      <c r="X2776" s="26">
        <v>21.664370578106578</v>
      </c>
      <c r="Y2776" s="26">
        <v>2.3299114698269294</v>
      </c>
      <c r="Z2776" s="26">
        <v>3.5794012595941789</v>
      </c>
      <c r="AA2776" s="26">
        <v>6.1018499587495159</v>
      </c>
      <c r="AB2776" s="26">
        <v>15.309168744296427</v>
      </c>
      <c r="AC2776" s="26">
        <v>0</v>
      </c>
      <c r="AD2776" s="26">
        <v>0</v>
      </c>
      <c r="AE2776" s="26">
        <v>48.984702010573628</v>
      </c>
    </row>
    <row r="2777" spans="1:31" x14ac:dyDescent="0.3">
      <c r="A2777">
        <v>2769381</v>
      </c>
      <c r="B2777">
        <v>1</v>
      </c>
      <c r="C2777" t="s">
        <v>80</v>
      </c>
      <c r="D2777" t="s">
        <v>94</v>
      </c>
      <c r="E2777" t="s">
        <v>157</v>
      </c>
      <c r="F2777" t="s">
        <v>7859</v>
      </c>
      <c r="G2777" t="s">
        <v>159</v>
      </c>
      <c r="H2777" t="s">
        <v>149</v>
      </c>
      <c r="I2777" t="s">
        <v>136</v>
      </c>
      <c r="J2777" t="s">
        <v>137</v>
      </c>
      <c r="K2777" t="s">
        <v>138</v>
      </c>
      <c r="L2777" t="s">
        <v>7964</v>
      </c>
      <c r="M2777" t="s">
        <v>7965</v>
      </c>
      <c r="N2777" s="26">
        <v>0.516666666</v>
      </c>
      <c r="O2777">
        <v>0</v>
      </c>
      <c r="P2777">
        <v>526</v>
      </c>
      <c r="Q2777">
        <v>0</v>
      </c>
      <c r="R2777">
        <v>0</v>
      </c>
      <c r="S2777">
        <v>1</v>
      </c>
      <c r="T2777">
        <v>21</v>
      </c>
      <c r="U2777">
        <v>0</v>
      </c>
      <c r="V2777">
        <v>0</v>
      </c>
      <c r="W2777" s="26">
        <v>0</v>
      </c>
      <c r="X2777" s="26">
        <v>23.176536251191294</v>
      </c>
      <c r="Y2777" s="26">
        <v>0</v>
      </c>
      <c r="Z2777" s="26">
        <v>0</v>
      </c>
      <c r="AA2777" s="26">
        <v>0.11063921030400001</v>
      </c>
      <c r="AB2777" s="26">
        <v>4.8066872024986758</v>
      </c>
      <c r="AC2777" s="26">
        <v>0</v>
      </c>
      <c r="AD2777" s="26">
        <v>0</v>
      </c>
      <c r="AE2777" s="26">
        <v>28.093862663993971</v>
      </c>
    </row>
    <row r="2778" spans="1:31" x14ac:dyDescent="0.3">
      <c r="A2778">
        <v>2769212</v>
      </c>
      <c r="B2778">
        <v>1</v>
      </c>
      <c r="C2778" t="s">
        <v>80</v>
      </c>
      <c r="D2778" t="s">
        <v>103</v>
      </c>
      <c r="E2778" t="s">
        <v>132</v>
      </c>
      <c r="F2778" t="s">
        <v>6943</v>
      </c>
      <c r="G2778" t="s">
        <v>197</v>
      </c>
      <c r="H2778" t="s">
        <v>135</v>
      </c>
      <c r="I2778" t="s">
        <v>136</v>
      </c>
      <c r="J2778" t="s">
        <v>137</v>
      </c>
      <c r="K2778" t="s">
        <v>138</v>
      </c>
      <c r="L2778" t="s">
        <v>7966</v>
      </c>
      <c r="M2778" t="s">
        <v>7967</v>
      </c>
      <c r="N2778" s="26">
        <v>0.75472222200000005</v>
      </c>
      <c r="O2778">
        <v>0</v>
      </c>
      <c r="P2778">
        <v>14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 s="26">
        <v>0</v>
      </c>
      <c r="X2778" s="26">
        <v>3.7972267353576203</v>
      </c>
      <c r="Y2778" s="26">
        <v>0</v>
      </c>
      <c r="Z2778" s="26">
        <v>0</v>
      </c>
      <c r="AA2778" s="26">
        <v>0</v>
      </c>
      <c r="AB2778" s="26">
        <v>0</v>
      </c>
      <c r="AC2778" s="26">
        <v>0</v>
      </c>
      <c r="AD2778" s="26">
        <v>0</v>
      </c>
      <c r="AE2778" s="26">
        <v>3.7972267353576203</v>
      </c>
    </row>
    <row r="2779" spans="1:31" x14ac:dyDescent="0.3">
      <c r="A2779">
        <v>2768694</v>
      </c>
      <c r="B2779">
        <v>1</v>
      </c>
      <c r="C2779" t="s">
        <v>81</v>
      </c>
      <c r="D2779" t="s">
        <v>122</v>
      </c>
      <c r="E2779" t="s">
        <v>152</v>
      </c>
      <c r="F2779" t="s">
        <v>7470</v>
      </c>
      <c r="G2779" t="s">
        <v>628</v>
      </c>
      <c r="H2779" t="s">
        <v>149</v>
      </c>
      <c r="I2779" t="s">
        <v>136</v>
      </c>
      <c r="J2779" t="s">
        <v>137</v>
      </c>
      <c r="K2779" t="s">
        <v>187</v>
      </c>
      <c r="L2779" t="s">
        <v>7968</v>
      </c>
      <c r="M2779" t="s">
        <v>7969</v>
      </c>
      <c r="N2779" s="26">
        <v>8.9499999999999993</v>
      </c>
      <c r="O2779">
        <v>0</v>
      </c>
      <c r="P2779">
        <v>138</v>
      </c>
      <c r="Q2779">
        <v>0</v>
      </c>
      <c r="R2779">
        <v>0</v>
      </c>
      <c r="S2779">
        <v>14</v>
      </c>
      <c r="T2779">
        <v>12</v>
      </c>
      <c r="U2779">
        <v>1</v>
      </c>
      <c r="V2779">
        <v>0</v>
      </c>
      <c r="W2779" s="26">
        <v>0</v>
      </c>
      <c r="X2779" s="26">
        <v>139.34488803693884</v>
      </c>
      <c r="Y2779" s="26">
        <v>0</v>
      </c>
      <c r="Z2779" s="26">
        <v>0</v>
      </c>
      <c r="AA2779" s="26">
        <v>88.349723579202433</v>
      </c>
      <c r="AB2779" s="26">
        <v>44.026153717132701</v>
      </c>
      <c r="AC2779" s="26">
        <v>0</v>
      </c>
      <c r="AD2779" s="26">
        <v>0</v>
      </c>
      <c r="AE2779" s="26">
        <v>271.72076533327402</v>
      </c>
    </row>
    <row r="2780" spans="1:31" x14ac:dyDescent="0.3">
      <c r="A2780">
        <v>2769398</v>
      </c>
      <c r="B2780">
        <v>1</v>
      </c>
      <c r="C2780" t="s">
        <v>80</v>
      </c>
      <c r="D2780" t="s">
        <v>106</v>
      </c>
      <c r="E2780" t="s">
        <v>141</v>
      </c>
      <c r="F2780" t="s">
        <v>7329</v>
      </c>
      <c r="G2780" t="s">
        <v>344</v>
      </c>
      <c r="H2780" t="s">
        <v>135</v>
      </c>
      <c r="I2780" t="s">
        <v>136</v>
      </c>
      <c r="J2780" t="s">
        <v>137</v>
      </c>
      <c r="K2780" t="s">
        <v>138</v>
      </c>
      <c r="L2780" t="s">
        <v>7970</v>
      </c>
      <c r="M2780" t="s">
        <v>7971</v>
      </c>
      <c r="N2780" s="26">
        <v>2.105555555</v>
      </c>
      <c r="O2780">
        <v>0</v>
      </c>
      <c r="P2780">
        <v>13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 s="26">
        <v>0</v>
      </c>
      <c r="X2780" s="26">
        <v>0.75576944176385741</v>
      </c>
      <c r="Y2780" s="26">
        <v>0</v>
      </c>
      <c r="Z2780" s="26">
        <v>0</v>
      </c>
      <c r="AA2780" s="26">
        <v>0</v>
      </c>
      <c r="AB2780" s="26">
        <v>0</v>
      </c>
      <c r="AC2780" s="26">
        <v>0</v>
      </c>
      <c r="AD2780" s="26">
        <v>0</v>
      </c>
      <c r="AE2780" s="26">
        <v>0.75576944176385741</v>
      </c>
    </row>
    <row r="2781" spans="1:31" x14ac:dyDescent="0.3">
      <c r="A2781">
        <v>2769003</v>
      </c>
      <c r="B2781">
        <v>1</v>
      </c>
      <c r="C2781" t="s">
        <v>80</v>
      </c>
      <c r="D2781" t="s">
        <v>101</v>
      </c>
      <c r="E2781" t="s">
        <v>157</v>
      </c>
      <c r="F2781" t="s">
        <v>7972</v>
      </c>
      <c r="G2781" t="s">
        <v>159</v>
      </c>
      <c r="H2781" t="s">
        <v>149</v>
      </c>
      <c r="I2781" t="s">
        <v>136</v>
      </c>
      <c r="J2781" t="s">
        <v>137</v>
      </c>
      <c r="K2781" t="s">
        <v>138</v>
      </c>
      <c r="L2781" t="s">
        <v>7973</v>
      </c>
      <c r="M2781" t="s">
        <v>7974</v>
      </c>
      <c r="N2781" s="26">
        <v>0.55166666600000003</v>
      </c>
      <c r="O2781">
        <v>5</v>
      </c>
      <c r="P2781">
        <v>0</v>
      </c>
      <c r="Q2781">
        <v>2</v>
      </c>
      <c r="R2781">
        <v>0</v>
      </c>
      <c r="S2781">
        <v>20</v>
      </c>
      <c r="T2781">
        <v>0</v>
      </c>
      <c r="U2781">
        <v>0</v>
      </c>
      <c r="V2781">
        <v>0</v>
      </c>
      <c r="W2781" s="26">
        <v>23.719471941805089</v>
      </c>
      <c r="X2781" s="26">
        <v>0</v>
      </c>
      <c r="Y2781" s="26">
        <v>1.4350004340224805</v>
      </c>
      <c r="Z2781" s="26">
        <v>0</v>
      </c>
      <c r="AA2781" s="26">
        <v>15.861667884861035</v>
      </c>
      <c r="AB2781" s="26">
        <v>0</v>
      </c>
      <c r="AC2781" s="26">
        <v>0</v>
      </c>
      <c r="AD2781" s="26">
        <v>0</v>
      </c>
      <c r="AE2781" s="26">
        <v>41.016140260688601</v>
      </c>
    </row>
    <row r="2782" spans="1:31" x14ac:dyDescent="0.3">
      <c r="A2782">
        <v>2768654</v>
      </c>
      <c r="B2782">
        <v>1</v>
      </c>
      <c r="C2782" t="s">
        <v>80</v>
      </c>
      <c r="D2782" t="s">
        <v>110</v>
      </c>
      <c r="E2782" t="s">
        <v>141</v>
      </c>
      <c r="F2782" t="s">
        <v>7975</v>
      </c>
      <c r="G2782" t="s">
        <v>186</v>
      </c>
      <c r="H2782" t="s">
        <v>135</v>
      </c>
      <c r="I2782" t="s">
        <v>136</v>
      </c>
      <c r="J2782" t="s">
        <v>137</v>
      </c>
      <c r="K2782" t="s">
        <v>187</v>
      </c>
      <c r="L2782" t="s">
        <v>7976</v>
      </c>
      <c r="M2782" t="s">
        <v>7977</v>
      </c>
      <c r="N2782" s="26">
        <v>3.7852777770000001</v>
      </c>
      <c r="O2782">
        <v>0</v>
      </c>
      <c r="P2782">
        <v>960</v>
      </c>
      <c r="Q2782">
        <v>0</v>
      </c>
      <c r="R2782">
        <v>0</v>
      </c>
      <c r="S2782">
        <v>0</v>
      </c>
      <c r="T2782">
        <v>51</v>
      </c>
      <c r="U2782">
        <v>0</v>
      </c>
      <c r="V2782">
        <v>0</v>
      </c>
      <c r="W2782" s="26">
        <v>0</v>
      </c>
      <c r="X2782" s="26">
        <v>989.05493569079772</v>
      </c>
      <c r="Y2782" s="26">
        <v>0</v>
      </c>
      <c r="Z2782" s="26">
        <v>0</v>
      </c>
      <c r="AA2782" s="26">
        <v>0</v>
      </c>
      <c r="AB2782" s="26">
        <v>165.84978004868773</v>
      </c>
      <c r="AC2782" s="26">
        <v>0</v>
      </c>
      <c r="AD2782" s="26">
        <v>0</v>
      </c>
      <c r="AE2782" s="26">
        <v>1154.9047157394855</v>
      </c>
    </row>
    <row r="2783" spans="1:31" x14ac:dyDescent="0.3">
      <c r="A2783">
        <v>2769298</v>
      </c>
      <c r="B2783">
        <v>1</v>
      </c>
      <c r="C2783" t="s">
        <v>80</v>
      </c>
      <c r="D2783" t="s">
        <v>82</v>
      </c>
      <c r="E2783" t="s">
        <v>132</v>
      </c>
      <c r="F2783" t="s">
        <v>7978</v>
      </c>
      <c r="G2783" t="s">
        <v>197</v>
      </c>
      <c r="H2783" t="s">
        <v>135</v>
      </c>
      <c r="I2783" t="s">
        <v>136</v>
      </c>
      <c r="J2783" t="s">
        <v>137</v>
      </c>
      <c r="K2783" t="s">
        <v>138</v>
      </c>
      <c r="L2783" t="s">
        <v>7979</v>
      </c>
      <c r="M2783" t="s">
        <v>7980</v>
      </c>
      <c r="N2783" s="26">
        <v>2.247777777</v>
      </c>
      <c r="O2783">
        <v>0</v>
      </c>
      <c r="P2783">
        <v>2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 s="26">
        <v>0</v>
      </c>
      <c r="X2783" s="26">
        <v>0.72512699111866574</v>
      </c>
      <c r="Y2783" s="26">
        <v>0</v>
      </c>
      <c r="Z2783" s="26">
        <v>0</v>
      </c>
      <c r="AA2783" s="26">
        <v>0</v>
      </c>
      <c r="AB2783" s="26">
        <v>0</v>
      </c>
      <c r="AC2783" s="26">
        <v>0</v>
      </c>
      <c r="AD2783" s="26">
        <v>0</v>
      </c>
      <c r="AE2783" s="26">
        <v>0.72512699111866574</v>
      </c>
    </row>
    <row r="2784" spans="1:31" x14ac:dyDescent="0.3">
      <c r="A2784">
        <v>2769464</v>
      </c>
      <c r="B2784">
        <v>1</v>
      </c>
      <c r="C2784" t="s">
        <v>81</v>
      </c>
      <c r="D2784" t="s">
        <v>118</v>
      </c>
      <c r="E2784" t="s">
        <v>170</v>
      </c>
      <c r="F2784" t="s">
        <v>7981</v>
      </c>
      <c r="G2784" t="s">
        <v>143</v>
      </c>
      <c r="H2784" t="s">
        <v>135</v>
      </c>
      <c r="I2784" t="s">
        <v>136</v>
      </c>
      <c r="J2784" t="s">
        <v>137</v>
      </c>
      <c r="K2784" t="s">
        <v>138</v>
      </c>
      <c r="L2784" t="s">
        <v>7982</v>
      </c>
      <c r="M2784" t="s">
        <v>7983</v>
      </c>
      <c r="N2784" s="26">
        <v>0.38305555499999999</v>
      </c>
      <c r="O2784">
        <v>0</v>
      </c>
      <c r="P2784">
        <v>162</v>
      </c>
      <c r="Q2784">
        <v>0</v>
      </c>
      <c r="R2784">
        <v>0</v>
      </c>
      <c r="S2784">
        <v>0</v>
      </c>
      <c r="T2784">
        <v>17</v>
      </c>
      <c r="U2784">
        <v>0</v>
      </c>
      <c r="V2784">
        <v>0</v>
      </c>
      <c r="W2784" s="26">
        <v>0</v>
      </c>
      <c r="X2784" s="26">
        <v>13.887131017469642</v>
      </c>
      <c r="Y2784" s="26">
        <v>0</v>
      </c>
      <c r="Z2784" s="26">
        <v>0</v>
      </c>
      <c r="AA2784" s="26">
        <v>0</v>
      </c>
      <c r="AB2784" s="26">
        <v>2.607551358512243</v>
      </c>
      <c r="AC2784" s="26">
        <v>0</v>
      </c>
      <c r="AD2784" s="26">
        <v>0</v>
      </c>
      <c r="AE2784" s="26">
        <v>16.494682375981885</v>
      </c>
    </row>
    <row r="2785" spans="1:31" x14ac:dyDescent="0.3">
      <c r="A2785">
        <v>2769129</v>
      </c>
      <c r="B2785">
        <v>1</v>
      </c>
      <c r="C2785" t="s">
        <v>81</v>
      </c>
      <c r="D2785" t="s">
        <v>114</v>
      </c>
      <c r="E2785" t="s">
        <v>166</v>
      </c>
      <c r="F2785" t="s">
        <v>7984</v>
      </c>
      <c r="G2785" t="s">
        <v>204</v>
      </c>
      <c r="H2785" t="s">
        <v>135</v>
      </c>
      <c r="I2785" t="s">
        <v>136</v>
      </c>
      <c r="J2785" t="s">
        <v>137</v>
      </c>
      <c r="K2785" t="s">
        <v>138</v>
      </c>
      <c r="L2785" t="s">
        <v>7985</v>
      </c>
      <c r="M2785" t="s">
        <v>7986</v>
      </c>
      <c r="N2785" s="26">
        <v>1.0494444439999999</v>
      </c>
      <c r="O2785">
        <v>0</v>
      </c>
      <c r="P2785">
        <v>8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 s="26">
        <v>0</v>
      </c>
      <c r="X2785" s="26">
        <v>1.5763563809980934</v>
      </c>
      <c r="Y2785" s="26">
        <v>0</v>
      </c>
      <c r="Z2785" s="26">
        <v>0</v>
      </c>
      <c r="AA2785" s="26">
        <v>0</v>
      </c>
      <c r="AB2785" s="26">
        <v>0</v>
      </c>
      <c r="AC2785" s="26">
        <v>0</v>
      </c>
      <c r="AD2785" s="26">
        <v>0</v>
      </c>
      <c r="AE2785" s="26">
        <v>1.5763563809980934</v>
      </c>
    </row>
    <row r="2786" spans="1:31" x14ac:dyDescent="0.3">
      <c r="A2786">
        <v>2769484</v>
      </c>
      <c r="B2786">
        <v>1</v>
      </c>
      <c r="C2786" t="s">
        <v>80</v>
      </c>
      <c r="D2786" t="s">
        <v>105</v>
      </c>
      <c r="E2786" t="s">
        <v>141</v>
      </c>
      <c r="F2786" t="s">
        <v>7987</v>
      </c>
      <c r="G2786" t="s">
        <v>143</v>
      </c>
      <c r="H2786" t="s">
        <v>135</v>
      </c>
      <c r="I2786" t="s">
        <v>136</v>
      </c>
      <c r="J2786" t="s">
        <v>137</v>
      </c>
      <c r="K2786" t="s">
        <v>138</v>
      </c>
      <c r="L2786" t="s">
        <v>7988</v>
      </c>
      <c r="M2786" t="s">
        <v>7989</v>
      </c>
      <c r="N2786" s="26">
        <v>0.99194444400000004</v>
      </c>
      <c r="O2786">
        <v>0</v>
      </c>
      <c r="P2786">
        <v>116</v>
      </c>
      <c r="Q2786">
        <v>0</v>
      </c>
      <c r="R2786">
        <v>1</v>
      </c>
      <c r="S2786">
        <v>0</v>
      </c>
      <c r="T2786">
        <v>39</v>
      </c>
      <c r="U2786">
        <v>0</v>
      </c>
      <c r="V2786">
        <v>0</v>
      </c>
      <c r="W2786" s="26">
        <v>0</v>
      </c>
      <c r="X2786" s="26">
        <v>30.89258500645537</v>
      </c>
      <c r="Y2786" s="26">
        <v>0</v>
      </c>
      <c r="Z2786" s="26">
        <v>0</v>
      </c>
      <c r="AA2786" s="26">
        <v>0</v>
      </c>
      <c r="AB2786" s="26">
        <v>10.324512147659792</v>
      </c>
      <c r="AC2786" s="26">
        <v>0</v>
      </c>
      <c r="AD2786" s="26">
        <v>0</v>
      </c>
      <c r="AE2786" s="26">
        <v>41.217097154115166</v>
      </c>
    </row>
    <row r="2787" spans="1:31" x14ac:dyDescent="0.3">
      <c r="A2787">
        <v>2768943</v>
      </c>
      <c r="B2787">
        <v>1</v>
      </c>
      <c r="C2787" t="s">
        <v>80</v>
      </c>
      <c r="D2787" t="s">
        <v>94</v>
      </c>
      <c r="E2787" t="s">
        <v>141</v>
      </c>
      <c r="F2787" t="s">
        <v>7990</v>
      </c>
      <c r="G2787" t="s">
        <v>143</v>
      </c>
      <c r="H2787" t="s">
        <v>135</v>
      </c>
      <c r="I2787" t="s">
        <v>136</v>
      </c>
      <c r="J2787" t="s">
        <v>137</v>
      </c>
      <c r="K2787" t="s">
        <v>138</v>
      </c>
      <c r="L2787" t="s">
        <v>7991</v>
      </c>
      <c r="M2787" t="s">
        <v>7992</v>
      </c>
      <c r="N2787" s="26">
        <v>0.53388888800000001</v>
      </c>
      <c r="O2787">
        <v>0</v>
      </c>
      <c r="P2787">
        <v>94</v>
      </c>
      <c r="Q2787">
        <v>0</v>
      </c>
      <c r="R2787">
        <v>0</v>
      </c>
      <c r="S2787">
        <v>0</v>
      </c>
      <c r="T2787">
        <v>16</v>
      </c>
      <c r="U2787">
        <v>0</v>
      </c>
      <c r="V2787">
        <v>0</v>
      </c>
      <c r="W2787" s="26">
        <v>0</v>
      </c>
      <c r="X2787" s="26">
        <v>3.03617692246599</v>
      </c>
      <c r="Y2787" s="26">
        <v>0</v>
      </c>
      <c r="Z2787" s="26">
        <v>0</v>
      </c>
      <c r="AA2787" s="26">
        <v>0</v>
      </c>
      <c r="AB2787" s="26">
        <v>1.6367380243587097</v>
      </c>
      <c r="AC2787" s="26">
        <v>0</v>
      </c>
      <c r="AD2787" s="26">
        <v>0</v>
      </c>
      <c r="AE2787" s="26">
        <v>4.6729149468247</v>
      </c>
    </row>
    <row r="2788" spans="1:31" x14ac:dyDescent="0.3">
      <c r="A2788">
        <v>2769109</v>
      </c>
      <c r="B2788">
        <v>1</v>
      </c>
      <c r="C2788" t="s">
        <v>80</v>
      </c>
      <c r="D2788" t="s">
        <v>110</v>
      </c>
      <c r="E2788" t="s">
        <v>170</v>
      </c>
      <c r="F2788" t="s">
        <v>7993</v>
      </c>
      <c r="G2788" t="s">
        <v>204</v>
      </c>
      <c r="H2788" t="s">
        <v>135</v>
      </c>
      <c r="I2788" t="s">
        <v>136</v>
      </c>
      <c r="J2788" t="s">
        <v>137</v>
      </c>
      <c r="K2788" t="s">
        <v>138</v>
      </c>
      <c r="L2788" t="s">
        <v>7994</v>
      </c>
      <c r="M2788" t="s">
        <v>7995</v>
      </c>
      <c r="N2788" s="26">
        <v>2.2911111110000002</v>
      </c>
      <c r="O2788">
        <v>0</v>
      </c>
      <c r="P2788">
        <v>192</v>
      </c>
      <c r="Q2788">
        <v>0</v>
      </c>
      <c r="R2788">
        <v>0</v>
      </c>
      <c r="S2788">
        <v>0</v>
      </c>
      <c r="T2788">
        <v>18</v>
      </c>
      <c r="U2788">
        <v>0</v>
      </c>
      <c r="V2788">
        <v>0</v>
      </c>
      <c r="W2788" s="26">
        <v>0</v>
      </c>
      <c r="X2788" s="26">
        <v>128.09913783978229</v>
      </c>
      <c r="Y2788" s="26">
        <v>0</v>
      </c>
      <c r="Z2788" s="26">
        <v>0</v>
      </c>
      <c r="AA2788" s="26">
        <v>0</v>
      </c>
      <c r="AB2788" s="26">
        <v>15.099779311978777</v>
      </c>
      <c r="AC2788" s="26">
        <v>0</v>
      </c>
      <c r="AD2788" s="26">
        <v>0</v>
      </c>
      <c r="AE2788" s="26">
        <v>143.19891715176107</v>
      </c>
    </row>
    <row r="2789" spans="1:31" x14ac:dyDescent="0.3">
      <c r="A2789">
        <v>2768794</v>
      </c>
      <c r="B2789">
        <v>1</v>
      </c>
      <c r="C2789" t="s">
        <v>81</v>
      </c>
      <c r="D2789" t="s">
        <v>119</v>
      </c>
      <c r="E2789" t="s">
        <v>132</v>
      </c>
      <c r="F2789" t="s">
        <v>7996</v>
      </c>
      <c r="G2789" t="s">
        <v>197</v>
      </c>
      <c r="H2789" t="s">
        <v>135</v>
      </c>
      <c r="I2789" t="s">
        <v>136</v>
      </c>
      <c r="J2789" t="s">
        <v>137</v>
      </c>
      <c r="K2789" t="s">
        <v>138</v>
      </c>
      <c r="L2789" t="s">
        <v>7997</v>
      </c>
      <c r="M2789" t="s">
        <v>7998</v>
      </c>
      <c r="N2789" s="26">
        <v>1.743333333</v>
      </c>
      <c r="O2789">
        <v>0</v>
      </c>
      <c r="P2789">
        <v>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 s="26">
        <v>0</v>
      </c>
      <c r="X2789" s="26">
        <v>0</v>
      </c>
      <c r="Y2789" s="26">
        <v>0</v>
      </c>
      <c r="Z2789" s="26">
        <v>0</v>
      </c>
      <c r="AA2789" s="26">
        <v>0</v>
      </c>
      <c r="AB2789" s="26">
        <v>0</v>
      </c>
      <c r="AC2789" s="26">
        <v>0</v>
      </c>
      <c r="AD2789" s="26">
        <v>0</v>
      </c>
      <c r="AE2789" s="26">
        <v>0</v>
      </c>
    </row>
    <row r="2790" spans="1:31" x14ac:dyDescent="0.3">
      <c r="A2790">
        <v>2768817</v>
      </c>
      <c r="B2790">
        <v>1</v>
      </c>
      <c r="C2790" t="s">
        <v>80</v>
      </c>
      <c r="D2790" t="s">
        <v>86</v>
      </c>
      <c r="E2790" t="s">
        <v>146</v>
      </c>
      <c r="F2790" t="s">
        <v>7999</v>
      </c>
      <c r="G2790" t="s">
        <v>451</v>
      </c>
      <c r="H2790" t="s">
        <v>149</v>
      </c>
      <c r="I2790" t="s">
        <v>136</v>
      </c>
      <c r="J2790" t="s">
        <v>137</v>
      </c>
      <c r="K2790" t="s">
        <v>138</v>
      </c>
      <c r="L2790" t="s">
        <v>8000</v>
      </c>
      <c r="M2790" t="s">
        <v>8001</v>
      </c>
      <c r="N2790" s="26">
        <v>6.699166666</v>
      </c>
      <c r="O2790">
        <v>0</v>
      </c>
      <c r="P2790">
        <v>0</v>
      </c>
      <c r="Q2790">
        <v>0</v>
      </c>
      <c r="R2790">
        <v>0</v>
      </c>
      <c r="S2790">
        <v>2</v>
      </c>
      <c r="T2790">
        <v>0</v>
      </c>
      <c r="U2790">
        <v>0</v>
      </c>
      <c r="V2790">
        <v>0</v>
      </c>
      <c r="W2790" s="26">
        <v>0</v>
      </c>
      <c r="X2790" s="26">
        <v>0</v>
      </c>
      <c r="Y2790" s="26">
        <v>0</v>
      </c>
      <c r="Z2790" s="26">
        <v>0</v>
      </c>
      <c r="AA2790" s="26">
        <v>123.35670472483292</v>
      </c>
      <c r="AB2790" s="26">
        <v>0</v>
      </c>
      <c r="AC2790" s="26">
        <v>0</v>
      </c>
      <c r="AD2790" s="26">
        <v>0</v>
      </c>
      <c r="AE2790" s="26">
        <v>123.35670472483292</v>
      </c>
    </row>
    <row r="2791" spans="1:31" x14ac:dyDescent="0.3">
      <c r="A2791">
        <v>2769172</v>
      </c>
      <c r="B2791">
        <v>1</v>
      </c>
      <c r="C2791" t="s">
        <v>81</v>
      </c>
      <c r="D2791" t="s">
        <v>118</v>
      </c>
      <c r="E2791" t="s">
        <v>170</v>
      </c>
      <c r="F2791" t="s">
        <v>8002</v>
      </c>
      <c r="G2791" t="s">
        <v>204</v>
      </c>
      <c r="H2791" t="s">
        <v>135</v>
      </c>
      <c r="I2791" t="s">
        <v>136</v>
      </c>
      <c r="J2791" t="s">
        <v>137</v>
      </c>
      <c r="K2791" t="s">
        <v>138</v>
      </c>
      <c r="L2791" t="s">
        <v>8003</v>
      </c>
      <c r="M2791" t="s">
        <v>8004</v>
      </c>
      <c r="N2791" s="26">
        <v>0.63388888799999998</v>
      </c>
      <c r="O2791">
        <v>0</v>
      </c>
      <c r="P2791">
        <v>44</v>
      </c>
      <c r="Q2791">
        <v>0</v>
      </c>
      <c r="R2791">
        <v>2</v>
      </c>
      <c r="S2791">
        <v>0</v>
      </c>
      <c r="T2791">
        <v>3</v>
      </c>
      <c r="U2791">
        <v>0</v>
      </c>
      <c r="V2791">
        <v>0</v>
      </c>
      <c r="W2791" s="26">
        <v>0</v>
      </c>
      <c r="X2791" s="26">
        <v>5.5881945799034192</v>
      </c>
      <c r="Y2791" s="26">
        <v>0</v>
      </c>
      <c r="Z2791" s="26">
        <v>0</v>
      </c>
      <c r="AA2791" s="26">
        <v>0</v>
      </c>
      <c r="AB2791" s="26">
        <v>1.6440086771671849</v>
      </c>
      <c r="AC2791" s="26">
        <v>0</v>
      </c>
      <c r="AD2791" s="26">
        <v>0</v>
      </c>
      <c r="AE2791" s="26">
        <v>7.2322032570706041</v>
      </c>
    </row>
    <row r="2792" spans="1:31" x14ac:dyDescent="0.3">
      <c r="A2792">
        <v>2768674</v>
      </c>
      <c r="B2792">
        <v>1</v>
      </c>
      <c r="C2792" t="s">
        <v>80</v>
      </c>
      <c r="D2792" t="s">
        <v>83</v>
      </c>
      <c r="E2792" t="s">
        <v>132</v>
      </c>
      <c r="F2792" t="s">
        <v>8005</v>
      </c>
      <c r="G2792" t="s">
        <v>307</v>
      </c>
      <c r="H2792" t="s">
        <v>135</v>
      </c>
      <c r="I2792" t="s">
        <v>136</v>
      </c>
      <c r="J2792" t="s">
        <v>137</v>
      </c>
      <c r="K2792" t="s">
        <v>138</v>
      </c>
      <c r="L2792" t="s">
        <v>8006</v>
      </c>
      <c r="M2792" t="s">
        <v>8007</v>
      </c>
      <c r="N2792" s="26">
        <v>1.244444444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3</v>
      </c>
      <c r="U2792">
        <v>0</v>
      </c>
      <c r="V2792">
        <v>0</v>
      </c>
      <c r="W2792" s="26">
        <v>0</v>
      </c>
      <c r="X2792" s="26">
        <v>0</v>
      </c>
      <c r="Y2792" s="26">
        <v>0</v>
      </c>
      <c r="Z2792" s="26">
        <v>0</v>
      </c>
      <c r="AA2792" s="26">
        <v>0</v>
      </c>
      <c r="AB2792" s="26">
        <v>2.7556919297384286</v>
      </c>
      <c r="AC2792" s="26">
        <v>0</v>
      </c>
      <c r="AD2792" s="26">
        <v>0</v>
      </c>
      <c r="AE2792" s="26">
        <v>2.7556919297384286</v>
      </c>
    </row>
    <row r="2793" spans="1:31" x14ac:dyDescent="0.3">
      <c r="A2793">
        <v>2769315</v>
      </c>
      <c r="B2793">
        <v>1</v>
      </c>
      <c r="C2793" t="s">
        <v>81</v>
      </c>
      <c r="D2793" t="s">
        <v>127</v>
      </c>
      <c r="E2793" t="s">
        <v>141</v>
      </c>
      <c r="F2793" t="s">
        <v>8008</v>
      </c>
      <c r="G2793" t="s">
        <v>344</v>
      </c>
      <c r="H2793" t="s">
        <v>135</v>
      </c>
      <c r="I2793" t="s">
        <v>136</v>
      </c>
      <c r="J2793" t="s">
        <v>137</v>
      </c>
      <c r="K2793" t="s">
        <v>138</v>
      </c>
      <c r="L2793" t="s">
        <v>8009</v>
      </c>
      <c r="M2793" t="s">
        <v>8010</v>
      </c>
      <c r="N2793" s="26">
        <v>1.808888888</v>
      </c>
      <c r="O2793">
        <v>0</v>
      </c>
      <c r="P2793">
        <v>60</v>
      </c>
      <c r="Q2793">
        <v>0</v>
      </c>
      <c r="R2793">
        <v>2</v>
      </c>
      <c r="S2793">
        <v>0</v>
      </c>
      <c r="T2793">
        <v>10</v>
      </c>
      <c r="U2793">
        <v>0</v>
      </c>
      <c r="V2793">
        <v>0</v>
      </c>
      <c r="W2793" s="26">
        <v>0</v>
      </c>
      <c r="X2793" s="26">
        <v>23.416211531394534</v>
      </c>
      <c r="Y2793" s="26">
        <v>0</v>
      </c>
      <c r="Z2793" s="26">
        <v>0</v>
      </c>
      <c r="AA2793" s="26">
        <v>0</v>
      </c>
      <c r="AB2793" s="26">
        <v>21.260058204487372</v>
      </c>
      <c r="AC2793" s="26">
        <v>0</v>
      </c>
      <c r="AD2793" s="26">
        <v>0</v>
      </c>
      <c r="AE2793" s="26">
        <v>44.676269735881903</v>
      </c>
    </row>
    <row r="2794" spans="1:31" x14ac:dyDescent="0.3">
      <c r="A2794">
        <v>2769278</v>
      </c>
      <c r="B2794">
        <v>1</v>
      </c>
      <c r="C2794" t="s">
        <v>80</v>
      </c>
      <c r="D2794" t="s">
        <v>107</v>
      </c>
      <c r="E2794" t="s">
        <v>170</v>
      </c>
      <c r="F2794" t="s">
        <v>8011</v>
      </c>
      <c r="G2794" t="s">
        <v>204</v>
      </c>
      <c r="H2794" t="s">
        <v>135</v>
      </c>
      <c r="I2794" t="s">
        <v>136</v>
      </c>
      <c r="J2794" t="s">
        <v>137</v>
      </c>
      <c r="K2794" t="s">
        <v>138</v>
      </c>
      <c r="L2794" t="s">
        <v>8012</v>
      </c>
      <c r="M2794" t="s">
        <v>8013</v>
      </c>
      <c r="N2794" s="26">
        <v>1.79</v>
      </c>
      <c r="O2794">
        <v>0</v>
      </c>
      <c r="P2794">
        <v>76</v>
      </c>
      <c r="Q2794">
        <v>0</v>
      </c>
      <c r="R2794">
        <v>0</v>
      </c>
      <c r="S2794">
        <v>0</v>
      </c>
      <c r="T2794">
        <v>5</v>
      </c>
      <c r="U2794">
        <v>0</v>
      </c>
      <c r="V2794">
        <v>0</v>
      </c>
      <c r="W2794" s="26">
        <v>0</v>
      </c>
      <c r="X2794" s="26">
        <v>15.176287606417009</v>
      </c>
      <c r="Y2794" s="26">
        <v>0</v>
      </c>
      <c r="Z2794" s="26">
        <v>0</v>
      </c>
      <c r="AA2794" s="26">
        <v>0</v>
      </c>
      <c r="AB2794" s="26">
        <v>3.2074619314705957</v>
      </c>
      <c r="AC2794" s="26">
        <v>0</v>
      </c>
      <c r="AD2794" s="26">
        <v>0</v>
      </c>
      <c r="AE2794" s="26">
        <v>18.383749537887606</v>
      </c>
    </row>
    <row r="2795" spans="1:31" x14ac:dyDescent="0.3">
      <c r="A2795">
        <v>2768588</v>
      </c>
      <c r="B2795">
        <v>1</v>
      </c>
      <c r="C2795" t="s">
        <v>80</v>
      </c>
      <c r="D2795" t="s">
        <v>91</v>
      </c>
      <c r="E2795" t="s">
        <v>157</v>
      </c>
      <c r="F2795" t="s">
        <v>8014</v>
      </c>
      <c r="G2795" t="s">
        <v>159</v>
      </c>
      <c r="H2795" t="s">
        <v>149</v>
      </c>
      <c r="I2795" t="s">
        <v>136</v>
      </c>
      <c r="J2795" t="s">
        <v>137</v>
      </c>
      <c r="K2795" t="s">
        <v>138</v>
      </c>
      <c r="L2795" t="s">
        <v>8015</v>
      </c>
      <c r="M2795" t="s">
        <v>8016</v>
      </c>
      <c r="N2795" s="26">
        <v>4.0377777769999996</v>
      </c>
      <c r="O2795">
        <v>0</v>
      </c>
      <c r="P2795">
        <v>786</v>
      </c>
      <c r="Q2795">
        <v>0</v>
      </c>
      <c r="R2795">
        <v>20</v>
      </c>
      <c r="S2795">
        <v>0</v>
      </c>
      <c r="T2795">
        <v>120</v>
      </c>
      <c r="U2795">
        <v>0</v>
      </c>
      <c r="V2795">
        <v>0</v>
      </c>
      <c r="W2795" s="26">
        <v>0</v>
      </c>
      <c r="X2795" s="26">
        <v>654.87268566384716</v>
      </c>
      <c r="Y2795" s="26">
        <v>0</v>
      </c>
      <c r="Z2795" s="26">
        <v>26.267548315548712</v>
      </c>
      <c r="AA2795" s="26">
        <v>0</v>
      </c>
      <c r="AB2795" s="26">
        <v>231.32162807269071</v>
      </c>
      <c r="AC2795" s="26">
        <v>0</v>
      </c>
      <c r="AD2795" s="26">
        <v>0</v>
      </c>
      <c r="AE2795" s="26">
        <v>912.46186205208664</v>
      </c>
    </row>
    <row r="2796" spans="1:31" x14ac:dyDescent="0.3">
      <c r="A2796">
        <v>2768980</v>
      </c>
      <c r="B2796">
        <v>1</v>
      </c>
      <c r="C2796" t="s">
        <v>80</v>
      </c>
      <c r="D2796" t="s">
        <v>83</v>
      </c>
      <c r="E2796" t="s">
        <v>152</v>
      </c>
      <c r="F2796" t="s">
        <v>5613</v>
      </c>
      <c r="G2796" t="s">
        <v>159</v>
      </c>
      <c r="H2796" t="s">
        <v>149</v>
      </c>
      <c r="I2796" t="s">
        <v>136</v>
      </c>
      <c r="J2796" t="s">
        <v>137</v>
      </c>
      <c r="K2796" t="s">
        <v>138</v>
      </c>
      <c r="L2796" t="s">
        <v>8017</v>
      </c>
      <c r="M2796" t="s">
        <v>8018</v>
      </c>
      <c r="N2796" s="26">
        <v>0.52805555500000001</v>
      </c>
      <c r="O2796">
        <v>4</v>
      </c>
      <c r="P2796">
        <v>31</v>
      </c>
      <c r="Q2796">
        <v>0</v>
      </c>
      <c r="R2796">
        <v>0</v>
      </c>
      <c r="S2796">
        <v>7</v>
      </c>
      <c r="T2796">
        <v>3</v>
      </c>
      <c r="U2796">
        <v>0</v>
      </c>
      <c r="V2796">
        <v>0</v>
      </c>
      <c r="W2796" s="26">
        <v>27.849636975960724</v>
      </c>
      <c r="X2796" s="26">
        <v>18.739294841612828</v>
      </c>
      <c r="Y2796" s="26">
        <v>0</v>
      </c>
      <c r="Z2796" s="26">
        <v>0</v>
      </c>
      <c r="AA2796" s="26">
        <v>53.433633753114336</v>
      </c>
      <c r="AB2796" s="26">
        <v>0.84936554601309233</v>
      </c>
      <c r="AC2796" s="26">
        <v>0</v>
      </c>
      <c r="AD2796" s="26">
        <v>0</v>
      </c>
      <c r="AE2796" s="26">
        <v>100.87193111670098</v>
      </c>
    </row>
    <row r="2797" spans="1:31" x14ac:dyDescent="0.3">
      <c r="A2797">
        <v>2768631</v>
      </c>
      <c r="B2797">
        <v>1</v>
      </c>
      <c r="C2797" t="s">
        <v>80</v>
      </c>
      <c r="D2797" t="s">
        <v>83</v>
      </c>
      <c r="E2797" t="s">
        <v>146</v>
      </c>
      <c r="F2797" t="s">
        <v>8019</v>
      </c>
      <c r="G2797" t="s">
        <v>628</v>
      </c>
      <c r="H2797" t="s">
        <v>149</v>
      </c>
      <c r="I2797" t="s">
        <v>136</v>
      </c>
      <c r="J2797" t="s">
        <v>137</v>
      </c>
      <c r="K2797" t="s">
        <v>187</v>
      </c>
      <c r="L2797" t="s">
        <v>8020</v>
      </c>
      <c r="M2797" t="s">
        <v>8021</v>
      </c>
      <c r="N2797" s="26">
        <v>3.2211111109999999</v>
      </c>
      <c r="O2797">
        <v>0</v>
      </c>
      <c r="P2797">
        <v>6719</v>
      </c>
      <c r="Q2797">
        <v>0</v>
      </c>
      <c r="R2797">
        <v>0</v>
      </c>
      <c r="S2797">
        <v>2</v>
      </c>
      <c r="T2797">
        <v>880</v>
      </c>
      <c r="U2797">
        <v>0</v>
      </c>
      <c r="V2797">
        <v>1</v>
      </c>
      <c r="W2797" s="26">
        <v>0</v>
      </c>
      <c r="X2797" s="26">
        <v>5365.9735673433051</v>
      </c>
      <c r="Y2797" s="26">
        <v>0</v>
      </c>
      <c r="Z2797" s="26">
        <v>0</v>
      </c>
      <c r="AA2797" s="26">
        <v>1429.8712064566091</v>
      </c>
      <c r="AB2797" s="26">
        <v>3132.5248623387638</v>
      </c>
      <c r="AC2797" s="26">
        <v>0</v>
      </c>
      <c r="AD2797" s="26">
        <v>86.131109645126287</v>
      </c>
      <c r="AE2797" s="26">
        <v>10014.500745783804</v>
      </c>
    </row>
    <row r="2798" spans="1:31" x14ac:dyDescent="0.3">
      <c r="A2798">
        <v>2768731</v>
      </c>
      <c r="B2798">
        <v>1</v>
      </c>
      <c r="C2798" t="s">
        <v>81</v>
      </c>
      <c r="D2798" t="s">
        <v>120</v>
      </c>
      <c r="E2798" t="s">
        <v>152</v>
      </c>
      <c r="F2798" t="s">
        <v>3203</v>
      </c>
      <c r="G2798" t="s">
        <v>159</v>
      </c>
      <c r="H2798" t="s">
        <v>149</v>
      </c>
      <c r="I2798" t="s">
        <v>136</v>
      </c>
      <c r="J2798" t="s">
        <v>137</v>
      </c>
      <c r="K2798" t="s">
        <v>138</v>
      </c>
      <c r="L2798" t="s">
        <v>8022</v>
      </c>
      <c r="M2798" t="s">
        <v>8023</v>
      </c>
      <c r="N2798" s="26">
        <v>1.7891666660000001</v>
      </c>
      <c r="O2798">
        <v>2</v>
      </c>
      <c r="P2798">
        <v>1</v>
      </c>
      <c r="Q2798">
        <v>66</v>
      </c>
      <c r="R2798">
        <v>29</v>
      </c>
      <c r="S2798">
        <v>6</v>
      </c>
      <c r="T2798">
        <v>2</v>
      </c>
      <c r="U2798">
        <v>1</v>
      </c>
      <c r="V2798">
        <v>0</v>
      </c>
      <c r="W2798" s="26">
        <v>0.90374294664333332</v>
      </c>
      <c r="X2798" s="26">
        <v>0</v>
      </c>
      <c r="Y2798" s="26">
        <v>5.2183361399466657</v>
      </c>
      <c r="Z2798" s="26">
        <v>0.65673043477333337</v>
      </c>
      <c r="AA2798" s="26">
        <v>42.200208448148899</v>
      </c>
      <c r="AB2798" s="26">
        <v>0</v>
      </c>
      <c r="AC2798" s="26">
        <v>141.29646009825524</v>
      </c>
      <c r="AD2798" s="26">
        <v>0</v>
      </c>
      <c r="AE2798" s="26">
        <v>190.27547806776747</v>
      </c>
    </row>
    <row r="2799" spans="1:31" x14ac:dyDescent="0.3">
      <c r="A2799">
        <v>2768668</v>
      </c>
      <c r="B2799">
        <v>1</v>
      </c>
      <c r="C2799" t="s">
        <v>81</v>
      </c>
      <c r="D2799" t="s">
        <v>117</v>
      </c>
      <c r="E2799" t="s">
        <v>157</v>
      </c>
      <c r="F2799" t="s">
        <v>7865</v>
      </c>
      <c r="G2799" t="s">
        <v>159</v>
      </c>
      <c r="H2799" t="s">
        <v>149</v>
      </c>
      <c r="I2799" t="s">
        <v>136</v>
      </c>
      <c r="J2799" t="s">
        <v>137</v>
      </c>
      <c r="K2799" t="s">
        <v>138</v>
      </c>
      <c r="L2799" t="s">
        <v>8024</v>
      </c>
      <c r="M2799" t="s">
        <v>8025</v>
      </c>
      <c r="N2799" s="26">
        <v>0.165833333</v>
      </c>
      <c r="O2799">
        <v>39</v>
      </c>
      <c r="P2799">
        <v>11436</v>
      </c>
      <c r="Q2799">
        <v>159</v>
      </c>
      <c r="R2799">
        <v>378</v>
      </c>
      <c r="S2799">
        <v>61</v>
      </c>
      <c r="T2799">
        <v>862</v>
      </c>
      <c r="U2799">
        <v>6</v>
      </c>
      <c r="V2799">
        <v>4</v>
      </c>
      <c r="W2799" s="26">
        <v>3.5135531718120108</v>
      </c>
      <c r="X2799" s="26">
        <v>255.33689634755157</v>
      </c>
      <c r="Y2799" s="26">
        <v>24.405673006787342</v>
      </c>
      <c r="Z2799" s="26">
        <v>3.9700567102340818</v>
      </c>
      <c r="AA2799" s="26">
        <v>45.148652548130329</v>
      </c>
      <c r="AB2799" s="26">
        <v>84.522867805677734</v>
      </c>
      <c r="AC2799" s="26">
        <v>139.2324038115263</v>
      </c>
      <c r="AD2799" s="26">
        <v>32.02803773483479</v>
      </c>
      <c r="AE2799" s="26">
        <v>588.15814113655415</v>
      </c>
    </row>
    <row r="2800" spans="1:31" x14ac:dyDescent="0.3">
      <c r="A2800">
        <v>2769355</v>
      </c>
      <c r="B2800">
        <v>1</v>
      </c>
      <c r="C2800" t="s">
        <v>81</v>
      </c>
      <c r="D2800" t="s">
        <v>118</v>
      </c>
      <c r="E2800" t="s">
        <v>141</v>
      </c>
      <c r="F2800" t="s">
        <v>8026</v>
      </c>
      <c r="G2800" t="s">
        <v>143</v>
      </c>
      <c r="H2800" t="s">
        <v>135</v>
      </c>
      <c r="I2800" t="s">
        <v>136</v>
      </c>
      <c r="J2800" t="s">
        <v>137</v>
      </c>
      <c r="K2800" t="s">
        <v>138</v>
      </c>
      <c r="L2800" t="s">
        <v>8027</v>
      </c>
      <c r="M2800" t="s">
        <v>8028</v>
      </c>
      <c r="N2800" s="26">
        <v>0.25194444399999999</v>
      </c>
      <c r="O2800">
        <v>0</v>
      </c>
      <c r="P2800">
        <v>35</v>
      </c>
      <c r="Q2800">
        <v>0</v>
      </c>
      <c r="R2800">
        <v>4</v>
      </c>
      <c r="S2800">
        <v>0</v>
      </c>
      <c r="T2800">
        <v>3</v>
      </c>
      <c r="U2800">
        <v>0</v>
      </c>
      <c r="V2800">
        <v>0</v>
      </c>
      <c r="W2800" s="26">
        <v>0</v>
      </c>
      <c r="X2800" s="26">
        <v>0</v>
      </c>
      <c r="Y2800" s="26">
        <v>0</v>
      </c>
      <c r="Z2800" s="26">
        <v>0</v>
      </c>
      <c r="AA2800" s="26">
        <v>0</v>
      </c>
      <c r="AB2800" s="26">
        <v>0</v>
      </c>
      <c r="AC2800" s="26">
        <v>0</v>
      </c>
      <c r="AD2800" s="26">
        <v>0</v>
      </c>
      <c r="AE2800" s="26">
        <v>0</v>
      </c>
    </row>
    <row r="2801" spans="1:31" x14ac:dyDescent="0.3">
      <c r="A2801">
        <v>2768714</v>
      </c>
      <c r="B2801">
        <v>1</v>
      </c>
      <c r="C2801" t="s">
        <v>81</v>
      </c>
      <c r="D2801" t="s">
        <v>116</v>
      </c>
      <c r="E2801" t="s">
        <v>157</v>
      </c>
      <c r="F2801" t="s">
        <v>8029</v>
      </c>
      <c r="G2801" t="s">
        <v>159</v>
      </c>
      <c r="H2801" t="s">
        <v>149</v>
      </c>
      <c r="I2801" t="s">
        <v>136</v>
      </c>
      <c r="J2801" t="s">
        <v>137</v>
      </c>
      <c r="K2801" t="s">
        <v>138</v>
      </c>
      <c r="L2801" t="s">
        <v>8030</v>
      </c>
      <c r="M2801" t="s">
        <v>8031</v>
      </c>
      <c r="N2801" s="26">
        <v>0.11694444399999999</v>
      </c>
      <c r="O2801">
        <v>8</v>
      </c>
      <c r="P2801">
        <v>1411</v>
      </c>
      <c r="Q2801">
        <v>17</v>
      </c>
      <c r="R2801">
        <v>123</v>
      </c>
      <c r="S2801">
        <v>15</v>
      </c>
      <c r="T2801">
        <v>81</v>
      </c>
      <c r="U2801">
        <v>1</v>
      </c>
      <c r="V2801">
        <v>0</v>
      </c>
      <c r="W2801" s="26">
        <v>0.41753212149049151</v>
      </c>
      <c r="X2801" s="26">
        <v>15.025694694262125</v>
      </c>
      <c r="Y2801" s="26">
        <v>10.575608220867808</v>
      </c>
      <c r="Z2801" s="26">
        <v>2.5465691984279899</v>
      </c>
      <c r="AA2801" s="26">
        <v>1.8235949813341932</v>
      </c>
      <c r="AB2801" s="26">
        <v>4.1070052776575761</v>
      </c>
      <c r="AC2801" s="26">
        <v>2.2518394827400625</v>
      </c>
      <c r="AD2801" s="26">
        <v>0</v>
      </c>
      <c r="AE2801" s="26">
        <v>36.747843976780239</v>
      </c>
    </row>
    <row r="2802" spans="1:31" x14ac:dyDescent="0.3">
      <c r="A2802">
        <v>2769215</v>
      </c>
      <c r="B2802">
        <v>1</v>
      </c>
      <c r="C2802" t="s">
        <v>80</v>
      </c>
      <c r="D2802" t="s">
        <v>96</v>
      </c>
      <c r="E2802" t="s">
        <v>132</v>
      </c>
      <c r="F2802" t="s">
        <v>8032</v>
      </c>
      <c r="G2802" t="s">
        <v>134</v>
      </c>
      <c r="H2802" t="s">
        <v>135</v>
      </c>
      <c r="I2802" t="s">
        <v>136</v>
      </c>
      <c r="J2802" t="s">
        <v>137</v>
      </c>
      <c r="K2802" t="s">
        <v>138</v>
      </c>
      <c r="L2802" t="s">
        <v>8033</v>
      </c>
      <c r="M2802" t="s">
        <v>8034</v>
      </c>
      <c r="N2802" s="26">
        <v>4.8030555550000003</v>
      </c>
      <c r="O2802">
        <v>0</v>
      </c>
      <c r="P2802">
        <v>1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 s="26">
        <v>0</v>
      </c>
      <c r="X2802" s="26">
        <v>1.9157209895003138</v>
      </c>
      <c r="Y2802" s="26">
        <v>0</v>
      </c>
      <c r="Z2802" s="26">
        <v>0</v>
      </c>
      <c r="AA2802" s="26">
        <v>0</v>
      </c>
      <c r="AB2802" s="26">
        <v>0</v>
      </c>
      <c r="AC2802" s="26">
        <v>0</v>
      </c>
      <c r="AD2802" s="26">
        <v>0</v>
      </c>
      <c r="AE2802" s="26">
        <v>1.9157209895003138</v>
      </c>
    </row>
    <row r="2803" spans="1:31" x14ac:dyDescent="0.3">
      <c r="A2803">
        <v>2769069</v>
      </c>
      <c r="B2803">
        <v>1</v>
      </c>
      <c r="C2803" t="s">
        <v>81</v>
      </c>
      <c r="D2803" t="s">
        <v>112</v>
      </c>
      <c r="E2803" t="s">
        <v>157</v>
      </c>
      <c r="F2803" t="s">
        <v>8035</v>
      </c>
      <c r="G2803" t="s">
        <v>159</v>
      </c>
      <c r="H2803" t="s">
        <v>149</v>
      </c>
      <c r="I2803" t="s">
        <v>136</v>
      </c>
      <c r="J2803" t="s">
        <v>137</v>
      </c>
      <c r="K2803" t="s">
        <v>138</v>
      </c>
      <c r="L2803" t="s">
        <v>8036</v>
      </c>
      <c r="M2803" t="s">
        <v>8037</v>
      </c>
      <c r="N2803" s="26">
        <v>0.200555555</v>
      </c>
      <c r="O2803">
        <v>4</v>
      </c>
      <c r="P2803">
        <v>258</v>
      </c>
      <c r="Q2803">
        <v>123</v>
      </c>
      <c r="R2803">
        <v>354</v>
      </c>
      <c r="S2803">
        <v>9</v>
      </c>
      <c r="T2803">
        <v>39</v>
      </c>
      <c r="U2803">
        <v>5</v>
      </c>
      <c r="V2803">
        <v>1</v>
      </c>
      <c r="W2803" s="26">
        <v>5.9542384254925002E-2</v>
      </c>
      <c r="X2803" s="26">
        <v>1.8963144045745837</v>
      </c>
      <c r="Y2803" s="26">
        <v>2.9839989647595688</v>
      </c>
      <c r="Z2803" s="26">
        <v>1.7952199487000595</v>
      </c>
      <c r="AA2803" s="26">
        <v>10.185348802119895</v>
      </c>
      <c r="AB2803" s="26">
        <v>4.2604443113897066</v>
      </c>
      <c r="AC2803" s="26">
        <v>85.984277892122506</v>
      </c>
      <c r="AD2803" s="26">
        <v>0.99302102805781867</v>
      </c>
      <c r="AE2803" s="26">
        <v>108.15816773597908</v>
      </c>
    </row>
    <row r="2804" spans="1:31" x14ac:dyDescent="0.3">
      <c r="A2804">
        <v>2768860</v>
      </c>
      <c r="B2804">
        <v>1</v>
      </c>
      <c r="C2804" t="s">
        <v>80</v>
      </c>
      <c r="D2804" t="s">
        <v>99</v>
      </c>
      <c r="E2804" t="s">
        <v>157</v>
      </c>
      <c r="F2804" t="s">
        <v>8038</v>
      </c>
      <c r="G2804" t="s">
        <v>159</v>
      </c>
      <c r="H2804" t="s">
        <v>149</v>
      </c>
      <c r="I2804" t="s">
        <v>136</v>
      </c>
      <c r="J2804" t="s">
        <v>137</v>
      </c>
      <c r="K2804" t="s">
        <v>138</v>
      </c>
      <c r="L2804" t="s">
        <v>8039</v>
      </c>
      <c r="M2804" t="s">
        <v>8040</v>
      </c>
      <c r="N2804" s="26">
        <v>0.32277777699999999</v>
      </c>
      <c r="O2804">
        <v>3</v>
      </c>
      <c r="P2804">
        <v>1617</v>
      </c>
      <c r="Q2804">
        <v>1</v>
      </c>
      <c r="R2804">
        <v>26</v>
      </c>
      <c r="S2804">
        <v>9</v>
      </c>
      <c r="T2804">
        <v>191</v>
      </c>
      <c r="U2804">
        <v>0</v>
      </c>
      <c r="V2804">
        <v>2</v>
      </c>
      <c r="W2804" s="26">
        <v>3.8603596701622775</v>
      </c>
      <c r="X2804" s="26">
        <v>86.238850470539248</v>
      </c>
      <c r="Y2804" s="26">
        <v>0.11878486641777777</v>
      </c>
      <c r="Z2804" s="26">
        <v>1.819408596256501</v>
      </c>
      <c r="AA2804" s="26">
        <v>119.52510120511127</v>
      </c>
      <c r="AB2804" s="26">
        <v>43.367138913348214</v>
      </c>
      <c r="AC2804" s="26">
        <v>0</v>
      </c>
      <c r="AD2804" s="26">
        <v>9.1983975635494833E-2</v>
      </c>
      <c r="AE2804" s="26">
        <v>255.02162769747076</v>
      </c>
    </row>
    <row r="2805" spans="1:31" x14ac:dyDescent="0.3">
      <c r="A2805">
        <v>2769192</v>
      </c>
      <c r="B2805">
        <v>1</v>
      </c>
      <c r="C2805" t="s">
        <v>81</v>
      </c>
      <c r="D2805" t="s">
        <v>115</v>
      </c>
      <c r="E2805" t="s">
        <v>152</v>
      </c>
      <c r="F2805" t="s">
        <v>8041</v>
      </c>
      <c r="G2805" t="s">
        <v>159</v>
      </c>
      <c r="H2805" t="s">
        <v>149</v>
      </c>
      <c r="I2805" t="s">
        <v>566</v>
      </c>
      <c r="J2805" t="s">
        <v>137</v>
      </c>
      <c r="K2805" t="s">
        <v>138</v>
      </c>
      <c r="L2805" t="s">
        <v>8042</v>
      </c>
      <c r="M2805" t="s">
        <v>8043</v>
      </c>
      <c r="N2805" s="26">
        <v>0.01</v>
      </c>
      <c r="O2805">
        <v>2</v>
      </c>
      <c r="P2805">
        <v>261</v>
      </c>
      <c r="Q2805">
        <v>1</v>
      </c>
      <c r="R2805">
        <v>34</v>
      </c>
      <c r="S2805">
        <v>0</v>
      </c>
      <c r="T2805">
        <v>13</v>
      </c>
      <c r="U2805">
        <v>0</v>
      </c>
      <c r="V2805">
        <v>0</v>
      </c>
      <c r="W2805" s="26">
        <v>5.75647164E-3</v>
      </c>
      <c r="X2805" s="26">
        <v>9.3834625803905988E-2</v>
      </c>
      <c r="Y2805" s="26">
        <v>3.8768307200000001E-3</v>
      </c>
      <c r="Z2805" s="26">
        <v>5.0843006989181011E-2</v>
      </c>
      <c r="AA2805" s="26">
        <v>0</v>
      </c>
      <c r="AB2805" s="26">
        <v>4.9786032687972E-2</v>
      </c>
      <c r="AC2805" s="26">
        <v>0</v>
      </c>
      <c r="AD2805" s="26">
        <v>0</v>
      </c>
      <c r="AE2805" s="26">
        <v>0.20409696784105899</v>
      </c>
    </row>
    <row r="2806" spans="1:31" x14ac:dyDescent="0.3">
      <c r="A2806">
        <v>2768737</v>
      </c>
      <c r="B2806">
        <v>1</v>
      </c>
      <c r="C2806" t="s">
        <v>80</v>
      </c>
      <c r="D2806" t="s">
        <v>105</v>
      </c>
      <c r="E2806" t="s">
        <v>132</v>
      </c>
      <c r="F2806" t="s">
        <v>8044</v>
      </c>
      <c r="G2806" t="s">
        <v>134</v>
      </c>
      <c r="H2806" t="s">
        <v>135</v>
      </c>
      <c r="I2806" t="s">
        <v>136</v>
      </c>
      <c r="J2806" t="s">
        <v>137</v>
      </c>
      <c r="K2806" t="s">
        <v>138</v>
      </c>
      <c r="L2806" t="s">
        <v>8045</v>
      </c>
      <c r="M2806" t="s">
        <v>8046</v>
      </c>
      <c r="N2806" s="26">
        <v>1.768611111</v>
      </c>
      <c r="O2806">
        <v>0</v>
      </c>
      <c r="P2806">
        <v>9</v>
      </c>
      <c r="Q2806">
        <v>0</v>
      </c>
      <c r="R2806">
        <v>0</v>
      </c>
      <c r="S2806">
        <v>0</v>
      </c>
      <c r="T2806">
        <v>3</v>
      </c>
      <c r="U2806">
        <v>0</v>
      </c>
      <c r="V2806">
        <v>0</v>
      </c>
      <c r="W2806" s="26">
        <v>0</v>
      </c>
      <c r="X2806" s="26">
        <v>3.2066993901616665</v>
      </c>
      <c r="Y2806" s="26">
        <v>0</v>
      </c>
      <c r="Z2806" s="26">
        <v>0</v>
      </c>
      <c r="AA2806" s="26">
        <v>0</v>
      </c>
      <c r="AB2806" s="26">
        <v>4.776864092436945E-2</v>
      </c>
      <c r="AC2806" s="26">
        <v>0</v>
      </c>
      <c r="AD2806" s="26">
        <v>0</v>
      </c>
      <c r="AE2806" s="26">
        <v>3.2544680310860361</v>
      </c>
    </row>
    <row r="2807" spans="1:31" x14ac:dyDescent="0.3">
      <c r="A2807">
        <v>2769006</v>
      </c>
      <c r="B2807">
        <v>1</v>
      </c>
      <c r="C2807" t="s">
        <v>81</v>
      </c>
      <c r="D2807" t="s">
        <v>120</v>
      </c>
      <c r="E2807" t="s">
        <v>157</v>
      </c>
      <c r="F2807" t="s">
        <v>5882</v>
      </c>
      <c r="G2807" t="s">
        <v>159</v>
      </c>
      <c r="H2807" t="s">
        <v>149</v>
      </c>
      <c r="I2807" t="s">
        <v>136</v>
      </c>
      <c r="J2807" t="s">
        <v>137</v>
      </c>
      <c r="K2807" t="s">
        <v>138</v>
      </c>
      <c r="L2807" t="s">
        <v>8047</v>
      </c>
      <c r="M2807" t="s">
        <v>8048</v>
      </c>
      <c r="N2807" s="26">
        <v>0.13972222200000001</v>
      </c>
      <c r="O2807">
        <v>5</v>
      </c>
      <c r="P2807">
        <v>883</v>
      </c>
      <c r="Q2807">
        <v>291</v>
      </c>
      <c r="R2807">
        <v>94</v>
      </c>
      <c r="S2807">
        <v>23</v>
      </c>
      <c r="T2807">
        <v>112</v>
      </c>
      <c r="U2807">
        <v>4</v>
      </c>
      <c r="V2807">
        <v>0</v>
      </c>
      <c r="W2807" s="26">
        <v>1.5690167419771166</v>
      </c>
      <c r="X2807" s="26">
        <v>23.807350664699769</v>
      </c>
      <c r="Y2807" s="26">
        <v>141.08752671160244</v>
      </c>
      <c r="Z2807" s="26">
        <v>1.45060394657894</v>
      </c>
      <c r="AA2807" s="26">
        <v>202.07437258898324</v>
      </c>
      <c r="AB2807" s="26">
        <v>7.0432057051607515</v>
      </c>
      <c r="AC2807" s="26">
        <v>67.085266902061718</v>
      </c>
      <c r="AD2807" s="26">
        <v>0</v>
      </c>
      <c r="AE2807" s="26">
        <v>444.11734326106398</v>
      </c>
    </row>
    <row r="2808" spans="1:31" x14ac:dyDescent="0.3">
      <c r="A2808">
        <v>2768900</v>
      </c>
      <c r="B2808">
        <v>1</v>
      </c>
      <c r="C2808" t="s">
        <v>80</v>
      </c>
      <c r="D2808" t="s">
        <v>107</v>
      </c>
      <c r="E2808" t="s">
        <v>157</v>
      </c>
      <c r="F2808" t="s">
        <v>8049</v>
      </c>
      <c r="G2808" t="s">
        <v>159</v>
      </c>
      <c r="H2808" t="s">
        <v>149</v>
      </c>
      <c r="I2808" t="s">
        <v>136</v>
      </c>
      <c r="J2808" t="s">
        <v>137</v>
      </c>
      <c r="K2808" t="s">
        <v>138</v>
      </c>
      <c r="L2808" t="s">
        <v>8050</v>
      </c>
      <c r="M2808" t="s">
        <v>8051</v>
      </c>
      <c r="N2808" s="26">
        <v>0.81027777700000003</v>
      </c>
      <c r="O2808">
        <v>0</v>
      </c>
      <c r="P2808">
        <v>3383</v>
      </c>
      <c r="Q2808">
        <v>0</v>
      </c>
      <c r="R2808">
        <v>5</v>
      </c>
      <c r="S2808">
        <v>2</v>
      </c>
      <c r="T2808">
        <v>279</v>
      </c>
      <c r="U2808">
        <v>0</v>
      </c>
      <c r="V2808">
        <v>1</v>
      </c>
      <c r="W2808" s="26">
        <v>0</v>
      </c>
      <c r="X2808" s="26">
        <v>320.51272061108051</v>
      </c>
      <c r="Y2808" s="26">
        <v>0</v>
      </c>
      <c r="Z2808" s="26">
        <v>0.42273204742953047</v>
      </c>
      <c r="AA2808" s="26">
        <v>36.236783401501754</v>
      </c>
      <c r="AB2808" s="26">
        <v>219.97992491498078</v>
      </c>
      <c r="AC2808" s="26">
        <v>0</v>
      </c>
      <c r="AD2808" s="26">
        <v>0.17330494872046673</v>
      </c>
      <c r="AE2808" s="26">
        <v>577.32546592371295</v>
      </c>
    </row>
    <row r="2809" spans="1:31" x14ac:dyDescent="0.3">
      <c r="A2809">
        <v>2768568</v>
      </c>
      <c r="B2809">
        <v>1</v>
      </c>
      <c r="C2809" t="s">
        <v>80</v>
      </c>
      <c r="D2809" t="s">
        <v>83</v>
      </c>
      <c r="E2809" t="s">
        <v>175</v>
      </c>
      <c r="F2809" t="s">
        <v>8052</v>
      </c>
      <c r="G2809" t="s">
        <v>326</v>
      </c>
      <c r="H2809" t="s">
        <v>149</v>
      </c>
      <c r="I2809" t="s">
        <v>136</v>
      </c>
      <c r="J2809" t="s">
        <v>137</v>
      </c>
      <c r="K2809" t="s">
        <v>187</v>
      </c>
      <c r="L2809" t="s">
        <v>8053</v>
      </c>
      <c r="M2809" t="s">
        <v>8054</v>
      </c>
      <c r="N2809" s="26">
        <v>0.38055555499999999</v>
      </c>
      <c r="O2809">
        <v>0</v>
      </c>
      <c r="P2809">
        <v>4878</v>
      </c>
      <c r="Q2809">
        <v>0</v>
      </c>
      <c r="R2809">
        <v>1</v>
      </c>
      <c r="S2809">
        <v>0</v>
      </c>
      <c r="T2809">
        <v>302</v>
      </c>
      <c r="U2809">
        <v>0</v>
      </c>
      <c r="V2809">
        <v>3</v>
      </c>
      <c r="W2809" s="26">
        <v>0</v>
      </c>
      <c r="X2809" s="26">
        <v>348.97781184971569</v>
      </c>
      <c r="Y2809" s="26">
        <v>0</v>
      </c>
      <c r="Z2809" s="26">
        <v>0.41696257223406252</v>
      </c>
      <c r="AA2809" s="26">
        <v>0</v>
      </c>
      <c r="AB2809" s="26">
        <v>58.708459759732584</v>
      </c>
      <c r="AC2809" s="26">
        <v>0</v>
      </c>
      <c r="AD2809" s="26">
        <v>35.102484036082764</v>
      </c>
      <c r="AE2809" s="26">
        <v>443.20571821776514</v>
      </c>
    </row>
    <row r="2810" spans="1:31" x14ac:dyDescent="0.3">
      <c r="A2810">
        <v>2768651</v>
      </c>
      <c r="B2810">
        <v>1</v>
      </c>
      <c r="C2810" t="s">
        <v>80</v>
      </c>
      <c r="D2810" t="s">
        <v>107</v>
      </c>
      <c r="E2810" t="s">
        <v>170</v>
      </c>
      <c r="F2810" t="s">
        <v>4692</v>
      </c>
      <c r="G2810" t="s">
        <v>628</v>
      </c>
      <c r="H2810" t="s">
        <v>135</v>
      </c>
      <c r="I2810" t="s">
        <v>136</v>
      </c>
      <c r="J2810" t="s">
        <v>137</v>
      </c>
      <c r="K2810" t="s">
        <v>187</v>
      </c>
      <c r="L2810" t="s">
        <v>8055</v>
      </c>
      <c r="M2810" t="s">
        <v>8056</v>
      </c>
      <c r="N2810" s="26">
        <v>6.4580555549999996</v>
      </c>
      <c r="O2810">
        <v>0</v>
      </c>
      <c r="P2810">
        <v>23</v>
      </c>
      <c r="Q2810">
        <v>0</v>
      </c>
      <c r="R2810">
        <v>1</v>
      </c>
      <c r="S2810">
        <v>0</v>
      </c>
      <c r="T2810">
        <v>4</v>
      </c>
      <c r="U2810">
        <v>0</v>
      </c>
      <c r="V2810">
        <v>0</v>
      </c>
      <c r="W2810" s="26">
        <v>0</v>
      </c>
      <c r="X2810" s="26">
        <v>24.548438958464601</v>
      </c>
      <c r="Y2810" s="26">
        <v>0</v>
      </c>
      <c r="Z2810" s="26">
        <v>12.242097481167503</v>
      </c>
      <c r="AA2810" s="26">
        <v>0</v>
      </c>
      <c r="AB2810" s="26">
        <v>1.7643231963689243</v>
      </c>
      <c r="AC2810" s="26">
        <v>0</v>
      </c>
      <c r="AD2810" s="26">
        <v>0</v>
      </c>
      <c r="AE2810" s="26">
        <v>38.554859636001034</v>
      </c>
    </row>
    <row r="2811" spans="1:31" x14ac:dyDescent="0.3">
      <c r="A2811">
        <v>2768754</v>
      </c>
      <c r="B2811">
        <v>1</v>
      </c>
      <c r="C2811" t="s">
        <v>80</v>
      </c>
      <c r="D2811" t="s">
        <v>85</v>
      </c>
      <c r="E2811" t="s">
        <v>132</v>
      </c>
      <c r="F2811" t="s">
        <v>8057</v>
      </c>
      <c r="G2811" t="s">
        <v>134</v>
      </c>
      <c r="H2811" t="s">
        <v>135</v>
      </c>
      <c r="I2811" t="s">
        <v>136</v>
      </c>
      <c r="J2811" t="s">
        <v>137</v>
      </c>
      <c r="K2811" t="s">
        <v>138</v>
      </c>
      <c r="L2811" t="s">
        <v>8058</v>
      </c>
      <c r="M2811" t="s">
        <v>8059</v>
      </c>
      <c r="N2811" s="26">
        <v>3.750555555</v>
      </c>
      <c r="O2811">
        <v>0</v>
      </c>
      <c r="P2811">
        <v>17</v>
      </c>
      <c r="Q2811">
        <v>0</v>
      </c>
      <c r="R2811">
        <v>0</v>
      </c>
      <c r="S2811">
        <v>0</v>
      </c>
      <c r="T2811">
        <v>1</v>
      </c>
      <c r="U2811">
        <v>0</v>
      </c>
      <c r="V2811">
        <v>0</v>
      </c>
      <c r="W2811" s="26">
        <v>0</v>
      </c>
      <c r="X2811" s="26">
        <v>22.005079308068147</v>
      </c>
      <c r="Y2811" s="26">
        <v>0</v>
      </c>
      <c r="Z2811" s="26">
        <v>0</v>
      </c>
      <c r="AA2811" s="26">
        <v>0</v>
      </c>
      <c r="AB2811" s="26">
        <v>49.276357004662081</v>
      </c>
      <c r="AC2811" s="26">
        <v>0</v>
      </c>
      <c r="AD2811" s="26">
        <v>0</v>
      </c>
      <c r="AE2811" s="26">
        <v>71.281436312730222</v>
      </c>
    </row>
    <row r="2812" spans="1:31" x14ac:dyDescent="0.3">
      <c r="A2812">
        <v>2768585</v>
      </c>
      <c r="B2812">
        <v>1</v>
      </c>
      <c r="C2812" t="s">
        <v>81</v>
      </c>
      <c r="D2812" t="s">
        <v>120</v>
      </c>
      <c r="E2812" t="s">
        <v>152</v>
      </c>
      <c r="F2812" t="s">
        <v>4282</v>
      </c>
      <c r="G2812" t="s">
        <v>159</v>
      </c>
      <c r="H2812" t="s">
        <v>149</v>
      </c>
      <c r="I2812" t="s">
        <v>136</v>
      </c>
      <c r="J2812" t="s">
        <v>137</v>
      </c>
      <c r="K2812" t="s">
        <v>138</v>
      </c>
      <c r="L2812" t="s">
        <v>8060</v>
      </c>
      <c r="M2812" t="s">
        <v>8061</v>
      </c>
      <c r="N2812" s="26">
        <v>0.82416666599999999</v>
      </c>
      <c r="O2812">
        <v>2</v>
      </c>
      <c r="P2812">
        <v>1</v>
      </c>
      <c r="Q2812">
        <v>66</v>
      </c>
      <c r="R2812">
        <v>29</v>
      </c>
      <c r="S2812">
        <v>6</v>
      </c>
      <c r="T2812">
        <v>2</v>
      </c>
      <c r="U2812">
        <v>1</v>
      </c>
      <c r="V2812">
        <v>0</v>
      </c>
      <c r="W2812" s="26">
        <v>0.32552944671333328</v>
      </c>
      <c r="X2812" s="26">
        <v>0</v>
      </c>
      <c r="Y2812" s="26">
        <v>2.4385607236266669</v>
      </c>
      <c r="Z2812" s="26">
        <v>0.31733284416000002</v>
      </c>
      <c r="AA2812" s="26">
        <v>15.902905908761273</v>
      </c>
      <c r="AB2812" s="26">
        <v>0</v>
      </c>
      <c r="AC2812" s="26">
        <v>42.888724920292887</v>
      </c>
      <c r="AD2812" s="26">
        <v>0</v>
      </c>
      <c r="AE2812" s="26">
        <v>61.87305384355416</v>
      </c>
    </row>
    <row r="2813" spans="1:31" x14ac:dyDescent="0.3">
      <c r="A2813">
        <v>2769418</v>
      </c>
      <c r="B2813">
        <v>2</v>
      </c>
      <c r="C2813" t="s">
        <v>80</v>
      </c>
      <c r="D2813" t="s">
        <v>85</v>
      </c>
      <c r="E2813" t="s">
        <v>141</v>
      </c>
      <c r="F2813" t="s">
        <v>8062</v>
      </c>
      <c r="G2813" t="s">
        <v>143</v>
      </c>
      <c r="H2813" t="s">
        <v>135</v>
      </c>
      <c r="I2813" t="s">
        <v>136</v>
      </c>
      <c r="J2813" t="s">
        <v>137</v>
      </c>
      <c r="K2813" t="s">
        <v>138</v>
      </c>
      <c r="L2813" t="s">
        <v>8063</v>
      </c>
      <c r="M2813" t="s">
        <v>8064</v>
      </c>
      <c r="N2813" s="26">
        <v>0.34777777700000001</v>
      </c>
      <c r="O2813">
        <v>0</v>
      </c>
      <c r="P2813">
        <v>624</v>
      </c>
      <c r="Q2813">
        <v>0</v>
      </c>
      <c r="R2813">
        <v>0</v>
      </c>
      <c r="S2813">
        <v>0</v>
      </c>
      <c r="T2813">
        <v>46</v>
      </c>
      <c r="U2813">
        <v>0</v>
      </c>
      <c r="V2813">
        <v>0</v>
      </c>
      <c r="W2813" s="26">
        <v>0</v>
      </c>
      <c r="X2813" s="26">
        <v>58.390559691176513</v>
      </c>
      <c r="Y2813" s="26">
        <v>0</v>
      </c>
      <c r="Z2813" s="26">
        <v>0</v>
      </c>
      <c r="AA2813" s="26">
        <v>0</v>
      </c>
      <c r="AB2813" s="26">
        <v>18.921115910635326</v>
      </c>
      <c r="AC2813" s="26">
        <v>0</v>
      </c>
      <c r="AD2813" s="26">
        <v>0</v>
      </c>
      <c r="AE2813" s="26">
        <v>77.311675601811842</v>
      </c>
    </row>
    <row r="2814" spans="1:31" x14ac:dyDescent="0.3">
      <c r="A2814">
        <v>2768920</v>
      </c>
      <c r="B2814">
        <v>1</v>
      </c>
      <c r="C2814" t="s">
        <v>81</v>
      </c>
      <c r="D2814" t="s">
        <v>112</v>
      </c>
      <c r="E2814" t="s">
        <v>157</v>
      </c>
      <c r="F2814" t="s">
        <v>8065</v>
      </c>
      <c r="G2814" t="s">
        <v>159</v>
      </c>
      <c r="H2814" t="s">
        <v>149</v>
      </c>
      <c r="I2814" t="s">
        <v>136</v>
      </c>
      <c r="J2814" t="s">
        <v>137</v>
      </c>
      <c r="K2814" t="s">
        <v>138</v>
      </c>
      <c r="L2814" t="s">
        <v>8066</v>
      </c>
      <c r="M2814" t="s">
        <v>8067</v>
      </c>
      <c r="N2814" s="26">
        <v>0.13</v>
      </c>
      <c r="O2814">
        <v>1</v>
      </c>
      <c r="P2814">
        <v>227</v>
      </c>
      <c r="Q2814">
        <v>147</v>
      </c>
      <c r="R2814">
        <v>247</v>
      </c>
      <c r="S2814">
        <v>22</v>
      </c>
      <c r="T2814">
        <v>27</v>
      </c>
      <c r="U2814">
        <v>10</v>
      </c>
      <c r="V2814">
        <v>0</v>
      </c>
      <c r="W2814" s="26">
        <v>3.1949794240000003E-2</v>
      </c>
      <c r="X2814" s="26">
        <v>0.53401480121983502</v>
      </c>
      <c r="Y2814" s="26">
        <v>11.329395788118614</v>
      </c>
      <c r="Z2814" s="26">
        <v>2.285986955261659</v>
      </c>
      <c r="AA2814" s="26">
        <v>26.504683242298263</v>
      </c>
      <c r="AB2814" s="26">
        <v>2.9589318113143364</v>
      </c>
      <c r="AC2814" s="26">
        <v>68.673059267520671</v>
      </c>
      <c r="AD2814" s="26">
        <v>0</v>
      </c>
      <c r="AE2814" s="26">
        <v>112.31802165997337</v>
      </c>
    </row>
    <row r="2815" spans="1:31" x14ac:dyDescent="0.3">
      <c r="A2815">
        <v>2768940</v>
      </c>
      <c r="B2815">
        <v>1</v>
      </c>
      <c r="C2815" t="s">
        <v>81</v>
      </c>
      <c r="D2815" t="s">
        <v>123</v>
      </c>
      <c r="E2815" t="s">
        <v>132</v>
      </c>
      <c r="F2815" t="s">
        <v>8068</v>
      </c>
      <c r="G2815" t="s">
        <v>307</v>
      </c>
      <c r="H2815" t="s">
        <v>135</v>
      </c>
      <c r="I2815" t="s">
        <v>136</v>
      </c>
      <c r="J2815" t="s">
        <v>137</v>
      </c>
      <c r="K2815" t="s">
        <v>138</v>
      </c>
      <c r="L2815" t="s">
        <v>8069</v>
      </c>
      <c r="M2815" t="s">
        <v>8070</v>
      </c>
      <c r="N2815" s="26">
        <v>3.82</v>
      </c>
      <c r="O2815">
        <v>0</v>
      </c>
      <c r="P2815">
        <v>9</v>
      </c>
      <c r="Q2815">
        <v>0</v>
      </c>
      <c r="R2815">
        <v>0</v>
      </c>
      <c r="S2815">
        <v>0</v>
      </c>
      <c r="T2815">
        <v>1</v>
      </c>
      <c r="U2815">
        <v>0</v>
      </c>
      <c r="V2815">
        <v>0</v>
      </c>
      <c r="W2815" s="26">
        <v>0</v>
      </c>
      <c r="X2815" s="26">
        <v>8.0027043663027531</v>
      </c>
      <c r="Y2815" s="26">
        <v>0</v>
      </c>
      <c r="Z2815" s="26">
        <v>0</v>
      </c>
      <c r="AA2815" s="26">
        <v>0</v>
      </c>
      <c r="AB2815" s="26">
        <v>0</v>
      </c>
      <c r="AC2815" s="26">
        <v>0</v>
      </c>
      <c r="AD2815" s="26">
        <v>0</v>
      </c>
      <c r="AE2815" s="26">
        <v>8.0027043663027531</v>
      </c>
    </row>
    <row r="2816" spans="1:31" x14ac:dyDescent="0.3">
      <c r="A2816">
        <v>2769232</v>
      </c>
      <c r="B2816">
        <v>1</v>
      </c>
      <c r="C2816" t="s">
        <v>80</v>
      </c>
      <c r="D2816" t="s">
        <v>105</v>
      </c>
      <c r="E2816" t="s">
        <v>166</v>
      </c>
      <c r="F2816" t="s">
        <v>8071</v>
      </c>
      <c r="G2816" t="s">
        <v>204</v>
      </c>
      <c r="H2816" t="s">
        <v>135</v>
      </c>
      <c r="I2816" t="s">
        <v>136</v>
      </c>
      <c r="J2816" t="s">
        <v>137</v>
      </c>
      <c r="K2816" t="s">
        <v>138</v>
      </c>
      <c r="L2816" t="s">
        <v>8072</v>
      </c>
      <c r="M2816" t="s">
        <v>8073</v>
      </c>
      <c r="N2816" s="26">
        <v>3.1266666660000002</v>
      </c>
      <c r="O2816">
        <v>0</v>
      </c>
      <c r="P2816">
        <v>51</v>
      </c>
      <c r="Q2816">
        <v>0</v>
      </c>
      <c r="R2816">
        <v>0</v>
      </c>
      <c r="S2816">
        <v>0</v>
      </c>
      <c r="T2816">
        <v>4</v>
      </c>
      <c r="U2816">
        <v>0</v>
      </c>
      <c r="V2816">
        <v>0</v>
      </c>
      <c r="W2816" s="26">
        <v>0</v>
      </c>
      <c r="X2816" s="26">
        <v>44.825165129539243</v>
      </c>
      <c r="Y2816" s="26">
        <v>0</v>
      </c>
      <c r="Z2816" s="26">
        <v>0</v>
      </c>
      <c r="AA2816" s="26">
        <v>0</v>
      </c>
      <c r="AB2816" s="26">
        <v>71.242952326944291</v>
      </c>
      <c r="AC2816" s="26">
        <v>0</v>
      </c>
      <c r="AD2816" s="26">
        <v>0</v>
      </c>
      <c r="AE2816" s="26">
        <v>116.06811745648353</v>
      </c>
    </row>
    <row r="2817" spans="1:31" x14ac:dyDescent="0.3">
      <c r="A2817">
        <v>2769418</v>
      </c>
      <c r="B2817">
        <v>1</v>
      </c>
      <c r="C2817" t="s">
        <v>80</v>
      </c>
      <c r="D2817" t="s">
        <v>85</v>
      </c>
      <c r="E2817" t="s">
        <v>166</v>
      </c>
      <c r="F2817" t="s">
        <v>8074</v>
      </c>
      <c r="G2817" t="s">
        <v>143</v>
      </c>
      <c r="H2817" t="s">
        <v>135</v>
      </c>
      <c r="I2817" t="s">
        <v>136</v>
      </c>
      <c r="J2817" t="s">
        <v>137</v>
      </c>
      <c r="K2817" t="s">
        <v>138</v>
      </c>
      <c r="L2817" t="s">
        <v>8075</v>
      </c>
      <c r="M2817" t="s">
        <v>8063</v>
      </c>
      <c r="N2817" s="26">
        <v>0.82305555500000005</v>
      </c>
      <c r="O2817">
        <v>0</v>
      </c>
      <c r="P2817">
        <v>88</v>
      </c>
      <c r="Q2817">
        <v>0</v>
      </c>
      <c r="R2817">
        <v>0</v>
      </c>
      <c r="S2817">
        <v>0</v>
      </c>
      <c r="T2817">
        <v>11</v>
      </c>
      <c r="U2817">
        <v>0</v>
      </c>
      <c r="V2817">
        <v>0</v>
      </c>
      <c r="W2817" s="26">
        <v>0</v>
      </c>
      <c r="X2817" s="26">
        <v>26.197157374037328</v>
      </c>
      <c r="Y2817" s="26">
        <v>0</v>
      </c>
      <c r="Z2817" s="26">
        <v>0</v>
      </c>
      <c r="AA2817" s="26">
        <v>0</v>
      </c>
      <c r="AB2817" s="26">
        <v>3.4579803400467606</v>
      </c>
      <c r="AC2817" s="26">
        <v>0</v>
      </c>
      <c r="AD2817" s="26">
        <v>0</v>
      </c>
      <c r="AE2817" s="26">
        <v>29.655137714084088</v>
      </c>
    </row>
    <row r="2818" spans="1:31" x14ac:dyDescent="0.3">
      <c r="A2818">
        <v>2769318</v>
      </c>
      <c r="B2818">
        <v>1</v>
      </c>
      <c r="C2818" t="s">
        <v>80</v>
      </c>
      <c r="D2818" t="s">
        <v>98</v>
      </c>
      <c r="E2818" t="s">
        <v>157</v>
      </c>
      <c r="F2818" t="s">
        <v>7824</v>
      </c>
      <c r="G2818" t="s">
        <v>159</v>
      </c>
      <c r="H2818" t="s">
        <v>149</v>
      </c>
      <c r="I2818" t="s">
        <v>136</v>
      </c>
      <c r="J2818" t="s">
        <v>137</v>
      </c>
      <c r="K2818" t="s">
        <v>138</v>
      </c>
      <c r="L2818" t="s">
        <v>8076</v>
      </c>
      <c r="M2818" t="s">
        <v>8077</v>
      </c>
      <c r="N2818" s="26">
        <v>0.29861111099999998</v>
      </c>
      <c r="O2818">
        <v>0</v>
      </c>
      <c r="P2818">
        <v>276</v>
      </c>
      <c r="Q2818">
        <v>36</v>
      </c>
      <c r="R2818">
        <v>118</v>
      </c>
      <c r="S2818">
        <v>11</v>
      </c>
      <c r="T2818">
        <v>50</v>
      </c>
      <c r="U2818">
        <v>2</v>
      </c>
      <c r="V2818">
        <v>0</v>
      </c>
      <c r="W2818" s="26">
        <v>0</v>
      </c>
      <c r="X2818" s="26">
        <v>27.114802511436231</v>
      </c>
      <c r="Y2818" s="26">
        <v>20.410180486396168</v>
      </c>
      <c r="Z2818" s="26">
        <v>4.1361241980310357</v>
      </c>
      <c r="AA2818" s="26">
        <v>4.4318896846792155</v>
      </c>
      <c r="AB2818" s="26">
        <v>8.7701286659887607</v>
      </c>
      <c r="AC2818" s="26">
        <v>18.693176733267464</v>
      </c>
      <c r="AD2818" s="26">
        <v>0</v>
      </c>
      <c r="AE2818" s="26">
        <v>83.556302279798871</v>
      </c>
    </row>
    <row r="2819" spans="1:31" x14ac:dyDescent="0.3">
      <c r="A2819">
        <v>2768777</v>
      </c>
      <c r="B2819">
        <v>1</v>
      </c>
      <c r="C2819" t="s">
        <v>80</v>
      </c>
      <c r="D2819" t="s">
        <v>96</v>
      </c>
      <c r="E2819" t="s">
        <v>132</v>
      </c>
      <c r="F2819" t="s">
        <v>8078</v>
      </c>
      <c r="G2819" t="s">
        <v>134</v>
      </c>
      <c r="H2819" t="s">
        <v>135</v>
      </c>
      <c r="I2819" t="s">
        <v>136</v>
      </c>
      <c r="J2819" t="s">
        <v>137</v>
      </c>
      <c r="K2819" t="s">
        <v>138</v>
      </c>
      <c r="L2819" t="s">
        <v>8079</v>
      </c>
      <c r="M2819" t="s">
        <v>8080</v>
      </c>
      <c r="N2819" s="26">
        <v>2.7497222219999999</v>
      </c>
      <c r="O2819">
        <v>0</v>
      </c>
      <c r="P2819">
        <v>1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 s="26">
        <v>0</v>
      </c>
      <c r="X2819" s="26">
        <v>0.88950780878675628</v>
      </c>
      <c r="Y2819" s="26">
        <v>0</v>
      </c>
      <c r="Z2819" s="26">
        <v>0</v>
      </c>
      <c r="AA2819" s="26">
        <v>0</v>
      </c>
      <c r="AB2819" s="26">
        <v>0</v>
      </c>
      <c r="AC2819" s="26">
        <v>0</v>
      </c>
      <c r="AD2819" s="26">
        <v>0</v>
      </c>
      <c r="AE2819" s="26">
        <v>0.88950780878675628</v>
      </c>
    </row>
    <row r="2820" spans="1:31" x14ac:dyDescent="0.3">
      <c r="A2820">
        <v>2769275</v>
      </c>
      <c r="B2820">
        <v>1</v>
      </c>
      <c r="C2820" t="s">
        <v>80</v>
      </c>
      <c r="D2820" t="s">
        <v>96</v>
      </c>
      <c r="E2820" t="s">
        <v>132</v>
      </c>
      <c r="F2820" t="s">
        <v>8081</v>
      </c>
      <c r="G2820" t="s">
        <v>134</v>
      </c>
      <c r="H2820" t="s">
        <v>135</v>
      </c>
      <c r="I2820" t="s">
        <v>136</v>
      </c>
      <c r="J2820" t="s">
        <v>137</v>
      </c>
      <c r="K2820" t="s">
        <v>138</v>
      </c>
      <c r="L2820" t="s">
        <v>8082</v>
      </c>
      <c r="M2820" t="s">
        <v>8083</v>
      </c>
      <c r="N2820" s="26">
        <v>4.2774999999999999</v>
      </c>
      <c r="O2820">
        <v>0</v>
      </c>
      <c r="P2820">
        <v>1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 s="26">
        <v>0</v>
      </c>
      <c r="X2820" s="26">
        <v>2.8318025241102869</v>
      </c>
      <c r="Y2820" s="26">
        <v>0</v>
      </c>
      <c r="Z2820" s="26">
        <v>0</v>
      </c>
      <c r="AA2820" s="26">
        <v>0</v>
      </c>
      <c r="AB2820" s="26">
        <v>0</v>
      </c>
      <c r="AC2820" s="26">
        <v>0</v>
      </c>
      <c r="AD2820" s="26">
        <v>0</v>
      </c>
      <c r="AE2820" s="26">
        <v>2.8318025241102869</v>
      </c>
    </row>
    <row r="2821" spans="1:31" x14ac:dyDescent="0.3">
      <c r="A2821">
        <v>2769126</v>
      </c>
      <c r="B2821">
        <v>1</v>
      </c>
      <c r="C2821" t="s">
        <v>81</v>
      </c>
      <c r="D2821" t="s">
        <v>112</v>
      </c>
      <c r="E2821" t="s">
        <v>175</v>
      </c>
      <c r="F2821" t="s">
        <v>1102</v>
      </c>
      <c r="G2821" t="s">
        <v>159</v>
      </c>
      <c r="H2821" t="s">
        <v>149</v>
      </c>
      <c r="I2821" t="s">
        <v>136</v>
      </c>
      <c r="J2821" t="s">
        <v>137</v>
      </c>
      <c r="K2821" t="s">
        <v>138</v>
      </c>
      <c r="L2821" t="s">
        <v>8084</v>
      </c>
      <c r="M2821" t="s">
        <v>8085</v>
      </c>
      <c r="N2821" s="26">
        <v>0.463888888</v>
      </c>
      <c r="O2821">
        <v>17</v>
      </c>
      <c r="P2821">
        <v>1827</v>
      </c>
      <c r="Q2821">
        <v>100</v>
      </c>
      <c r="R2821">
        <v>375</v>
      </c>
      <c r="S2821">
        <v>30</v>
      </c>
      <c r="T2821">
        <v>119</v>
      </c>
      <c r="U2821">
        <v>8</v>
      </c>
      <c r="V2821">
        <v>1</v>
      </c>
      <c r="W2821" s="26">
        <v>4.439358412671969</v>
      </c>
      <c r="X2821" s="26">
        <v>98.457294164579025</v>
      </c>
      <c r="Y2821" s="26">
        <v>81.060840314217856</v>
      </c>
      <c r="Z2821" s="26">
        <v>7.2283927165303457</v>
      </c>
      <c r="AA2821" s="26">
        <v>113.63238175758178</v>
      </c>
      <c r="AB2821" s="26">
        <v>17.387977687602387</v>
      </c>
      <c r="AC2821" s="26">
        <v>383.34712040404577</v>
      </c>
      <c r="AD2821" s="26">
        <v>0.25529086467984591</v>
      </c>
      <c r="AE2821" s="26">
        <v>705.80865632190898</v>
      </c>
    </row>
    <row r="2822" spans="1:31" x14ac:dyDescent="0.3">
      <c r="A2822">
        <v>2769072</v>
      </c>
      <c r="B2822">
        <v>1</v>
      </c>
      <c r="C2822" t="s">
        <v>80</v>
      </c>
      <c r="D2822" t="s">
        <v>106</v>
      </c>
      <c r="E2822" t="s">
        <v>170</v>
      </c>
      <c r="F2822" t="s">
        <v>8086</v>
      </c>
      <c r="G2822" t="s">
        <v>204</v>
      </c>
      <c r="H2822" t="s">
        <v>135</v>
      </c>
      <c r="I2822" t="s">
        <v>136</v>
      </c>
      <c r="J2822" t="s">
        <v>137</v>
      </c>
      <c r="K2822" t="s">
        <v>138</v>
      </c>
      <c r="L2822" t="s">
        <v>8087</v>
      </c>
      <c r="M2822" t="s">
        <v>8088</v>
      </c>
      <c r="N2822" s="26">
        <v>1.4069444440000001</v>
      </c>
      <c r="O2822">
        <v>0</v>
      </c>
      <c r="P2822">
        <v>11</v>
      </c>
      <c r="Q2822">
        <v>0</v>
      </c>
      <c r="R2822">
        <v>1</v>
      </c>
      <c r="S2822">
        <v>0</v>
      </c>
      <c r="T2822">
        <v>3</v>
      </c>
      <c r="U2822">
        <v>0</v>
      </c>
      <c r="V2822">
        <v>0</v>
      </c>
      <c r="W2822" s="26">
        <v>0</v>
      </c>
      <c r="X2822" s="26">
        <v>3.4946353354983768</v>
      </c>
      <c r="Y2822" s="26">
        <v>0</v>
      </c>
      <c r="Z2822" s="26">
        <v>0</v>
      </c>
      <c r="AA2822" s="26">
        <v>0</v>
      </c>
      <c r="AB2822" s="26">
        <v>0.10705744872507826</v>
      </c>
      <c r="AC2822" s="26">
        <v>0</v>
      </c>
      <c r="AD2822" s="26">
        <v>0</v>
      </c>
      <c r="AE2822" s="26">
        <v>3.601692784223455</v>
      </c>
    </row>
    <row r="2823" spans="1:31" x14ac:dyDescent="0.3">
      <c r="A2823">
        <v>2769281</v>
      </c>
      <c r="B2823">
        <v>1</v>
      </c>
      <c r="C2823" t="s">
        <v>80</v>
      </c>
      <c r="D2823" t="s">
        <v>104</v>
      </c>
      <c r="E2823" t="s">
        <v>157</v>
      </c>
      <c r="F2823" t="s">
        <v>7138</v>
      </c>
      <c r="G2823" t="s">
        <v>159</v>
      </c>
      <c r="H2823" t="s">
        <v>149</v>
      </c>
      <c r="I2823" t="s">
        <v>136</v>
      </c>
      <c r="J2823" t="s">
        <v>137</v>
      </c>
      <c r="K2823" t="s">
        <v>138</v>
      </c>
      <c r="L2823" t="s">
        <v>8089</v>
      </c>
      <c r="M2823" t="s">
        <v>8090</v>
      </c>
      <c r="N2823" s="26">
        <v>0.34361111100000002</v>
      </c>
      <c r="O2823">
        <v>37</v>
      </c>
      <c r="P2823">
        <v>1640</v>
      </c>
      <c r="Q2823">
        <v>117</v>
      </c>
      <c r="R2823">
        <v>161</v>
      </c>
      <c r="S2823">
        <v>40</v>
      </c>
      <c r="T2823">
        <v>196</v>
      </c>
      <c r="U2823">
        <v>2</v>
      </c>
      <c r="V2823">
        <v>1</v>
      </c>
      <c r="W2823" s="26">
        <v>19.385612983442609</v>
      </c>
      <c r="X2823" s="26">
        <v>153.27702644732634</v>
      </c>
      <c r="Y2823" s="26">
        <v>28.405999563812081</v>
      </c>
      <c r="Z2823" s="26">
        <v>1.9509617425344423</v>
      </c>
      <c r="AA2823" s="26">
        <v>78.964151220087643</v>
      </c>
      <c r="AB2823" s="26">
        <v>39.854238251130866</v>
      </c>
      <c r="AC2823" s="26">
        <v>0.62655603696228024</v>
      </c>
      <c r="AD2823" s="26">
        <v>0.37604583477870301</v>
      </c>
      <c r="AE2823" s="26">
        <v>322.840592080075</v>
      </c>
    </row>
    <row r="2824" spans="1:31" x14ac:dyDescent="0.3">
      <c r="A2824">
        <v>2768617</v>
      </c>
      <c r="B2824">
        <v>1</v>
      </c>
      <c r="C2824" t="s">
        <v>80</v>
      </c>
      <c r="D2824" t="s">
        <v>82</v>
      </c>
      <c r="E2824" t="s">
        <v>132</v>
      </c>
      <c r="F2824" t="s">
        <v>8091</v>
      </c>
      <c r="G2824" t="s">
        <v>307</v>
      </c>
      <c r="H2824" t="s">
        <v>135</v>
      </c>
      <c r="I2824" t="s">
        <v>136</v>
      </c>
      <c r="J2824" t="s">
        <v>137</v>
      </c>
      <c r="K2824" t="s">
        <v>138</v>
      </c>
      <c r="L2824" t="s">
        <v>8092</v>
      </c>
      <c r="M2824" t="s">
        <v>8093</v>
      </c>
      <c r="N2824" s="26">
        <v>2.0794444439999999</v>
      </c>
      <c r="O2824">
        <v>0</v>
      </c>
      <c r="P2824">
        <v>5</v>
      </c>
      <c r="Q2824">
        <v>0</v>
      </c>
      <c r="R2824">
        <v>0</v>
      </c>
      <c r="S2824">
        <v>0</v>
      </c>
      <c r="T2824">
        <v>4</v>
      </c>
      <c r="U2824">
        <v>0</v>
      </c>
      <c r="V2824">
        <v>0</v>
      </c>
      <c r="W2824" s="26">
        <v>0</v>
      </c>
      <c r="X2824" s="26">
        <v>2.9736058597135822</v>
      </c>
      <c r="Y2824" s="26">
        <v>0</v>
      </c>
      <c r="Z2824" s="26">
        <v>0</v>
      </c>
      <c r="AA2824" s="26">
        <v>0</v>
      </c>
      <c r="AB2824" s="26">
        <v>3.481309809655845</v>
      </c>
      <c r="AC2824" s="26">
        <v>0</v>
      </c>
      <c r="AD2824" s="26">
        <v>0</v>
      </c>
      <c r="AE2824" s="26">
        <v>6.4549156693694272</v>
      </c>
    </row>
    <row r="2825" spans="1:31" x14ac:dyDescent="0.3">
      <c r="A2825">
        <v>2768863</v>
      </c>
      <c r="B2825">
        <v>1</v>
      </c>
      <c r="C2825" t="s">
        <v>81</v>
      </c>
      <c r="D2825" t="s">
        <v>115</v>
      </c>
      <c r="E2825" t="s">
        <v>157</v>
      </c>
      <c r="F2825" t="s">
        <v>8094</v>
      </c>
      <c r="G2825" t="s">
        <v>628</v>
      </c>
      <c r="H2825" t="s">
        <v>149</v>
      </c>
      <c r="I2825" t="s">
        <v>136</v>
      </c>
      <c r="J2825" t="s">
        <v>137</v>
      </c>
      <c r="K2825" t="s">
        <v>187</v>
      </c>
      <c r="L2825" t="s">
        <v>8095</v>
      </c>
      <c r="M2825" t="s">
        <v>8096</v>
      </c>
      <c r="N2825" s="26">
        <v>2.4880555549999999</v>
      </c>
      <c r="O2825">
        <v>1</v>
      </c>
      <c r="P2825">
        <v>2897</v>
      </c>
      <c r="Q2825">
        <v>0</v>
      </c>
      <c r="R2825">
        <v>58</v>
      </c>
      <c r="S2825">
        <v>10</v>
      </c>
      <c r="T2825">
        <v>380</v>
      </c>
      <c r="U2825">
        <v>0</v>
      </c>
      <c r="V2825">
        <v>1</v>
      </c>
      <c r="W2825" s="26">
        <v>0.61721224287055554</v>
      </c>
      <c r="X2825" s="26">
        <v>975.87414241452018</v>
      </c>
      <c r="Y2825" s="26">
        <v>0</v>
      </c>
      <c r="Z2825" s="26">
        <v>13.129707690525521</v>
      </c>
      <c r="AA2825" s="26">
        <v>199.87741913776708</v>
      </c>
      <c r="AB2825" s="26">
        <v>591.07018737468923</v>
      </c>
      <c r="AC2825" s="26">
        <v>0</v>
      </c>
      <c r="AD2825" s="26">
        <v>23.315704186124577</v>
      </c>
      <c r="AE2825" s="26">
        <v>1803.8843730464969</v>
      </c>
    </row>
    <row r="2826" spans="1:31" x14ac:dyDescent="0.3">
      <c r="A2826">
        <v>2769387</v>
      </c>
      <c r="B2826">
        <v>1</v>
      </c>
      <c r="C2826" t="s">
        <v>80</v>
      </c>
      <c r="D2826" t="s">
        <v>83</v>
      </c>
      <c r="E2826" t="s">
        <v>170</v>
      </c>
      <c r="F2826" t="s">
        <v>8097</v>
      </c>
      <c r="G2826" t="s">
        <v>612</v>
      </c>
      <c r="H2826" t="s">
        <v>135</v>
      </c>
      <c r="I2826" t="s">
        <v>136</v>
      </c>
      <c r="J2826" t="s">
        <v>137</v>
      </c>
      <c r="K2826" t="s">
        <v>138</v>
      </c>
      <c r="L2826" t="s">
        <v>8098</v>
      </c>
      <c r="M2826" t="s">
        <v>8099</v>
      </c>
      <c r="N2826" s="26">
        <v>1.5694444439999999</v>
      </c>
      <c r="O2826">
        <v>0</v>
      </c>
      <c r="P2826">
        <v>43</v>
      </c>
      <c r="Q2826">
        <v>0</v>
      </c>
      <c r="R2826">
        <v>0</v>
      </c>
      <c r="S2826">
        <v>0</v>
      </c>
      <c r="T2826">
        <v>28</v>
      </c>
      <c r="U2826">
        <v>0</v>
      </c>
      <c r="V2826">
        <v>0</v>
      </c>
      <c r="W2826" s="26">
        <v>0</v>
      </c>
      <c r="X2826" s="26">
        <v>28.780747476864942</v>
      </c>
      <c r="Y2826" s="26">
        <v>0</v>
      </c>
      <c r="Z2826" s="26">
        <v>0</v>
      </c>
      <c r="AA2826" s="26">
        <v>0</v>
      </c>
      <c r="AB2826" s="26">
        <v>34.927850577958864</v>
      </c>
      <c r="AC2826" s="26">
        <v>0</v>
      </c>
      <c r="AD2826" s="26">
        <v>0</v>
      </c>
      <c r="AE2826" s="26">
        <v>63.70859805482381</v>
      </c>
    </row>
    <row r="2827" spans="1:31" x14ac:dyDescent="0.3">
      <c r="A2827">
        <v>2769341</v>
      </c>
      <c r="B2827">
        <v>1</v>
      </c>
      <c r="C2827" t="s">
        <v>80</v>
      </c>
      <c r="D2827" t="s">
        <v>94</v>
      </c>
      <c r="E2827" t="s">
        <v>146</v>
      </c>
      <c r="F2827" t="s">
        <v>8100</v>
      </c>
      <c r="G2827" t="s">
        <v>148</v>
      </c>
      <c r="H2827" t="s">
        <v>149</v>
      </c>
      <c r="I2827" t="s">
        <v>136</v>
      </c>
      <c r="J2827" t="s">
        <v>137</v>
      </c>
      <c r="K2827" t="s">
        <v>138</v>
      </c>
      <c r="L2827" t="s">
        <v>8101</v>
      </c>
      <c r="M2827" t="s">
        <v>8102</v>
      </c>
      <c r="N2827" s="26">
        <v>5.2655555549999997</v>
      </c>
      <c r="O2827">
        <v>0</v>
      </c>
      <c r="P2827">
        <v>112</v>
      </c>
      <c r="Q2827">
        <v>0</v>
      </c>
      <c r="R2827">
        <v>1</v>
      </c>
      <c r="S2827">
        <v>0</v>
      </c>
      <c r="T2827">
        <v>7</v>
      </c>
      <c r="U2827">
        <v>0</v>
      </c>
      <c r="V2827">
        <v>0</v>
      </c>
      <c r="W2827" s="26">
        <v>0</v>
      </c>
      <c r="X2827" s="26">
        <v>132.50990226736735</v>
      </c>
      <c r="Y2827" s="26">
        <v>0</v>
      </c>
      <c r="Z2827" s="26">
        <v>0</v>
      </c>
      <c r="AA2827" s="26">
        <v>0</v>
      </c>
      <c r="AB2827" s="26">
        <v>10.475559264098182</v>
      </c>
      <c r="AC2827" s="26">
        <v>0</v>
      </c>
      <c r="AD2827" s="26">
        <v>0</v>
      </c>
      <c r="AE2827" s="26">
        <v>142.98546153146555</v>
      </c>
    </row>
    <row r="2828" spans="1:31" x14ac:dyDescent="0.3">
      <c r="A2828">
        <v>2768849</v>
      </c>
      <c r="B2828">
        <v>1</v>
      </c>
      <c r="C2828" t="s">
        <v>80</v>
      </c>
      <c r="D2828" t="s">
        <v>92</v>
      </c>
      <c r="E2828" t="s">
        <v>132</v>
      </c>
      <c r="F2828" t="s">
        <v>8103</v>
      </c>
      <c r="G2828" t="s">
        <v>134</v>
      </c>
      <c r="H2828" t="s">
        <v>135</v>
      </c>
      <c r="I2828" t="s">
        <v>136</v>
      </c>
      <c r="J2828" t="s">
        <v>137</v>
      </c>
      <c r="K2828" t="s">
        <v>138</v>
      </c>
      <c r="L2828" t="s">
        <v>8104</v>
      </c>
      <c r="M2828" t="s">
        <v>8105</v>
      </c>
      <c r="N2828" s="26">
        <v>3.9555555550000001</v>
      </c>
      <c r="O2828">
        <v>0</v>
      </c>
      <c r="P2828">
        <v>3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 s="26">
        <v>0</v>
      </c>
      <c r="X2828" s="26">
        <v>3.2419377633660158</v>
      </c>
      <c r="Y2828" s="26">
        <v>0</v>
      </c>
      <c r="Z2828" s="26">
        <v>0</v>
      </c>
      <c r="AA2828" s="26">
        <v>0</v>
      </c>
      <c r="AB2828" s="26">
        <v>0</v>
      </c>
      <c r="AC2828" s="26">
        <v>0</v>
      </c>
      <c r="AD2828" s="26">
        <v>0</v>
      </c>
      <c r="AE2828" s="26">
        <v>3.2419377633660158</v>
      </c>
    </row>
    <row r="2829" spans="1:31" x14ac:dyDescent="0.3">
      <c r="A2829">
        <v>2768680</v>
      </c>
      <c r="B2829">
        <v>1</v>
      </c>
      <c r="C2829" t="s">
        <v>80</v>
      </c>
      <c r="D2829" t="s">
        <v>86</v>
      </c>
      <c r="E2829" t="s">
        <v>132</v>
      </c>
      <c r="F2829" t="s">
        <v>7663</v>
      </c>
      <c r="G2829" t="s">
        <v>134</v>
      </c>
      <c r="H2829" t="s">
        <v>135</v>
      </c>
      <c r="I2829" t="s">
        <v>136</v>
      </c>
      <c r="J2829" t="s">
        <v>137</v>
      </c>
      <c r="K2829" t="s">
        <v>138</v>
      </c>
      <c r="L2829" t="s">
        <v>8106</v>
      </c>
      <c r="M2829" t="s">
        <v>8107</v>
      </c>
      <c r="N2829" s="26">
        <v>2.656111111</v>
      </c>
      <c r="O2829">
        <v>0</v>
      </c>
      <c r="P2829">
        <v>1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 s="26">
        <v>0</v>
      </c>
      <c r="X2829" s="26">
        <v>0.62570337354111893</v>
      </c>
      <c r="Y2829" s="26">
        <v>0</v>
      </c>
      <c r="Z2829" s="26">
        <v>0</v>
      </c>
      <c r="AA2829" s="26">
        <v>0</v>
      </c>
      <c r="AB2829" s="26">
        <v>0</v>
      </c>
      <c r="AC2829" s="26">
        <v>0</v>
      </c>
      <c r="AD2829" s="26">
        <v>0</v>
      </c>
      <c r="AE2829" s="26">
        <v>0.62570337354111893</v>
      </c>
    </row>
    <row r="2830" spans="1:31" x14ac:dyDescent="0.3">
      <c r="A2830">
        <v>2769201</v>
      </c>
      <c r="B2830">
        <v>1</v>
      </c>
      <c r="C2830" t="s">
        <v>81</v>
      </c>
      <c r="D2830" t="s">
        <v>112</v>
      </c>
      <c r="E2830" t="s">
        <v>157</v>
      </c>
      <c r="F2830" t="s">
        <v>8108</v>
      </c>
      <c r="G2830" t="s">
        <v>159</v>
      </c>
      <c r="H2830" t="s">
        <v>149</v>
      </c>
      <c r="I2830" t="s">
        <v>136</v>
      </c>
      <c r="J2830" t="s">
        <v>137</v>
      </c>
      <c r="K2830" t="s">
        <v>138</v>
      </c>
      <c r="L2830" t="s">
        <v>8109</v>
      </c>
      <c r="M2830" t="s">
        <v>8110</v>
      </c>
      <c r="N2830" s="26">
        <v>1.1869444440000001</v>
      </c>
      <c r="O2830">
        <v>19</v>
      </c>
      <c r="P2830">
        <v>4907</v>
      </c>
      <c r="Q2830">
        <v>152</v>
      </c>
      <c r="R2830">
        <v>647</v>
      </c>
      <c r="S2830">
        <v>43</v>
      </c>
      <c r="T2830">
        <v>334</v>
      </c>
      <c r="U2830">
        <v>3</v>
      </c>
      <c r="V2830">
        <v>0</v>
      </c>
      <c r="W2830" s="26">
        <v>5.2180772787292451</v>
      </c>
      <c r="X2830" s="26">
        <v>376.6768002405426</v>
      </c>
      <c r="Y2830" s="26">
        <v>11.872141219034216</v>
      </c>
      <c r="Z2830" s="26">
        <v>85.873454299084457</v>
      </c>
      <c r="AA2830" s="26">
        <v>239.89045043785083</v>
      </c>
      <c r="AB2830" s="26">
        <v>86.624110146233022</v>
      </c>
      <c r="AC2830" s="26">
        <v>89.506785955954115</v>
      </c>
      <c r="AD2830" s="26">
        <v>0</v>
      </c>
      <c r="AE2830" s="26">
        <v>895.66181957742845</v>
      </c>
    </row>
    <row r="2831" spans="1:31" x14ac:dyDescent="0.3">
      <c r="A2831">
        <v>2768800</v>
      </c>
      <c r="B2831">
        <v>1</v>
      </c>
      <c r="C2831" t="s">
        <v>81</v>
      </c>
      <c r="D2831" t="s">
        <v>127</v>
      </c>
      <c r="E2831" t="s">
        <v>152</v>
      </c>
      <c r="F2831" t="s">
        <v>8111</v>
      </c>
      <c r="G2831" t="s">
        <v>159</v>
      </c>
      <c r="H2831" t="s">
        <v>149</v>
      </c>
      <c r="I2831" t="s">
        <v>136</v>
      </c>
      <c r="J2831" t="s">
        <v>137</v>
      </c>
      <c r="K2831" t="s">
        <v>138</v>
      </c>
      <c r="L2831" t="s">
        <v>8112</v>
      </c>
      <c r="M2831" t="s">
        <v>8113</v>
      </c>
      <c r="N2831" s="26">
        <v>0.98333333300000003</v>
      </c>
      <c r="O2831">
        <v>0</v>
      </c>
      <c r="P2831">
        <v>0</v>
      </c>
      <c r="Q2831">
        <v>10</v>
      </c>
      <c r="R2831">
        <v>25</v>
      </c>
      <c r="S2831">
        <v>11</v>
      </c>
      <c r="T2831">
        <v>1</v>
      </c>
      <c r="U2831">
        <v>3</v>
      </c>
      <c r="V2831">
        <v>0</v>
      </c>
      <c r="W2831" s="26">
        <v>0</v>
      </c>
      <c r="X2831" s="26">
        <v>0</v>
      </c>
      <c r="Y2831" s="26">
        <v>0.63054927465178334</v>
      </c>
      <c r="Z2831" s="26">
        <v>0.6934617117866666</v>
      </c>
      <c r="AA2831" s="26">
        <v>165.40815520830623</v>
      </c>
      <c r="AB2831" s="26">
        <v>2.641763476170822</v>
      </c>
      <c r="AC2831" s="26">
        <v>162.1099394023899</v>
      </c>
      <c r="AD2831" s="26">
        <v>0</v>
      </c>
      <c r="AE2831" s="26">
        <v>331.48386907330541</v>
      </c>
    </row>
    <row r="2832" spans="1:31" x14ac:dyDescent="0.3">
      <c r="A2832">
        <v>2768823</v>
      </c>
      <c r="B2832">
        <v>1</v>
      </c>
      <c r="C2832" t="s">
        <v>80</v>
      </c>
      <c r="D2832" t="s">
        <v>99</v>
      </c>
      <c r="E2832" t="s">
        <v>157</v>
      </c>
      <c r="F2832" t="s">
        <v>8114</v>
      </c>
      <c r="G2832" t="s">
        <v>159</v>
      </c>
      <c r="H2832" t="s">
        <v>149</v>
      </c>
      <c r="I2832" t="s">
        <v>136</v>
      </c>
      <c r="J2832" t="s">
        <v>137</v>
      </c>
      <c r="K2832" t="s">
        <v>138</v>
      </c>
      <c r="L2832" t="s">
        <v>8115</v>
      </c>
      <c r="M2832" t="s">
        <v>8116</v>
      </c>
      <c r="N2832" s="26">
        <v>0.92944444400000004</v>
      </c>
      <c r="O2832">
        <v>2</v>
      </c>
      <c r="P2832">
        <v>859</v>
      </c>
      <c r="Q2832">
        <v>1</v>
      </c>
      <c r="R2832">
        <v>24</v>
      </c>
      <c r="S2832">
        <v>5</v>
      </c>
      <c r="T2832">
        <v>102</v>
      </c>
      <c r="U2832">
        <v>0</v>
      </c>
      <c r="V2832">
        <v>1</v>
      </c>
      <c r="W2832" s="26">
        <v>0.76295284605810676</v>
      </c>
      <c r="X2832" s="26">
        <v>97.685969891785533</v>
      </c>
      <c r="Y2832" s="26">
        <v>0.23349395872257078</v>
      </c>
      <c r="Z2832" s="26">
        <v>0.78576299772466385</v>
      </c>
      <c r="AA2832" s="26">
        <v>14.40397988686499</v>
      </c>
      <c r="AB2832" s="26">
        <v>70.58432733679274</v>
      </c>
      <c r="AC2832" s="26">
        <v>0</v>
      </c>
      <c r="AD2832" s="26">
        <v>98.224394409555543</v>
      </c>
      <c r="AE2832" s="26">
        <v>282.68088132750415</v>
      </c>
    </row>
    <row r="2833" spans="1:31" x14ac:dyDescent="0.3">
      <c r="A2833">
        <v>2769029</v>
      </c>
      <c r="B2833">
        <v>1</v>
      </c>
      <c r="C2833" t="s">
        <v>81</v>
      </c>
      <c r="D2833" t="s">
        <v>128</v>
      </c>
      <c r="E2833" t="s">
        <v>170</v>
      </c>
      <c r="F2833" t="s">
        <v>8117</v>
      </c>
      <c r="G2833" t="s">
        <v>204</v>
      </c>
      <c r="H2833" t="s">
        <v>135</v>
      </c>
      <c r="I2833" t="s">
        <v>136</v>
      </c>
      <c r="J2833" t="s">
        <v>137</v>
      </c>
      <c r="K2833" t="s">
        <v>138</v>
      </c>
      <c r="L2833" t="s">
        <v>8118</v>
      </c>
      <c r="M2833" t="s">
        <v>8119</v>
      </c>
      <c r="N2833" s="26">
        <v>0.63638888800000004</v>
      </c>
      <c r="O2833">
        <v>0</v>
      </c>
      <c r="P2833">
        <v>44</v>
      </c>
      <c r="Q2833">
        <v>0</v>
      </c>
      <c r="R2833">
        <v>0</v>
      </c>
      <c r="S2833">
        <v>0</v>
      </c>
      <c r="T2833">
        <v>6</v>
      </c>
      <c r="U2833">
        <v>0</v>
      </c>
      <c r="V2833">
        <v>0</v>
      </c>
      <c r="W2833" s="26">
        <v>0</v>
      </c>
      <c r="X2833" s="26">
        <v>7.2639073716873552</v>
      </c>
      <c r="Y2833" s="26">
        <v>0</v>
      </c>
      <c r="Z2833" s="26">
        <v>0</v>
      </c>
      <c r="AA2833" s="26">
        <v>0</v>
      </c>
      <c r="AB2833" s="26">
        <v>2.0651073321521625</v>
      </c>
      <c r="AC2833" s="26">
        <v>0</v>
      </c>
      <c r="AD2833" s="26">
        <v>0</v>
      </c>
      <c r="AE2833" s="26">
        <v>9.3290147038395173</v>
      </c>
    </row>
    <row r="2834" spans="1:31" x14ac:dyDescent="0.3">
      <c r="A2834">
        <v>2768604</v>
      </c>
      <c r="B2834">
        <v>2</v>
      </c>
      <c r="C2834" t="s">
        <v>80</v>
      </c>
      <c r="D2834" t="s">
        <v>103</v>
      </c>
      <c r="E2834" t="s">
        <v>175</v>
      </c>
      <c r="F2834" t="s">
        <v>6775</v>
      </c>
      <c r="G2834" t="s">
        <v>154</v>
      </c>
      <c r="H2834" t="s">
        <v>149</v>
      </c>
      <c r="I2834" t="s">
        <v>136</v>
      </c>
      <c r="J2834" t="s">
        <v>137</v>
      </c>
      <c r="K2834" t="s">
        <v>138</v>
      </c>
      <c r="L2834" t="s">
        <v>7613</v>
      </c>
      <c r="M2834" t="s">
        <v>8120</v>
      </c>
      <c r="N2834" s="26">
        <v>0.26500000000000001</v>
      </c>
      <c r="O2834">
        <v>1</v>
      </c>
      <c r="P2834">
        <v>1738</v>
      </c>
      <c r="Q2834">
        <v>37</v>
      </c>
      <c r="R2834">
        <v>186</v>
      </c>
      <c r="S2834">
        <v>19</v>
      </c>
      <c r="T2834">
        <v>232</v>
      </c>
      <c r="U2834">
        <v>1</v>
      </c>
      <c r="V2834">
        <v>1</v>
      </c>
      <c r="W2834" s="26">
        <v>1.8221598169385001E-2</v>
      </c>
      <c r="X2834" s="26">
        <v>129.651360183138</v>
      </c>
      <c r="Y2834" s="26">
        <v>4.3899218493676102</v>
      </c>
      <c r="Z2834" s="26">
        <v>7.9529747447248029</v>
      </c>
      <c r="AA2834" s="26">
        <v>12.798228018433559</v>
      </c>
      <c r="AB2834" s="26">
        <v>72.20756130201049</v>
      </c>
      <c r="AC2834" s="26">
        <v>29.188784787946567</v>
      </c>
      <c r="AD2834" s="26">
        <v>1.3698094470606352</v>
      </c>
      <c r="AE2834" s="26">
        <v>257.57686193085107</v>
      </c>
    </row>
    <row r="2835" spans="1:31" x14ac:dyDescent="0.3">
      <c r="A2835">
        <v>2768886</v>
      </c>
      <c r="B2835">
        <v>1</v>
      </c>
      <c r="C2835" t="s">
        <v>80</v>
      </c>
      <c r="D2835" t="s">
        <v>93</v>
      </c>
      <c r="E2835" t="s">
        <v>170</v>
      </c>
      <c r="F2835" t="s">
        <v>8121</v>
      </c>
      <c r="G2835" t="s">
        <v>204</v>
      </c>
      <c r="H2835" t="s">
        <v>135</v>
      </c>
      <c r="I2835" t="s">
        <v>136</v>
      </c>
      <c r="J2835" t="s">
        <v>137</v>
      </c>
      <c r="K2835" t="s">
        <v>138</v>
      </c>
      <c r="L2835" t="s">
        <v>8122</v>
      </c>
      <c r="M2835" t="s">
        <v>8123</v>
      </c>
      <c r="N2835" s="26">
        <v>4.0708333330000004</v>
      </c>
      <c r="O2835">
        <v>0</v>
      </c>
      <c r="P2835">
        <v>7</v>
      </c>
      <c r="Q2835">
        <v>0</v>
      </c>
      <c r="R2835">
        <v>8</v>
      </c>
      <c r="S2835">
        <v>0</v>
      </c>
      <c r="T2835">
        <v>2</v>
      </c>
      <c r="U2835">
        <v>0</v>
      </c>
      <c r="V2835">
        <v>0</v>
      </c>
      <c r="W2835" s="26">
        <v>0</v>
      </c>
      <c r="X2835" s="26">
        <v>6.2122283443501232</v>
      </c>
      <c r="Y2835" s="26">
        <v>0</v>
      </c>
      <c r="Z2835" s="26">
        <v>8.8198716256265399</v>
      </c>
      <c r="AA2835" s="26">
        <v>0</v>
      </c>
      <c r="AB2835" s="26">
        <v>5.8968950769003872</v>
      </c>
      <c r="AC2835" s="26">
        <v>0</v>
      </c>
      <c r="AD2835" s="26">
        <v>0</v>
      </c>
      <c r="AE2835" s="26">
        <v>20.928995046877048</v>
      </c>
    </row>
    <row r="2836" spans="1:31" x14ac:dyDescent="0.3">
      <c r="A2836">
        <v>2768780</v>
      </c>
      <c r="B2836">
        <v>1</v>
      </c>
      <c r="C2836" t="s">
        <v>81</v>
      </c>
      <c r="D2836" t="s">
        <v>112</v>
      </c>
      <c r="E2836" t="s">
        <v>132</v>
      </c>
      <c r="F2836" t="s">
        <v>8124</v>
      </c>
      <c r="G2836" t="s">
        <v>134</v>
      </c>
      <c r="H2836" t="s">
        <v>135</v>
      </c>
      <c r="I2836" t="s">
        <v>136</v>
      </c>
      <c r="J2836" t="s">
        <v>137</v>
      </c>
      <c r="K2836" t="s">
        <v>138</v>
      </c>
      <c r="L2836" t="s">
        <v>8125</v>
      </c>
      <c r="M2836" t="s">
        <v>8126</v>
      </c>
      <c r="N2836" s="26">
        <v>3.8141666660000002</v>
      </c>
      <c r="O2836">
        <v>0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0</v>
      </c>
      <c r="V2836">
        <v>0</v>
      </c>
      <c r="W2836" s="26">
        <v>0</v>
      </c>
      <c r="X2836" s="26">
        <v>0</v>
      </c>
      <c r="Y2836" s="26">
        <v>0</v>
      </c>
      <c r="Z2836" s="26">
        <v>0</v>
      </c>
      <c r="AA2836" s="26">
        <v>0</v>
      </c>
      <c r="AB2836" s="26">
        <v>0</v>
      </c>
      <c r="AC2836" s="26">
        <v>0</v>
      </c>
      <c r="AD2836" s="26">
        <v>0</v>
      </c>
      <c r="AE2836" s="26">
        <v>0</v>
      </c>
    </row>
    <row r="2837" spans="1:31" x14ac:dyDescent="0.3">
      <c r="A2837">
        <v>2768929</v>
      </c>
      <c r="B2837">
        <v>1</v>
      </c>
      <c r="C2837" t="s">
        <v>80</v>
      </c>
      <c r="D2837" t="s">
        <v>89</v>
      </c>
      <c r="E2837" t="s">
        <v>157</v>
      </c>
      <c r="F2837" t="s">
        <v>8127</v>
      </c>
      <c r="G2837" t="s">
        <v>159</v>
      </c>
      <c r="H2837" t="s">
        <v>149</v>
      </c>
      <c r="I2837" t="s">
        <v>136</v>
      </c>
      <c r="J2837" t="s">
        <v>137</v>
      </c>
      <c r="K2837" t="s">
        <v>138</v>
      </c>
      <c r="L2837" t="s">
        <v>8128</v>
      </c>
      <c r="M2837" t="s">
        <v>8129</v>
      </c>
      <c r="N2837" s="26">
        <v>1.9125000000000001</v>
      </c>
      <c r="O2837">
        <v>0</v>
      </c>
      <c r="P2837">
        <v>3635</v>
      </c>
      <c r="Q2837">
        <v>3</v>
      </c>
      <c r="R2837">
        <v>7</v>
      </c>
      <c r="S2837">
        <v>6</v>
      </c>
      <c r="T2837">
        <v>383</v>
      </c>
      <c r="U2837">
        <v>0</v>
      </c>
      <c r="V2837">
        <v>0</v>
      </c>
      <c r="W2837" s="26">
        <v>0</v>
      </c>
      <c r="X2837" s="26">
        <v>2300.6274873643356</v>
      </c>
      <c r="Y2837" s="26">
        <v>1.1929017822320001</v>
      </c>
      <c r="Z2837" s="26">
        <v>5.0761244723701813</v>
      </c>
      <c r="AA2837" s="26">
        <v>215.24056103119705</v>
      </c>
      <c r="AB2837" s="26">
        <v>864.17751778307536</v>
      </c>
      <c r="AC2837" s="26">
        <v>0</v>
      </c>
      <c r="AD2837" s="26">
        <v>0</v>
      </c>
      <c r="AE2837" s="26">
        <v>3386.3145924332107</v>
      </c>
    </row>
    <row r="2838" spans="1:31" x14ac:dyDescent="0.3">
      <c r="A2838">
        <v>2768597</v>
      </c>
      <c r="B2838">
        <v>1</v>
      </c>
      <c r="C2838" t="s">
        <v>80</v>
      </c>
      <c r="D2838" t="s">
        <v>82</v>
      </c>
      <c r="E2838" t="s">
        <v>132</v>
      </c>
      <c r="F2838" t="s">
        <v>8130</v>
      </c>
      <c r="G2838" t="s">
        <v>307</v>
      </c>
      <c r="H2838" t="s">
        <v>135</v>
      </c>
      <c r="I2838" t="s">
        <v>136</v>
      </c>
      <c r="J2838" t="s">
        <v>137</v>
      </c>
      <c r="K2838" t="s">
        <v>138</v>
      </c>
      <c r="L2838" t="s">
        <v>8131</v>
      </c>
      <c r="M2838" t="s">
        <v>8132</v>
      </c>
      <c r="N2838" s="26">
        <v>1.7947222220000001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4</v>
      </c>
      <c r="U2838">
        <v>0</v>
      </c>
      <c r="V2838">
        <v>0</v>
      </c>
      <c r="W2838" s="26">
        <v>0</v>
      </c>
      <c r="X2838" s="26">
        <v>0</v>
      </c>
      <c r="Y2838" s="26">
        <v>0</v>
      </c>
      <c r="Z2838" s="26">
        <v>0</v>
      </c>
      <c r="AA2838" s="26">
        <v>0</v>
      </c>
      <c r="AB2838" s="26">
        <v>3.8644369731672867</v>
      </c>
      <c r="AC2838" s="26">
        <v>0</v>
      </c>
      <c r="AD2838" s="26">
        <v>0</v>
      </c>
      <c r="AE2838" s="26">
        <v>3.8644369731672867</v>
      </c>
    </row>
    <row r="2839" spans="1:31" x14ac:dyDescent="0.3">
      <c r="A2839">
        <v>2768574</v>
      </c>
      <c r="B2839">
        <v>1</v>
      </c>
      <c r="C2839" t="s">
        <v>80</v>
      </c>
      <c r="D2839" t="s">
        <v>100</v>
      </c>
      <c r="E2839" t="s">
        <v>157</v>
      </c>
      <c r="F2839" t="s">
        <v>8133</v>
      </c>
      <c r="G2839" t="s">
        <v>159</v>
      </c>
      <c r="H2839" t="s">
        <v>149</v>
      </c>
      <c r="I2839" t="s">
        <v>136</v>
      </c>
      <c r="J2839" t="s">
        <v>137</v>
      </c>
      <c r="K2839" t="s">
        <v>138</v>
      </c>
      <c r="L2839" t="s">
        <v>8134</v>
      </c>
      <c r="M2839" t="s">
        <v>8135</v>
      </c>
      <c r="N2839" s="26">
        <v>2.2999999999999998</v>
      </c>
      <c r="O2839">
        <v>0</v>
      </c>
      <c r="P2839">
        <v>697</v>
      </c>
      <c r="Q2839">
        <v>0</v>
      </c>
      <c r="R2839">
        <v>3</v>
      </c>
      <c r="S2839">
        <v>0</v>
      </c>
      <c r="T2839">
        <v>63</v>
      </c>
      <c r="U2839">
        <v>0</v>
      </c>
      <c r="V2839">
        <v>0</v>
      </c>
      <c r="W2839" s="26">
        <v>0</v>
      </c>
      <c r="X2839" s="26">
        <v>183.39435731085962</v>
      </c>
      <c r="Y2839" s="26">
        <v>0</v>
      </c>
      <c r="Z2839" s="26">
        <v>0.16245511180725336</v>
      </c>
      <c r="AA2839" s="26">
        <v>0</v>
      </c>
      <c r="AB2839" s="26">
        <v>49.284629847186572</v>
      </c>
      <c r="AC2839" s="26">
        <v>0</v>
      </c>
      <c r="AD2839" s="26">
        <v>0</v>
      </c>
      <c r="AE2839" s="26">
        <v>232.84144226985345</v>
      </c>
    </row>
    <row r="2840" spans="1:31" x14ac:dyDescent="0.3">
      <c r="A2840">
        <v>2769238</v>
      </c>
      <c r="B2840">
        <v>1</v>
      </c>
      <c r="C2840" t="s">
        <v>80</v>
      </c>
      <c r="D2840" t="s">
        <v>104</v>
      </c>
      <c r="E2840" t="s">
        <v>170</v>
      </c>
      <c r="F2840" t="s">
        <v>7802</v>
      </c>
      <c r="G2840" t="s">
        <v>204</v>
      </c>
      <c r="H2840" t="s">
        <v>135</v>
      </c>
      <c r="I2840" t="s">
        <v>136</v>
      </c>
      <c r="J2840" t="s">
        <v>137</v>
      </c>
      <c r="K2840" t="s">
        <v>138</v>
      </c>
      <c r="L2840" t="s">
        <v>8136</v>
      </c>
      <c r="M2840" t="s">
        <v>8137</v>
      </c>
      <c r="N2840" s="26">
        <v>1.235833333</v>
      </c>
      <c r="O2840">
        <v>0</v>
      </c>
      <c r="P2840">
        <v>70</v>
      </c>
      <c r="Q2840">
        <v>0</v>
      </c>
      <c r="R2840">
        <v>6</v>
      </c>
      <c r="S2840">
        <v>0</v>
      </c>
      <c r="T2840">
        <v>10</v>
      </c>
      <c r="U2840">
        <v>0</v>
      </c>
      <c r="V2840">
        <v>0</v>
      </c>
      <c r="W2840" s="26">
        <v>0</v>
      </c>
      <c r="X2840" s="26">
        <v>14.230738796263793</v>
      </c>
      <c r="Y2840" s="26">
        <v>0</v>
      </c>
      <c r="Z2840" s="26">
        <v>0</v>
      </c>
      <c r="AA2840" s="26">
        <v>0</v>
      </c>
      <c r="AB2840" s="26">
        <v>1.8821373656668379</v>
      </c>
      <c r="AC2840" s="26">
        <v>0</v>
      </c>
      <c r="AD2840" s="26">
        <v>0</v>
      </c>
      <c r="AE2840" s="26">
        <v>16.112876161930632</v>
      </c>
    </row>
    <row r="2841" spans="1:31" x14ac:dyDescent="0.3">
      <c r="A2841">
        <v>2769115</v>
      </c>
      <c r="B2841">
        <v>1</v>
      </c>
      <c r="C2841" t="s">
        <v>81</v>
      </c>
      <c r="D2841" t="s">
        <v>112</v>
      </c>
      <c r="E2841" t="s">
        <v>157</v>
      </c>
      <c r="F2841" t="s">
        <v>8138</v>
      </c>
      <c r="G2841" t="s">
        <v>159</v>
      </c>
      <c r="H2841" t="s">
        <v>149</v>
      </c>
      <c r="I2841" t="s">
        <v>136</v>
      </c>
      <c r="J2841" t="s">
        <v>137</v>
      </c>
      <c r="K2841" t="s">
        <v>138</v>
      </c>
      <c r="L2841" t="s">
        <v>8139</v>
      </c>
      <c r="M2841" t="s">
        <v>8140</v>
      </c>
      <c r="N2841" s="26">
        <v>0.93472222199999999</v>
      </c>
      <c r="O2841">
        <v>0</v>
      </c>
      <c r="P2841">
        <v>0</v>
      </c>
      <c r="Q2841">
        <v>0</v>
      </c>
      <c r="R2841">
        <v>0</v>
      </c>
      <c r="S2841">
        <v>7</v>
      </c>
      <c r="T2841">
        <v>0</v>
      </c>
      <c r="U2841">
        <v>0</v>
      </c>
      <c r="V2841">
        <v>0</v>
      </c>
      <c r="W2841" s="26">
        <v>0</v>
      </c>
      <c r="X2841" s="26">
        <v>0</v>
      </c>
      <c r="Y2841" s="26">
        <v>0</v>
      </c>
      <c r="Z2841" s="26">
        <v>0</v>
      </c>
      <c r="AA2841" s="26">
        <v>0</v>
      </c>
      <c r="AB2841" s="26">
        <v>0</v>
      </c>
      <c r="AC2841" s="26">
        <v>0</v>
      </c>
      <c r="AD2841" s="26">
        <v>0</v>
      </c>
      <c r="AE2841" s="26">
        <v>0</v>
      </c>
    </row>
    <row r="2842" spans="1:31" x14ac:dyDescent="0.3">
      <c r="A2842">
        <v>2769307</v>
      </c>
      <c r="B2842">
        <v>1</v>
      </c>
      <c r="C2842" t="s">
        <v>81</v>
      </c>
      <c r="D2842" t="s">
        <v>123</v>
      </c>
      <c r="E2842" t="s">
        <v>152</v>
      </c>
      <c r="F2842" t="s">
        <v>8141</v>
      </c>
      <c r="G2842" t="s">
        <v>159</v>
      </c>
      <c r="H2842" t="s">
        <v>149</v>
      </c>
      <c r="I2842" t="s">
        <v>136</v>
      </c>
      <c r="J2842" t="s">
        <v>137</v>
      </c>
      <c r="K2842" t="s">
        <v>138</v>
      </c>
      <c r="L2842" t="s">
        <v>8142</v>
      </c>
      <c r="M2842" t="s">
        <v>8143</v>
      </c>
      <c r="N2842" s="26">
        <v>0.58805555499999995</v>
      </c>
      <c r="O2842">
        <v>4</v>
      </c>
      <c r="P2842">
        <v>64</v>
      </c>
      <c r="Q2842">
        <v>131</v>
      </c>
      <c r="R2842">
        <v>337</v>
      </c>
      <c r="S2842">
        <v>16</v>
      </c>
      <c r="T2842">
        <v>76</v>
      </c>
      <c r="U2842">
        <v>0</v>
      </c>
      <c r="V2842">
        <v>0</v>
      </c>
      <c r="W2842" s="26">
        <v>0.17128700496499999</v>
      </c>
      <c r="X2842" s="26">
        <v>1.9271116788155571</v>
      </c>
      <c r="Y2842" s="26">
        <v>8.5327362881772739</v>
      </c>
      <c r="Z2842" s="26">
        <v>16.666529843211322</v>
      </c>
      <c r="AA2842" s="26">
        <v>0.63813987303811115</v>
      </c>
      <c r="AB2842" s="26">
        <v>6.7661766515411372</v>
      </c>
      <c r="AC2842" s="26">
        <v>0</v>
      </c>
      <c r="AD2842" s="26">
        <v>0</v>
      </c>
      <c r="AE2842" s="26">
        <v>34.7019813397484</v>
      </c>
    </row>
    <row r="2843" spans="1:31" x14ac:dyDescent="0.3">
      <c r="A2843">
        <v>2768743</v>
      </c>
      <c r="B2843">
        <v>1</v>
      </c>
      <c r="C2843" t="s">
        <v>81</v>
      </c>
      <c r="D2843" t="s">
        <v>112</v>
      </c>
      <c r="E2843" t="s">
        <v>157</v>
      </c>
      <c r="F2843" t="s">
        <v>8144</v>
      </c>
      <c r="G2843" t="s">
        <v>159</v>
      </c>
      <c r="H2843" t="s">
        <v>149</v>
      </c>
      <c r="I2843" t="s">
        <v>136</v>
      </c>
      <c r="J2843" t="s">
        <v>137</v>
      </c>
      <c r="K2843" t="s">
        <v>138</v>
      </c>
      <c r="L2843" t="s">
        <v>8145</v>
      </c>
      <c r="M2843" t="s">
        <v>8146</v>
      </c>
      <c r="N2843" s="26">
        <v>0.171944444</v>
      </c>
      <c r="O2843">
        <v>5</v>
      </c>
      <c r="P2843">
        <v>1002</v>
      </c>
      <c r="Q2843">
        <v>106</v>
      </c>
      <c r="R2843">
        <v>330</v>
      </c>
      <c r="S2843">
        <v>15</v>
      </c>
      <c r="T2843">
        <v>112</v>
      </c>
      <c r="U2843">
        <v>1</v>
      </c>
      <c r="V2843">
        <v>0</v>
      </c>
      <c r="W2843" s="26">
        <v>9.0125361195747516E-2</v>
      </c>
      <c r="X2843" s="26">
        <v>25.735752264228719</v>
      </c>
      <c r="Y2843" s="26">
        <v>8.8482844397334315</v>
      </c>
      <c r="Z2843" s="26">
        <v>5.4433661034355119</v>
      </c>
      <c r="AA2843" s="26">
        <v>11.071973575243918</v>
      </c>
      <c r="AB2843" s="26">
        <v>5.1193503273110439</v>
      </c>
      <c r="AC2843" s="26">
        <v>5.3017982880664389</v>
      </c>
      <c r="AD2843" s="26">
        <v>0</v>
      </c>
      <c r="AE2843" s="26">
        <v>61.610650359214809</v>
      </c>
    </row>
    <row r="2844" spans="1:31" x14ac:dyDescent="0.3">
      <c r="A2844">
        <v>2768620</v>
      </c>
      <c r="B2844">
        <v>1</v>
      </c>
      <c r="C2844" t="s">
        <v>80</v>
      </c>
      <c r="D2844" t="s">
        <v>90</v>
      </c>
      <c r="E2844" t="s">
        <v>141</v>
      </c>
      <c r="F2844" t="s">
        <v>8147</v>
      </c>
      <c r="G2844" t="s">
        <v>186</v>
      </c>
      <c r="H2844" t="s">
        <v>135</v>
      </c>
      <c r="I2844" t="s">
        <v>136</v>
      </c>
      <c r="J2844" t="s">
        <v>137</v>
      </c>
      <c r="K2844" t="s">
        <v>187</v>
      </c>
      <c r="L2844" t="s">
        <v>8148</v>
      </c>
      <c r="M2844" t="s">
        <v>8149</v>
      </c>
      <c r="N2844" s="26">
        <v>0.75055555500000004</v>
      </c>
      <c r="O2844">
        <v>0</v>
      </c>
      <c r="P2844">
        <v>1194</v>
      </c>
      <c r="Q2844">
        <v>0</v>
      </c>
      <c r="R2844">
        <v>0</v>
      </c>
      <c r="S2844">
        <v>0</v>
      </c>
      <c r="T2844">
        <v>164</v>
      </c>
      <c r="U2844">
        <v>0</v>
      </c>
      <c r="V2844">
        <v>0</v>
      </c>
      <c r="W2844" s="26">
        <v>0</v>
      </c>
      <c r="X2844" s="26">
        <v>194.47082810885553</v>
      </c>
      <c r="Y2844" s="26">
        <v>0</v>
      </c>
      <c r="Z2844" s="26">
        <v>0</v>
      </c>
      <c r="AA2844" s="26">
        <v>0</v>
      </c>
      <c r="AB2844" s="26">
        <v>101.01041040541244</v>
      </c>
      <c r="AC2844" s="26">
        <v>0</v>
      </c>
      <c r="AD2844" s="26">
        <v>0</v>
      </c>
      <c r="AE2844" s="26">
        <v>295.48123851426794</v>
      </c>
    </row>
    <row r="2845" spans="1:31" x14ac:dyDescent="0.3">
      <c r="A2845">
        <v>2769407</v>
      </c>
      <c r="B2845">
        <v>1</v>
      </c>
      <c r="C2845" t="s">
        <v>80</v>
      </c>
      <c r="D2845" t="s">
        <v>92</v>
      </c>
      <c r="E2845" t="s">
        <v>132</v>
      </c>
      <c r="F2845" t="s">
        <v>8150</v>
      </c>
      <c r="G2845" t="s">
        <v>134</v>
      </c>
      <c r="H2845" t="s">
        <v>135</v>
      </c>
      <c r="I2845" t="s">
        <v>136</v>
      </c>
      <c r="J2845" t="s">
        <v>137</v>
      </c>
      <c r="K2845" t="s">
        <v>138</v>
      </c>
      <c r="L2845" t="s">
        <v>8151</v>
      </c>
      <c r="M2845" t="s">
        <v>8152</v>
      </c>
      <c r="N2845" s="26">
        <v>2.2494444439999999</v>
      </c>
      <c r="O2845">
        <v>0</v>
      </c>
      <c r="P2845">
        <v>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 s="26">
        <v>0</v>
      </c>
      <c r="X2845" s="26">
        <v>0.51625817303166666</v>
      </c>
      <c r="Y2845" s="26">
        <v>0</v>
      </c>
      <c r="Z2845" s="26">
        <v>0</v>
      </c>
      <c r="AA2845" s="26">
        <v>0</v>
      </c>
      <c r="AB2845" s="26">
        <v>0</v>
      </c>
      <c r="AC2845" s="26">
        <v>0</v>
      </c>
      <c r="AD2845" s="26">
        <v>0</v>
      </c>
      <c r="AE2845" s="26">
        <v>0.51625817303166666</v>
      </c>
    </row>
    <row r="2846" spans="1:31" x14ac:dyDescent="0.3">
      <c r="A2846">
        <v>2768697</v>
      </c>
      <c r="B2846">
        <v>1</v>
      </c>
      <c r="C2846" t="s">
        <v>81</v>
      </c>
      <c r="D2846" t="s">
        <v>115</v>
      </c>
      <c r="E2846" t="s">
        <v>146</v>
      </c>
      <c r="F2846" t="s">
        <v>8153</v>
      </c>
      <c r="G2846" t="s">
        <v>148</v>
      </c>
      <c r="H2846" t="s">
        <v>149</v>
      </c>
      <c r="I2846" t="s">
        <v>136</v>
      </c>
      <c r="J2846" t="s">
        <v>137</v>
      </c>
      <c r="K2846" t="s">
        <v>138</v>
      </c>
      <c r="L2846" t="s">
        <v>8154</v>
      </c>
      <c r="M2846" t="s">
        <v>8155</v>
      </c>
      <c r="N2846" s="26">
        <v>2.4230555549999999</v>
      </c>
      <c r="O2846">
        <v>0</v>
      </c>
      <c r="P2846">
        <v>316</v>
      </c>
      <c r="Q2846">
        <v>0</v>
      </c>
      <c r="R2846">
        <v>11</v>
      </c>
      <c r="S2846">
        <v>0</v>
      </c>
      <c r="T2846">
        <v>15</v>
      </c>
      <c r="U2846">
        <v>0</v>
      </c>
      <c r="V2846">
        <v>0</v>
      </c>
      <c r="W2846" s="26">
        <v>0</v>
      </c>
      <c r="X2846" s="26">
        <v>63.168086949708481</v>
      </c>
      <c r="Y2846" s="26">
        <v>0</v>
      </c>
      <c r="Z2846" s="26">
        <v>5.3773336307199981</v>
      </c>
      <c r="AA2846" s="26">
        <v>0</v>
      </c>
      <c r="AB2846" s="26">
        <v>6.1296755378955332</v>
      </c>
      <c r="AC2846" s="26">
        <v>0</v>
      </c>
      <c r="AD2846" s="26">
        <v>0</v>
      </c>
      <c r="AE2846" s="26">
        <v>74.675096118324021</v>
      </c>
    </row>
    <row r="2847" spans="1:31" x14ac:dyDescent="0.3">
      <c r="A2847">
        <v>2769301</v>
      </c>
      <c r="B2847">
        <v>1</v>
      </c>
      <c r="C2847" t="s">
        <v>80</v>
      </c>
      <c r="D2847" t="s">
        <v>88</v>
      </c>
      <c r="E2847" t="s">
        <v>132</v>
      </c>
      <c r="F2847" t="s">
        <v>8156</v>
      </c>
      <c r="G2847" t="s">
        <v>197</v>
      </c>
      <c r="H2847" t="s">
        <v>135</v>
      </c>
      <c r="I2847" t="s">
        <v>136</v>
      </c>
      <c r="J2847" t="s">
        <v>137</v>
      </c>
      <c r="K2847" t="s">
        <v>138</v>
      </c>
      <c r="L2847" t="s">
        <v>8157</v>
      </c>
      <c r="M2847" t="s">
        <v>8158</v>
      </c>
      <c r="N2847" s="26">
        <v>1.256388888</v>
      </c>
      <c r="O2847">
        <v>0</v>
      </c>
      <c r="P2847">
        <v>3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 s="26">
        <v>0</v>
      </c>
      <c r="X2847" s="26">
        <v>0.87161887786862235</v>
      </c>
      <c r="Y2847" s="26">
        <v>0</v>
      </c>
      <c r="Z2847" s="26">
        <v>0</v>
      </c>
      <c r="AA2847" s="26">
        <v>0</v>
      </c>
      <c r="AB2847" s="26">
        <v>0</v>
      </c>
      <c r="AC2847" s="26">
        <v>0</v>
      </c>
      <c r="AD2847" s="26">
        <v>0</v>
      </c>
      <c r="AE2847" s="26">
        <v>0.87161887786862235</v>
      </c>
    </row>
    <row r="2848" spans="1:31" x14ac:dyDescent="0.3">
      <c r="A2848">
        <v>2768946</v>
      </c>
      <c r="B2848">
        <v>1</v>
      </c>
      <c r="C2848" t="s">
        <v>81</v>
      </c>
      <c r="D2848" t="s">
        <v>116</v>
      </c>
      <c r="E2848" t="s">
        <v>152</v>
      </c>
      <c r="F2848" t="s">
        <v>1864</v>
      </c>
      <c r="G2848" t="s">
        <v>143</v>
      </c>
      <c r="H2848" t="s">
        <v>149</v>
      </c>
      <c r="I2848" t="s">
        <v>136</v>
      </c>
      <c r="J2848" t="s">
        <v>137</v>
      </c>
      <c r="K2848" t="s">
        <v>138</v>
      </c>
      <c r="L2848" t="s">
        <v>8159</v>
      </c>
      <c r="M2848" t="s">
        <v>8160</v>
      </c>
      <c r="N2848" s="26">
        <v>1.2569444439999999</v>
      </c>
      <c r="O2848">
        <v>2</v>
      </c>
      <c r="P2848">
        <v>306</v>
      </c>
      <c r="Q2848">
        <v>9</v>
      </c>
      <c r="R2848">
        <v>2</v>
      </c>
      <c r="S2848">
        <v>3</v>
      </c>
      <c r="T2848">
        <v>13</v>
      </c>
      <c r="U2848">
        <v>0</v>
      </c>
      <c r="V2848">
        <v>0</v>
      </c>
      <c r="W2848" s="26">
        <v>2.4926870901623248</v>
      </c>
      <c r="X2848" s="26">
        <v>39.752991442683388</v>
      </c>
      <c r="Y2848" s="26">
        <v>107.80942730723561</v>
      </c>
      <c r="Z2848" s="26">
        <v>0.42734893148444447</v>
      </c>
      <c r="AA2848" s="26">
        <v>8.8657284764647635</v>
      </c>
      <c r="AB2848" s="26">
        <v>4.6452121216116913</v>
      </c>
      <c r="AC2848" s="26">
        <v>0</v>
      </c>
      <c r="AD2848" s="26">
        <v>0</v>
      </c>
      <c r="AE2848" s="26">
        <v>163.9933953696422</v>
      </c>
    </row>
    <row r="2849" spans="1:31" x14ac:dyDescent="0.3">
      <c r="A2849">
        <v>2768614</v>
      </c>
      <c r="B2849">
        <v>1</v>
      </c>
      <c r="C2849" t="s">
        <v>81</v>
      </c>
      <c r="D2849" t="s">
        <v>117</v>
      </c>
      <c r="E2849" t="s">
        <v>132</v>
      </c>
      <c r="F2849" t="s">
        <v>8161</v>
      </c>
      <c r="G2849" t="s">
        <v>307</v>
      </c>
      <c r="H2849" t="s">
        <v>135</v>
      </c>
      <c r="I2849" t="s">
        <v>136</v>
      </c>
      <c r="J2849" t="s">
        <v>137</v>
      </c>
      <c r="K2849" t="s">
        <v>138</v>
      </c>
      <c r="L2849" t="s">
        <v>8162</v>
      </c>
      <c r="M2849" t="s">
        <v>8163</v>
      </c>
      <c r="N2849" s="26">
        <v>1.0213888879999999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1</v>
      </c>
      <c r="U2849">
        <v>0</v>
      </c>
      <c r="V2849">
        <v>0</v>
      </c>
      <c r="W2849" s="26">
        <v>0</v>
      </c>
      <c r="X2849" s="26">
        <v>0</v>
      </c>
      <c r="Y2849" s="26">
        <v>0</v>
      </c>
      <c r="Z2849" s="26">
        <v>0</v>
      </c>
      <c r="AA2849" s="26">
        <v>0</v>
      </c>
      <c r="AB2849" s="26">
        <v>9.2568881636317606</v>
      </c>
      <c r="AC2849" s="26">
        <v>0</v>
      </c>
      <c r="AD2849" s="26">
        <v>0</v>
      </c>
      <c r="AE2849" s="26">
        <v>9.2568881636317606</v>
      </c>
    </row>
    <row r="2850" spans="1:31" x14ac:dyDescent="0.3">
      <c r="A2850">
        <v>2769347</v>
      </c>
      <c r="B2850">
        <v>1</v>
      </c>
      <c r="C2850" t="s">
        <v>81</v>
      </c>
      <c r="D2850" t="s">
        <v>113</v>
      </c>
      <c r="E2850" t="s">
        <v>170</v>
      </c>
      <c r="F2850" t="s">
        <v>8164</v>
      </c>
      <c r="G2850" t="s">
        <v>204</v>
      </c>
      <c r="H2850" t="s">
        <v>135</v>
      </c>
      <c r="I2850" t="s">
        <v>136</v>
      </c>
      <c r="J2850" t="s">
        <v>137</v>
      </c>
      <c r="K2850" t="s">
        <v>138</v>
      </c>
      <c r="L2850" t="s">
        <v>8165</v>
      </c>
      <c r="M2850" t="s">
        <v>8166</v>
      </c>
      <c r="N2850" s="26">
        <v>1.683611111</v>
      </c>
      <c r="O2850">
        <v>0</v>
      </c>
      <c r="P2850">
        <v>57</v>
      </c>
      <c r="Q2850">
        <v>0</v>
      </c>
      <c r="R2850">
        <v>1</v>
      </c>
      <c r="S2850">
        <v>0</v>
      </c>
      <c r="T2850">
        <v>1</v>
      </c>
      <c r="U2850">
        <v>0</v>
      </c>
      <c r="V2850">
        <v>0</v>
      </c>
      <c r="W2850" s="26">
        <v>0</v>
      </c>
      <c r="X2850" s="26">
        <v>12.747312724832405</v>
      </c>
      <c r="Y2850" s="26">
        <v>0</v>
      </c>
      <c r="Z2850" s="26">
        <v>0.57849769045333332</v>
      </c>
      <c r="AA2850" s="26">
        <v>0</v>
      </c>
      <c r="AB2850" s="26">
        <v>0.14768359392462174</v>
      </c>
      <c r="AC2850" s="26">
        <v>0</v>
      </c>
      <c r="AD2850" s="26">
        <v>0</v>
      </c>
      <c r="AE2850" s="26">
        <v>13.473494009210361</v>
      </c>
    </row>
    <row r="2851" spans="1:31" x14ac:dyDescent="0.3">
      <c r="A2851">
        <v>2769198</v>
      </c>
      <c r="B2851">
        <v>1</v>
      </c>
      <c r="C2851" t="s">
        <v>81</v>
      </c>
      <c r="D2851" t="s">
        <v>112</v>
      </c>
      <c r="E2851" t="s">
        <v>175</v>
      </c>
      <c r="F2851" t="s">
        <v>8167</v>
      </c>
      <c r="G2851" t="s">
        <v>159</v>
      </c>
      <c r="H2851" t="s">
        <v>149</v>
      </c>
      <c r="I2851" t="s">
        <v>136</v>
      </c>
      <c r="J2851" t="s">
        <v>137</v>
      </c>
      <c r="K2851" t="s">
        <v>138</v>
      </c>
      <c r="L2851" t="s">
        <v>8168</v>
      </c>
      <c r="M2851" t="s">
        <v>8169</v>
      </c>
      <c r="N2851" s="26">
        <v>1.1272222220000001</v>
      </c>
      <c r="O2851">
        <v>39</v>
      </c>
      <c r="P2851">
        <v>20296</v>
      </c>
      <c r="Q2851">
        <v>54</v>
      </c>
      <c r="R2851">
        <v>1036</v>
      </c>
      <c r="S2851">
        <v>68</v>
      </c>
      <c r="T2851">
        <v>2170</v>
      </c>
      <c r="U2851">
        <v>10</v>
      </c>
      <c r="V2851">
        <v>2</v>
      </c>
      <c r="W2851" s="26">
        <v>55.87741057114809</v>
      </c>
      <c r="X2851" s="26">
        <v>2253.0639092515048</v>
      </c>
      <c r="Y2851" s="26">
        <v>112.75070657549796</v>
      </c>
      <c r="Z2851" s="26">
        <v>148.92186922721282</v>
      </c>
      <c r="AA2851" s="26">
        <v>387.43643149733509</v>
      </c>
      <c r="AB2851" s="26">
        <v>1052.1998091396092</v>
      </c>
      <c r="AC2851" s="26">
        <v>303.99330581903052</v>
      </c>
      <c r="AD2851" s="26">
        <v>6.6880349535908676</v>
      </c>
      <c r="AE2851" s="26">
        <v>4320.9314770349292</v>
      </c>
    </row>
    <row r="2852" spans="1:31" x14ac:dyDescent="0.3">
      <c r="A2852">
        <v>2768749</v>
      </c>
      <c r="B2852">
        <v>2</v>
      </c>
      <c r="C2852" t="s">
        <v>80</v>
      </c>
      <c r="D2852" t="s">
        <v>90</v>
      </c>
      <c r="E2852" t="s">
        <v>141</v>
      </c>
      <c r="F2852" t="s">
        <v>8170</v>
      </c>
      <c r="G2852" t="s">
        <v>134</v>
      </c>
      <c r="H2852" t="s">
        <v>135</v>
      </c>
      <c r="I2852" t="s">
        <v>136</v>
      </c>
      <c r="J2852" t="s">
        <v>137</v>
      </c>
      <c r="K2852" t="s">
        <v>138</v>
      </c>
      <c r="L2852" t="s">
        <v>8171</v>
      </c>
      <c r="M2852" t="s">
        <v>8172</v>
      </c>
      <c r="N2852" s="26">
        <v>0.70499999999999996</v>
      </c>
      <c r="O2852">
        <v>0</v>
      </c>
      <c r="P2852">
        <v>11</v>
      </c>
      <c r="Q2852">
        <v>0</v>
      </c>
      <c r="R2852">
        <v>0</v>
      </c>
      <c r="S2852">
        <v>0</v>
      </c>
      <c r="T2852">
        <v>217</v>
      </c>
      <c r="U2852">
        <v>0</v>
      </c>
      <c r="V2852">
        <v>0</v>
      </c>
      <c r="W2852" s="26">
        <v>0</v>
      </c>
      <c r="X2852" s="26">
        <v>0.62436634322679452</v>
      </c>
      <c r="Y2852" s="26">
        <v>0</v>
      </c>
      <c r="Z2852" s="26">
        <v>0</v>
      </c>
      <c r="AA2852" s="26">
        <v>0</v>
      </c>
      <c r="AB2852" s="26">
        <v>108.53853832773119</v>
      </c>
      <c r="AC2852" s="26">
        <v>0</v>
      </c>
      <c r="AD2852" s="26">
        <v>0</v>
      </c>
      <c r="AE2852" s="26">
        <v>109.16290467095799</v>
      </c>
    </row>
    <row r="2853" spans="1:31" x14ac:dyDescent="0.3">
      <c r="A2853">
        <v>2768869</v>
      </c>
      <c r="B2853">
        <v>1</v>
      </c>
      <c r="C2853" t="s">
        <v>81</v>
      </c>
      <c r="D2853" t="s">
        <v>113</v>
      </c>
      <c r="E2853" t="s">
        <v>132</v>
      </c>
      <c r="F2853" t="s">
        <v>8173</v>
      </c>
      <c r="G2853" t="s">
        <v>307</v>
      </c>
      <c r="H2853" t="s">
        <v>135</v>
      </c>
      <c r="I2853" t="s">
        <v>136</v>
      </c>
      <c r="J2853" t="s">
        <v>137</v>
      </c>
      <c r="K2853" t="s">
        <v>138</v>
      </c>
      <c r="L2853" t="s">
        <v>8174</v>
      </c>
      <c r="M2853" t="s">
        <v>8175</v>
      </c>
      <c r="N2853" s="26">
        <v>1.675277777</v>
      </c>
      <c r="O2853">
        <v>0</v>
      </c>
      <c r="P2853">
        <v>1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 s="26">
        <v>0</v>
      </c>
      <c r="X2853" s="26">
        <v>0</v>
      </c>
      <c r="Y2853" s="26">
        <v>0</v>
      </c>
      <c r="Z2853" s="26">
        <v>0</v>
      </c>
      <c r="AA2853" s="26">
        <v>0</v>
      </c>
      <c r="AB2853" s="26">
        <v>0</v>
      </c>
      <c r="AC2853" s="26">
        <v>0</v>
      </c>
      <c r="AD2853" s="26">
        <v>0</v>
      </c>
      <c r="AE2853" s="26">
        <v>0</v>
      </c>
    </row>
    <row r="2854" spans="1:31" x14ac:dyDescent="0.3">
      <c r="A2854">
        <v>2768889</v>
      </c>
      <c r="B2854">
        <v>1</v>
      </c>
      <c r="C2854" t="s">
        <v>81</v>
      </c>
      <c r="D2854" t="s">
        <v>128</v>
      </c>
      <c r="E2854" t="s">
        <v>152</v>
      </c>
      <c r="F2854" t="s">
        <v>8176</v>
      </c>
      <c r="G2854" t="s">
        <v>159</v>
      </c>
      <c r="H2854" t="s">
        <v>149</v>
      </c>
      <c r="I2854" t="s">
        <v>136</v>
      </c>
      <c r="J2854" t="s">
        <v>137</v>
      </c>
      <c r="K2854" t="s">
        <v>138</v>
      </c>
      <c r="L2854" t="s">
        <v>8177</v>
      </c>
      <c r="M2854" t="s">
        <v>8178</v>
      </c>
      <c r="N2854" s="26">
        <v>1.9697222219999999</v>
      </c>
      <c r="O2854">
        <v>0</v>
      </c>
      <c r="P2854">
        <v>0</v>
      </c>
      <c r="Q2854">
        <v>0</v>
      </c>
      <c r="R2854">
        <v>0</v>
      </c>
      <c r="S2854">
        <v>18</v>
      </c>
      <c r="T2854">
        <v>59</v>
      </c>
      <c r="U2854">
        <v>31</v>
      </c>
      <c r="V2854">
        <v>45</v>
      </c>
      <c r="W2854" s="26">
        <v>0</v>
      </c>
      <c r="X2854" s="26">
        <v>0</v>
      </c>
      <c r="Y2854" s="26">
        <v>0</v>
      </c>
      <c r="Z2854" s="26">
        <v>0</v>
      </c>
      <c r="AA2854" s="26">
        <v>479.65125028061976</v>
      </c>
      <c r="AB2854" s="26">
        <v>883.73106071211191</v>
      </c>
      <c r="AC2854" s="26">
        <v>9240.9828670613006</v>
      </c>
      <c r="AD2854" s="26">
        <v>3539.5427176440435</v>
      </c>
      <c r="AE2854" s="26">
        <v>14143.907895698074</v>
      </c>
    </row>
    <row r="2855" spans="1:31" x14ac:dyDescent="0.3">
      <c r="A2855">
        <v>2768969</v>
      </c>
      <c r="B2855">
        <v>1</v>
      </c>
      <c r="C2855" t="s">
        <v>80</v>
      </c>
      <c r="D2855" t="s">
        <v>86</v>
      </c>
      <c r="E2855" t="s">
        <v>132</v>
      </c>
      <c r="F2855" t="s">
        <v>8179</v>
      </c>
      <c r="G2855" t="s">
        <v>197</v>
      </c>
      <c r="H2855" t="s">
        <v>135</v>
      </c>
      <c r="I2855" t="s">
        <v>136</v>
      </c>
      <c r="J2855" t="s">
        <v>137</v>
      </c>
      <c r="K2855" t="s">
        <v>138</v>
      </c>
      <c r="L2855" t="s">
        <v>8180</v>
      </c>
      <c r="M2855" t="s">
        <v>8181</v>
      </c>
      <c r="N2855" s="26">
        <v>2.5361111109999999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1</v>
      </c>
      <c r="U2855">
        <v>0</v>
      </c>
      <c r="V2855">
        <v>0</v>
      </c>
      <c r="W2855" s="26">
        <v>0</v>
      </c>
      <c r="X2855" s="26">
        <v>0</v>
      </c>
      <c r="Y2855" s="26">
        <v>0</v>
      </c>
      <c r="Z2855" s="26">
        <v>0</v>
      </c>
      <c r="AA2855" s="26">
        <v>0</v>
      </c>
      <c r="AB2855" s="26">
        <v>0.41138646845592203</v>
      </c>
      <c r="AC2855" s="26">
        <v>0</v>
      </c>
      <c r="AD2855" s="26">
        <v>0</v>
      </c>
      <c r="AE2855" s="26">
        <v>0.41138646845592203</v>
      </c>
    </row>
    <row r="2856" spans="1:31" x14ac:dyDescent="0.3">
      <c r="A2856">
        <v>2768640</v>
      </c>
      <c r="B2856">
        <v>1</v>
      </c>
      <c r="C2856" t="s">
        <v>81</v>
      </c>
      <c r="D2856" t="s">
        <v>123</v>
      </c>
      <c r="E2856" t="s">
        <v>141</v>
      </c>
      <c r="F2856" t="s">
        <v>3377</v>
      </c>
      <c r="G2856" t="s">
        <v>186</v>
      </c>
      <c r="H2856" t="s">
        <v>135</v>
      </c>
      <c r="I2856" t="s">
        <v>136</v>
      </c>
      <c r="J2856" t="s">
        <v>137</v>
      </c>
      <c r="K2856" t="s">
        <v>187</v>
      </c>
      <c r="L2856" t="s">
        <v>8182</v>
      </c>
      <c r="M2856" t="s">
        <v>8183</v>
      </c>
      <c r="N2856" s="26">
        <v>6.1974999999999998</v>
      </c>
      <c r="O2856">
        <v>0</v>
      </c>
      <c r="P2856">
        <v>192</v>
      </c>
      <c r="Q2856">
        <v>0</v>
      </c>
      <c r="R2856">
        <v>12</v>
      </c>
      <c r="S2856">
        <v>0</v>
      </c>
      <c r="T2856">
        <v>13</v>
      </c>
      <c r="U2856">
        <v>0</v>
      </c>
      <c r="V2856">
        <v>0</v>
      </c>
      <c r="W2856" s="26">
        <v>0</v>
      </c>
      <c r="X2856" s="26">
        <v>170.62997993410747</v>
      </c>
      <c r="Y2856" s="26">
        <v>0</v>
      </c>
      <c r="Z2856" s="26">
        <v>8.7745409926761564</v>
      </c>
      <c r="AA2856" s="26">
        <v>0</v>
      </c>
      <c r="AB2856" s="26">
        <v>17.255873718486672</v>
      </c>
      <c r="AC2856" s="26">
        <v>0</v>
      </c>
      <c r="AD2856" s="26">
        <v>0</v>
      </c>
      <c r="AE2856" s="26">
        <v>196.66039464527029</v>
      </c>
    </row>
    <row r="2857" spans="1:31" x14ac:dyDescent="0.3">
      <c r="A2857">
        <v>2769032</v>
      </c>
      <c r="B2857">
        <v>1</v>
      </c>
      <c r="C2857" t="s">
        <v>80</v>
      </c>
      <c r="D2857" t="s">
        <v>108</v>
      </c>
      <c r="E2857" t="s">
        <v>152</v>
      </c>
      <c r="F2857" t="s">
        <v>8184</v>
      </c>
      <c r="G2857" t="s">
        <v>159</v>
      </c>
      <c r="H2857" t="s">
        <v>149</v>
      </c>
      <c r="I2857" t="s">
        <v>136</v>
      </c>
      <c r="J2857" t="s">
        <v>137</v>
      </c>
      <c r="K2857" t="s">
        <v>138</v>
      </c>
      <c r="L2857" t="s">
        <v>8185</v>
      </c>
      <c r="M2857" t="s">
        <v>8186</v>
      </c>
      <c r="N2857" s="26">
        <v>1.1172222220000001</v>
      </c>
      <c r="O2857">
        <v>0</v>
      </c>
      <c r="P2857">
        <v>698</v>
      </c>
      <c r="Q2857">
        <v>0</v>
      </c>
      <c r="R2857">
        <v>110</v>
      </c>
      <c r="S2857">
        <v>3</v>
      </c>
      <c r="T2857">
        <v>126</v>
      </c>
      <c r="U2857">
        <v>0</v>
      </c>
      <c r="V2857">
        <v>0</v>
      </c>
      <c r="W2857" s="26">
        <v>0</v>
      </c>
      <c r="X2857" s="26">
        <v>89.064509678367585</v>
      </c>
      <c r="Y2857" s="26">
        <v>0</v>
      </c>
      <c r="Z2857" s="26">
        <v>5.1824896449355631</v>
      </c>
      <c r="AA2857" s="26">
        <v>8.3342345331073311</v>
      </c>
      <c r="AB2857" s="26">
        <v>88.333012849786954</v>
      </c>
      <c r="AC2857" s="26">
        <v>0</v>
      </c>
      <c r="AD2857" s="26">
        <v>0</v>
      </c>
      <c r="AE2857" s="26">
        <v>190.91424670619745</v>
      </c>
    </row>
    <row r="2858" spans="1:31" x14ac:dyDescent="0.3">
      <c r="A2858">
        <v>2768926</v>
      </c>
      <c r="B2858">
        <v>1</v>
      </c>
      <c r="C2858" t="s">
        <v>80</v>
      </c>
      <c r="D2858" t="s">
        <v>89</v>
      </c>
      <c r="E2858" t="s">
        <v>157</v>
      </c>
      <c r="F2858" t="s">
        <v>8187</v>
      </c>
      <c r="G2858" t="s">
        <v>159</v>
      </c>
      <c r="H2858" t="s">
        <v>149</v>
      </c>
      <c r="I2858" t="s">
        <v>566</v>
      </c>
      <c r="J2858" t="s">
        <v>137</v>
      </c>
      <c r="K2858" t="s">
        <v>138</v>
      </c>
      <c r="L2858" t="s">
        <v>8188</v>
      </c>
      <c r="M2858" t="s">
        <v>8189</v>
      </c>
      <c r="N2858" s="26">
        <v>1.7777777000000002E-2</v>
      </c>
      <c r="O2858">
        <v>3</v>
      </c>
      <c r="P2858">
        <v>4946</v>
      </c>
      <c r="Q2858">
        <v>5</v>
      </c>
      <c r="R2858">
        <v>23</v>
      </c>
      <c r="S2858">
        <v>18</v>
      </c>
      <c r="T2858">
        <v>479</v>
      </c>
      <c r="U2858">
        <v>4</v>
      </c>
      <c r="V2858">
        <v>1</v>
      </c>
      <c r="W2858" s="26">
        <v>0.75286623327960178</v>
      </c>
      <c r="X2858" s="26">
        <v>33.117008606475835</v>
      </c>
      <c r="Y2858" s="26">
        <v>8.7922595847779561E-2</v>
      </c>
      <c r="Z2858" s="26">
        <v>6.744547006775288E-2</v>
      </c>
      <c r="AA2858" s="26">
        <v>5.196440282751051</v>
      </c>
      <c r="AB2858" s="26">
        <v>11.843557174744499</v>
      </c>
      <c r="AC2858" s="26">
        <v>4.5201147376901547</v>
      </c>
      <c r="AD2858" s="26">
        <v>1.6392099518577778</v>
      </c>
      <c r="AE2858" s="26">
        <v>57.224565052714453</v>
      </c>
    </row>
    <row r="2859" spans="1:31" x14ac:dyDescent="0.3">
      <c r="A2859">
        <v>2768677</v>
      </c>
      <c r="B2859">
        <v>1</v>
      </c>
      <c r="C2859" t="s">
        <v>81</v>
      </c>
      <c r="D2859" t="s">
        <v>116</v>
      </c>
      <c r="E2859" t="s">
        <v>170</v>
      </c>
      <c r="F2859" t="s">
        <v>8190</v>
      </c>
      <c r="G2859" t="s">
        <v>303</v>
      </c>
      <c r="H2859" t="s">
        <v>135</v>
      </c>
      <c r="I2859" t="s">
        <v>136</v>
      </c>
      <c r="J2859" t="s">
        <v>137</v>
      </c>
      <c r="K2859" t="s">
        <v>138</v>
      </c>
      <c r="L2859" t="s">
        <v>8191</v>
      </c>
      <c r="M2859" t="s">
        <v>7782</v>
      </c>
      <c r="N2859" s="26">
        <v>0.34055555500000001</v>
      </c>
      <c r="O2859">
        <v>0</v>
      </c>
      <c r="P2859">
        <v>77</v>
      </c>
      <c r="Q2859">
        <v>0</v>
      </c>
      <c r="R2859">
        <v>0</v>
      </c>
      <c r="S2859">
        <v>0</v>
      </c>
      <c r="T2859">
        <v>11</v>
      </c>
      <c r="U2859">
        <v>0</v>
      </c>
      <c r="V2859">
        <v>0</v>
      </c>
      <c r="W2859" s="26">
        <v>0</v>
      </c>
      <c r="X2859" s="26">
        <v>4.0239145453193652</v>
      </c>
      <c r="Y2859" s="26">
        <v>0</v>
      </c>
      <c r="Z2859" s="26">
        <v>0</v>
      </c>
      <c r="AA2859" s="26">
        <v>0</v>
      </c>
      <c r="AB2859" s="26">
        <v>0.47975707815453184</v>
      </c>
      <c r="AC2859" s="26">
        <v>0</v>
      </c>
      <c r="AD2859" s="26">
        <v>0</v>
      </c>
      <c r="AE2859" s="26">
        <v>4.5036716234738972</v>
      </c>
    </row>
    <row r="2860" spans="1:31" x14ac:dyDescent="0.3">
      <c r="A2860">
        <v>2768932</v>
      </c>
      <c r="B2860">
        <v>1</v>
      </c>
      <c r="C2860" t="s">
        <v>80</v>
      </c>
      <c r="D2860" t="s">
        <v>96</v>
      </c>
      <c r="E2860" t="s">
        <v>166</v>
      </c>
      <c r="F2860" t="s">
        <v>8192</v>
      </c>
      <c r="G2860" t="s">
        <v>425</v>
      </c>
      <c r="H2860" t="s">
        <v>135</v>
      </c>
      <c r="I2860" t="s">
        <v>136</v>
      </c>
      <c r="J2860" t="s">
        <v>137</v>
      </c>
      <c r="K2860" t="s">
        <v>138</v>
      </c>
      <c r="L2860" t="s">
        <v>8193</v>
      </c>
      <c r="M2860" t="s">
        <v>8194</v>
      </c>
      <c r="N2860" s="26">
        <v>4.7452777770000001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15</v>
      </c>
      <c r="U2860">
        <v>0</v>
      </c>
      <c r="V2860">
        <v>0</v>
      </c>
      <c r="W2860" s="26">
        <v>0</v>
      </c>
      <c r="X2860" s="26">
        <v>0</v>
      </c>
      <c r="Y2860" s="26">
        <v>0</v>
      </c>
      <c r="Z2860" s="26">
        <v>0</v>
      </c>
      <c r="AA2860" s="26">
        <v>0</v>
      </c>
      <c r="AB2860" s="26">
        <v>95.656596063988189</v>
      </c>
      <c r="AC2860" s="26">
        <v>0</v>
      </c>
      <c r="AD2860" s="26">
        <v>0</v>
      </c>
      <c r="AE2860" s="26">
        <v>95.656596063988189</v>
      </c>
    </row>
    <row r="2861" spans="1:31" x14ac:dyDescent="0.3">
      <c r="A2861">
        <v>2768634</v>
      </c>
      <c r="B2861">
        <v>1</v>
      </c>
      <c r="C2861" t="s">
        <v>80</v>
      </c>
      <c r="D2861" t="s">
        <v>107</v>
      </c>
      <c r="E2861" t="s">
        <v>141</v>
      </c>
      <c r="F2861" t="s">
        <v>8195</v>
      </c>
      <c r="G2861" t="s">
        <v>628</v>
      </c>
      <c r="H2861" t="s">
        <v>135</v>
      </c>
      <c r="I2861" t="s">
        <v>136</v>
      </c>
      <c r="J2861" t="s">
        <v>137</v>
      </c>
      <c r="K2861" t="s">
        <v>187</v>
      </c>
      <c r="L2861" t="s">
        <v>8196</v>
      </c>
      <c r="M2861" t="s">
        <v>8197</v>
      </c>
      <c r="N2861" s="26">
        <v>6.5891666659999997</v>
      </c>
      <c r="O2861">
        <v>0</v>
      </c>
      <c r="P2861">
        <v>2</v>
      </c>
      <c r="Q2861">
        <v>0</v>
      </c>
      <c r="R2861">
        <v>13</v>
      </c>
      <c r="S2861">
        <v>0</v>
      </c>
      <c r="T2861">
        <v>2</v>
      </c>
      <c r="U2861">
        <v>0</v>
      </c>
      <c r="V2861">
        <v>0</v>
      </c>
      <c r="W2861" s="26">
        <v>0</v>
      </c>
      <c r="X2861" s="26">
        <v>0</v>
      </c>
      <c r="Y2861" s="26">
        <v>0</v>
      </c>
      <c r="Z2861" s="26">
        <v>4.7212709191593198</v>
      </c>
      <c r="AA2861" s="26">
        <v>0</v>
      </c>
      <c r="AB2861" s="26">
        <v>82.993815836683339</v>
      </c>
      <c r="AC2861" s="26">
        <v>0</v>
      </c>
      <c r="AD2861" s="26">
        <v>0</v>
      </c>
      <c r="AE2861" s="26">
        <v>87.715086755842663</v>
      </c>
    </row>
    <row r="2862" spans="1:31" x14ac:dyDescent="0.3">
      <c r="A2862">
        <v>2768809</v>
      </c>
      <c r="B2862">
        <v>1</v>
      </c>
      <c r="C2862" t="s">
        <v>80</v>
      </c>
      <c r="D2862" t="s">
        <v>102</v>
      </c>
      <c r="E2862" t="s">
        <v>152</v>
      </c>
      <c r="F2862" t="s">
        <v>8198</v>
      </c>
      <c r="G2862" t="s">
        <v>159</v>
      </c>
      <c r="H2862" t="s">
        <v>149</v>
      </c>
      <c r="I2862" t="s">
        <v>136</v>
      </c>
      <c r="J2862" t="s">
        <v>137</v>
      </c>
      <c r="K2862" t="s">
        <v>138</v>
      </c>
      <c r="L2862" t="s">
        <v>8199</v>
      </c>
      <c r="M2862" t="s">
        <v>8200</v>
      </c>
      <c r="N2862" s="26">
        <v>0.580555555</v>
      </c>
      <c r="O2862">
        <v>0</v>
      </c>
      <c r="P2862">
        <v>38</v>
      </c>
      <c r="Q2862">
        <v>37</v>
      </c>
      <c r="R2862">
        <v>449</v>
      </c>
      <c r="S2862">
        <v>2</v>
      </c>
      <c r="T2862">
        <v>111</v>
      </c>
      <c r="U2862">
        <v>1</v>
      </c>
      <c r="V2862">
        <v>0</v>
      </c>
      <c r="W2862" s="26">
        <v>0</v>
      </c>
      <c r="X2862" s="26">
        <v>1.8647216008317604</v>
      </c>
      <c r="Y2862" s="26">
        <v>3.9917225139472641</v>
      </c>
      <c r="Z2862" s="26">
        <v>35.839191452275365</v>
      </c>
      <c r="AA2862" s="26">
        <v>9.2573147850626689E-2</v>
      </c>
      <c r="AB2862" s="26">
        <v>29.743654932149148</v>
      </c>
      <c r="AC2862" s="26">
        <v>4.4240554054549976</v>
      </c>
      <c r="AD2862" s="26">
        <v>0</v>
      </c>
      <c r="AE2862" s="26">
        <v>75.955919052509159</v>
      </c>
    </row>
    <row r="2863" spans="1:31" x14ac:dyDescent="0.3">
      <c r="A2863">
        <v>2769187</v>
      </c>
      <c r="B2863">
        <v>1</v>
      </c>
      <c r="C2863" t="s">
        <v>80</v>
      </c>
      <c r="D2863" t="s">
        <v>97</v>
      </c>
      <c r="E2863" t="s">
        <v>170</v>
      </c>
      <c r="F2863" t="s">
        <v>8201</v>
      </c>
      <c r="G2863" t="s">
        <v>303</v>
      </c>
      <c r="H2863" t="s">
        <v>135</v>
      </c>
      <c r="I2863" t="s">
        <v>136</v>
      </c>
      <c r="J2863" t="s">
        <v>137</v>
      </c>
      <c r="K2863" t="s">
        <v>138</v>
      </c>
      <c r="L2863" t="s">
        <v>8202</v>
      </c>
      <c r="M2863" t="s">
        <v>8203</v>
      </c>
      <c r="N2863" s="26">
        <v>5.4397222220000003</v>
      </c>
      <c r="O2863">
        <v>0</v>
      </c>
      <c r="P2863">
        <v>9</v>
      </c>
      <c r="Q2863">
        <v>0</v>
      </c>
      <c r="R2863">
        <v>27</v>
      </c>
      <c r="S2863">
        <v>0</v>
      </c>
      <c r="T2863">
        <v>12</v>
      </c>
      <c r="U2863">
        <v>0</v>
      </c>
      <c r="V2863">
        <v>0</v>
      </c>
      <c r="W2863" s="26">
        <v>0</v>
      </c>
      <c r="X2863" s="26">
        <v>36.373422104711203</v>
      </c>
      <c r="Y2863" s="26">
        <v>0</v>
      </c>
      <c r="Z2863" s="26">
        <v>24.116780610622932</v>
      </c>
      <c r="AA2863" s="26">
        <v>0</v>
      </c>
      <c r="AB2863" s="26">
        <v>105.99968300676788</v>
      </c>
      <c r="AC2863" s="26">
        <v>0</v>
      </c>
      <c r="AD2863" s="26">
        <v>0</v>
      </c>
      <c r="AE2863" s="26">
        <v>166.48988572210203</v>
      </c>
    </row>
    <row r="2864" spans="1:31" x14ac:dyDescent="0.3">
      <c r="A2864">
        <v>2769287</v>
      </c>
      <c r="B2864">
        <v>1</v>
      </c>
      <c r="C2864" t="s">
        <v>80</v>
      </c>
      <c r="D2864" t="s">
        <v>107</v>
      </c>
      <c r="E2864" t="s">
        <v>141</v>
      </c>
      <c r="F2864" t="s">
        <v>8204</v>
      </c>
      <c r="G2864" t="s">
        <v>344</v>
      </c>
      <c r="H2864" t="s">
        <v>135</v>
      </c>
      <c r="I2864" t="s">
        <v>136</v>
      </c>
      <c r="J2864" t="s">
        <v>137</v>
      </c>
      <c r="K2864" t="s">
        <v>138</v>
      </c>
      <c r="L2864" t="s">
        <v>8205</v>
      </c>
      <c r="M2864" t="s">
        <v>8206</v>
      </c>
      <c r="N2864" s="26">
        <v>3.528611111</v>
      </c>
      <c r="O2864">
        <v>0</v>
      </c>
      <c r="P2864">
        <v>34</v>
      </c>
      <c r="Q2864">
        <v>0</v>
      </c>
      <c r="R2864">
        <v>1</v>
      </c>
      <c r="S2864">
        <v>0</v>
      </c>
      <c r="T2864">
        <v>5</v>
      </c>
      <c r="U2864">
        <v>0</v>
      </c>
      <c r="V2864">
        <v>0</v>
      </c>
      <c r="W2864" s="26">
        <v>0</v>
      </c>
      <c r="X2864" s="26">
        <v>14.745150406774121</v>
      </c>
      <c r="Y2864" s="26">
        <v>0</v>
      </c>
      <c r="Z2864" s="26">
        <v>0.68616479458566582</v>
      </c>
      <c r="AA2864" s="26">
        <v>0</v>
      </c>
      <c r="AB2864" s="26">
        <v>36.133311588628608</v>
      </c>
      <c r="AC2864" s="26">
        <v>0</v>
      </c>
      <c r="AD2864" s="26">
        <v>0</v>
      </c>
      <c r="AE2864" s="26">
        <v>51.564626789988395</v>
      </c>
    </row>
    <row r="2865" spans="1:31" x14ac:dyDescent="0.3">
      <c r="A2865">
        <v>2768623</v>
      </c>
      <c r="B2865">
        <v>1</v>
      </c>
      <c r="C2865" t="s">
        <v>80</v>
      </c>
      <c r="D2865" t="s">
        <v>101</v>
      </c>
      <c r="E2865" t="s">
        <v>170</v>
      </c>
      <c r="F2865" t="s">
        <v>8207</v>
      </c>
      <c r="G2865" t="s">
        <v>628</v>
      </c>
      <c r="H2865" t="s">
        <v>135</v>
      </c>
      <c r="I2865" t="s">
        <v>136</v>
      </c>
      <c r="J2865" t="s">
        <v>137</v>
      </c>
      <c r="K2865" t="s">
        <v>187</v>
      </c>
      <c r="L2865" t="s">
        <v>8208</v>
      </c>
      <c r="M2865" t="s">
        <v>8209</v>
      </c>
      <c r="N2865" s="26">
        <v>5.5533333330000003</v>
      </c>
      <c r="O2865">
        <v>0</v>
      </c>
      <c r="P2865">
        <v>8</v>
      </c>
      <c r="Q2865">
        <v>0</v>
      </c>
      <c r="R2865">
        <v>9</v>
      </c>
      <c r="S2865">
        <v>0</v>
      </c>
      <c r="T2865">
        <v>3</v>
      </c>
      <c r="U2865">
        <v>0</v>
      </c>
      <c r="V2865">
        <v>0</v>
      </c>
      <c r="W2865" s="26">
        <v>0</v>
      </c>
      <c r="X2865" s="26">
        <v>18.938378435093512</v>
      </c>
      <c r="Y2865" s="26">
        <v>0</v>
      </c>
      <c r="Z2865" s="26">
        <v>8.506239574704944</v>
      </c>
      <c r="AA2865" s="26">
        <v>0</v>
      </c>
      <c r="AB2865" s="26">
        <v>24.536107323853166</v>
      </c>
      <c r="AC2865" s="26">
        <v>0</v>
      </c>
      <c r="AD2865" s="26">
        <v>0</v>
      </c>
      <c r="AE2865" s="26">
        <v>51.98072533365162</v>
      </c>
    </row>
    <row r="2866" spans="1:31" x14ac:dyDescent="0.3">
      <c r="A2866">
        <v>2768646</v>
      </c>
      <c r="B2866">
        <v>1</v>
      </c>
      <c r="C2866" t="s">
        <v>80</v>
      </c>
      <c r="D2866" t="s">
        <v>104</v>
      </c>
      <c r="E2866" t="s">
        <v>146</v>
      </c>
      <c r="F2866" t="s">
        <v>8210</v>
      </c>
      <c r="G2866" t="s">
        <v>186</v>
      </c>
      <c r="H2866" t="s">
        <v>149</v>
      </c>
      <c r="I2866" t="s">
        <v>136</v>
      </c>
      <c r="J2866" t="s">
        <v>137</v>
      </c>
      <c r="K2866" t="s">
        <v>187</v>
      </c>
      <c r="L2866" t="s">
        <v>8211</v>
      </c>
      <c r="M2866" t="s">
        <v>8031</v>
      </c>
      <c r="N2866" s="26">
        <v>1.0905555549999999</v>
      </c>
      <c r="O2866">
        <v>0</v>
      </c>
      <c r="P2866">
        <v>0</v>
      </c>
      <c r="Q2866">
        <v>7</v>
      </c>
      <c r="R2866">
        <v>0</v>
      </c>
      <c r="S2866">
        <v>5</v>
      </c>
      <c r="T2866">
        <v>0</v>
      </c>
      <c r="U2866">
        <v>2</v>
      </c>
      <c r="V2866">
        <v>0</v>
      </c>
      <c r="W2866" s="26">
        <v>0</v>
      </c>
      <c r="X2866" s="26">
        <v>0</v>
      </c>
      <c r="Y2866" s="26">
        <v>1.8264779530957489</v>
      </c>
      <c r="Z2866" s="26">
        <v>0</v>
      </c>
      <c r="AA2866" s="26">
        <v>43.180429726517971</v>
      </c>
      <c r="AB2866" s="26">
        <v>0</v>
      </c>
      <c r="AC2866" s="26">
        <v>12.107610237475905</v>
      </c>
      <c r="AD2866" s="26">
        <v>0</v>
      </c>
      <c r="AE2866" s="26">
        <v>57.114517917089621</v>
      </c>
    </row>
    <row r="2867" spans="1:31" x14ac:dyDescent="0.3">
      <c r="A2867">
        <v>2769479</v>
      </c>
      <c r="B2867">
        <v>1</v>
      </c>
      <c r="C2867" t="s">
        <v>80</v>
      </c>
      <c r="D2867" t="s">
        <v>105</v>
      </c>
      <c r="E2867" t="s">
        <v>141</v>
      </c>
      <c r="F2867" t="s">
        <v>8212</v>
      </c>
      <c r="G2867" t="s">
        <v>143</v>
      </c>
      <c r="H2867" t="s">
        <v>135</v>
      </c>
      <c r="I2867" t="s">
        <v>136</v>
      </c>
      <c r="J2867" t="s">
        <v>137</v>
      </c>
      <c r="K2867" t="s">
        <v>138</v>
      </c>
      <c r="L2867" t="s">
        <v>8213</v>
      </c>
      <c r="M2867" t="s">
        <v>8214</v>
      </c>
      <c r="N2867" s="26">
        <v>4.7755555550000004</v>
      </c>
      <c r="O2867">
        <v>0</v>
      </c>
      <c r="P2867">
        <v>307</v>
      </c>
      <c r="Q2867">
        <v>0</v>
      </c>
      <c r="R2867">
        <v>0</v>
      </c>
      <c r="S2867">
        <v>0</v>
      </c>
      <c r="T2867">
        <v>19</v>
      </c>
      <c r="U2867">
        <v>0</v>
      </c>
      <c r="V2867">
        <v>0</v>
      </c>
      <c r="W2867" s="26">
        <v>0</v>
      </c>
      <c r="X2867" s="26">
        <v>323.63799450644365</v>
      </c>
      <c r="Y2867" s="26">
        <v>0</v>
      </c>
      <c r="Z2867" s="26">
        <v>0</v>
      </c>
      <c r="AA2867" s="26">
        <v>0</v>
      </c>
      <c r="AB2867" s="26">
        <v>59.638616730777493</v>
      </c>
      <c r="AC2867" s="26">
        <v>0</v>
      </c>
      <c r="AD2867" s="26">
        <v>0</v>
      </c>
      <c r="AE2867" s="26">
        <v>383.27661123722112</v>
      </c>
    </row>
    <row r="2868" spans="1:31" x14ac:dyDescent="0.3">
      <c r="A2868">
        <v>2768669</v>
      </c>
      <c r="B2868">
        <v>1</v>
      </c>
      <c r="C2868" t="s">
        <v>80</v>
      </c>
      <c r="D2868" t="s">
        <v>104</v>
      </c>
      <c r="E2868" t="s">
        <v>141</v>
      </c>
      <c r="F2868" t="s">
        <v>8215</v>
      </c>
      <c r="G2868" t="s">
        <v>186</v>
      </c>
      <c r="H2868" t="s">
        <v>135</v>
      </c>
      <c r="I2868" t="s">
        <v>136</v>
      </c>
      <c r="J2868" t="s">
        <v>137</v>
      </c>
      <c r="K2868" t="s">
        <v>187</v>
      </c>
      <c r="L2868" t="s">
        <v>8216</v>
      </c>
      <c r="M2868" t="s">
        <v>8217</v>
      </c>
      <c r="N2868" s="26">
        <v>4.7575000000000003</v>
      </c>
      <c r="O2868">
        <v>0</v>
      </c>
      <c r="P2868">
        <v>140</v>
      </c>
      <c r="Q2868">
        <v>0</v>
      </c>
      <c r="R2868">
        <v>7</v>
      </c>
      <c r="S2868">
        <v>0</v>
      </c>
      <c r="T2868">
        <v>27</v>
      </c>
      <c r="U2868">
        <v>0</v>
      </c>
      <c r="V2868">
        <v>0</v>
      </c>
      <c r="W2868" s="26">
        <v>0</v>
      </c>
      <c r="X2868" s="26">
        <v>160.1616234735144</v>
      </c>
      <c r="Y2868" s="26">
        <v>0</v>
      </c>
      <c r="Z2868" s="26">
        <v>3.4273726084338905</v>
      </c>
      <c r="AA2868" s="26">
        <v>0</v>
      </c>
      <c r="AB2868" s="26">
        <v>132.97238214154814</v>
      </c>
      <c r="AC2868" s="26">
        <v>0</v>
      </c>
      <c r="AD2868" s="26">
        <v>0</v>
      </c>
      <c r="AE2868" s="26">
        <v>296.56137822349643</v>
      </c>
    </row>
    <row r="2869" spans="1:31" x14ac:dyDescent="0.3">
      <c r="A2869">
        <v>2769210</v>
      </c>
      <c r="B2869">
        <v>1</v>
      </c>
      <c r="C2869" t="s">
        <v>81</v>
      </c>
      <c r="D2869" t="s">
        <v>118</v>
      </c>
      <c r="E2869" t="s">
        <v>152</v>
      </c>
      <c r="F2869" t="s">
        <v>8218</v>
      </c>
      <c r="G2869" t="s">
        <v>159</v>
      </c>
      <c r="H2869" t="s">
        <v>149</v>
      </c>
      <c r="I2869" t="s">
        <v>566</v>
      </c>
      <c r="J2869" t="s">
        <v>137</v>
      </c>
      <c r="K2869" t="s">
        <v>138</v>
      </c>
      <c r="L2869" t="s">
        <v>8219</v>
      </c>
      <c r="M2869" t="s">
        <v>8220</v>
      </c>
      <c r="N2869" s="26">
        <v>5.5555550000000002E-3</v>
      </c>
      <c r="O2869">
        <v>4</v>
      </c>
      <c r="P2869">
        <v>980</v>
      </c>
      <c r="Q2869">
        <v>53</v>
      </c>
      <c r="R2869">
        <v>152</v>
      </c>
      <c r="S2869">
        <v>7</v>
      </c>
      <c r="T2869">
        <v>80</v>
      </c>
      <c r="U2869">
        <v>0</v>
      </c>
      <c r="V2869">
        <v>0</v>
      </c>
      <c r="W2869" s="26">
        <v>7.3848360596540014E-2</v>
      </c>
      <c r="X2869" s="26">
        <v>0.26891170532835013</v>
      </c>
      <c r="Y2869" s="26">
        <v>9.1839839763038882E-3</v>
      </c>
      <c r="Z2869" s="26">
        <v>6.0446492828342233E-2</v>
      </c>
      <c r="AA2869" s="26">
        <v>3.3161538298027773E-2</v>
      </c>
      <c r="AB2869" s="26">
        <v>0.12448638362592446</v>
      </c>
      <c r="AC2869" s="26">
        <v>0</v>
      </c>
      <c r="AD2869" s="26">
        <v>0</v>
      </c>
      <c r="AE2869" s="26">
        <v>0.57003846465348851</v>
      </c>
    </row>
    <row r="2870" spans="1:31" x14ac:dyDescent="0.3">
      <c r="A2870">
        <v>2769333</v>
      </c>
      <c r="B2870">
        <v>1</v>
      </c>
      <c r="C2870" t="s">
        <v>81</v>
      </c>
      <c r="D2870" t="s">
        <v>117</v>
      </c>
      <c r="E2870" t="s">
        <v>166</v>
      </c>
      <c r="F2870" t="s">
        <v>6954</v>
      </c>
      <c r="G2870" t="s">
        <v>143</v>
      </c>
      <c r="H2870" t="s">
        <v>135</v>
      </c>
      <c r="I2870" t="s">
        <v>136</v>
      </c>
      <c r="J2870" t="s">
        <v>137</v>
      </c>
      <c r="K2870" t="s">
        <v>138</v>
      </c>
      <c r="L2870" t="s">
        <v>8221</v>
      </c>
      <c r="M2870" t="s">
        <v>7610</v>
      </c>
      <c r="N2870" s="26">
        <v>2.0077777769999998</v>
      </c>
      <c r="O2870">
        <v>0</v>
      </c>
      <c r="P2870">
        <v>20</v>
      </c>
      <c r="Q2870">
        <v>0</v>
      </c>
      <c r="R2870">
        <v>0</v>
      </c>
      <c r="S2870">
        <v>0</v>
      </c>
      <c r="T2870">
        <v>11</v>
      </c>
      <c r="U2870">
        <v>0</v>
      </c>
      <c r="V2870">
        <v>0</v>
      </c>
      <c r="W2870" s="26">
        <v>0</v>
      </c>
      <c r="X2870" s="26">
        <v>11.526358278474708</v>
      </c>
      <c r="Y2870" s="26">
        <v>0</v>
      </c>
      <c r="Z2870" s="26">
        <v>0</v>
      </c>
      <c r="AA2870" s="26">
        <v>0</v>
      </c>
      <c r="AB2870" s="26">
        <v>21.10827235267557</v>
      </c>
      <c r="AC2870" s="26">
        <v>0</v>
      </c>
      <c r="AD2870" s="26">
        <v>0</v>
      </c>
      <c r="AE2870" s="26">
        <v>32.63463063115028</v>
      </c>
    </row>
    <row r="2871" spans="1:31" x14ac:dyDescent="0.3">
      <c r="A2871">
        <v>2769456</v>
      </c>
      <c r="B2871">
        <v>1</v>
      </c>
      <c r="C2871" t="s">
        <v>80</v>
      </c>
      <c r="D2871" t="s">
        <v>96</v>
      </c>
      <c r="E2871" t="s">
        <v>141</v>
      </c>
      <c r="F2871" t="s">
        <v>8222</v>
      </c>
      <c r="G2871" t="s">
        <v>344</v>
      </c>
      <c r="H2871" t="s">
        <v>135</v>
      </c>
      <c r="I2871" t="s">
        <v>136</v>
      </c>
      <c r="J2871" t="s">
        <v>137</v>
      </c>
      <c r="K2871" t="s">
        <v>138</v>
      </c>
      <c r="L2871" t="s">
        <v>8223</v>
      </c>
      <c r="M2871" t="s">
        <v>8224</v>
      </c>
      <c r="N2871" s="26">
        <v>0.821944444</v>
      </c>
      <c r="O2871">
        <v>0</v>
      </c>
      <c r="P2871">
        <v>149</v>
      </c>
      <c r="Q2871">
        <v>0</v>
      </c>
      <c r="R2871">
        <v>0</v>
      </c>
      <c r="S2871">
        <v>0</v>
      </c>
      <c r="T2871">
        <v>45</v>
      </c>
      <c r="U2871">
        <v>0</v>
      </c>
      <c r="V2871">
        <v>0</v>
      </c>
      <c r="W2871" s="26">
        <v>0</v>
      </c>
      <c r="X2871" s="26">
        <v>18.376942827171501</v>
      </c>
      <c r="Y2871" s="26">
        <v>0</v>
      </c>
      <c r="Z2871" s="26">
        <v>0</v>
      </c>
      <c r="AA2871" s="26">
        <v>0</v>
      </c>
      <c r="AB2871" s="26">
        <v>20.702713544358854</v>
      </c>
      <c r="AC2871" s="26">
        <v>0</v>
      </c>
      <c r="AD2871" s="26">
        <v>0</v>
      </c>
      <c r="AE2871" s="26">
        <v>39.079656371530355</v>
      </c>
    </row>
    <row r="2872" spans="1:31" x14ac:dyDescent="0.3">
      <c r="A2872">
        <v>2769433</v>
      </c>
      <c r="B2872">
        <v>1</v>
      </c>
      <c r="C2872" t="s">
        <v>81</v>
      </c>
      <c r="D2872" t="s">
        <v>116</v>
      </c>
      <c r="E2872" t="s">
        <v>146</v>
      </c>
      <c r="F2872" t="s">
        <v>8225</v>
      </c>
      <c r="G2872" t="s">
        <v>159</v>
      </c>
      <c r="H2872" t="s">
        <v>149</v>
      </c>
      <c r="I2872" t="s">
        <v>136</v>
      </c>
      <c r="J2872" t="s">
        <v>137</v>
      </c>
      <c r="K2872" t="s">
        <v>138</v>
      </c>
      <c r="L2872" t="s">
        <v>8226</v>
      </c>
      <c r="M2872" t="s">
        <v>8227</v>
      </c>
      <c r="N2872" s="26">
        <v>1.664722222</v>
      </c>
      <c r="O2872">
        <v>0</v>
      </c>
      <c r="P2872">
        <v>246</v>
      </c>
      <c r="Q2872">
        <v>0</v>
      </c>
      <c r="R2872">
        <v>8</v>
      </c>
      <c r="S2872">
        <v>1</v>
      </c>
      <c r="T2872">
        <v>14</v>
      </c>
      <c r="U2872">
        <v>0</v>
      </c>
      <c r="V2872">
        <v>0</v>
      </c>
      <c r="W2872" s="26">
        <v>0</v>
      </c>
      <c r="X2872" s="26">
        <v>48.40641967741194</v>
      </c>
      <c r="Y2872" s="26">
        <v>0</v>
      </c>
      <c r="Z2872" s="26">
        <v>0</v>
      </c>
      <c r="AA2872" s="26">
        <v>23.914401548335608</v>
      </c>
      <c r="AB2872" s="26">
        <v>2.075956621834937</v>
      </c>
      <c r="AC2872" s="26">
        <v>0</v>
      </c>
      <c r="AD2872" s="26">
        <v>0</v>
      </c>
      <c r="AE2872" s="26">
        <v>74.396777847582484</v>
      </c>
    </row>
    <row r="2873" spans="1:31" x14ac:dyDescent="0.3">
      <c r="A2873">
        <v>2768663</v>
      </c>
      <c r="B2873">
        <v>1</v>
      </c>
      <c r="C2873" t="s">
        <v>80</v>
      </c>
      <c r="D2873" t="s">
        <v>91</v>
      </c>
      <c r="E2873" t="s">
        <v>146</v>
      </c>
      <c r="F2873" t="s">
        <v>7143</v>
      </c>
      <c r="G2873" t="s">
        <v>186</v>
      </c>
      <c r="H2873" t="s">
        <v>149</v>
      </c>
      <c r="I2873" t="s">
        <v>136</v>
      </c>
      <c r="J2873" t="s">
        <v>137</v>
      </c>
      <c r="K2873" t="s">
        <v>187</v>
      </c>
      <c r="L2873" t="s">
        <v>8228</v>
      </c>
      <c r="M2873" t="s">
        <v>8229</v>
      </c>
      <c r="N2873" s="26">
        <v>7.0794444439999999</v>
      </c>
      <c r="O2873">
        <v>0</v>
      </c>
      <c r="P2873">
        <v>10</v>
      </c>
      <c r="Q2873">
        <v>0</v>
      </c>
      <c r="R2873">
        <v>25</v>
      </c>
      <c r="S2873">
        <v>0</v>
      </c>
      <c r="T2873">
        <v>7</v>
      </c>
      <c r="U2873">
        <v>0</v>
      </c>
      <c r="V2873">
        <v>0</v>
      </c>
      <c r="W2873" s="26">
        <v>0</v>
      </c>
      <c r="X2873" s="26">
        <v>15.223378117701499</v>
      </c>
      <c r="Y2873" s="26">
        <v>0</v>
      </c>
      <c r="Z2873" s="26">
        <v>5.8153130249223768</v>
      </c>
      <c r="AA2873" s="26">
        <v>0</v>
      </c>
      <c r="AB2873" s="26">
        <v>0.67138693578355557</v>
      </c>
      <c r="AC2873" s="26">
        <v>0</v>
      </c>
      <c r="AD2873" s="26">
        <v>0</v>
      </c>
      <c r="AE2873" s="26">
        <v>21.710078078407431</v>
      </c>
    </row>
    <row r="2874" spans="1:31" x14ac:dyDescent="0.3">
      <c r="A2874">
        <v>2768606</v>
      </c>
      <c r="B2874">
        <v>1</v>
      </c>
      <c r="C2874" t="s">
        <v>81</v>
      </c>
      <c r="D2874" t="s">
        <v>121</v>
      </c>
      <c r="E2874" t="s">
        <v>157</v>
      </c>
      <c r="F2874" t="s">
        <v>8230</v>
      </c>
      <c r="G2874" t="s">
        <v>159</v>
      </c>
      <c r="H2874" t="s">
        <v>149</v>
      </c>
      <c r="I2874" t="s">
        <v>136</v>
      </c>
      <c r="J2874" t="s">
        <v>137</v>
      </c>
      <c r="K2874" t="s">
        <v>138</v>
      </c>
      <c r="L2874" t="s">
        <v>8231</v>
      </c>
      <c r="M2874" t="s">
        <v>8232</v>
      </c>
      <c r="N2874" s="26">
        <v>0.44861111100000001</v>
      </c>
      <c r="O2874">
        <v>8</v>
      </c>
      <c r="P2874">
        <v>1331</v>
      </c>
      <c r="Q2874">
        <v>4</v>
      </c>
      <c r="R2874">
        <v>122</v>
      </c>
      <c r="S2874">
        <v>5</v>
      </c>
      <c r="T2874">
        <v>95</v>
      </c>
      <c r="U2874">
        <v>0</v>
      </c>
      <c r="V2874">
        <v>0</v>
      </c>
      <c r="W2874" s="26">
        <v>0.83498119888888911</v>
      </c>
      <c r="X2874" s="26">
        <v>36.37033927085011</v>
      </c>
      <c r="Y2874" s="26">
        <v>3.8423373677836228</v>
      </c>
      <c r="Z2874" s="26">
        <v>2.523823354104564</v>
      </c>
      <c r="AA2874" s="26">
        <v>5.7341269112003834</v>
      </c>
      <c r="AB2874" s="26">
        <v>10.099058951182377</v>
      </c>
      <c r="AC2874" s="26">
        <v>0</v>
      </c>
      <c r="AD2874" s="26">
        <v>0</v>
      </c>
      <c r="AE2874" s="26">
        <v>59.404667054009948</v>
      </c>
    </row>
    <row r="2875" spans="1:31" x14ac:dyDescent="0.3">
      <c r="A2875">
        <v>2768855</v>
      </c>
      <c r="B2875">
        <v>1</v>
      </c>
      <c r="C2875" t="s">
        <v>80</v>
      </c>
      <c r="D2875" t="s">
        <v>97</v>
      </c>
      <c r="E2875" t="s">
        <v>157</v>
      </c>
      <c r="F2875" t="s">
        <v>3982</v>
      </c>
      <c r="G2875" t="s">
        <v>159</v>
      </c>
      <c r="H2875" t="s">
        <v>149</v>
      </c>
      <c r="I2875" t="s">
        <v>136</v>
      </c>
      <c r="J2875" t="s">
        <v>137</v>
      </c>
      <c r="K2875" t="s">
        <v>138</v>
      </c>
      <c r="L2875" t="s">
        <v>8233</v>
      </c>
      <c r="M2875" t="s">
        <v>8234</v>
      </c>
      <c r="N2875" s="26">
        <v>0.27805555500000001</v>
      </c>
      <c r="O2875">
        <v>8</v>
      </c>
      <c r="P2875">
        <v>888</v>
      </c>
      <c r="Q2875">
        <v>10</v>
      </c>
      <c r="R2875">
        <v>362</v>
      </c>
      <c r="S2875">
        <v>15</v>
      </c>
      <c r="T2875">
        <v>202</v>
      </c>
      <c r="U2875">
        <v>1</v>
      </c>
      <c r="V2875">
        <v>2</v>
      </c>
      <c r="W2875" s="26">
        <v>38.891700932457965</v>
      </c>
      <c r="X2875" s="26">
        <v>113.70696919220148</v>
      </c>
      <c r="Y2875" s="26">
        <v>13.253577598941764</v>
      </c>
      <c r="Z2875" s="26">
        <v>22.84583753978951</v>
      </c>
      <c r="AA2875" s="26">
        <v>31.058269101925557</v>
      </c>
      <c r="AB2875" s="26">
        <v>55.950168815592193</v>
      </c>
      <c r="AC2875" s="26">
        <v>14.545639257957141</v>
      </c>
      <c r="AD2875" s="26">
        <v>0.5806312001132421</v>
      </c>
      <c r="AE2875" s="26">
        <v>290.8327936389789</v>
      </c>
    </row>
    <row r="2876" spans="1:31" x14ac:dyDescent="0.3">
      <c r="A2876">
        <v>2768955</v>
      </c>
      <c r="B2876">
        <v>1</v>
      </c>
      <c r="C2876" t="s">
        <v>81</v>
      </c>
      <c r="D2876" t="s">
        <v>115</v>
      </c>
      <c r="E2876" t="s">
        <v>170</v>
      </c>
      <c r="F2876" t="s">
        <v>8235</v>
      </c>
      <c r="G2876" t="s">
        <v>204</v>
      </c>
      <c r="H2876" t="s">
        <v>135</v>
      </c>
      <c r="I2876" t="s">
        <v>136</v>
      </c>
      <c r="J2876" t="s">
        <v>137</v>
      </c>
      <c r="K2876" t="s">
        <v>138</v>
      </c>
      <c r="L2876" t="s">
        <v>8236</v>
      </c>
      <c r="M2876" t="s">
        <v>8237</v>
      </c>
      <c r="N2876" s="26">
        <v>0.73833333300000004</v>
      </c>
      <c r="O2876">
        <v>0</v>
      </c>
      <c r="P2876">
        <v>15</v>
      </c>
      <c r="Q2876">
        <v>0</v>
      </c>
      <c r="R2876">
        <v>1</v>
      </c>
      <c r="S2876">
        <v>0</v>
      </c>
      <c r="T2876">
        <v>1</v>
      </c>
      <c r="U2876">
        <v>0</v>
      </c>
      <c r="V2876">
        <v>0</v>
      </c>
      <c r="W2876" s="26">
        <v>0</v>
      </c>
      <c r="X2876" s="26">
        <v>0.49735440953833332</v>
      </c>
      <c r="Y2876" s="26">
        <v>0</v>
      </c>
      <c r="Z2876" s="26">
        <v>1.9042388406502651</v>
      </c>
      <c r="AA2876" s="26">
        <v>0</v>
      </c>
      <c r="AB2876" s="26">
        <v>6.5124466100116005E-2</v>
      </c>
      <c r="AC2876" s="26">
        <v>0</v>
      </c>
      <c r="AD2876" s="26">
        <v>0</v>
      </c>
      <c r="AE2876" s="26">
        <v>2.4667177162887142</v>
      </c>
    </row>
    <row r="2877" spans="1:31" x14ac:dyDescent="0.3">
      <c r="A2877">
        <v>2768560</v>
      </c>
      <c r="B2877">
        <v>1</v>
      </c>
      <c r="C2877" t="s">
        <v>80</v>
      </c>
      <c r="D2877" t="s">
        <v>105</v>
      </c>
      <c r="E2877" t="s">
        <v>157</v>
      </c>
      <c r="F2877" t="s">
        <v>8238</v>
      </c>
      <c r="G2877" t="s">
        <v>159</v>
      </c>
      <c r="H2877" t="s">
        <v>149</v>
      </c>
      <c r="I2877" t="s">
        <v>136</v>
      </c>
      <c r="J2877" t="s">
        <v>137</v>
      </c>
      <c r="K2877" t="s">
        <v>138</v>
      </c>
      <c r="L2877" t="s">
        <v>8239</v>
      </c>
      <c r="M2877" t="s">
        <v>8134</v>
      </c>
      <c r="N2877" s="26">
        <v>0.12055555499999999</v>
      </c>
      <c r="O2877">
        <v>2</v>
      </c>
      <c r="P2877">
        <v>578</v>
      </c>
      <c r="Q2877">
        <v>10</v>
      </c>
      <c r="R2877">
        <v>40</v>
      </c>
      <c r="S2877">
        <v>46</v>
      </c>
      <c r="T2877">
        <v>76</v>
      </c>
      <c r="U2877">
        <v>8</v>
      </c>
      <c r="V2877">
        <v>0</v>
      </c>
      <c r="W2877" s="26">
        <v>3.6259547887083882E-2</v>
      </c>
      <c r="X2877" s="26">
        <v>15.975910893737707</v>
      </c>
      <c r="Y2877" s="26">
        <v>1.7431503185595241</v>
      </c>
      <c r="Z2877" s="26">
        <v>1.1942140866839823</v>
      </c>
      <c r="AA2877" s="26">
        <v>69.938573584322825</v>
      </c>
      <c r="AB2877" s="26">
        <v>4.928308420195064</v>
      </c>
      <c r="AC2877" s="26">
        <v>67.415614161885301</v>
      </c>
      <c r="AD2877" s="26">
        <v>0</v>
      </c>
      <c r="AE2877" s="26">
        <v>161.23203101327147</v>
      </c>
    </row>
    <row r="2878" spans="1:31" x14ac:dyDescent="0.3">
      <c r="A2878">
        <v>2769147</v>
      </c>
      <c r="B2878">
        <v>1</v>
      </c>
      <c r="C2878" t="s">
        <v>80</v>
      </c>
      <c r="D2878" t="s">
        <v>94</v>
      </c>
      <c r="E2878" t="s">
        <v>141</v>
      </c>
      <c r="F2878" t="s">
        <v>8240</v>
      </c>
      <c r="G2878" t="s">
        <v>344</v>
      </c>
      <c r="H2878" t="s">
        <v>135</v>
      </c>
      <c r="I2878" t="s">
        <v>136</v>
      </c>
      <c r="J2878" t="s">
        <v>137</v>
      </c>
      <c r="K2878" t="s">
        <v>138</v>
      </c>
      <c r="L2878" t="s">
        <v>8241</v>
      </c>
      <c r="M2878" t="s">
        <v>8242</v>
      </c>
      <c r="N2878" s="26">
        <v>1.3602777770000001</v>
      </c>
      <c r="O2878">
        <v>0</v>
      </c>
      <c r="P2878">
        <v>0</v>
      </c>
      <c r="Q2878">
        <v>0</v>
      </c>
      <c r="R2878">
        <v>31</v>
      </c>
      <c r="S2878">
        <v>0</v>
      </c>
      <c r="T2878">
        <v>6</v>
      </c>
      <c r="U2878">
        <v>0</v>
      </c>
      <c r="V2878">
        <v>0</v>
      </c>
      <c r="W2878" s="26">
        <v>0</v>
      </c>
      <c r="X2878" s="26">
        <v>0</v>
      </c>
      <c r="Y2878" s="26">
        <v>0</v>
      </c>
      <c r="Z2878" s="26">
        <v>9.6619312172664031</v>
      </c>
      <c r="AA2878" s="26">
        <v>0</v>
      </c>
      <c r="AB2878" s="26">
        <v>0</v>
      </c>
      <c r="AC2878" s="26">
        <v>0</v>
      </c>
      <c r="AD2878" s="26">
        <v>0</v>
      </c>
      <c r="AE2878" s="26">
        <v>9.6619312172664031</v>
      </c>
    </row>
    <row r="2879" spans="1:31" x14ac:dyDescent="0.3">
      <c r="A2879">
        <v>2769247</v>
      </c>
      <c r="B2879">
        <v>1</v>
      </c>
      <c r="C2879" t="s">
        <v>80</v>
      </c>
      <c r="D2879" t="s">
        <v>103</v>
      </c>
      <c r="E2879" t="s">
        <v>170</v>
      </c>
      <c r="F2879" t="s">
        <v>8243</v>
      </c>
      <c r="G2879" t="s">
        <v>143</v>
      </c>
      <c r="H2879" t="s">
        <v>135</v>
      </c>
      <c r="I2879" t="s">
        <v>136</v>
      </c>
      <c r="J2879" t="s">
        <v>137</v>
      </c>
      <c r="K2879" t="s">
        <v>138</v>
      </c>
      <c r="L2879" t="s">
        <v>8244</v>
      </c>
      <c r="M2879" t="s">
        <v>8245</v>
      </c>
      <c r="N2879" s="26">
        <v>0.36083333299999998</v>
      </c>
      <c r="O2879">
        <v>0</v>
      </c>
      <c r="P2879">
        <v>209</v>
      </c>
      <c r="Q2879">
        <v>0</v>
      </c>
      <c r="R2879">
        <v>0</v>
      </c>
      <c r="S2879">
        <v>0</v>
      </c>
      <c r="T2879">
        <v>60</v>
      </c>
      <c r="U2879">
        <v>0</v>
      </c>
      <c r="V2879">
        <v>0</v>
      </c>
      <c r="W2879" s="26">
        <v>0</v>
      </c>
      <c r="X2879" s="26">
        <v>33.326795523132226</v>
      </c>
      <c r="Y2879" s="26">
        <v>0</v>
      </c>
      <c r="Z2879" s="26">
        <v>0</v>
      </c>
      <c r="AA2879" s="26">
        <v>0</v>
      </c>
      <c r="AB2879" s="26">
        <v>18.245700275881045</v>
      </c>
      <c r="AC2879" s="26">
        <v>0</v>
      </c>
      <c r="AD2879" s="26">
        <v>0</v>
      </c>
      <c r="AE2879" s="26">
        <v>51.572495799013268</v>
      </c>
    </row>
    <row r="2880" spans="1:31" x14ac:dyDescent="0.3">
      <c r="A2880">
        <v>2769227</v>
      </c>
      <c r="B2880">
        <v>1</v>
      </c>
      <c r="C2880" t="s">
        <v>81</v>
      </c>
      <c r="D2880" t="s">
        <v>113</v>
      </c>
      <c r="E2880" t="s">
        <v>170</v>
      </c>
      <c r="F2880" t="s">
        <v>8246</v>
      </c>
      <c r="G2880" t="s">
        <v>303</v>
      </c>
      <c r="H2880" t="s">
        <v>135</v>
      </c>
      <c r="I2880" t="s">
        <v>136</v>
      </c>
      <c r="J2880" t="s">
        <v>137</v>
      </c>
      <c r="K2880" t="s">
        <v>138</v>
      </c>
      <c r="L2880" t="s">
        <v>8247</v>
      </c>
      <c r="M2880" t="s">
        <v>8248</v>
      </c>
      <c r="N2880" s="26">
        <v>1.4711111109999999</v>
      </c>
      <c r="O2880">
        <v>0</v>
      </c>
      <c r="P2880">
        <v>0</v>
      </c>
      <c r="Q2880">
        <v>0</v>
      </c>
      <c r="R2880">
        <v>1</v>
      </c>
      <c r="S2880">
        <v>0</v>
      </c>
      <c r="T2880">
        <v>2</v>
      </c>
      <c r="U2880">
        <v>0</v>
      </c>
      <c r="V2880">
        <v>1</v>
      </c>
      <c r="W2880" s="26">
        <v>0</v>
      </c>
      <c r="X2880" s="26">
        <v>0</v>
      </c>
      <c r="Y2880" s="26">
        <v>0</v>
      </c>
      <c r="Z2880" s="26">
        <v>2.6371298103354501</v>
      </c>
      <c r="AA2880" s="26">
        <v>0</v>
      </c>
      <c r="AB2880" s="26">
        <v>2.4312826164816586</v>
      </c>
      <c r="AC2880" s="26">
        <v>0</v>
      </c>
      <c r="AD2880" s="26">
        <v>0.97772282128882515</v>
      </c>
      <c r="AE2880" s="26">
        <v>6.0461352481059336</v>
      </c>
    </row>
    <row r="2881" spans="1:31" x14ac:dyDescent="0.3">
      <c r="A2881">
        <v>2769058</v>
      </c>
      <c r="B2881">
        <v>1</v>
      </c>
      <c r="C2881" t="s">
        <v>80</v>
      </c>
      <c r="D2881" t="s">
        <v>103</v>
      </c>
      <c r="E2881" t="s">
        <v>152</v>
      </c>
      <c r="F2881" t="s">
        <v>1870</v>
      </c>
      <c r="G2881" t="s">
        <v>159</v>
      </c>
      <c r="H2881" t="s">
        <v>149</v>
      </c>
      <c r="I2881" t="s">
        <v>136</v>
      </c>
      <c r="J2881" t="s">
        <v>137</v>
      </c>
      <c r="K2881" t="s">
        <v>138</v>
      </c>
      <c r="L2881" t="s">
        <v>8249</v>
      </c>
      <c r="M2881" t="s">
        <v>8250</v>
      </c>
      <c r="N2881" s="26">
        <v>1.3372222220000001</v>
      </c>
      <c r="O2881">
        <v>0</v>
      </c>
      <c r="P2881">
        <v>1</v>
      </c>
      <c r="Q2881">
        <v>36</v>
      </c>
      <c r="R2881">
        <v>77</v>
      </c>
      <c r="S2881">
        <v>12</v>
      </c>
      <c r="T2881">
        <v>7</v>
      </c>
      <c r="U2881">
        <v>3</v>
      </c>
      <c r="V2881">
        <v>0</v>
      </c>
      <c r="W2881" s="26">
        <v>0</v>
      </c>
      <c r="X2881" s="26">
        <v>0</v>
      </c>
      <c r="Y2881" s="26">
        <v>37.262374093394342</v>
      </c>
      <c r="Z2881" s="26">
        <v>14.598901174036808</v>
      </c>
      <c r="AA2881" s="26">
        <v>194.2771342319424</v>
      </c>
      <c r="AB2881" s="26">
        <v>0</v>
      </c>
      <c r="AC2881" s="26">
        <v>636.34846953021679</v>
      </c>
      <c r="AD2881" s="26">
        <v>0</v>
      </c>
      <c r="AE2881" s="26">
        <v>882.48687902959034</v>
      </c>
    </row>
    <row r="2882" spans="1:31" x14ac:dyDescent="0.3">
      <c r="A2882">
        <v>2779929</v>
      </c>
      <c r="B2882">
        <v>1</v>
      </c>
      <c r="C2882" t="s">
        <v>80</v>
      </c>
      <c r="D2882" t="s">
        <v>92</v>
      </c>
      <c r="E2882" t="s">
        <v>170</v>
      </c>
      <c r="F2882" t="s">
        <v>6180</v>
      </c>
      <c r="G2882" t="s">
        <v>303</v>
      </c>
      <c r="H2882" t="s">
        <v>135</v>
      </c>
      <c r="I2882" t="s">
        <v>136</v>
      </c>
      <c r="J2882" t="s">
        <v>137</v>
      </c>
      <c r="K2882" t="s">
        <v>138</v>
      </c>
      <c r="L2882" t="s">
        <v>8251</v>
      </c>
      <c r="M2882" t="s">
        <v>8252</v>
      </c>
      <c r="N2882" s="26">
        <v>0.85833333300000003</v>
      </c>
      <c r="O2882">
        <v>0</v>
      </c>
      <c r="P2882">
        <v>50</v>
      </c>
      <c r="Q2882">
        <v>0</v>
      </c>
      <c r="R2882">
        <v>0</v>
      </c>
      <c r="S2882">
        <v>0</v>
      </c>
      <c r="T2882">
        <v>3</v>
      </c>
      <c r="U2882">
        <v>0</v>
      </c>
      <c r="V2882">
        <v>0</v>
      </c>
      <c r="W2882" s="26">
        <v>0</v>
      </c>
      <c r="X2882" s="26">
        <v>9.4662351957602535</v>
      </c>
      <c r="Y2882" s="26">
        <v>0</v>
      </c>
      <c r="Z2882" s="26">
        <v>0</v>
      </c>
      <c r="AA2882" s="26">
        <v>0</v>
      </c>
      <c r="AB2882" s="26">
        <v>1.8923581509100629</v>
      </c>
      <c r="AC2882" s="26">
        <v>0</v>
      </c>
      <c r="AD2882" s="26">
        <v>0</v>
      </c>
      <c r="AE2882" s="26">
        <v>11.358593346670316</v>
      </c>
    </row>
    <row r="2883" spans="1:31" x14ac:dyDescent="0.3">
      <c r="A2883">
        <v>2779534</v>
      </c>
      <c r="B2883">
        <v>1</v>
      </c>
      <c r="C2883" t="s">
        <v>80</v>
      </c>
      <c r="D2883" t="s">
        <v>103</v>
      </c>
      <c r="E2883" t="s">
        <v>132</v>
      </c>
      <c r="F2883" t="s">
        <v>8253</v>
      </c>
      <c r="G2883" t="s">
        <v>197</v>
      </c>
      <c r="H2883" t="s">
        <v>135</v>
      </c>
      <c r="I2883" t="s">
        <v>136</v>
      </c>
      <c r="J2883" t="s">
        <v>137</v>
      </c>
      <c r="K2883" t="s">
        <v>138</v>
      </c>
      <c r="L2883" t="s">
        <v>8254</v>
      </c>
      <c r="M2883" t="s">
        <v>8255</v>
      </c>
      <c r="N2883" s="26">
        <v>1.2680555549999999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1</v>
      </c>
      <c r="U2883">
        <v>0</v>
      </c>
      <c r="V2883">
        <v>0</v>
      </c>
      <c r="W2883" s="26">
        <v>0</v>
      </c>
      <c r="X2883" s="26">
        <v>0</v>
      </c>
      <c r="Y2883" s="26">
        <v>0</v>
      </c>
      <c r="Z2883" s="26">
        <v>0</v>
      </c>
      <c r="AA2883" s="26">
        <v>0</v>
      </c>
      <c r="AB2883" s="26">
        <v>0</v>
      </c>
      <c r="AC2883" s="26">
        <v>0</v>
      </c>
      <c r="AD2883" s="26">
        <v>0</v>
      </c>
      <c r="AE2883" s="26">
        <v>0</v>
      </c>
    </row>
    <row r="2884" spans="1:31" x14ac:dyDescent="0.3">
      <c r="A2884">
        <v>2779922</v>
      </c>
      <c r="B2884">
        <v>2</v>
      </c>
      <c r="C2884" t="s">
        <v>81</v>
      </c>
      <c r="D2884" t="s">
        <v>119</v>
      </c>
      <c r="E2884" t="s">
        <v>141</v>
      </c>
      <c r="F2884" t="s">
        <v>8256</v>
      </c>
      <c r="G2884" t="s">
        <v>143</v>
      </c>
      <c r="H2884" t="s">
        <v>135</v>
      </c>
      <c r="I2884" t="s">
        <v>136</v>
      </c>
      <c r="J2884" t="s">
        <v>137</v>
      </c>
      <c r="K2884" t="s">
        <v>138</v>
      </c>
      <c r="L2884" t="s">
        <v>8257</v>
      </c>
      <c r="M2884" t="s">
        <v>8258</v>
      </c>
      <c r="N2884" s="26">
        <v>8.3333332999999996E-2</v>
      </c>
      <c r="O2884">
        <v>0</v>
      </c>
      <c r="P2884">
        <v>335</v>
      </c>
      <c r="Q2884">
        <v>0</v>
      </c>
      <c r="R2884">
        <v>4</v>
      </c>
      <c r="S2884">
        <v>0</v>
      </c>
      <c r="T2884">
        <v>10</v>
      </c>
      <c r="U2884">
        <v>0</v>
      </c>
      <c r="V2884">
        <v>0</v>
      </c>
      <c r="W2884" s="26">
        <v>0</v>
      </c>
      <c r="X2884" s="26">
        <v>3.8108312755421121</v>
      </c>
      <c r="Y2884" s="26">
        <v>0</v>
      </c>
      <c r="Z2884" s="26">
        <v>2.0240908352499999E-3</v>
      </c>
      <c r="AA2884" s="26">
        <v>0</v>
      </c>
      <c r="AB2884" s="26">
        <v>0.24697179741001662</v>
      </c>
      <c r="AC2884" s="26">
        <v>0</v>
      </c>
      <c r="AD2884" s="26">
        <v>0</v>
      </c>
      <c r="AE2884" s="26">
        <v>4.0598271637873786</v>
      </c>
    </row>
    <row r="2885" spans="1:31" x14ac:dyDescent="0.3">
      <c r="A2885">
        <v>2779474</v>
      </c>
      <c r="B2885">
        <v>1</v>
      </c>
      <c r="C2885" t="s">
        <v>81</v>
      </c>
      <c r="D2885" t="s">
        <v>123</v>
      </c>
      <c r="E2885" t="s">
        <v>141</v>
      </c>
      <c r="F2885" t="s">
        <v>3377</v>
      </c>
      <c r="G2885" t="s">
        <v>186</v>
      </c>
      <c r="H2885" t="s">
        <v>135</v>
      </c>
      <c r="I2885" t="s">
        <v>136</v>
      </c>
      <c r="J2885" t="s">
        <v>137</v>
      </c>
      <c r="K2885" t="s">
        <v>187</v>
      </c>
      <c r="L2885" t="s">
        <v>8259</v>
      </c>
      <c r="M2885" t="s">
        <v>8260</v>
      </c>
      <c r="N2885" s="26">
        <v>6.3230555549999998</v>
      </c>
      <c r="O2885">
        <v>0</v>
      </c>
      <c r="P2885">
        <v>192</v>
      </c>
      <c r="Q2885">
        <v>0</v>
      </c>
      <c r="R2885">
        <v>12</v>
      </c>
      <c r="S2885">
        <v>0</v>
      </c>
      <c r="T2885">
        <v>13</v>
      </c>
      <c r="U2885">
        <v>0</v>
      </c>
      <c r="V2885">
        <v>0</v>
      </c>
      <c r="W2885" s="26">
        <v>0</v>
      </c>
      <c r="X2885" s="26">
        <v>173.06007413972162</v>
      </c>
      <c r="Y2885" s="26">
        <v>0</v>
      </c>
      <c r="Z2885" s="26">
        <v>9.3626497440368741</v>
      </c>
      <c r="AA2885" s="26">
        <v>0</v>
      </c>
      <c r="AB2885" s="26">
        <v>20.068634639311771</v>
      </c>
      <c r="AC2885" s="26">
        <v>0</v>
      </c>
      <c r="AD2885" s="26">
        <v>0</v>
      </c>
      <c r="AE2885" s="26">
        <v>202.49135852307026</v>
      </c>
    </row>
    <row r="2886" spans="1:31" x14ac:dyDescent="0.3">
      <c r="A2886">
        <v>2780115</v>
      </c>
      <c r="B2886">
        <v>1</v>
      </c>
      <c r="C2886" t="s">
        <v>80</v>
      </c>
      <c r="D2886" t="s">
        <v>93</v>
      </c>
      <c r="E2886" t="s">
        <v>157</v>
      </c>
      <c r="F2886" t="s">
        <v>8261</v>
      </c>
      <c r="G2886" t="s">
        <v>159</v>
      </c>
      <c r="H2886" t="s">
        <v>149</v>
      </c>
      <c r="I2886" t="s">
        <v>136</v>
      </c>
      <c r="J2886" t="s">
        <v>137</v>
      </c>
      <c r="K2886" t="s">
        <v>138</v>
      </c>
      <c r="L2886" t="s">
        <v>8262</v>
      </c>
      <c r="M2886" t="s">
        <v>8263</v>
      </c>
      <c r="N2886" s="26">
        <v>0.61777777700000003</v>
      </c>
      <c r="O2886">
        <v>1</v>
      </c>
      <c r="P2886">
        <v>353</v>
      </c>
      <c r="Q2886">
        <v>3</v>
      </c>
      <c r="R2886">
        <v>12</v>
      </c>
      <c r="S2886">
        <v>4</v>
      </c>
      <c r="T2886">
        <v>32</v>
      </c>
      <c r="U2886">
        <v>1</v>
      </c>
      <c r="V2886">
        <v>0</v>
      </c>
      <c r="W2886" s="26">
        <v>0.36008657273452888</v>
      </c>
      <c r="X2886" s="26">
        <v>15.423089842689308</v>
      </c>
      <c r="Y2886" s="26">
        <v>0.39125219734348138</v>
      </c>
      <c r="Z2886" s="26">
        <v>0.55620245339689289</v>
      </c>
      <c r="AA2886" s="26">
        <v>0.6168854510727253</v>
      </c>
      <c r="AB2886" s="26">
        <v>3.3865688956112292</v>
      </c>
      <c r="AC2886" s="26">
        <v>3.659445164552146</v>
      </c>
      <c r="AD2886" s="26">
        <v>0</v>
      </c>
      <c r="AE2886" s="26">
        <v>24.393530577400313</v>
      </c>
    </row>
    <row r="2887" spans="1:31" x14ac:dyDescent="0.3">
      <c r="A2887">
        <v>2780095</v>
      </c>
      <c r="B2887">
        <v>1</v>
      </c>
      <c r="C2887" t="s">
        <v>80</v>
      </c>
      <c r="D2887" t="s">
        <v>82</v>
      </c>
      <c r="E2887" t="s">
        <v>132</v>
      </c>
      <c r="F2887" t="s">
        <v>8264</v>
      </c>
      <c r="G2887" t="s">
        <v>134</v>
      </c>
      <c r="H2887" t="s">
        <v>135</v>
      </c>
      <c r="I2887" t="s">
        <v>136</v>
      </c>
      <c r="J2887" t="s">
        <v>137</v>
      </c>
      <c r="K2887" t="s">
        <v>138</v>
      </c>
      <c r="L2887" t="s">
        <v>8265</v>
      </c>
      <c r="M2887" t="s">
        <v>8266</v>
      </c>
      <c r="N2887" s="26">
        <v>1.6177777769999999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 s="26">
        <v>0</v>
      </c>
      <c r="X2887" s="26">
        <v>0.24431906869176273</v>
      </c>
      <c r="Y2887" s="26">
        <v>0</v>
      </c>
      <c r="Z2887" s="26">
        <v>0</v>
      </c>
      <c r="AA2887" s="26">
        <v>0</v>
      </c>
      <c r="AB2887" s="26">
        <v>0</v>
      </c>
      <c r="AC2887" s="26">
        <v>0</v>
      </c>
      <c r="AD2887" s="26">
        <v>0</v>
      </c>
      <c r="AE2887" s="26">
        <v>0.24431906869176273</v>
      </c>
    </row>
    <row r="2888" spans="1:31" x14ac:dyDescent="0.3">
      <c r="A2888">
        <v>2779483</v>
      </c>
      <c r="B2888">
        <v>1</v>
      </c>
      <c r="C2888" t="s">
        <v>80</v>
      </c>
      <c r="D2888" t="s">
        <v>100</v>
      </c>
      <c r="E2888" t="s">
        <v>170</v>
      </c>
      <c r="F2888" t="s">
        <v>8267</v>
      </c>
      <c r="G2888" t="s">
        <v>425</v>
      </c>
      <c r="H2888" t="s">
        <v>135</v>
      </c>
      <c r="I2888" t="s">
        <v>136</v>
      </c>
      <c r="J2888" t="s">
        <v>137</v>
      </c>
      <c r="K2888" t="s">
        <v>138</v>
      </c>
      <c r="L2888" t="s">
        <v>8268</v>
      </c>
      <c r="M2888" t="s">
        <v>8269</v>
      </c>
      <c r="N2888" s="26">
        <v>3.0583333330000002</v>
      </c>
      <c r="O2888">
        <v>0</v>
      </c>
      <c r="P2888">
        <v>21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 s="26">
        <v>0</v>
      </c>
      <c r="X2888" s="26">
        <v>22.603650529108439</v>
      </c>
      <c r="Y2888" s="26">
        <v>0</v>
      </c>
      <c r="Z2888" s="26">
        <v>0</v>
      </c>
      <c r="AA2888" s="26">
        <v>0</v>
      </c>
      <c r="AB2888" s="26">
        <v>0</v>
      </c>
      <c r="AC2888" s="26">
        <v>0</v>
      </c>
      <c r="AD2888" s="26">
        <v>0</v>
      </c>
      <c r="AE2888" s="26">
        <v>22.603650529108439</v>
      </c>
    </row>
    <row r="2889" spans="1:31" x14ac:dyDescent="0.3">
      <c r="A2889">
        <v>2779414</v>
      </c>
      <c r="B2889">
        <v>1</v>
      </c>
      <c r="C2889" t="s">
        <v>80</v>
      </c>
      <c r="D2889" t="s">
        <v>87</v>
      </c>
      <c r="E2889" t="s">
        <v>141</v>
      </c>
      <c r="F2889" t="s">
        <v>8270</v>
      </c>
      <c r="G2889" t="s">
        <v>186</v>
      </c>
      <c r="H2889" t="s">
        <v>135</v>
      </c>
      <c r="I2889" t="s">
        <v>136</v>
      </c>
      <c r="J2889" t="s">
        <v>137</v>
      </c>
      <c r="K2889" t="s">
        <v>187</v>
      </c>
      <c r="L2889" t="s">
        <v>8271</v>
      </c>
      <c r="M2889" t="s">
        <v>8272</v>
      </c>
      <c r="N2889" s="26">
        <v>1.365277777</v>
      </c>
      <c r="O2889">
        <v>0</v>
      </c>
      <c r="P2889">
        <v>162</v>
      </c>
      <c r="Q2889">
        <v>0</v>
      </c>
      <c r="R2889">
        <v>0</v>
      </c>
      <c r="S2889">
        <v>0</v>
      </c>
      <c r="T2889">
        <v>5</v>
      </c>
      <c r="U2889">
        <v>0</v>
      </c>
      <c r="V2889">
        <v>0</v>
      </c>
      <c r="W2889" s="26">
        <v>0</v>
      </c>
      <c r="X2889" s="26">
        <v>61.345162328865548</v>
      </c>
      <c r="Y2889" s="26">
        <v>0</v>
      </c>
      <c r="Z2889" s="26">
        <v>0</v>
      </c>
      <c r="AA2889" s="26">
        <v>0</v>
      </c>
      <c r="AB2889" s="26">
        <v>29.775759662461041</v>
      </c>
      <c r="AC2889" s="26">
        <v>0</v>
      </c>
      <c r="AD2889" s="26">
        <v>0</v>
      </c>
      <c r="AE2889" s="26">
        <v>91.120921991326583</v>
      </c>
    </row>
    <row r="2890" spans="1:31" x14ac:dyDescent="0.3">
      <c r="A2890">
        <v>2779314</v>
      </c>
      <c r="B2890">
        <v>1</v>
      </c>
      <c r="C2890" t="s">
        <v>81</v>
      </c>
      <c r="D2890" t="s">
        <v>122</v>
      </c>
      <c r="E2890" t="s">
        <v>146</v>
      </c>
      <c r="F2890" t="s">
        <v>8273</v>
      </c>
      <c r="G2890" t="s">
        <v>2474</v>
      </c>
      <c r="H2890" t="s">
        <v>149</v>
      </c>
      <c r="I2890" t="s">
        <v>136</v>
      </c>
      <c r="J2890" t="s">
        <v>137</v>
      </c>
      <c r="K2890" t="s">
        <v>138</v>
      </c>
      <c r="L2890" t="s">
        <v>8274</v>
      </c>
      <c r="M2890" t="s">
        <v>8275</v>
      </c>
      <c r="N2890" s="26">
        <v>3.9580555550000001</v>
      </c>
      <c r="O2890">
        <v>0</v>
      </c>
      <c r="P2890">
        <v>42</v>
      </c>
      <c r="Q2890">
        <v>0</v>
      </c>
      <c r="R2890">
        <v>0</v>
      </c>
      <c r="S2890">
        <v>0</v>
      </c>
      <c r="T2890">
        <v>3</v>
      </c>
      <c r="U2890">
        <v>0</v>
      </c>
      <c r="V2890">
        <v>0</v>
      </c>
      <c r="W2890" s="26">
        <v>0</v>
      </c>
      <c r="X2890" s="26">
        <v>15.085944348595229</v>
      </c>
      <c r="Y2890" s="26">
        <v>0</v>
      </c>
      <c r="Z2890" s="26">
        <v>0</v>
      </c>
      <c r="AA2890" s="26">
        <v>0</v>
      </c>
      <c r="AB2890" s="26">
        <v>0</v>
      </c>
      <c r="AC2890" s="26">
        <v>0</v>
      </c>
      <c r="AD2890" s="26">
        <v>0</v>
      </c>
      <c r="AE2890" s="26">
        <v>15.085944348595229</v>
      </c>
    </row>
    <row r="2891" spans="1:31" x14ac:dyDescent="0.3">
      <c r="A2891">
        <v>2779437</v>
      </c>
      <c r="B2891">
        <v>1</v>
      </c>
      <c r="C2891" t="s">
        <v>80</v>
      </c>
      <c r="D2891" t="s">
        <v>83</v>
      </c>
      <c r="E2891" t="s">
        <v>141</v>
      </c>
      <c r="F2891" t="s">
        <v>8276</v>
      </c>
      <c r="G2891" t="s">
        <v>344</v>
      </c>
      <c r="H2891" t="s">
        <v>135</v>
      </c>
      <c r="I2891" t="s">
        <v>136</v>
      </c>
      <c r="J2891" t="s">
        <v>137</v>
      </c>
      <c r="K2891" t="s">
        <v>138</v>
      </c>
      <c r="L2891" t="s">
        <v>8277</v>
      </c>
      <c r="M2891" t="s">
        <v>8278</v>
      </c>
      <c r="N2891" s="26">
        <v>2.5649999999999999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7</v>
      </c>
      <c r="U2891">
        <v>0</v>
      </c>
      <c r="V2891">
        <v>0</v>
      </c>
      <c r="W2891" s="26">
        <v>0</v>
      </c>
      <c r="X2891" s="26">
        <v>0</v>
      </c>
      <c r="Y2891" s="26">
        <v>0</v>
      </c>
      <c r="Z2891" s="26">
        <v>0</v>
      </c>
      <c r="AA2891" s="26">
        <v>0</v>
      </c>
      <c r="AB2891" s="26">
        <v>161.81840718547375</v>
      </c>
      <c r="AC2891" s="26">
        <v>0</v>
      </c>
      <c r="AD2891" s="26">
        <v>0</v>
      </c>
      <c r="AE2891" s="26">
        <v>161.81840718547375</v>
      </c>
    </row>
    <row r="2892" spans="1:31" x14ac:dyDescent="0.3">
      <c r="A2892">
        <v>2779629</v>
      </c>
      <c r="B2892">
        <v>1</v>
      </c>
      <c r="C2892" t="s">
        <v>80</v>
      </c>
      <c r="D2892" t="s">
        <v>93</v>
      </c>
      <c r="E2892" t="s">
        <v>132</v>
      </c>
      <c r="F2892" t="s">
        <v>8279</v>
      </c>
      <c r="G2892" t="s">
        <v>307</v>
      </c>
      <c r="H2892" t="s">
        <v>135</v>
      </c>
      <c r="I2892" t="s">
        <v>136</v>
      </c>
      <c r="J2892" t="s">
        <v>137</v>
      </c>
      <c r="K2892" t="s">
        <v>138</v>
      </c>
      <c r="L2892" t="s">
        <v>8280</v>
      </c>
      <c r="M2892" t="s">
        <v>8281</v>
      </c>
      <c r="N2892" s="26">
        <v>2.1047222219999999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1</v>
      </c>
      <c r="U2892">
        <v>0</v>
      </c>
      <c r="V2892">
        <v>0</v>
      </c>
      <c r="W2892" s="26">
        <v>0</v>
      </c>
      <c r="X2892" s="26">
        <v>0</v>
      </c>
      <c r="Y2892" s="26">
        <v>0</v>
      </c>
      <c r="Z2892" s="26">
        <v>0</v>
      </c>
      <c r="AA2892" s="26">
        <v>0</v>
      </c>
      <c r="AB2892" s="26">
        <v>1.098847178818235</v>
      </c>
      <c r="AC2892" s="26">
        <v>0</v>
      </c>
      <c r="AD2892" s="26">
        <v>0</v>
      </c>
      <c r="AE2892" s="26">
        <v>1.098847178818235</v>
      </c>
    </row>
    <row r="2893" spans="1:31" x14ac:dyDescent="0.3">
      <c r="A2893">
        <v>2780602</v>
      </c>
      <c r="B2893">
        <v>1</v>
      </c>
      <c r="C2893" t="s">
        <v>80</v>
      </c>
      <c r="D2893" t="s">
        <v>84</v>
      </c>
      <c r="E2893" t="s">
        <v>175</v>
      </c>
      <c r="F2893" t="s">
        <v>8282</v>
      </c>
      <c r="G2893" t="s">
        <v>248</v>
      </c>
      <c r="H2893" t="s">
        <v>149</v>
      </c>
      <c r="I2893" t="s">
        <v>136</v>
      </c>
      <c r="J2893" t="s">
        <v>137</v>
      </c>
      <c r="K2893" t="s">
        <v>138</v>
      </c>
      <c r="L2893" t="s">
        <v>8283</v>
      </c>
      <c r="M2893" t="s">
        <v>8284</v>
      </c>
      <c r="N2893" s="26">
        <v>0.8</v>
      </c>
      <c r="O2893">
        <v>0</v>
      </c>
      <c r="P2893">
        <v>33771</v>
      </c>
      <c r="Q2893">
        <v>0</v>
      </c>
      <c r="R2893">
        <v>0</v>
      </c>
      <c r="S2893">
        <v>9</v>
      </c>
      <c r="T2893">
        <v>4506</v>
      </c>
      <c r="U2893">
        <v>0</v>
      </c>
      <c r="V2893">
        <v>24</v>
      </c>
      <c r="W2893" s="26">
        <v>0</v>
      </c>
      <c r="X2893" s="26">
        <v>5964.740599314564</v>
      </c>
      <c r="Y2893" s="26">
        <v>0</v>
      </c>
      <c r="Z2893" s="26">
        <v>0</v>
      </c>
      <c r="AA2893" s="26">
        <v>1003.1387036366748</v>
      </c>
      <c r="AB2893" s="26">
        <v>3433.6184494874819</v>
      </c>
      <c r="AC2893" s="26">
        <v>0</v>
      </c>
      <c r="AD2893" s="26">
        <v>457.1476911177532</v>
      </c>
      <c r="AE2893" s="26">
        <v>10858.645443556474</v>
      </c>
    </row>
    <row r="2894" spans="1:31" x14ac:dyDescent="0.3">
      <c r="A2894">
        <v>2779669</v>
      </c>
      <c r="B2894">
        <v>1</v>
      </c>
      <c r="C2894" t="s">
        <v>81</v>
      </c>
      <c r="D2894" t="s">
        <v>119</v>
      </c>
      <c r="E2894" t="s">
        <v>170</v>
      </c>
      <c r="F2894" t="s">
        <v>8285</v>
      </c>
      <c r="G2894" t="s">
        <v>143</v>
      </c>
      <c r="H2894" t="s">
        <v>135</v>
      </c>
      <c r="I2894" t="s">
        <v>136</v>
      </c>
      <c r="J2894" t="s">
        <v>137</v>
      </c>
      <c r="K2894" t="s">
        <v>138</v>
      </c>
      <c r="L2894" t="s">
        <v>8286</v>
      </c>
      <c r="M2894" t="s">
        <v>8287</v>
      </c>
      <c r="N2894" s="26">
        <v>0.61194444400000003</v>
      </c>
      <c r="O2894">
        <v>0</v>
      </c>
      <c r="P2894">
        <v>36</v>
      </c>
      <c r="Q2894">
        <v>0</v>
      </c>
      <c r="R2894">
        <v>0</v>
      </c>
      <c r="S2894">
        <v>0</v>
      </c>
      <c r="T2894">
        <v>1</v>
      </c>
      <c r="U2894">
        <v>0</v>
      </c>
      <c r="V2894">
        <v>0</v>
      </c>
      <c r="W2894" s="26">
        <v>0</v>
      </c>
      <c r="X2894" s="26">
        <v>0.54541780630222214</v>
      </c>
      <c r="Y2894" s="26">
        <v>0</v>
      </c>
      <c r="Z2894" s="26">
        <v>0</v>
      </c>
      <c r="AA2894" s="26">
        <v>0</v>
      </c>
      <c r="AB2894" s="26">
        <v>1.0390804884552778</v>
      </c>
      <c r="AC2894" s="26">
        <v>0</v>
      </c>
      <c r="AD2894" s="26">
        <v>0</v>
      </c>
      <c r="AE2894" s="26">
        <v>1.5844982947574999</v>
      </c>
    </row>
    <row r="2895" spans="1:31" x14ac:dyDescent="0.3">
      <c r="A2895">
        <v>2779706</v>
      </c>
      <c r="B2895">
        <v>1</v>
      </c>
      <c r="C2895" t="s">
        <v>81</v>
      </c>
      <c r="D2895" t="s">
        <v>113</v>
      </c>
      <c r="E2895" t="s">
        <v>152</v>
      </c>
      <c r="F2895" t="s">
        <v>8288</v>
      </c>
      <c r="G2895" t="s">
        <v>326</v>
      </c>
      <c r="H2895" t="s">
        <v>149</v>
      </c>
      <c r="I2895" t="s">
        <v>136</v>
      </c>
      <c r="J2895" t="s">
        <v>137</v>
      </c>
      <c r="K2895" t="s">
        <v>138</v>
      </c>
      <c r="L2895" t="s">
        <v>8289</v>
      </c>
      <c r="M2895" t="s">
        <v>8290</v>
      </c>
      <c r="N2895" s="26">
        <v>1.4927777769999999</v>
      </c>
      <c r="O2895">
        <v>0</v>
      </c>
      <c r="P2895">
        <v>4</v>
      </c>
      <c r="Q2895">
        <v>20</v>
      </c>
      <c r="R2895">
        <v>86</v>
      </c>
      <c r="S2895">
        <v>0</v>
      </c>
      <c r="T2895">
        <v>3</v>
      </c>
      <c r="U2895">
        <v>0</v>
      </c>
      <c r="V2895">
        <v>0</v>
      </c>
      <c r="W2895" s="26">
        <v>0</v>
      </c>
      <c r="X2895" s="26">
        <v>0.33333992470222218</v>
      </c>
      <c r="Y2895" s="26">
        <v>5.0315562374041738</v>
      </c>
      <c r="Z2895" s="26">
        <v>4.0692482297414978</v>
      </c>
      <c r="AA2895" s="26">
        <v>0</v>
      </c>
      <c r="AB2895" s="26">
        <v>0</v>
      </c>
      <c r="AC2895" s="26">
        <v>0</v>
      </c>
      <c r="AD2895" s="26">
        <v>0</v>
      </c>
      <c r="AE2895" s="26">
        <v>9.4341443918478944</v>
      </c>
    </row>
    <row r="2896" spans="1:31" x14ac:dyDescent="0.3">
      <c r="A2896">
        <v>2779420</v>
      </c>
      <c r="B2896">
        <v>1</v>
      </c>
      <c r="C2896" t="s">
        <v>81</v>
      </c>
      <c r="D2896" t="s">
        <v>127</v>
      </c>
      <c r="E2896" t="s">
        <v>152</v>
      </c>
      <c r="F2896" t="s">
        <v>4373</v>
      </c>
      <c r="G2896" t="s">
        <v>628</v>
      </c>
      <c r="H2896" t="s">
        <v>149</v>
      </c>
      <c r="I2896" t="s">
        <v>136</v>
      </c>
      <c r="J2896" t="s">
        <v>137</v>
      </c>
      <c r="K2896" t="s">
        <v>187</v>
      </c>
      <c r="L2896" t="s">
        <v>8291</v>
      </c>
      <c r="M2896" t="s">
        <v>8292</v>
      </c>
      <c r="N2896" s="26">
        <v>8.9155555549999992</v>
      </c>
      <c r="O2896">
        <v>6</v>
      </c>
      <c r="P2896">
        <v>12</v>
      </c>
      <c r="Q2896">
        <v>191</v>
      </c>
      <c r="R2896">
        <v>121</v>
      </c>
      <c r="S2896">
        <v>15</v>
      </c>
      <c r="T2896">
        <v>8</v>
      </c>
      <c r="U2896">
        <v>0</v>
      </c>
      <c r="V2896">
        <v>0</v>
      </c>
      <c r="W2896" s="26">
        <v>20.900504412449308</v>
      </c>
      <c r="X2896" s="26">
        <v>0</v>
      </c>
      <c r="Y2896" s="26">
        <v>317.98992261198134</v>
      </c>
      <c r="Z2896" s="26">
        <v>87.817005470532976</v>
      </c>
      <c r="AA2896" s="26">
        <v>623.54537460130041</v>
      </c>
      <c r="AB2896" s="26">
        <v>9.5390269964378138</v>
      </c>
      <c r="AC2896" s="26">
        <v>0</v>
      </c>
      <c r="AD2896" s="26">
        <v>0</v>
      </c>
      <c r="AE2896" s="26">
        <v>1059.7918340927017</v>
      </c>
    </row>
    <row r="2897" spans="1:31" x14ac:dyDescent="0.3">
      <c r="A2897">
        <v>2779712</v>
      </c>
      <c r="B2897">
        <v>1</v>
      </c>
      <c r="C2897" t="s">
        <v>80</v>
      </c>
      <c r="D2897" t="s">
        <v>96</v>
      </c>
      <c r="E2897" t="s">
        <v>170</v>
      </c>
      <c r="F2897" t="s">
        <v>8293</v>
      </c>
      <c r="G2897" t="s">
        <v>425</v>
      </c>
      <c r="H2897" t="s">
        <v>135</v>
      </c>
      <c r="I2897" t="s">
        <v>136</v>
      </c>
      <c r="J2897" t="s">
        <v>137</v>
      </c>
      <c r="K2897" t="s">
        <v>138</v>
      </c>
      <c r="L2897" t="s">
        <v>8294</v>
      </c>
      <c r="M2897" t="s">
        <v>8295</v>
      </c>
      <c r="N2897" s="26">
        <v>5.5738888879999999</v>
      </c>
      <c r="O2897">
        <v>0</v>
      </c>
      <c r="P2897">
        <v>63</v>
      </c>
      <c r="Q2897">
        <v>0</v>
      </c>
      <c r="R2897">
        <v>0</v>
      </c>
      <c r="S2897">
        <v>0</v>
      </c>
      <c r="T2897">
        <v>1</v>
      </c>
      <c r="U2897">
        <v>0</v>
      </c>
      <c r="V2897">
        <v>0</v>
      </c>
      <c r="W2897" s="26">
        <v>0</v>
      </c>
      <c r="X2897" s="26">
        <v>61.829366338991264</v>
      </c>
      <c r="Y2897" s="26">
        <v>0</v>
      </c>
      <c r="Z2897" s="26">
        <v>0</v>
      </c>
      <c r="AA2897" s="26">
        <v>0</v>
      </c>
      <c r="AB2897" s="26">
        <v>2.1324033363732404</v>
      </c>
      <c r="AC2897" s="26">
        <v>0</v>
      </c>
      <c r="AD2897" s="26">
        <v>0</v>
      </c>
      <c r="AE2897" s="26">
        <v>63.961769675364508</v>
      </c>
    </row>
    <row r="2898" spans="1:31" x14ac:dyDescent="0.3">
      <c r="A2898">
        <v>2779394</v>
      </c>
      <c r="B2898">
        <v>1</v>
      </c>
      <c r="C2898" t="s">
        <v>80</v>
      </c>
      <c r="D2898" t="s">
        <v>82</v>
      </c>
      <c r="E2898" t="s">
        <v>132</v>
      </c>
      <c r="F2898" t="s">
        <v>8296</v>
      </c>
      <c r="G2898" t="s">
        <v>307</v>
      </c>
      <c r="H2898" t="s">
        <v>135</v>
      </c>
      <c r="I2898" t="s">
        <v>136</v>
      </c>
      <c r="J2898" t="s">
        <v>137</v>
      </c>
      <c r="K2898" t="s">
        <v>138</v>
      </c>
      <c r="L2898" t="s">
        <v>8297</v>
      </c>
      <c r="M2898" t="s">
        <v>8298</v>
      </c>
      <c r="N2898" s="26">
        <v>1.745833333</v>
      </c>
      <c r="O2898">
        <v>0</v>
      </c>
      <c r="P2898">
        <v>9</v>
      </c>
      <c r="Q2898">
        <v>0</v>
      </c>
      <c r="R2898">
        <v>0</v>
      </c>
      <c r="S2898">
        <v>0</v>
      </c>
      <c r="T2898">
        <v>8</v>
      </c>
      <c r="U2898">
        <v>0</v>
      </c>
      <c r="V2898">
        <v>0</v>
      </c>
      <c r="W2898" s="26">
        <v>0</v>
      </c>
      <c r="X2898" s="26">
        <v>6.6080685340764838</v>
      </c>
      <c r="Y2898" s="26">
        <v>0</v>
      </c>
      <c r="Z2898" s="26">
        <v>0</v>
      </c>
      <c r="AA2898" s="26">
        <v>0</v>
      </c>
      <c r="AB2898" s="26">
        <v>39.516139105657906</v>
      </c>
      <c r="AC2898" s="26">
        <v>0</v>
      </c>
      <c r="AD2898" s="26">
        <v>0</v>
      </c>
      <c r="AE2898" s="26">
        <v>46.124207639734394</v>
      </c>
    </row>
    <row r="2899" spans="1:31" x14ac:dyDescent="0.3">
      <c r="A2899">
        <v>2779606</v>
      </c>
      <c r="B2899">
        <v>1</v>
      </c>
      <c r="C2899" t="s">
        <v>80</v>
      </c>
      <c r="D2899" t="s">
        <v>103</v>
      </c>
      <c r="E2899" t="s">
        <v>157</v>
      </c>
      <c r="F2899" t="s">
        <v>1012</v>
      </c>
      <c r="G2899" t="s">
        <v>159</v>
      </c>
      <c r="H2899" t="s">
        <v>149</v>
      </c>
      <c r="I2899" t="s">
        <v>136</v>
      </c>
      <c r="J2899" t="s">
        <v>137</v>
      </c>
      <c r="K2899" t="s">
        <v>138</v>
      </c>
      <c r="L2899" t="s">
        <v>8299</v>
      </c>
      <c r="M2899" t="s">
        <v>8300</v>
      </c>
      <c r="N2899" s="26">
        <v>9.8055555000000003E-2</v>
      </c>
      <c r="O2899">
        <v>0</v>
      </c>
      <c r="P2899">
        <v>13</v>
      </c>
      <c r="Q2899">
        <v>15</v>
      </c>
      <c r="R2899">
        <v>82</v>
      </c>
      <c r="S2899">
        <v>7</v>
      </c>
      <c r="T2899">
        <v>16</v>
      </c>
      <c r="U2899">
        <v>1</v>
      </c>
      <c r="V2899">
        <v>0</v>
      </c>
      <c r="W2899" s="26">
        <v>0</v>
      </c>
      <c r="X2899" s="26">
        <v>0.46097756134409229</v>
      </c>
      <c r="Y2899" s="26">
        <v>0.53930511632991274</v>
      </c>
      <c r="Z2899" s="26">
        <v>1.8587163102956543</v>
      </c>
      <c r="AA2899" s="26">
        <v>5.3029416550882056</v>
      </c>
      <c r="AB2899" s="26">
        <v>0.3235583407641287</v>
      </c>
      <c r="AC2899" s="26">
        <v>14.659694817368736</v>
      </c>
      <c r="AD2899" s="26">
        <v>0</v>
      </c>
      <c r="AE2899" s="26">
        <v>23.145193801190729</v>
      </c>
    </row>
    <row r="2900" spans="1:31" x14ac:dyDescent="0.3">
      <c r="A2900">
        <v>2780041</v>
      </c>
      <c r="B2900">
        <v>1</v>
      </c>
      <c r="C2900" t="s">
        <v>80</v>
      </c>
      <c r="D2900" t="s">
        <v>94</v>
      </c>
      <c r="E2900" t="s">
        <v>132</v>
      </c>
      <c r="F2900" t="s">
        <v>8301</v>
      </c>
      <c r="G2900" t="s">
        <v>134</v>
      </c>
      <c r="H2900" t="s">
        <v>135</v>
      </c>
      <c r="I2900" t="s">
        <v>136</v>
      </c>
      <c r="J2900" t="s">
        <v>137</v>
      </c>
      <c r="K2900" t="s">
        <v>138</v>
      </c>
      <c r="L2900" t="s">
        <v>8302</v>
      </c>
      <c r="M2900" t="s">
        <v>8303</v>
      </c>
      <c r="N2900" s="26">
        <v>1.7705555550000001</v>
      </c>
      <c r="O2900">
        <v>0</v>
      </c>
      <c r="P2900">
        <v>1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 s="26">
        <v>0</v>
      </c>
      <c r="X2900" s="26">
        <v>0.1507710774050311</v>
      </c>
      <c r="Y2900" s="26">
        <v>0</v>
      </c>
      <c r="Z2900" s="26">
        <v>0</v>
      </c>
      <c r="AA2900" s="26">
        <v>0</v>
      </c>
      <c r="AB2900" s="26">
        <v>0</v>
      </c>
      <c r="AC2900" s="26">
        <v>0</v>
      </c>
      <c r="AD2900" s="26">
        <v>0</v>
      </c>
      <c r="AE2900" s="26">
        <v>0.1507710774050311</v>
      </c>
    </row>
    <row r="2901" spans="1:31" x14ac:dyDescent="0.3">
      <c r="A2901">
        <v>2779334</v>
      </c>
      <c r="B2901">
        <v>1</v>
      </c>
      <c r="C2901" t="s">
        <v>81</v>
      </c>
      <c r="D2901" t="s">
        <v>120</v>
      </c>
      <c r="E2901" t="s">
        <v>157</v>
      </c>
      <c r="F2901" t="s">
        <v>5977</v>
      </c>
      <c r="G2901" t="s">
        <v>159</v>
      </c>
      <c r="H2901" t="s">
        <v>149</v>
      </c>
      <c r="I2901" t="s">
        <v>136</v>
      </c>
      <c r="J2901" t="s">
        <v>137</v>
      </c>
      <c r="K2901" t="s">
        <v>138</v>
      </c>
      <c r="L2901" t="s">
        <v>8304</v>
      </c>
      <c r="M2901" t="s">
        <v>8305</v>
      </c>
      <c r="N2901" s="26">
        <v>8.6388887999999997E-2</v>
      </c>
      <c r="O2901">
        <v>7</v>
      </c>
      <c r="P2901">
        <v>3540</v>
      </c>
      <c r="Q2901">
        <v>284</v>
      </c>
      <c r="R2901">
        <v>210</v>
      </c>
      <c r="S2901">
        <v>40</v>
      </c>
      <c r="T2901">
        <v>346</v>
      </c>
      <c r="U2901">
        <v>4</v>
      </c>
      <c r="V2901">
        <v>1</v>
      </c>
      <c r="W2901" s="26">
        <v>0.10910907232999997</v>
      </c>
      <c r="X2901" s="26">
        <v>51.211791876273075</v>
      </c>
      <c r="Y2901" s="26">
        <v>15.877952550438806</v>
      </c>
      <c r="Z2901" s="26">
        <v>0.64013315182490493</v>
      </c>
      <c r="AA2901" s="26">
        <v>14.067815778802959</v>
      </c>
      <c r="AB2901" s="26">
        <v>8.5060147704372078</v>
      </c>
      <c r="AC2901" s="26">
        <v>7.3210552470452503</v>
      </c>
      <c r="AD2901" s="26">
        <v>4.4296909665081667</v>
      </c>
      <c r="AE2901" s="26">
        <v>102.16356341366036</v>
      </c>
    </row>
    <row r="2902" spans="1:31" x14ac:dyDescent="0.3">
      <c r="A2902">
        <v>2779417</v>
      </c>
      <c r="B2902">
        <v>1</v>
      </c>
      <c r="C2902" t="s">
        <v>81</v>
      </c>
      <c r="D2902" t="s">
        <v>118</v>
      </c>
      <c r="E2902" t="s">
        <v>146</v>
      </c>
      <c r="F2902" t="s">
        <v>8306</v>
      </c>
      <c r="G2902" t="s">
        <v>148</v>
      </c>
      <c r="H2902" t="s">
        <v>149</v>
      </c>
      <c r="I2902" t="s">
        <v>136</v>
      </c>
      <c r="J2902" t="s">
        <v>137</v>
      </c>
      <c r="K2902" t="s">
        <v>138</v>
      </c>
      <c r="L2902" t="s">
        <v>8307</v>
      </c>
      <c r="M2902" t="s">
        <v>8308</v>
      </c>
      <c r="N2902" s="26">
        <v>2.4722222220000001</v>
      </c>
      <c r="O2902">
        <v>2</v>
      </c>
      <c r="P2902">
        <v>0</v>
      </c>
      <c r="Q2902">
        <v>3</v>
      </c>
      <c r="R2902">
        <v>0</v>
      </c>
      <c r="S2902">
        <v>0</v>
      </c>
      <c r="T2902">
        <v>0</v>
      </c>
      <c r="U2902">
        <v>0</v>
      </c>
      <c r="V2902">
        <v>0</v>
      </c>
      <c r="W2902" s="26">
        <v>1.1334545665911111</v>
      </c>
      <c r="X2902" s="26">
        <v>0</v>
      </c>
      <c r="Y2902" s="26">
        <v>2.1051106135638378</v>
      </c>
      <c r="Z2902" s="26">
        <v>0</v>
      </c>
      <c r="AA2902" s="26">
        <v>0</v>
      </c>
      <c r="AB2902" s="26">
        <v>0</v>
      </c>
      <c r="AC2902" s="26">
        <v>0</v>
      </c>
      <c r="AD2902" s="26">
        <v>0</v>
      </c>
      <c r="AE2902" s="26">
        <v>3.2385651801549491</v>
      </c>
    </row>
    <row r="2903" spans="1:31" x14ac:dyDescent="0.3">
      <c r="A2903">
        <v>2779666</v>
      </c>
      <c r="B2903">
        <v>1</v>
      </c>
      <c r="C2903" t="s">
        <v>80</v>
      </c>
      <c r="D2903" t="s">
        <v>105</v>
      </c>
      <c r="E2903" t="s">
        <v>146</v>
      </c>
      <c r="F2903" t="s">
        <v>8309</v>
      </c>
      <c r="G2903" t="s">
        <v>159</v>
      </c>
      <c r="H2903" t="s">
        <v>149</v>
      </c>
      <c r="I2903" t="s">
        <v>136</v>
      </c>
      <c r="J2903" t="s">
        <v>137</v>
      </c>
      <c r="K2903" t="s">
        <v>138</v>
      </c>
      <c r="L2903" t="s">
        <v>8310</v>
      </c>
      <c r="M2903" t="s">
        <v>8311</v>
      </c>
      <c r="N2903" s="26">
        <v>2.1575000000000002</v>
      </c>
      <c r="O2903">
        <v>0</v>
      </c>
      <c r="P2903">
        <v>320</v>
      </c>
      <c r="Q2903">
        <v>0</v>
      </c>
      <c r="R2903">
        <v>0</v>
      </c>
      <c r="S2903">
        <v>0</v>
      </c>
      <c r="T2903">
        <v>14</v>
      </c>
      <c r="U2903">
        <v>0</v>
      </c>
      <c r="V2903">
        <v>0</v>
      </c>
      <c r="W2903" s="26">
        <v>0</v>
      </c>
      <c r="X2903" s="26">
        <v>167.87280756191217</v>
      </c>
      <c r="Y2903" s="26">
        <v>0</v>
      </c>
      <c r="Z2903" s="26">
        <v>0</v>
      </c>
      <c r="AA2903" s="26">
        <v>0</v>
      </c>
      <c r="AB2903" s="26">
        <v>35.371507088778351</v>
      </c>
      <c r="AC2903" s="26">
        <v>0</v>
      </c>
      <c r="AD2903" s="26">
        <v>0</v>
      </c>
      <c r="AE2903" s="26">
        <v>203.24431465069051</v>
      </c>
    </row>
    <row r="2904" spans="1:31" x14ac:dyDescent="0.3">
      <c r="A2904">
        <v>2779991</v>
      </c>
      <c r="B2904">
        <v>2</v>
      </c>
      <c r="C2904" t="s">
        <v>80</v>
      </c>
      <c r="D2904" t="s">
        <v>103</v>
      </c>
      <c r="E2904" t="s">
        <v>152</v>
      </c>
      <c r="F2904" t="s">
        <v>8312</v>
      </c>
      <c r="G2904" t="s">
        <v>148</v>
      </c>
      <c r="H2904" t="s">
        <v>149</v>
      </c>
      <c r="I2904" t="s">
        <v>136</v>
      </c>
      <c r="J2904" t="s">
        <v>137</v>
      </c>
      <c r="K2904" t="s">
        <v>138</v>
      </c>
      <c r="L2904" t="s">
        <v>8313</v>
      </c>
      <c r="M2904" t="s">
        <v>8314</v>
      </c>
      <c r="N2904" s="26">
        <v>0.53111111099999997</v>
      </c>
      <c r="O2904">
        <v>0</v>
      </c>
      <c r="P2904">
        <v>0</v>
      </c>
      <c r="Q2904">
        <v>0</v>
      </c>
      <c r="R2904">
        <v>0</v>
      </c>
      <c r="S2904">
        <v>6</v>
      </c>
      <c r="T2904">
        <v>0</v>
      </c>
      <c r="U2904">
        <v>3</v>
      </c>
      <c r="V2904">
        <v>0</v>
      </c>
      <c r="W2904" s="26">
        <v>0</v>
      </c>
      <c r="X2904" s="26">
        <v>0</v>
      </c>
      <c r="Y2904" s="26">
        <v>0</v>
      </c>
      <c r="Z2904" s="26">
        <v>0</v>
      </c>
      <c r="AA2904" s="26">
        <v>24.965172499738163</v>
      </c>
      <c r="AB2904" s="26">
        <v>0</v>
      </c>
      <c r="AC2904" s="26">
        <v>71.547003985400863</v>
      </c>
      <c r="AD2904" s="26">
        <v>0</v>
      </c>
      <c r="AE2904" s="26">
        <v>96.512176485139022</v>
      </c>
    </row>
    <row r="2905" spans="1:31" x14ac:dyDescent="0.3">
      <c r="A2905">
        <v>2779480</v>
      </c>
      <c r="B2905">
        <v>1</v>
      </c>
      <c r="C2905" t="s">
        <v>81</v>
      </c>
      <c r="D2905" t="s">
        <v>115</v>
      </c>
      <c r="E2905" t="s">
        <v>170</v>
      </c>
      <c r="F2905" t="s">
        <v>8315</v>
      </c>
      <c r="G2905" t="s">
        <v>204</v>
      </c>
      <c r="H2905" t="s">
        <v>135</v>
      </c>
      <c r="I2905" t="s">
        <v>136</v>
      </c>
      <c r="J2905" t="s">
        <v>137</v>
      </c>
      <c r="K2905" t="s">
        <v>138</v>
      </c>
      <c r="L2905" t="s">
        <v>8316</v>
      </c>
      <c r="M2905" t="s">
        <v>8317</v>
      </c>
      <c r="N2905" s="26">
        <v>0.67027777700000002</v>
      </c>
      <c r="O2905">
        <v>0</v>
      </c>
      <c r="P2905">
        <v>10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 s="26">
        <v>0</v>
      </c>
      <c r="X2905" s="26">
        <v>0</v>
      </c>
      <c r="Y2905" s="26">
        <v>0</v>
      </c>
      <c r="Z2905" s="26">
        <v>0</v>
      </c>
      <c r="AA2905" s="26">
        <v>0</v>
      </c>
      <c r="AB2905" s="26">
        <v>0</v>
      </c>
      <c r="AC2905" s="26">
        <v>0</v>
      </c>
      <c r="AD2905" s="26">
        <v>0</v>
      </c>
      <c r="AE2905" s="26">
        <v>0</v>
      </c>
    </row>
    <row r="2906" spans="1:31" x14ac:dyDescent="0.3">
      <c r="A2906">
        <v>2779374</v>
      </c>
      <c r="B2906">
        <v>1</v>
      </c>
      <c r="C2906" t="s">
        <v>80</v>
      </c>
      <c r="D2906" t="s">
        <v>103</v>
      </c>
      <c r="E2906" t="s">
        <v>152</v>
      </c>
      <c r="F2906" t="s">
        <v>353</v>
      </c>
      <c r="G2906" t="s">
        <v>159</v>
      </c>
      <c r="H2906" t="s">
        <v>149</v>
      </c>
      <c r="I2906" t="s">
        <v>136</v>
      </c>
      <c r="J2906" t="s">
        <v>137</v>
      </c>
      <c r="K2906" t="s">
        <v>138</v>
      </c>
      <c r="L2906" t="s">
        <v>8318</v>
      </c>
      <c r="M2906" t="s">
        <v>8319</v>
      </c>
      <c r="N2906" s="26">
        <v>0.64583333300000001</v>
      </c>
      <c r="O2906">
        <v>0</v>
      </c>
      <c r="P2906">
        <v>9</v>
      </c>
      <c r="Q2906">
        <v>36</v>
      </c>
      <c r="R2906">
        <v>88</v>
      </c>
      <c r="S2906">
        <v>14</v>
      </c>
      <c r="T2906">
        <v>24</v>
      </c>
      <c r="U2906">
        <v>5</v>
      </c>
      <c r="V2906">
        <v>0</v>
      </c>
      <c r="W2906" s="26">
        <v>0</v>
      </c>
      <c r="X2906" s="26">
        <v>0.98156518312645424</v>
      </c>
      <c r="Y2906" s="26">
        <v>19.907987600827791</v>
      </c>
      <c r="Z2906" s="26">
        <v>7.768400757355546</v>
      </c>
      <c r="AA2906" s="26">
        <v>163.00819913110945</v>
      </c>
      <c r="AB2906" s="26">
        <v>50.852314537270253</v>
      </c>
      <c r="AC2906" s="26">
        <v>696.39000687118482</v>
      </c>
      <c r="AD2906" s="26">
        <v>0</v>
      </c>
      <c r="AE2906" s="26">
        <v>938.90847408087427</v>
      </c>
    </row>
    <row r="2907" spans="1:31" x14ac:dyDescent="0.3">
      <c r="A2907">
        <v>2780041</v>
      </c>
      <c r="B2907">
        <v>2</v>
      </c>
      <c r="C2907" t="s">
        <v>80</v>
      </c>
      <c r="D2907" t="s">
        <v>94</v>
      </c>
      <c r="E2907" t="s">
        <v>170</v>
      </c>
      <c r="F2907" t="s">
        <v>8320</v>
      </c>
      <c r="G2907" t="s">
        <v>134</v>
      </c>
      <c r="H2907" t="s">
        <v>135</v>
      </c>
      <c r="I2907" t="s">
        <v>136</v>
      </c>
      <c r="J2907" t="s">
        <v>137</v>
      </c>
      <c r="K2907" t="s">
        <v>138</v>
      </c>
      <c r="L2907" t="s">
        <v>8303</v>
      </c>
      <c r="M2907" t="s">
        <v>8321</v>
      </c>
      <c r="N2907" s="26">
        <v>0.505</v>
      </c>
      <c r="O2907">
        <v>0</v>
      </c>
      <c r="P2907">
        <v>23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 s="26">
        <v>0</v>
      </c>
      <c r="X2907" s="26">
        <v>1.4325676014078519</v>
      </c>
      <c r="Y2907" s="26">
        <v>0</v>
      </c>
      <c r="Z2907" s="26">
        <v>0</v>
      </c>
      <c r="AA2907" s="26">
        <v>0</v>
      </c>
      <c r="AB2907" s="26">
        <v>0</v>
      </c>
      <c r="AC2907" s="26">
        <v>0</v>
      </c>
      <c r="AD2907" s="26">
        <v>0</v>
      </c>
      <c r="AE2907" s="26">
        <v>1.4325676014078519</v>
      </c>
    </row>
    <row r="2908" spans="1:31" x14ac:dyDescent="0.3">
      <c r="A2908">
        <v>2779709</v>
      </c>
      <c r="B2908">
        <v>1</v>
      </c>
      <c r="C2908" t="s">
        <v>80</v>
      </c>
      <c r="D2908" t="s">
        <v>84</v>
      </c>
      <c r="E2908" t="s">
        <v>146</v>
      </c>
      <c r="F2908" t="s">
        <v>8322</v>
      </c>
      <c r="G2908" t="s">
        <v>1309</v>
      </c>
      <c r="H2908" t="s">
        <v>149</v>
      </c>
      <c r="I2908" t="s">
        <v>136</v>
      </c>
      <c r="J2908" t="s">
        <v>137</v>
      </c>
      <c r="K2908" t="s">
        <v>138</v>
      </c>
      <c r="L2908" t="s">
        <v>8323</v>
      </c>
      <c r="M2908" t="s">
        <v>8324</v>
      </c>
      <c r="N2908" s="26">
        <v>3.2894444439999999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1</v>
      </c>
      <c r="U2908">
        <v>0</v>
      </c>
      <c r="V2908">
        <v>0</v>
      </c>
      <c r="W2908" s="26">
        <v>0</v>
      </c>
      <c r="X2908" s="26">
        <v>0</v>
      </c>
      <c r="Y2908" s="26">
        <v>0</v>
      </c>
      <c r="Z2908" s="26">
        <v>0</v>
      </c>
      <c r="AA2908" s="26">
        <v>0</v>
      </c>
      <c r="AB2908" s="26">
        <v>39.163269166657898</v>
      </c>
      <c r="AC2908" s="26">
        <v>0</v>
      </c>
      <c r="AD2908" s="26">
        <v>0</v>
      </c>
      <c r="AE2908" s="26">
        <v>39.163269166657898</v>
      </c>
    </row>
    <row r="2909" spans="1:31" x14ac:dyDescent="0.3">
      <c r="A2909">
        <v>2780081</v>
      </c>
      <c r="B2909">
        <v>1</v>
      </c>
      <c r="C2909" t="s">
        <v>80</v>
      </c>
      <c r="D2909" t="s">
        <v>84</v>
      </c>
      <c r="E2909" t="s">
        <v>146</v>
      </c>
      <c r="F2909" t="s">
        <v>8325</v>
      </c>
      <c r="G2909" t="s">
        <v>326</v>
      </c>
      <c r="H2909" t="s">
        <v>149</v>
      </c>
      <c r="I2909" t="s">
        <v>566</v>
      </c>
      <c r="J2909" t="s">
        <v>137</v>
      </c>
      <c r="K2909" t="s">
        <v>138</v>
      </c>
      <c r="L2909" t="s">
        <v>8326</v>
      </c>
      <c r="M2909" t="s">
        <v>8327</v>
      </c>
      <c r="N2909" s="26">
        <v>3.8611110999999997E-2</v>
      </c>
      <c r="O2909">
        <v>0</v>
      </c>
      <c r="P2909">
        <v>16559</v>
      </c>
      <c r="Q2909">
        <v>0</v>
      </c>
      <c r="R2909">
        <v>13</v>
      </c>
      <c r="S2909">
        <v>2</v>
      </c>
      <c r="T2909">
        <v>1157</v>
      </c>
      <c r="U2909">
        <v>1</v>
      </c>
      <c r="V2909">
        <v>0</v>
      </c>
      <c r="W2909" s="26">
        <v>0</v>
      </c>
      <c r="X2909" s="26">
        <v>171.17842658244348</v>
      </c>
      <c r="Y2909" s="26">
        <v>0</v>
      </c>
      <c r="Z2909" s="26">
        <v>0</v>
      </c>
      <c r="AA2909" s="26">
        <v>8.4343505236111116E-2</v>
      </c>
      <c r="AB2909" s="26">
        <v>38.186930371242177</v>
      </c>
      <c r="AC2909" s="26">
        <v>8.0406058074292641</v>
      </c>
      <c r="AD2909" s="26">
        <v>0</v>
      </c>
      <c r="AE2909" s="26">
        <v>217.49030626635104</v>
      </c>
    </row>
    <row r="2910" spans="1:31" x14ac:dyDescent="0.3">
      <c r="A2910">
        <v>2779689</v>
      </c>
      <c r="B2910">
        <v>1</v>
      </c>
      <c r="C2910" t="s">
        <v>80</v>
      </c>
      <c r="D2910" t="s">
        <v>84</v>
      </c>
      <c r="E2910" t="s">
        <v>141</v>
      </c>
      <c r="F2910" t="s">
        <v>6623</v>
      </c>
      <c r="G2910" t="s">
        <v>186</v>
      </c>
      <c r="H2910" t="s">
        <v>135</v>
      </c>
      <c r="I2910" t="s">
        <v>136</v>
      </c>
      <c r="J2910" t="s">
        <v>137</v>
      </c>
      <c r="K2910" t="s">
        <v>187</v>
      </c>
      <c r="L2910" t="s">
        <v>8328</v>
      </c>
      <c r="M2910" t="s">
        <v>8329</v>
      </c>
      <c r="N2910" s="26">
        <v>3.309722222</v>
      </c>
      <c r="O2910">
        <v>0</v>
      </c>
      <c r="P2910">
        <v>386</v>
      </c>
      <c r="Q2910">
        <v>0</v>
      </c>
      <c r="R2910">
        <v>0</v>
      </c>
      <c r="S2910">
        <v>0</v>
      </c>
      <c r="T2910">
        <v>11</v>
      </c>
      <c r="U2910">
        <v>0</v>
      </c>
      <c r="V2910">
        <v>0</v>
      </c>
      <c r="W2910" s="26">
        <v>0</v>
      </c>
      <c r="X2910" s="26">
        <v>294.32954241033656</v>
      </c>
      <c r="Y2910" s="26">
        <v>0</v>
      </c>
      <c r="Z2910" s="26">
        <v>0</v>
      </c>
      <c r="AA2910" s="26">
        <v>0</v>
      </c>
      <c r="AB2910" s="26">
        <v>34.316945820103179</v>
      </c>
      <c r="AC2910" s="26">
        <v>0</v>
      </c>
      <c r="AD2910" s="26">
        <v>0</v>
      </c>
      <c r="AE2910" s="26">
        <v>328.64648823043973</v>
      </c>
    </row>
    <row r="2911" spans="1:31" x14ac:dyDescent="0.3">
      <c r="A2911">
        <v>2779311</v>
      </c>
      <c r="B2911">
        <v>1</v>
      </c>
      <c r="C2911" t="s">
        <v>81</v>
      </c>
      <c r="D2911" t="s">
        <v>117</v>
      </c>
      <c r="E2911" t="s">
        <v>152</v>
      </c>
      <c r="F2911" t="s">
        <v>8330</v>
      </c>
      <c r="G2911" t="s">
        <v>159</v>
      </c>
      <c r="H2911" t="s">
        <v>149</v>
      </c>
      <c r="I2911" t="s">
        <v>136</v>
      </c>
      <c r="J2911" t="s">
        <v>137</v>
      </c>
      <c r="K2911" t="s">
        <v>138</v>
      </c>
      <c r="L2911" t="s">
        <v>8331</v>
      </c>
      <c r="M2911" t="s">
        <v>8332</v>
      </c>
      <c r="N2911" s="26">
        <v>0.70499999999999996</v>
      </c>
      <c r="O2911">
        <v>1</v>
      </c>
      <c r="P2911">
        <v>1051</v>
      </c>
      <c r="Q2911">
        <v>9</v>
      </c>
      <c r="R2911">
        <v>54</v>
      </c>
      <c r="S2911">
        <v>8</v>
      </c>
      <c r="T2911">
        <v>125</v>
      </c>
      <c r="U2911">
        <v>0</v>
      </c>
      <c r="V2911">
        <v>0</v>
      </c>
      <c r="W2911" s="26">
        <v>0.12759073574000002</v>
      </c>
      <c r="X2911" s="26">
        <v>70.939262706865421</v>
      </c>
      <c r="Y2911" s="26">
        <v>32.078680625656041</v>
      </c>
      <c r="Z2911" s="26">
        <v>4.6397404144633736</v>
      </c>
      <c r="AA2911" s="26">
        <v>89.148496056173173</v>
      </c>
      <c r="AB2911" s="26">
        <v>23.689436406273092</v>
      </c>
      <c r="AC2911" s="26">
        <v>0</v>
      </c>
      <c r="AD2911" s="26">
        <v>0</v>
      </c>
      <c r="AE2911" s="26">
        <v>220.62320694517112</v>
      </c>
    </row>
    <row r="2912" spans="1:31" x14ac:dyDescent="0.3">
      <c r="A2912">
        <v>2779752</v>
      </c>
      <c r="B2912">
        <v>1</v>
      </c>
      <c r="C2912" t="s">
        <v>80</v>
      </c>
      <c r="D2912" t="s">
        <v>94</v>
      </c>
      <c r="E2912" t="s">
        <v>146</v>
      </c>
      <c r="F2912" t="s">
        <v>8333</v>
      </c>
      <c r="G2912" t="s">
        <v>143</v>
      </c>
      <c r="H2912" t="s">
        <v>149</v>
      </c>
      <c r="I2912" t="s">
        <v>136</v>
      </c>
      <c r="J2912" t="s">
        <v>137</v>
      </c>
      <c r="K2912" t="s">
        <v>138</v>
      </c>
      <c r="L2912" t="s">
        <v>8334</v>
      </c>
      <c r="M2912" t="s">
        <v>8335</v>
      </c>
      <c r="N2912" s="26">
        <v>1.385555555</v>
      </c>
      <c r="O2912">
        <v>0</v>
      </c>
      <c r="P2912">
        <v>241</v>
      </c>
      <c r="Q2912">
        <v>0</v>
      </c>
      <c r="R2912">
        <v>0</v>
      </c>
      <c r="S2912">
        <v>0</v>
      </c>
      <c r="T2912">
        <v>6</v>
      </c>
      <c r="U2912">
        <v>0</v>
      </c>
      <c r="V2912">
        <v>0</v>
      </c>
      <c r="W2912" s="26">
        <v>0</v>
      </c>
      <c r="X2912" s="26">
        <v>72.183162175233747</v>
      </c>
      <c r="Y2912" s="26">
        <v>0</v>
      </c>
      <c r="Z2912" s="26">
        <v>0</v>
      </c>
      <c r="AA2912" s="26">
        <v>0</v>
      </c>
      <c r="AB2912" s="26">
        <v>2.6509716762926789</v>
      </c>
      <c r="AC2912" s="26">
        <v>0</v>
      </c>
      <c r="AD2912" s="26">
        <v>0</v>
      </c>
      <c r="AE2912" s="26">
        <v>74.834133851526431</v>
      </c>
    </row>
    <row r="2913" spans="1:31" x14ac:dyDescent="0.3">
      <c r="A2913">
        <v>2779795</v>
      </c>
      <c r="B2913">
        <v>1</v>
      </c>
      <c r="C2913" t="s">
        <v>80</v>
      </c>
      <c r="D2913" t="s">
        <v>83</v>
      </c>
      <c r="E2913" t="s">
        <v>170</v>
      </c>
      <c r="F2913" t="s">
        <v>8336</v>
      </c>
      <c r="G2913" t="s">
        <v>204</v>
      </c>
      <c r="H2913" t="s">
        <v>135</v>
      </c>
      <c r="I2913" t="s">
        <v>136</v>
      </c>
      <c r="J2913" t="s">
        <v>137</v>
      </c>
      <c r="K2913" t="s">
        <v>138</v>
      </c>
      <c r="L2913" t="s">
        <v>8337</v>
      </c>
      <c r="M2913" t="s">
        <v>8338</v>
      </c>
      <c r="N2913" s="26">
        <v>3.111111111</v>
      </c>
      <c r="O2913">
        <v>0</v>
      </c>
      <c r="P2913">
        <v>79</v>
      </c>
      <c r="Q2913">
        <v>0</v>
      </c>
      <c r="R2913">
        <v>0</v>
      </c>
      <c r="S2913">
        <v>0</v>
      </c>
      <c r="T2913">
        <v>14</v>
      </c>
      <c r="U2913">
        <v>0</v>
      </c>
      <c r="V2913">
        <v>1</v>
      </c>
      <c r="W2913" s="26">
        <v>0</v>
      </c>
      <c r="X2913" s="26">
        <v>81.992934799496567</v>
      </c>
      <c r="Y2913" s="26">
        <v>0</v>
      </c>
      <c r="Z2913" s="26">
        <v>0</v>
      </c>
      <c r="AA2913" s="26">
        <v>0</v>
      </c>
      <c r="AB2913" s="26">
        <v>45.205159480475835</v>
      </c>
      <c r="AC2913" s="26">
        <v>0</v>
      </c>
      <c r="AD2913" s="26">
        <v>53.06829475985726</v>
      </c>
      <c r="AE2913" s="26">
        <v>180.26638903982965</v>
      </c>
    </row>
    <row r="2914" spans="1:31" x14ac:dyDescent="0.3">
      <c r="A2914">
        <v>2779354</v>
      </c>
      <c r="B2914">
        <v>1</v>
      </c>
      <c r="C2914" t="s">
        <v>80</v>
      </c>
      <c r="D2914" t="s">
        <v>95</v>
      </c>
      <c r="E2914" t="s">
        <v>132</v>
      </c>
      <c r="F2914" t="s">
        <v>8339</v>
      </c>
      <c r="G2914" t="s">
        <v>134</v>
      </c>
      <c r="H2914" t="s">
        <v>135</v>
      </c>
      <c r="I2914" t="s">
        <v>136</v>
      </c>
      <c r="J2914" t="s">
        <v>137</v>
      </c>
      <c r="K2914" t="s">
        <v>138</v>
      </c>
      <c r="L2914" t="s">
        <v>8340</v>
      </c>
      <c r="M2914" t="s">
        <v>8341</v>
      </c>
      <c r="N2914" s="26">
        <v>2.491944444</v>
      </c>
      <c r="O2914">
        <v>0</v>
      </c>
      <c r="P2914">
        <v>3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 s="26">
        <v>0</v>
      </c>
      <c r="X2914" s="26">
        <v>1.1183844159913607</v>
      </c>
      <c r="Y2914" s="26">
        <v>0</v>
      </c>
      <c r="Z2914" s="26">
        <v>0</v>
      </c>
      <c r="AA2914" s="26">
        <v>0</v>
      </c>
      <c r="AB2914" s="26">
        <v>0</v>
      </c>
      <c r="AC2914" s="26">
        <v>0</v>
      </c>
      <c r="AD2914" s="26">
        <v>0</v>
      </c>
      <c r="AE2914" s="26">
        <v>1.1183844159913607</v>
      </c>
    </row>
    <row r="2915" spans="1:31" x14ac:dyDescent="0.3">
      <c r="A2915">
        <v>2779838</v>
      </c>
      <c r="B2915">
        <v>1</v>
      </c>
      <c r="C2915" t="s">
        <v>80</v>
      </c>
      <c r="D2915" t="s">
        <v>84</v>
      </c>
      <c r="E2915" t="s">
        <v>146</v>
      </c>
      <c r="F2915" t="s">
        <v>8342</v>
      </c>
      <c r="G2915" t="s">
        <v>159</v>
      </c>
      <c r="H2915" t="s">
        <v>149</v>
      </c>
      <c r="I2915" t="s">
        <v>136</v>
      </c>
      <c r="J2915" t="s">
        <v>137</v>
      </c>
      <c r="K2915" t="s">
        <v>138</v>
      </c>
      <c r="L2915" t="s">
        <v>8343</v>
      </c>
      <c r="M2915" t="s">
        <v>8344</v>
      </c>
      <c r="N2915" s="26">
        <v>0.86916666600000003</v>
      </c>
      <c r="O2915">
        <v>0</v>
      </c>
      <c r="P2915">
        <v>12917</v>
      </c>
      <c r="Q2915">
        <v>0</v>
      </c>
      <c r="R2915">
        <v>0</v>
      </c>
      <c r="S2915">
        <v>2</v>
      </c>
      <c r="T2915">
        <v>637</v>
      </c>
      <c r="U2915">
        <v>1</v>
      </c>
      <c r="V2915">
        <v>2</v>
      </c>
      <c r="W2915" s="26">
        <v>0</v>
      </c>
      <c r="X2915" s="26">
        <v>2413.5940379559538</v>
      </c>
      <c r="Y2915" s="26">
        <v>0</v>
      </c>
      <c r="Z2915" s="26">
        <v>0</v>
      </c>
      <c r="AA2915" s="26">
        <v>22.891763334311324</v>
      </c>
      <c r="AB2915" s="26">
        <v>1327.8359132262208</v>
      </c>
      <c r="AC2915" s="26">
        <v>106.95724623563997</v>
      </c>
      <c r="AD2915" s="26">
        <v>52.232372649071479</v>
      </c>
      <c r="AE2915" s="26">
        <v>3923.5113334011971</v>
      </c>
    </row>
    <row r="2916" spans="1:31" x14ac:dyDescent="0.3">
      <c r="A2916">
        <v>2779506</v>
      </c>
      <c r="B2916">
        <v>1</v>
      </c>
      <c r="C2916" t="s">
        <v>81</v>
      </c>
      <c r="D2916" t="s">
        <v>127</v>
      </c>
      <c r="E2916" t="s">
        <v>157</v>
      </c>
      <c r="F2916" t="s">
        <v>8345</v>
      </c>
      <c r="G2916" t="s">
        <v>628</v>
      </c>
      <c r="H2916" t="s">
        <v>149</v>
      </c>
      <c r="I2916" t="s">
        <v>136</v>
      </c>
      <c r="J2916" t="s">
        <v>137</v>
      </c>
      <c r="K2916" t="s">
        <v>187</v>
      </c>
      <c r="L2916" t="s">
        <v>8346</v>
      </c>
      <c r="M2916" t="s">
        <v>8347</v>
      </c>
      <c r="N2916" s="26">
        <v>4.8105555549999997</v>
      </c>
      <c r="O2916">
        <v>0</v>
      </c>
      <c r="P2916">
        <v>817</v>
      </c>
      <c r="Q2916">
        <v>9</v>
      </c>
      <c r="R2916">
        <v>14</v>
      </c>
      <c r="S2916">
        <v>25</v>
      </c>
      <c r="T2916">
        <v>143</v>
      </c>
      <c r="U2916">
        <v>0</v>
      </c>
      <c r="V2916">
        <v>0</v>
      </c>
      <c r="W2916" s="26">
        <v>0</v>
      </c>
      <c r="X2916" s="26">
        <v>832.51298479988566</v>
      </c>
      <c r="Y2916" s="26">
        <v>4.9668562039414166</v>
      </c>
      <c r="Z2916" s="26">
        <v>38.99781224767645</v>
      </c>
      <c r="AA2916" s="26">
        <v>1753.3046490207519</v>
      </c>
      <c r="AB2916" s="26">
        <v>1287.8608222511034</v>
      </c>
      <c r="AC2916" s="26">
        <v>0</v>
      </c>
      <c r="AD2916" s="26">
        <v>0</v>
      </c>
      <c r="AE2916" s="26">
        <v>3917.6431245233589</v>
      </c>
    </row>
    <row r="2917" spans="1:31" x14ac:dyDescent="0.3">
      <c r="A2917">
        <v>2779861</v>
      </c>
      <c r="B2917">
        <v>1</v>
      </c>
      <c r="C2917" t="s">
        <v>80</v>
      </c>
      <c r="D2917" t="s">
        <v>103</v>
      </c>
      <c r="E2917" t="s">
        <v>152</v>
      </c>
      <c r="F2917" t="s">
        <v>8312</v>
      </c>
      <c r="G2917" t="s">
        <v>159</v>
      </c>
      <c r="H2917" t="s">
        <v>149</v>
      </c>
      <c r="I2917" t="s">
        <v>136</v>
      </c>
      <c r="J2917" t="s">
        <v>137</v>
      </c>
      <c r="K2917" t="s">
        <v>138</v>
      </c>
      <c r="L2917" t="s">
        <v>8344</v>
      </c>
      <c r="M2917" t="s">
        <v>8348</v>
      </c>
      <c r="N2917" s="26">
        <v>0.322222222</v>
      </c>
      <c r="O2917">
        <v>0</v>
      </c>
      <c r="P2917">
        <v>0</v>
      </c>
      <c r="Q2917">
        <v>0</v>
      </c>
      <c r="R2917">
        <v>0</v>
      </c>
      <c r="S2917">
        <v>6</v>
      </c>
      <c r="T2917">
        <v>0</v>
      </c>
      <c r="U2917">
        <v>3</v>
      </c>
      <c r="V2917">
        <v>0</v>
      </c>
      <c r="W2917" s="26">
        <v>0</v>
      </c>
      <c r="X2917" s="26">
        <v>0</v>
      </c>
      <c r="Y2917" s="26">
        <v>0</v>
      </c>
      <c r="Z2917" s="26">
        <v>0</v>
      </c>
      <c r="AA2917" s="26">
        <v>17.236062313481391</v>
      </c>
      <c r="AB2917" s="26">
        <v>0</v>
      </c>
      <c r="AC2917" s="26">
        <v>78.981519647493059</v>
      </c>
      <c r="AD2917" s="26">
        <v>0</v>
      </c>
      <c r="AE2917" s="26">
        <v>96.217581960974456</v>
      </c>
    </row>
    <row r="2918" spans="1:31" x14ac:dyDescent="0.3">
      <c r="A2918">
        <v>2779320</v>
      </c>
      <c r="B2918">
        <v>1</v>
      </c>
      <c r="C2918" t="s">
        <v>80</v>
      </c>
      <c r="D2918" t="s">
        <v>105</v>
      </c>
      <c r="E2918" t="s">
        <v>152</v>
      </c>
      <c r="F2918" t="s">
        <v>8349</v>
      </c>
      <c r="G2918" t="s">
        <v>159</v>
      </c>
      <c r="H2918" t="s">
        <v>149</v>
      </c>
      <c r="I2918" t="s">
        <v>136</v>
      </c>
      <c r="J2918" t="s">
        <v>137</v>
      </c>
      <c r="K2918" t="s">
        <v>138</v>
      </c>
      <c r="L2918" t="s">
        <v>8350</v>
      </c>
      <c r="M2918" t="s">
        <v>8351</v>
      </c>
      <c r="N2918" s="26">
        <v>0.65611111099999997</v>
      </c>
      <c r="O2918">
        <v>2</v>
      </c>
      <c r="P2918">
        <v>1060</v>
      </c>
      <c r="Q2918">
        <v>4</v>
      </c>
      <c r="R2918">
        <v>124</v>
      </c>
      <c r="S2918">
        <v>19</v>
      </c>
      <c r="T2918">
        <v>108</v>
      </c>
      <c r="U2918">
        <v>4</v>
      </c>
      <c r="V2918">
        <v>0</v>
      </c>
      <c r="W2918" s="26">
        <v>0.44079753354965678</v>
      </c>
      <c r="X2918" s="26">
        <v>129.89107152862965</v>
      </c>
      <c r="Y2918" s="26">
        <v>0.70885238404922513</v>
      </c>
      <c r="Z2918" s="26">
        <v>12.007423881918816</v>
      </c>
      <c r="AA2918" s="26">
        <v>47.465079014922878</v>
      </c>
      <c r="AB2918" s="26">
        <v>27.190240388341781</v>
      </c>
      <c r="AC2918" s="26">
        <v>36.833616425285953</v>
      </c>
      <c r="AD2918" s="26">
        <v>0</v>
      </c>
      <c r="AE2918" s="26">
        <v>254.53708115669798</v>
      </c>
    </row>
    <row r="2919" spans="1:31" x14ac:dyDescent="0.3">
      <c r="A2919">
        <v>2779984</v>
      </c>
      <c r="B2919">
        <v>1</v>
      </c>
      <c r="C2919" t="s">
        <v>80</v>
      </c>
      <c r="D2919" t="s">
        <v>88</v>
      </c>
      <c r="E2919" t="s">
        <v>141</v>
      </c>
      <c r="F2919" t="s">
        <v>8352</v>
      </c>
      <c r="G2919" t="s">
        <v>143</v>
      </c>
      <c r="H2919" t="s">
        <v>135</v>
      </c>
      <c r="I2919" t="s">
        <v>136</v>
      </c>
      <c r="J2919" t="s">
        <v>137</v>
      </c>
      <c r="K2919" t="s">
        <v>138</v>
      </c>
      <c r="L2919" t="s">
        <v>8353</v>
      </c>
      <c r="M2919" t="s">
        <v>8354</v>
      </c>
      <c r="N2919" s="26">
        <v>0.33583333300000001</v>
      </c>
      <c r="O2919">
        <v>0</v>
      </c>
      <c r="P2919">
        <v>542</v>
      </c>
      <c r="Q2919">
        <v>0</v>
      </c>
      <c r="R2919">
        <v>0</v>
      </c>
      <c r="S2919">
        <v>0</v>
      </c>
      <c r="T2919">
        <v>5</v>
      </c>
      <c r="U2919">
        <v>0</v>
      </c>
      <c r="V2919">
        <v>0</v>
      </c>
      <c r="W2919" s="26">
        <v>0</v>
      </c>
      <c r="X2919" s="26">
        <v>51.50721216287927</v>
      </c>
      <c r="Y2919" s="26">
        <v>0</v>
      </c>
      <c r="Z2919" s="26">
        <v>0</v>
      </c>
      <c r="AA2919" s="26">
        <v>0</v>
      </c>
      <c r="AB2919" s="26">
        <v>1.0674473798945927</v>
      </c>
      <c r="AC2919" s="26">
        <v>0</v>
      </c>
      <c r="AD2919" s="26">
        <v>0</v>
      </c>
      <c r="AE2919" s="26">
        <v>52.574659542773865</v>
      </c>
    </row>
    <row r="2920" spans="1:31" x14ac:dyDescent="0.3">
      <c r="A2920">
        <v>2780030</v>
      </c>
      <c r="B2920">
        <v>1</v>
      </c>
      <c r="C2920" t="s">
        <v>80</v>
      </c>
      <c r="D2920" t="s">
        <v>101</v>
      </c>
      <c r="E2920" t="s">
        <v>170</v>
      </c>
      <c r="F2920" t="s">
        <v>8355</v>
      </c>
      <c r="G2920" t="s">
        <v>143</v>
      </c>
      <c r="H2920" t="s">
        <v>135</v>
      </c>
      <c r="I2920" t="s">
        <v>136</v>
      </c>
      <c r="J2920" t="s">
        <v>137</v>
      </c>
      <c r="K2920" t="s">
        <v>138</v>
      </c>
      <c r="L2920" t="s">
        <v>8356</v>
      </c>
      <c r="M2920" t="s">
        <v>8357</v>
      </c>
      <c r="N2920" s="26">
        <v>0.78083333300000002</v>
      </c>
      <c r="O2920">
        <v>0</v>
      </c>
      <c r="P2920">
        <v>101</v>
      </c>
      <c r="Q2920">
        <v>0</v>
      </c>
      <c r="R2920">
        <v>1</v>
      </c>
      <c r="S2920">
        <v>0</v>
      </c>
      <c r="T2920">
        <v>4</v>
      </c>
      <c r="U2920">
        <v>0</v>
      </c>
      <c r="V2920">
        <v>0</v>
      </c>
      <c r="W2920" s="26">
        <v>0</v>
      </c>
      <c r="X2920" s="26">
        <v>24.032764015124791</v>
      </c>
      <c r="Y2920" s="26">
        <v>0</v>
      </c>
      <c r="Z2920" s="26">
        <v>0</v>
      </c>
      <c r="AA2920" s="26">
        <v>0</v>
      </c>
      <c r="AB2920" s="26">
        <v>1.8241963246118551</v>
      </c>
      <c r="AC2920" s="26">
        <v>0</v>
      </c>
      <c r="AD2920" s="26">
        <v>0</v>
      </c>
      <c r="AE2920" s="26">
        <v>25.856960339736645</v>
      </c>
    </row>
    <row r="2921" spans="1:31" x14ac:dyDescent="0.3">
      <c r="A2921">
        <v>2779761</v>
      </c>
      <c r="B2921">
        <v>1</v>
      </c>
      <c r="C2921" t="s">
        <v>80</v>
      </c>
      <c r="D2921" t="s">
        <v>87</v>
      </c>
      <c r="E2921" t="s">
        <v>157</v>
      </c>
      <c r="F2921" t="s">
        <v>8358</v>
      </c>
      <c r="G2921" t="s">
        <v>159</v>
      </c>
      <c r="H2921" t="s">
        <v>149</v>
      </c>
      <c r="I2921" t="s">
        <v>566</v>
      </c>
      <c r="J2921" t="s">
        <v>137</v>
      </c>
      <c r="K2921" t="s">
        <v>138</v>
      </c>
      <c r="L2921" t="s">
        <v>8359</v>
      </c>
      <c r="M2921" t="s">
        <v>8360</v>
      </c>
      <c r="N2921" s="26">
        <v>2.4722221999999999E-2</v>
      </c>
      <c r="O2921">
        <v>0</v>
      </c>
      <c r="P2921">
        <v>1342</v>
      </c>
      <c r="Q2921">
        <v>0</v>
      </c>
      <c r="R2921">
        <v>0</v>
      </c>
      <c r="S2921">
        <v>1</v>
      </c>
      <c r="T2921">
        <v>339</v>
      </c>
      <c r="U2921">
        <v>0</v>
      </c>
      <c r="V2921">
        <v>0</v>
      </c>
      <c r="W2921" s="26">
        <v>0</v>
      </c>
      <c r="X2921" s="26">
        <v>8.0273663757064462</v>
      </c>
      <c r="Y2921" s="26">
        <v>0</v>
      </c>
      <c r="Z2921" s="26">
        <v>0</v>
      </c>
      <c r="AA2921" s="26">
        <v>3.7456178239722221E-2</v>
      </c>
      <c r="AB2921" s="26">
        <v>8.9743312627761362</v>
      </c>
      <c r="AC2921" s="26">
        <v>0</v>
      </c>
      <c r="AD2921" s="26">
        <v>0</v>
      </c>
      <c r="AE2921" s="26">
        <v>17.039153816722305</v>
      </c>
    </row>
    <row r="2922" spans="1:31" x14ac:dyDescent="0.3">
      <c r="A2922">
        <v>2779569</v>
      </c>
      <c r="B2922">
        <v>1</v>
      </c>
      <c r="C2922" t="s">
        <v>80</v>
      </c>
      <c r="D2922" t="s">
        <v>90</v>
      </c>
      <c r="E2922" t="s">
        <v>170</v>
      </c>
      <c r="F2922" t="s">
        <v>8361</v>
      </c>
      <c r="G2922" t="s">
        <v>143</v>
      </c>
      <c r="H2922" t="s">
        <v>135</v>
      </c>
      <c r="I2922" t="s">
        <v>136</v>
      </c>
      <c r="J2922" t="s">
        <v>137</v>
      </c>
      <c r="K2922" t="s">
        <v>138</v>
      </c>
      <c r="L2922" t="s">
        <v>8362</v>
      </c>
      <c r="M2922" t="s">
        <v>8363</v>
      </c>
      <c r="N2922" s="26">
        <v>0.28694444400000002</v>
      </c>
      <c r="O2922">
        <v>0</v>
      </c>
      <c r="P2922">
        <v>135</v>
      </c>
      <c r="Q2922">
        <v>0</v>
      </c>
      <c r="R2922">
        <v>0</v>
      </c>
      <c r="S2922">
        <v>0</v>
      </c>
      <c r="T2922">
        <v>14</v>
      </c>
      <c r="U2922">
        <v>0</v>
      </c>
      <c r="V2922">
        <v>0</v>
      </c>
      <c r="W2922" s="26">
        <v>0</v>
      </c>
      <c r="X2922" s="26">
        <v>9.8674127598488646</v>
      </c>
      <c r="Y2922" s="26">
        <v>0</v>
      </c>
      <c r="Z2922" s="26">
        <v>0</v>
      </c>
      <c r="AA2922" s="26">
        <v>0</v>
      </c>
      <c r="AB2922" s="26">
        <v>1.8375074711560855</v>
      </c>
      <c r="AC2922" s="26">
        <v>0</v>
      </c>
      <c r="AD2922" s="26">
        <v>0</v>
      </c>
      <c r="AE2922" s="26">
        <v>11.70492023100495</v>
      </c>
    </row>
    <row r="2923" spans="1:31" x14ac:dyDescent="0.3">
      <c r="A2923">
        <v>2780602</v>
      </c>
      <c r="B2923">
        <v>4</v>
      </c>
      <c r="C2923" t="s">
        <v>80</v>
      </c>
      <c r="D2923" t="s">
        <v>84</v>
      </c>
      <c r="E2923" t="s">
        <v>146</v>
      </c>
      <c r="F2923" t="s">
        <v>8364</v>
      </c>
      <c r="G2923" t="s">
        <v>248</v>
      </c>
      <c r="H2923" t="s">
        <v>149</v>
      </c>
      <c r="I2923" t="s">
        <v>136</v>
      </c>
      <c r="J2923" t="s">
        <v>137</v>
      </c>
      <c r="K2923" t="s">
        <v>138</v>
      </c>
      <c r="L2923" t="s">
        <v>8365</v>
      </c>
      <c r="M2923" t="s">
        <v>8366</v>
      </c>
      <c r="N2923" s="26">
        <v>0.34638888800000001</v>
      </c>
      <c r="O2923">
        <v>0</v>
      </c>
      <c r="P2923">
        <v>20785</v>
      </c>
      <c r="Q2923">
        <v>0</v>
      </c>
      <c r="R2923">
        <v>0</v>
      </c>
      <c r="S2923">
        <v>5</v>
      </c>
      <c r="T2923">
        <v>3535</v>
      </c>
      <c r="U2923">
        <v>0</v>
      </c>
      <c r="V2923">
        <v>23</v>
      </c>
      <c r="W2923" s="26">
        <v>0</v>
      </c>
      <c r="X2923" s="26">
        <v>1636.8466026113069</v>
      </c>
      <c r="Y2923" s="26">
        <v>0</v>
      </c>
      <c r="Z2923" s="26">
        <v>0</v>
      </c>
      <c r="AA2923" s="26">
        <v>393.34977780581835</v>
      </c>
      <c r="AB2923" s="26">
        <v>1029.6798666939112</v>
      </c>
      <c r="AC2923" s="26">
        <v>0</v>
      </c>
      <c r="AD2923" s="26">
        <v>181.98398476852293</v>
      </c>
      <c r="AE2923" s="26">
        <v>3241.8602318795597</v>
      </c>
    </row>
    <row r="2924" spans="1:31" x14ac:dyDescent="0.3">
      <c r="A2924">
        <v>2779921</v>
      </c>
      <c r="B2924">
        <v>1</v>
      </c>
      <c r="C2924" t="s">
        <v>80</v>
      </c>
      <c r="D2924" t="s">
        <v>88</v>
      </c>
      <c r="E2924" t="s">
        <v>141</v>
      </c>
      <c r="F2924" t="s">
        <v>8367</v>
      </c>
      <c r="G2924" t="s">
        <v>143</v>
      </c>
      <c r="H2924" t="s">
        <v>135</v>
      </c>
      <c r="I2924" t="s">
        <v>136</v>
      </c>
      <c r="J2924" t="s">
        <v>137</v>
      </c>
      <c r="K2924" t="s">
        <v>138</v>
      </c>
      <c r="L2924" t="s">
        <v>8368</v>
      </c>
      <c r="M2924" t="s">
        <v>8369</v>
      </c>
      <c r="N2924" s="26">
        <v>0.56722222200000005</v>
      </c>
      <c r="O2924">
        <v>0</v>
      </c>
      <c r="P2924">
        <v>845</v>
      </c>
      <c r="Q2924">
        <v>0</v>
      </c>
      <c r="R2924">
        <v>0</v>
      </c>
      <c r="S2924">
        <v>0</v>
      </c>
      <c r="T2924">
        <v>25</v>
      </c>
      <c r="U2924">
        <v>0</v>
      </c>
      <c r="V2924">
        <v>0</v>
      </c>
      <c r="W2924" s="26">
        <v>0</v>
      </c>
      <c r="X2924" s="26">
        <v>126.384947041102</v>
      </c>
      <c r="Y2924" s="26">
        <v>0</v>
      </c>
      <c r="Z2924" s="26">
        <v>0</v>
      </c>
      <c r="AA2924" s="26">
        <v>0</v>
      </c>
      <c r="AB2924" s="26">
        <v>6.3355476031801521</v>
      </c>
      <c r="AC2924" s="26">
        <v>0</v>
      </c>
      <c r="AD2924" s="26">
        <v>0</v>
      </c>
      <c r="AE2924" s="26">
        <v>132.72049464428216</v>
      </c>
    </row>
    <row r="2925" spans="1:31" x14ac:dyDescent="0.3">
      <c r="A2925">
        <v>2779469</v>
      </c>
      <c r="B2925">
        <v>1</v>
      </c>
      <c r="C2925" t="s">
        <v>80</v>
      </c>
      <c r="D2925" t="s">
        <v>93</v>
      </c>
      <c r="E2925" t="s">
        <v>157</v>
      </c>
      <c r="F2925" t="s">
        <v>8370</v>
      </c>
      <c r="G2925" t="s">
        <v>628</v>
      </c>
      <c r="H2925" t="s">
        <v>149</v>
      </c>
      <c r="I2925" t="s">
        <v>136</v>
      </c>
      <c r="J2925" t="s">
        <v>137</v>
      </c>
      <c r="K2925" t="s">
        <v>187</v>
      </c>
      <c r="L2925" t="s">
        <v>8371</v>
      </c>
      <c r="M2925" t="s">
        <v>8372</v>
      </c>
      <c r="N2925" s="26">
        <v>7.7102777769999999</v>
      </c>
      <c r="O2925">
        <v>2</v>
      </c>
      <c r="P2925">
        <v>340</v>
      </c>
      <c r="Q2925">
        <v>10</v>
      </c>
      <c r="R2925">
        <v>276</v>
      </c>
      <c r="S2925">
        <v>2</v>
      </c>
      <c r="T2925">
        <v>125</v>
      </c>
      <c r="U2925">
        <v>0</v>
      </c>
      <c r="V2925">
        <v>0</v>
      </c>
      <c r="W2925" s="26">
        <v>40.6987473580242</v>
      </c>
      <c r="X2925" s="26">
        <v>11.70488565922299</v>
      </c>
      <c r="Y2925" s="26">
        <v>63.709759270351867</v>
      </c>
      <c r="Z2925" s="26">
        <v>31.967210240924434</v>
      </c>
      <c r="AA2925" s="26">
        <v>13.494536129967415</v>
      </c>
      <c r="AB2925" s="26">
        <v>476.2018508579373</v>
      </c>
      <c r="AC2925" s="26">
        <v>0</v>
      </c>
      <c r="AD2925" s="26">
        <v>0</v>
      </c>
      <c r="AE2925" s="26">
        <v>637.77698951642822</v>
      </c>
    </row>
    <row r="2926" spans="1:31" x14ac:dyDescent="0.3">
      <c r="A2926">
        <v>2779778</v>
      </c>
      <c r="B2926">
        <v>1</v>
      </c>
      <c r="C2926" t="s">
        <v>80</v>
      </c>
      <c r="D2926" t="s">
        <v>96</v>
      </c>
      <c r="E2926" t="s">
        <v>132</v>
      </c>
      <c r="F2926" t="s">
        <v>8373</v>
      </c>
      <c r="G2926" t="s">
        <v>706</v>
      </c>
      <c r="H2926" t="s">
        <v>135</v>
      </c>
      <c r="I2926" t="s">
        <v>136</v>
      </c>
      <c r="J2926" t="s">
        <v>137</v>
      </c>
      <c r="K2926" t="s">
        <v>138</v>
      </c>
      <c r="L2926" t="s">
        <v>8374</v>
      </c>
      <c r="M2926" t="s">
        <v>8375</v>
      </c>
      <c r="N2926" s="26">
        <v>6.2963888880000001</v>
      </c>
      <c r="O2926">
        <v>0</v>
      </c>
      <c r="P2926">
        <v>1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 s="26">
        <v>0</v>
      </c>
      <c r="X2926" s="26">
        <v>1.5590502401666666</v>
      </c>
      <c r="Y2926" s="26">
        <v>0</v>
      </c>
      <c r="Z2926" s="26">
        <v>0</v>
      </c>
      <c r="AA2926" s="26">
        <v>0</v>
      </c>
      <c r="AB2926" s="26">
        <v>0</v>
      </c>
      <c r="AC2926" s="26">
        <v>0</v>
      </c>
      <c r="AD2926" s="26">
        <v>0</v>
      </c>
      <c r="AE2926" s="26">
        <v>1.5590502401666666</v>
      </c>
    </row>
    <row r="2927" spans="1:31" x14ac:dyDescent="0.3">
      <c r="A2927">
        <v>2779512</v>
      </c>
      <c r="B2927">
        <v>1</v>
      </c>
      <c r="C2927" t="s">
        <v>80</v>
      </c>
      <c r="D2927" t="s">
        <v>90</v>
      </c>
      <c r="E2927" t="s">
        <v>146</v>
      </c>
      <c r="F2927" t="s">
        <v>8376</v>
      </c>
      <c r="G2927" t="s">
        <v>186</v>
      </c>
      <c r="H2927" t="s">
        <v>149</v>
      </c>
      <c r="I2927" t="s">
        <v>136</v>
      </c>
      <c r="J2927" t="s">
        <v>137</v>
      </c>
      <c r="K2927" t="s">
        <v>187</v>
      </c>
      <c r="L2927" t="s">
        <v>8377</v>
      </c>
      <c r="M2927" t="s">
        <v>8378</v>
      </c>
      <c r="N2927" s="26">
        <v>6.8158333329999996</v>
      </c>
      <c r="O2927">
        <v>0</v>
      </c>
      <c r="P2927">
        <v>560</v>
      </c>
      <c r="Q2927">
        <v>0</v>
      </c>
      <c r="R2927">
        <v>0</v>
      </c>
      <c r="S2927">
        <v>0</v>
      </c>
      <c r="T2927">
        <v>17</v>
      </c>
      <c r="U2927">
        <v>0</v>
      </c>
      <c r="V2927">
        <v>0</v>
      </c>
      <c r="W2927" s="26">
        <v>0</v>
      </c>
      <c r="X2927" s="26">
        <v>936.20239039581691</v>
      </c>
      <c r="Y2927" s="26">
        <v>0</v>
      </c>
      <c r="Z2927" s="26">
        <v>0</v>
      </c>
      <c r="AA2927" s="26">
        <v>0</v>
      </c>
      <c r="AB2927" s="26">
        <v>177.66635492807814</v>
      </c>
      <c r="AC2927" s="26">
        <v>0</v>
      </c>
      <c r="AD2927" s="26">
        <v>0</v>
      </c>
      <c r="AE2927" s="26">
        <v>1113.8687453238949</v>
      </c>
    </row>
    <row r="2928" spans="1:31" x14ac:dyDescent="0.3">
      <c r="A2928">
        <v>2780047</v>
      </c>
      <c r="B2928">
        <v>1</v>
      </c>
      <c r="C2928" t="s">
        <v>81</v>
      </c>
      <c r="D2928" t="s">
        <v>112</v>
      </c>
      <c r="E2928" t="s">
        <v>157</v>
      </c>
      <c r="F2928" t="s">
        <v>385</v>
      </c>
      <c r="G2928" t="s">
        <v>159</v>
      </c>
      <c r="H2928" t="s">
        <v>149</v>
      </c>
      <c r="I2928" t="s">
        <v>136</v>
      </c>
      <c r="J2928" t="s">
        <v>137</v>
      </c>
      <c r="K2928" t="s">
        <v>138</v>
      </c>
      <c r="L2928" t="s">
        <v>8379</v>
      </c>
      <c r="M2928" t="s">
        <v>8380</v>
      </c>
      <c r="N2928" s="26">
        <v>1.5449999999999999</v>
      </c>
      <c r="O2928">
        <v>3</v>
      </c>
      <c r="P2928">
        <v>0</v>
      </c>
      <c r="Q2928">
        <v>29</v>
      </c>
      <c r="R2928">
        <v>11</v>
      </c>
      <c r="S2928">
        <v>6</v>
      </c>
      <c r="T2928">
        <v>1</v>
      </c>
      <c r="U2928">
        <v>2</v>
      </c>
      <c r="V2928">
        <v>0</v>
      </c>
      <c r="W2928" s="26">
        <v>4.5135556581734075</v>
      </c>
      <c r="X2928" s="26">
        <v>0</v>
      </c>
      <c r="Y2928" s="26">
        <v>23.92094698819205</v>
      </c>
      <c r="Z2928" s="26">
        <v>1.0176605883733334</v>
      </c>
      <c r="AA2928" s="26">
        <v>56.82330351282468</v>
      </c>
      <c r="AB2928" s="26">
        <v>0</v>
      </c>
      <c r="AC2928" s="26">
        <v>272.36764763483421</v>
      </c>
      <c r="AD2928" s="26">
        <v>0</v>
      </c>
      <c r="AE2928" s="26">
        <v>358.6431143823977</v>
      </c>
    </row>
    <row r="2929" spans="1:31" x14ac:dyDescent="0.3">
      <c r="A2929">
        <v>2779655</v>
      </c>
      <c r="B2929">
        <v>1</v>
      </c>
      <c r="C2929" t="s">
        <v>81</v>
      </c>
      <c r="D2929" t="s">
        <v>120</v>
      </c>
      <c r="E2929" t="s">
        <v>132</v>
      </c>
      <c r="F2929" t="s">
        <v>8381</v>
      </c>
      <c r="G2929" t="s">
        <v>134</v>
      </c>
      <c r="H2929" t="s">
        <v>135</v>
      </c>
      <c r="I2929" t="s">
        <v>136</v>
      </c>
      <c r="J2929" t="s">
        <v>137</v>
      </c>
      <c r="K2929" t="s">
        <v>138</v>
      </c>
      <c r="L2929" t="s">
        <v>8382</v>
      </c>
      <c r="M2929" t="s">
        <v>8383</v>
      </c>
      <c r="N2929" s="26">
        <v>4.2619444440000001</v>
      </c>
      <c r="O2929">
        <v>0</v>
      </c>
      <c r="P2929">
        <v>1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 s="26">
        <v>0</v>
      </c>
      <c r="X2929" s="26">
        <v>1.6233339180154978</v>
      </c>
      <c r="Y2929" s="26">
        <v>0</v>
      </c>
      <c r="Z2929" s="26">
        <v>0</v>
      </c>
      <c r="AA2929" s="26">
        <v>0</v>
      </c>
      <c r="AB2929" s="26">
        <v>0</v>
      </c>
      <c r="AC2929" s="26">
        <v>0</v>
      </c>
      <c r="AD2929" s="26">
        <v>0</v>
      </c>
      <c r="AE2929" s="26">
        <v>1.6233339180154978</v>
      </c>
    </row>
    <row r="2930" spans="1:31" x14ac:dyDescent="0.3">
      <c r="A2930">
        <v>2779449</v>
      </c>
      <c r="B2930">
        <v>1</v>
      </c>
      <c r="C2930" t="s">
        <v>80</v>
      </c>
      <c r="D2930" t="s">
        <v>84</v>
      </c>
      <c r="E2930" t="s">
        <v>141</v>
      </c>
      <c r="F2930" t="s">
        <v>8384</v>
      </c>
      <c r="G2930" t="s">
        <v>186</v>
      </c>
      <c r="H2930" t="s">
        <v>135</v>
      </c>
      <c r="I2930" t="s">
        <v>136</v>
      </c>
      <c r="J2930" t="s">
        <v>137</v>
      </c>
      <c r="K2930" t="s">
        <v>187</v>
      </c>
      <c r="L2930" t="s">
        <v>8385</v>
      </c>
      <c r="M2930" t="s">
        <v>8386</v>
      </c>
      <c r="N2930" s="26">
        <v>3.8827777769999998</v>
      </c>
      <c r="O2930">
        <v>0</v>
      </c>
      <c r="P2930">
        <v>374</v>
      </c>
      <c r="Q2930">
        <v>0</v>
      </c>
      <c r="R2930">
        <v>0</v>
      </c>
      <c r="S2930">
        <v>0</v>
      </c>
      <c r="T2930">
        <v>8</v>
      </c>
      <c r="U2930">
        <v>0</v>
      </c>
      <c r="V2930">
        <v>0</v>
      </c>
      <c r="W2930" s="26">
        <v>0</v>
      </c>
      <c r="X2930" s="26">
        <v>371.94202414033009</v>
      </c>
      <c r="Y2930" s="26">
        <v>0</v>
      </c>
      <c r="Z2930" s="26">
        <v>0</v>
      </c>
      <c r="AA2930" s="26">
        <v>0</v>
      </c>
      <c r="AB2930" s="26">
        <v>27.948268363582748</v>
      </c>
      <c r="AC2930" s="26">
        <v>0</v>
      </c>
      <c r="AD2930" s="26">
        <v>0</v>
      </c>
      <c r="AE2930" s="26">
        <v>399.89029250391286</v>
      </c>
    </row>
    <row r="2931" spans="1:31" x14ac:dyDescent="0.3">
      <c r="A2931">
        <v>2779549</v>
      </c>
      <c r="B2931">
        <v>1</v>
      </c>
      <c r="C2931" t="s">
        <v>81</v>
      </c>
      <c r="D2931" t="s">
        <v>122</v>
      </c>
      <c r="E2931" t="s">
        <v>132</v>
      </c>
      <c r="F2931" t="s">
        <v>8387</v>
      </c>
      <c r="G2931" t="s">
        <v>134</v>
      </c>
      <c r="H2931" t="s">
        <v>135</v>
      </c>
      <c r="I2931" t="s">
        <v>136</v>
      </c>
      <c r="J2931" t="s">
        <v>137</v>
      </c>
      <c r="K2931" t="s">
        <v>138</v>
      </c>
      <c r="L2931" t="s">
        <v>8388</v>
      </c>
      <c r="M2931" t="s">
        <v>8389</v>
      </c>
      <c r="N2931" s="26">
        <v>1.9913888879999999</v>
      </c>
      <c r="O2931">
        <v>0</v>
      </c>
      <c r="P2931">
        <v>11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 s="26">
        <v>0</v>
      </c>
      <c r="X2931" s="26">
        <v>3.4867368164438135</v>
      </c>
      <c r="Y2931" s="26">
        <v>0</v>
      </c>
      <c r="Z2931" s="26">
        <v>0</v>
      </c>
      <c r="AA2931" s="26">
        <v>0</v>
      </c>
      <c r="AB2931" s="26">
        <v>0</v>
      </c>
      <c r="AC2931" s="26">
        <v>0</v>
      </c>
      <c r="AD2931" s="26">
        <v>0</v>
      </c>
      <c r="AE2931" s="26">
        <v>3.4867368164438135</v>
      </c>
    </row>
    <row r="2932" spans="1:31" x14ac:dyDescent="0.3">
      <c r="A2932">
        <v>2779698</v>
      </c>
      <c r="B2932">
        <v>1</v>
      </c>
      <c r="C2932" t="s">
        <v>80</v>
      </c>
      <c r="D2932" t="s">
        <v>82</v>
      </c>
      <c r="E2932" t="s">
        <v>132</v>
      </c>
      <c r="F2932" t="s">
        <v>8264</v>
      </c>
      <c r="G2932" t="s">
        <v>134</v>
      </c>
      <c r="H2932" t="s">
        <v>135</v>
      </c>
      <c r="I2932" t="s">
        <v>136</v>
      </c>
      <c r="J2932" t="s">
        <v>137</v>
      </c>
      <c r="K2932" t="s">
        <v>138</v>
      </c>
      <c r="L2932" t="s">
        <v>8390</v>
      </c>
      <c r="M2932" t="s">
        <v>8391</v>
      </c>
      <c r="N2932" s="26">
        <v>2.4563888880000002</v>
      </c>
      <c r="O2932">
        <v>0</v>
      </c>
      <c r="P2932">
        <v>1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 s="26">
        <v>0</v>
      </c>
      <c r="X2932" s="26">
        <v>0.3565775350225428</v>
      </c>
      <c r="Y2932" s="26">
        <v>0</v>
      </c>
      <c r="Z2932" s="26">
        <v>0</v>
      </c>
      <c r="AA2932" s="26">
        <v>0</v>
      </c>
      <c r="AB2932" s="26">
        <v>0</v>
      </c>
      <c r="AC2932" s="26">
        <v>0</v>
      </c>
      <c r="AD2932" s="26">
        <v>0</v>
      </c>
      <c r="AE2932" s="26">
        <v>0.3565775350225428</v>
      </c>
    </row>
    <row r="2933" spans="1:31" x14ac:dyDescent="0.3">
      <c r="A2933">
        <v>2779672</v>
      </c>
      <c r="B2933">
        <v>1</v>
      </c>
      <c r="C2933" t="s">
        <v>80</v>
      </c>
      <c r="D2933" t="s">
        <v>88</v>
      </c>
      <c r="E2933" t="s">
        <v>141</v>
      </c>
      <c r="F2933" t="s">
        <v>8392</v>
      </c>
      <c r="G2933" t="s">
        <v>143</v>
      </c>
      <c r="H2933" t="s">
        <v>135</v>
      </c>
      <c r="I2933" t="s">
        <v>136</v>
      </c>
      <c r="J2933" t="s">
        <v>137</v>
      </c>
      <c r="K2933" t="s">
        <v>138</v>
      </c>
      <c r="L2933" t="s">
        <v>8393</v>
      </c>
      <c r="M2933" t="s">
        <v>8394</v>
      </c>
      <c r="N2933" s="26">
        <v>1.267222222</v>
      </c>
      <c r="O2933">
        <v>0</v>
      </c>
      <c r="P2933">
        <v>546</v>
      </c>
      <c r="Q2933">
        <v>0</v>
      </c>
      <c r="R2933">
        <v>0</v>
      </c>
      <c r="S2933">
        <v>0</v>
      </c>
      <c r="T2933">
        <v>20</v>
      </c>
      <c r="U2933">
        <v>0</v>
      </c>
      <c r="V2933">
        <v>0</v>
      </c>
      <c r="W2933" s="26">
        <v>0</v>
      </c>
      <c r="X2933" s="26">
        <v>157.17037444838314</v>
      </c>
      <c r="Y2933" s="26">
        <v>0</v>
      </c>
      <c r="Z2933" s="26">
        <v>0</v>
      </c>
      <c r="AA2933" s="26">
        <v>0</v>
      </c>
      <c r="AB2933" s="26">
        <v>20.951740844825071</v>
      </c>
      <c r="AC2933" s="26">
        <v>0</v>
      </c>
      <c r="AD2933" s="26">
        <v>0</v>
      </c>
      <c r="AE2933" s="26">
        <v>178.12211529320822</v>
      </c>
    </row>
    <row r="2934" spans="1:31" x14ac:dyDescent="0.3">
      <c r="A2934">
        <v>2779695</v>
      </c>
      <c r="B2934">
        <v>1</v>
      </c>
      <c r="C2934" t="s">
        <v>81</v>
      </c>
      <c r="D2934" t="s">
        <v>128</v>
      </c>
      <c r="E2934" t="s">
        <v>152</v>
      </c>
      <c r="F2934" t="s">
        <v>7644</v>
      </c>
      <c r="G2934" t="s">
        <v>159</v>
      </c>
      <c r="H2934" t="s">
        <v>149</v>
      </c>
      <c r="I2934" t="s">
        <v>136</v>
      </c>
      <c r="J2934" t="s">
        <v>137</v>
      </c>
      <c r="K2934" t="s">
        <v>138</v>
      </c>
      <c r="L2934" t="s">
        <v>8395</v>
      </c>
      <c r="M2934" t="s">
        <v>8396</v>
      </c>
      <c r="N2934" s="26">
        <v>4.0327777769999997</v>
      </c>
      <c r="O2934">
        <v>6</v>
      </c>
      <c r="P2934">
        <v>643</v>
      </c>
      <c r="Q2934">
        <v>100</v>
      </c>
      <c r="R2934">
        <v>30</v>
      </c>
      <c r="S2934">
        <v>6</v>
      </c>
      <c r="T2934">
        <v>69</v>
      </c>
      <c r="U2934">
        <v>0</v>
      </c>
      <c r="V2934">
        <v>0</v>
      </c>
      <c r="W2934" s="26">
        <v>2.9771188205912997</v>
      </c>
      <c r="X2934" s="26">
        <v>455.1873381872125</v>
      </c>
      <c r="Y2934" s="26">
        <v>125.97859412464712</v>
      </c>
      <c r="Z2934" s="26">
        <v>19.151996177727934</v>
      </c>
      <c r="AA2934" s="26">
        <v>169.10874101809475</v>
      </c>
      <c r="AB2934" s="26">
        <v>158.54136968139596</v>
      </c>
      <c r="AC2934" s="26">
        <v>0</v>
      </c>
      <c r="AD2934" s="26">
        <v>0</v>
      </c>
      <c r="AE2934" s="26">
        <v>930.94515800966951</v>
      </c>
    </row>
    <row r="2935" spans="1:31" x14ac:dyDescent="0.3">
      <c r="A2935">
        <v>2779386</v>
      </c>
      <c r="B2935">
        <v>1</v>
      </c>
      <c r="C2935" t="s">
        <v>80</v>
      </c>
      <c r="D2935" t="s">
        <v>97</v>
      </c>
      <c r="E2935" t="s">
        <v>166</v>
      </c>
      <c r="F2935" t="s">
        <v>8397</v>
      </c>
      <c r="G2935" t="s">
        <v>204</v>
      </c>
      <c r="H2935" t="s">
        <v>135</v>
      </c>
      <c r="I2935" t="s">
        <v>136</v>
      </c>
      <c r="J2935" t="s">
        <v>137</v>
      </c>
      <c r="K2935" t="s">
        <v>138</v>
      </c>
      <c r="L2935" t="s">
        <v>8398</v>
      </c>
      <c r="M2935" t="s">
        <v>8399</v>
      </c>
      <c r="N2935" s="26">
        <v>0.97416666600000001</v>
      </c>
      <c r="O2935">
        <v>0</v>
      </c>
      <c r="P2935">
        <v>4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 s="26">
        <v>0</v>
      </c>
      <c r="X2935" s="26">
        <v>2.4869407160800705</v>
      </c>
      <c r="Y2935" s="26">
        <v>0</v>
      </c>
      <c r="Z2935" s="26">
        <v>0</v>
      </c>
      <c r="AA2935" s="26">
        <v>0</v>
      </c>
      <c r="AB2935" s="26">
        <v>0</v>
      </c>
      <c r="AC2935" s="26">
        <v>0</v>
      </c>
      <c r="AD2935" s="26">
        <v>0</v>
      </c>
      <c r="AE2935" s="26">
        <v>2.4869407160800705</v>
      </c>
    </row>
    <row r="2936" spans="1:31" x14ac:dyDescent="0.3">
      <c r="A2936">
        <v>2779718</v>
      </c>
      <c r="B2936">
        <v>1</v>
      </c>
      <c r="C2936" t="s">
        <v>81</v>
      </c>
      <c r="D2936" t="s">
        <v>123</v>
      </c>
      <c r="E2936" t="s">
        <v>141</v>
      </c>
      <c r="F2936" t="s">
        <v>8400</v>
      </c>
      <c r="G2936" t="s">
        <v>186</v>
      </c>
      <c r="H2936" t="s">
        <v>135</v>
      </c>
      <c r="I2936" t="s">
        <v>136</v>
      </c>
      <c r="J2936" t="s">
        <v>137</v>
      </c>
      <c r="K2936" t="s">
        <v>187</v>
      </c>
      <c r="L2936" t="s">
        <v>8401</v>
      </c>
      <c r="M2936" t="s">
        <v>8402</v>
      </c>
      <c r="N2936" s="26">
        <v>4.2591666659999996</v>
      </c>
      <c r="O2936">
        <v>0</v>
      </c>
      <c r="P2936">
        <v>776</v>
      </c>
      <c r="Q2936">
        <v>0</v>
      </c>
      <c r="R2936">
        <v>0</v>
      </c>
      <c r="S2936">
        <v>0</v>
      </c>
      <c r="T2936">
        <v>21</v>
      </c>
      <c r="U2936">
        <v>0</v>
      </c>
      <c r="V2936">
        <v>0</v>
      </c>
      <c r="W2936" s="26">
        <v>0</v>
      </c>
      <c r="X2936" s="26">
        <v>668.80713398062937</v>
      </c>
      <c r="Y2936" s="26">
        <v>0</v>
      </c>
      <c r="Z2936" s="26">
        <v>0</v>
      </c>
      <c r="AA2936" s="26">
        <v>0</v>
      </c>
      <c r="AB2936" s="26">
        <v>114.02785306509912</v>
      </c>
      <c r="AC2936" s="26">
        <v>0</v>
      </c>
      <c r="AD2936" s="26">
        <v>0</v>
      </c>
      <c r="AE2936" s="26">
        <v>782.83498704572844</v>
      </c>
    </row>
    <row r="2937" spans="1:31" x14ac:dyDescent="0.3">
      <c r="A2937">
        <v>2779532</v>
      </c>
      <c r="B2937">
        <v>1</v>
      </c>
      <c r="C2937" t="s">
        <v>81</v>
      </c>
      <c r="D2937" t="s">
        <v>122</v>
      </c>
      <c r="E2937" t="s">
        <v>157</v>
      </c>
      <c r="F2937" t="s">
        <v>379</v>
      </c>
      <c r="G2937" t="s">
        <v>143</v>
      </c>
      <c r="H2937" t="s">
        <v>149</v>
      </c>
      <c r="I2937" t="s">
        <v>136</v>
      </c>
      <c r="J2937" t="s">
        <v>137</v>
      </c>
      <c r="K2937" t="s">
        <v>138</v>
      </c>
      <c r="L2937" t="s">
        <v>8403</v>
      </c>
      <c r="M2937" t="s">
        <v>8404</v>
      </c>
      <c r="N2937" s="26">
        <v>6.0136111110000003</v>
      </c>
      <c r="O2937">
        <v>3</v>
      </c>
      <c r="P2937">
        <v>114</v>
      </c>
      <c r="Q2937">
        <v>13</v>
      </c>
      <c r="R2937">
        <v>0</v>
      </c>
      <c r="S2937">
        <v>8</v>
      </c>
      <c r="T2937">
        <v>3</v>
      </c>
      <c r="U2937">
        <v>1</v>
      </c>
      <c r="V2937">
        <v>0</v>
      </c>
      <c r="W2937" s="26">
        <v>2.0047824597328936</v>
      </c>
      <c r="X2937" s="26">
        <v>59.106984245281126</v>
      </c>
      <c r="Y2937" s="26">
        <v>43.436180346631495</v>
      </c>
      <c r="Z2937" s="26">
        <v>0</v>
      </c>
      <c r="AA2937" s="26">
        <v>250.83965722330464</v>
      </c>
      <c r="AB2937" s="26">
        <v>1.6456777501873363</v>
      </c>
      <c r="AC2937" s="26">
        <v>418.58371635093454</v>
      </c>
      <c r="AD2937" s="26">
        <v>0</v>
      </c>
      <c r="AE2937" s="26">
        <v>775.61699837607205</v>
      </c>
    </row>
    <row r="2938" spans="1:31" x14ac:dyDescent="0.3">
      <c r="A2938">
        <v>2779678</v>
      </c>
      <c r="B2938">
        <v>1</v>
      </c>
      <c r="C2938" t="s">
        <v>80</v>
      </c>
      <c r="D2938" t="s">
        <v>84</v>
      </c>
      <c r="E2938" t="s">
        <v>146</v>
      </c>
      <c r="F2938" t="s">
        <v>8405</v>
      </c>
      <c r="G2938" t="s">
        <v>159</v>
      </c>
      <c r="H2938" t="s">
        <v>149</v>
      </c>
      <c r="I2938" t="s">
        <v>136</v>
      </c>
      <c r="J2938" t="s">
        <v>137</v>
      </c>
      <c r="K2938" t="s">
        <v>138</v>
      </c>
      <c r="L2938" t="s">
        <v>8406</v>
      </c>
      <c r="M2938" t="s">
        <v>8407</v>
      </c>
      <c r="N2938" s="26">
        <v>0.66249999999999998</v>
      </c>
      <c r="O2938">
        <v>0</v>
      </c>
      <c r="P2938">
        <v>21537</v>
      </c>
      <c r="Q2938">
        <v>0</v>
      </c>
      <c r="R2938">
        <v>13</v>
      </c>
      <c r="S2938">
        <v>6</v>
      </c>
      <c r="T2938">
        <v>1486</v>
      </c>
      <c r="U2938">
        <v>1</v>
      </c>
      <c r="V2938">
        <v>0</v>
      </c>
      <c r="W2938" s="26">
        <v>0</v>
      </c>
      <c r="X2938" s="26">
        <v>3310.1151589420406</v>
      </c>
      <c r="Y2938" s="26">
        <v>0</v>
      </c>
      <c r="Z2938" s="26">
        <v>0</v>
      </c>
      <c r="AA2938" s="26">
        <v>183.3792447559884</v>
      </c>
      <c r="AB2938" s="26">
        <v>1510.4671037824216</v>
      </c>
      <c r="AC2938" s="26">
        <v>352.91270205042957</v>
      </c>
      <c r="AD2938" s="26">
        <v>0</v>
      </c>
      <c r="AE2938" s="26">
        <v>5356.8742095308799</v>
      </c>
    </row>
    <row r="2939" spans="1:31" x14ac:dyDescent="0.3">
      <c r="A2939">
        <v>2779572</v>
      </c>
      <c r="B2939">
        <v>1</v>
      </c>
      <c r="C2939" t="s">
        <v>81</v>
      </c>
      <c r="D2939" t="s">
        <v>120</v>
      </c>
      <c r="E2939" t="s">
        <v>141</v>
      </c>
      <c r="F2939" t="s">
        <v>8408</v>
      </c>
      <c r="G2939" t="s">
        <v>344</v>
      </c>
      <c r="H2939" t="s">
        <v>135</v>
      </c>
      <c r="I2939" t="s">
        <v>136</v>
      </c>
      <c r="J2939" t="s">
        <v>137</v>
      </c>
      <c r="K2939" t="s">
        <v>138</v>
      </c>
      <c r="L2939" t="s">
        <v>8409</v>
      </c>
      <c r="M2939" t="s">
        <v>8410</v>
      </c>
      <c r="N2939" s="26">
        <v>0.60305555499999997</v>
      </c>
      <c r="O2939">
        <v>0</v>
      </c>
      <c r="P2939">
        <v>123</v>
      </c>
      <c r="Q2939">
        <v>0</v>
      </c>
      <c r="R2939">
        <v>0</v>
      </c>
      <c r="S2939">
        <v>0</v>
      </c>
      <c r="T2939">
        <v>12</v>
      </c>
      <c r="U2939">
        <v>0</v>
      </c>
      <c r="V2939">
        <v>0</v>
      </c>
      <c r="W2939" s="26">
        <v>0</v>
      </c>
      <c r="X2939" s="26">
        <v>17.105091444809197</v>
      </c>
      <c r="Y2939" s="26">
        <v>0</v>
      </c>
      <c r="Z2939" s="26">
        <v>0</v>
      </c>
      <c r="AA2939" s="26">
        <v>0</v>
      </c>
      <c r="AB2939" s="26">
        <v>3.6883894186161443</v>
      </c>
      <c r="AC2939" s="26">
        <v>0</v>
      </c>
      <c r="AD2939" s="26">
        <v>0</v>
      </c>
      <c r="AE2939" s="26">
        <v>20.793480863425341</v>
      </c>
    </row>
    <row r="2940" spans="1:31" x14ac:dyDescent="0.3">
      <c r="A2940">
        <v>2779426</v>
      </c>
      <c r="B2940">
        <v>1</v>
      </c>
      <c r="C2940" t="s">
        <v>81</v>
      </c>
      <c r="D2940" t="s">
        <v>118</v>
      </c>
      <c r="E2940" t="s">
        <v>170</v>
      </c>
      <c r="F2940" t="s">
        <v>8411</v>
      </c>
      <c r="G2940" t="s">
        <v>143</v>
      </c>
      <c r="H2940" t="s">
        <v>135</v>
      </c>
      <c r="I2940" t="s">
        <v>136</v>
      </c>
      <c r="J2940" t="s">
        <v>137</v>
      </c>
      <c r="K2940" t="s">
        <v>138</v>
      </c>
      <c r="L2940" t="s">
        <v>8412</v>
      </c>
      <c r="M2940" t="s">
        <v>8413</v>
      </c>
      <c r="N2940" s="26">
        <v>0.58833333300000001</v>
      </c>
      <c r="O2940">
        <v>0</v>
      </c>
      <c r="P2940">
        <v>36</v>
      </c>
      <c r="Q2940">
        <v>0</v>
      </c>
      <c r="R2940">
        <v>1</v>
      </c>
      <c r="S2940">
        <v>0</v>
      </c>
      <c r="T2940">
        <v>2</v>
      </c>
      <c r="U2940">
        <v>0</v>
      </c>
      <c r="V2940">
        <v>0</v>
      </c>
      <c r="W2940" s="26">
        <v>0</v>
      </c>
      <c r="X2940" s="26">
        <v>5.0452552693819968</v>
      </c>
      <c r="Y2940" s="26">
        <v>0</v>
      </c>
      <c r="Z2940" s="26">
        <v>0</v>
      </c>
      <c r="AA2940" s="26">
        <v>0</v>
      </c>
      <c r="AB2940" s="26">
        <v>1.408777403029134</v>
      </c>
      <c r="AC2940" s="26">
        <v>0</v>
      </c>
      <c r="AD2940" s="26">
        <v>0</v>
      </c>
      <c r="AE2940" s="26">
        <v>6.454032672411131</v>
      </c>
    </row>
    <row r="2941" spans="1:31" x14ac:dyDescent="0.3">
      <c r="A2941">
        <v>2779423</v>
      </c>
      <c r="B2941">
        <v>1</v>
      </c>
      <c r="C2941" t="s">
        <v>80</v>
      </c>
      <c r="D2941" t="s">
        <v>86</v>
      </c>
      <c r="E2941" t="s">
        <v>132</v>
      </c>
      <c r="F2941" t="s">
        <v>8414</v>
      </c>
      <c r="G2941" t="s">
        <v>134</v>
      </c>
      <c r="H2941" t="s">
        <v>135</v>
      </c>
      <c r="I2941" t="s">
        <v>136</v>
      </c>
      <c r="J2941" t="s">
        <v>137</v>
      </c>
      <c r="K2941" t="s">
        <v>138</v>
      </c>
      <c r="L2941" t="s">
        <v>8415</v>
      </c>
      <c r="M2941" t="s">
        <v>8416</v>
      </c>
      <c r="N2941" s="26">
        <v>2.2241666659999999</v>
      </c>
      <c r="O2941">
        <v>0</v>
      </c>
      <c r="P2941">
        <v>1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 s="26">
        <v>0</v>
      </c>
      <c r="X2941" s="26">
        <v>1.606749726412311</v>
      </c>
      <c r="Y2941" s="26">
        <v>0</v>
      </c>
      <c r="Z2941" s="26">
        <v>0</v>
      </c>
      <c r="AA2941" s="26">
        <v>0</v>
      </c>
      <c r="AB2941" s="26">
        <v>0</v>
      </c>
      <c r="AC2941" s="26">
        <v>0</v>
      </c>
      <c r="AD2941" s="26">
        <v>0</v>
      </c>
      <c r="AE2941" s="26">
        <v>1.606749726412311</v>
      </c>
    </row>
    <row r="2942" spans="1:31" x14ac:dyDescent="0.3">
      <c r="A2942">
        <v>2779758</v>
      </c>
      <c r="B2942">
        <v>1</v>
      </c>
      <c r="C2942" t="s">
        <v>81</v>
      </c>
      <c r="D2942" t="s">
        <v>118</v>
      </c>
      <c r="E2942" t="s">
        <v>146</v>
      </c>
      <c r="F2942" t="s">
        <v>8417</v>
      </c>
      <c r="G2942" t="s">
        <v>148</v>
      </c>
      <c r="H2942" t="s">
        <v>149</v>
      </c>
      <c r="I2942" t="s">
        <v>136</v>
      </c>
      <c r="J2942" t="s">
        <v>137</v>
      </c>
      <c r="K2942" t="s">
        <v>138</v>
      </c>
      <c r="L2942" t="s">
        <v>8418</v>
      </c>
      <c r="M2942" t="s">
        <v>8419</v>
      </c>
      <c r="N2942" s="26">
        <v>2.9477777770000002</v>
      </c>
      <c r="O2942">
        <v>0</v>
      </c>
      <c r="P2942">
        <v>0</v>
      </c>
      <c r="Q2942">
        <v>6</v>
      </c>
      <c r="R2942">
        <v>0</v>
      </c>
      <c r="S2942">
        <v>1</v>
      </c>
      <c r="T2942">
        <v>0</v>
      </c>
      <c r="U2942">
        <v>0</v>
      </c>
      <c r="V2942">
        <v>0</v>
      </c>
      <c r="W2942" s="26">
        <v>0</v>
      </c>
      <c r="X2942" s="26">
        <v>0</v>
      </c>
      <c r="Y2942" s="26">
        <v>1.0637978961066668</v>
      </c>
      <c r="Z2942" s="26">
        <v>0</v>
      </c>
      <c r="AA2942" s="26">
        <v>32.636989037969812</v>
      </c>
      <c r="AB2942" s="26">
        <v>0</v>
      </c>
      <c r="AC2942" s="26">
        <v>0</v>
      </c>
      <c r="AD2942" s="26">
        <v>0</v>
      </c>
      <c r="AE2942" s="26">
        <v>33.700786934076476</v>
      </c>
    </row>
    <row r="2943" spans="1:31" x14ac:dyDescent="0.3">
      <c r="A2943">
        <v>2779609</v>
      </c>
      <c r="B2943">
        <v>1</v>
      </c>
      <c r="C2943" t="s">
        <v>80</v>
      </c>
      <c r="D2943" t="s">
        <v>98</v>
      </c>
      <c r="E2943" t="s">
        <v>170</v>
      </c>
      <c r="F2943" t="s">
        <v>8420</v>
      </c>
      <c r="G2943" t="s">
        <v>876</v>
      </c>
      <c r="H2943" t="s">
        <v>135</v>
      </c>
      <c r="I2943" t="s">
        <v>136</v>
      </c>
      <c r="J2943" t="s">
        <v>137</v>
      </c>
      <c r="K2943" t="s">
        <v>138</v>
      </c>
      <c r="L2943" t="s">
        <v>8421</v>
      </c>
      <c r="M2943" t="s">
        <v>8422</v>
      </c>
      <c r="N2943" s="26">
        <v>2.4280555549999998</v>
      </c>
      <c r="O2943">
        <v>0</v>
      </c>
      <c r="P2943">
        <v>2</v>
      </c>
      <c r="Q2943">
        <v>0</v>
      </c>
      <c r="R2943">
        <v>1</v>
      </c>
      <c r="S2943">
        <v>0</v>
      </c>
      <c r="T2943">
        <v>0</v>
      </c>
      <c r="U2943">
        <v>0</v>
      </c>
      <c r="V2943">
        <v>0</v>
      </c>
      <c r="W2943" s="26">
        <v>0</v>
      </c>
      <c r="X2943" s="26">
        <v>0</v>
      </c>
      <c r="Y2943" s="26">
        <v>0</v>
      </c>
      <c r="Z2943" s="26">
        <v>0</v>
      </c>
      <c r="AA2943" s="26">
        <v>0</v>
      </c>
      <c r="AB2943" s="26">
        <v>0</v>
      </c>
      <c r="AC2943" s="26">
        <v>0</v>
      </c>
      <c r="AD2943" s="26">
        <v>0</v>
      </c>
      <c r="AE2943" s="26">
        <v>0</v>
      </c>
    </row>
    <row r="2944" spans="1:31" x14ac:dyDescent="0.3">
      <c r="A2944">
        <v>2780130</v>
      </c>
      <c r="B2944">
        <v>1</v>
      </c>
      <c r="C2944" t="s">
        <v>80</v>
      </c>
      <c r="D2944" t="s">
        <v>82</v>
      </c>
      <c r="E2944" t="s">
        <v>166</v>
      </c>
      <c r="F2944" t="s">
        <v>7753</v>
      </c>
      <c r="G2944" t="s">
        <v>204</v>
      </c>
      <c r="H2944" t="s">
        <v>135</v>
      </c>
      <c r="I2944" t="s">
        <v>136</v>
      </c>
      <c r="J2944" t="s">
        <v>137</v>
      </c>
      <c r="K2944" t="s">
        <v>138</v>
      </c>
      <c r="L2944" t="s">
        <v>8423</v>
      </c>
      <c r="M2944" t="s">
        <v>8424</v>
      </c>
      <c r="N2944" s="26">
        <v>0.92194444399999997</v>
      </c>
      <c r="O2944">
        <v>0</v>
      </c>
      <c r="P2944">
        <v>49</v>
      </c>
      <c r="Q2944">
        <v>0</v>
      </c>
      <c r="R2944">
        <v>0</v>
      </c>
      <c r="S2944">
        <v>0</v>
      </c>
      <c r="T2944">
        <v>16</v>
      </c>
      <c r="U2944">
        <v>0</v>
      </c>
      <c r="V2944">
        <v>0</v>
      </c>
      <c r="W2944" s="26">
        <v>0</v>
      </c>
      <c r="X2944" s="26">
        <v>14.693251422924259</v>
      </c>
      <c r="Y2944" s="26">
        <v>0</v>
      </c>
      <c r="Z2944" s="26">
        <v>0</v>
      </c>
      <c r="AA2944" s="26">
        <v>0</v>
      </c>
      <c r="AB2944" s="26">
        <v>14.15414452268103</v>
      </c>
      <c r="AC2944" s="26">
        <v>0</v>
      </c>
      <c r="AD2944" s="26">
        <v>0</v>
      </c>
      <c r="AE2944" s="26">
        <v>28.847395945605289</v>
      </c>
    </row>
    <row r="2945" spans="1:31" x14ac:dyDescent="0.3">
      <c r="A2945">
        <v>2779347</v>
      </c>
      <c r="B2945">
        <v>2</v>
      </c>
      <c r="C2945" t="s">
        <v>80</v>
      </c>
      <c r="D2945" t="s">
        <v>100</v>
      </c>
      <c r="E2945" t="s">
        <v>157</v>
      </c>
      <c r="F2945" t="s">
        <v>1277</v>
      </c>
      <c r="G2945" t="s">
        <v>3589</v>
      </c>
      <c r="H2945" t="s">
        <v>149</v>
      </c>
      <c r="I2945" t="s">
        <v>136</v>
      </c>
      <c r="J2945" t="s">
        <v>137</v>
      </c>
      <c r="K2945" t="s">
        <v>138</v>
      </c>
      <c r="L2945" t="s">
        <v>8425</v>
      </c>
      <c r="M2945" t="s">
        <v>8426</v>
      </c>
      <c r="N2945" s="26">
        <v>2.7411111109999999</v>
      </c>
      <c r="O2945">
        <v>1</v>
      </c>
      <c r="P2945">
        <v>489</v>
      </c>
      <c r="Q2945">
        <v>28</v>
      </c>
      <c r="R2945">
        <v>128</v>
      </c>
      <c r="S2945">
        <v>11</v>
      </c>
      <c r="T2945">
        <v>105</v>
      </c>
      <c r="U2945">
        <v>0</v>
      </c>
      <c r="V2945">
        <v>0</v>
      </c>
      <c r="W2945" s="26">
        <v>5.126774775152934</v>
      </c>
      <c r="X2945" s="26">
        <v>264.72514542198201</v>
      </c>
      <c r="Y2945" s="26">
        <v>477.23304247246568</v>
      </c>
      <c r="Z2945" s="26">
        <v>82.071050618879752</v>
      </c>
      <c r="AA2945" s="26">
        <v>105.30192314380264</v>
      </c>
      <c r="AB2945" s="26">
        <v>128.72818676220319</v>
      </c>
      <c r="AC2945" s="26">
        <v>0</v>
      </c>
      <c r="AD2945" s="26">
        <v>0</v>
      </c>
      <c r="AE2945" s="26">
        <v>1063.1861231944863</v>
      </c>
    </row>
    <row r="2946" spans="1:31" x14ac:dyDescent="0.3">
      <c r="A2946">
        <v>2779435</v>
      </c>
      <c r="B2946">
        <v>1</v>
      </c>
      <c r="C2946" t="s">
        <v>80</v>
      </c>
      <c r="D2946" t="s">
        <v>99</v>
      </c>
      <c r="E2946" t="s">
        <v>157</v>
      </c>
      <c r="F2946" t="s">
        <v>8114</v>
      </c>
      <c r="G2946" t="s">
        <v>628</v>
      </c>
      <c r="H2946" t="s">
        <v>149</v>
      </c>
      <c r="I2946" t="s">
        <v>136</v>
      </c>
      <c r="J2946" t="s">
        <v>137</v>
      </c>
      <c r="K2946" t="s">
        <v>187</v>
      </c>
      <c r="L2946" t="s">
        <v>8427</v>
      </c>
      <c r="M2946" t="s">
        <v>8428</v>
      </c>
      <c r="N2946" s="26">
        <v>4.7377777769999998</v>
      </c>
      <c r="O2946">
        <v>2</v>
      </c>
      <c r="P2946">
        <v>862</v>
      </c>
      <c r="Q2946">
        <v>1</v>
      </c>
      <c r="R2946">
        <v>23</v>
      </c>
      <c r="S2946">
        <v>5</v>
      </c>
      <c r="T2946">
        <v>102</v>
      </c>
      <c r="U2946">
        <v>0</v>
      </c>
      <c r="V2946">
        <v>1</v>
      </c>
      <c r="W2946" s="26">
        <v>3.4323608086258868</v>
      </c>
      <c r="X2946" s="26">
        <v>495.38876951501101</v>
      </c>
      <c r="Y2946" s="26">
        <v>1.1789061474157985</v>
      </c>
      <c r="Z2946" s="26">
        <v>4.3633550085584316</v>
      </c>
      <c r="AA2946" s="26">
        <v>89.663729666821951</v>
      </c>
      <c r="AB2946" s="26">
        <v>422.42065856650373</v>
      </c>
      <c r="AC2946" s="26">
        <v>0</v>
      </c>
      <c r="AD2946" s="26">
        <v>782.35418878154678</v>
      </c>
      <c r="AE2946" s="26">
        <v>1798.8019684944836</v>
      </c>
    </row>
    <row r="2947" spans="1:31" x14ac:dyDescent="0.3">
      <c r="A2947">
        <v>2780099</v>
      </c>
      <c r="B2947">
        <v>1</v>
      </c>
      <c r="C2947" t="s">
        <v>80</v>
      </c>
      <c r="D2947" t="s">
        <v>110</v>
      </c>
      <c r="E2947" t="s">
        <v>132</v>
      </c>
      <c r="F2947" t="s">
        <v>8429</v>
      </c>
      <c r="G2947" t="s">
        <v>307</v>
      </c>
      <c r="H2947" t="s">
        <v>135</v>
      </c>
      <c r="I2947" t="s">
        <v>136</v>
      </c>
      <c r="J2947" t="s">
        <v>137</v>
      </c>
      <c r="K2947" t="s">
        <v>138</v>
      </c>
      <c r="L2947" t="s">
        <v>8430</v>
      </c>
      <c r="M2947" t="s">
        <v>8431</v>
      </c>
      <c r="N2947" s="26">
        <v>3.0444444439999998</v>
      </c>
      <c r="O2947">
        <v>0</v>
      </c>
      <c r="P2947">
        <v>9</v>
      </c>
      <c r="Q2947">
        <v>0</v>
      </c>
      <c r="R2947">
        <v>0</v>
      </c>
      <c r="S2947">
        <v>0</v>
      </c>
      <c r="T2947">
        <v>2</v>
      </c>
      <c r="U2947">
        <v>0</v>
      </c>
      <c r="V2947">
        <v>0</v>
      </c>
      <c r="W2947" s="26">
        <v>0</v>
      </c>
      <c r="X2947" s="26">
        <v>6.9560034164754523</v>
      </c>
      <c r="Y2947" s="26">
        <v>0</v>
      </c>
      <c r="Z2947" s="26">
        <v>0</v>
      </c>
      <c r="AA2947" s="26">
        <v>0</v>
      </c>
      <c r="AB2947" s="26">
        <v>0.43032907633389506</v>
      </c>
      <c r="AC2947" s="26">
        <v>0</v>
      </c>
      <c r="AD2947" s="26">
        <v>0</v>
      </c>
      <c r="AE2947" s="26">
        <v>7.3863324928093474</v>
      </c>
    </row>
    <row r="2948" spans="1:31" x14ac:dyDescent="0.3">
      <c r="A2948">
        <v>2779767</v>
      </c>
      <c r="B2948">
        <v>1</v>
      </c>
      <c r="C2948" t="s">
        <v>80</v>
      </c>
      <c r="D2948" t="s">
        <v>110</v>
      </c>
      <c r="E2948" t="s">
        <v>132</v>
      </c>
      <c r="F2948" t="s">
        <v>8432</v>
      </c>
      <c r="G2948" t="s">
        <v>134</v>
      </c>
      <c r="H2948" t="s">
        <v>135</v>
      </c>
      <c r="I2948" t="s">
        <v>136</v>
      </c>
      <c r="J2948" t="s">
        <v>137</v>
      </c>
      <c r="K2948" t="s">
        <v>138</v>
      </c>
      <c r="L2948" t="s">
        <v>8433</v>
      </c>
      <c r="M2948" t="s">
        <v>8434</v>
      </c>
      <c r="N2948" s="26">
        <v>3.4188888880000001</v>
      </c>
      <c r="O2948">
        <v>0</v>
      </c>
      <c r="P2948">
        <v>9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 s="26">
        <v>0</v>
      </c>
      <c r="X2948" s="26">
        <v>8.9227530192844551</v>
      </c>
      <c r="Y2948" s="26">
        <v>0</v>
      </c>
      <c r="Z2948" s="26">
        <v>0</v>
      </c>
      <c r="AA2948" s="26">
        <v>0</v>
      </c>
      <c r="AB2948" s="26">
        <v>0</v>
      </c>
      <c r="AC2948" s="26">
        <v>0</v>
      </c>
      <c r="AD2948" s="26">
        <v>0</v>
      </c>
      <c r="AE2948" s="26">
        <v>8.9227530192844551</v>
      </c>
    </row>
    <row r="2949" spans="1:31" x14ac:dyDescent="0.3">
      <c r="A2949">
        <v>2779412</v>
      </c>
      <c r="B2949">
        <v>1</v>
      </c>
      <c r="C2949" t="s">
        <v>81</v>
      </c>
      <c r="D2949" t="s">
        <v>112</v>
      </c>
      <c r="E2949" t="s">
        <v>146</v>
      </c>
      <c r="F2949" t="s">
        <v>8435</v>
      </c>
      <c r="G2949" t="s">
        <v>628</v>
      </c>
      <c r="H2949" t="s">
        <v>149</v>
      </c>
      <c r="I2949" t="s">
        <v>136</v>
      </c>
      <c r="J2949" t="s">
        <v>137</v>
      </c>
      <c r="K2949" t="s">
        <v>187</v>
      </c>
      <c r="L2949" t="s">
        <v>8436</v>
      </c>
      <c r="M2949" t="s">
        <v>8437</v>
      </c>
      <c r="N2949" s="26">
        <v>8.3294444439999999</v>
      </c>
      <c r="O2949">
        <v>0</v>
      </c>
      <c r="P2949">
        <v>17</v>
      </c>
      <c r="Q2949">
        <v>0</v>
      </c>
      <c r="R2949">
        <v>21</v>
      </c>
      <c r="S2949">
        <v>0</v>
      </c>
      <c r="T2949">
        <v>0</v>
      </c>
      <c r="U2949">
        <v>0</v>
      </c>
      <c r="V2949">
        <v>0</v>
      </c>
      <c r="W2949" s="26">
        <v>0</v>
      </c>
      <c r="X2949" s="26">
        <v>7.1703963080356026</v>
      </c>
      <c r="Y2949" s="26">
        <v>0</v>
      </c>
      <c r="Z2949" s="26">
        <v>10.492325608701417</v>
      </c>
      <c r="AA2949" s="26">
        <v>0</v>
      </c>
      <c r="AB2949" s="26">
        <v>0</v>
      </c>
      <c r="AC2949" s="26">
        <v>0</v>
      </c>
      <c r="AD2949" s="26">
        <v>0</v>
      </c>
      <c r="AE2949" s="26">
        <v>17.66272191673702</v>
      </c>
    </row>
    <row r="2950" spans="1:31" x14ac:dyDescent="0.3">
      <c r="A2950">
        <v>2779389</v>
      </c>
      <c r="B2950">
        <v>1</v>
      </c>
      <c r="C2950" t="s">
        <v>80</v>
      </c>
      <c r="D2950" t="s">
        <v>106</v>
      </c>
      <c r="E2950" t="s">
        <v>157</v>
      </c>
      <c r="F2950" t="s">
        <v>2619</v>
      </c>
      <c r="G2950" t="s">
        <v>159</v>
      </c>
      <c r="H2950" t="s">
        <v>149</v>
      </c>
      <c r="I2950" t="s">
        <v>136</v>
      </c>
      <c r="J2950" t="s">
        <v>137</v>
      </c>
      <c r="K2950" t="s">
        <v>138</v>
      </c>
      <c r="L2950" t="s">
        <v>8438</v>
      </c>
      <c r="M2950" t="s">
        <v>8439</v>
      </c>
      <c r="N2950" s="26">
        <v>0.149166666</v>
      </c>
      <c r="O2950">
        <v>2</v>
      </c>
      <c r="P2950">
        <v>5</v>
      </c>
      <c r="Q2950">
        <v>67</v>
      </c>
      <c r="R2950">
        <v>342</v>
      </c>
      <c r="S2950">
        <v>27</v>
      </c>
      <c r="T2950">
        <v>60</v>
      </c>
      <c r="U2950">
        <v>0</v>
      </c>
      <c r="V2950">
        <v>0</v>
      </c>
      <c r="W2950" s="26">
        <v>9.0310223213083657E-2</v>
      </c>
      <c r="X2950" s="26">
        <v>0.2219663473501462</v>
      </c>
      <c r="Y2950" s="26">
        <v>59.477171914681577</v>
      </c>
      <c r="Z2950" s="26">
        <v>4.6407492511571862</v>
      </c>
      <c r="AA2950" s="26">
        <v>6.7548127971989116</v>
      </c>
      <c r="AB2950" s="26">
        <v>2.6763954782112367</v>
      </c>
      <c r="AC2950" s="26">
        <v>0</v>
      </c>
      <c r="AD2950" s="26">
        <v>0</v>
      </c>
      <c r="AE2950" s="26">
        <v>73.861406011812136</v>
      </c>
    </row>
    <row r="2951" spans="1:31" x14ac:dyDescent="0.3">
      <c r="A2951">
        <v>2779727</v>
      </c>
      <c r="B2951">
        <v>1</v>
      </c>
      <c r="C2951" t="s">
        <v>80</v>
      </c>
      <c r="D2951" t="s">
        <v>94</v>
      </c>
      <c r="E2951" t="s">
        <v>141</v>
      </c>
      <c r="F2951" t="s">
        <v>8440</v>
      </c>
      <c r="G2951" t="s">
        <v>344</v>
      </c>
      <c r="H2951" t="s">
        <v>135</v>
      </c>
      <c r="I2951" t="s">
        <v>136</v>
      </c>
      <c r="J2951" t="s">
        <v>137</v>
      </c>
      <c r="K2951" t="s">
        <v>138</v>
      </c>
      <c r="L2951" t="s">
        <v>8441</v>
      </c>
      <c r="M2951" t="s">
        <v>8442</v>
      </c>
      <c r="N2951" s="26">
        <v>6.7372222219999998</v>
      </c>
      <c r="O2951">
        <v>0</v>
      </c>
      <c r="P2951">
        <v>48</v>
      </c>
      <c r="Q2951">
        <v>0</v>
      </c>
      <c r="R2951">
        <v>17</v>
      </c>
      <c r="S2951">
        <v>0</v>
      </c>
      <c r="T2951">
        <v>6</v>
      </c>
      <c r="U2951">
        <v>0</v>
      </c>
      <c r="V2951">
        <v>0</v>
      </c>
      <c r="W2951" s="26">
        <v>0</v>
      </c>
      <c r="X2951" s="26">
        <v>64.211455343004417</v>
      </c>
      <c r="Y2951" s="26">
        <v>0</v>
      </c>
      <c r="Z2951" s="26">
        <v>29.792120695223218</v>
      </c>
      <c r="AA2951" s="26">
        <v>0</v>
      </c>
      <c r="AB2951" s="26">
        <v>6.1375005746974081</v>
      </c>
      <c r="AC2951" s="26">
        <v>0</v>
      </c>
      <c r="AD2951" s="26">
        <v>0</v>
      </c>
      <c r="AE2951" s="26">
        <v>100.14107661292505</v>
      </c>
    </row>
    <row r="2952" spans="1:31" x14ac:dyDescent="0.3">
      <c r="A2952">
        <v>2779970</v>
      </c>
      <c r="B2952">
        <v>1</v>
      </c>
      <c r="C2952" t="s">
        <v>81</v>
      </c>
      <c r="D2952" t="s">
        <v>118</v>
      </c>
      <c r="E2952" t="s">
        <v>146</v>
      </c>
      <c r="F2952" t="s">
        <v>8443</v>
      </c>
      <c r="G2952" t="s">
        <v>451</v>
      </c>
      <c r="H2952" t="s">
        <v>149</v>
      </c>
      <c r="I2952" t="s">
        <v>136</v>
      </c>
      <c r="J2952" t="s">
        <v>137</v>
      </c>
      <c r="K2952" t="s">
        <v>138</v>
      </c>
      <c r="L2952" t="s">
        <v>8444</v>
      </c>
      <c r="M2952" t="s">
        <v>8445</v>
      </c>
      <c r="N2952" s="26">
        <v>2.5305555549999998</v>
      </c>
      <c r="O2952">
        <v>0</v>
      </c>
      <c r="P2952">
        <v>847</v>
      </c>
      <c r="Q2952">
        <v>0</v>
      </c>
      <c r="R2952">
        <v>0</v>
      </c>
      <c r="S2952">
        <v>0</v>
      </c>
      <c r="T2952">
        <v>16</v>
      </c>
      <c r="U2952">
        <v>0</v>
      </c>
      <c r="V2952">
        <v>0</v>
      </c>
      <c r="W2952" s="26">
        <v>0</v>
      </c>
      <c r="X2952" s="26">
        <v>540.12560327450797</v>
      </c>
      <c r="Y2952" s="26">
        <v>0</v>
      </c>
      <c r="Z2952" s="26">
        <v>0</v>
      </c>
      <c r="AA2952" s="26">
        <v>0</v>
      </c>
      <c r="AB2952" s="26">
        <v>8.9787332396012829</v>
      </c>
      <c r="AC2952" s="26">
        <v>0</v>
      </c>
      <c r="AD2952" s="26">
        <v>0</v>
      </c>
      <c r="AE2952" s="26">
        <v>549.10433651410926</v>
      </c>
    </row>
    <row r="2953" spans="1:31" x14ac:dyDescent="0.3">
      <c r="A2953">
        <v>2779475</v>
      </c>
      <c r="B2953">
        <v>1</v>
      </c>
      <c r="C2953" t="s">
        <v>80</v>
      </c>
      <c r="D2953" t="s">
        <v>86</v>
      </c>
      <c r="E2953" t="s">
        <v>132</v>
      </c>
      <c r="F2953" t="s">
        <v>8446</v>
      </c>
      <c r="G2953" t="s">
        <v>134</v>
      </c>
      <c r="H2953" t="s">
        <v>135</v>
      </c>
      <c r="I2953" t="s">
        <v>136</v>
      </c>
      <c r="J2953" t="s">
        <v>137</v>
      </c>
      <c r="K2953" t="s">
        <v>138</v>
      </c>
      <c r="L2953" t="s">
        <v>8447</v>
      </c>
      <c r="M2953" t="s">
        <v>8448</v>
      </c>
      <c r="N2953" s="26">
        <v>3.8880555550000002</v>
      </c>
      <c r="O2953">
        <v>0</v>
      </c>
      <c r="P2953">
        <v>1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 s="26">
        <v>0</v>
      </c>
      <c r="X2953" s="26">
        <v>0.88595756369888889</v>
      </c>
      <c r="Y2953" s="26">
        <v>0</v>
      </c>
      <c r="Z2953" s="26">
        <v>0</v>
      </c>
      <c r="AA2953" s="26">
        <v>0</v>
      </c>
      <c r="AB2953" s="26">
        <v>0</v>
      </c>
      <c r="AC2953" s="26">
        <v>0</v>
      </c>
      <c r="AD2953" s="26">
        <v>0</v>
      </c>
      <c r="AE2953" s="26">
        <v>0.88595756369888889</v>
      </c>
    </row>
    <row r="2954" spans="1:31" x14ac:dyDescent="0.3">
      <c r="A2954">
        <v>2780116</v>
      </c>
      <c r="B2954">
        <v>1</v>
      </c>
      <c r="C2954" t="s">
        <v>80</v>
      </c>
      <c r="D2954" t="s">
        <v>87</v>
      </c>
      <c r="E2954" t="s">
        <v>132</v>
      </c>
      <c r="F2954" t="s">
        <v>8449</v>
      </c>
      <c r="G2954" t="s">
        <v>134</v>
      </c>
      <c r="H2954" t="s">
        <v>135</v>
      </c>
      <c r="I2954" t="s">
        <v>136</v>
      </c>
      <c r="J2954" t="s">
        <v>137</v>
      </c>
      <c r="K2954" t="s">
        <v>138</v>
      </c>
      <c r="L2954" t="s">
        <v>8450</v>
      </c>
      <c r="M2954" t="s">
        <v>8451</v>
      </c>
      <c r="N2954" s="26">
        <v>4.5972222220000001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3</v>
      </c>
      <c r="U2954">
        <v>0</v>
      </c>
      <c r="V2954">
        <v>0</v>
      </c>
      <c r="W2954" s="26">
        <v>0</v>
      </c>
      <c r="X2954" s="26">
        <v>0</v>
      </c>
      <c r="Y2954" s="26">
        <v>0</v>
      </c>
      <c r="Z2954" s="26">
        <v>0</v>
      </c>
      <c r="AA2954" s="26">
        <v>0</v>
      </c>
      <c r="AB2954" s="26">
        <v>12.798987476165344</v>
      </c>
      <c r="AC2954" s="26">
        <v>0</v>
      </c>
      <c r="AD2954" s="26">
        <v>0</v>
      </c>
      <c r="AE2954" s="26">
        <v>12.798987476165344</v>
      </c>
    </row>
    <row r="2955" spans="1:31" x14ac:dyDescent="0.3">
      <c r="A2955">
        <v>2779518</v>
      </c>
      <c r="B2955">
        <v>1</v>
      </c>
      <c r="C2955" t="s">
        <v>80</v>
      </c>
      <c r="D2955" t="s">
        <v>94</v>
      </c>
      <c r="E2955" t="s">
        <v>141</v>
      </c>
      <c r="F2955" t="s">
        <v>8452</v>
      </c>
      <c r="G2955" t="s">
        <v>628</v>
      </c>
      <c r="H2955" t="s">
        <v>135</v>
      </c>
      <c r="I2955" t="s">
        <v>136</v>
      </c>
      <c r="J2955" t="s">
        <v>137</v>
      </c>
      <c r="K2955" t="s">
        <v>187</v>
      </c>
      <c r="L2955" t="s">
        <v>8453</v>
      </c>
      <c r="M2955" t="s">
        <v>8454</v>
      </c>
      <c r="N2955" s="26">
        <v>7.0552777769999997</v>
      </c>
      <c r="O2955">
        <v>0</v>
      </c>
      <c r="P2955">
        <v>111</v>
      </c>
      <c r="Q2955">
        <v>0</v>
      </c>
      <c r="R2955">
        <v>2</v>
      </c>
      <c r="S2955">
        <v>0</v>
      </c>
      <c r="T2955">
        <v>24</v>
      </c>
      <c r="U2955">
        <v>0</v>
      </c>
      <c r="V2955">
        <v>0</v>
      </c>
      <c r="W2955" s="26">
        <v>0</v>
      </c>
      <c r="X2955" s="26">
        <v>86.469258227709702</v>
      </c>
      <c r="Y2955" s="26">
        <v>0</v>
      </c>
      <c r="Z2955" s="26">
        <v>2.8071191757362159</v>
      </c>
      <c r="AA2955" s="26">
        <v>0</v>
      </c>
      <c r="AB2955" s="26">
        <v>54.897774353987103</v>
      </c>
      <c r="AC2955" s="26">
        <v>0</v>
      </c>
      <c r="AD2955" s="26">
        <v>0</v>
      </c>
      <c r="AE2955" s="26">
        <v>144.17415175743304</v>
      </c>
    </row>
    <row r="2956" spans="1:31" x14ac:dyDescent="0.3">
      <c r="A2956">
        <v>2779492</v>
      </c>
      <c r="B2956">
        <v>1</v>
      </c>
      <c r="C2956" t="s">
        <v>80</v>
      </c>
      <c r="D2956" t="s">
        <v>101</v>
      </c>
      <c r="E2956" t="s">
        <v>152</v>
      </c>
      <c r="F2956" t="s">
        <v>8455</v>
      </c>
      <c r="G2956" t="s">
        <v>163</v>
      </c>
      <c r="H2956" t="s">
        <v>149</v>
      </c>
      <c r="I2956" t="s">
        <v>136</v>
      </c>
      <c r="J2956" t="s">
        <v>137</v>
      </c>
      <c r="K2956" t="s">
        <v>138</v>
      </c>
      <c r="L2956" t="s">
        <v>8456</v>
      </c>
      <c r="M2956" t="s">
        <v>8457</v>
      </c>
      <c r="N2956" s="26">
        <v>1.4683333329999999</v>
      </c>
      <c r="O2956">
        <v>0</v>
      </c>
      <c r="P2956">
        <v>0</v>
      </c>
      <c r="Q2956">
        <v>0</v>
      </c>
      <c r="R2956">
        <v>0</v>
      </c>
      <c r="S2956">
        <v>1</v>
      </c>
      <c r="T2956">
        <v>0</v>
      </c>
      <c r="U2956">
        <v>1</v>
      </c>
      <c r="V2956">
        <v>0</v>
      </c>
      <c r="W2956" s="26">
        <v>0</v>
      </c>
      <c r="X2956" s="26">
        <v>0</v>
      </c>
      <c r="Y2956" s="26">
        <v>0</v>
      </c>
      <c r="Z2956" s="26">
        <v>0</v>
      </c>
      <c r="AA2956" s="26">
        <v>0.55117919262952109</v>
      </c>
      <c r="AB2956" s="26">
        <v>0</v>
      </c>
      <c r="AC2956" s="26">
        <v>401.70093543155213</v>
      </c>
      <c r="AD2956" s="26">
        <v>0</v>
      </c>
      <c r="AE2956" s="26">
        <v>402.25211462418167</v>
      </c>
    </row>
    <row r="2957" spans="1:31" x14ac:dyDescent="0.3">
      <c r="A2957">
        <v>2779704</v>
      </c>
      <c r="B2957">
        <v>1</v>
      </c>
      <c r="C2957" t="s">
        <v>81</v>
      </c>
      <c r="D2957" t="s">
        <v>118</v>
      </c>
      <c r="E2957" t="s">
        <v>170</v>
      </c>
      <c r="F2957" t="s">
        <v>8458</v>
      </c>
      <c r="G2957" t="s">
        <v>143</v>
      </c>
      <c r="H2957" t="s">
        <v>135</v>
      </c>
      <c r="I2957" t="s">
        <v>136</v>
      </c>
      <c r="J2957" t="s">
        <v>137</v>
      </c>
      <c r="K2957" t="s">
        <v>138</v>
      </c>
      <c r="L2957" t="s">
        <v>8459</v>
      </c>
      <c r="M2957" t="s">
        <v>8460</v>
      </c>
      <c r="N2957" s="26">
        <v>0.53888888800000001</v>
      </c>
      <c r="O2957">
        <v>0</v>
      </c>
      <c r="P2957">
        <v>4</v>
      </c>
      <c r="Q2957">
        <v>0</v>
      </c>
      <c r="R2957">
        <v>0</v>
      </c>
      <c r="S2957">
        <v>0</v>
      </c>
      <c r="T2957">
        <v>1</v>
      </c>
      <c r="U2957">
        <v>0</v>
      </c>
      <c r="V2957">
        <v>0</v>
      </c>
      <c r="W2957" s="26">
        <v>0</v>
      </c>
      <c r="X2957" s="26">
        <v>0.4921407610740266</v>
      </c>
      <c r="Y2957" s="26">
        <v>0</v>
      </c>
      <c r="Z2957" s="26">
        <v>0</v>
      </c>
      <c r="AA2957" s="26">
        <v>0</v>
      </c>
      <c r="AB2957" s="26">
        <v>0.89624413317222218</v>
      </c>
      <c r="AC2957" s="26">
        <v>0</v>
      </c>
      <c r="AD2957" s="26">
        <v>0</v>
      </c>
      <c r="AE2957" s="26">
        <v>1.3883848942462489</v>
      </c>
    </row>
    <row r="2958" spans="1:31" x14ac:dyDescent="0.3">
      <c r="A2958">
        <v>2779847</v>
      </c>
      <c r="B2958">
        <v>1</v>
      </c>
      <c r="C2958" t="s">
        <v>80</v>
      </c>
      <c r="D2958" t="s">
        <v>105</v>
      </c>
      <c r="E2958" t="s">
        <v>170</v>
      </c>
      <c r="F2958" t="s">
        <v>8461</v>
      </c>
      <c r="G2958" t="s">
        <v>612</v>
      </c>
      <c r="H2958" t="s">
        <v>135</v>
      </c>
      <c r="I2958" t="s">
        <v>136</v>
      </c>
      <c r="J2958" t="s">
        <v>137</v>
      </c>
      <c r="K2958" t="s">
        <v>138</v>
      </c>
      <c r="L2958" t="s">
        <v>8462</v>
      </c>
      <c r="M2958" t="s">
        <v>8463</v>
      </c>
      <c r="N2958" s="26">
        <v>3.5649999999999999</v>
      </c>
      <c r="O2958">
        <v>0</v>
      </c>
      <c r="P2958">
        <v>12</v>
      </c>
      <c r="Q2958">
        <v>0</v>
      </c>
      <c r="R2958">
        <v>2</v>
      </c>
      <c r="S2958">
        <v>0</v>
      </c>
      <c r="T2958">
        <v>12</v>
      </c>
      <c r="U2958">
        <v>0</v>
      </c>
      <c r="V2958">
        <v>0</v>
      </c>
      <c r="W2958" s="26">
        <v>0</v>
      </c>
      <c r="X2958" s="26">
        <v>13.759311286931576</v>
      </c>
      <c r="Y2958" s="26">
        <v>0</v>
      </c>
      <c r="Z2958" s="26">
        <v>0</v>
      </c>
      <c r="AA2958" s="26">
        <v>0</v>
      </c>
      <c r="AB2958" s="26">
        <v>27.581220605716055</v>
      </c>
      <c r="AC2958" s="26">
        <v>0</v>
      </c>
      <c r="AD2958" s="26">
        <v>0</v>
      </c>
      <c r="AE2958" s="26">
        <v>41.340531892647633</v>
      </c>
    </row>
    <row r="2959" spans="1:31" x14ac:dyDescent="0.3">
      <c r="A2959">
        <v>2779349</v>
      </c>
      <c r="B2959">
        <v>1</v>
      </c>
      <c r="C2959" t="s">
        <v>81</v>
      </c>
      <c r="D2959" t="s">
        <v>120</v>
      </c>
      <c r="E2959" t="s">
        <v>146</v>
      </c>
      <c r="F2959" t="s">
        <v>8464</v>
      </c>
      <c r="G2959" t="s">
        <v>154</v>
      </c>
      <c r="H2959" t="s">
        <v>149</v>
      </c>
      <c r="I2959" t="s">
        <v>136</v>
      </c>
      <c r="J2959" t="s">
        <v>137</v>
      </c>
      <c r="K2959" t="s">
        <v>138</v>
      </c>
      <c r="L2959" t="s">
        <v>8465</v>
      </c>
      <c r="M2959" t="s">
        <v>8466</v>
      </c>
      <c r="N2959" s="26">
        <v>1.1369444440000001</v>
      </c>
      <c r="O2959">
        <v>1</v>
      </c>
      <c r="P2959">
        <v>0</v>
      </c>
      <c r="Q2959">
        <v>18</v>
      </c>
      <c r="R2959">
        <v>0</v>
      </c>
      <c r="S2959">
        <v>3</v>
      </c>
      <c r="T2959">
        <v>0</v>
      </c>
      <c r="U2959">
        <v>0</v>
      </c>
      <c r="V2959">
        <v>0</v>
      </c>
      <c r="W2959" s="26">
        <v>9.1825214572596945</v>
      </c>
      <c r="X2959" s="26">
        <v>0</v>
      </c>
      <c r="Y2959" s="26">
        <v>0.88477461731555551</v>
      </c>
      <c r="Z2959" s="26">
        <v>0</v>
      </c>
      <c r="AA2959" s="26">
        <v>2.0653814824816257</v>
      </c>
      <c r="AB2959" s="26">
        <v>0</v>
      </c>
      <c r="AC2959" s="26">
        <v>0</v>
      </c>
      <c r="AD2959" s="26">
        <v>0</v>
      </c>
      <c r="AE2959" s="26">
        <v>12.132677557056876</v>
      </c>
    </row>
    <row r="2960" spans="1:31" x14ac:dyDescent="0.3">
      <c r="A2960">
        <v>2779598</v>
      </c>
      <c r="B2960">
        <v>1</v>
      </c>
      <c r="C2960" t="s">
        <v>80</v>
      </c>
      <c r="D2960" t="s">
        <v>82</v>
      </c>
      <c r="E2960" t="s">
        <v>132</v>
      </c>
      <c r="F2960" t="s">
        <v>8296</v>
      </c>
      <c r="G2960" t="s">
        <v>134</v>
      </c>
      <c r="H2960" t="s">
        <v>135</v>
      </c>
      <c r="I2960" t="s">
        <v>136</v>
      </c>
      <c r="J2960" t="s">
        <v>137</v>
      </c>
      <c r="K2960" t="s">
        <v>138</v>
      </c>
      <c r="L2960" t="s">
        <v>8467</v>
      </c>
      <c r="M2960" t="s">
        <v>8468</v>
      </c>
      <c r="N2960" s="26">
        <v>1.696111111</v>
      </c>
      <c r="O2960">
        <v>0</v>
      </c>
      <c r="P2960">
        <v>9</v>
      </c>
      <c r="Q2960">
        <v>0</v>
      </c>
      <c r="R2960">
        <v>0</v>
      </c>
      <c r="S2960">
        <v>0</v>
      </c>
      <c r="T2960">
        <v>8</v>
      </c>
      <c r="U2960">
        <v>0</v>
      </c>
      <c r="V2960">
        <v>0</v>
      </c>
      <c r="W2960" s="26">
        <v>0</v>
      </c>
      <c r="X2960" s="26">
        <v>6.1405486781117826</v>
      </c>
      <c r="Y2960" s="26">
        <v>0</v>
      </c>
      <c r="Z2960" s="26">
        <v>0</v>
      </c>
      <c r="AA2960" s="26">
        <v>0</v>
      </c>
      <c r="AB2960" s="26">
        <v>36.00629424232509</v>
      </c>
      <c r="AC2960" s="26">
        <v>0</v>
      </c>
      <c r="AD2960" s="26">
        <v>0</v>
      </c>
      <c r="AE2960" s="26">
        <v>42.146842920436875</v>
      </c>
    </row>
    <row r="2961" spans="1:31" x14ac:dyDescent="0.3">
      <c r="A2961">
        <v>2779722</v>
      </c>
      <c r="B2961">
        <v>2</v>
      </c>
      <c r="C2961" t="s">
        <v>80</v>
      </c>
      <c r="D2961" t="s">
        <v>88</v>
      </c>
      <c r="E2961" t="s">
        <v>141</v>
      </c>
      <c r="F2961" t="s">
        <v>8469</v>
      </c>
      <c r="G2961" t="s">
        <v>307</v>
      </c>
      <c r="H2961" t="s">
        <v>135</v>
      </c>
      <c r="I2961" t="s">
        <v>136</v>
      </c>
      <c r="J2961" t="s">
        <v>137</v>
      </c>
      <c r="K2961" t="s">
        <v>138</v>
      </c>
      <c r="L2961" t="s">
        <v>8470</v>
      </c>
      <c r="M2961" t="s">
        <v>8471</v>
      </c>
      <c r="N2961" s="26">
        <v>0.92083333300000003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88</v>
      </c>
      <c r="U2961">
        <v>0</v>
      </c>
      <c r="V2961">
        <v>0</v>
      </c>
      <c r="W2961" s="26">
        <v>0</v>
      </c>
      <c r="X2961" s="26">
        <v>0</v>
      </c>
      <c r="Y2961" s="26">
        <v>0</v>
      </c>
      <c r="Z2961" s="26">
        <v>0</v>
      </c>
      <c r="AA2961" s="26">
        <v>0</v>
      </c>
      <c r="AB2961" s="26">
        <v>44.503296838613537</v>
      </c>
      <c r="AC2961" s="26">
        <v>0</v>
      </c>
      <c r="AD2961" s="26">
        <v>0</v>
      </c>
      <c r="AE2961" s="26">
        <v>44.503296838613537</v>
      </c>
    </row>
    <row r="2962" spans="1:31" x14ac:dyDescent="0.3">
      <c r="A2962">
        <v>2779996</v>
      </c>
      <c r="B2962">
        <v>1</v>
      </c>
      <c r="C2962" t="s">
        <v>80</v>
      </c>
      <c r="D2962" t="s">
        <v>85</v>
      </c>
      <c r="E2962" t="s">
        <v>132</v>
      </c>
      <c r="F2962" t="s">
        <v>8472</v>
      </c>
      <c r="G2962" t="s">
        <v>134</v>
      </c>
      <c r="H2962" t="s">
        <v>135</v>
      </c>
      <c r="I2962" t="s">
        <v>136</v>
      </c>
      <c r="J2962" t="s">
        <v>137</v>
      </c>
      <c r="K2962" t="s">
        <v>138</v>
      </c>
      <c r="L2962" t="s">
        <v>8473</v>
      </c>
      <c r="M2962" t="s">
        <v>8474</v>
      </c>
      <c r="N2962" s="26">
        <v>2.7661111109999998</v>
      </c>
      <c r="O2962">
        <v>0</v>
      </c>
      <c r="P2962">
        <v>9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 s="26">
        <v>0</v>
      </c>
      <c r="X2962" s="26">
        <v>5.1837735707242958</v>
      </c>
      <c r="Y2962" s="26">
        <v>0</v>
      </c>
      <c r="Z2962" s="26">
        <v>0</v>
      </c>
      <c r="AA2962" s="26">
        <v>0</v>
      </c>
      <c r="AB2962" s="26">
        <v>0</v>
      </c>
      <c r="AC2962" s="26">
        <v>0</v>
      </c>
      <c r="AD2962" s="26">
        <v>0</v>
      </c>
      <c r="AE2962" s="26">
        <v>5.1837735707242958</v>
      </c>
    </row>
    <row r="2963" spans="1:31" x14ac:dyDescent="0.3">
      <c r="A2963">
        <v>2779498</v>
      </c>
      <c r="B2963">
        <v>1</v>
      </c>
      <c r="C2963" t="s">
        <v>81</v>
      </c>
      <c r="D2963" t="s">
        <v>123</v>
      </c>
      <c r="E2963" t="s">
        <v>146</v>
      </c>
      <c r="F2963" t="s">
        <v>8475</v>
      </c>
      <c r="G2963" t="s">
        <v>186</v>
      </c>
      <c r="H2963" t="s">
        <v>149</v>
      </c>
      <c r="I2963" t="s">
        <v>136</v>
      </c>
      <c r="J2963" t="s">
        <v>137</v>
      </c>
      <c r="K2963" t="s">
        <v>187</v>
      </c>
      <c r="L2963" t="s">
        <v>8476</v>
      </c>
      <c r="M2963" t="s">
        <v>8477</v>
      </c>
      <c r="N2963" s="26">
        <v>6.5244444440000002</v>
      </c>
      <c r="O2963">
        <v>0</v>
      </c>
      <c r="P2963">
        <v>784</v>
      </c>
      <c r="Q2963">
        <v>0</v>
      </c>
      <c r="R2963">
        <v>3</v>
      </c>
      <c r="S2963">
        <v>1</v>
      </c>
      <c r="T2963">
        <v>32</v>
      </c>
      <c r="U2963">
        <v>0</v>
      </c>
      <c r="V2963">
        <v>0</v>
      </c>
      <c r="W2963" s="26">
        <v>0</v>
      </c>
      <c r="X2963" s="26">
        <v>1137.8830435305397</v>
      </c>
      <c r="Y2963" s="26">
        <v>0</v>
      </c>
      <c r="Z2963" s="26">
        <v>9.8290839076997951</v>
      </c>
      <c r="AA2963" s="26">
        <v>16.139176624120186</v>
      </c>
      <c r="AB2963" s="26">
        <v>163.32092633009472</v>
      </c>
      <c r="AC2963" s="26">
        <v>0</v>
      </c>
      <c r="AD2963" s="26">
        <v>0</v>
      </c>
      <c r="AE2963" s="26">
        <v>1327.1722303924544</v>
      </c>
    </row>
    <row r="2964" spans="1:31" x14ac:dyDescent="0.3">
      <c r="A2964">
        <v>2779578</v>
      </c>
      <c r="B2964">
        <v>1</v>
      </c>
      <c r="C2964" t="s">
        <v>80</v>
      </c>
      <c r="D2964" t="s">
        <v>105</v>
      </c>
      <c r="E2964" t="s">
        <v>141</v>
      </c>
      <c r="F2964" t="s">
        <v>8478</v>
      </c>
      <c r="G2964" t="s">
        <v>143</v>
      </c>
      <c r="H2964" t="s">
        <v>135</v>
      </c>
      <c r="I2964" t="s">
        <v>136</v>
      </c>
      <c r="J2964" t="s">
        <v>137</v>
      </c>
      <c r="K2964" t="s">
        <v>138</v>
      </c>
      <c r="L2964" t="s">
        <v>8479</v>
      </c>
      <c r="M2964" t="s">
        <v>8480</v>
      </c>
      <c r="N2964" s="26">
        <v>0.66500000000000004</v>
      </c>
      <c r="O2964">
        <v>0</v>
      </c>
      <c r="P2964">
        <v>611</v>
      </c>
      <c r="Q2964">
        <v>0</v>
      </c>
      <c r="R2964">
        <v>0</v>
      </c>
      <c r="S2964">
        <v>0</v>
      </c>
      <c r="T2964">
        <v>66</v>
      </c>
      <c r="U2964">
        <v>0</v>
      </c>
      <c r="V2964">
        <v>0</v>
      </c>
      <c r="W2964" s="26">
        <v>0</v>
      </c>
      <c r="X2964" s="26">
        <v>108.16782107430514</v>
      </c>
      <c r="Y2964" s="26">
        <v>0</v>
      </c>
      <c r="Z2964" s="26">
        <v>0</v>
      </c>
      <c r="AA2964" s="26">
        <v>0</v>
      </c>
      <c r="AB2964" s="26">
        <v>81.05663931259636</v>
      </c>
      <c r="AC2964" s="26">
        <v>0</v>
      </c>
      <c r="AD2964" s="26">
        <v>0</v>
      </c>
      <c r="AE2964" s="26">
        <v>189.22446038690151</v>
      </c>
    </row>
    <row r="2965" spans="1:31" x14ac:dyDescent="0.3">
      <c r="A2965">
        <v>2779764</v>
      </c>
      <c r="B2965">
        <v>1</v>
      </c>
      <c r="C2965" t="s">
        <v>80</v>
      </c>
      <c r="D2965" t="s">
        <v>101</v>
      </c>
      <c r="E2965" t="s">
        <v>152</v>
      </c>
      <c r="F2965" t="s">
        <v>8481</v>
      </c>
      <c r="G2965" t="s">
        <v>143</v>
      </c>
      <c r="H2965" t="s">
        <v>149</v>
      </c>
      <c r="I2965" t="s">
        <v>136</v>
      </c>
      <c r="J2965" t="s">
        <v>137</v>
      </c>
      <c r="K2965" t="s">
        <v>138</v>
      </c>
      <c r="L2965" t="s">
        <v>8482</v>
      </c>
      <c r="M2965" t="s">
        <v>8337</v>
      </c>
      <c r="N2965" s="26">
        <v>0.52777777699999995</v>
      </c>
      <c r="O2965">
        <v>9</v>
      </c>
      <c r="P2965">
        <v>398</v>
      </c>
      <c r="Q2965">
        <v>7</v>
      </c>
      <c r="R2965">
        <v>1</v>
      </c>
      <c r="S2965">
        <v>34</v>
      </c>
      <c r="T2965">
        <v>131</v>
      </c>
      <c r="U2965">
        <v>1</v>
      </c>
      <c r="V2965">
        <v>0</v>
      </c>
      <c r="W2965" s="26">
        <v>3.6152772042618215</v>
      </c>
      <c r="X2965" s="26">
        <v>62.989155798895283</v>
      </c>
      <c r="Y2965" s="26">
        <v>2.7943332337400362</v>
      </c>
      <c r="Z2965" s="26">
        <v>7.4880664698227711E-2</v>
      </c>
      <c r="AA2965" s="26">
        <v>1881.4724264430574</v>
      </c>
      <c r="AB2965" s="26">
        <v>53.295916199337476</v>
      </c>
      <c r="AC2965" s="26">
        <v>89.351263495624636</v>
      </c>
      <c r="AD2965" s="26">
        <v>0</v>
      </c>
      <c r="AE2965" s="26">
        <v>2093.5932530396149</v>
      </c>
    </row>
    <row r="2966" spans="1:31" x14ac:dyDescent="0.3">
      <c r="A2966">
        <v>2780102</v>
      </c>
      <c r="B2966">
        <v>1</v>
      </c>
      <c r="C2966" t="s">
        <v>80</v>
      </c>
      <c r="D2966" t="s">
        <v>101</v>
      </c>
      <c r="E2966" t="s">
        <v>132</v>
      </c>
      <c r="F2966" t="s">
        <v>8483</v>
      </c>
      <c r="G2966" t="s">
        <v>134</v>
      </c>
      <c r="H2966" t="s">
        <v>135</v>
      </c>
      <c r="I2966" t="s">
        <v>136</v>
      </c>
      <c r="J2966" t="s">
        <v>137</v>
      </c>
      <c r="K2966" t="s">
        <v>138</v>
      </c>
      <c r="L2966" t="s">
        <v>8484</v>
      </c>
      <c r="M2966" t="s">
        <v>8485</v>
      </c>
      <c r="N2966" s="26">
        <v>0.96361111099999996</v>
      </c>
      <c r="O2966">
        <v>0</v>
      </c>
      <c r="P2966">
        <v>1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 s="26">
        <v>0</v>
      </c>
      <c r="X2966" s="26">
        <v>0</v>
      </c>
      <c r="Y2966" s="26">
        <v>0</v>
      </c>
      <c r="Z2966" s="26">
        <v>0</v>
      </c>
      <c r="AA2966" s="26">
        <v>0</v>
      </c>
      <c r="AB2966" s="26">
        <v>0</v>
      </c>
      <c r="AC2966" s="26">
        <v>0</v>
      </c>
      <c r="AD2966" s="26">
        <v>0</v>
      </c>
      <c r="AE2966" s="26">
        <v>0</v>
      </c>
    </row>
    <row r="2967" spans="1:31" x14ac:dyDescent="0.3">
      <c r="A2967">
        <v>2779392</v>
      </c>
      <c r="B2967">
        <v>1</v>
      </c>
      <c r="C2967" t="s">
        <v>80</v>
      </c>
      <c r="D2967" t="s">
        <v>102</v>
      </c>
      <c r="E2967" t="s">
        <v>157</v>
      </c>
      <c r="F2967" t="s">
        <v>7473</v>
      </c>
      <c r="G2967" t="s">
        <v>159</v>
      </c>
      <c r="H2967" t="s">
        <v>149</v>
      </c>
      <c r="I2967" t="s">
        <v>136</v>
      </c>
      <c r="J2967" t="s">
        <v>137</v>
      </c>
      <c r="K2967" t="s">
        <v>138</v>
      </c>
      <c r="L2967" t="s">
        <v>8486</v>
      </c>
      <c r="M2967" t="s">
        <v>8487</v>
      </c>
      <c r="N2967" s="26">
        <v>0.32250000000000001</v>
      </c>
      <c r="O2967">
        <v>0</v>
      </c>
      <c r="P2967">
        <v>401</v>
      </c>
      <c r="Q2967">
        <v>0</v>
      </c>
      <c r="R2967">
        <v>5</v>
      </c>
      <c r="S2967">
        <v>3</v>
      </c>
      <c r="T2967">
        <v>37</v>
      </c>
      <c r="U2967">
        <v>3</v>
      </c>
      <c r="V2967">
        <v>1</v>
      </c>
      <c r="W2967" s="26">
        <v>0</v>
      </c>
      <c r="X2967" s="26">
        <v>26.589210018705597</v>
      </c>
      <c r="Y2967" s="26">
        <v>0</v>
      </c>
      <c r="Z2967" s="26">
        <v>3.3752535371029628</v>
      </c>
      <c r="AA2967" s="26">
        <v>15.678102018591328</v>
      </c>
      <c r="AB2967" s="26">
        <v>7.8616014629002722</v>
      </c>
      <c r="AC2967" s="26">
        <v>373.07785258000763</v>
      </c>
      <c r="AD2967" s="26">
        <v>25.379107366309768</v>
      </c>
      <c r="AE2967" s="26">
        <v>451.96112698361753</v>
      </c>
    </row>
    <row r="2968" spans="1:31" x14ac:dyDescent="0.3">
      <c r="A2968">
        <v>2779415</v>
      </c>
      <c r="B2968">
        <v>1</v>
      </c>
      <c r="C2968" t="s">
        <v>80</v>
      </c>
      <c r="D2968" t="s">
        <v>86</v>
      </c>
      <c r="E2968" t="s">
        <v>170</v>
      </c>
      <c r="F2968" t="s">
        <v>8488</v>
      </c>
      <c r="G2968" t="s">
        <v>628</v>
      </c>
      <c r="H2968" t="s">
        <v>135</v>
      </c>
      <c r="I2968" t="s">
        <v>136</v>
      </c>
      <c r="J2968" t="s">
        <v>137</v>
      </c>
      <c r="K2968" t="s">
        <v>187</v>
      </c>
      <c r="L2968" t="s">
        <v>8489</v>
      </c>
      <c r="M2968" t="s">
        <v>8490</v>
      </c>
      <c r="N2968" s="26">
        <v>7.0988888880000003</v>
      </c>
      <c r="O2968">
        <v>0</v>
      </c>
      <c r="P2968">
        <v>184</v>
      </c>
      <c r="Q2968">
        <v>0</v>
      </c>
      <c r="R2968">
        <v>0</v>
      </c>
      <c r="S2968">
        <v>0</v>
      </c>
      <c r="T2968">
        <v>5</v>
      </c>
      <c r="U2968">
        <v>0</v>
      </c>
      <c r="V2968">
        <v>0</v>
      </c>
      <c r="W2968" s="26">
        <v>0</v>
      </c>
      <c r="X2968" s="26">
        <v>479.3472688594901</v>
      </c>
      <c r="Y2968" s="26">
        <v>0</v>
      </c>
      <c r="Z2968" s="26">
        <v>0</v>
      </c>
      <c r="AA2968" s="26">
        <v>0</v>
      </c>
      <c r="AB2968" s="26">
        <v>57.124687228999264</v>
      </c>
      <c r="AC2968" s="26">
        <v>0</v>
      </c>
      <c r="AD2968" s="26">
        <v>0</v>
      </c>
      <c r="AE2968" s="26">
        <v>536.47195608848938</v>
      </c>
    </row>
    <row r="2969" spans="1:31" x14ac:dyDescent="0.3">
      <c r="A2969">
        <v>2779973</v>
      </c>
      <c r="B2969">
        <v>1</v>
      </c>
      <c r="C2969" t="s">
        <v>81</v>
      </c>
      <c r="D2969" t="s">
        <v>123</v>
      </c>
      <c r="E2969" t="s">
        <v>170</v>
      </c>
      <c r="F2969" t="s">
        <v>8491</v>
      </c>
      <c r="G2969" t="s">
        <v>204</v>
      </c>
      <c r="H2969" t="s">
        <v>135</v>
      </c>
      <c r="I2969" t="s">
        <v>136</v>
      </c>
      <c r="J2969" t="s">
        <v>137</v>
      </c>
      <c r="K2969" t="s">
        <v>138</v>
      </c>
      <c r="L2969" t="s">
        <v>8492</v>
      </c>
      <c r="M2969" t="s">
        <v>8493</v>
      </c>
      <c r="N2969" s="26">
        <v>0.53555555499999996</v>
      </c>
      <c r="O2969">
        <v>0</v>
      </c>
      <c r="P2969">
        <v>178</v>
      </c>
      <c r="Q2969">
        <v>0</v>
      </c>
      <c r="R2969">
        <v>0</v>
      </c>
      <c r="S2969">
        <v>0</v>
      </c>
      <c r="T2969">
        <v>14</v>
      </c>
      <c r="U2969">
        <v>0</v>
      </c>
      <c r="V2969">
        <v>0</v>
      </c>
      <c r="W2969" s="26">
        <v>0</v>
      </c>
      <c r="X2969" s="26">
        <v>23.378403339689292</v>
      </c>
      <c r="Y2969" s="26">
        <v>0</v>
      </c>
      <c r="Z2969" s="26">
        <v>0</v>
      </c>
      <c r="AA2969" s="26">
        <v>0</v>
      </c>
      <c r="AB2969" s="26">
        <v>7.3453070463077994</v>
      </c>
      <c r="AC2969" s="26">
        <v>0</v>
      </c>
      <c r="AD2969" s="26">
        <v>0</v>
      </c>
      <c r="AE2969" s="26">
        <v>30.723710385997091</v>
      </c>
    </row>
    <row r="2970" spans="1:31" x14ac:dyDescent="0.3">
      <c r="A2970">
        <v>2779618</v>
      </c>
      <c r="B2970">
        <v>1</v>
      </c>
      <c r="C2970" t="s">
        <v>81</v>
      </c>
      <c r="D2970" t="s">
        <v>128</v>
      </c>
      <c r="E2970" t="s">
        <v>157</v>
      </c>
      <c r="F2970" t="s">
        <v>8494</v>
      </c>
      <c r="G2970" t="s">
        <v>159</v>
      </c>
      <c r="H2970" t="s">
        <v>149</v>
      </c>
      <c r="I2970" t="s">
        <v>136</v>
      </c>
      <c r="J2970" t="s">
        <v>137</v>
      </c>
      <c r="K2970" t="s">
        <v>138</v>
      </c>
      <c r="L2970" t="s">
        <v>8495</v>
      </c>
      <c r="M2970" t="s">
        <v>8496</v>
      </c>
      <c r="N2970" s="26">
        <v>1.581388888</v>
      </c>
      <c r="O2970">
        <v>0</v>
      </c>
      <c r="P2970">
        <v>0</v>
      </c>
      <c r="Q2970">
        <v>0</v>
      </c>
      <c r="R2970">
        <v>0</v>
      </c>
      <c r="S2970">
        <v>2</v>
      </c>
      <c r="T2970">
        <v>1</v>
      </c>
      <c r="U2970">
        <v>2</v>
      </c>
      <c r="V2970">
        <v>0</v>
      </c>
      <c r="W2970" s="26">
        <v>0</v>
      </c>
      <c r="X2970" s="26">
        <v>0</v>
      </c>
      <c r="Y2970" s="26">
        <v>0</v>
      </c>
      <c r="Z2970" s="26">
        <v>0</v>
      </c>
      <c r="AA2970" s="26">
        <v>4.9008358915127781</v>
      </c>
      <c r="AB2970" s="26">
        <v>1.054248806333133</v>
      </c>
      <c r="AC2970" s="26">
        <v>167.09474322784425</v>
      </c>
      <c r="AD2970" s="26">
        <v>0</v>
      </c>
      <c r="AE2970" s="26">
        <v>173.04982792569015</v>
      </c>
    </row>
    <row r="2971" spans="1:31" x14ac:dyDescent="0.3">
      <c r="A2971">
        <v>2779724</v>
      </c>
      <c r="B2971">
        <v>1</v>
      </c>
      <c r="C2971" t="s">
        <v>80</v>
      </c>
      <c r="D2971" t="s">
        <v>101</v>
      </c>
      <c r="E2971" t="s">
        <v>152</v>
      </c>
      <c r="F2971" t="s">
        <v>8455</v>
      </c>
      <c r="G2971" t="s">
        <v>159</v>
      </c>
      <c r="H2971" t="s">
        <v>149</v>
      </c>
      <c r="I2971" t="s">
        <v>136</v>
      </c>
      <c r="J2971" t="s">
        <v>137</v>
      </c>
      <c r="K2971" t="s">
        <v>138</v>
      </c>
      <c r="L2971" t="s">
        <v>8497</v>
      </c>
      <c r="M2971" t="s">
        <v>8498</v>
      </c>
      <c r="N2971" s="26">
        <v>1.7575000000000001</v>
      </c>
      <c r="O2971">
        <v>0</v>
      </c>
      <c r="P2971">
        <v>0</v>
      </c>
      <c r="Q2971">
        <v>0</v>
      </c>
      <c r="R2971">
        <v>0</v>
      </c>
      <c r="S2971">
        <v>1</v>
      </c>
      <c r="T2971">
        <v>0</v>
      </c>
      <c r="U2971">
        <v>1</v>
      </c>
      <c r="V2971">
        <v>0</v>
      </c>
      <c r="W2971" s="26">
        <v>0</v>
      </c>
      <c r="X2971" s="26">
        <v>0</v>
      </c>
      <c r="Y2971" s="26">
        <v>0</v>
      </c>
      <c r="Z2971" s="26">
        <v>0</v>
      </c>
      <c r="AA2971" s="26">
        <v>0.59466570736878688</v>
      </c>
      <c r="AB2971" s="26">
        <v>0</v>
      </c>
      <c r="AC2971" s="26">
        <v>460.85698407413406</v>
      </c>
      <c r="AD2971" s="26">
        <v>0</v>
      </c>
      <c r="AE2971" s="26">
        <v>461.45164978150285</v>
      </c>
    </row>
    <row r="2972" spans="1:31" x14ac:dyDescent="0.3">
      <c r="A2972">
        <v>2779495</v>
      </c>
      <c r="B2972">
        <v>1</v>
      </c>
      <c r="C2972" t="s">
        <v>80</v>
      </c>
      <c r="D2972" t="s">
        <v>105</v>
      </c>
      <c r="E2972" t="s">
        <v>141</v>
      </c>
      <c r="F2972" t="s">
        <v>8499</v>
      </c>
      <c r="G2972" t="s">
        <v>1885</v>
      </c>
      <c r="H2972" t="s">
        <v>135</v>
      </c>
      <c r="I2972" t="s">
        <v>136</v>
      </c>
      <c r="J2972" t="s">
        <v>137</v>
      </c>
      <c r="K2972" t="s">
        <v>138</v>
      </c>
      <c r="L2972" t="s">
        <v>8500</v>
      </c>
      <c r="M2972" t="s">
        <v>8501</v>
      </c>
      <c r="N2972" s="26">
        <v>1.2952777769999999</v>
      </c>
      <c r="O2972">
        <v>0</v>
      </c>
      <c r="P2972">
        <v>106</v>
      </c>
      <c r="Q2972">
        <v>0</v>
      </c>
      <c r="R2972">
        <v>5</v>
      </c>
      <c r="S2972">
        <v>0</v>
      </c>
      <c r="T2972">
        <v>16</v>
      </c>
      <c r="U2972">
        <v>0</v>
      </c>
      <c r="V2972">
        <v>0</v>
      </c>
      <c r="W2972" s="26">
        <v>0</v>
      </c>
      <c r="X2972" s="26">
        <v>33.506776674214514</v>
      </c>
      <c r="Y2972" s="26">
        <v>0</v>
      </c>
      <c r="Z2972" s="26">
        <v>3.3045630977731797</v>
      </c>
      <c r="AA2972" s="26">
        <v>0</v>
      </c>
      <c r="AB2972" s="26">
        <v>26.724918671344398</v>
      </c>
      <c r="AC2972" s="26">
        <v>0</v>
      </c>
      <c r="AD2972" s="26">
        <v>0</v>
      </c>
      <c r="AE2972" s="26">
        <v>63.536258443332088</v>
      </c>
    </row>
    <row r="2973" spans="1:31" x14ac:dyDescent="0.3">
      <c r="A2973">
        <v>2781410</v>
      </c>
      <c r="B2973">
        <v>1</v>
      </c>
      <c r="C2973" t="s">
        <v>80</v>
      </c>
      <c r="D2973" t="s">
        <v>105</v>
      </c>
      <c r="E2973" t="s">
        <v>141</v>
      </c>
      <c r="F2973" t="s">
        <v>8502</v>
      </c>
      <c r="G2973" t="s">
        <v>344</v>
      </c>
      <c r="H2973" t="s">
        <v>135</v>
      </c>
      <c r="I2973" t="s">
        <v>136</v>
      </c>
      <c r="J2973" t="s">
        <v>137</v>
      </c>
      <c r="K2973" t="s">
        <v>138</v>
      </c>
      <c r="L2973" t="s">
        <v>8503</v>
      </c>
      <c r="M2973" t="s">
        <v>8504</v>
      </c>
      <c r="N2973" s="26">
        <v>1.414722222</v>
      </c>
      <c r="O2973">
        <v>0</v>
      </c>
      <c r="P2973">
        <v>449</v>
      </c>
      <c r="Q2973">
        <v>0</v>
      </c>
      <c r="R2973">
        <v>0</v>
      </c>
      <c r="S2973">
        <v>0</v>
      </c>
      <c r="T2973">
        <v>35</v>
      </c>
      <c r="U2973">
        <v>0</v>
      </c>
      <c r="V2973">
        <v>0</v>
      </c>
      <c r="W2973" s="26">
        <v>0</v>
      </c>
      <c r="X2973" s="26">
        <v>151.43978501074969</v>
      </c>
      <c r="Y2973" s="26">
        <v>0</v>
      </c>
      <c r="Z2973" s="26">
        <v>0</v>
      </c>
      <c r="AA2973" s="26">
        <v>0</v>
      </c>
      <c r="AB2973" s="26">
        <v>68.462213395101173</v>
      </c>
      <c r="AC2973" s="26">
        <v>0</v>
      </c>
      <c r="AD2973" s="26">
        <v>0</v>
      </c>
      <c r="AE2973" s="26">
        <v>219.90199840585086</v>
      </c>
    </row>
    <row r="2974" spans="1:31" x14ac:dyDescent="0.3">
      <c r="A2974">
        <v>2779602</v>
      </c>
      <c r="B2974">
        <v>2</v>
      </c>
      <c r="C2974" t="s">
        <v>81</v>
      </c>
      <c r="D2974" t="s">
        <v>112</v>
      </c>
      <c r="E2974" t="s">
        <v>141</v>
      </c>
      <c r="F2974" t="s">
        <v>8505</v>
      </c>
      <c r="G2974" t="s">
        <v>458</v>
      </c>
      <c r="H2974" t="s">
        <v>135</v>
      </c>
      <c r="I2974" t="s">
        <v>136</v>
      </c>
      <c r="J2974" t="s">
        <v>137</v>
      </c>
      <c r="K2974" t="s">
        <v>138</v>
      </c>
      <c r="L2974" t="s">
        <v>8506</v>
      </c>
      <c r="M2974" t="s">
        <v>8507</v>
      </c>
      <c r="N2974" s="26">
        <v>0.22861111100000001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154</v>
      </c>
      <c r="U2974">
        <v>0</v>
      </c>
      <c r="V2974">
        <v>0</v>
      </c>
      <c r="W2974" s="26">
        <v>0</v>
      </c>
      <c r="X2974" s="26">
        <v>0</v>
      </c>
      <c r="Y2974" s="26">
        <v>0</v>
      </c>
      <c r="Z2974" s="26">
        <v>0</v>
      </c>
      <c r="AA2974" s="26">
        <v>0</v>
      </c>
      <c r="AB2974" s="26">
        <v>23.002042831601198</v>
      </c>
      <c r="AC2974" s="26">
        <v>0</v>
      </c>
      <c r="AD2974" s="26">
        <v>0</v>
      </c>
      <c r="AE2974" s="26">
        <v>23.002042831601198</v>
      </c>
    </row>
    <row r="2975" spans="1:31" x14ac:dyDescent="0.3">
      <c r="A2975">
        <v>2779558</v>
      </c>
      <c r="B2975">
        <v>1</v>
      </c>
      <c r="C2975" t="s">
        <v>81</v>
      </c>
      <c r="D2975" t="s">
        <v>122</v>
      </c>
      <c r="E2975" t="s">
        <v>157</v>
      </c>
      <c r="F2975" t="s">
        <v>8508</v>
      </c>
      <c r="G2975" t="s">
        <v>186</v>
      </c>
      <c r="H2975" t="s">
        <v>149</v>
      </c>
      <c r="I2975" t="s">
        <v>136</v>
      </c>
      <c r="J2975" t="s">
        <v>137</v>
      </c>
      <c r="K2975" t="s">
        <v>187</v>
      </c>
      <c r="L2975" t="s">
        <v>8509</v>
      </c>
      <c r="M2975" t="s">
        <v>8510</v>
      </c>
      <c r="N2975" s="26">
        <v>3.8938888880000002</v>
      </c>
      <c r="O2975">
        <v>15</v>
      </c>
      <c r="P2975">
        <v>905</v>
      </c>
      <c r="Q2975">
        <v>2</v>
      </c>
      <c r="R2975">
        <v>25</v>
      </c>
      <c r="S2975">
        <v>4</v>
      </c>
      <c r="T2975">
        <v>55</v>
      </c>
      <c r="U2975">
        <v>0</v>
      </c>
      <c r="V2975">
        <v>0</v>
      </c>
      <c r="W2975" s="26">
        <v>12.312390922662388</v>
      </c>
      <c r="X2975" s="26">
        <v>374.40963914406296</v>
      </c>
      <c r="Y2975" s="26">
        <v>1.1120148111991415</v>
      </c>
      <c r="Z2975" s="26">
        <v>7.8059131345513046</v>
      </c>
      <c r="AA2975" s="26">
        <v>456.46182613483649</v>
      </c>
      <c r="AB2975" s="26">
        <v>76.951773172289677</v>
      </c>
      <c r="AC2975" s="26">
        <v>0</v>
      </c>
      <c r="AD2975" s="26">
        <v>0</v>
      </c>
      <c r="AE2975" s="26">
        <v>929.05355731960185</v>
      </c>
    </row>
    <row r="2976" spans="1:31" x14ac:dyDescent="0.3">
      <c r="A2976">
        <v>2779950</v>
      </c>
      <c r="B2976">
        <v>1</v>
      </c>
      <c r="C2976" t="s">
        <v>80</v>
      </c>
      <c r="D2976" t="s">
        <v>82</v>
      </c>
      <c r="E2976" t="s">
        <v>132</v>
      </c>
      <c r="F2976" t="s">
        <v>8511</v>
      </c>
      <c r="G2976" t="s">
        <v>307</v>
      </c>
      <c r="H2976" t="s">
        <v>135</v>
      </c>
      <c r="I2976" t="s">
        <v>136</v>
      </c>
      <c r="J2976" t="s">
        <v>137</v>
      </c>
      <c r="K2976" t="s">
        <v>138</v>
      </c>
      <c r="L2976" t="s">
        <v>8512</v>
      </c>
      <c r="M2976" t="s">
        <v>8513</v>
      </c>
      <c r="N2976" s="26">
        <v>1.2052777770000001</v>
      </c>
      <c r="O2976">
        <v>0</v>
      </c>
      <c r="P2976">
        <v>16</v>
      </c>
      <c r="Q2976">
        <v>0</v>
      </c>
      <c r="R2976">
        <v>0</v>
      </c>
      <c r="S2976">
        <v>0</v>
      </c>
      <c r="T2976">
        <v>2</v>
      </c>
      <c r="U2976">
        <v>0</v>
      </c>
      <c r="V2976">
        <v>0</v>
      </c>
      <c r="W2976" s="26">
        <v>0</v>
      </c>
      <c r="X2976" s="26">
        <v>4.8672085130134946</v>
      </c>
      <c r="Y2976" s="26">
        <v>0</v>
      </c>
      <c r="Z2976" s="26">
        <v>0</v>
      </c>
      <c r="AA2976" s="26">
        <v>0</v>
      </c>
      <c r="AB2976" s="26">
        <v>5.9074412277899557E-2</v>
      </c>
      <c r="AC2976" s="26">
        <v>0</v>
      </c>
      <c r="AD2976" s="26">
        <v>0</v>
      </c>
      <c r="AE2976" s="26">
        <v>4.9262829252913942</v>
      </c>
    </row>
    <row r="2977" spans="1:31" x14ac:dyDescent="0.3">
      <c r="A2977">
        <v>2780185</v>
      </c>
      <c r="B2977">
        <v>1</v>
      </c>
      <c r="C2977" t="s">
        <v>81</v>
      </c>
      <c r="D2977" t="s">
        <v>128</v>
      </c>
      <c r="E2977" t="s">
        <v>157</v>
      </c>
      <c r="F2977" t="s">
        <v>8514</v>
      </c>
      <c r="G2977" t="s">
        <v>159</v>
      </c>
      <c r="H2977" t="s">
        <v>149</v>
      </c>
      <c r="I2977" t="s">
        <v>136</v>
      </c>
      <c r="J2977" t="s">
        <v>137</v>
      </c>
      <c r="K2977" t="s">
        <v>138</v>
      </c>
      <c r="L2977" t="s">
        <v>8515</v>
      </c>
      <c r="M2977" t="s">
        <v>8516</v>
      </c>
      <c r="N2977" s="26">
        <v>0.67166666600000002</v>
      </c>
      <c r="O2977">
        <v>0</v>
      </c>
      <c r="P2977">
        <v>576</v>
      </c>
      <c r="Q2977">
        <v>1</v>
      </c>
      <c r="R2977">
        <v>69</v>
      </c>
      <c r="S2977">
        <v>3</v>
      </c>
      <c r="T2977">
        <v>127</v>
      </c>
      <c r="U2977">
        <v>1</v>
      </c>
      <c r="V2977">
        <v>0</v>
      </c>
      <c r="W2977" s="26">
        <v>0</v>
      </c>
      <c r="X2977" s="26">
        <v>86.967961161659915</v>
      </c>
      <c r="Y2977" s="26">
        <v>9.1006141309237663</v>
      </c>
      <c r="Z2977" s="26">
        <v>5.2166852258479262</v>
      </c>
      <c r="AA2977" s="26">
        <v>5.0061996595308091</v>
      </c>
      <c r="AB2977" s="26">
        <v>44.068131631629456</v>
      </c>
      <c r="AC2977" s="26">
        <v>11.80673507391813</v>
      </c>
      <c r="AD2977" s="26">
        <v>0</v>
      </c>
      <c r="AE2977" s="26">
        <v>162.16632688351001</v>
      </c>
    </row>
    <row r="2978" spans="1:31" x14ac:dyDescent="0.3">
      <c r="A2978">
        <v>2779458</v>
      </c>
      <c r="B2978">
        <v>1</v>
      </c>
      <c r="C2978" t="s">
        <v>80</v>
      </c>
      <c r="D2978" t="s">
        <v>85</v>
      </c>
      <c r="E2978" t="s">
        <v>132</v>
      </c>
      <c r="F2978" t="s">
        <v>8517</v>
      </c>
      <c r="G2978" t="s">
        <v>134</v>
      </c>
      <c r="H2978" t="s">
        <v>135</v>
      </c>
      <c r="I2978" t="s">
        <v>136</v>
      </c>
      <c r="J2978" t="s">
        <v>137</v>
      </c>
      <c r="K2978" t="s">
        <v>138</v>
      </c>
      <c r="L2978" t="s">
        <v>8518</v>
      </c>
      <c r="M2978" t="s">
        <v>8519</v>
      </c>
      <c r="N2978" s="26">
        <v>2.3908333329999998</v>
      </c>
      <c r="O2978">
        <v>0</v>
      </c>
      <c r="P2978">
        <v>6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 s="26">
        <v>0</v>
      </c>
      <c r="X2978" s="26">
        <v>3.639104137339066</v>
      </c>
      <c r="Y2978" s="26">
        <v>0</v>
      </c>
      <c r="Z2978" s="26">
        <v>0</v>
      </c>
      <c r="AA2978" s="26">
        <v>0</v>
      </c>
      <c r="AB2978" s="26">
        <v>0</v>
      </c>
      <c r="AC2978" s="26">
        <v>0</v>
      </c>
      <c r="AD2978" s="26">
        <v>0</v>
      </c>
      <c r="AE2978" s="26">
        <v>3.639104137339066</v>
      </c>
    </row>
    <row r="2979" spans="1:31" x14ac:dyDescent="0.3">
      <c r="A2979">
        <v>2779318</v>
      </c>
      <c r="B2979">
        <v>1</v>
      </c>
      <c r="C2979" t="s">
        <v>80</v>
      </c>
      <c r="D2979" t="s">
        <v>90</v>
      </c>
      <c r="E2979" t="s">
        <v>141</v>
      </c>
      <c r="F2979" t="s">
        <v>8520</v>
      </c>
      <c r="G2979" t="s">
        <v>143</v>
      </c>
      <c r="H2979" t="s">
        <v>135</v>
      </c>
      <c r="I2979" t="s">
        <v>136</v>
      </c>
      <c r="J2979" t="s">
        <v>137</v>
      </c>
      <c r="K2979" t="s">
        <v>138</v>
      </c>
      <c r="L2979" t="s">
        <v>8521</v>
      </c>
      <c r="M2979" t="s">
        <v>8522</v>
      </c>
      <c r="N2979" s="26">
        <v>0.72972222200000003</v>
      </c>
      <c r="O2979">
        <v>0</v>
      </c>
      <c r="P2979">
        <v>611</v>
      </c>
      <c r="Q2979">
        <v>0</v>
      </c>
      <c r="R2979">
        <v>0</v>
      </c>
      <c r="S2979">
        <v>0</v>
      </c>
      <c r="T2979">
        <v>99</v>
      </c>
      <c r="U2979">
        <v>0</v>
      </c>
      <c r="V2979">
        <v>1</v>
      </c>
      <c r="W2979" s="26">
        <v>0</v>
      </c>
      <c r="X2979" s="26">
        <v>122.29661240762971</v>
      </c>
      <c r="Y2979" s="26">
        <v>0</v>
      </c>
      <c r="Z2979" s="26">
        <v>0</v>
      </c>
      <c r="AA2979" s="26">
        <v>0</v>
      </c>
      <c r="AB2979" s="26">
        <v>27.785051487481468</v>
      </c>
      <c r="AC2979" s="26">
        <v>0</v>
      </c>
      <c r="AD2979" s="26">
        <v>0.23535347532718282</v>
      </c>
      <c r="AE2979" s="26">
        <v>150.31701737043835</v>
      </c>
    </row>
    <row r="2980" spans="1:31" x14ac:dyDescent="0.3">
      <c r="A2980">
        <v>2780128</v>
      </c>
      <c r="B2980">
        <v>1</v>
      </c>
      <c r="C2980" t="s">
        <v>80</v>
      </c>
      <c r="D2980" t="s">
        <v>83</v>
      </c>
      <c r="E2980" t="s">
        <v>132</v>
      </c>
      <c r="F2980" t="s">
        <v>8523</v>
      </c>
      <c r="G2980" t="s">
        <v>197</v>
      </c>
      <c r="H2980" t="s">
        <v>135</v>
      </c>
      <c r="I2980" t="s">
        <v>136</v>
      </c>
      <c r="J2980" t="s">
        <v>137</v>
      </c>
      <c r="K2980" t="s">
        <v>138</v>
      </c>
      <c r="L2980" t="s">
        <v>8524</v>
      </c>
      <c r="M2980" t="s">
        <v>8525</v>
      </c>
      <c r="N2980" s="26">
        <v>1.0213888879999999</v>
      </c>
      <c r="O2980">
        <v>0</v>
      </c>
      <c r="P2980">
        <v>3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 s="26">
        <v>0</v>
      </c>
      <c r="X2980" s="26">
        <v>0.57410939472332412</v>
      </c>
      <c r="Y2980" s="26">
        <v>0</v>
      </c>
      <c r="Z2980" s="26">
        <v>0</v>
      </c>
      <c r="AA2980" s="26">
        <v>0</v>
      </c>
      <c r="AB2980" s="26">
        <v>0</v>
      </c>
      <c r="AC2980" s="26">
        <v>0</v>
      </c>
      <c r="AD2980" s="26">
        <v>0</v>
      </c>
      <c r="AE2980" s="26">
        <v>0.57410939472332412</v>
      </c>
    </row>
    <row r="2981" spans="1:31" x14ac:dyDescent="0.3">
      <c r="A2981">
        <v>2779418</v>
      </c>
      <c r="B2981">
        <v>1</v>
      </c>
      <c r="C2981" t="s">
        <v>81</v>
      </c>
      <c r="D2981" t="s">
        <v>119</v>
      </c>
      <c r="E2981" t="s">
        <v>146</v>
      </c>
      <c r="F2981" t="s">
        <v>8526</v>
      </c>
      <c r="G2981" t="s">
        <v>186</v>
      </c>
      <c r="H2981" t="s">
        <v>149</v>
      </c>
      <c r="I2981" t="s">
        <v>136</v>
      </c>
      <c r="J2981" t="s">
        <v>137</v>
      </c>
      <c r="K2981" t="s">
        <v>187</v>
      </c>
      <c r="L2981" t="s">
        <v>8415</v>
      </c>
      <c r="M2981" t="s">
        <v>8527</v>
      </c>
      <c r="N2981" s="26">
        <v>6.4047222220000002</v>
      </c>
      <c r="O2981">
        <v>0</v>
      </c>
      <c r="P2981">
        <v>184</v>
      </c>
      <c r="Q2981">
        <v>0</v>
      </c>
      <c r="R2981">
        <v>8</v>
      </c>
      <c r="S2981">
        <v>0</v>
      </c>
      <c r="T2981">
        <v>6</v>
      </c>
      <c r="U2981">
        <v>0</v>
      </c>
      <c r="V2981">
        <v>0</v>
      </c>
      <c r="W2981" s="26">
        <v>0</v>
      </c>
      <c r="X2981" s="26">
        <v>272.92213104746901</v>
      </c>
      <c r="Y2981" s="26">
        <v>0</v>
      </c>
      <c r="Z2981" s="26">
        <v>0</v>
      </c>
      <c r="AA2981" s="26">
        <v>0</v>
      </c>
      <c r="AB2981" s="26">
        <v>17.921000959145729</v>
      </c>
      <c r="AC2981" s="26">
        <v>0</v>
      </c>
      <c r="AD2981" s="26">
        <v>0</v>
      </c>
      <c r="AE2981" s="26">
        <v>290.84313200661472</v>
      </c>
    </row>
    <row r="2982" spans="1:31" x14ac:dyDescent="0.3">
      <c r="A2982">
        <v>2779713</v>
      </c>
      <c r="B2982">
        <v>1</v>
      </c>
      <c r="C2982" t="s">
        <v>80</v>
      </c>
      <c r="D2982" t="s">
        <v>96</v>
      </c>
      <c r="E2982" t="s">
        <v>132</v>
      </c>
      <c r="F2982" t="s">
        <v>8528</v>
      </c>
      <c r="G2982" t="s">
        <v>134</v>
      </c>
      <c r="H2982" t="s">
        <v>135</v>
      </c>
      <c r="I2982" t="s">
        <v>136</v>
      </c>
      <c r="J2982" t="s">
        <v>137</v>
      </c>
      <c r="K2982" t="s">
        <v>138</v>
      </c>
      <c r="L2982" t="s">
        <v>8529</v>
      </c>
      <c r="M2982" t="s">
        <v>8530</v>
      </c>
      <c r="N2982" s="26">
        <v>1.983333333</v>
      </c>
      <c r="O2982">
        <v>0</v>
      </c>
      <c r="P2982">
        <v>1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 s="26">
        <v>0</v>
      </c>
      <c r="X2982" s="26">
        <v>0.62867300464655562</v>
      </c>
      <c r="Y2982" s="26">
        <v>0</v>
      </c>
      <c r="Z2982" s="26">
        <v>0</v>
      </c>
      <c r="AA2982" s="26">
        <v>0</v>
      </c>
      <c r="AB2982" s="26">
        <v>0</v>
      </c>
      <c r="AC2982" s="26">
        <v>0</v>
      </c>
      <c r="AD2982" s="26">
        <v>0</v>
      </c>
      <c r="AE2982" s="26">
        <v>0.62867300464655562</v>
      </c>
    </row>
    <row r="2983" spans="1:31" x14ac:dyDescent="0.3">
      <c r="A2983">
        <v>2779381</v>
      </c>
      <c r="B2983">
        <v>1</v>
      </c>
      <c r="C2983" t="s">
        <v>80</v>
      </c>
      <c r="D2983" t="s">
        <v>84</v>
      </c>
      <c r="E2983" t="s">
        <v>141</v>
      </c>
      <c r="F2983" t="s">
        <v>2064</v>
      </c>
      <c r="G2983" t="s">
        <v>186</v>
      </c>
      <c r="H2983" t="s">
        <v>135</v>
      </c>
      <c r="I2983" t="s">
        <v>136</v>
      </c>
      <c r="J2983" t="s">
        <v>137</v>
      </c>
      <c r="K2983" t="s">
        <v>187</v>
      </c>
      <c r="L2983" t="s">
        <v>8531</v>
      </c>
      <c r="M2983" t="s">
        <v>8532</v>
      </c>
      <c r="N2983" s="26">
        <v>7.9141666659999999</v>
      </c>
      <c r="O2983">
        <v>0</v>
      </c>
      <c r="P2983">
        <v>677</v>
      </c>
      <c r="Q2983">
        <v>0</v>
      </c>
      <c r="R2983">
        <v>0</v>
      </c>
      <c r="S2983">
        <v>0</v>
      </c>
      <c r="T2983">
        <v>102</v>
      </c>
      <c r="U2983">
        <v>0</v>
      </c>
      <c r="V2983">
        <v>0</v>
      </c>
      <c r="W2983" s="26">
        <v>0</v>
      </c>
      <c r="X2983" s="26">
        <v>1134.6578234290189</v>
      </c>
      <c r="Y2983" s="26">
        <v>0</v>
      </c>
      <c r="Z2983" s="26">
        <v>0</v>
      </c>
      <c r="AA2983" s="26">
        <v>0</v>
      </c>
      <c r="AB2983" s="26">
        <v>887.9907647643837</v>
      </c>
      <c r="AC2983" s="26">
        <v>0</v>
      </c>
      <c r="AD2983" s="26">
        <v>0</v>
      </c>
      <c r="AE2983" s="26">
        <v>2022.6485881934027</v>
      </c>
    </row>
    <row r="2984" spans="1:31" x14ac:dyDescent="0.3">
      <c r="A2984">
        <v>2779673</v>
      </c>
      <c r="B2984">
        <v>1</v>
      </c>
      <c r="C2984" t="s">
        <v>80</v>
      </c>
      <c r="D2984" t="s">
        <v>105</v>
      </c>
      <c r="E2984" t="s">
        <v>157</v>
      </c>
      <c r="F2984" t="s">
        <v>8533</v>
      </c>
      <c r="G2984" t="s">
        <v>159</v>
      </c>
      <c r="H2984" t="s">
        <v>149</v>
      </c>
      <c r="I2984" t="s">
        <v>136</v>
      </c>
      <c r="J2984" t="s">
        <v>137</v>
      </c>
      <c r="K2984" t="s">
        <v>138</v>
      </c>
      <c r="L2984" t="s">
        <v>8534</v>
      </c>
      <c r="M2984" t="s">
        <v>8535</v>
      </c>
      <c r="N2984" s="26">
        <v>0.16416666599999999</v>
      </c>
      <c r="O2984">
        <v>1</v>
      </c>
      <c r="P2984">
        <v>398</v>
      </c>
      <c r="Q2984">
        <v>1</v>
      </c>
      <c r="R2984">
        <v>2</v>
      </c>
      <c r="S2984">
        <v>7</v>
      </c>
      <c r="T2984">
        <v>50</v>
      </c>
      <c r="U2984">
        <v>0</v>
      </c>
      <c r="V2984">
        <v>0</v>
      </c>
      <c r="W2984" s="26">
        <v>0.31195417581310764</v>
      </c>
      <c r="X2984" s="26">
        <v>18.251922050801625</v>
      </c>
      <c r="Y2984" s="26">
        <v>0.52119536327451921</v>
      </c>
      <c r="Z2984" s="26">
        <v>0</v>
      </c>
      <c r="AA2984" s="26">
        <v>5.4069886655722401</v>
      </c>
      <c r="AB2984" s="26">
        <v>10.090765995624947</v>
      </c>
      <c r="AC2984" s="26">
        <v>0</v>
      </c>
      <c r="AD2984" s="26">
        <v>0</v>
      </c>
      <c r="AE2984" s="26">
        <v>34.582826251086438</v>
      </c>
    </row>
    <row r="2985" spans="1:31" x14ac:dyDescent="0.3">
      <c r="A2985">
        <v>2779375</v>
      </c>
      <c r="B2985">
        <v>1</v>
      </c>
      <c r="C2985" t="s">
        <v>80</v>
      </c>
      <c r="D2985" t="s">
        <v>82</v>
      </c>
      <c r="E2985" t="s">
        <v>132</v>
      </c>
      <c r="F2985" t="s">
        <v>8536</v>
      </c>
      <c r="G2985" t="s">
        <v>307</v>
      </c>
      <c r="H2985" t="s">
        <v>135</v>
      </c>
      <c r="I2985" t="s">
        <v>136</v>
      </c>
      <c r="J2985" t="s">
        <v>137</v>
      </c>
      <c r="K2985" t="s">
        <v>138</v>
      </c>
      <c r="L2985" t="s">
        <v>8537</v>
      </c>
      <c r="M2985" t="s">
        <v>8538</v>
      </c>
      <c r="N2985" s="26">
        <v>0.99138888800000002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9</v>
      </c>
      <c r="U2985">
        <v>0</v>
      </c>
      <c r="V2985">
        <v>0</v>
      </c>
      <c r="W2985" s="26">
        <v>0</v>
      </c>
      <c r="X2985" s="26">
        <v>0</v>
      </c>
      <c r="Y2985" s="26">
        <v>0</v>
      </c>
      <c r="Z2985" s="26">
        <v>0</v>
      </c>
      <c r="AA2985" s="26">
        <v>0</v>
      </c>
      <c r="AB2985" s="26">
        <v>7.9749026131745948</v>
      </c>
      <c r="AC2985" s="26">
        <v>0</v>
      </c>
      <c r="AD2985" s="26">
        <v>0</v>
      </c>
      <c r="AE2985" s="26">
        <v>7.9749026131745948</v>
      </c>
    </row>
    <row r="2986" spans="1:31" x14ac:dyDescent="0.3">
      <c r="A2986">
        <v>2779398</v>
      </c>
      <c r="B2986">
        <v>1</v>
      </c>
      <c r="C2986" t="s">
        <v>80</v>
      </c>
      <c r="D2986" t="s">
        <v>107</v>
      </c>
      <c r="E2986" t="s">
        <v>146</v>
      </c>
      <c r="F2986" t="s">
        <v>8539</v>
      </c>
      <c r="G2986" t="s">
        <v>186</v>
      </c>
      <c r="H2986" t="s">
        <v>149</v>
      </c>
      <c r="I2986" t="s">
        <v>136</v>
      </c>
      <c r="J2986" t="s">
        <v>137</v>
      </c>
      <c r="K2986" t="s">
        <v>187</v>
      </c>
      <c r="L2986" t="s">
        <v>8540</v>
      </c>
      <c r="M2986" t="s">
        <v>8541</v>
      </c>
      <c r="N2986" s="26">
        <v>3.534166666</v>
      </c>
      <c r="O2986">
        <v>0</v>
      </c>
      <c r="P2986">
        <v>13</v>
      </c>
      <c r="Q2986">
        <v>1</v>
      </c>
      <c r="R2986">
        <v>18</v>
      </c>
      <c r="S2986">
        <v>7</v>
      </c>
      <c r="T2986">
        <v>4</v>
      </c>
      <c r="U2986">
        <v>0</v>
      </c>
      <c r="V2986">
        <v>0</v>
      </c>
      <c r="W2986" s="26">
        <v>0</v>
      </c>
      <c r="X2986" s="26">
        <v>17.762085772080255</v>
      </c>
      <c r="Y2986" s="26">
        <v>0.26728615144882661</v>
      </c>
      <c r="Z2986" s="26">
        <v>5.8415379463389732</v>
      </c>
      <c r="AA2986" s="26">
        <v>228.16238484845366</v>
      </c>
      <c r="AB2986" s="26">
        <v>40.809863501287047</v>
      </c>
      <c r="AC2986" s="26">
        <v>0</v>
      </c>
      <c r="AD2986" s="26">
        <v>0</v>
      </c>
      <c r="AE2986" s="26">
        <v>292.84315821960877</v>
      </c>
    </row>
    <row r="2987" spans="1:31" x14ac:dyDescent="0.3">
      <c r="A2987">
        <v>2779567</v>
      </c>
      <c r="B2987">
        <v>1</v>
      </c>
      <c r="C2987" t="s">
        <v>80</v>
      </c>
      <c r="D2987" t="s">
        <v>90</v>
      </c>
      <c r="E2987" t="s">
        <v>170</v>
      </c>
      <c r="F2987" t="s">
        <v>8542</v>
      </c>
      <c r="G2987" t="s">
        <v>204</v>
      </c>
      <c r="H2987" t="s">
        <v>135</v>
      </c>
      <c r="I2987" t="s">
        <v>136</v>
      </c>
      <c r="J2987" t="s">
        <v>137</v>
      </c>
      <c r="K2987" t="s">
        <v>138</v>
      </c>
      <c r="L2987" t="s">
        <v>8543</v>
      </c>
      <c r="M2987" t="s">
        <v>8544</v>
      </c>
      <c r="N2987" s="26">
        <v>1.69</v>
      </c>
      <c r="O2987">
        <v>0</v>
      </c>
      <c r="P2987">
        <v>205</v>
      </c>
      <c r="Q2987">
        <v>0</v>
      </c>
      <c r="R2987">
        <v>0</v>
      </c>
      <c r="S2987">
        <v>0</v>
      </c>
      <c r="T2987">
        <v>15</v>
      </c>
      <c r="U2987">
        <v>0</v>
      </c>
      <c r="V2987">
        <v>0</v>
      </c>
      <c r="W2987" s="26">
        <v>0</v>
      </c>
      <c r="X2987" s="26">
        <v>71.647226703343549</v>
      </c>
      <c r="Y2987" s="26">
        <v>0</v>
      </c>
      <c r="Z2987" s="26">
        <v>0</v>
      </c>
      <c r="AA2987" s="26">
        <v>0</v>
      </c>
      <c r="AB2987" s="26">
        <v>12.664568339856631</v>
      </c>
      <c r="AC2987" s="26">
        <v>0</v>
      </c>
      <c r="AD2987" s="26">
        <v>0</v>
      </c>
      <c r="AE2987" s="26">
        <v>84.311795043200178</v>
      </c>
    </row>
    <row r="2988" spans="1:31" x14ac:dyDescent="0.3">
      <c r="A2988">
        <v>2779753</v>
      </c>
      <c r="B2988">
        <v>1</v>
      </c>
      <c r="C2988" t="s">
        <v>81</v>
      </c>
      <c r="D2988" t="s">
        <v>118</v>
      </c>
      <c r="E2988" t="s">
        <v>146</v>
      </c>
      <c r="F2988" t="s">
        <v>8545</v>
      </c>
      <c r="G2988" t="s">
        <v>159</v>
      </c>
      <c r="H2988" t="s">
        <v>149</v>
      </c>
      <c r="I2988" t="s">
        <v>136</v>
      </c>
      <c r="J2988" t="s">
        <v>137</v>
      </c>
      <c r="K2988" t="s">
        <v>138</v>
      </c>
      <c r="L2988" t="s">
        <v>8546</v>
      </c>
      <c r="M2988" t="s">
        <v>8547</v>
      </c>
      <c r="N2988" s="26">
        <v>0.71472222200000002</v>
      </c>
      <c r="O2988">
        <v>1</v>
      </c>
      <c r="P2988">
        <v>38</v>
      </c>
      <c r="Q2988">
        <v>14</v>
      </c>
      <c r="R2988">
        <v>6</v>
      </c>
      <c r="S2988">
        <v>8</v>
      </c>
      <c r="T2988">
        <v>27</v>
      </c>
      <c r="U2988">
        <v>3</v>
      </c>
      <c r="V2988">
        <v>0</v>
      </c>
      <c r="W2988" s="26">
        <v>0.79295028507372356</v>
      </c>
      <c r="X2988" s="26">
        <v>5.7240110588937192</v>
      </c>
      <c r="Y2988" s="26">
        <v>0</v>
      </c>
      <c r="Z2988" s="26">
        <v>1.0685778400539589</v>
      </c>
      <c r="AA2988" s="26">
        <v>196.92549048068062</v>
      </c>
      <c r="AB2988" s="26">
        <v>12.90128341419458</v>
      </c>
      <c r="AC2988" s="26">
        <v>855.25489790705308</v>
      </c>
      <c r="AD2988" s="26">
        <v>0</v>
      </c>
      <c r="AE2988" s="26">
        <v>1072.6672109859496</v>
      </c>
    </row>
    <row r="2989" spans="1:31" x14ac:dyDescent="0.3">
      <c r="A2989">
        <v>2779610</v>
      </c>
      <c r="B2989">
        <v>1</v>
      </c>
      <c r="C2989" t="s">
        <v>80</v>
      </c>
      <c r="D2989" t="s">
        <v>88</v>
      </c>
      <c r="E2989" t="s">
        <v>166</v>
      </c>
      <c r="F2989" t="s">
        <v>8548</v>
      </c>
      <c r="G2989" t="s">
        <v>143</v>
      </c>
      <c r="H2989" t="s">
        <v>135</v>
      </c>
      <c r="I2989" t="s">
        <v>136</v>
      </c>
      <c r="J2989" t="s">
        <v>137</v>
      </c>
      <c r="K2989" t="s">
        <v>138</v>
      </c>
      <c r="L2989" t="s">
        <v>8549</v>
      </c>
      <c r="M2989" t="s">
        <v>8550</v>
      </c>
      <c r="N2989" s="26">
        <v>0.75777777700000004</v>
      </c>
      <c r="O2989">
        <v>0</v>
      </c>
      <c r="P2989">
        <v>34</v>
      </c>
      <c r="Q2989">
        <v>0</v>
      </c>
      <c r="R2989">
        <v>0</v>
      </c>
      <c r="S2989">
        <v>0</v>
      </c>
      <c r="T2989">
        <v>9</v>
      </c>
      <c r="U2989">
        <v>0</v>
      </c>
      <c r="V2989">
        <v>0</v>
      </c>
      <c r="W2989" s="26">
        <v>0</v>
      </c>
      <c r="X2989" s="26">
        <v>5.5268923840066835</v>
      </c>
      <c r="Y2989" s="26">
        <v>0</v>
      </c>
      <c r="Z2989" s="26">
        <v>0</v>
      </c>
      <c r="AA2989" s="26">
        <v>0</v>
      </c>
      <c r="AB2989" s="26">
        <v>12.524263840819518</v>
      </c>
      <c r="AC2989" s="26">
        <v>0</v>
      </c>
      <c r="AD2989" s="26">
        <v>0</v>
      </c>
      <c r="AE2989" s="26">
        <v>18.051156224826201</v>
      </c>
    </row>
    <row r="2990" spans="1:31" x14ac:dyDescent="0.3">
      <c r="A2990">
        <v>2779710</v>
      </c>
      <c r="B2990">
        <v>1</v>
      </c>
      <c r="C2990" t="s">
        <v>80</v>
      </c>
      <c r="D2990" t="s">
        <v>96</v>
      </c>
      <c r="E2990" t="s">
        <v>132</v>
      </c>
      <c r="F2990" t="s">
        <v>8551</v>
      </c>
      <c r="G2990" t="s">
        <v>197</v>
      </c>
      <c r="H2990" t="s">
        <v>135</v>
      </c>
      <c r="I2990" t="s">
        <v>136</v>
      </c>
      <c r="J2990" t="s">
        <v>137</v>
      </c>
      <c r="K2990" t="s">
        <v>138</v>
      </c>
      <c r="L2990" t="s">
        <v>8552</v>
      </c>
      <c r="M2990" t="s">
        <v>8553</v>
      </c>
      <c r="N2990" s="26">
        <v>4.2466666660000003</v>
      </c>
      <c r="O2990">
        <v>0</v>
      </c>
      <c r="P2990">
        <v>1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 s="26">
        <v>0</v>
      </c>
      <c r="X2990" s="26">
        <v>1.5729833601722334</v>
      </c>
      <c r="Y2990" s="26">
        <v>0</v>
      </c>
      <c r="Z2990" s="26">
        <v>0</v>
      </c>
      <c r="AA2990" s="26">
        <v>0</v>
      </c>
      <c r="AB2990" s="26">
        <v>0</v>
      </c>
      <c r="AC2990" s="26">
        <v>0</v>
      </c>
      <c r="AD2990" s="26">
        <v>0</v>
      </c>
      <c r="AE2990" s="26">
        <v>1.5729833601722334</v>
      </c>
    </row>
    <row r="2991" spans="1:31" x14ac:dyDescent="0.3">
      <c r="A2991">
        <v>2780686</v>
      </c>
      <c r="B2991">
        <v>1</v>
      </c>
      <c r="C2991" t="s">
        <v>80</v>
      </c>
      <c r="D2991" t="s">
        <v>84</v>
      </c>
      <c r="E2991" t="s">
        <v>175</v>
      </c>
      <c r="F2991" t="s">
        <v>8554</v>
      </c>
      <c r="G2991" t="s">
        <v>1309</v>
      </c>
      <c r="H2991" t="s">
        <v>149</v>
      </c>
      <c r="I2991" t="s">
        <v>136</v>
      </c>
      <c r="J2991" t="s">
        <v>137</v>
      </c>
      <c r="K2991" t="s">
        <v>138</v>
      </c>
      <c r="L2991" t="s">
        <v>8555</v>
      </c>
      <c r="M2991" t="s">
        <v>8556</v>
      </c>
      <c r="N2991" s="26">
        <v>0.50249999999999995</v>
      </c>
      <c r="O2991">
        <v>0</v>
      </c>
      <c r="P2991">
        <v>16887</v>
      </c>
      <c r="Q2991">
        <v>0</v>
      </c>
      <c r="R2991">
        <v>0</v>
      </c>
      <c r="S2991">
        <v>1</v>
      </c>
      <c r="T2991">
        <v>1697</v>
      </c>
      <c r="U2991">
        <v>0</v>
      </c>
      <c r="V2991">
        <v>4</v>
      </c>
      <c r="W2991" s="26">
        <v>0</v>
      </c>
      <c r="X2991" s="26">
        <v>1795.2155821867489</v>
      </c>
      <c r="Y2991" s="26">
        <v>0</v>
      </c>
      <c r="Z2991" s="26">
        <v>0</v>
      </c>
      <c r="AA2991" s="26">
        <v>22.304335555389031</v>
      </c>
      <c r="AB2991" s="26">
        <v>1404.7601452564516</v>
      </c>
      <c r="AC2991" s="26">
        <v>0</v>
      </c>
      <c r="AD2991" s="26">
        <v>46.041936343013553</v>
      </c>
      <c r="AE2991" s="26">
        <v>3268.3219993416033</v>
      </c>
    </row>
    <row r="2992" spans="1:31" x14ac:dyDescent="0.3">
      <c r="A2992">
        <v>2779902</v>
      </c>
      <c r="B2992">
        <v>1</v>
      </c>
      <c r="C2992" t="s">
        <v>81</v>
      </c>
      <c r="D2992" t="s">
        <v>128</v>
      </c>
      <c r="E2992" t="s">
        <v>146</v>
      </c>
      <c r="F2992" t="s">
        <v>8557</v>
      </c>
      <c r="G2992" t="s">
        <v>148</v>
      </c>
      <c r="H2992" t="s">
        <v>149</v>
      </c>
      <c r="I2992" t="s">
        <v>136</v>
      </c>
      <c r="J2992" t="s">
        <v>137</v>
      </c>
      <c r="K2992" t="s">
        <v>138</v>
      </c>
      <c r="L2992" t="s">
        <v>8558</v>
      </c>
      <c r="M2992" t="s">
        <v>8559</v>
      </c>
      <c r="N2992" s="26">
        <v>3.9563888880000002</v>
      </c>
      <c r="O2992">
        <v>2</v>
      </c>
      <c r="P2992">
        <v>321</v>
      </c>
      <c r="Q2992">
        <v>0</v>
      </c>
      <c r="R2992">
        <v>0</v>
      </c>
      <c r="S2992">
        <v>0</v>
      </c>
      <c r="T2992">
        <v>28</v>
      </c>
      <c r="U2992">
        <v>0</v>
      </c>
      <c r="V2992">
        <v>0</v>
      </c>
      <c r="W2992" s="26">
        <v>2.2975833548333333</v>
      </c>
      <c r="X2992" s="26">
        <v>7.6652104517978596</v>
      </c>
      <c r="Y2992" s="26">
        <v>0</v>
      </c>
      <c r="Z2992" s="26">
        <v>0</v>
      </c>
      <c r="AA2992" s="26">
        <v>0</v>
      </c>
      <c r="AB2992" s="26">
        <v>0</v>
      </c>
      <c r="AC2992" s="26">
        <v>0</v>
      </c>
      <c r="AD2992" s="26">
        <v>0</v>
      </c>
      <c r="AE2992" s="26">
        <v>9.9627938066311934</v>
      </c>
    </row>
    <row r="2993" spans="1:31" x14ac:dyDescent="0.3">
      <c r="A2993">
        <v>2779484</v>
      </c>
      <c r="B2993">
        <v>1</v>
      </c>
      <c r="C2993" t="s">
        <v>81</v>
      </c>
      <c r="D2993" t="s">
        <v>112</v>
      </c>
      <c r="E2993" t="s">
        <v>141</v>
      </c>
      <c r="F2993" t="s">
        <v>403</v>
      </c>
      <c r="G2993" t="s">
        <v>344</v>
      </c>
      <c r="H2993" t="s">
        <v>135</v>
      </c>
      <c r="I2993" t="s">
        <v>136</v>
      </c>
      <c r="J2993" t="s">
        <v>137</v>
      </c>
      <c r="K2993" t="s">
        <v>138</v>
      </c>
      <c r="L2993" t="s">
        <v>8560</v>
      </c>
      <c r="M2993" t="s">
        <v>8561</v>
      </c>
      <c r="N2993" s="26">
        <v>1.433333333</v>
      </c>
      <c r="O2993">
        <v>0</v>
      </c>
      <c r="P2993">
        <v>135</v>
      </c>
      <c r="Q2993">
        <v>0</v>
      </c>
      <c r="R2993">
        <v>3</v>
      </c>
      <c r="S2993">
        <v>0</v>
      </c>
      <c r="T2993">
        <v>22</v>
      </c>
      <c r="U2993">
        <v>0</v>
      </c>
      <c r="V2993">
        <v>0</v>
      </c>
      <c r="W2993" s="26">
        <v>0</v>
      </c>
      <c r="X2993" s="26">
        <v>49.751593941925741</v>
      </c>
      <c r="Y2993" s="26">
        <v>0</v>
      </c>
      <c r="Z2993" s="26">
        <v>2.1425130285129339</v>
      </c>
      <c r="AA2993" s="26">
        <v>0</v>
      </c>
      <c r="AB2993" s="26">
        <v>11.123958250327883</v>
      </c>
      <c r="AC2993" s="26">
        <v>0</v>
      </c>
      <c r="AD2993" s="26">
        <v>0</v>
      </c>
      <c r="AE2993" s="26">
        <v>63.018065220766559</v>
      </c>
    </row>
    <row r="2994" spans="1:31" x14ac:dyDescent="0.3">
      <c r="A2994">
        <v>2779438</v>
      </c>
      <c r="B2994">
        <v>1</v>
      </c>
      <c r="C2994" t="s">
        <v>81</v>
      </c>
      <c r="D2994" t="s">
        <v>128</v>
      </c>
      <c r="E2994" t="s">
        <v>146</v>
      </c>
      <c r="F2994" t="s">
        <v>8562</v>
      </c>
      <c r="G2994" t="s">
        <v>154</v>
      </c>
      <c r="H2994" t="s">
        <v>149</v>
      </c>
      <c r="I2994" t="s">
        <v>136</v>
      </c>
      <c r="J2994" t="s">
        <v>137</v>
      </c>
      <c r="K2994" t="s">
        <v>138</v>
      </c>
      <c r="L2994" t="s">
        <v>8563</v>
      </c>
      <c r="M2994" t="s">
        <v>8564</v>
      </c>
      <c r="N2994" s="26">
        <v>3.361388888</v>
      </c>
      <c r="O2994">
        <v>0</v>
      </c>
      <c r="P2994">
        <v>6</v>
      </c>
      <c r="Q2994">
        <v>0</v>
      </c>
      <c r="R2994">
        <v>6</v>
      </c>
      <c r="S2994">
        <v>0</v>
      </c>
      <c r="T2994">
        <v>0</v>
      </c>
      <c r="U2994">
        <v>0</v>
      </c>
      <c r="V2994">
        <v>0</v>
      </c>
      <c r="W2994" s="26">
        <v>0</v>
      </c>
      <c r="X2994" s="26">
        <v>0.77405100955555561</v>
      </c>
      <c r="Y2994" s="26">
        <v>0</v>
      </c>
      <c r="Z2994" s="26">
        <v>0</v>
      </c>
      <c r="AA2994" s="26">
        <v>0</v>
      </c>
      <c r="AB2994" s="26">
        <v>0</v>
      </c>
      <c r="AC2994" s="26">
        <v>0</v>
      </c>
      <c r="AD2994" s="26">
        <v>0</v>
      </c>
      <c r="AE2994" s="26">
        <v>0.77405100955555561</v>
      </c>
    </row>
    <row r="2995" spans="1:31" x14ac:dyDescent="0.3">
      <c r="A2995">
        <v>2780686</v>
      </c>
      <c r="B2995">
        <v>2</v>
      </c>
      <c r="C2995" t="s">
        <v>80</v>
      </c>
      <c r="D2995" t="s">
        <v>84</v>
      </c>
      <c r="E2995" t="s">
        <v>146</v>
      </c>
      <c r="F2995" t="s">
        <v>8565</v>
      </c>
      <c r="G2995" t="s">
        <v>1309</v>
      </c>
      <c r="H2995" t="s">
        <v>149</v>
      </c>
      <c r="I2995" t="s">
        <v>136</v>
      </c>
      <c r="J2995" t="s">
        <v>137</v>
      </c>
      <c r="K2995" t="s">
        <v>138</v>
      </c>
      <c r="L2995" t="s">
        <v>8556</v>
      </c>
      <c r="M2995" t="s">
        <v>8566</v>
      </c>
      <c r="N2995" s="26">
        <v>0.63888888799999999</v>
      </c>
      <c r="O2995">
        <v>0</v>
      </c>
      <c r="P2995">
        <v>12350</v>
      </c>
      <c r="Q2995">
        <v>0</v>
      </c>
      <c r="R2995">
        <v>0</v>
      </c>
      <c r="S2995">
        <v>0</v>
      </c>
      <c r="T2995">
        <v>1068</v>
      </c>
      <c r="U2995">
        <v>0</v>
      </c>
      <c r="V2995">
        <v>1</v>
      </c>
      <c r="W2995" s="26">
        <v>0</v>
      </c>
      <c r="X2995" s="26">
        <v>1692.7010055804064</v>
      </c>
      <c r="Y2995" s="26">
        <v>0</v>
      </c>
      <c r="Z2995" s="26">
        <v>0</v>
      </c>
      <c r="AA2995" s="26">
        <v>0</v>
      </c>
      <c r="AB2995" s="26">
        <v>953.65943645232278</v>
      </c>
      <c r="AC2995" s="26">
        <v>0</v>
      </c>
      <c r="AD2995" s="26">
        <v>6.0726448738424512</v>
      </c>
      <c r="AE2995" s="26">
        <v>2652.4330869065716</v>
      </c>
    </row>
    <row r="2996" spans="1:31" x14ac:dyDescent="0.3">
      <c r="A2996">
        <v>2779315</v>
      </c>
      <c r="B2996">
        <v>1</v>
      </c>
      <c r="C2996" t="s">
        <v>80</v>
      </c>
      <c r="D2996" t="s">
        <v>97</v>
      </c>
      <c r="E2996" t="s">
        <v>152</v>
      </c>
      <c r="F2996" t="s">
        <v>8567</v>
      </c>
      <c r="G2996" t="s">
        <v>326</v>
      </c>
      <c r="H2996" t="s">
        <v>149</v>
      </c>
      <c r="I2996" t="s">
        <v>136</v>
      </c>
      <c r="J2996" t="s">
        <v>137</v>
      </c>
      <c r="K2996" t="s">
        <v>187</v>
      </c>
      <c r="L2996" t="s">
        <v>8568</v>
      </c>
      <c r="M2996" t="s">
        <v>8569</v>
      </c>
      <c r="N2996" s="26">
        <v>0.15333333299999999</v>
      </c>
      <c r="O2996">
        <v>5</v>
      </c>
      <c r="P2996">
        <v>3344</v>
      </c>
      <c r="Q2996">
        <v>5</v>
      </c>
      <c r="R2996">
        <v>358</v>
      </c>
      <c r="S2996">
        <v>20</v>
      </c>
      <c r="T2996">
        <v>434</v>
      </c>
      <c r="U2996">
        <v>1</v>
      </c>
      <c r="V2996">
        <v>1</v>
      </c>
      <c r="W2996" s="26">
        <v>3.5794989476486458</v>
      </c>
      <c r="X2996" s="26">
        <v>132.26056567815726</v>
      </c>
      <c r="Y2996" s="26">
        <v>0.27482145338341868</v>
      </c>
      <c r="Z2996" s="26">
        <v>4.7170043214887896</v>
      </c>
      <c r="AA2996" s="26">
        <v>52.227620866650682</v>
      </c>
      <c r="AB2996" s="26">
        <v>39.693737196713037</v>
      </c>
      <c r="AC2996" s="26">
        <v>16.159427976875634</v>
      </c>
      <c r="AD2996" s="26">
        <v>0</v>
      </c>
      <c r="AE2996" s="26">
        <v>248.91267644091749</v>
      </c>
    </row>
    <row r="2997" spans="1:31" x14ac:dyDescent="0.3">
      <c r="A2997">
        <v>2779292</v>
      </c>
      <c r="B2997">
        <v>1</v>
      </c>
      <c r="C2997" t="s">
        <v>80</v>
      </c>
      <c r="D2997" t="s">
        <v>101</v>
      </c>
      <c r="E2997" t="s">
        <v>166</v>
      </c>
      <c r="F2997" t="s">
        <v>8570</v>
      </c>
      <c r="G2997" t="s">
        <v>204</v>
      </c>
      <c r="H2997" t="s">
        <v>135</v>
      </c>
      <c r="I2997" t="s">
        <v>136</v>
      </c>
      <c r="J2997" t="s">
        <v>137</v>
      </c>
      <c r="K2997" t="s">
        <v>138</v>
      </c>
      <c r="L2997" t="s">
        <v>8571</v>
      </c>
      <c r="M2997" t="s">
        <v>8572</v>
      </c>
      <c r="N2997" s="26">
        <v>2.5175000000000001</v>
      </c>
      <c r="O2997">
        <v>0</v>
      </c>
      <c r="P2997">
        <v>24</v>
      </c>
      <c r="Q2997">
        <v>0</v>
      </c>
      <c r="R2997">
        <v>0</v>
      </c>
      <c r="S2997">
        <v>0</v>
      </c>
      <c r="T2997">
        <v>1</v>
      </c>
      <c r="U2997">
        <v>0</v>
      </c>
      <c r="V2997">
        <v>0</v>
      </c>
      <c r="W2997" s="26">
        <v>0</v>
      </c>
      <c r="X2997" s="26">
        <v>8.7838780417160809</v>
      </c>
      <c r="Y2997" s="26">
        <v>0</v>
      </c>
      <c r="Z2997" s="26">
        <v>0</v>
      </c>
      <c r="AA2997" s="26">
        <v>0</v>
      </c>
      <c r="AB2997" s="26">
        <v>1.5500961264985433</v>
      </c>
      <c r="AC2997" s="26">
        <v>0</v>
      </c>
      <c r="AD2997" s="26">
        <v>0</v>
      </c>
      <c r="AE2997" s="26">
        <v>10.333974168214624</v>
      </c>
    </row>
    <row r="2998" spans="1:31" x14ac:dyDescent="0.3">
      <c r="A2998">
        <v>2780602</v>
      </c>
      <c r="B2998">
        <v>2</v>
      </c>
      <c r="C2998" t="s">
        <v>80</v>
      </c>
      <c r="D2998" t="s">
        <v>84</v>
      </c>
      <c r="E2998" t="s">
        <v>146</v>
      </c>
      <c r="F2998" t="s">
        <v>8573</v>
      </c>
      <c r="G2998" t="s">
        <v>248</v>
      </c>
      <c r="H2998" t="s">
        <v>149</v>
      </c>
      <c r="I2998" t="s">
        <v>136</v>
      </c>
      <c r="J2998" t="s">
        <v>137</v>
      </c>
      <c r="K2998" t="s">
        <v>138</v>
      </c>
      <c r="L2998" t="s">
        <v>8284</v>
      </c>
      <c r="M2998" t="s">
        <v>8574</v>
      </c>
      <c r="N2998" s="26">
        <v>0.85527777699999996</v>
      </c>
      <c r="O2998">
        <v>0</v>
      </c>
      <c r="P2998">
        <v>24466</v>
      </c>
      <c r="Q2998">
        <v>0</v>
      </c>
      <c r="R2998">
        <v>0</v>
      </c>
      <c r="S2998">
        <v>5</v>
      </c>
      <c r="T2998">
        <v>3851</v>
      </c>
      <c r="U2998">
        <v>0</v>
      </c>
      <c r="V2998">
        <v>23</v>
      </c>
      <c r="W2998" s="26">
        <v>0</v>
      </c>
      <c r="X2998" s="26">
        <v>4629.8414881613016</v>
      </c>
      <c r="Y2998" s="26">
        <v>0</v>
      </c>
      <c r="Z2998" s="26">
        <v>0</v>
      </c>
      <c r="AA2998" s="26">
        <v>1003.9985325755554</v>
      </c>
      <c r="AB2998" s="26">
        <v>2990.9596068146343</v>
      </c>
      <c r="AC2998" s="26">
        <v>0</v>
      </c>
      <c r="AD2998" s="26">
        <v>459.03538502094699</v>
      </c>
      <c r="AE2998" s="26">
        <v>9083.8350125724373</v>
      </c>
    </row>
    <row r="2999" spans="1:31" x14ac:dyDescent="0.3">
      <c r="A2999">
        <v>2779524</v>
      </c>
      <c r="B2999">
        <v>1</v>
      </c>
      <c r="C2999" t="s">
        <v>80</v>
      </c>
      <c r="D2999" t="s">
        <v>106</v>
      </c>
      <c r="E2999" t="s">
        <v>157</v>
      </c>
      <c r="F2999" t="s">
        <v>2619</v>
      </c>
      <c r="G2999" t="s">
        <v>159</v>
      </c>
      <c r="H2999" t="s">
        <v>149</v>
      </c>
      <c r="I2999" t="s">
        <v>136</v>
      </c>
      <c r="J2999" t="s">
        <v>137</v>
      </c>
      <c r="K2999" t="s">
        <v>138</v>
      </c>
      <c r="L2999" t="s">
        <v>8575</v>
      </c>
      <c r="M2999" t="s">
        <v>8576</v>
      </c>
      <c r="N2999" s="26">
        <v>0.30416666599999997</v>
      </c>
      <c r="O2999">
        <v>2</v>
      </c>
      <c r="P2999">
        <v>5</v>
      </c>
      <c r="Q2999">
        <v>67</v>
      </c>
      <c r="R2999">
        <v>342</v>
      </c>
      <c r="S2999">
        <v>27</v>
      </c>
      <c r="T2999">
        <v>60</v>
      </c>
      <c r="U2999">
        <v>0</v>
      </c>
      <c r="V2999">
        <v>0</v>
      </c>
      <c r="W2999" s="26">
        <v>0.17504133001975378</v>
      </c>
      <c r="X2999" s="26">
        <v>0.44244537602466</v>
      </c>
      <c r="Y2999" s="26">
        <v>107.70416743493159</v>
      </c>
      <c r="Z2999" s="26">
        <v>9.4369864669064949</v>
      </c>
      <c r="AA2999" s="26">
        <v>13.129006870471899</v>
      </c>
      <c r="AB2999" s="26">
        <v>5.4589050142216218</v>
      </c>
      <c r="AC2999" s="26">
        <v>0</v>
      </c>
      <c r="AD2999" s="26">
        <v>0</v>
      </c>
      <c r="AE2999" s="26">
        <v>136.34655249257602</v>
      </c>
    </row>
    <row r="3000" spans="1:31" x14ac:dyDescent="0.3">
      <c r="A3000">
        <v>2779922</v>
      </c>
      <c r="B3000">
        <v>1</v>
      </c>
      <c r="C3000" t="s">
        <v>81</v>
      </c>
      <c r="D3000" t="s">
        <v>119</v>
      </c>
      <c r="E3000" t="s">
        <v>170</v>
      </c>
      <c r="F3000" t="s">
        <v>8577</v>
      </c>
      <c r="G3000" t="s">
        <v>143</v>
      </c>
      <c r="H3000" t="s">
        <v>135</v>
      </c>
      <c r="I3000" t="s">
        <v>136</v>
      </c>
      <c r="J3000" t="s">
        <v>137</v>
      </c>
      <c r="K3000" t="s">
        <v>138</v>
      </c>
      <c r="L3000" t="s">
        <v>8578</v>
      </c>
      <c r="M3000" t="s">
        <v>8257</v>
      </c>
      <c r="N3000" s="26">
        <v>0.83972222200000002</v>
      </c>
      <c r="O3000">
        <v>0</v>
      </c>
      <c r="P3000">
        <v>105</v>
      </c>
      <c r="Q3000">
        <v>0</v>
      </c>
      <c r="R3000">
        <v>1</v>
      </c>
      <c r="S3000">
        <v>0</v>
      </c>
      <c r="T3000">
        <v>5</v>
      </c>
      <c r="U3000">
        <v>0</v>
      </c>
      <c r="V3000">
        <v>0</v>
      </c>
      <c r="W3000" s="26">
        <v>0</v>
      </c>
      <c r="X3000" s="26">
        <v>12.626051327620088</v>
      </c>
      <c r="Y3000" s="26">
        <v>0</v>
      </c>
      <c r="Z3000" s="26">
        <v>2.0872074369277085E-2</v>
      </c>
      <c r="AA3000" s="26">
        <v>0</v>
      </c>
      <c r="AB3000" s="26">
        <v>1.2701211529216803</v>
      </c>
      <c r="AC3000" s="26">
        <v>0</v>
      </c>
      <c r="AD3000" s="26">
        <v>0</v>
      </c>
      <c r="AE3000" s="26">
        <v>13.917044554911046</v>
      </c>
    </row>
    <row r="3001" spans="1:31" x14ac:dyDescent="0.3">
      <c r="A3001">
        <v>2779544</v>
      </c>
      <c r="B3001">
        <v>1</v>
      </c>
      <c r="C3001" t="s">
        <v>80</v>
      </c>
      <c r="D3001" t="s">
        <v>94</v>
      </c>
      <c r="E3001" t="s">
        <v>132</v>
      </c>
      <c r="F3001" t="s">
        <v>8579</v>
      </c>
      <c r="G3001" t="s">
        <v>197</v>
      </c>
      <c r="H3001" t="s">
        <v>135</v>
      </c>
      <c r="I3001" t="s">
        <v>136</v>
      </c>
      <c r="J3001" t="s">
        <v>137</v>
      </c>
      <c r="K3001" t="s">
        <v>138</v>
      </c>
      <c r="L3001" t="s">
        <v>8580</v>
      </c>
      <c r="M3001" t="s">
        <v>8581</v>
      </c>
      <c r="N3001" s="26">
        <v>4.2613888879999999</v>
      </c>
      <c r="O3001">
        <v>0</v>
      </c>
      <c r="P3001">
        <v>1</v>
      </c>
      <c r="Q3001">
        <v>0</v>
      </c>
      <c r="R3001">
        <v>0</v>
      </c>
      <c r="S3001">
        <v>0</v>
      </c>
      <c r="T3001">
        <v>1</v>
      </c>
      <c r="U3001">
        <v>0</v>
      </c>
      <c r="V3001">
        <v>0</v>
      </c>
      <c r="W3001" s="26">
        <v>0</v>
      </c>
      <c r="X3001" s="26">
        <v>1.1051538417093789</v>
      </c>
      <c r="Y3001" s="26">
        <v>0</v>
      </c>
      <c r="Z3001" s="26">
        <v>0</v>
      </c>
      <c r="AA3001" s="26">
        <v>0</v>
      </c>
      <c r="AB3001" s="26">
        <v>1.3334104502635353</v>
      </c>
      <c r="AC3001" s="26">
        <v>0</v>
      </c>
      <c r="AD3001" s="26">
        <v>0</v>
      </c>
      <c r="AE3001" s="26">
        <v>2.4385642919729142</v>
      </c>
    </row>
    <row r="3002" spans="1:31" x14ac:dyDescent="0.3">
      <c r="A3002">
        <v>2779421</v>
      </c>
      <c r="B3002">
        <v>1</v>
      </c>
      <c r="C3002" t="s">
        <v>80</v>
      </c>
      <c r="D3002" t="s">
        <v>102</v>
      </c>
      <c r="E3002" t="s">
        <v>146</v>
      </c>
      <c r="F3002" t="s">
        <v>8582</v>
      </c>
      <c r="G3002" t="s">
        <v>326</v>
      </c>
      <c r="H3002" t="s">
        <v>149</v>
      </c>
      <c r="I3002" t="s">
        <v>136</v>
      </c>
      <c r="J3002" t="s">
        <v>137</v>
      </c>
      <c r="K3002" t="s">
        <v>138</v>
      </c>
      <c r="L3002" t="s">
        <v>8583</v>
      </c>
      <c r="M3002" t="s">
        <v>8584</v>
      </c>
      <c r="N3002" s="26">
        <v>0.30944444399999999</v>
      </c>
      <c r="O3002">
        <v>0</v>
      </c>
      <c r="P3002">
        <v>195</v>
      </c>
      <c r="Q3002">
        <v>0</v>
      </c>
      <c r="R3002">
        <v>2</v>
      </c>
      <c r="S3002">
        <v>0</v>
      </c>
      <c r="T3002">
        <v>56</v>
      </c>
      <c r="U3002">
        <v>0</v>
      </c>
      <c r="V3002">
        <v>0</v>
      </c>
      <c r="W3002" s="26">
        <v>0</v>
      </c>
      <c r="X3002" s="26">
        <v>11.380737927132984</v>
      </c>
      <c r="Y3002" s="26">
        <v>0</v>
      </c>
      <c r="Z3002" s="26">
        <v>0</v>
      </c>
      <c r="AA3002" s="26">
        <v>0</v>
      </c>
      <c r="AB3002" s="26">
        <v>14.092258833326278</v>
      </c>
      <c r="AC3002" s="26">
        <v>0</v>
      </c>
      <c r="AD3002" s="26">
        <v>0</v>
      </c>
      <c r="AE3002" s="26">
        <v>25.47299676045926</v>
      </c>
    </row>
    <row r="3003" spans="1:31" x14ac:dyDescent="0.3">
      <c r="A3003">
        <v>2779607</v>
      </c>
      <c r="B3003">
        <v>1</v>
      </c>
      <c r="C3003" t="s">
        <v>81</v>
      </c>
      <c r="D3003" t="s">
        <v>125</v>
      </c>
      <c r="E3003" t="s">
        <v>157</v>
      </c>
      <c r="F3003" t="s">
        <v>8585</v>
      </c>
      <c r="G3003" t="s">
        <v>159</v>
      </c>
      <c r="H3003" t="s">
        <v>149</v>
      </c>
      <c r="I3003" t="s">
        <v>136</v>
      </c>
      <c r="J3003" t="s">
        <v>137</v>
      </c>
      <c r="K3003" t="s">
        <v>138</v>
      </c>
      <c r="L3003" t="s">
        <v>8586</v>
      </c>
      <c r="M3003" t="s">
        <v>8587</v>
      </c>
      <c r="N3003" s="26">
        <v>0.26638888799999999</v>
      </c>
      <c r="O3003">
        <v>2</v>
      </c>
      <c r="P3003">
        <v>95</v>
      </c>
      <c r="Q3003">
        <v>35</v>
      </c>
      <c r="R3003">
        <v>149</v>
      </c>
      <c r="S3003">
        <v>1</v>
      </c>
      <c r="T3003">
        <v>12</v>
      </c>
      <c r="U3003">
        <v>1</v>
      </c>
      <c r="V3003">
        <v>0</v>
      </c>
      <c r="W3003" s="26">
        <v>0.11279230976222222</v>
      </c>
      <c r="X3003" s="26">
        <v>2.772734383066592</v>
      </c>
      <c r="Y3003" s="26">
        <v>3.5561931719271396</v>
      </c>
      <c r="Z3003" s="26">
        <v>1.8462885301509564</v>
      </c>
      <c r="AA3003" s="26">
        <v>2.7644484148748596</v>
      </c>
      <c r="AB3003" s="26">
        <v>6.8099024170201125E-2</v>
      </c>
      <c r="AC3003" s="26">
        <v>63.049209228784242</v>
      </c>
      <c r="AD3003" s="26">
        <v>0</v>
      </c>
      <c r="AE3003" s="26">
        <v>74.169765062736218</v>
      </c>
    </row>
    <row r="3004" spans="1:31" x14ac:dyDescent="0.3">
      <c r="A3004">
        <v>2779999</v>
      </c>
      <c r="B3004">
        <v>1</v>
      </c>
      <c r="C3004" t="s">
        <v>81</v>
      </c>
      <c r="D3004" t="s">
        <v>112</v>
      </c>
      <c r="E3004" t="s">
        <v>141</v>
      </c>
      <c r="F3004" t="s">
        <v>8588</v>
      </c>
      <c r="G3004" t="s">
        <v>143</v>
      </c>
      <c r="H3004" t="s">
        <v>135</v>
      </c>
      <c r="I3004" t="s">
        <v>136</v>
      </c>
      <c r="J3004" t="s">
        <v>137</v>
      </c>
      <c r="K3004" t="s">
        <v>138</v>
      </c>
      <c r="L3004" t="s">
        <v>8589</v>
      </c>
      <c r="M3004" t="s">
        <v>8590</v>
      </c>
      <c r="N3004" s="26">
        <v>2.7991666660000001</v>
      </c>
      <c r="O3004">
        <v>0</v>
      </c>
      <c r="P3004">
        <v>1187</v>
      </c>
      <c r="Q3004">
        <v>0</v>
      </c>
      <c r="R3004">
        <v>14</v>
      </c>
      <c r="S3004">
        <v>0</v>
      </c>
      <c r="T3004">
        <v>109</v>
      </c>
      <c r="U3004">
        <v>0</v>
      </c>
      <c r="V3004">
        <v>0</v>
      </c>
      <c r="W3004" s="26">
        <v>0</v>
      </c>
      <c r="X3004" s="26">
        <v>645.18254888916101</v>
      </c>
      <c r="Y3004" s="26">
        <v>0</v>
      </c>
      <c r="Z3004" s="26">
        <v>0</v>
      </c>
      <c r="AA3004" s="26">
        <v>0</v>
      </c>
      <c r="AB3004" s="26">
        <v>162.1259496456999</v>
      </c>
      <c r="AC3004" s="26">
        <v>0</v>
      </c>
      <c r="AD3004" s="26">
        <v>0</v>
      </c>
      <c r="AE3004" s="26">
        <v>807.30849853486097</v>
      </c>
    </row>
    <row r="3005" spans="1:31" x14ac:dyDescent="0.3">
      <c r="A3005">
        <v>2779942</v>
      </c>
      <c r="B3005">
        <v>1</v>
      </c>
      <c r="C3005" t="s">
        <v>81</v>
      </c>
      <c r="D3005" t="s">
        <v>120</v>
      </c>
      <c r="E3005" t="s">
        <v>152</v>
      </c>
      <c r="F3005" t="s">
        <v>4282</v>
      </c>
      <c r="G3005" t="s">
        <v>159</v>
      </c>
      <c r="H3005" t="s">
        <v>149</v>
      </c>
      <c r="I3005" t="s">
        <v>136</v>
      </c>
      <c r="J3005" t="s">
        <v>137</v>
      </c>
      <c r="K3005" t="s">
        <v>138</v>
      </c>
      <c r="L3005" t="s">
        <v>8591</v>
      </c>
      <c r="M3005" t="s">
        <v>8592</v>
      </c>
      <c r="N3005" s="26">
        <v>0.49888888799999997</v>
      </c>
      <c r="O3005">
        <v>2</v>
      </c>
      <c r="P3005">
        <v>1</v>
      </c>
      <c r="Q3005">
        <v>65</v>
      </c>
      <c r="R3005">
        <v>29</v>
      </c>
      <c r="S3005">
        <v>6</v>
      </c>
      <c r="T3005">
        <v>2</v>
      </c>
      <c r="U3005">
        <v>1</v>
      </c>
      <c r="V3005">
        <v>0</v>
      </c>
      <c r="W3005" s="26">
        <v>0.2942735336722222</v>
      </c>
      <c r="X3005" s="26">
        <v>0</v>
      </c>
      <c r="Y3005" s="26">
        <v>1.4799113215999995</v>
      </c>
      <c r="Z3005" s="26">
        <v>0.20498593827555556</v>
      </c>
      <c r="AA3005" s="26">
        <v>10.990159831239414</v>
      </c>
      <c r="AB3005" s="26">
        <v>0</v>
      </c>
      <c r="AC3005" s="26">
        <v>26.903040201546755</v>
      </c>
      <c r="AD3005" s="26">
        <v>0</v>
      </c>
      <c r="AE3005" s="26">
        <v>39.872370826333949</v>
      </c>
    </row>
    <row r="3006" spans="1:31" x14ac:dyDescent="0.3">
      <c r="A3006">
        <v>2780429</v>
      </c>
      <c r="B3006">
        <v>1</v>
      </c>
      <c r="C3006" t="s">
        <v>80</v>
      </c>
      <c r="D3006" t="s">
        <v>107</v>
      </c>
      <c r="E3006" t="s">
        <v>141</v>
      </c>
      <c r="F3006" t="s">
        <v>8593</v>
      </c>
      <c r="G3006" t="s">
        <v>143</v>
      </c>
      <c r="H3006" t="s">
        <v>135</v>
      </c>
      <c r="I3006" t="s">
        <v>136</v>
      </c>
      <c r="J3006" t="s">
        <v>137</v>
      </c>
      <c r="K3006" t="s">
        <v>138</v>
      </c>
      <c r="L3006" t="s">
        <v>8594</v>
      </c>
      <c r="M3006" t="s">
        <v>8595</v>
      </c>
      <c r="N3006" s="26">
        <v>1.03</v>
      </c>
      <c r="O3006">
        <v>0</v>
      </c>
      <c r="P3006">
        <v>335</v>
      </c>
      <c r="Q3006">
        <v>0</v>
      </c>
      <c r="R3006">
        <v>8</v>
      </c>
      <c r="S3006">
        <v>0</v>
      </c>
      <c r="T3006">
        <v>36</v>
      </c>
      <c r="U3006">
        <v>0</v>
      </c>
      <c r="V3006">
        <v>0</v>
      </c>
      <c r="W3006" s="26">
        <v>0</v>
      </c>
      <c r="X3006" s="26">
        <v>39.475222931378859</v>
      </c>
      <c r="Y3006" s="26">
        <v>0</v>
      </c>
      <c r="Z3006" s="26">
        <v>0.94957404600189077</v>
      </c>
      <c r="AA3006" s="26">
        <v>0</v>
      </c>
      <c r="AB3006" s="26">
        <v>13.958277013014511</v>
      </c>
      <c r="AC3006" s="26">
        <v>0</v>
      </c>
      <c r="AD3006" s="26">
        <v>0</v>
      </c>
      <c r="AE3006" s="26">
        <v>54.38307399039526</v>
      </c>
    </row>
    <row r="3007" spans="1:31" x14ac:dyDescent="0.3">
      <c r="A3007">
        <v>2780698</v>
      </c>
      <c r="B3007">
        <v>1</v>
      </c>
      <c r="C3007" t="s">
        <v>81</v>
      </c>
      <c r="D3007" t="s">
        <v>123</v>
      </c>
      <c r="E3007" t="s">
        <v>132</v>
      </c>
      <c r="F3007" t="s">
        <v>8596</v>
      </c>
      <c r="G3007" t="s">
        <v>134</v>
      </c>
      <c r="H3007" t="s">
        <v>135</v>
      </c>
      <c r="I3007" t="s">
        <v>136</v>
      </c>
      <c r="J3007" t="s">
        <v>137</v>
      </c>
      <c r="K3007" t="s">
        <v>138</v>
      </c>
      <c r="L3007" t="s">
        <v>8597</v>
      </c>
      <c r="M3007" t="s">
        <v>8598</v>
      </c>
      <c r="N3007" s="26">
        <v>4.0277777769999998</v>
      </c>
      <c r="O3007">
        <v>0</v>
      </c>
      <c r="P3007">
        <v>1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 s="26">
        <v>0</v>
      </c>
      <c r="X3007" s="26">
        <v>0.81716356441268778</v>
      </c>
      <c r="Y3007" s="26">
        <v>0</v>
      </c>
      <c r="Z3007" s="26">
        <v>0</v>
      </c>
      <c r="AA3007" s="26">
        <v>0</v>
      </c>
      <c r="AB3007" s="26">
        <v>0</v>
      </c>
      <c r="AC3007" s="26">
        <v>0</v>
      </c>
      <c r="AD3007" s="26">
        <v>0</v>
      </c>
      <c r="AE3007" s="26">
        <v>0.81716356441268778</v>
      </c>
    </row>
    <row r="3008" spans="1:31" x14ac:dyDescent="0.3">
      <c r="A3008">
        <v>2780260</v>
      </c>
      <c r="B3008">
        <v>1</v>
      </c>
      <c r="C3008" t="s">
        <v>80</v>
      </c>
      <c r="D3008" t="s">
        <v>82</v>
      </c>
      <c r="E3008" t="s">
        <v>132</v>
      </c>
      <c r="F3008" t="s">
        <v>8599</v>
      </c>
      <c r="G3008" t="s">
        <v>1111</v>
      </c>
      <c r="H3008" t="s">
        <v>135</v>
      </c>
      <c r="I3008" t="s">
        <v>136</v>
      </c>
      <c r="J3008" t="s">
        <v>3</v>
      </c>
      <c r="K3008" t="s">
        <v>138</v>
      </c>
      <c r="L3008" t="s">
        <v>8600</v>
      </c>
      <c r="M3008" t="s">
        <v>8601</v>
      </c>
      <c r="N3008" s="26">
        <v>2.593611111</v>
      </c>
      <c r="O3008">
        <v>0</v>
      </c>
      <c r="P3008">
        <v>1</v>
      </c>
      <c r="Q3008">
        <v>0</v>
      </c>
      <c r="R3008">
        <v>0</v>
      </c>
      <c r="S3008">
        <v>0</v>
      </c>
      <c r="T3008">
        <v>3</v>
      </c>
      <c r="U3008">
        <v>0</v>
      </c>
      <c r="V3008">
        <v>0</v>
      </c>
      <c r="W3008" s="26">
        <v>0</v>
      </c>
      <c r="X3008" s="26">
        <v>2.2101398151272919E-2</v>
      </c>
      <c r="Y3008" s="26">
        <v>0</v>
      </c>
      <c r="Z3008" s="26">
        <v>0</v>
      </c>
      <c r="AA3008" s="26">
        <v>0</v>
      </c>
      <c r="AB3008" s="26">
        <v>0.3004436215711293</v>
      </c>
      <c r="AC3008" s="26">
        <v>0</v>
      </c>
      <c r="AD3008" s="26">
        <v>0</v>
      </c>
      <c r="AE3008" s="26">
        <v>0.32254501972240224</v>
      </c>
    </row>
    <row r="3009" spans="1:31" x14ac:dyDescent="0.3">
      <c r="A3009">
        <v>2780262</v>
      </c>
      <c r="B3009">
        <v>2</v>
      </c>
      <c r="C3009" t="s">
        <v>81</v>
      </c>
      <c r="D3009" t="s">
        <v>120</v>
      </c>
      <c r="E3009" t="s">
        <v>141</v>
      </c>
      <c r="F3009" t="s">
        <v>8602</v>
      </c>
      <c r="G3009" t="s">
        <v>344</v>
      </c>
      <c r="H3009" t="s">
        <v>135</v>
      </c>
      <c r="I3009" t="s">
        <v>136</v>
      </c>
      <c r="J3009" t="s">
        <v>137</v>
      </c>
      <c r="K3009" t="s">
        <v>138</v>
      </c>
      <c r="L3009" t="s">
        <v>8603</v>
      </c>
      <c r="M3009" t="s">
        <v>8604</v>
      </c>
      <c r="N3009" s="26">
        <v>0.171944444</v>
      </c>
      <c r="O3009">
        <v>0</v>
      </c>
      <c r="P3009">
        <v>79</v>
      </c>
      <c r="Q3009">
        <v>0</v>
      </c>
      <c r="R3009">
        <v>5</v>
      </c>
      <c r="S3009">
        <v>0</v>
      </c>
      <c r="T3009">
        <v>5</v>
      </c>
      <c r="U3009">
        <v>0</v>
      </c>
      <c r="V3009">
        <v>0</v>
      </c>
      <c r="W3009" s="26">
        <v>0</v>
      </c>
      <c r="X3009" s="26">
        <v>2.6790345737967383</v>
      </c>
      <c r="Y3009" s="26">
        <v>0</v>
      </c>
      <c r="Z3009" s="26">
        <v>0</v>
      </c>
      <c r="AA3009" s="26">
        <v>0</v>
      </c>
      <c r="AB3009" s="26">
        <v>1.0208350418329392E-2</v>
      </c>
      <c r="AC3009" s="26">
        <v>0</v>
      </c>
      <c r="AD3009" s="26">
        <v>0</v>
      </c>
      <c r="AE3009" s="26">
        <v>2.6892429242150677</v>
      </c>
    </row>
    <row r="3010" spans="1:31" x14ac:dyDescent="0.3">
      <c r="A3010">
        <v>2780215</v>
      </c>
      <c r="B3010">
        <v>2</v>
      </c>
      <c r="C3010" t="s">
        <v>80</v>
      </c>
      <c r="D3010" t="s">
        <v>91</v>
      </c>
      <c r="E3010" t="s">
        <v>146</v>
      </c>
      <c r="F3010" t="s">
        <v>8605</v>
      </c>
      <c r="G3010" t="s">
        <v>628</v>
      </c>
      <c r="H3010" t="s">
        <v>149</v>
      </c>
      <c r="I3010" t="s">
        <v>136</v>
      </c>
      <c r="J3010" t="s">
        <v>137</v>
      </c>
      <c r="K3010" t="s">
        <v>187</v>
      </c>
      <c r="L3010" t="s">
        <v>8606</v>
      </c>
      <c r="M3010" t="s">
        <v>8607</v>
      </c>
      <c r="N3010" s="26">
        <v>4.8630555549999999</v>
      </c>
      <c r="O3010">
        <v>0</v>
      </c>
      <c r="P3010">
        <v>62</v>
      </c>
      <c r="Q3010">
        <v>0</v>
      </c>
      <c r="R3010">
        <v>5</v>
      </c>
      <c r="S3010">
        <v>0</v>
      </c>
      <c r="T3010">
        <v>1</v>
      </c>
      <c r="U3010">
        <v>0</v>
      </c>
      <c r="V3010">
        <v>0</v>
      </c>
      <c r="W3010" s="26">
        <v>0</v>
      </c>
      <c r="X3010" s="26">
        <v>75.412182716416226</v>
      </c>
      <c r="Y3010" s="26">
        <v>0</v>
      </c>
      <c r="Z3010" s="26">
        <v>0</v>
      </c>
      <c r="AA3010" s="26">
        <v>0</v>
      </c>
      <c r="AB3010" s="26">
        <v>0</v>
      </c>
      <c r="AC3010" s="26">
        <v>0</v>
      </c>
      <c r="AD3010" s="26">
        <v>0</v>
      </c>
      <c r="AE3010" s="26">
        <v>75.412182716416226</v>
      </c>
    </row>
    <row r="3011" spans="1:31" x14ac:dyDescent="0.3">
      <c r="A3011">
        <v>2780466</v>
      </c>
      <c r="B3011">
        <v>1</v>
      </c>
      <c r="C3011" t="s">
        <v>80</v>
      </c>
      <c r="D3011" t="s">
        <v>89</v>
      </c>
      <c r="E3011" t="s">
        <v>132</v>
      </c>
      <c r="F3011" t="s">
        <v>8608</v>
      </c>
      <c r="G3011" t="s">
        <v>307</v>
      </c>
      <c r="H3011" t="s">
        <v>135</v>
      </c>
      <c r="I3011" t="s">
        <v>136</v>
      </c>
      <c r="J3011" t="s">
        <v>137</v>
      </c>
      <c r="K3011" t="s">
        <v>138</v>
      </c>
      <c r="L3011" t="s">
        <v>8609</v>
      </c>
      <c r="M3011" t="s">
        <v>8610</v>
      </c>
      <c r="N3011" s="26">
        <v>1.623611111</v>
      </c>
      <c r="O3011">
        <v>0</v>
      </c>
      <c r="P3011">
        <v>2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 s="26">
        <v>0</v>
      </c>
      <c r="X3011" s="26">
        <v>0.61665672774467273</v>
      </c>
      <c r="Y3011" s="26">
        <v>0</v>
      </c>
      <c r="Z3011" s="26">
        <v>0</v>
      </c>
      <c r="AA3011" s="26">
        <v>0</v>
      </c>
      <c r="AB3011" s="26">
        <v>0</v>
      </c>
      <c r="AC3011" s="26">
        <v>0</v>
      </c>
      <c r="AD3011" s="26">
        <v>0</v>
      </c>
      <c r="AE3011" s="26">
        <v>0.61665672774467273</v>
      </c>
    </row>
    <row r="3012" spans="1:31" x14ac:dyDescent="0.3">
      <c r="A3012">
        <v>2780323</v>
      </c>
      <c r="B3012">
        <v>1</v>
      </c>
      <c r="C3012" t="s">
        <v>81</v>
      </c>
      <c r="D3012" t="s">
        <v>120</v>
      </c>
      <c r="E3012" t="s">
        <v>157</v>
      </c>
      <c r="F3012" t="s">
        <v>5576</v>
      </c>
      <c r="G3012" t="s">
        <v>159</v>
      </c>
      <c r="H3012" t="s">
        <v>149</v>
      </c>
      <c r="I3012" t="s">
        <v>136</v>
      </c>
      <c r="J3012" t="s">
        <v>137</v>
      </c>
      <c r="K3012" t="s">
        <v>138</v>
      </c>
      <c r="L3012" t="s">
        <v>8611</v>
      </c>
      <c r="M3012" t="s">
        <v>8612</v>
      </c>
      <c r="N3012" s="26">
        <v>0.94722222199999995</v>
      </c>
      <c r="O3012">
        <v>8</v>
      </c>
      <c r="P3012">
        <v>1235</v>
      </c>
      <c r="Q3012">
        <v>117</v>
      </c>
      <c r="R3012">
        <v>69</v>
      </c>
      <c r="S3012">
        <v>21</v>
      </c>
      <c r="T3012">
        <v>70</v>
      </c>
      <c r="U3012">
        <v>2</v>
      </c>
      <c r="V3012">
        <v>0</v>
      </c>
      <c r="W3012" s="26">
        <v>1.6878603702683335</v>
      </c>
      <c r="X3012" s="26">
        <v>199.90672537324238</v>
      </c>
      <c r="Y3012" s="26">
        <v>10.443664116593805</v>
      </c>
      <c r="Z3012" s="26">
        <v>4.9661950670385657</v>
      </c>
      <c r="AA3012" s="26">
        <v>181.59424567867705</v>
      </c>
      <c r="AB3012" s="26">
        <v>36.182082371104684</v>
      </c>
      <c r="AC3012" s="26">
        <v>64.350521225872555</v>
      </c>
      <c r="AD3012" s="26">
        <v>0</v>
      </c>
      <c r="AE3012" s="26">
        <v>499.13129420279739</v>
      </c>
    </row>
    <row r="3013" spans="1:31" x14ac:dyDescent="0.3">
      <c r="A3013">
        <v>2780678</v>
      </c>
      <c r="B3013">
        <v>1</v>
      </c>
      <c r="C3013" t="s">
        <v>80</v>
      </c>
      <c r="D3013" t="s">
        <v>101</v>
      </c>
      <c r="E3013" t="s">
        <v>170</v>
      </c>
      <c r="F3013" t="s">
        <v>8613</v>
      </c>
      <c r="G3013" t="s">
        <v>204</v>
      </c>
      <c r="H3013" t="s">
        <v>135</v>
      </c>
      <c r="I3013" t="s">
        <v>136</v>
      </c>
      <c r="J3013" t="s">
        <v>137</v>
      </c>
      <c r="K3013" t="s">
        <v>138</v>
      </c>
      <c r="L3013" t="s">
        <v>8614</v>
      </c>
      <c r="M3013" t="s">
        <v>8615</v>
      </c>
      <c r="N3013" s="26">
        <v>0.40805555500000001</v>
      </c>
      <c r="O3013">
        <v>0</v>
      </c>
      <c r="P3013">
        <v>55</v>
      </c>
      <c r="Q3013">
        <v>0</v>
      </c>
      <c r="R3013">
        <v>5</v>
      </c>
      <c r="S3013">
        <v>0</v>
      </c>
      <c r="T3013">
        <v>13</v>
      </c>
      <c r="U3013">
        <v>0</v>
      </c>
      <c r="V3013">
        <v>0</v>
      </c>
      <c r="W3013" s="26">
        <v>0</v>
      </c>
      <c r="X3013" s="26">
        <v>7.7240850610405927</v>
      </c>
      <c r="Y3013" s="26">
        <v>0</v>
      </c>
      <c r="Z3013" s="26">
        <v>0.18719669721734766</v>
      </c>
      <c r="AA3013" s="26">
        <v>0</v>
      </c>
      <c r="AB3013" s="26">
        <v>5.0005945786224855</v>
      </c>
      <c r="AC3013" s="26">
        <v>0</v>
      </c>
      <c r="AD3013" s="26">
        <v>0</v>
      </c>
      <c r="AE3013" s="26">
        <v>12.911876336880425</v>
      </c>
    </row>
    <row r="3014" spans="1:31" x14ac:dyDescent="0.3">
      <c r="A3014">
        <v>2780492</v>
      </c>
      <c r="B3014">
        <v>1</v>
      </c>
      <c r="C3014" t="s">
        <v>80</v>
      </c>
      <c r="D3014" t="s">
        <v>95</v>
      </c>
      <c r="E3014" t="s">
        <v>170</v>
      </c>
      <c r="F3014" t="s">
        <v>8616</v>
      </c>
      <c r="G3014" t="s">
        <v>143</v>
      </c>
      <c r="H3014" t="s">
        <v>135</v>
      </c>
      <c r="I3014" t="s">
        <v>136</v>
      </c>
      <c r="J3014" t="s">
        <v>137</v>
      </c>
      <c r="K3014" t="s">
        <v>138</v>
      </c>
      <c r="L3014" t="s">
        <v>8617</v>
      </c>
      <c r="M3014" t="s">
        <v>8618</v>
      </c>
      <c r="N3014" s="26">
        <v>1.0108333329999999</v>
      </c>
      <c r="O3014">
        <v>0</v>
      </c>
      <c r="P3014">
        <v>17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 s="26">
        <v>0</v>
      </c>
      <c r="X3014" s="26">
        <v>0.71506232534964165</v>
      </c>
      <c r="Y3014" s="26">
        <v>0</v>
      </c>
      <c r="Z3014" s="26">
        <v>0</v>
      </c>
      <c r="AA3014" s="26">
        <v>0</v>
      </c>
      <c r="AB3014" s="26">
        <v>0</v>
      </c>
      <c r="AC3014" s="26">
        <v>0</v>
      </c>
      <c r="AD3014" s="26">
        <v>0</v>
      </c>
      <c r="AE3014" s="26">
        <v>0.71506232534964165</v>
      </c>
    </row>
    <row r="3015" spans="1:31" x14ac:dyDescent="0.3">
      <c r="A3015">
        <v>2780529</v>
      </c>
      <c r="B3015">
        <v>1</v>
      </c>
      <c r="C3015" t="s">
        <v>80</v>
      </c>
      <c r="D3015" t="s">
        <v>107</v>
      </c>
      <c r="E3015" t="s">
        <v>141</v>
      </c>
      <c r="F3015" t="s">
        <v>8619</v>
      </c>
      <c r="G3015" t="s">
        <v>425</v>
      </c>
      <c r="H3015" t="s">
        <v>135</v>
      </c>
      <c r="I3015" t="s">
        <v>136</v>
      </c>
      <c r="J3015" t="s">
        <v>137</v>
      </c>
      <c r="K3015" t="s">
        <v>138</v>
      </c>
      <c r="L3015" t="s">
        <v>8620</v>
      </c>
      <c r="M3015" t="s">
        <v>8621</v>
      </c>
      <c r="N3015" s="26">
        <v>3.82</v>
      </c>
      <c r="O3015">
        <v>0</v>
      </c>
      <c r="P3015">
        <v>8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 s="26">
        <v>0</v>
      </c>
      <c r="X3015" s="26">
        <v>0.65409394680220501</v>
      </c>
      <c r="Y3015" s="26">
        <v>0</v>
      </c>
      <c r="Z3015" s="26">
        <v>0</v>
      </c>
      <c r="AA3015" s="26">
        <v>0</v>
      </c>
      <c r="AB3015" s="26">
        <v>0</v>
      </c>
      <c r="AC3015" s="26">
        <v>0</v>
      </c>
      <c r="AD3015" s="26">
        <v>0</v>
      </c>
      <c r="AE3015" s="26">
        <v>0.65409394680220501</v>
      </c>
    </row>
    <row r="3016" spans="1:31" x14ac:dyDescent="0.3">
      <c r="A3016">
        <v>2780386</v>
      </c>
      <c r="B3016">
        <v>1</v>
      </c>
      <c r="C3016" t="s">
        <v>81</v>
      </c>
      <c r="D3016" t="s">
        <v>122</v>
      </c>
      <c r="E3016" t="s">
        <v>146</v>
      </c>
      <c r="F3016" t="s">
        <v>8622</v>
      </c>
      <c r="G3016" t="s">
        <v>143</v>
      </c>
      <c r="H3016" t="s">
        <v>149</v>
      </c>
      <c r="I3016" t="s">
        <v>136</v>
      </c>
      <c r="J3016" t="s">
        <v>137</v>
      </c>
      <c r="K3016" t="s">
        <v>138</v>
      </c>
      <c r="L3016" t="s">
        <v>8623</v>
      </c>
      <c r="M3016" t="s">
        <v>8624</v>
      </c>
      <c r="N3016" s="26">
        <v>0.628611111</v>
      </c>
      <c r="O3016">
        <v>0</v>
      </c>
      <c r="P3016">
        <v>0</v>
      </c>
      <c r="Q3016">
        <v>5</v>
      </c>
      <c r="R3016">
        <v>0</v>
      </c>
      <c r="S3016">
        <v>4</v>
      </c>
      <c r="T3016">
        <v>0</v>
      </c>
      <c r="U3016">
        <v>0</v>
      </c>
      <c r="V3016">
        <v>0</v>
      </c>
      <c r="W3016" s="26">
        <v>0</v>
      </c>
      <c r="X3016" s="26">
        <v>0</v>
      </c>
      <c r="Y3016" s="26">
        <v>4.895922736655077</v>
      </c>
      <c r="Z3016" s="26">
        <v>0</v>
      </c>
      <c r="AA3016" s="26">
        <v>33.274262642483016</v>
      </c>
      <c r="AB3016" s="26">
        <v>0</v>
      </c>
      <c r="AC3016" s="26">
        <v>0</v>
      </c>
      <c r="AD3016" s="26">
        <v>0</v>
      </c>
      <c r="AE3016" s="26">
        <v>38.17018537913809</v>
      </c>
    </row>
    <row r="3017" spans="1:31" x14ac:dyDescent="0.3">
      <c r="A3017">
        <v>2780635</v>
      </c>
      <c r="B3017">
        <v>1</v>
      </c>
      <c r="C3017" t="s">
        <v>80</v>
      </c>
      <c r="D3017" t="s">
        <v>90</v>
      </c>
      <c r="E3017" t="s">
        <v>141</v>
      </c>
      <c r="F3017" t="s">
        <v>8625</v>
      </c>
      <c r="G3017" t="s">
        <v>303</v>
      </c>
      <c r="H3017" t="s">
        <v>135</v>
      </c>
      <c r="I3017" t="s">
        <v>136</v>
      </c>
      <c r="J3017" t="s">
        <v>137</v>
      </c>
      <c r="K3017" t="s">
        <v>138</v>
      </c>
      <c r="L3017" t="s">
        <v>8626</v>
      </c>
      <c r="M3017" t="s">
        <v>8627</v>
      </c>
      <c r="N3017" s="26">
        <v>2.9483333329999999</v>
      </c>
      <c r="O3017">
        <v>0</v>
      </c>
      <c r="P3017">
        <v>637</v>
      </c>
      <c r="Q3017">
        <v>0</v>
      </c>
      <c r="R3017">
        <v>0</v>
      </c>
      <c r="S3017">
        <v>0</v>
      </c>
      <c r="T3017">
        <v>80</v>
      </c>
      <c r="U3017">
        <v>0</v>
      </c>
      <c r="V3017">
        <v>0</v>
      </c>
      <c r="W3017" s="26">
        <v>0</v>
      </c>
      <c r="X3017" s="26">
        <v>697.943503714798</v>
      </c>
      <c r="Y3017" s="26">
        <v>0</v>
      </c>
      <c r="Z3017" s="26">
        <v>0</v>
      </c>
      <c r="AA3017" s="26">
        <v>0</v>
      </c>
      <c r="AB3017" s="26">
        <v>192.0506458206749</v>
      </c>
      <c r="AC3017" s="26">
        <v>0</v>
      </c>
      <c r="AD3017" s="26">
        <v>0</v>
      </c>
      <c r="AE3017" s="26">
        <v>889.99414953547284</v>
      </c>
    </row>
    <row r="3018" spans="1:31" x14ac:dyDescent="0.3">
      <c r="A3018">
        <v>2780130</v>
      </c>
      <c r="B3018">
        <v>2</v>
      </c>
      <c r="C3018" t="s">
        <v>80</v>
      </c>
      <c r="D3018" t="s">
        <v>82</v>
      </c>
      <c r="E3018" t="s">
        <v>141</v>
      </c>
      <c r="F3018" t="s">
        <v>8628</v>
      </c>
      <c r="G3018" t="s">
        <v>204</v>
      </c>
      <c r="H3018" t="s">
        <v>135</v>
      </c>
      <c r="I3018" t="s">
        <v>136</v>
      </c>
      <c r="J3018" t="s">
        <v>137</v>
      </c>
      <c r="K3018" t="s">
        <v>138</v>
      </c>
      <c r="L3018" t="s">
        <v>8424</v>
      </c>
      <c r="M3018" t="s">
        <v>8629</v>
      </c>
      <c r="N3018" s="26">
        <v>0.24305555500000001</v>
      </c>
      <c r="O3018">
        <v>0</v>
      </c>
      <c r="P3018">
        <v>262</v>
      </c>
      <c r="Q3018">
        <v>0</v>
      </c>
      <c r="R3018">
        <v>0</v>
      </c>
      <c r="S3018">
        <v>0</v>
      </c>
      <c r="T3018">
        <v>96</v>
      </c>
      <c r="U3018">
        <v>0</v>
      </c>
      <c r="V3018">
        <v>1</v>
      </c>
      <c r="W3018" s="26">
        <v>0</v>
      </c>
      <c r="X3018" s="26">
        <v>20.58336169853094</v>
      </c>
      <c r="Y3018" s="26">
        <v>0</v>
      </c>
      <c r="Z3018" s="26">
        <v>0</v>
      </c>
      <c r="AA3018" s="26">
        <v>0</v>
      </c>
      <c r="AB3018" s="26">
        <v>20.644728323454007</v>
      </c>
      <c r="AC3018" s="26">
        <v>0</v>
      </c>
      <c r="AD3018" s="26">
        <v>2.7555806345176661</v>
      </c>
      <c r="AE3018" s="26">
        <v>43.983670656502611</v>
      </c>
    </row>
    <row r="3019" spans="1:31" x14ac:dyDescent="0.3">
      <c r="A3019">
        <v>2780243</v>
      </c>
      <c r="B3019">
        <v>1</v>
      </c>
      <c r="C3019" t="s">
        <v>80</v>
      </c>
      <c r="D3019" t="s">
        <v>108</v>
      </c>
      <c r="E3019" t="s">
        <v>152</v>
      </c>
      <c r="F3019" t="s">
        <v>290</v>
      </c>
      <c r="G3019" t="s">
        <v>186</v>
      </c>
      <c r="H3019" t="s">
        <v>149</v>
      </c>
      <c r="I3019" t="s">
        <v>136</v>
      </c>
      <c r="J3019" t="s">
        <v>137</v>
      </c>
      <c r="K3019" t="s">
        <v>187</v>
      </c>
      <c r="L3019" t="s">
        <v>8630</v>
      </c>
      <c r="M3019" t="s">
        <v>8631</v>
      </c>
      <c r="N3019" s="26">
        <v>6.4894444440000001</v>
      </c>
      <c r="O3019">
        <v>0</v>
      </c>
      <c r="P3019">
        <v>862</v>
      </c>
      <c r="Q3019">
        <v>5</v>
      </c>
      <c r="R3019">
        <v>111</v>
      </c>
      <c r="S3019">
        <v>2</v>
      </c>
      <c r="T3019">
        <v>158</v>
      </c>
      <c r="U3019">
        <v>1</v>
      </c>
      <c r="V3019">
        <v>0</v>
      </c>
      <c r="W3019" s="26">
        <v>0</v>
      </c>
      <c r="X3019" s="26">
        <v>1205.8479872169492</v>
      </c>
      <c r="Y3019" s="26">
        <v>128.5148653090273</v>
      </c>
      <c r="Z3019" s="26">
        <v>94.225463036463125</v>
      </c>
      <c r="AA3019" s="26">
        <v>78.209915760128737</v>
      </c>
      <c r="AB3019" s="26">
        <v>706.56202089426688</v>
      </c>
      <c r="AC3019" s="26">
        <v>552.70415449471182</v>
      </c>
      <c r="AD3019" s="26">
        <v>0</v>
      </c>
      <c r="AE3019" s="26">
        <v>2766.0644067115472</v>
      </c>
    </row>
    <row r="3020" spans="1:31" x14ac:dyDescent="0.3">
      <c r="A3020">
        <v>2780217</v>
      </c>
      <c r="B3020">
        <v>1</v>
      </c>
      <c r="C3020" t="s">
        <v>80</v>
      </c>
      <c r="D3020" t="s">
        <v>108</v>
      </c>
      <c r="E3020" t="s">
        <v>146</v>
      </c>
      <c r="F3020" t="s">
        <v>3065</v>
      </c>
      <c r="G3020" t="s">
        <v>186</v>
      </c>
      <c r="H3020" t="s">
        <v>149</v>
      </c>
      <c r="I3020" t="s">
        <v>136</v>
      </c>
      <c r="J3020" t="s">
        <v>137</v>
      </c>
      <c r="K3020" t="s">
        <v>187</v>
      </c>
      <c r="L3020" t="s">
        <v>8632</v>
      </c>
      <c r="M3020" t="s">
        <v>8633</v>
      </c>
      <c r="N3020" s="26">
        <v>8.0658333330000005</v>
      </c>
      <c r="O3020">
        <v>0</v>
      </c>
      <c r="P3020">
        <v>90</v>
      </c>
      <c r="Q3020">
        <v>0</v>
      </c>
      <c r="R3020">
        <v>104</v>
      </c>
      <c r="S3020">
        <v>0</v>
      </c>
      <c r="T3020">
        <v>61</v>
      </c>
      <c r="U3020">
        <v>0</v>
      </c>
      <c r="V3020">
        <v>0</v>
      </c>
      <c r="W3020" s="26">
        <v>0</v>
      </c>
      <c r="X3020" s="26">
        <v>214.96446665766018</v>
      </c>
      <c r="Y3020" s="26">
        <v>0</v>
      </c>
      <c r="Z3020" s="26">
        <v>159.3457507263706</v>
      </c>
      <c r="AA3020" s="26">
        <v>0</v>
      </c>
      <c r="AB3020" s="26">
        <v>280.08054450973407</v>
      </c>
      <c r="AC3020" s="26">
        <v>0</v>
      </c>
      <c r="AD3020" s="26">
        <v>0</v>
      </c>
      <c r="AE3020" s="26">
        <v>654.39076189376487</v>
      </c>
    </row>
    <row r="3021" spans="1:31" x14ac:dyDescent="0.3">
      <c r="A3021">
        <v>2780684</v>
      </c>
      <c r="B3021">
        <v>2</v>
      </c>
      <c r="C3021" t="s">
        <v>81</v>
      </c>
      <c r="D3021" t="s">
        <v>127</v>
      </c>
      <c r="E3021" t="s">
        <v>152</v>
      </c>
      <c r="F3021" t="s">
        <v>834</v>
      </c>
      <c r="G3021" t="s">
        <v>148</v>
      </c>
      <c r="H3021" t="s">
        <v>149</v>
      </c>
      <c r="I3021" t="s">
        <v>136</v>
      </c>
      <c r="J3021" t="s">
        <v>137</v>
      </c>
      <c r="K3021" t="s">
        <v>138</v>
      </c>
      <c r="L3021" t="s">
        <v>8634</v>
      </c>
      <c r="M3021" t="s">
        <v>8635</v>
      </c>
      <c r="N3021" s="26">
        <v>0.98722222199999998</v>
      </c>
      <c r="O3021">
        <v>3</v>
      </c>
      <c r="P3021">
        <v>127</v>
      </c>
      <c r="Q3021">
        <v>89</v>
      </c>
      <c r="R3021">
        <v>163</v>
      </c>
      <c r="S3021">
        <v>14</v>
      </c>
      <c r="T3021">
        <v>19</v>
      </c>
      <c r="U3021">
        <v>0</v>
      </c>
      <c r="V3021">
        <v>1</v>
      </c>
      <c r="W3021" s="26">
        <v>0</v>
      </c>
      <c r="X3021" s="26">
        <v>17.571325979513414</v>
      </c>
      <c r="Y3021" s="26">
        <v>6.1761217900976684</v>
      </c>
      <c r="Z3021" s="26">
        <v>9.0087912237697125</v>
      </c>
      <c r="AA3021" s="26">
        <v>40.987994771462681</v>
      </c>
      <c r="AB3021" s="26">
        <v>5.3042774193864837</v>
      </c>
      <c r="AC3021" s="26">
        <v>0</v>
      </c>
      <c r="AD3021" s="26">
        <v>39.480830193164444</v>
      </c>
      <c r="AE3021" s="26">
        <v>118.52934137739439</v>
      </c>
    </row>
    <row r="3022" spans="1:31" x14ac:dyDescent="0.3">
      <c r="A3022">
        <v>2780403</v>
      </c>
      <c r="B3022">
        <v>1</v>
      </c>
      <c r="C3022" t="s">
        <v>80</v>
      </c>
      <c r="D3022" t="s">
        <v>95</v>
      </c>
      <c r="E3022" t="s">
        <v>157</v>
      </c>
      <c r="F3022" t="s">
        <v>8636</v>
      </c>
      <c r="G3022" t="s">
        <v>159</v>
      </c>
      <c r="H3022" t="s">
        <v>149</v>
      </c>
      <c r="I3022" t="s">
        <v>136</v>
      </c>
      <c r="J3022" t="s">
        <v>137</v>
      </c>
      <c r="K3022" t="s">
        <v>138</v>
      </c>
      <c r="L3022" t="s">
        <v>8637</v>
      </c>
      <c r="M3022" t="s">
        <v>8638</v>
      </c>
      <c r="N3022" s="26">
        <v>1.738888888</v>
      </c>
      <c r="O3022">
        <v>0</v>
      </c>
      <c r="P3022">
        <v>0</v>
      </c>
      <c r="Q3022">
        <v>0</v>
      </c>
      <c r="R3022">
        <v>0</v>
      </c>
      <c r="S3022">
        <v>5</v>
      </c>
      <c r="T3022">
        <v>325</v>
      </c>
      <c r="U3022">
        <v>3</v>
      </c>
      <c r="V3022">
        <v>2</v>
      </c>
      <c r="W3022" s="26">
        <v>0</v>
      </c>
      <c r="X3022" s="26">
        <v>0</v>
      </c>
      <c r="Y3022" s="26">
        <v>0</v>
      </c>
      <c r="Z3022" s="26">
        <v>0</v>
      </c>
      <c r="AA3022" s="26">
        <v>76.266263273340712</v>
      </c>
      <c r="AB3022" s="26">
        <v>407.9348147964273</v>
      </c>
      <c r="AC3022" s="26">
        <v>4007.2495815690472</v>
      </c>
      <c r="AD3022" s="26">
        <v>42.974740522485369</v>
      </c>
      <c r="AE3022" s="26">
        <v>4534.4254001613008</v>
      </c>
    </row>
    <row r="3023" spans="1:31" x14ac:dyDescent="0.3">
      <c r="A3023">
        <v>2780449</v>
      </c>
      <c r="B3023">
        <v>1</v>
      </c>
      <c r="C3023" t="s">
        <v>81</v>
      </c>
      <c r="D3023" t="s">
        <v>113</v>
      </c>
      <c r="E3023" t="s">
        <v>146</v>
      </c>
      <c r="F3023" t="s">
        <v>8639</v>
      </c>
      <c r="G3023" t="s">
        <v>186</v>
      </c>
      <c r="H3023" t="s">
        <v>149</v>
      </c>
      <c r="I3023" t="s">
        <v>136</v>
      </c>
      <c r="J3023" t="s">
        <v>137</v>
      </c>
      <c r="K3023" t="s">
        <v>187</v>
      </c>
      <c r="L3023" t="s">
        <v>8640</v>
      </c>
      <c r="M3023" t="s">
        <v>8641</v>
      </c>
      <c r="N3023" s="26">
        <v>0.75694444400000005</v>
      </c>
      <c r="O3023">
        <v>0</v>
      </c>
      <c r="P3023">
        <v>61</v>
      </c>
      <c r="Q3023">
        <v>0</v>
      </c>
      <c r="R3023">
        <v>83</v>
      </c>
      <c r="S3023">
        <v>0</v>
      </c>
      <c r="T3023">
        <v>4</v>
      </c>
      <c r="U3023">
        <v>0</v>
      </c>
      <c r="V3023">
        <v>0</v>
      </c>
      <c r="W3023" s="26">
        <v>0</v>
      </c>
      <c r="X3023" s="26">
        <v>5.0447502579511427</v>
      </c>
      <c r="Y3023" s="26">
        <v>0</v>
      </c>
      <c r="Z3023" s="26">
        <v>0.50520889675694436</v>
      </c>
      <c r="AA3023" s="26">
        <v>0</v>
      </c>
      <c r="AB3023" s="26">
        <v>0</v>
      </c>
      <c r="AC3023" s="26">
        <v>0</v>
      </c>
      <c r="AD3023" s="26">
        <v>0</v>
      </c>
      <c r="AE3023" s="26">
        <v>5.5499591547080875</v>
      </c>
    </row>
    <row r="3024" spans="1:31" x14ac:dyDescent="0.3">
      <c r="A3024">
        <v>2780572</v>
      </c>
      <c r="B3024">
        <v>1</v>
      </c>
      <c r="C3024" t="s">
        <v>81</v>
      </c>
      <c r="D3024" t="s">
        <v>112</v>
      </c>
      <c r="E3024" t="s">
        <v>157</v>
      </c>
      <c r="F3024" t="s">
        <v>8642</v>
      </c>
      <c r="G3024" t="s">
        <v>159</v>
      </c>
      <c r="H3024" t="s">
        <v>149</v>
      </c>
      <c r="I3024" t="s">
        <v>136</v>
      </c>
      <c r="J3024" t="s">
        <v>137</v>
      </c>
      <c r="K3024" t="s">
        <v>138</v>
      </c>
      <c r="L3024" t="s">
        <v>8643</v>
      </c>
      <c r="M3024" t="s">
        <v>8644</v>
      </c>
      <c r="N3024" s="26">
        <v>0.73222222199999998</v>
      </c>
      <c r="O3024">
        <v>2</v>
      </c>
      <c r="P3024">
        <v>3</v>
      </c>
      <c r="Q3024">
        <v>54</v>
      </c>
      <c r="R3024">
        <v>88</v>
      </c>
      <c r="S3024">
        <v>4</v>
      </c>
      <c r="T3024">
        <v>1</v>
      </c>
      <c r="U3024">
        <v>0</v>
      </c>
      <c r="V3024">
        <v>0</v>
      </c>
      <c r="W3024" s="26">
        <v>0.37922259361421107</v>
      </c>
      <c r="X3024" s="26">
        <v>0.18197913371666669</v>
      </c>
      <c r="Y3024" s="26">
        <v>1.4066680622222225</v>
      </c>
      <c r="Z3024" s="26">
        <v>1.2447452298840145</v>
      </c>
      <c r="AA3024" s="26">
        <v>18.496445534188965</v>
      </c>
      <c r="AB3024" s="26">
        <v>0</v>
      </c>
      <c r="AC3024" s="26">
        <v>0</v>
      </c>
      <c r="AD3024" s="26">
        <v>0</v>
      </c>
      <c r="AE3024" s="26">
        <v>21.709060553626081</v>
      </c>
    </row>
    <row r="3025" spans="1:31" x14ac:dyDescent="0.3">
      <c r="A3025">
        <v>2780555</v>
      </c>
      <c r="B3025">
        <v>1</v>
      </c>
      <c r="C3025" t="s">
        <v>80</v>
      </c>
      <c r="D3025" t="s">
        <v>108</v>
      </c>
      <c r="E3025" t="s">
        <v>146</v>
      </c>
      <c r="F3025" t="s">
        <v>7038</v>
      </c>
      <c r="G3025" t="s">
        <v>143</v>
      </c>
      <c r="H3025" t="s">
        <v>149</v>
      </c>
      <c r="I3025" t="s">
        <v>136</v>
      </c>
      <c r="J3025" t="s">
        <v>137</v>
      </c>
      <c r="K3025" t="s">
        <v>138</v>
      </c>
      <c r="L3025" t="s">
        <v>8645</v>
      </c>
      <c r="M3025" t="s">
        <v>8646</v>
      </c>
      <c r="N3025" s="26">
        <v>0.59444444399999996</v>
      </c>
      <c r="O3025">
        <v>0</v>
      </c>
      <c r="P3025">
        <v>190</v>
      </c>
      <c r="Q3025">
        <v>0</v>
      </c>
      <c r="R3025">
        <v>10</v>
      </c>
      <c r="S3025">
        <v>0</v>
      </c>
      <c r="T3025">
        <v>30</v>
      </c>
      <c r="U3025">
        <v>0</v>
      </c>
      <c r="V3025">
        <v>0</v>
      </c>
      <c r="W3025" s="26">
        <v>0</v>
      </c>
      <c r="X3025" s="26">
        <v>25.061349563696968</v>
      </c>
      <c r="Y3025" s="26">
        <v>0</v>
      </c>
      <c r="Z3025" s="26">
        <v>0.21852208163153558</v>
      </c>
      <c r="AA3025" s="26">
        <v>0</v>
      </c>
      <c r="AB3025" s="26">
        <v>10.080075393891871</v>
      </c>
      <c r="AC3025" s="26">
        <v>0</v>
      </c>
      <c r="AD3025" s="26">
        <v>0</v>
      </c>
      <c r="AE3025" s="26">
        <v>35.359947039220373</v>
      </c>
    </row>
    <row r="3026" spans="1:31" x14ac:dyDescent="0.3">
      <c r="A3026">
        <v>2780758</v>
      </c>
      <c r="B3026">
        <v>1</v>
      </c>
      <c r="C3026" t="s">
        <v>80</v>
      </c>
      <c r="D3026" t="s">
        <v>82</v>
      </c>
      <c r="E3026" t="s">
        <v>132</v>
      </c>
      <c r="F3026" t="s">
        <v>8536</v>
      </c>
      <c r="G3026" t="s">
        <v>307</v>
      </c>
      <c r="H3026" t="s">
        <v>135</v>
      </c>
      <c r="I3026" t="s">
        <v>136</v>
      </c>
      <c r="J3026" t="s">
        <v>137</v>
      </c>
      <c r="K3026" t="s">
        <v>138</v>
      </c>
      <c r="L3026" t="s">
        <v>8647</v>
      </c>
      <c r="M3026" t="s">
        <v>8648</v>
      </c>
      <c r="N3026" s="26">
        <v>1.6272222220000001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9</v>
      </c>
      <c r="U3026">
        <v>0</v>
      </c>
      <c r="V3026">
        <v>0</v>
      </c>
      <c r="W3026" s="26">
        <v>0</v>
      </c>
      <c r="X3026" s="26">
        <v>0</v>
      </c>
      <c r="Y3026" s="26">
        <v>0</v>
      </c>
      <c r="Z3026" s="26">
        <v>0</v>
      </c>
      <c r="AA3026" s="26">
        <v>0</v>
      </c>
      <c r="AB3026" s="26">
        <v>6.3645510068799886</v>
      </c>
      <c r="AC3026" s="26">
        <v>0</v>
      </c>
      <c r="AD3026" s="26">
        <v>0</v>
      </c>
      <c r="AE3026" s="26">
        <v>6.3645510068799886</v>
      </c>
    </row>
    <row r="3027" spans="1:31" x14ac:dyDescent="0.3">
      <c r="A3027">
        <v>2780363</v>
      </c>
      <c r="B3027">
        <v>1</v>
      </c>
      <c r="C3027" t="s">
        <v>80</v>
      </c>
      <c r="D3027" t="s">
        <v>83</v>
      </c>
      <c r="E3027" t="s">
        <v>132</v>
      </c>
      <c r="F3027" t="s">
        <v>8649</v>
      </c>
      <c r="G3027" t="s">
        <v>307</v>
      </c>
      <c r="H3027" t="s">
        <v>135</v>
      </c>
      <c r="I3027" t="s">
        <v>136</v>
      </c>
      <c r="J3027" t="s">
        <v>137</v>
      </c>
      <c r="K3027" t="s">
        <v>138</v>
      </c>
      <c r="L3027" t="s">
        <v>8650</v>
      </c>
      <c r="M3027" t="s">
        <v>8651</v>
      </c>
      <c r="N3027" s="26">
        <v>1.683611111</v>
      </c>
      <c r="O3027">
        <v>0</v>
      </c>
      <c r="P3027">
        <v>2</v>
      </c>
      <c r="Q3027">
        <v>0</v>
      </c>
      <c r="R3027">
        <v>0</v>
      </c>
      <c r="S3027">
        <v>0</v>
      </c>
      <c r="T3027">
        <v>3</v>
      </c>
      <c r="U3027">
        <v>0</v>
      </c>
      <c r="V3027">
        <v>0</v>
      </c>
      <c r="W3027" s="26">
        <v>0</v>
      </c>
      <c r="X3027" s="26">
        <v>1.0840565810786824</v>
      </c>
      <c r="Y3027" s="26">
        <v>0</v>
      </c>
      <c r="Z3027" s="26">
        <v>0</v>
      </c>
      <c r="AA3027" s="26">
        <v>0</v>
      </c>
      <c r="AB3027" s="26">
        <v>10.640693977154838</v>
      </c>
      <c r="AC3027" s="26">
        <v>0</v>
      </c>
      <c r="AD3027" s="26">
        <v>0</v>
      </c>
      <c r="AE3027" s="26">
        <v>11.72475055823352</v>
      </c>
    </row>
    <row r="3028" spans="1:31" x14ac:dyDescent="0.3">
      <c r="A3028">
        <v>2780346</v>
      </c>
      <c r="B3028">
        <v>1</v>
      </c>
      <c r="C3028" t="s">
        <v>80</v>
      </c>
      <c r="D3028" t="s">
        <v>107</v>
      </c>
      <c r="E3028" t="s">
        <v>170</v>
      </c>
      <c r="F3028" t="s">
        <v>8652</v>
      </c>
      <c r="G3028" t="s">
        <v>143</v>
      </c>
      <c r="H3028" t="s">
        <v>135</v>
      </c>
      <c r="I3028" t="s">
        <v>136</v>
      </c>
      <c r="J3028" t="s">
        <v>137</v>
      </c>
      <c r="K3028" t="s">
        <v>138</v>
      </c>
      <c r="L3028" t="s">
        <v>8653</v>
      </c>
      <c r="M3028" t="s">
        <v>8654</v>
      </c>
      <c r="N3028" s="26">
        <v>0.85527777699999996</v>
      </c>
      <c r="O3028">
        <v>0</v>
      </c>
      <c r="P3028">
        <v>44</v>
      </c>
      <c r="Q3028">
        <v>0</v>
      </c>
      <c r="R3028">
        <v>0</v>
      </c>
      <c r="S3028">
        <v>0</v>
      </c>
      <c r="T3028">
        <v>4</v>
      </c>
      <c r="U3028">
        <v>0</v>
      </c>
      <c r="V3028">
        <v>0</v>
      </c>
      <c r="W3028" s="26">
        <v>0</v>
      </c>
      <c r="X3028" s="26">
        <v>3.1478563740065764</v>
      </c>
      <c r="Y3028" s="26">
        <v>0</v>
      </c>
      <c r="Z3028" s="26">
        <v>0</v>
      </c>
      <c r="AA3028" s="26">
        <v>0</v>
      </c>
      <c r="AB3028" s="26">
        <v>6.4764805464627706</v>
      </c>
      <c r="AC3028" s="26">
        <v>0</v>
      </c>
      <c r="AD3028" s="26">
        <v>0</v>
      </c>
      <c r="AE3028" s="26">
        <v>9.6243369204693465</v>
      </c>
    </row>
    <row r="3029" spans="1:31" x14ac:dyDescent="0.3">
      <c r="A3029">
        <v>2780303</v>
      </c>
      <c r="B3029">
        <v>1</v>
      </c>
      <c r="C3029" t="s">
        <v>80</v>
      </c>
      <c r="D3029" t="s">
        <v>107</v>
      </c>
      <c r="E3029" t="s">
        <v>141</v>
      </c>
      <c r="F3029" t="s">
        <v>8619</v>
      </c>
      <c r="G3029" t="s">
        <v>344</v>
      </c>
      <c r="H3029" t="s">
        <v>135</v>
      </c>
      <c r="I3029" t="s">
        <v>136</v>
      </c>
      <c r="J3029" t="s">
        <v>137</v>
      </c>
      <c r="K3029" t="s">
        <v>138</v>
      </c>
      <c r="L3029" t="s">
        <v>8655</v>
      </c>
      <c r="M3029" t="s">
        <v>8656</v>
      </c>
      <c r="N3029" s="26">
        <v>0.56083333300000004</v>
      </c>
      <c r="O3029">
        <v>0</v>
      </c>
      <c r="P3029">
        <v>8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 s="26">
        <v>0</v>
      </c>
      <c r="X3029" s="26">
        <v>8.9698997517333762E-2</v>
      </c>
      <c r="Y3029" s="26">
        <v>0</v>
      </c>
      <c r="Z3029" s="26">
        <v>0</v>
      </c>
      <c r="AA3029" s="26">
        <v>0</v>
      </c>
      <c r="AB3029" s="26">
        <v>0</v>
      </c>
      <c r="AC3029" s="26">
        <v>0</v>
      </c>
      <c r="AD3029" s="26">
        <v>0</v>
      </c>
      <c r="AE3029" s="26">
        <v>8.9698997517333762E-2</v>
      </c>
    </row>
    <row r="3030" spans="1:31" x14ac:dyDescent="0.3">
      <c r="A3030">
        <v>2780326</v>
      </c>
      <c r="B3030">
        <v>1</v>
      </c>
      <c r="C3030" t="s">
        <v>80</v>
      </c>
      <c r="D3030" t="s">
        <v>84</v>
      </c>
      <c r="E3030" t="s">
        <v>132</v>
      </c>
      <c r="F3030" t="s">
        <v>8657</v>
      </c>
      <c r="G3030" t="s">
        <v>197</v>
      </c>
      <c r="H3030" t="s">
        <v>135</v>
      </c>
      <c r="I3030" t="s">
        <v>136</v>
      </c>
      <c r="J3030" t="s">
        <v>137</v>
      </c>
      <c r="K3030" t="s">
        <v>138</v>
      </c>
      <c r="L3030" t="s">
        <v>8658</v>
      </c>
      <c r="M3030" t="s">
        <v>8659</v>
      </c>
      <c r="N3030" s="26">
        <v>2.219166666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2</v>
      </c>
      <c r="U3030">
        <v>0</v>
      </c>
      <c r="V3030">
        <v>0</v>
      </c>
      <c r="W3030" s="26">
        <v>0</v>
      </c>
      <c r="X3030" s="26">
        <v>0</v>
      </c>
      <c r="Y3030" s="26">
        <v>0</v>
      </c>
      <c r="Z3030" s="26">
        <v>0</v>
      </c>
      <c r="AA3030" s="26">
        <v>0</v>
      </c>
      <c r="AB3030" s="26">
        <v>5.2920324815254567</v>
      </c>
      <c r="AC3030" s="26">
        <v>0</v>
      </c>
      <c r="AD3030" s="26">
        <v>0</v>
      </c>
      <c r="AE3030" s="26">
        <v>5.2920324815254567</v>
      </c>
    </row>
    <row r="3031" spans="1:31" x14ac:dyDescent="0.3">
      <c r="A3031">
        <v>2780240</v>
      </c>
      <c r="B3031">
        <v>1</v>
      </c>
      <c r="C3031" t="s">
        <v>81</v>
      </c>
      <c r="D3031" t="s">
        <v>123</v>
      </c>
      <c r="E3031" t="s">
        <v>141</v>
      </c>
      <c r="F3031" t="s">
        <v>3377</v>
      </c>
      <c r="G3031" t="s">
        <v>186</v>
      </c>
      <c r="H3031" t="s">
        <v>135</v>
      </c>
      <c r="I3031" t="s">
        <v>136</v>
      </c>
      <c r="J3031" t="s">
        <v>137</v>
      </c>
      <c r="K3031" t="s">
        <v>187</v>
      </c>
      <c r="L3031" t="s">
        <v>8660</v>
      </c>
      <c r="M3031" t="s">
        <v>8661</v>
      </c>
      <c r="N3031" s="26">
        <v>6.0738888879999999</v>
      </c>
      <c r="O3031">
        <v>0</v>
      </c>
      <c r="P3031">
        <v>192</v>
      </c>
      <c r="Q3031">
        <v>0</v>
      </c>
      <c r="R3031">
        <v>12</v>
      </c>
      <c r="S3031">
        <v>0</v>
      </c>
      <c r="T3031">
        <v>13</v>
      </c>
      <c r="U3031">
        <v>0</v>
      </c>
      <c r="V3031">
        <v>0</v>
      </c>
      <c r="W3031" s="26">
        <v>0</v>
      </c>
      <c r="X3031" s="26">
        <v>167.24565426871578</v>
      </c>
      <c r="Y3031" s="26">
        <v>0</v>
      </c>
      <c r="Z3031" s="26">
        <v>8.6084669798704869</v>
      </c>
      <c r="AA3031" s="26">
        <v>0</v>
      </c>
      <c r="AB3031" s="26">
        <v>16.938266192351893</v>
      </c>
      <c r="AC3031" s="26">
        <v>0</v>
      </c>
      <c r="AD3031" s="26">
        <v>0</v>
      </c>
      <c r="AE3031" s="26">
        <v>192.79238744093817</v>
      </c>
    </row>
    <row r="3032" spans="1:31" x14ac:dyDescent="0.3">
      <c r="A3032">
        <v>2780551</v>
      </c>
      <c r="B3032">
        <v>2</v>
      </c>
      <c r="C3032" t="s">
        <v>81</v>
      </c>
      <c r="D3032" t="s">
        <v>127</v>
      </c>
      <c r="E3032" t="s">
        <v>152</v>
      </c>
      <c r="F3032" t="s">
        <v>8662</v>
      </c>
      <c r="G3032" t="s">
        <v>148</v>
      </c>
      <c r="H3032" t="s">
        <v>149</v>
      </c>
      <c r="I3032" t="s">
        <v>136</v>
      </c>
      <c r="J3032" t="s">
        <v>137</v>
      </c>
      <c r="K3032" t="s">
        <v>138</v>
      </c>
      <c r="L3032" t="s">
        <v>8663</v>
      </c>
      <c r="M3032" t="s">
        <v>8664</v>
      </c>
      <c r="N3032" s="26">
        <v>0.60250000000000004</v>
      </c>
      <c r="O3032">
        <v>4</v>
      </c>
      <c r="P3032">
        <v>87</v>
      </c>
      <c r="Q3032">
        <v>100</v>
      </c>
      <c r="R3032">
        <v>100</v>
      </c>
      <c r="S3032">
        <v>2</v>
      </c>
      <c r="T3032">
        <v>9</v>
      </c>
      <c r="U3032">
        <v>0</v>
      </c>
      <c r="V3032">
        <v>0</v>
      </c>
      <c r="W3032" s="26">
        <v>0.14740290712000001</v>
      </c>
      <c r="X3032" s="26">
        <v>6.1548702324904587</v>
      </c>
      <c r="Y3032" s="26">
        <v>0.30166284998086002</v>
      </c>
      <c r="Z3032" s="26">
        <v>1.7188478432559833</v>
      </c>
      <c r="AA3032" s="26">
        <v>5.0989230213760912</v>
      </c>
      <c r="AB3032" s="26">
        <v>0.99203613005565761</v>
      </c>
      <c r="AC3032" s="26">
        <v>0</v>
      </c>
      <c r="AD3032" s="26">
        <v>0</v>
      </c>
      <c r="AE3032" s="26">
        <v>14.41374298427905</v>
      </c>
    </row>
    <row r="3033" spans="1:31" x14ac:dyDescent="0.3">
      <c r="A3033">
        <v>2780498</v>
      </c>
      <c r="B3033">
        <v>1</v>
      </c>
      <c r="C3033" t="s">
        <v>81</v>
      </c>
      <c r="D3033" t="s">
        <v>120</v>
      </c>
      <c r="E3033" t="s">
        <v>170</v>
      </c>
      <c r="F3033" t="s">
        <v>8665</v>
      </c>
      <c r="G3033" t="s">
        <v>143</v>
      </c>
      <c r="H3033" t="s">
        <v>135</v>
      </c>
      <c r="I3033" t="s">
        <v>136</v>
      </c>
      <c r="J3033" t="s">
        <v>137</v>
      </c>
      <c r="K3033" t="s">
        <v>138</v>
      </c>
      <c r="L3033" t="s">
        <v>8666</v>
      </c>
      <c r="M3033" t="s">
        <v>8667</v>
      </c>
      <c r="N3033" s="26">
        <v>0.33222222200000001</v>
      </c>
      <c r="O3033">
        <v>0</v>
      </c>
      <c r="P3033">
        <v>71</v>
      </c>
      <c r="Q3033">
        <v>0</v>
      </c>
      <c r="R3033">
        <v>4</v>
      </c>
      <c r="S3033">
        <v>0</v>
      </c>
      <c r="T3033">
        <v>8</v>
      </c>
      <c r="U3033">
        <v>0</v>
      </c>
      <c r="V3033">
        <v>0</v>
      </c>
      <c r="W3033" s="26">
        <v>0</v>
      </c>
      <c r="X3033" s="26">
        <v>3.2276429581759731</v>
      </c>
      <c r="Y3033" s="26">
        <v>0</v>
      </c>
      <c r="Z3033" s="26">
        <v>7.4371600066616653E-2</v>
      </c>
      <c r="AA3033" s="26">
        <v>0</v>
      </c>
      <c r="AB3033" s="26">
        <v>1.2060873516874677</v>
      </c>
      <c r="AC3033" s="26">
        <v>0</v>
      </c>
      <c r="AD3033" s="26">
        <v>0</v>
      </c>
      <c r="AE3033" s="26">
        <v>4.5081019099300574</v>
      </c>
    </row>
    <row r="3034" spans="1:31" x14ac:dyDescent="0.3">
      <c r="A3034">
        <v>2780306</v>
      </c>
      <c r="B3034">
        <v>1</v>
      </c>
      <c r="C3034" t="s">
        <v>81</v>
      </c>
      <c r="D3034" t="s">
        <v>123</v>
      </c>
      <c r="E3034" t="s">
        <v>170</v>
      </c>
      <c r="F3034" t="s">
        <v>8668</v>
      </c>
      <c r="G3034" t="s">
        <v>303</v>
      </c>
      <c r="H3034" t="s">
        <v>135</v>
      </c>
      <c r="I3034" t="s">
        <v>136</v>
      </c>
      <c r="J3034" t="s">
        <v>137</v>
      </c>
      <c r="K3034" t="s">
        <v>138</v>
      </c>
      <c r="L3034" t="s">
        <v>8669</v>
      </c>
      <c r="M3034" t="s">
        <v>8670</v>
      </c>
      <c r="N3034" s="26">
        <v>0.85027777699999996</v>
      </c>
      <c r="O3034">
        <v>0</v>
      </c>
      <c r="P3034">
        <v>2</v>
      </c>
      <c r="Q3034">
        <v>0</v>
      </c>
      <c r="R3034">
        <v>3</v>
      </c>
      <c r="S3034">
        <v>0</v>
      </c>
      <c r="T3034">
        <v>3</v>
      </c>
      <c r="U3034">
        <v>0</v>
      </c>
      <c r="V3034">
        <v>0</v>
      </c>
      <c r="W3034" s="26">
        <v>0</v>
      </c>
      <c r="X3034" s="26">
        <v>0.19848156827722224</v>
      </c>
      <c r="Y3034" s="26">
        <v>0</v>
      </c>
      <c r="Z3034" s="26">
        <v>0.31931212650666668</v>
      </c>
      <c r="AA3034" s="26">
        <v>0</v>
      </c>
      <c r="AB3034" s="26">
        <v>1.2155723227830499</v>
      </c>
      <c r="AC3034" s="26">
        <v>0</v>
      </c>
      <c r="AD3034" s="26">
        <v>0</v>
      </c>
      <c r="AE3034" s="26">
        <v>1.7333660175669388</v>
      </c>
    </row>
    <row r="3035" spans="1:31" x14ac:dyDescent="0.3">
      <c r="A3035">
        <v>2780661</v>
      </c>
      <c r="B3035">
        <v>1</v>
      </c>
      <c r="C3035" t="s">
        <v>81</v>
      </c>
      <c r="D3035" t="s">
        <v>114</v>
      </c>
      <c r="E3035" t="s">
        <v>132</v>
      </c>
      <c r="F3035" t="s">
        <v>8671</v>
      </c>
      <c r="G3035" t="s">
        <v>197</v>
      </c>
      <c r="H3035" t="s">
        <v>135</v>
      </c>
      <c r="I3035" t="s">
        <v>136</v>
      </c>
      <c r="J3035" t="s">
        <v>137</v>
      </c>
      <c r="K3035" t="s">
        <v>138</v>
      </c>
      <c r="L3035" t="s">
        <v>8672</v>
      </c>
      <c r="M3035" t="s">
        <v>8673</v>
      </c>
      <c r="N3035" s="26">
        <v>3.8816666660000001</v>
      </c>
      <c r="O3035">
        <v>0</v>
      </c>
      <c r="P3035">
        <v>1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 s="26">
        <v>0</v>
      </c>
      <c r="X3035" s="26">
        <v>0</v>
      </c>
      <c r="Y3035" s="26">
        <v>0</v>
      </c>
      <c r="Z3035" s="26">
        <v>0</v>
      </c>
      <c r="AA3035" s="26">
        <v>0</v>
      </c>
      <c r="AB3035" s="26">
        <v>0</v>
      </c>
      <c r="AC3035" s="26">
        <v>0</v>
      </c>
      <c r="AD3035" s="26">
        <v>0</v>
      </c>
      <c r="AE3035" s="26">
        <v>0</v>
      </c>
    </row>
    <row r="3036" spans="1:31" x14ac:dyDescent="0.3">
      <c r="A3036">
        <v>2780558</v>
      </c>
      <c r="B3036">
        <v>1</v>
      </c>
      <c r="C3036" t="s">
        <v>80</v>
      </c>
      <c r="D3036" t="s">
        <v>103</v>
      </c>
      <c r="E3036" t="s">
        <v>152</v>
      </c>
      <c r="F3036" t="s">
        <v>8674</v>
      </c>
      <c r="G3036" t="s">
        <v>159</v>
      </c>
      <c r="H3036" t="s">
        <v>149</v>
      </c>
      <c r="I3036" t="s">
        <v>136</v>
      </c>
      <c r="J3036" t="s">
        <v>137</v>
      </c>
      <c r="K3036" t="s">
        <v>138</v>
      </c>
      <c r="L3036" t="s">
        <v>8675</v>
      </c>
      <c r="M3036" t="s">
        <v>8676</v>
      </c>
      <c r="N3036" s="26">
        <v>0.53638888799999995</v>
      </c>
      <c r="O3036">
        <v>0</v>
      </c>
      <c r="P3036">
        <v>29</v>
      </c>
      <c r="Q3036">
        <v>0</v>
      </c>
      <c r="R3036">
        <v>3</v>
      </c>
      <c r="S3036">
        <v>25</v>
      </c>
      <c r="T3036">
        <v>37</v>
      </c>
      <c r="U3036">
        <v>25</v>
      </c>
      <c r="V3036">
        <v>7</v>
      </c>
      <c r="W3036" s="26">
        <v>0</v>
      </c>
      <c r="X3036" s="26">
        <v>10.125326854007049</v>
      </c>
      <c r="Y3036" s="26">
        <v>0</v>
      </c>
      <c r="Z3036" s="26">
        <v>0</v>
      </c>
      <c r="AA3036" s="26">
        <v>114.45898080811301</v>
      </c>
      <c r="AB3036" s="26">
        <v>36.948621599440301</v>
      </c>
      <c r="AC3036" s="26">
        <v>529.9328953614264</v>
      </c>
      <c r="AD3036" s="26">
        <v>49.079329096886156</v>
      </c>
      <c r="AE3036" s="26">
        <v>740.54515371987281</v>
      </c>
    </row>
    <row r="3037" spans="1:31" x14ac:dyDescent="0.3">
      <c r="A3037">
        <v>2780372</v>
      </c>
      <c r="B3037">
        <v>1</v>
      </c>
      <c r="C3037" t="s">
        <v>80</v>
      </c>
      <c r="D3037" t="s">
        <v>98</v>
      </c>
      <c r="E3037" t="s">
        <v>170</v>
      </c>
      <c r="F3037" t="s">
        <v>8677</v>
      </c>
      <c r="G3037" t="s">
        <v>287</v>
      </c>
      <c r="H3037" t="s">
        <v>135</v>
      </c>
      <c r="I3037" t="s">
        <v>136</v>
      </c>
      <c r="J3037" t="s">
        <v>3</v>
      </c>
      <c r="K3037" t="s">
        <v>138</v>
      </c>
      <c r="L3037" t="s">
        <v>8678</v>
      </c>
      <c r="M3037" t="s">
        <v>8679</v>
      </c>
      <c r="N3037" s="26">
        <v>4.2036111109999998</v>
      </c>
      <c r="O3037">
        <v>0</v>
      </c>
      <c r="P3037">
        <v>8</v>
      </c>
      <c r="Q3037">
        <v>0</v>
      </c>
      <c r="R3037">
        <v>8</v>
      </c>
      <c r="S3037">
        <v>0</v>
      </c>
      <c r="T3037">
        <v>9</v>
      </c>
      <c r="U3037">
        <v>0</v>
      </c>
      <c r="V3037">
        <v>0</v>
      </c>
      <c r="W3037" s="26">
        <v>0</v>
      </c>
      <c r="X3037" s="26">
        <v>6.9967893669590175</v>
      </c>
      <c r="Y3037" s="26">
        <v>0</v>
      </c>
      <c r="Z3037" s="26">
        <v>1.6054736094720419E-2</v>
      </c>
      <c r="AA3037" s="26">
        <v>0</v>
      </c>
      <c r="AB3037" s="26">
        <v>15.464027684146133</v>
      </c>
      <c r="AC3037" s="26">
        <v>0</v>
      </c>
      <c r="AD3037" s="26">
        <v>0</v>
      </c>
      <c r="AE3037" s="26">
        <v>22.476871787199872</v>
      </c>
    </row>
    <row r="3038" spans="1:31" x14ac:dyDescent="0.3">
      <c r="A3038">
        <v>2780306</v>
      </c>
      <c r="B3038">
        <v>2</v>
      </c>
      <c r="C3038" t="s">
        <v>81</v>
      </c>
      <c r="D3038" t="s">
        <v>123</v>
      </c>
      <c r="E3038" t="s">
        <v>141</v>
      </c>
      <c r="F3038" t="s">
        <v>8680</v>
      </c>
      <c r="G3038" t="s">
        <v>303</v>
      </c>
      <c r="H3038" t="s">
        <v>135</v>
      </c>
      <c r="I3038" t="s">
        <v>136</v>
      </c>
      <c r="J3038" t="s">
        <v>137</v>
      </c>
      <c r="K3038" t="s">
        <v>138</v>
      </c>
      <c r="L3038" t="s">
        <v>8670</v>
      </c>
      <c r="M3038" t="s">
        <v>8681</v>
      </c>
      <c r="N3038" s="26">
        <v>0.72250000000000003</v>
      </c>
      <c r="O3038">
        <v>0</v>
      </c>
      <c r="P3038">
        <v>56</v>
      </c>
      <c r="Q3038">
        <v>0</v>
      </c>
      <c r="R3038">
        <v>7</v>
      </c>
      <c r="S3038">
        <v>0</v>
      </c>
      <c r="T3038">
        <v>4</v>
      </c>
      <c r="U3038">
        <v>0</v>
      </c>
      <c r="V3038">
        <v>0</v>
      </c>
      <c r="W3038" s="26">
        <v>0</v>
      </c>
      <c r="X3038" s="26">
        <v>6.8580257669894911</v>
      </c>
      <c r="Y3038" s="26">
        <v>0</v>
      </c>
      <c r="Z3038" s="26">
        <v>0.52020259327999996</v>
      </c>
      <c r="AA3038" s="26">
        <v>0</v>
      </c>
      <c r="AB3038" s="26">
        <v>1.2944812323735753</v>
      </c>
      <c r="AC3038" s="26">
        <v>0</v>
      </c>
      <c r="AD3038" s="26">
        <v>0</v>
      </c>
      <c r="AE3038" s="26">
        <v>8.6727095926430664</v>
      </c>
    </row>
    <row r="3039" spans="1:31" x14ac:dyDescent="0.3">
      <c r="A3039">
        <v>2780143</v>
      </c>
      <c r="B3039">
        <v>1</v>
      </c>
      <c r="C3039" t="s">
        <v>80</v>
      </c>
      <c r="D3039" t="s">
        <v>94</v>
      </c>
      <c r="E3039" t="s">
        <v>141</v>
      </c>
      <c r="F3039" t="s">
        <v>8682</v>
      </c>
      <c r="G3039" t="s">
        <v>143</v>
      </c>
      <c r="H3039" t="s">
        <v>135</v>
      </c>
      <c r="I3039" t="s">
        <v>136</v>
      </c>
      <c r="J3039" t="s">
        <v>137</v>
      </c>
      <c r="K3039" t="s">
        <v>138</v>
      </c>
      <c r="L3039" t="s">
        <v>8683</v>
      </c>
      <c r="M3039" t="s">
        <v>8684</v>
      </c>
      <c r="N3039" s="26">
        <v>0.54805555500000003</v>
      </c>
      <c r="O3039">
        <v>0</v>
      </c>
      <c r="P3039">
        <v>91</v>
      </c>
      <c r="Q3039">
        <v>0</v>
      </c>
      <c r="R3039">
        <v>2</v>
      </c>
      <c r="S3039">
        <v>0</v>
      </c>
      <c r="T3039">
        <v>7</v>
      </c>
      <c r="U3039">
        <v>0</v>
      </c>
      <c r="V3039">
        <v>0</v>
      </c>
      <c r="W3039" s="26">
        <v>0</v>
      </c>
      <c r="X3039" s="26">
        <v>6.5686551665178374</v>
      </c>
      <c r="Y3039" s="26">
        <v>0</v>
      </c>
      <c r="Z3039" s="26">
        <v>0</v>
      </c>
      <c r="AA3039" s="26">
        <v>0</v>
      </c>
      <c r="AB3039" s="26">
        <v>1.7787291315307137</v>
      </c>
      <c r="AC3039" s="26">
        <v>0</v>
      </c>
      <c r="AD3039" s="26">
        <v>0</v>
      </c>
      <c r="AE3039" s="26">
        <v>8.3473842980485511</v>
      </c>
    </row>
    <row r="3040" spans="1:31" x14ac:dyDescent="0.3">
      <c r="A3040">
        <v>2780286</v>
      </c>
      <c r="B3040">
        <v>1</v>
      </c>
      <c r="C3040" t="s">
        <v>80</v>
      </c>
      <c r="D3040" t="s">
        <v>97</v>
      </c>
      <c r="E3040" t="s">
        <v>170</v>
      </c>
      <c r="F3040" t="s">
        <v>8685</v>
      </c>
      <c r="G3040" t="s">
        <v>287</v>
      </c>
      <c r="H3040" t="s">
        <v>135</v>
      </c>
      <c r="I3040" t="s">
        <v>136</v>
      </c>
      <c r="J3040" t="s">
        <v>3</v>
      </c>
      <c r="K3040" t="s">
        <v>138</v>
      </c>
      <c r="L3040" t="s">
        <v>8686</v>
      </c>
      <c r="M3040" t="s">
        <v>8687</v>
      </c>
      <c r="N3040" s="26">
        <v>3.52</v>
      </c>
      <c r="O3040">
        <v>0</v>
      </c>
      <c r="P3040">
        <v>161</v>
      </c>
      <c r="Q3040">
        <v>0</v>
      </c>
      <c r="R3040">
        <v>0</v>
      </c>
      <c r="S3040">
        <v>0</v>
      </c>
      <c r="T3040">
        <v>8</v>
      </c>
      <c r="U3040">
        <v>0</v>
      </c>
      <c r="V3040">
        <v>0</v>
      </c>
      <c r="W3040" s="26">
        <v>0</v>
      </c>
      <c r="X3040" s="26">
        <v>121.92845725554479</v>
      </c>
      <c r="Y3040" s="26">
        <v>0</v>
      </c>
      <c r="Z3040" s="26">
        <v>0</v>
      </c>
      <c r="AA3040" s="26">
        <v>0</v>
      </c>
      <c r="AB3040" s="26">
        <v>13.255865672117103</v>
      </c>
      <c r="AC3040" s="26">
        <v>0</v>
      </c>
      <c r="AD3040" s="26">
        <v>0</v>
      </c>
      <c r="AE3040" s="26">
        <v>135.1843229276619</v>
      </c>
    </row>
    <row r="3041" spans="1:31" x14ac:dyDescent="0.3">
      <c r="A3041">
        <v>2780684</v>
      </c>
      <c r="B3041">
        <v>1</v>
      </c>
      <c r="C3041" t="s">
        <v>81</v>
      </c>
      <c r="D3041" t="s">
        <v>127</v>
      </c>
      <c r="E3041" t="s">
        <v>146</v>
      </c>
      <c r="F3041" t="s">
        <v>666</v>
      </c>
      <c r="G3041" t="s">
        <v>148</v>
      </c>
      <c r="H3041" t="s">
        <v>149</v>
      </c>
      <c r="I3041" t="s">
        <v>136</v>
      </c>
      <c r="J3041" t="s">
        <v>137</v>
      </c>
      <c r="K3041" t="s">
        <v>138</v>
      </c>
      <c r="L3041" t="s">
        <v>8688</v>
      </c>
      <c r="M3041" t="s">
        <v>8634</v>
      </c>
      <c r="N3041" s="26">
        <v>1.358333333</v>
      </c>
      <c r="O3041">
        <v>0</v>
      </c>
      <c r="P3041">
        <v>87</v>
      </c>
      <c r="Q3041">
        <v>0</v>
      </c>
      <c r="R3041">
        <v>27</v>
      </c>
      <c r="S3041">
        <v>0</v>
      </c>
      <c r="T3041">
        <v>12</v>
      </c>
      <c r="U3041">
        <v>0</v>
      </c>
      <c r="V3041">
        <v>1</v>
      </c>
      <c r="W3041" s="26">
        <v>0</v>
      </c>
      <c r="X3041" s="26">
        <v>23.355418360341183</v>
      </c>
      <c r="Y3041" s="26">
        <v>0</v>
      </c>
      <c r="Z3041" s="26">
        <v>10.255132824946667</v>
      </c>
      <c r="AA3041" s="26">
        <v>0</v>
      </c>
      <c r="AB3041" s="26">
        <v>8.1601206562282957</v>
      </c>
      <c r="AC3041" s="26">
        <v>0</v>
      </c>
      <c r="AD3041" s="26">
        <v>55.891363044026662</v>
      </c>
      <c r="AE3041" s="26">
        <v>97.662034885542795</v>
      </c>
    </row>
    <row r="3042" spans="1:31" x14ac:dyDescent="0.3">
      <c r="A3042">
        <v>2780535</v>
      </c>
      <c r="B3042">
        <v>1</v>
      </c>
      <c r="C3042" t="s">
        <v>80</v>
      </c>
      <c r="D3042" t="s">
        <v>94</v>
      </c>
      <c r="E3042" t="s">
        <v>157</v>
      </c>
      <c r="F3042" t="s">
        <v>8689</v>
      </c>
      <c r="G3042" t="s">
        <v>159</v>
      </c>
      <c r="H3042" t="s">
        <v>149</v>
      </c>
      <c r="I3042" t="s">
        <v>136</v>
      </c>
      <c r="J3042" t="s">
        <v>137</v>
      </c>
      <c r="K3042" t="s">
        <v>138</v>
      </c>
      <c r="L3042" t="s">
        <v>8690</v>
      </c>
      <c r="M3042" t="s">
        <v>8691</v>
      </c>
      <c r="N3042" s="26">
        <v>0.39250000000000002</v>
      </c>
      <c r="O3042">
        <v>1</v>
      </c>
      <c r="P3042">
        <v>0</v>
      </c>
      <c r="Q3042">
        <v>0</v>
      </c>
      <c r="R3042">
        <v>0</v>
      </c>
      <c r="S3042">
        <v>3</v>
      </c>
      <c r="T3042">
        <v>0</v>
      </c>
      <c r="U3042">
        <v>0</v>
      </c>
      <c r="V3042">
        <v>0</v>
      </c>
      <c r="W3042" s="26">
        <v>0.11523770966963399</v>
      </c>
      <c r="X3042" s="26">
        <v>0</v>
      </c>
      <c r="Y3042" s="26">
        <v>0</v>
      </c>
      <c r="Z3042" s="26">
        <v>0</v>
      </c>
      <c r="AA3042" s="26">
        <v>28.611558044225916</v>
      </c>
      <c r="AB3042" s="26">
        <v>0</v>
      </c>
      <c r="AC3042" s="26">
        <v>0</v>
      </c>
      <c r="AD3042" s="26">
        <v>0</v>
      </c>
      <c r="AE3042" s="26">
        <v>28.726795753895551</v>
      </c>
    </row>
    <row r="3043" spans="1:31" x14ac:dyDescent="0.3">
      <c r="A3043">
        <v>2780432</v>
      </c>
      <c r="B3043">
        <v>1</v>
      </c>
      <c r="C3043" t="s">
        <v>80</v>
      </c>
      <c r="D3043" t="s">
        <v>83</v>
      </c>
      <c r="E3043" t="s">
        <v>141</v>
      </c>
      <c r="F3043" t="s">
        <v>8692</v>
      </c>
      <c r="G3043" t="s">
        <v>143</v>
      </c>
      <c r="H3043" t="s">
        <v>135</v>
      </c>
      <c r="I3043" t="s">
        <v>136</v>
      </c>
      <c r="J3043" t="s">
        <v>137</v>
      </c>
      <c r="K3043" t="s">
        <v>138</v>
      </c>
      <c r="L3043" t="s">
        <v>8693</v>
      </c>
      <c r="M3043" t="s">
        <v>8694</v>
      </c>
      <c r="N3043" s="26">
        <v>1.4827777769999999</v>
      </c>
      <c r="O3043">
        <v>0</v>
      </c>
      <c r="P3043">
        <v>207</v>
      </c>
      <c r="Q3043">
        <v>0</v>
      </c>
      <c r="R3043">
        <v>0</v>
      </c>
      <c r="S3043">
        <v>0</v>
      </c>
      <c r="T3043">
        <v>43</v>
      </c>
      <c r="U3043">
        <v>0</v>
      </c>
      <c r="V3043">
        <v>0</v>
      </c>
      <c r="W3043" s="26">
        <v>0</v>
      </c>
      <c r="X3043" s="26">
        <v>72.279481118299728</v>
      </c>
      <c r="Y3043" s="26">
        <v>0</v>
      </c>
      <c r="Z3043" s="26">
        <v>0</v>
      </c>
      <c r="AA3043" s="26">
        <v>0</v>
      </c>
      <c r="AB3043" s="26">
        <v>51.85023272566405</v>
      </c>
      <c r="AC3043" s="26">
        <v>0</v>
      </c>
      <c r="AD3043" s="26">
        <v>0</v>
      </c>
      <c r="AE3043" s="26">
        <v>124.12971384396377</v>
      </c>
    </row>
    <row r="3044" spans="1:31" x14ac:dyDescent="0.3">
      <c r="A3044">
        <v>2780787</v>
      </c>
      <c r="B3044">
        <v>1</v>
      </c>
      <c r="C3044" t="s">
        <v>80</v>
      </c>
      <c r="D3044" t="s">
        <v>98</v>
      </c>
      <c r="E3044" t="s">
        <v>170</v>
      </c>
      <c r="F3044" t="s">
        <v>8695</v>
      </c>
      <c r="G3044" t="s">
        <v>204</v>
      </c>
      <c r="H3044" t="s">
        <v>135</v>
      </c>
      <c r="I3044" t="s">
        <v>136</v>
      </c>
      <c r="J3044" t="s">
        <v>137</v>
      </c>
      <c r="K3044" t="s">
        <v>138</v>
      </c>
      <c r="L3044" t="s">
        <v>8696</v>
      </c>
      <c r="M3044" t="s">
        <v>8697</v>
      </c>
      <c r="N3044" s="26">
        <v>2.798888888</v>
      </c>
      <c r="O3044">
        <v>0</v>
      </c>
      <c r="P3044">
        <v>5</v>
      </c>
      <c r="Q3044">
        <v>0</v>
      </c>
      <c r="R3044">
        <v>11</v>
      </c>
      <c r="S3044">
        <v>0</v>
      </c>
      <c r="T3044">
        <v>5</v>
      </c>
      <c r="U3044">
        <v>0</v>
      </c>
      <c r="V3044">
        <v>0</v>
      </c>
      <c r="W3044" s="26">
        <v>0</v>
      </c>
      <c r="X3044" s="26">
        <v>2.221272885176059</v>
      </c>
      <c r="Y3044" s="26">
        <v>0</v>
      </c>
      <c r="Z3044" s="26">
        <v>5.2142254717738989</v>
      </c>
      <c r="AA3044" s="26">
        <v>0</v>
      </c>
      <c r="AB3044" s="26">
        <v>2.9304468826006924</v>
      </c>
      <c r="AC3044" s="26">
        <v>0</v>
      </c>
      <c r="AD3044" s="26">
        <v>0</v>
      </c>
      <c r="AE3044" s="26">
        <v>10.365945239550651</v>
      </c>
    </row>
    <row r="3045" spans="1:31" x14ac:dyDescent="0.3">
      <c r="A3045">
        <v>2780223</v>
      </c>
      <c r="B3045">
        <v>1</v>
      </c>
      <c r="C3045" t="s">
        <v>80</v>
      </c>
      <c r="D3045" t="s">
        <v>84</v>
      </c>
      <c r="E3045" t="s">
        <v>132</v>
      </c>
      <c r="F3045" t="s">
        <v>8698</v>
      </c>
      <c r="G3045" t="s">
        <v>134</v>
      </c>
      <c r="H3045" t="s">
        <v>135</v>
      </c>
      <c r="I3045" t="s">
        <v>136</v>
      </c>
      <c r="J3045" t="s">
        <v>137</v>
      </c>
      <c r="K3045" t="s">
        <v>138</v>
      </c>
      <c r="L3045" t="s">
        <v>8699</v>
      </c>
      <c r="M3045" t="s">
        <v>8700</v>
      </c>
      <c r="N3045" s="26">
        <v>4.0394444439999999</v>
      </c>
      <c r="O3045">
        <v>0</v>
      </c>
      <c r="P3045">
        <v>8</v>
      </c>
      <c r="Q3045">
        <v>0</v>
      </c>
      <c r="R3045">
        <v>0</v>
      </c>
      <c r="S3045">
        <v>0</v>
      </c>
      <c r="T3045">
        <v>3</v>
      </c>
      <c r="U3045">
        <v>0</v>
      </c>
      <c r="V3045">
        <v>0</v>
      </c>
      <c r="W3045" s="26">
        <v>0</v>
      </c>
      <c r="X3045" s="26">
        <v>5.5637395332166797</v>
      </c>
      <c r="Y3045" s="26">
        <v>0</v>
      </c>
      <c r="Z3045" s="26">
        <v>0</v>
      </c>
      <c r="AA3045" s="26">
        <v>0</v>
      </c>
      <c r="AB3045" s="26">
        <v>20.508950468857705</v>
      </c>
      <c r="AC3045" s="26">
        <v>0</v>
      </c>
      <c r="AD3045" s="26">
        <v>0</v>
      </c>
      <c r="AE3045" s="26">
        <v>26.072690002074385</v>
      </c>
    </row>
    <row r="3046" spans="1:31" x14ac:dyDescent="0.3">
      <c r="A3046">
        <v>2780309</v>
      </c>
      <c r="B3046">
        <v>1</v>
      </c>
      <c r="C3046" t="s">
        <v>80</v>
      </c>
      <c r="D3046" t="s">
        <v>104</v>
      </c>
      <c r="E3046" t="s">
        <v>170</v>
      </c>
      <c r="F3046" t="s">
        <v>8701</v>
      </c>
      <c r="G3046" t="s">
        <v>204</v>
      </c>
      <c r="H3046" t="s">
        <v>135</v>
      </c>
      <c r="I3046" t="s">
        <v>136</v>
      </c>
      <c r="J3046" t="s">
        <v>137</v>
      </c>
      <c r="K3046" t="s">
        <v>138</v>
      </c>
      <c r="L3046" t="s">
        <v>8702</v>
      </c>
      <c r="M3046" t="s">
        <v>8703</v>
      </c>
      <c r="N3046" s="26">
        <v>4.9566666660000003</v>
      </c>
      <c r="O3046">
        <v>0</v>
      </c>
      <c r="P3046">
        <v>55</v>
      </c>
      <c r="Q3046">
        <v>0</v>
      </c>
      <c r="R3046">
        <v>1</v>
      </c>
      <c r="S3046">
        <v>0</v>
      </c>
      <c r="T3046">
        <v>10</v>
      </c>
      <c r="U3046">
        <v>0</v>
      </c>
      <c r="V3046">
        <v>0</v>
      </c>
      <c r="W3046" s="26">
        <v>0</v>
      </c>
      <c r="X3046" s="26">
        <v>74.079624844289512</v>
      </c>
      <c r="Y3046" s="26">
        <v>0</v>
      </c>
      <c r="Z3046" s="26">
        <v>1.7332605198222222</v>
      </c>
      <c r="AA3046" s="26">
        <v>0</v>
      </c>
      <c r="AB3046" s="26">
        <v>35.400694766129732</v>
      </c>
      <c r="AC3046" s="26">
        <v>0</v>
      </c>
      <c r="AD3046" s="26">
        <v>0</v>
      </c>
      <c r="AE3046" s="26">
        <v>111.21358013024147</v>
      </c>
    </row>
    <row r="3047" spans="1:31" x14ac:dyDescent="0.3">
      <c r="A3047">
        <v>2780538</v>
      </c>
      <c r="B3047">
        <v>1</v>
      </c>
      <c r="C3047" t="s">
        <v>80</v>
      </c>
      <c r="D3047" t="s">
        <v>83</v>
      </c>
      <c r="E3047" t="s">
        <v>132</v>
      </c>
      <c r="F3047" t="s">
        <v>8704</v>
      </c>
      <c r="G3047" t="s">
        <v>197</v>
      </c>
      <c r="H3047" t="s">
        <v>135</v>
      </c>
      <c r="I3047" t="s">
        <v>136</v>
      </c>
      <c r="J3047" t="s">
        <v>137</v>
      </c>
      <c r="K3047" t="s">
        <v>138</v>
      </c>
      <c r="L3047" t="s">
        <v>8705</v>
      </c>
      <c r="M3047" t="s">
        <v>8706</v>
      </c>
      <c r="N3047" s="26">
        <v>1.606944444</v>
      </c>
      <c r="O3047">
        <v>0</v>
      </c>
      <c r="P3047">
        <v>2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 s="26">
        <v>0</v>
      </c>
      <c r="X3047" s="26">
        <v>0.91802842722545419</v>
      </c>
      <c r="Y3047" s="26">
        <v>0</v>
      </c>
      <c r="Z3047" s="26">
        <v>0</v>
      </c>
      <c r="AA3047" s="26">
        <v>0</v>
      </c>
      <c r="AB3047" s="26">
        <v>0</v>
      </c>
      <c r="AC3047" s="26">
        <v>0</v>
      </c>
      <c r="AD3047" s="26">
        <v>0</v>
      </c>
      <c r="AE3047" s="26">
        <v>0.91802842722545419</v>
      </c>
    </row>
    <row r="3048" spans="1:31" x14ac:dyDescent="0.3">
      <c r="A3048">
        <v>2780160</v>
      </c>
      <c r="B3048">
        <v>1</v>
      </c>
      <c r="C3048" t="s">
        <v>80</v>
      </c>
      <c r="D3048" t="s">
        <v>82</v>
      </c>
      <c r="E3048" t="s">
        <v>170</v>
      </c>
      <c r="F3048" t="s">
        <v>8707</v>
      </c>
      <c r="G3048" t="s">
        <v>1111</v>
      </c>
      <c r="H3048" t="s">
        <v>135</v>
      </c>
      <c r="I3048" t="s">
        <v>136</v>
      </c>
      <c r="J3048" t="s">
        <v>3</v>
      </c>
      <c r="K3048" t="s">
        <v>138</v>
      </c>
      <c r="L3048" t="s">
        <v>8708</v>
      </c>
      <c r="M3048" t="s">
        <v>8709</v>
      </c>
      <c r="N3048" s="26">
        <v>0.266666666</v>
      </c>
      <c r="O3048">
        <v>0</v>
      </c>
      <c r="P3048">
        <v>121</v>
      </c>
      <c r="Q3048">
        <v>0</v>
      </c>
      <c r="R3048">
        <v>0</v>
      </c>
      <c r="S3048">
        <v>0</v>
      </c>
      <c r="T3048">
        <v>48</v>
      </c>
      <c r="U3048">
        <v>0</v>
      </c>
      <c r="V3048">
        <v>0</v>
      </c>
      <c r="W3048" s="26">
        <v>0</v>
      </c>
      <c r="X3048" s="26">
        <v>6.1513576743300282</v>
      </c>
      <c r="Y3048" s="26">
        <v>0</v>
      </c>
      <c r="Z3048" s="26">
        <v>0</v>
      </c>
      <c r="AA3048" s="26">
        <v>0</v>
      </c>
      <c r="AB3048" s="26">
        <v>2.3457211247325871</v>
      </c>
      <c r="AC3048" s="26">
        <v>0</v>
      </c>
      <c r="AD3048" s="26">
        <v>0</v>
      </c>
      <c r="AE3048" s="26">
        <v>8.4970787990626153</v>
      </c>
    </row>
    <row r="3049" spans="1:31" x14ac:dyDescent="0.3">
      <c r="A3049">
        <v>2780226</v>
      </c>
      <c r="B3049">
        <v>1</v>
      </c>
      <c r="C3049" t="s">
        <v>80</v>
      </c>
      <c r="D3049" t="s">
        <v>88</v>
      </c>
      <c r="E3049" t="s">
        <v>152</v>
      </c>
      <c r="F3049" t="s">
        <v>8710</v>
      </c>
      <c r="G3049" t="s">
        <v>628</v>
      </c>
      <c r="H3049" t="s">
        <v>149</v>
      </c>
      <c r="I3049" t="s">
        <v>136</v>
      </c>
      <c r="J3049" t="s">
        <v>137</v>
      </c>
      <c r="K3049" t="s">
        <v>187</v>
      </c>
      <c r="L3049" t="s">
        <v>8711</v>
      </c>
      <c r="M3049" t="s">
        <v>8712</v>
      </c>
      <c r="N3049" s="26">
        <v>1.524444444</v>
      </c>
      <c r="O3049">
        <v>0</v>
      </c>
      <c r="P3049">
        <v>0</v>
      </c>
      <c r="Q3049">
        <v>0</v>
      </c>
      <c r="R3049">
        <v>0</v>
      </c>
      <c r="S3049">
        <v>2</v>
      </c>
      <c r="T3049">
        <v>0</v>
      </c>
      <c r="U3049">
        <v>0</v>
      </c>
      <c r="V3049">
        <v>0</v>
      </c>
      <c r="W3049" s="26">
        <v>0</v>
      </c>
      <c r="X3049" s="26">
        <v>0</v>
      </c>
      <c r="Y3049" s="26">
        <v>0</v>
      </c>
      <c r="Z3049" s="26">
        <v>0</v>
      </c>
      <c r="AA3049" s="26">
        <v>219.06806773212338</v>
      </c>
      <c r="AB3049" s="26">
        <v>0</v>
      </c>
      <c r="AC3049" s="26">
        <v>0</v>
      </c>
      <c r="AD3049" s="26">
        <v>0</v>
      </c>
      <c r="AE3049" s="26">
        <v>219.06806773212338</v>
      </c>
    </row>
    <row r="3050" spans="1:31" x14ac:dyDescent="0.3">
      <c r="A3050">
        <v>2780495</v>
      </c>
      <c r="B3050">
        <v>1</v>
      </c>
      <c r="C3050" t="s">
        <v>80</v>
      </c>
      <c r="D3050" t="s">
        <v>82</v>
      </c>
      <c r="E3050" t="s">
        <v>132</v>
      </c>
      <c r="F3050" t="s">
        <v>8713</v>
      </c>
      <c r="G3050" t="s">
        <v>134</v>
      </c>
      <c r="H3050" t="s">
        <v>135</v>
      </c>
      <c r="I3050" t="s">
        <v>136</v>
      </c>
      <c r="J3050" t="s">
        <v>137</v>
      </c>
      <c r="K3050" t="s">
        <v>138</v>
      </c>
      <c r="L3050" t="s">
        <v>8714</v>
      </c>
      <c r="M3050" t="s">
        <v>8715</v>
      </c>
      <c r="N3050" s="26">
        <v>2.665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6</v>
      </c>
      <c r="U3050">
        <v>0</v>
      </c>
      <c r="V3050">
        <v>0</v>
      </c>
      <c r="W3050" s="26">
        <v>0</v>
      </c>
      <c r="X3050" s="26">
        <v>0</v>
      </c>
      <c r="Y3050" s="26">
        <v>0</v>
      </c>
      <c r="Z3050" s="26">
        <v>0</v>
      </c>
      <c r="AA3050" s="26">
        <v>0</v>
      </c>
      <c r="AB3050" s="26">
        <v>23.670484712217885</v>
      </c>
      <c r="AC3050" s="26">
        <v>0</v>
      </c>
      <c r="AD3050" s="26">
        <v>0</v>
      </c>
      <c r="AE3050" s="26">
        <v>23.670484712217885</v>
      </c>
    </row>
    <row r="3051" spans="1:31" x14ac:dyDescent="0.3">
      <c r="A3051">
        <v>2780195</v>
      </c>
      <c r="B3051">
        <v>1</v>
      </c>
      <c r="C3051" t="s">
        <v>80</v>
      </c>
      <c r="D3051" t="s">
        <v>96</v>
      </c>
      <c r="E3051" t="s">
        <v>157</v>
      </c>
      <c r="F3051" t="s">
        <v>8716</v>
      </c>
      <c r="G3051" t="s">
        <v>326</v>
      </c>
      <c r="H3051" t="s">
        <v>149</v>
      </c>
      <c r="I3051" t="s">
        <v>136</v>
      </c>
      <c r="J3051" t="s">
        <v>137</v>
      </c>
      <c r="K3051" t="s">
        <v>187</v>
      </c>
      <c r="L3051" t="s">
        <v>8717</v>
      </c>
      <c r="M3051" t="s">
        <v>8718</v>
      </c>
      <c r="N3051" s="26">
        <v>0.35</v>
      </c>
      <c r="O3051">
        <v>5</v>
      </c>
      <c r="P3051">
        <v>6913</v>
      </c>
      <c r="Q3051">
        <v>3</v>
      </c>
      <c r="R3051">
        <v>219</v>
      </c>
      <c r="S3051">
        <v>37</v>
      </c>
      <c r="T3051">
        <v>1265</v>
      </c>
      <c r="U3051">
        <v>1</v>
      </c>
      <c r="V3051">
        <v>1</v>
      </c>
      <c r="W3051" s="26">
        <v>7.7457695961434219</v>
      </c>
      <c r="X3051" s="26">
        <v>441.82301679202737</v>
      </c>
      <c r="Y3051" s="26">
        <v>5.8427686582875058</v>
      </c>
      <c r="Z3051" s="26">
        <v>10.991092769757296</v>
      </c>
      <c r="AA3051" s="26">
        <v>440.99600704065676</v>
      </c>
      <c r="AB3051" s="26">
        <v>486.72510653739704</v>
      </c>
      <c r="AC3051" s="26">
        <v>36.220197150142511</v>
      </c>
      <c r="AD3051" s="26">
        <v>0</v>
      </c>
      <c r="AE3051" s="26">
        <v>1430.3439585444119</v>
      </c>
    </row>
    <row r="3052" spans="1:31" x14ac:dyDescent="0.3">
      <c r="A3052">
        <v>2780381</v>
      </c>
      <c r="B3052">
        <v>1</v>
      </c>
      <c r="C3052" t="s">
        <v>80</v>
      </c>
      <c r="D3052" t="s">
        <v>92</v>
      </c>
      <c r="E3052" t="s">
        <v>132</v>
      </c>
      <c r="F3052" t="s">
        <v>8719</v>
      </c>
      <c r="G3052" t="s">
        <v>197</v>
      </c>
      <c r="H3052" t="s">
        <v>135</v>
      </c>
      <c r="I3052" t="s">
        <v>136</v>
      </c>
      <c r="J3052" t="s">
        <v>137</v>
      </c>
      <c r="K3052" t="s">
        <v>138</v>
      </c>
      <c r="L3052" t="s">
        <v>8720</v>
      </c>
      <c r="M3052" t="s">
        <v>8721</v>
      </c>
      <c r="N3052" s="26">
        <v>0.87111111100000005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1</v>
      </c>
      <c r="U3052">
        <v>0</v>
      </c>
      <c r="V3052">
        <v>0</v>
      </c>
      <c r="W3052" s="26">
        <v>0</v>
      </c>
      <c r="X3052" s="26">
        <v>0</v>
      </c>
      <c r="Y3052" s="26">
        <v>0</v>
      </c>
      <c r="Z3052" s="26">
        <v>0</v>
      </c>
      <c r="AA3052" s="26">
        <v>0</v>
      </c>
      <c r="AB3052" s="26">
        <v>1.3025018997711111</v>
      </c>
      <c r="AC3052" s="26">
        <v>0</v>
      </c>
      <c r="AD3052" s="26">
        <v>0</v>
      </c>
      <c r="AE3052" s="26">
        <v>1.3025018997711111</v>
      </c>
    </row>
    <row r="3053" spans="1:31" x14ac:dyDescent="0.3">
      <c r="A3053">
        <v>2780318</v>
      </c>
      <c r="B3053">
        <v>1</v>
      </c>
      <c r="C3053" t="s">
        <v>80</v>
      </c>
      <c r="D3053" t="s">
        <v>105</v>
      </c>
      <c r="E3053" t="s">
        <v>146</v>
      </c>
      <c r="F3053" t="s">
        <v>8722</v>
      </c>
      <c r="G3053" t="s">
        <v>774</v>
      </c>
      <c r="H3053" t="s">
        <v>149</v>
      </c>
      <c r="I3053" t="s">
        <v>136</v>
      </c>
      <c r="J3053" t="s">
        <v>137</v>
      </c>
      <c r="K3053" t="s">
        <v>187</v>
      </c>
      <c r="L3053" t="s">
        <v>8723</v>
      </c>
      <c r="M3053" t="s">
        <v>8724</v>
      </c>
      <c r="N3053" s="26">
        <v>0.75555555500000005</v>
      </c>
      <c r="O3053">
        <v>0</v>
      </c>
      <c r="P3053">
        <v>4</v>
      </c>
      <c r="Q3053">
        <v>0</v>
      </c>
      <c r="R3053">
        <v>1</v>
      </c>
      <c r="S3053">
        <v>2</v>
      </c>
      <c r="T3053">
        <v>9</v>
      </c>
      <c r="U3053">
        <v>0</v>
      </c>
      <c r="V3053">
        <v>0</v>
      </c>
      <c r="W3053" s="26">
        <v>0</v>
      </c>
      <c r="X3053" s="26">
        <v>0.25585018604799997</v>
      </c>
      <c r="Y3053" s="26">
        <v>0</v>
      </c>
      <c r="Z3053" s="26">
        <v>0</v>
      </c>
      <c r="AA3053" s="26">
        <v>17.214087491303424</v>
      </c>
      <c r="AB3053" s="26">
        <v>18.955761674520595</v>
      </c>
      <c r="AC3053" s="26">
        <v>0</v>
      </c>
      <c r="AD3053" s="26">
        <v>0</v>
      </c>
      <c r="AE3053" s="26">
        <v>36.425699351872019</v>
      </c>
    </row>
    <row r="3054" spans="1:31" x14ac:dyDescent="0.3">
      <c r="A3054">
        <v>2780272</v>
      </c>
      <c r="B3054">
        <v>1</v>
      </c>
      <c r="C3054" t="s">
        <v>81</v>
      </c>
      <c r="D3054" t="s">
        <v>119</v>
      </c>
      <c r="E3054" t="s">
        <v>157</v>
      </c>
      <c r="F3054" t="s">
        <v>8725</v>
      </c>
      <c r="G3054" t="s">
        <v>628</v>
      </c>
      <c r="H3054" t="s">
        <v>149</v>
      </c>
      <c r="I3054" t="s">
        <v>136</v>
      </c>
      <c r="J3054" t="s">
        <v>137</v>
      </c>
      <c r="K3054" t="s">
        <v>187</v>
      </c>
      <c r="L3054" t="s">
        <v>8726</v>
      </c>
      <c r="M3054" t="s">
        <v>8727</v>
      </c>
      <c r="N3054" s="26">
        <v>3.7397222220000002</v>
      </c>
      <c r="O3054">
        <v>1</v>
      </c>
      <c r="P3054">
        <v>1893</v>
      </c>
      <c r="Q3054">
        <v>1</v>
      </c>
      <c r="R3054">
        <v>161</v>
      </c>
      <c r="S3054">
        <v>7</v>
      </c>
      <c r="T3054">
        <v>246</v>
      </c>
      <c r="U3054">
        <v>1</v>
      </c>
      <c r="V3054">
        <v>0</v>
      </c>
      <c r="W3054" s="26">
        <v>0.94079429544388882</v>
      </c>
      <c r="X3054" s="26">
        <v>1738.8181753053218</v>
      </c>
      <c r="Y3054" s="26">
        <v>0.2962841293087467</v>
      </c>
      <c r="Z3054" s="26">
        <v>36.491040177906896</v>
      </c>
      <c r="AA3054" s="26">
        <v>733.34955806310882</v>
      </c>
      <c r="AB3054" s="26">
        <v>526.38751783122154</v>
      </c>
      <c r="AC3054" s="26">
        <v>28.424750792595781</v>
      </c>
      <c r="AD3054" s="26">
        <v>0</v>
      </c>
      <c r="AE3054" s="26">
        <v>3064.7081205949075</v>
      </c>
    </row>
    <row r="3055" spans="1:31" x14ac:dyDescent="0.3">
      <c r="A3055">
        <v>2780258</v>
      </c>
      <c r="B3055">
        <v>1</v>
      </c>
      <c r="C3055" t="s">
        <v>80</v>
      </c>
      <c r="D3055" t="s">
        <v>110</v>
      </c>
      <c r="E3055" t="s">
        <v>132</v>
      </c>
      <c r="F3055" t="s">
        <v>8429</v>
      </c>
      <c r="G3055" t="s">
        <v>134</v>
      </c>
      <c r="H3055" t="s">
        <v>135</v>
      </c>
      <c r="I3055" t="s">
        <v>136</v>
      </c>
      <c r="J3055" t="s">
        <v>137</v>
      </c>
      <c r="K3055" t="s">
        <v>138</v>
      </c>
      <c r="L3055" t="s">
        <v>8728</v>
      </c>
      <c r="M3055" t="s">
        <v>8729</v>
      </c>
      <c r="N3055" s="26">
        <v>3.375555555</v>
      </c>
      <c r="O3055">
        <v>0</v>
      </c>
      <c r="P3055">
        <v>9</v>
      </c>
      <c r="Q3055">
        <v>0</v>
      </c>
      <c r="R3055">
        <v>0</v>
      </c>
      <c r="S3055">
        <v>0</v>
      </c>
      <c r="T3055">
        <v>2</v>
      </c>
      <c r="U3055">
        <v>0</v>
      </c>
      <c r="V3055">
        <v>0</v>
      </c>
      <c r="W3055" s="26">
        <v>0</v>
      </c>
      <c r="X3055" s="26">
        <v>7.9118579243353624</v>
      </c>
      <c r="Y3055" s="26">
        <v>0</v>
      </c>
      <c r="Z3055" s="26">
        <v>0</v>
      </c>
      <c r="AA3055" s="26">
        <v>0</v>
      </c>
      <c r="AB3055" s="26">
        <v>0.82707223200760016</v>
      </c>
      <c r="AC3055" s="26">
        <v>0</v>
      </c>
      <c r="AD3055" s="26">
        <v>0</v>
      </c>
      <c r="AE3055" s="26">
        <v>8.7389301563429633</v>
      </c>
    </row>
    <row r="3056" spans="1:31" x14ac:dyDescent="0.3">
      <c r="A3056">
        <v>2780441</v>
      </c>
      <c r="B3056">
        <v>1</v>
      </c>
      <c r="C3056" t="s">
        <v>80</v>
      </c>
      <c r="D3056" t="s">
        <v>104</v>
      </c>
      <c r="E3056" t="s">
        <v>132</v>
      </c>
      <c r="F3056" t="s">
        <v>8730</v>
      </c>
      <c r="G3056" t="s">
        <v>287</v>
      </c>
      <c r="H3056" t="s">
        <v>135</v>
      </c>
      <c r="I3056" t="s">
        <v>136</v>
      </c>
      <c r="J3056" t="s">
        <v>3</v>
      </c>
      <c r="K3056" t="s">
        <v>138</v>
      </c>
      <c r="L3056" t="s">
        <v>8731</v>
      </c>
      <c r="M3056" t="s">
        <v>8732</v>
      </c>
      <c r="N3056" s="26">
        <v>2.9525000000000001</v>
      </c>
      <c r="O3056">
        <v>0</v>
      </c>
      <c r="P3056">
        <v>5</v>
      </c>
      <c r="Q3056">
        <v>0</v>
      </c>
      <c r="R3056">
        <v>0</v>
      </c>
      <c r="S3056">
        <v>0</v>
      </c>
      <c r="T3056">
        <v>1</v>
      </c>
      <c r="U3056">
        <v>0</v>
      </c>
      <c r="V3056">
        <v>0</v>
      </c>
      <c r="W3056" s="26">
        <v>0</v>
      </c>
      <c r="X3056" s="26">
        <v>2.3152604939350305</v>
      </c>
      <c r="Y3056" s="26">
        <v>0</v>
      </c>
      <c r="Z3056" s="26">
        <v>0</v>
      </c>
      <c r="AA3056" s="26">
        <v>0</v>
      </c>
      <c r="AB3056" s="26">
        <v>0</v>
      </c>
      <c r="AC3056" s="26">
        <v>0</v>
      </c>
      <c r="AD3056" s="26">
        <v>0</v>
      </c>
      <c r="AE3056" s="26">
        <v>2.3152604939350305</v>
      </c>
    </row>
    <row r="3057" spans="1:31" x14ac:dyDescent="0.3">
      <c r="A3057">
        <v>2780776</v>
      </c>
      <c r="B3057">
        <v>1</v>
      </c>
      <c r="C3057" t="s">
        <v>81</v>
      </c>
      <c r="D3057" t="s">
        <v>128</v>
      </c>
      <c r="E3057" t="s">
        <v>132</v>
      </c>
      <c r="F3057" t="s">
        <v>7220</v>
      </c>
      <c r="G3057" t="s">
        <v>197</v>
      </c>
      <c r="H3057" t="s">
        <v>135</v>
      </c>
      <c r="I3057" t="s">
        <v>136</v>
      </c>
      <c r="J3057" t="s">
        <v>137</v>
      </c>
      <c r="K3057" t="s">
        <v>138</v>
      </c>
      <c r="L3057" t="s">
        <v>8733</v>
      </c>
      <c r="M3057" t="s">
        <v>8734</v>
      </c>
      <c r="N3057" s="26">
        <v>1.255833333</v>
      </c>
      <c r="O3057">
        <v>0</v>
      </c>
      <c r="P3057">
        <v>6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 s="26">
        <v>0</v>
      </c>
      <c r="X3057" s="26">
        <v>1.3013578310167</v>
      </c>
      <c r="Y3057" s="26">
        <v>0</v>
      </c>
      <c r="Z3057" s="26">
        <v>0</v>
      </c>
      <c r="AA3057" s="26">
        <v>0</v>
      </c>
      <c r="AB3057" s="26">
        <v>0</v>
      </c>
      <c r="AC3057" s="26">
        <v>0</v>
      </c>
      <c r="AD3057" s="26">
        <v>0</v>
      </c>
      <c r="AE3057" s="26">
        <v>1.3013578310167</v>
      </c>
    </row>
    <row r="3058" spans="1:31" x14ac:dyDescent="0.3">
      <c r="A3058">
        <v>2780321</v>
      </c>
      <c r="B3058">
        <v>1</v>
      </c>
      <c r="C3058" t="s">
        <v>80</v>
      </c>
      <c r="D3058" t="s">
        <v>97</v>
      </c>
      <c r="E3058" t="s">
        <v>132</v>
      </c>
      <c r="F3058" t="s">
        <v>8735</v>
      </c>
      <c r="G3058" t="s">
        <v>134</v>
      </c>
      <c r="H3058" t="s">
        <v>135</v>
      </c>
      <c r="I3058" t="s">
        <v>136</v>
      </c>
      <c r="J3058" t="s">
        <v>137</v>
      </c>
      <c r="K3058" t="s">
        <v>138</v>
      </c>
      <c r="L3058" t="s">
        <v>8736</v>
      </c>
      <c r="M3058" t="s">
        <v>8737</v>
      </c>
      <c r="N3058" s="26">
        <v>3.8250000000000002</v>
      </c>
      <c r="O3058">
        <v>0</v>
      </c>
      <c r="P3058">
        <v>1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 s="26">
        <v>0</v>
      </c>
      <c r="X3058" s="26">
        <v>1.1426979121047198</v>
      </c>
      <c r="Y3058" s="26">
        <v>0</v>
      </c>
      <c r="Z3058" s="26">
        <v>0</v>
      </c>
      <c r="AA3058" s="26">
        <v>0</v>
      </c>
      <c r="AB3058" s="26">
        <v>0</v>
      </c>
      <c r="AC3058" s="26">
        <v>0</v>
      </c>
      <c r="AD3058" s="26">
        <v>0</v>
      </c>
      <c r="AE3058" s="26">
        <v>1.1426979121047198</v>
      </c>
    </row>
    <row r="3059" spans="1:31" x14ac:dyDescent="0.3">
      <c r="A3059">
        <v>2780796</v>
      </c>
      <c r="B3059">
        <v>1</v>
      </c>
      <c r="C3059" t="s">
        <v>80</v>
      </c>
      <c r="D3059" t="s">
        <v>90</v>
      </c>
      <c r="E3059" t="s">
        <v>132</v>
      </c>
      <c r="F3059" t="s">
        <v>8738</v>
      </c>
      <c r="G3059" t="s">
        <v>134</v>
      </c>
      <c r="H3059" t="s">
        <v>135</v>
      </c>
      <c r="I3059" t="s">
        <v>136</v>
      </c>
      <c r="J3059" t="s">
        <v>137</v>
      </c>
      <c r="K3059" t="s">
        <v>138</v>
      </c>
      <c r="L3059" t="s">
        <v>8739</v>
      </c>
      <c r="M3059" t="s">
        <v>8740</v>
      </c>
      <c r="N3059" s="26">
        <v>4.7538888879999996</v>
      </c>
      <c r="O3059">
        <v>0</v>
      </c>
      <c r="P3059">
        <v>7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 s="26">
        <v>0</v>
      </c>
      <c r="X3059" s="26">
        <v>5.768650306055795</v>
      </c>
      <c r="Y3059" s="26">
        <v>0</v>
      </c>
      <c r="Z3059" s="26">
        <v>0</v>
      </c>
      <c r="AA3059" s="26">
        <v>0</v>
      </c>
      <c r="AB3059" s="26">
        <v>0</v>
      </c>
      <c r="AC3059" s="26">
        <v>0</v>
      </c>
      <c r="AD3059" s="26">
        <v>0</v>
      </c>
      <c r="AE3059" s="26">
        <v>5.768650306055795</v>
      </c>
    </row>
    <row r="3060" spans="1:31" x14ac:dyDescent="0.3">
      <c r="A3060">
        <v>2780278</v>
      </c>
      <c r="B3060">
        <v>1</v>
      </c>
      <c r="C3060" t="s">
        <v>80</v>
      </c>
      <c r="D3060" t="s">
        <v>95</v>
      </c>
      <c r="E3060" t="s">
        <v>170</v>
      </c>
      <c r="F3060" t="s">
        <v>8741</v>
      </c>
      <c r="G3060" t="s">
        <v>143</v>
      </c>
      <c r="H3060" t="s">
        <v>135</v>
      </c>
      <c r="I3060" t="s">
        <v>136</v>
      </c>
      <c r="J3060" t="s">
        <v>137</v>
      </c>
      <c r="K3060" t="s">
        <v>138</v>
      </c>
      <c r="L3060" t="s">
        <v>8742</v>
      </c>
      <c r="M3060" t="s">
        <v>8743</v>
      </c>
      <c r="N3060" s="26">
        <v>1.2494444440000001</v>
      </c>
      <c r="O3060">
        <v>0</v>
      </c>
      <c r="P3060">
        <v>45</v>
      </c>
      <c r="Q3060">
        <v>0</v>
      </c>
      <c r="R3060">
        <v>0</v>
      </c>
      <c r="S3060">
        <v>0</v>
      </c>
      <c r="T3060">
        <v>3</v>
      </c>
      <c r="U3060">
        <v>0</v>
      </c>
      <c r="V3060">
        <v>0</v>
      </c>
      <c r="W3060" s="26">
        <v>0</v>
      </c>
      <c r="X3060" s="26">
        <v>18.665685602373841</v>
      </c>
      <c r="Y3060" s="26">
        <v>0</v>
      </c>
      <c r="Z3060" s="26">
        <v>0</v>
      </c>
      <c r="AA3060" s="26">
        <v>0</v>
      </c>
      <c r="AB3060" s="26">
        <v>2.9554617451543281</v>
      </c>
      <c r="AC3060" s="26">
        <v>0</v>
      </c>
      <c r="AD3060" s="26">
        <v>0</v>
      </c>
      <c r="AE3060" s="26">
        <v>21.621147347528169</v>
      </c>
    </row>
    <row r="3061" spans="1:31" x14ac:dyDescent="0.3">
      <c r="A3061">
        <v>2780484</v>
      </c>
      <c r="B3061">
        <v>1</v>
      </c>
      <c r="C3061" t="s">
        <v>80</v>
      </c>
      <c r="D3061" t="s">
        <v>107</v>
      </c>
      <c r="E3061" t="s">
        <v>170</v>
      </c>
      <c r="F3061" t="s">
        <v>8744</v>
      </c>
      <c r="G3061" t="s">
        <v>303</v>
      </c>
      <c r="H3061" t="s">
        <v>135</v>
      </c>
      <c r="I3061" t="s">
        <v>136</v>
      </c>
      <c r="J3061" t="s">
        <v>137</v>
      </c>
      <c r="K3061" t="s">
        <v>138</v>
      </c>
      <c r="L3061" t="s">
        <v>8745</v>
      </c>
      <c r="M3061" t="s">
        <v>8746</v>
      </c>
      <c r="N3061" s="26">
        <v>0.58138888799999999</v>
      </c>
      <c r="O3061">
        <v>0</v>
      </c>
      <c r="P3061">
        <v>30</v>
      </c>
      <c r="Q3061">
        <v>0</v>
      </c>
      <c r="R3061">
        <v>5</v>
      </c>
      <c r="S3061">
        <v>0</v>
      </c>
      <c r="T3061">
        <v>1</v>
      </c>
      <c r="U3061">
        <v>0</v>
      </c>
      <c r="V3061">
        <v>0</v>
      </c>
      <c r="W3061" s="26">
        <v>0</v>
      </c>
      <c r="X3061" s="26">
        <v>2.4209675953822498</v>
      </c>
      <c r="Y3061" s="26">
        <v>0</v>
      </c>
      <c r="Z3061" s="26">
        <v>5.0457868468226912E-2</v>
      </c>
      <c r="AA3061" s="26">
        <v>0</v>
      </c>
      <c r="AB3061" s="26">
        <v>6.2911443266398612E-3</v>
      </c>
      <c r="AC3061" s="26">
        <v>0</v>
      </c>
      <c r="AD3061" s="26">
        <v>0</v>
      </c>
      <c r="AE3061" s="26">
        <v>2.4777166081771167</v>
      </c>
    </row>
    <row r="3062" spans="1:31" x14ac:dyDescent="0.3">
      <c r="A3062">
        <v>2780235</v>
      </c>
      <c r="B3062">
        <v>1</v>
      </c>
      <c r="C3062" t="s">
        <v>80</v>
      </c>
      <c r="D3062" t="s">
        <v>100</v>
      </c>
      <c r="E3062" t="s">
        <v>146</v>
      </c>
      <c r="F3062" t="s">
        <v>8747</v>
      </c>
      <c r="G3062" t="s">
        <v>628</v>
      </c>
      <c r="H3062" t="s">
        <v>149</v>
      </c>
      <c r="I3062" t="s">
        <v>136</v>
      </c>
      <c r="J3062" t="s">
        <v>137</v>
      </c>
      <c r="K3062" t="s">
        <v>187</v>
      </c>
      <c r="L3062" t="s">
        <v>8748</v>
      </c>
      <c r="M3062" t="s">
        <v>8749</v>
      </c>
      <c r="N3062" s="26">
        <v>6.1333333330000004</v>
      </c>
      <c r="O3062">
        <v>0</v>
      </c>
      <c r="P3062">
        <v>390</v>
      </c>
      <c r="Q3062">
        <v>0</v>
      </c>
      <c r="R3062">
        <v>16</v>
      </c>
      <c r="S3062">
        <v>0</v>
      </c>
      <c r="T3062">
        <v>29</v>
      </c>
      <c r="U3062">
        <v>0</v>
      </c>
      <c r="V3062">
        <v>0</v>
      </c>
      <c r="W3062" s="26">
        <v>0</v>
      </c>
      <c r="X3062" s="26">
        <v>624.87623523459081</v>
      </c>
      <c r="Y3062" s="26">
        <v>0</v>
      </c>
      <c r="Z3062" s="26">
        <v>28.030439349941346</v>
      </c>
      <c r="AA3062" s="26">
        <v>0</v>
      </c>
      <c r="AB3062" s="26">
        <v>86.840612048217011</v>
      </c>
      <c r="AC3062" s="26">
        <v>0</v>
      </c>
      <c r="AD3062" s="26">
        <v>0</v>
      </c>
      <c r="AE3062" s="26">
        <v>739.74728663274925</v>
      </c>
    </row>
    <row r="3063" spans="1:31" x14ac:dyDescent="0.3">
      <c r="A3063">
        <v>2780590</v>
      </c>
      <c r="B3063">
        <v>1</v>
      </c>
      <c r="C3063" t="s">
        <v>80</v>
      </c>
      <c r="D3063" t="s">
        <v>103</v>
      </c>
      <c r="E3063" t="s">
        <v>152</v>
      </c>
      <c r="F3063" t="s">
        <v>8750</v>
      </c>
      <c r="G3063" t="s">
        <v>159</v>
      </c>
      <c r="H3063" t="s">
        <v>149</v>
      </c>
      <c r="I3063" t="s">
        <v>136</v>
      </c>
      <c r="J3063" t="s">
        <v>137</v>
      </c>
      <c r="K3063" t="s">
        <v>138</v>
      </c>
      <c r="L3063" t="s">
        <v>8751</v>
      </c>
      <c r="M3063" t="s">
        <v>8752</v>
      </c>
      <c r="N3063" s="26">
        <v>8.9722222000000004E-2</v>
      </c>
      <c r="O3063">
        <v>0</v>
      </c>
      <c r="P3063">
        <v>5679</v>
      </c>
      <c r="Q3063">
        <v>12</v>
      </c>
      <c r="R3063">
        <v>64</v>
      </c>
      <c r="S3063">
        <v>50</v>
      </c>
      <c r="T3063">
        <v>552</v>
      </c>
      <c r="U3063">
        <v>67</v>
      </c>
      <c r="V3063">
        <v>10</v>
      </c>
      <c r="W3063" s="26">
        <v>0</v>
      </c>
      <c r="X3063" s="26">
        <v>128.00912815131574</v>
      </c>
      <c r="Y3063" s="26">
        <v>1.2210555389592956</v>
      </c>
      <c r="Z3063" s="26">
        <v>1.4037269920882152</v>
      </c>
      <c r="AA3063" s="26">
        <v>83.702384374590338</v>
      </c>
      <c r="AB3063" s="26">
        <v>55.950071087691519</v>
      </c>
      <c r="AC3063" s="26">
        <v>291.02180996860204</v>
      </c>
      <c r="AD3063" s="26">
        <v>12.947782872701548</v>
      </c>
      <c r="AE3063" s="26">
        <v>574.25595898594861</v>
      </c>
    </row>
    <row r="3064" spans="1:31" x14ac:dyDescent="0.3">
      <c r="A3064">
        <v>2780584</v>
      </c>
      <c r="B3064">
        <v>1</v>
      </c>
      <c r="C3064" t="s">
        <v>80</v>
      </c>
      <c r="D3064" t="s">
        <v>86</v>
      </c>
      <c r="E3064" t="s">
        <v>170</v>
      </c>
      <c r="F3064" t="s">
        <v>8753</v>
      </c>
      <c r="G3064" t="s">
        <v>287</v>
      </c>
      <c r="H3064" t="s">
        <v>135</v>
      </c>
      <c r="I3064" t="s">
        <v>136</v>
      </c>
      <c r="J3064" t="s">
        <v>3</v>
      </c>
      <c r="K3064" t="s">
        <v>138</v>
      </c>
      <c r="L3064" t="s">
        <v>8754</v>
      </c>
      <c r="M3064" t="s">
        <v>8755</v>
      </c>
      <c r="N3064" s="26">
        <v>1.745833333</v>
      </c>
      <c r="O3064">
        <v>0</v>
      </c>
      <c r="P3064">
        <v>119</v>
      </c>
      <c r="Q3064">
        <v>0</v>
      </c>
      <c r="R3064">
        <v>0</v>
      </c>
      <c r="S3064">
        <v>0</v>
      </c>
      <c r="T3064">
        <v>9</v>
      </c>
      <c r="U3064">
        <v>0</v>
      </c>
      <c r="V3064">
        <v>0</v>
      </c>
      <c r="W3064" s="26">
        <v>0</v>
      </c>
      <c r="X3064" s="26">
        <v>45.342680483334476</v>
      </c>
      <c r="Y3064" s="26">
        <v>0</v>
      </c>
      <c r="Z3064" s="26">
        <v>0</v>
      </c>
      <c r="AA3064" s="26">
        <v>0</v>
      </c>
      <c r="AB3064" s="26">
        <v>6.7876092996112671</v>
      </c>
      <c r="AC3064" s="26">
        <v>0</v>
      </c>
      <c r="AD3064" s="26">
        <v>0</v>
      </c>
      <c r="AE3064" s="26">
        <v>52.130289782945745</v>
      </c>
    </row>
    <row r="3065" spans="1:31" x14ac:dyDescent="0.3">
      <c r="A3065">
        <v>2780633</v>
      </c>
      <c r="B3065">
        <v>1</v>
      </c>
      <c r="C3065" t="s">
        <v>81</v>
      </c>
      <c r="D3065" t="s">
        <v>117</v>
      </c>
      <c r="E3065" t="s">
        <v>157</v>
      </c>
      <c r="F3065" t="s">
        <v>8756</v>
      </c>
      <c r="G3065" t="s">
        <v>159</v>
      </c>
      <c r="H3065" t="s">
        <v>149</v>
      </c>
      <c r="I3065" t="s">
        <v>136</v>
      </c>
      <c r="J3065" t="s">
        <v>137</v>
      </c>
      <c r="K3065" t="s">
        <v>138</v>
      </c>
      <c r="L3065" t="s">
        <v>8757</v>
      </c>
      <c r="M3065" t="s">
        <v>8758</v>
      </c>
      <c r="N3065" s="26">
        <v>0.29333333299999997</v>
      </c>
      <c r="O3065">
        <v>13</v>
      </c>
      <c r="P3065">
        <v>3543</v>
      </c>
      <c r="Q3065">
        <v>107</v>
      </c>
      <c r="R3065">
        <v>395</v>
      </c>
      <c r="S3065">
        <v>21</v>
      </c>
      <c r="T3065">
        <v>635</v>
      </c>
      <c r="U3065">
        <v>6</v>
      </c>
      <c r="V3065">
        <v>9</v>
      </c>
      <c r="W3065" s="26">
        <v>1.5717793629393864</v>
      </c>
      <c r="X3065" s="26">
        <v>196.98448419176287</v>
      </c>
      <c r="Y3065" s="26">
        <v>23.242077708861203</v>
      </c>
      <c r="Z3065" s="26">
        <v>17.422849375229255</v>
      </c>
      <c r="AA3065" s="26">
        <v>44.614692660617862</v>
      </c>
      <c r="AB3065" s="26">
        <v>113.15977455089346</v>
      </c>
      <c r="AC3065" s="26">
        <v>31.61832473449433</v>
      </c>
      <c r="AD3065" s="26">
        <v>30.070452402203856</v>
      </c>
      <c r="AE3065" s="26">
        <v>458.68443498700225</v>
      </c>
    </row>
    <row r="3066" spans="1:31" x14ac:dyDescent="0.3">
      <c r="A3066">
        <v>2780501</v>
      </c>
      <c r="B3066">
        <v>1</v>
      </c>
      <c r="C3066" t="s">
        <v>80</v>
      </c>
      <c r="D3066" t="s">
        <v>107</v>
      </c>
      <c r="E3066" t="s">
        <v>132</v>
      </c>
      <c r="F3066" t="s">
        <v>8759</v>
      </c>
      <c r="G3066" t="s">
        <v>134</v>
      </c>
      <c r="H3066" t="s">
        <v>135</v>
      </c>
      <c r="I3066" t="s">
        <v>136</v>
      </c>
      <c r="J3066" t="s">
        <v>137</v>
      </c>
      <c r="K3066" t="s">
        <v>138</v>
      </c>
      <c r="L3066" t="s">
        <v>8760</v>
      </c>
      <c r="M3066" t="s">
        <v>8761</v>
      </c>
      <c r="N3066" s="26">
        <v>3.2925</v>
      </c>
      <c r="O3066">
        <v>0</v>
      </c>
      <c r="P3066">
        <v>1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 s="26">
        <v>0</v>
      </c>
      <c r="X3066" s="26">
        <v>0.22945986177556491</v>
      </c>
      <c r="Y3066" s="26">
        <v>0</v>
      </c>
      <c r="Z3066" s="26">
        <v>0</v>
      </c>
      <c r="AA3066" s="26">
        <v>0</v>
      </c>
      <c r="AB3066" s="26">
        <v>0</v>
      </c>
      <c r="AC3066" s="26">
        <v>0</v>
      </c>
      <c r="AD3066" s="26">
        <v>0</v>
      </c>
      <c r="AE3066" s="26">
        <v>0.22945986177556491</v>
      </c>
    </row>
    <row r="3067" spans="1:31" x14ac:dyDescent="0.3">
      <c r="A3067">
        <v>2780693</v>
      </c>
      <c r="B3067">
        <v>1</v>
      </c>
      <c r="C3067" t="s">
        <v>81</v>
      </c>
      <c r="D3067" t="s">
        <v>120</v>
      </c>
      <c r="E3067" t="s">
        <v>152</v>
      </c>
      <c r="F3067" t="s">
        <v>3203</v>
      </c>
      <c r="G3067" t="s">
        <v>159</v>
      </c>
      <c r="H3067" t="s">
        <v>149</v>
      </c>
      <c r="I3067" t="s">
        <v>136</v>
      </c>
      <c r="J3067" t="s">
        <v>137</v>
      </c>
      <c r="K3067" t="s">
        <v>138</v>
      </c>
      <c r="L3067" t="s">
        <v>8762</v>
      </c>
      <c r="M3067" t="s">
        <v>8763</v>
      </c>
      <c r="N3067" s="26">
        <v>1.6305555549999999</v>
      </c>
      <c r="O3067">
        <v>2</v>
      </c>
      <c r="P3067">
        <v>1</v>
      </c>
      <c r="Q3067">
        <v>65</v>
      </c>
      <c r="R3067">
        <v>29</v>
      </c>
      <c r="S3067">
        <v>6</v>
      </c>
      <c r="T3067">
        <v>2</v>
      </c>
      <c r="U3067">
        <v>1</v>
      </c>
      <c r="V3067">
        <v>0</v>
      </c>
      <c r="W3067" s="26">
        <v>0.89942325554111102</v>
      </c>
      <c r="X3067" s="26">
        <v>0</v>
      </c>
      <c r="Y3067" s="26">
        <v>4.3684012953600018</v>
      </c>
      <c r="Z3067" s="26">
        <v>0.55369071111111112</v>
      </c>
      <c r="AA3067" s="26">
        <v>32.303189339798848</v>
      </c>
      <c r="AB3067" s="26">
        <v>0</v>
      </c>
      <c r="AC3067" s="26">
        <v>63.360654676972963</v>
      </c>
      <c r="AD3067" s="26">
        <v>0</v>
      </c>
      <c r="AE3067" s="26">
        <v>101.48535927878405</v>
      </c>
    </row>
    <row r="3068" spans="1:31" x14ac:dyDescent="0.3">
      <c r="A3068">
        <v>2780524</v>
      </c>
      <c r="B3068">
        <v>1</v>
      </c>
      <c r="C3068" t="s">
        <v>81</v>
      </c>
      <c r="D3068" t="s">
        <v>112</v>
      </c>
      <c r="E3068" t="s">
        <v>157</v>
      </c>
      <c r="F3068" t="s">
        <v>8764</v>
      </c>
      <c r="G3068" t="s">
        <v>159</v>
      </c>
      <c r="H3068" t="s">
        <v>149</v>
      </c>
      <c r="I3068" t="s">
        <v>136</v>
      </c>
      <c r="J3068" t="s">
        <v>137</v>
      </c>
      <c r="K3068" t="s">
        <v>138</v>
      </c>
      <c r="L3068" t="s">
        <v>8765</v>
      </c>
      <c r="M3068" t="s">
        <v>8766</v>
      </c>
      <c r="N3068" s="26">
        <v>0.57972222200000001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1</v>
      </c>
      <c r="V3068">
        <v>0</v>
      </c>
      <c r="W3068" s="26">
        <v>0</v>
      </c>
      <c r="X3068" s="26">
        <v>0</v>
      </c>
      <c r="Y3068" s="26">
        <v>0</v>
      </c>
      <c r="Z3068" s="26">
        <v>0</v>
      </c>
      <c r="AA3068" s="26">
        <v>0</v>
      </c>
      <c r="AB3068" s="26">
        <v>0</v>
      </c>
      <c r="AC3068" s="26">
        <v>25.829278187274234</v>
      </c>
      <c r="AD3068" s="26">
        <v>0</v>
      </c>
      <c r="AE3068" s="26">
        <v>25.829278187274234</v>
      </c>
    </row>
    <row r="3069" spans="1:31" x14ac:dyDescent="0.3">
      <c r="A3069">
        <v>2780507</v>
      </c>
      <c r="B3069">
        <v>1</v>
      </c>
      <c r="C3069" t="s">
        <v>80</v>
      </c>
      <c r="D3069" t="s">
        <v>105</v>
      </c>
      <c r="E3069" t="s">
        <v>166</v>
      </c>
      <c r="F3069" t="s">
        <v>8767</v>
      </c>
      <c r="G3069" t="s">
        <v>232</v>
      </c>
      <c r="H3069" t="s">
        <v>135</v>
      </c>
      <c r="I3069" t="s">
        <v>136</v>
      </c>
      <c r="J3069" t="s">
        <v>137</v>
      </c>
      <c r="K3069" t="s">
        <v>138</v>
      </c>
      <c r="L3069" t="s">
        <v>8768</v>
      </c>
      <c r="M3069" t="s">
        <v>8769</v>
      </c>
      <c r="N3069" s="26">
        <v>3.063055555</v>
      </c>
      <c r="O3069">
        <v>0</v>
      </c>
      <c r="P3069">
        <v>1</v>
      </c>
      <c r="Q3069">
        <v>0</v>
      </c>
      <c r="R3069">
        <v>0</v>
      </c>
      <c r="S3069">
        <v>0</v>
      </c>
      <c r="T3069">
        <v>1</v>
      </c>
      <c r="U3069">
        <v>0</v>
      </c>
      <c r="V3069">
        <v>0</v>
      </c>
      <c r="W3069" s="26">
        <v>0</v>
      </c>
      <c r="X3069" s="26">
        <v>0.74945301852000012</v>
      </c>
      <c r="Y3069" s="26">
        <v>0</v>
      </c>
      <c r="Z3069" s="26">
        <v>0</v>
      </c>
      <c r="AA3069" s="26">
        <v>0</v>
      </c>
      <c r="AB3069" s="26">
        <v>4.2154007884225004</v>
      </c>
      <c r="AC3069" s="26">
        <v>0</v>
      </c>
      <c r="AD3069" s="26">
        <v>0</v>
      </c>
      <c r="AE3069" s="26">
        <v>4.9648538069425001</v>
      </c>
    </row>
    <row r="3070" spans="1:31" x14ac:dyDescent="0.3">
      <c r="A3070">
        <v>2780175</v>
      </c>
      <c r="B3070">
        <v>1</v>
      </c>
      <c r="C3070" t="s">
        <v>81</v>
      </c>
      <c r="D3070" t="s">
        <v>112</v>
      </c>
      <c r="E3070" t="s">
        <v>170</v>
      </c>
      <c r="F3070" t="s">
        <v>8770</v>
      </c>
      <c r="G3070" t="s">
        <v>204</v>
      </c>
      <c r="H3070" t="s">
        <v>135</v>
      </c>
      <c r="I3070" t="s">
        <v>136</v>
      </c>
      <c r="J3070" t="s">
        <v>137</v>
      </c>
      <c r="K3070" t="s">
        <v>138</v>
      </c>
      <c r="L3070" t="s">
        <v>8771</v>
      </c>
      <c r="M3070" t="s">
        <v>8772</v>
      </c>
      <c r="N3070" s="26">
        <v>0.88472222199999995</v>
      </c>
      <c r="O3070">
        <v>0</v>
      </c>
      <c r="P3070">
        <v>102</v>
      </c>
      <c r="Q3070">
        <v>0</v>
      </c>
      <c r="R3070">
        <v>0</v>
      </c>
      <c r="S3070">
        <v>0</v>
      </c>
      <c r="T3070">
        <v>23</v>
      </c>
      <c r="U3070">
        <v>0</v>
      </c>
      <c r="V3070">
        <v>0</v>
      </c>
      <c r="W3070" s="26">
        <v>0</v>
      </c>
      <c r="X3070" s="26">
        <v>12.413244148230724</v>
      </c>
      <c r="Y3070" s="26">
        <v>0</v>
      </c>
      <c r="Z3070" s="26">
        <v>0</v>
      </c>
      <c r="AA3070" s="26">
        <v>0</v>
      </c>
      <c r="AB3070" s="26">
        <v>4.9022060735786992</v>
      </c>
      <c r="AC3070" s="26">
        <v>0</v>
      </c>
      <c r="AD3070" s="26">
        <v>0</v>
      </c>
      <c r="AE3070" s="26">
        <v>17.315450221809424</v>
      </c>
    </row>
    <row r="3071" spans="1:31" x14ac:dyDescent="0.3">
      <c r="A3071">
        <v>2780355</v>
      </c>
      <c r="B3071">
        <v>1</v>
      </c>
      <c r="C3071" t="s">
        <v>81</v>
      </c>
      <c r="D3071" t="s">
        <v>127</v>
      </c>
      <c r="E3071" t="s">
        <v>132</v>
      </c>
      <c r="F3071" t="s">
        <v>8773</v>
      </c>
      <c r="G3071" t="s">
        <v>307</v>
      </c>
      <c r="H3071" t="s">
        <v>135</v>
      </c>
      <c r="I3071" t="s">
        <v>136</v>
      </c>
      <c r="J3071" t="s">
        <v>137</v>
      </c>
      <c r="K3071" t="s">
        <v>138</v>
      </c>
      <c r="L3071" t="s">
        <v>8774</v>
      </c>
      <c r="M3071" t="s">
        <v>8775</v>
      </c>
      <c r="N3071" s="26">
        <v>0.85027777699999996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1</v>
      </c>
      <c r="U3071">
        <v>0</v>
      </c>
      <c r="V3071">
        <v>0</v>
      </c>
      <c r="W3071" s="26">
        <v>0</v>
      </c>
      <c r="X3071" s="26">
        <v>0</v>
      </c>
      <c r="Y3071" s="26">
        <v>0</v>
      </c>
      <c r="Z3071" s="26">
        <v>0</v>
      </c>
      <c r="AA3071" s="26">
        <v>0</v>
      </c>
      <c r="AB3071" s="26">
        <v>7.8697445352081346</v>
      </c>
      <c r="AC3071" s="26">
        <v>0</v>
      </c>
      <c r="AD3071" s="26">
        <v>0</v>
      </c>
      <c r="AE3071" s="26">
        <v>7.8697445352081346</v>
      </c>
    </row>
    <row r="3072" spans="1:31" x14ac:dyDescent="0.3">
      <c r="A3072">
        <v>2780361</v>
      </c>
      <c r="B3072">
        <v>1</v>
      </c>
      <c r="C3072" t="s">
        <v>81</v>
      </c>
      <c r="D3072" t="s">
        <v>125</v>
      </c>
      <c r="E3072" t="s">
        <v>132</v>
      </c>
      <c r="F3072" t="s">
        <v>8776</v>
      </c>
      <c r="G3072" t="s">
        <v>134</v>
      </c>
      <c r="H3072" t="s">
        <v>135</v>
      </c>
      <c r="I3072" t="s">
        <v>136</v>
      </c>
      <c r="J3072" t="s">
        <v>137</v>
      </c>
      <c r="K3072" t="s">
        <v>138</v>
      </c>
      <c r="L3072" t="s">
        <v>8777</v>
      </c>
      <c r="M3072" t="s">
        <v>8778</v>
      </c>
      <c r="N3072" s="26">
        <v>2.5227777769999999</v>
      </c>
      <c r="O3072">
        <v>0</v>
      </c>
      <c r="P3072">
        <v>10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 s="26">
        <v>0</v>
      </c>
      <c r="X3072" s="26">
        <v>3.3912848794635457</v>
      </c>
      <c r="Y3072" s="26">
        <v>0</v>
      </c>
      <c r="Z3072" s="26">
        <v>0</v>
      </c>
      <c r="AA3072" s="26">
        <v>0</v>
      </c>
      <c r="AB3072" s="26">
        <v>0</v>
      </c>
      <c r="AC3072" s="26">
        <v>0</v>
      </c>
      <c r="AD3072" s="26">
        <v>0</v>
      </c>
      <c r="AE3072" s="26">
        <v>3.3912848794635457</v>
      </c>
    </row>
    <row r="3073" spans="1:31" x14ac:dyDescent="0.3">
      <c r="A3073">
        <v>2780215</v>
      </c>
      <c r="B3073">
        <v>1</v>
      </c>
      <c r="C3073" t="s">
        <v>80</v>
      </c>
      <c r="D3073" t="s">
        <v>91</v>
      </c>
      <c r="E3073" t="s">
        <v>157</v>
      </c>
      <c r="F3073" t="s">
        <v>8779</v>
      </c>
      <c r="G3073" t="s">
        <v>628</v>
      </c>
      <c r="H3073" t="s">
        <v>149</v>
      </c>
      <c r="I3073" t="s">
        <v>136</v>
      </c>
      <c r="J3073" t="s">
        <v>137</v>
      </c>
      <c r="K3073" t="s">
        <v>187</v>
      </c>
      <c r="L3073" t="s">
        <v>8780</v>
      </c>
      <c r="M3073" t="s">
        <v>8606</v>
      </c>
      <c r="N3073" s="26">
        <v>1.717777777</v>
      </c>
      <c r="O3073">
        <v>0</v>
      </c>
      <c r="P3073">
        <v>789</v>
      </c>
      <c r="Q3073">
        <v>0</v>
      </c>
      <c r="R3073">
        <v>20</v>
      </c>
      <c r="S3073">
        <v>0</v>
      </c>
      <c r="T3073">
        <v>118</v>
      </c>
      <c r="U3073">
        <v>0</v>
      </c>
      <c r="V3073">
        <v>0</v>
      </c>
      <c r="W3073" s="26">
        <v>0</v>
      </c>
      <c r="X3073" s="26">
        <v>301.67148824221687</v>
      </c>
      <c r="Y3073" s="26">
        <v>0</v>
      </c>
      <c r="Z3073" s="26">
        <v>10.955545151580322</v>
      </c>
      <c r="AA3073" s="26">
        <v>0</v>
      </c>
      <c r="AB3073" s="26">
        <v>130.2395844685287</v>
      </c>
      <c r="AC3073" s="26">
        <v>0</v>
      </c>
      <c r="AD3073" s="26">
        <v>0</v>
      </c>
      <c r="AE3073" s="26">
        <v>442.86661786232594</v>
      </c>
    </row>
    <row r="3074" spans="1:31" x14ac:dyDescent="0.3">
      <c r="A3074">
        <v>2780444</v>
      </c>
      <c r="B3074">
        <v>1</v>
      </c>
      <c r="C3074" t="s">
        <v>80</v>
      </c>
      <c r="D3074" t="s">
        <v>95</v>
      </c>
      <c r="E3074" t="s">
        <v>132</v>
      </c>
      <c r="F3074" t="s">
        <v>8781</v>
      </c>
      <c r="G3074" t="s">
        <v>287</v>
      </c>
      <c r="H3074" t="s">
        <v>135</v>
      </c>
      <c r="I3074" t="s">
        <v>136</v>
      </c>
      <c r="J3074" t="s">
        <v>137</v>
      </c>
      <c r="K3074" t="s">
        <v>138</v>
      </c>
      <c r="L3074" t="s">
        <v>8782</v>
      </c>
      <c r="M3074" t="s">
        <v>8783</v>
      </c>
      <c r="N3074" s="26">
        <v>1.899444444</v>
      </c>
      <c r="O3074">
        <v>0</v>
      </c>
      <c r="P3074">
        <v>1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 s="26">
        <v>0</v>
      </c>
      <c r="X3074" s="26">
        <v>0.64933245823028773</v>
      </c>
      <c r="Y3074" s="26">
        <v>0</v>
      </c>
      <c r="Z3074" s="26">
        <v>0</v>
      </c>
      <c r="AA3074" s="26">
        <v>0</v>
      </c>
      <c r="AB3074" s="26">
        <v>0</v>
      </c>
      <c r="AC3074" s="26">
        <v>0</v>
      </c>
      <c r="AD3074" s="26">
        <v>0</v>
      </c>
      <c r="AE3074" s="26">
        <v>0.64933245823028773</v>
      </c>
    </row>
    <row r="3075" spans="1:31" x14ac:dyDescent="0.3">
      <c r="A3075">
        <v>2780232</v>
      </c>
      <c r="B3075">
        <v>1</v>
      </c>
      <c r="C3075" t="s">
        <v>81</v>
      </c>
      <c r="D3075" t="s">
        <v>127</v>
      </c>
      <c r="E3075" t="s">
        <v>152</v>
      </c>
      <c r="F3075" t="s">
        <v>4728</v>
      </c>
      <c r="G3075" t="s">
        <v>628</v>
      </c>
      <c r="H3075" t="s">
        <v>149</v>
      </c>
      <c r="I3075" t="s">
        <v>136</v>
      </c>
      <c r="J3075" t="s">
        <v>137</v>
      </c>
      <c r="K3075" t="s">
        <v>187</v>
      </c>
      <c r="L3075" t="s">
        <v>8784</v>
      </c>
      <c r="M3075" t="s">
        <v>8785</v>
      </c>
      <c r="N3075" s="26">
        <v>8.8761111110000002</v>
      </c>
      <c r="O3075">
        <v>6</v>
      </c>
      <c r="P3075">
        <v>12</v>
      </c>
      <c r="Q3075">
        <v>191</v>
      </c>
      <c r="R3075">
        <v>121</v>
      </c>
      <c r="S3075">
        <v>15</v>
      </c>
      <c r="T3075">
        <v>8</v>
      </c>
      <c r="U3075">
        <v>0</v>
      </c>
      <c r="V3075">
        <v>0</v>
      </c>
      <c r="W3075" s="26">
        <v>22.857044183818299</v>
      </c>
      <c r="X3075" s="26">
        <v>0</v>
      </c>
      <c r="Y3075" s="26">
        <v>327.51756657948158</v>
      </c>
      <c r="Z3075" s="26">
        <v>83.416300113269827</v>
      </c>
      <c r="AA3075" s="26">
        <v>533.52234908503635</v>
      </c>
      <c r="AB3075" s="26">
        <v>8.420933230052718</v>
      </c>
      <c r="AC3075" s="26">
        <v>0</v>
      </c>
      <c r="AD3075" s="26">
        <v>0</v>
      </c>
      <c r="AE3075" s="26">
        <v>975.73419319165873</v>
      </c>
    </row>
    <row r="3076" spans="1:31" x14ac:dyDescent="0.3">
      <c r="A3076">
        <v>2780152</v>
      </c>
      <c r="B3076">
        <v>1</v>
      </c>
      <c r="C3076" t="s">
        <v>81</v>
      </c>
      <c r="D3076" t="s">
        <v>112</v>
      </c>
      <c r="E3076" t="s">
        <v>141</v>
      </c>
      <c r="F3076" t="s">
        <v>8505</v>
      </c>
      <c r="G3076" t="s">
        <v>143</v>
      </c>
      <c r="H3076" t="s">
        <v>135</v>
      </c>
      <c r="I3076" t="s">
        <v>136</v>
      </c>
      <c r="J3076" t="s">
        <v>137</v>
      </c>
      <c r="K3076" t="s">
        <v>138</v>
      </c>
      <c r="L3076" t="s">
        <v>8786</v>
      </c>
      <c r="M3076" t="s">
        <v>8787</v>
      </c>
      <c r="N3076" s="26">
        <v>1.25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154</v>
      </c>
      <c r="U3076">
        <v>0</v>
      </c>
      <c r="V3076">
        <v>0</v>
      </c>
      <c r="W3076" s="26">
        <v>0</v>
      </c>
      <c r="X3076" s="26">
        <v>0</v>
      </c>
      <c r="Y3076" s="26">
        <v>0</v>
      </c>
      <c r="Z3076" s="26">
        <v>0</v>
      </c>
      <c r="AA3076" s="26">
        <v>0</v>
      </c>
      <c r="AB3076" s="26">
        <v>59.187857383798331</v>
      </c>
      <c r="AC3076" s="26">
        <v>0</v>
      </c>
      <c r="AD3076" s="26">
        <v>0</v>
      </c>
      <c r="AE3076" s="26">
        <v>59.187857383798331</v>
      </c>
    </row>
    <row r="3077" spans="1:31" x14ac:dyDescent="0.3">
      <c r="A3077">
        <v>2780544</v>
      </c>
      <c r="B3077">
        <v>1</v>
      </c>
      <c r="C3077" t="s">
        <v>80</v>
      </c>
      <c r="D3077" t="s">
        <v>96</v>
      </c>
      <c r="E3077" t="s">
        <v>132</v>
      </c>
      <c r="F3077" t="s">
        <v>8788</v>
      </c>
      <c r="G3077" t="s">
        <v>134</v>
      </c>
      <c r="H3077" t="s">
        <v>135</v>
      </c>
      <c r="I3077" t="s">
        <v>136</v>
      </c>
      <c r="J3077" t="s">
        <v>137</v>
      </c>
      <c r="K3077" t="s">
        <v>138</v>
      </c>
      <c r="L3077" t="s">
        <v>8789</v>
      </c>
      <c r="M3077" t="s">
        <v>8790</v>
      </c>
      <c r="N3077" s="26">
        <v>4.7744444440000002</v>
      </c>
      <c r="O3077">
        <v>0</v>
      </c>
      <c r="P3077">
        <v>6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 s="26">
        <v>0</v>
      </c>
      <c r="X3077" s="26">
        <v>7.931185278592161</v>
      </c>
      <c r="Y3077" s="26">
        <v>0</v>
      </c>
      <c r="Z3077" s="26">
        <v>0</v>
      </c>
      <c r="AA3077" s="26">
        <v>0</v>
      </c>
      <c r="AB3077" s="26">
        <v>0</v>
      </c>
      <c r="AC3077" s="26">
        <v>0</v>
      </c>
      <c r="AD3077" s="26">
        <v>0</v>
      </c>
      <c r="AE3077" s="26">
        <v>7.931185278592161</v>
      </c>
    </row>
    <row r="3078" spans="1:31" x14ac:dyDescent="0.3">
      <c r="A3078">
        <v>2780295</v>
      </c>
      <c r="B3078">
        <v>1</v>
      </c>
      <c r="C3078" t="s">
        <v>81</v>
      </c>
      <c r="D3078" t="s">
        <v>113</v>
      </c>
      <c r="E3078" t="s">
        <v>146</v>
      </c>
      <c r="F3078" t="s">
        <v>8791</v>
      </c>
      <c r="G3078" t="s">
        <v>148</v>
      </c>
      <c r="H3078" t="s">
        <v>149</v>
      </c>
      <c r="I3078" t="s">
        <v>136</v>
      </c>
      <c r="J3078" t="s">
        <v>137</v>
      </c>
      <c r="K3078" t="s">
        <v>138</v>
      </c>
      <c r="L3078" t="s">
        <v>8792</v>
      </c>
      <c r="M3078" t="s">
        <v>8793</v>
      </c>
      <c r="N3078" s="26">
        <v>0.73611111100000004</v>
      </c>
      <c r="O3078">
        <v>0</v>
      </c>
      <c r="P3078">
        <v>414</v>
      </c>
      <c r="Q3078">
        <v>0</v>
      </c>
      <c r="R3078">
        <v>6</v>
      </c>
      <c r="S3078">
        <v>2</v>
      </c>
      <c r="T3078">
        <v>26</v>
      </c>
      <c r="U3078">
        <v>0</v>
      </c>
      <c r="V3078">
        <v>0</v>
      </c>
      <c r="W3078" s="26">
        <v>0</v>
      </c>
      <c r="X3078" s="26">
        <v>58.318840312335588</v>
      </c>
      <c r="Y3078" s="26">
        <v>0</v>
      </c>
      <c r="Z3078" s="26">
        <v>0.5586524407522222</v>
      </c>
      <c r="AA3078" s="26">
        <v>239.73490594106406</v>
      </c>
      <c r="AB3078" s="26">
        <v>11.691480046596693</v>
      </c>
      <c r="AC3078" s="26">
        <v>0</v>
      </c>
      <c r="AD3078" s="26">
        <v>0</v>
      </c>
      <c r="AE3078" s="26">
        <v>310.30387874074853</v>
      </c>
    </row>
    <row r="3079" spans="1:31" x14ac:dyDescent="0.3">
      <c r="A3079">
        <v>2780481</v>
      </c>
      <c r="B3079">
        <v>1</v>
      </c>
      <c r="C3079" t="s">
        <v>80</v>
      </c>
      <c r="D3079" t="s">
        <v>98</v>
      </c>
      <c r="E3079" t="s">
        <v>141</v>
      </c>
      <c r="F3079" t="s">
        <v>8794</v>
      </c>
      <c r="G3079" t="s">
        <v>143</v>
      </c>
      <c r="H3079" t="s">
        <v>135</v>
      </c>
      <c r="I3079" t="s">
        <v>136</v>
      </c>
      <c r="J3079" t="s">
        <v>137</v>
      </c>
      <c r="K3079" t="s">
        <v>138</v>
      </c>
      <c r="L3079" t="s">
        <v>8795</v>
      </c>
      <c r="M3079" t="s">
        <v>8796</v>
      </c>
      <c r="N3079" s="26">
        <v>1.135277777</v>
      </c>
      <c r="O3079">
        <v>0</v>
      </c>
      <c r="P3079">
        <v>16</v>
      </c>
      <c r="Q3079">
        <v>0</v>
      </c>
      <c r="R3079">
        <v>14</v>
      </c>
      <c r="S3079">
        <v>0</v>
      </c>
      <c r="T3079">
        <v>19</v>
      </c>
      <c r="U3079">
        <v>0</v>
      </c>
      <c r="V3079">
        <v>0</v>
      </c>
      <c r="W3079" s="26">
        <v>0</v>
      </c>
      <c r="X3079" s="26">
        <v>3.7229245751524682</v>
      </c>
      <c r="Y3079" s="26">
        <v>0</v>
      </c>
      <c r="Z3079" s="26">
        <v>1.7083897349055537</v>
      </c>
      <c r="AA3079" s="26">
        <v>0</v>
      </c>
      <c r="AB3079" s="26">
        <v>7.3186934710460632</v>
      </c>
      <c r="AC3079" s="26">
        <v>0</v>
      </c>
      <c r="AD3079" s="26">
        <v>0</v>
      </c>
      <c r="AE3079" s="26">
        <v>12.750007781104085</v>
      </c>
    </row>
    <row r="3080" spans="1:31" x14ac:dyDescent="0.3">
      <c r="A3080">
        <v>2780587</v>
      </c>
      <c r="B3080">
        <v>1</v>
      </c>
      <c r="C3080" t="s">
        <v>81</v>
      </c>
      <c r="D3080" t="s">
        <v>112</v>
      </c>
      <c r="E3080" t="s">
        <v>170</v>
      </c>
      <c r="F3080" t="s">
        <v>8797</v>
      </c>
      <c r="G3080" t="s">
        <v>143</v>
      </c>
      <c r="H3080" t="s">
        <v>135</v>
      </c>
      <c r="I3080" t="s">
        <v>136</v>
      </c>
      <c r="J3080" t="s">
        <v>137</v>
      </c>
      <c r="K3080" t="s">
        <v>138</v>
      </c>
      <c r="L3080" t="s">
        <v>8798</v>
      </c>
      <c r="M3080" t="s">
        <v>8799</v>
      </c>
      <c r="N3080" s="26">
        <v>0.85222222199999997</v>
      </c>
      <c r="O3080">
        <v>0</v>
      </c>
      <c r="P3080">
        <v>345</v>
      </c>
      <c r="Q3080">
        <v>0</v>
      </c>
      <c r="R3080">
        <v>9</v>
      </c>
      <c r="S3080">
        <v>0</v>
      </c>
      <c r="T3080">
        <v>17</v>
      </c>
      <c r="U3080">
        <v>0</v>
      </c>
      <c r="V3080">
        <v>0</v>
      </c>
      <c r="W3080" s="26">
        <v>0</v>
      </c>
      <c r="X3080" s="26">
        <v>58.040793198258868</v>
      </c>
      <c r="Y3080" s="26">
        <v>0</v>
      </c>
      <c r="Z3080" s="26">
        <v>0.54510342766240516</v>
      </c>
      <c r="AA3080" s="26">
        <v>0</v>
      </c>
      <c r="AB3080" s="26">
        <v>9.6323516640665012</v>
      </c>
      <c r="AC3080" s="26">
        <v>0</v>
      </c>
      <c r="AD3080" s="26">
        <v>0</v>
      </c>
      <c r="AE3080" s="26">
        <v>68.21824828998777</v>
      </c>
    </row>
    <row r="3081" spans="1:31" x14ac:dyDescent="0.3">
      <c r="A3081">
        <v>2780779</v>
      </c>
      <c r="B3081">
        <v>1</v>
      </c>
      <c r="C3081" t="s">
        <v>80</v>
      </c>
      <c r="D3081" t="s">
        <v>84</v>
      </c>
      <c r="E3081" t="s">
        <v>175</v>
      </c>
      <c r="F3081" t="s">
        <v>8800</v>
      </c>
      <c r="G3081" t="s">
        <v>1309</v>
      </c>
      <c r="H3081" t="s">
        <v>149</v>
      </c>
      <c r="I3081" t="s">
        <v>136</v>
      </c>
      <c r="J3081" t="s">
        <v>137</v>
      </c>
      <c r="K3081" t="s">
        <v>138</v>
      </c>
      <c r="L3081" t="s">
        <v>8801</v>
      </c>
      <c r="M3081" t="s">
        <v>8802</v>
      </c>
      <c r="N3081" s="26">
        <v>1.8080555549999999</v>
      </c>
      <c r="O3081">
        <v>0</v>
      </c>
      <c r="P3081">
        <v>2136</v>
      </c>
      <c r="Q3081">
        <v>0</v>
      </c>
      <c r="R3081">
        <v>0</v>
      </c>
      <c r="S3081">
        <v>0</v>
      </c>
      <c r="T3081">
        <v>117</v>
      </c>
      <c r="U3081">
        <v>0</v>
      </c>
      <c r="V3081">
        <v>0</v>
      </c>
      <c r="W3081" s="26">
        <v>0</v>
      </c>
      <c r="X3081" s="26">
        <v>785.4966201074094</v>
      </c>
      <c r="Y3081" s="26">
        <v>0</v>
      </c>
      <c r="Z3081" s="26">
        <v>0</v>
      </c>
      <c r="AA3081" s="26">
        <v>0</v>
      </c>
      <c r="AB3081" s="26">
        <v>132.43835605560182</v>
      </c>
      <c r="AC3081" s="26">
        <v>0</v>
      </c>
      <c r="AD3081" s="26">
        <v>0</v>
      </c>
      <c r="AE3081" s="26">
        <v>917.93497616301124</v>
      </c>
    </row>
    <row r="3082" spans="1:31" x14ac:dyDescent="0.3">
      <c r="A3082">
        <v>2780765</v>
      </c>
      <c r="B3082">
        <v>1</v>
      </c>
      <c r="C3082" t="s">
        <v>80</v>
      </c>
      <c r="D3082" t="s">
        <v>103</v>
      </c>
      <c r="E3082" t="s">
        <v>152</v>
      </c>
      <c r="F3082" t="s">
        <v>8674</v>
      </c>
      <c r="G3082" t="s">
        <v>159</v>
      </c>
      <c r="H3082" t="s">
        <v>149</v>
      </c>
      <c r="I3082" t="s">
        <v>136</v>
      </c>
      <c r="J3082" t="s">
        <v>137</v>
      </c>
      <c r="K3082" t="s">
        <v>138</v>
      </c>
      <c r="L3082" t="s">
        <v>8803</v>
      </c>
      <c r="M3082" t="s">
        <v>8804</v>
      </c>
      <c r="N3082" s="26">
        <v>3.2527777769999999</v>
      </c>
      <c r="O3082">
        <v>0</v>
      </c>
      <c r="P3082">
        <v>29</v>
      </c>
      <c r="Q3082">
        <v>0</v>
      </c>
      <c r="R3082">
        <v>3</v>
      </c>
      <c r="S3082">
        <v>25</v>
      </c>
      <c r="T3082">
        <v>37</v>
      </c>
      <c r="U3082">
        <v>25</v>
      </c>
      <c r="V3082">
        <v>7</v>
      </c>
      <c r="W3082" s="26">
        <v>0</v>
      </c>
      <c r="X3082" s="26">
        <v>52.53315969983646</v>
      </c>
      <c r="Y3082" s="26">
        <v>0</v>
      </c>
      <c r="Z3082" s="26">
        <v>0</v>
      </c>
      <c r="AA3082" s="26">
        <v>553.98040540343015</v>
      </c>
      <c r="AB3082" s="26">
        <v>134.55197957421933</v>
      </c>
      <c r="AC3082" s="26">
        <v>2180.7432043518461</v>
      </c>
      <c r="AD3082" s="26">
        <v>198.52990308122878</v>
      </c>
      <c r="AE3082" s="26">
        <v>3120.3386521105608</v>
      </c>
    </row>
    <row r="3083" spans="1:31" x14ac:dyDescent="0.3">
      <c r="A3083">
        <v>2780427</v>
      </c>
      <c r="B3083">
        <v>1</v>
      </c>
      <c r="C3083" t="s">
        <v>81</v>
      </c>
      <c r="D3083" t="s">
        <v>127</v>
      </c>
      <c r="E3083" t="s">
        <v>170</v>
      </c>
      <c r="F3083" t="s">
        <v>8805</v>
      </c>
      <c r="G3083" t="s">
        <v>287</v>
      </c>
      <c r="H3083" t="s">
        <v>135</v>
      </c>
      <c r="I3083" t="s">
        <v>136</v>
      </c>
      <c r="J3083" t="s">
        <v>3</v>
      </c>
      <c r="K3083" t="s">
        <v>138</v>
      </c>
      <c r="L3083" t="s">
        <v>8806</v>
      </c>
      <c r="M3083" t="s">
        <v>8807</v>
      </c>
      <c r="N3083" s="26">
        <v>3.352777777</v>
      </c>
      <c r="O3083">
        <v>0</v>
      </c>
      <c r="P3083">
        <v>9</v>
      </c>
      <c r="Q3083">
        <v>0</v>
      </c>
      <c r="R3083">
        <v>0</v>
      </c>
      <c r="S3083">
        <v>0</v>
      </c>
      <c r="T3083">
        <v>1</v>
      </c>
      <c r="U3083">
        <v>0</v>
      </c>
      <c r="V3083">
        <v>0</v>
      </c>
      <c r="W3083" s="26">
        <v>0</v>
      </c>
      <c r="X3083" s="26">
        <v>10.232035438378464</v>
      </c>
      <c r="Y3083" s="26">
        <v>0</v>
      </c>
      <c r="Z3083" s="26">
        <v>0</v>
      </c>
      <c r="AA3083" s="26">
        <v>0</v>
      </c>
      <c r="AB3083" s="26">
        <v>4.1659234426117822</v>
      </c>
      <c r="AC3083" s="26">
        <v>0</v>
      </c>
      <c r="AD3083" s="26">
        <v>0</v>
      </c>
      <c r="AE3083" s="26">
        <v>14.397958880990245</v>
      </c>
    </row>
    <row r="3084" spans="1:31" x14ac:dyDescent="0.3">
      <c r="A3084">
        <v>2780719</v>
      </c>
      <c r="B3084">
        <v>1</v>
      </c>
      <c r="C3084" t="s">
        <v>80</v>
      </c>
      <c r="D3084" t="s">
        <v>96</v>
      </c>
      <c r="E3084" t="s">
        <v>166</v>
      </c>
      <c r="F3084" t="s">
        <v>8808</v>
      </c>
      <c r="G3084" t="s">
        <v>204</v>
      </c>
      <c r="H3084" t="s">
        <v>135</v>
      </c>
      <c r="I3084" t="s">
        <v>136</v>
      </c>
      <c r="J3084" t="s">
        <v>137</v>
      </c>
      <c r="K3084" t="s">
        <v>138</v>
      </c>
      <c r="L3084" t="s">
        <v>8809</v>
      </c>
      <c r="M3084" t="s">
        <v>8810</v>
      </c>
      <c r="N3084" s="26">
        <v>1.797222222</v>
      </c>
      <c r="O3084">
        <v>0</v>
      </c>
      <c r="P3084">
        <v>41</v>
      </c>
      <c r="Q3084">
        <v>0</v>
      </c>
      <c r="R3084">
        <v>0</v>
      </c>
      <c r="S3084">
        <v>0</v>
      </c>
      <c r="T3084">
        <v>24</v>
      </c>
      <c r="U3084">
        <v>0</v>
      </c>
      <c r="V3084">
        <v>0</v>
      </c>
      <c r="W3084" s="26">
        <v>0</v>
      </c>
      <c r="X3084" s="26">
        <v>36.549280141244125</v>
      </c>
      <c r="Y3084" s="26">
        <v>0</v>
      </c>
      <c r="Z3084" s="26">
        <v>0</v>
      </c>
      <c r="AA3084" s="26">
        <v>0</v>
      </c>
      <c r="AB3084" s="26">
        <v>36.101489536918379</v>
      </c>
      <c r="AC3084" s="26">
        <v>0</v>
      </c>
      <c r="AD3084" s="26">
        <v>0</v>
      </c>
      <c r="AE3084" s="26">
        <v>72.650769678162504</v>
      </c>
    </row>
    <row r="3085" spans="1:31" x14ac:dyDescent="0.3">
      <c r="A3085">
        <v>2780596</v>
      </c>
      <c r="B3085">
        <v>1</v>
      </c>
      <c r="C3085" t="s">
        <v>80</v>
      </c>
      <c r="D3085" t="s">
        <v>99</v>
      </c>
      <c r="E3085" t="s">
        <v>170</v>
      </c>
      <c r="F3085" t="s">
        <v>8811</v>
      </c>
      <c r="G3085" t="s">
        <v>303</v>
      </c>
      <c r="H3085" t="s">
        <v>135</v>
      </c>
      <c r="I3085" t="s">
        <v>136</v>
      </c>
      <c r="J3085" t="s">
        <v>137</v>
      </c>
      <c r="K3085" t="s">
        <v>138</v>
      </c>
      <c r="L3085" t="s">
        <v>8812</v>
      </c>
      <c r="M3085" t="s">
        <v>8813</v>
      </c>
      <c r="N3085" s="26">
        <v>4.1158333330000003</v>
      </c>
      <c r="O3085">
        <v>0</v>
      </c>
      <c r="P3085">
        <v>42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 s="26">
        <v>0</v>
      </c>
      <c r="X3085" s="26">
        <v>27.004013670415421</v>
      </c>
      <c r="Y3085" s="26">
        <v>0</v>
      </c>
      <c r="Z3085" s="26">
        <v>0</v>
      </c>
      <c r="AA3085" s="26">
        <v>0</v>
      </c>
      <c r="AB3085" s="26">
        <v>0</v>
      </c>
      <c r="AC3085" s="26">
        <v>0</v>
      </c>
      <c r="AD3085" s="26">
        <v>0</v>
      </c>
      <c r="AE3085" s="26">
        <v>27.004013670415421</v>
      </c>
    </row>
    <row r="3086" spans="1:31" x14ac:dyDescent="0.3">
      <c r="A3086">
        <v>2780556</v>
      </c>
      <c r="B3086">
        <v>1</v>
      </c>
      <c r="C3086" t="s">
        <v>80</v>
      </c>
      <c r="D3086" t="s">
        <v>103</v>
      </c>
      <c r="E3086" t="s">
        <v>175</v>
      </c>
      <c r="F3086" t="s">
        <v>8814</v>
      </c>
      <c r="G3086" t="s">
        <v>159</v>
      </c>
      <c r="H3086" t="s">
        <v>149</v>
      </c>
      <c r="I3086" t="s">
        <v>136</v>
      </c>
      <c r="J3086" t="s">
        <v>137</v>
      </c>
      <c r="K3086" t="s">
        <v>138</v>
      </c>
      <c r="L3086" t="s">
        <v>8815</v>
      </c>
      <c r="M3086" t="s">
        <v>8816</v>
      </c>
      <c r="N3086" s="26">
        <v>0.161111111</v>
      </c>
      <c r="O3086">
        <v>5</v>
      </c>
      <c r="P3086">
        <v>9001</v>
      </c>
      <c r="Q3086">
        <v>10</v>
      </c>
      <c r="R3086">
        <v>15</v>
      </c>
      <c r="S3086">
        <v>32</v>
      </c>
      <c r="T3086">
        <v>771</v>
      </c>
      <c r="U3086">
        <v>14</v>
      </c>
      <c r="V3086">
        <v>1</v>
      </c>
      <c r="W3086" s="26">
        <v>0.18312793087084703</v>
      </c>
      <c r="X3086" s="26">
        <v>338.17366368896626</v>
      </c>
      <c r="Y3086" s="26">
        <v>28.183009349363889</v>
      </c>
      <c r="Z3086" s="26">
        <v>0.22732061382699731</v>
      </c>
      <c r="AA3086" s="26">
        <v>67.231021758277592</v>
      </c>
      <c r="AB3086" s="26">
        <v>130.18916482387982</v>
      </c>
      <c r="AC3086" s="26">
        <v>121.65576535154204</v>
      </c>
      <c r="AD3086" s="26">
        <v>5.3669261459527773E-2</v>
      </c>
      <c r="AE3086" s="26">
        <v>685.89674277818699</v>
      </c>
    </row>
    <row r="3087" spans="1:31" x14ac:dyDescent="0.3">
      <c r="A3087">
        <v>2780224</v>
      </c>
      <c r="B3087">
        <v>1</v>
      </c>
      <c r="C3087" t="s">
        <v>80</v>
      </c>
      <c r="D3087" t="s">
        <v>104</v>
      </c>
      <c r="E3087" t="s">
        <v>141</v>
      </c>
      <c r="F3087" t="s">
        <v>8817</v>
      </c>
      <c r="G3087" t="s">
        <v>438</v>
      </c>
      <c r="H3087" t="s">
        <v>135</v>
      </c>
      <c r="I3087" t="s">
        <v>136</v>
      </c>
      <c r="J3087" t="s">
        <v>137</v>
      </c>
      <c r="K3087" t="s">
        <v>138</v>
      </c>
      <c r="L3087" t="s">
        <v>8818</v>
      </c>
      <c r="M3087" t="s">
        <v>8819</v>
      </c>
      <c r="N3087" s="26">
        <v>4.4841666660000001</v>
      </c>
      <c r="O3087">
        <v>0</v>
      </c>
      <c r="P3087">
        <v>19</v>
      </c>
      <c r="Q3087">
        <v>0</v>
      </c>
      <c r="R3087">
        <v>2</v>
      </c>
      <c r="S3087">
        <v>0</v>
      </c>
      <c r="T3087">
        <v>5</v>
      </c>
      <c r="U3087">
        <v>0</v>
      </c>
      <c r="V3087">
        <v>0</v>
      </c>
      <c r="W3087" s="26">
        <v>0</v>
      </c>
      <c r="X3087" s="26">
        <v>2.0618770218900004</v>
      </c>
      <c r="Y3087" s="26">
        <v>0</v>
      </c>
      <c r="Z3087" s="26">
        <v>1.1611759854267638</v>
      </c>
      <c r="AA3087" s="26">
        <v>0</v>
      </c>
      <c r="AB3087" s="26">
        <v>0</v>
      </c>
      <c r="AC3087" s="26">
        <v>0</v>
      </c>
      <c r="AD3087" s="26">
        <v>0</v>
      </c>
      <c r="AE3087" s="26">
        <v>3.2230530073167643</v>
      </c>
    </row>
    <row r="3088" spans="1:31" x14ac:dyDescent="0.3">
      <c r="A3088">
        <v>2780613</v>
      </c>
      <c r="B3088">
        <v>1</v>
      </c>
      <c r="C3088" t="s">
        <v>80</v>
      </c>
      <c r="D3088" t="s">
        <v>90</v>
      </c>
      <c r="E3088" t="s">
        <v>170</v>
      </c>
      <c r="F3088" t="s">
        <v>8820</v>
      </c>
      <c r="G3088" t="s">
        <v>204</v>
      </c>
      <c r="H3088" t="s">
        <v>135</v>
      </c>
      <c r="I3088" t="s">
        <v>136</v>
      </c>
      <c r="J3088" t="s">
        <v>137</v>
      </c>
      <c r="K3088" t="s">
        <v>138</v>
      </c>
      <c r="L3088" t="s">
        <v>8821</v>
      </c>
      <c r="M3088" t="s">
        <v>8822</v>
      </c>
      <c r="N3088" s="26">
        <v>1.2669444439999999</v>
      </c>
      <c r="O3088">
        <v>0</v>
      </c>
      <c r="P3088">
        <v>139</v>
      </c>
      <c r="Q3088">
        <v>0</v>
      </c>
      <c r="R3088">
        <v>0</v>
      </c>
      <c r="S3088">
        <v>0</v>
      </c>
      <c r="T3088">
        <v>1</v>
      </c>
      <c r="U3088">
        <v>0</v>
      </c>
      <c r="V3088">
        <v>0</v>
      </c>
      <c r="W3088" s="26">
        <v>0</v>
      </c>
      <c r="X3088" s="26">
        <v>40.967053975701347</v>
      </c>
      <c r="Y3088" s="26">
        <v>0</v>
      </c>
      <c r="Z3088" s="26">
        <v>0</v>
      </c>
      <c r="AA3088" s="26">
        <v>0</v>
      </c>
      <c r="AB3088" s="26">
        <v>1.7070116765161112</v>
      </c>
      <c r="AC3088" s="26">
        <v>0</v>
      </c>
      <c r="AD3088" s="26">
        <v>0</v>
      </c>
      <c r="AE3088" s="26">
        <v>42.674065652217458</v>
      </c>
    </row>
    <row r="3089" spans="1:31" x14ac:dyDescent="0.3">
      <c r="A3089">
        <v>2784048</v>
      </c>
      <c r="B3089">
        <v>1</v>
      </c>
      <c r="C3089" t="s">
        <v>80</v>
      </c>
      <c r="D3089" t="s">
        <v>92</v>
      </c>
      <c r="E3089" t="s">
        <v>141</v>
      </c>
      <c r="F3089" t="s">
        <v>8823</v>
      </c>
      <c r="G3089" t="s">
        <v>143</v>
      </c>
      <c r="H3089" t="s">
        <v>135</v>
      </c>
      <c r="I3089" t="s">
        <v>566</v>
      </c>
      <c r="J3089" t="s">
        <v>137</v>
      </c>
      <c r="K3089" t="s">
        <v>138</v>
      </c>
      <c r="L3089" t="s">
        <v>8824</v>
      </c>
      <c r="M3089" t="s">
        <v>8825</v>
      </c>
      <c r="N3089" s="26">
        <v>4.2500000000000003E-2</v>
      </c>
      <c r="O3089">
        <v>0</v>
      </c>
      <c r="P3089">
        <v>157</v>
      </c>
      <c r="Q3089">
        <v>0</v>
      </c>
      <c r="R3089">
        <v>0</v>
      </c>
      <c r="S3089">
        <v>0</v>
      </c>
      <c r="T3089">
        <v>17</v>
      </c>
      <c r="U3089">
        <v>0</v>
      </c>
      <c r="V3089">
        <v>0</v>
      </c>
      <c r="W3089" s="26">
        <v>0</v>
      </c>
      <c r="X3089" s="26">
        <v>0.66802132681233983</v>
      </c>
      <c r="Y3089" s="26">
        <v>0</v>
      </c>
      <c r="Z3089" s="26">
        <v>0</v>
      </c>
      <c r="AA3089" s="26">
        <v>0</v>
      </c>
      <c r="AB3089" s="26">
        <v>0.49687416393675571</v>
      </c>
      <c r="AC3089" s="26">
        <v>0</v>
      </c>
      <c r="AD3089" s="26">
        <v>0</v>
      </c>
      <c r="AE3089" s="26">
        <v>1.1648954907490956</v>
      </c>
    </row>
    <row r="3090" spans="1:31" x14ac:dyDescent="0.3">
      <c r="A3090">
        <v>2780155</v>
      </c>
      <c r="B3090">
        <v>1</v>
      </c>
      <c r="C3090" t="s">
        <v>80</v>
      </c>
      <c r="D3090" t="s">
        <v>85</v>
      </c>
      <c r="E3090" t="s">
        <v>132</v>
      </c>
      <c r="F3090" t="s">
        <v>8826</v>
      </c>
      <c r="G3090" t="s">
        <v>307</v>
      </c>
      <c r="H3090" t="s">
        <v>135</v>
      </c>
      <c r="I3090" t="s">
        <v>136</v>
      </c>
      <c r="J3090" t="s">
        <v>137</v>
      </c>
      <c r="K3090" t="s">
        <v>138</v>
      </c>
      <c r="L3090" t="s">
        <v>8827</v>
      </c>
      <c r="M3090" t="s">
        <v>8828</v>
      </c>
      <c r="N3090" s="26">
        <v>0.97083333299999997</v>
      </c>
      <c r="O3090">
        <v>0</v>
      </c>
      <c r="P3090">
        <v>17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 s="26">
        <v>0</v>
      </c>
      <c r="X3090" s="26">
        <v>3.5809487701693983</v>
      </c>
      <c r="Y3090" s="26">
        <v>0</v>
      </c>
      <c r="Z3090" s="26">
        <v>0</v>
      </c>
      <c r="AA3090" s="26">
        <v>0</v>
      </c>
      <c r="AB3090" s="26">
        <v>0</v>
      </c>
      <c r="AC3090" s="26">
        <v>0</v>
      </c>
      <c r="AD3090" s="26">
        <v>0</v>
      </c>
      <c r="AE3090" s="26">
        <v>3.5809487701693983</v>
      </c>
    </row>
    <row r="3091" spans="1:31" x14ac:dyDescent="0.3">
      <c r="A3091">
        <v>2780304</v>
      </c>
      <c r="B3091">
        <v>1</v>
      </c>
      <c r="C3091" t="s">
        <v>80</v>
      </c>
      <c r="D3091" t="s">
        <v>84</v>
      </c>
      <c r="E3091" t="s">
        <v>132</v>
      </c>
      <c r="F3091" t="s">
        <v>8829</v>
      </c>
      <c r="G3091" t="s">
        <v>197</v>
      </c>
      <c r="H3091" t="s">
        <v>135</v>
      </c>
      <c r="I3091" t="s">
        <v>136</v>
      </c>
      <c r="J3091" t="s">
        <v>137</v>
      </c>
      <c r="K3091" t="s">
        <v>138</v>
      </c>
      <c r="L3091" t="s">
        <v>8830</v>
      </c>
      <c r="M3091" t="s">
        <v>8831</v>
      </c>
      <c r="N3091" s="26">
        <v>0.80444444400000004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 s="26">
        <v>0</v>
      </c>
      <c r="X3091" s="26">
        <v>0.15956860494447853</v>
      </c>
      <c r="Y3091" s="26">
        <v>0</v>
      </c>
      <c r="Z3091" s="26">
        <v>0</v>
      </c>
      <c r="AA3091" s="26">
        <v>0</v>
      </c>
      <c r="AB3091" s="26">
        <v>0</v>
      </c>
      <c r="AC3091" s="26">
        <v>0</v>
      </c>
      <c r="AD3091" s="26">
        <v>0</v>
      </c>
      <c r="AE3091" s="26">
        <v>0.15956860494447853</v>
      </c>
    </row>
    <row r="3092" spans="1:31" x14ac:dyDescent="0.3">
      <c r="A3092">
        <v>2780390</v>
      </c>
      <c r="B3092">
        <v>1</v>
      </c>
      <c r="C3092" t="s">
        <v>80</v>
      </c>
      <c r="D3092" t="s">
        <v>105</v>
      </c>
      <c r="E3092" t="s">
        <v>141</v>
      </c>
      <c r="F3092" t="s">
        <v>8832</v>
      </c>
      <c r="G3092" t="s">
        <v>143</v>
      </c>
      <c r="H3092" t="s">
        <v>135</v>
      </c>
      <c r="I3092" t="s">
        <v>136</v>
      </c>
      <c r="J3092" t="s">
        <v>137</v>
      </c>
      <c r="K3092" t="s">
        <v>138</v>
      </c>
      <c r="L3092" t="s">
        <v>8833</v>
      </c>
      <c r="M3092" t="s">
        <v>8834</v>
      </c>
      <c r="N3092" s="26">
        <v>1.284444444</v>
      </c>
      <c r="O3092">
        <v>0</v>
      </c>
      <c r="P3092">
        <v>459</v>
      </c>
      <c r="Q3092">
        <v>0</v>
      </c>
      <c r="R3092">
        <v>0</v>
      </c>
      <c r="S3092">
        <v>0</v>
      </c>
      <c r="T3092">
        <v>16</v>
      </c>
      <c r="U3092">
        <v>0</v>
      </c>
      <c r="V3092">
        <v>0</v>
      </c>
      <c r="W3092" s="26">
        <v>0</v>
      </c>
      <c r="X3092" s="26">
        <v>128.40066683166864</v>
      </c>
      <c r="Y3092" s="26">
        <v>0</v>
      </c>
      <c r="Z3092" s="26">
        <v>0</v>
      </c>
      <c r="AA3092" s="26">
        <v>0</v>
      </c>
      <c r="AB3092" s="26">
        <v>16.926034554327767</v>
      </c>
      <c r="AC3092" s="26">
        <v>0</v>
      </c>
      <c r="AD3092" s="26">
        <v>0</v>
      </c>
      <c r="AE3092" s="26">
        <v>145.32670138599642</v>
      </c>
    </row>
    <row r="3093" spans="1:31" x14ac:dyDescent="0.3">
      <c r="A3093">
        <v>2780284</v>
      </c>
      <c r="B3093">
        <v>1</v>
      </c>
      <c r="C3093" t="s">
        <v>80</v>
      </c>
      <c r="D3093" t="s">
        <v>83</v>
      </c>
      <c r="E3093" t="s">
        <v>141</v>
      </c>
      <c r="F3093" t="s">
        <v>8835</v>
      </c>
      <c r="G3093" t="s">
        <v>628</v>
      </c>
      <c r="H3093" t="s">
        <v>135</v>
      </c>
      <c r="I3093" t="s">
        <v>136</v>
      </c>
      <c r="J3093" t="s">
        <v>137</v>
      </c>
      <c r="K3093" t="s">
        <v>187</v>
      </c>
      <c r="L3093" t="s">
        <v>8836</v>
      </c>
      <c r="M3093" t="s">
        <v>8837</v>
      </c>
      <c r="N3093" s="26">
        <v>0.63416666600000005</v>
      </c>
      <c r="O3093">
        <v>0</v>
      </c>
      <c r="P3093">
        <v>89</v>
      </c>
      <c r="Q3093">
        <v>0</v>
      </c>
      <c r="R3093">
        <v>0</v>
      </c>
      <c r="S3093">
        <v>0</v>
      </c>
      <c r="T3093">
        <v>14</v>
      </c>
      <c r="U3093">
        <v>0</v>
      </c>
      <c r="V3093">
        <v>0</v>
      </c>
      <c r="W3093" s="26">
        <v>0</v>
      </c>
      <c r="X3093" s="26">
        <v>23.418062857698381</v>
      </c>
      <c r="Y3093" s="26">
        <v>0</v>
      </c>
      <c r="Z3093" s="26">
        <v>0</v>
      </c>
      <c r="AA3093" s="26">
        <v>0</v>
      </c>
      <c r="AB3093" s="26">
        <v>1.9610759638270836</v>
      </c>
      <c r="AC3093" s="26">
        <v>0</v>
      </c>
      <c r="AD3093" s="26">
        <v>0</v>
      </c>
      <c r="AE3093" s="26">
        <v>25.379138821525466</v>
      </c>
    </row>
    <row r="3094" spans="1:31" x14ac:dyDescent="0.3">
      <c r="A3094">
        <v>2780433</v>
      </c>
      <c r="B3094">
        <v>1</v>
      </c>
      <c r="C3094" t="s">
        <v>80</v>
      </c>
      <c r="D3094" t="s">
        <v>94</v>
      </c>
      <c r="E3094" t="s">
        <v>170</v>
      </c>
      <c r="F3094" t="s">
        <v>8838</v>
      </c>
      <c r="G3094" t="s">
        <v>7270</v>
      </c>
      <c r="H3094" t="s">
        <v>135</v>
      </c>
      <c r="I3094" t="s">
        <v>136</v>
      </c>
      <c r="J3094" t="s">
        <v>137</v>
      </c>
      <c r="K3094" t="s">
        <v>138</v>
      </c>
      <c r="L3094" t="s">
        <v>8839</v>
      </c>
      <c r="M3094" t="s">
        <v>8840</v>
      </c>
      <c r="N3094" s="26">
        <v>2.0244444439999998</v>
      </c>
      <c r="O3094">
        <v>0</v>
      </c>
      <c r="P3094">
        <v>1</v>
      </c>
      <c r="Q3094">
        <v>0</v>
      </c>
      <c r="R3094">
        <v>14</v>
      </c>
      <c r="S3094">
        <v>0</v>
      </c>
      <c r="T3094">
        <v>3</v>
      </c>
      <c r="U3094">
        <v>0</v>
      </c>
      <c r="V3094">
        <v>0</v>
      </c>
      <c r="W3094" s="26">
        <v>0</v>
      </c>
      <c r="X3094" s="26">
        <v>0</v>
      </c>
      <c r="Y3094" s="26">
        <v>0</v>
      </c>
      <c r="Z3094" s="26">
        <v>0.22793030088056943</v>
      </c>
      <c r="AA3094" s="26">
        <v>0</v>
      </c>
      <c r="AB3094" s="26">
        <v>0</v>
      </c>
      <c r="AC3094" s="26">
        <v>0</v>
      </c>
      <c r="AD3094" s="26">
        <v>0</v>
      </c>
      <c r="AE3094" s="26">
        <v>0.22793030088056943</v>
      </c>
    </row>
    <row r="3095" spans="1:31" x14ac:dyDescent="0.3">
      <c r="A3095">
        <v>2780782</v>
      </c>
      <c r="B3095">
        <v>1</v>
      </c>
      <c r="C3095" t="s">
        <v>81</v>
      </c>
      <c r="D3095" t="s">
        <v>123</v>
      </c>
      <c r="E3095" t="s">
        <v>141</v>
      </c>
      <c r="F3095" t="s">
        <v>8841</v>
      </c>
      <c r="G3095" t="s">
        <v>344</v>
      </c>
      <c r="H3095" t="s">
        <v>135</v>
      </c>
      <c r="I3095" t="s">
        <v>136</v>
      </c>
      <c r="J3095" t="s">
        <v>137</v>
      </c>
      <c r="K3095" t="s">
        <v>138</v>
      </c>
      <c r="L3095" t="s">
        <v>8842</v>
      </c>
      <c r="M3095" t="s">
        <v>8843</v>
      </c>
      <c r="N3095" s="26">
        <v>1.0361111110000001</v>
      </c>
      <c r="O3095">
        <v>0</v>
      </c>
      <c r="P3095">
        <v>2</v>
      </c>
      <c r="Q3095">
        <v>0</v>
      </c>
      <c r="R3095">
        <v>14</v>
      </c>
      <c r="S3095">
        <v>0</v>
      </c>
      <c r="T3095">
        <v>0</v>
      </c>
      <c r="U3095">
        <v>0</v>
      </c>
      <c r="V3095">
        <v>0</v>
      </c>
      <c r="W3095" s="26">
        <v>0</v>
      </c>
      <c r="X3095" s="26">
        <v>0</v>
      </c>
      <c r="Y3095" s="26">
        <v>0</v>
      </c>
      <c r="Z3095" s="26">
        <v>0.59246799288888885</v>
      </c>
      <c r="AA3095" s="26">
        <v>0</v>
      </c>
      <c r="AB3095" s="26">
        <v>0</v>
      </c>
      <c r="AC3095" s="26">
        <v>0</v>
      </c>
      <c r="AD3095" s="26">
        <v>0</v>
      </c>
      <c r="AE3095" s="26">
        <v>0.59246799288888885</v>
      </c>
    </row>
    <row r="3096" spans="1:31" x14ac:dyDescent="0.3">
      <c r="A3096">
        <v>2780453</v>
      </c>
      <c r="B3096">
        <v>1</v>
      </c>
      <c r="C3096" t="s">
        <v>81</v>
      </c>
      <c r="D3096" t="s">
        <v>122</v>
      </c>
      <c r="E3096" t="s">
        <v>132</v>
      </c>
      <c r="F3096" t="s">
        <v>8844</v>
      </c>
      <c r="G3096" t="s">
        <v>307</v>
      </c>
      <c r="H3096" t="s">
        <v>135</v>
      </c>
      <c r="I3096" t="s">
        <v>136</v>
      </c>
      <c r="J3096" t="s">
        <v>137</v>
      </c>
      <c r="K3096" t="s">
        <v>138</v>
      </c>
      <c r="L3096" t="s">
        <v>8845</v>
      </c>
      <c r="M3096" t="s">
        <v>8846</v>
      </c>
      <c r="N3096" s="26">
        <v>1.3161111109999999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1</v>
      </c>
      <c r="U3096">
        <v>0</v>
      </c>
      <c r="V3096">
        <v>0</v>
      </c>
      <c r="W3096" s="26">
        <v>0</v>
      </c>
      <c r="X3096" s="26">
        <v>0</v>
      </c>
      <c r="Y3096" s="26">
        <v>0</v>
      </c>
      <c r="Z3096" s="26">
        <v>0</v>
      </c>
      <c r="AA3096" s="26">
        <v>0</v>
      </c>
      <c r="AB3096" s="26">
        <v>0.56638442327768901</v>
      </c>
      <c r="AC3096" s="26">
        <v>0</v>
      </c>
      <c r="AD3096" s="26">
        <v>0</v>
      </c>
      <c r="AE3096" s="26">
        <v>0.56638442327768901</v>
      </c>
    </row>
    <row r="3097" spans="1:31" x14ac:dyDescent="0.3">
      <c r="A3097">
        <v>2780324</v>
      </c>
      <c r="B3097">
        <v>1</v>
      </c>
      <c r="C3097" t="s">
        <v>81</v>
      </c>
      <c r="D3097" t="s">
        <v>118</v>
      </c>
      <c r="E3097" t="s">
        <v>175</v>
      </c>
      <c r="F3097" t="s">
        <v>8847</v>
      </c>
      <c r="G3097" t="s">
        <v>628</v>
      </c>
      <c r="H3097" t="s">
        <v>149</v>
      </c>
      <c r="I3097" t="s">
        <v>136</v>
      </c>
      <c r="J3097" t="s">
        <v>137</v>
      </c>
      <c r="K3097" t="s">
        <v>187</v>
      </c>
      <c r="L3097" t="s">
        <v>8848</v>
      </c>
      <c r="M3097" t="s">
        <v>8849</v>
      </c>
      <c r="N3097" s="26">
        <v>6.0338888879999999</v>
      </c>
      <c r="O3097">
        <v>0</v>
      </c>
      <c r="P3097">
        <v>0</v>
      </c>
      <c r="Q3097">
        <v>5</v>
      </c>
      <c r="R3097">
        <v>0</v>
      </c>
      <c r="S3097">
        <v>13</v>
      </c>
      <c r="T3097">
        <v>0</v>
      </c>
      <c r="U3097">
        <v>1</v>
      </c>
      <c r="V3097">
        <v>0</v>
      </c>
      <c r="W3097" s="26">
        <v>0</v>
      </c>
      <c r="X3097" s="26">
        <v>0</v>
      </c>
      <c r="Y3097" s="26">
        <v>256.62150656708008</v>
      </c>
      <c r="Z3097" s="26">
        <v>0</v>
      </c>
      <c r="AA3097" s="26">
        <v>74.388720664130318</v>
      </c>
      <c r="AB3097" s="26">
        <v>0</v>
      </c>
      <c r="AC3097" s="26">
        <v>417.52754504956783</v>
      </c>
      <c r="AD3097" s="26">
        <v>0</v>
      </c>
      <c r="AE3097" s="26">
        <v>748.5377722807782</v>
      </c>
    </row>
    <row r="3098" spans="1:31" x14ac:dyDescent="0.3">
      <c r="A3098">
        <v>2780181</v>
      </c>
      <c r="B3098">
        <v>1</v>
      </c>
      <c r="C3098" t="s">
        <v>80</v>
      </c>
      <c r="D3098" t="s">
        <v>82</v>
      </c>
      <c r="E3098" t="s">
        <v>166</v>
      </c>
      <c r="F3098" t="s">
        <v>8850</v>
      </c>
      <c r="G3098" t="s">
        <v>204</v>
      </c>
      <c r="H3098" t="s">
        <v>135</v>
      </c>
      <c r="I3098" t="s">
        <v>136</v>
      </c>
      <c r="J3098" t="s">
        <v>137</v>
      </c>
      <c r="K3098" t="s">
        <v>138</v>
      </c>
      <c r="L3098" t="s">
        <v>8851</v>
      </c>
      <c r="M3098" t="s">
        <v>8852</v>
      </c>
      <c r="N3098" s="26">
        <v>2.7961111110000001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37</v>
      </c>
      <c r="U3098">
        <v>0</v>
      </c>
      <c r="V3098">
        <v>0</v>
      </c>
      <c r="W3098" s="26">
        <v>0</v>
      </c>
      <c r="X3098" s="26">
        <v>0</v>
      </c>
      <c r="Y3098" s="26">
        <v>0</v>
      </c>
      <c r="Z3098" s="26">
        <v>0</v>
      </c>
      <c r="AA3098" s="26">
        <v>0</v>
      </c>
      <c r="AB3098" s="26">
        <v>335.28622751469692</v>
      </c>
      <c r="AC3098" s="26">
        <v>0</v>
      </c>
      <c r="AD3098" s="26">
        <v>0</v>
      </c>
      <c r="AE3098" s="26">
        <v>335.28622751469692</v>
      </c>
    </row>
    <row r="3099" spans="1:31" x14ac:dyDescent="0.3">
      <c r="A3099">
        <v>2780344</v>
      </c>
      <c r="B3099">
        <v>1</v>
      </c>
      <c r="C3099" t="s">
        <v>80</v>
      </c>
      <c r="D3099" t="s">
        <v>107</v>
      </c>
      <c r="E3099" t="s">
        <v>170</v>
      </c>
      <c r="F3099" t="s">
        <v>8853</v>
      </c>
      <c r="G3099" t="s">
        <v>143</v>
      </c>
      <c r="H3099" t="s">
        <v>135</v>
      </c>
      <c r="I3099" t="s">
        <v>136</v>
      </c>
      <c r="J3099" t="s">
        <v>137</v>
      </c>
      <c r="K3099" t="s">
        <v>138</v>
      </c>
      <c r="L3099" t="s">
        <v>8854</v>
      </c>
      <c r="M3099" t="s">
        <v>8855</v>
      </c>
      <c r="N3099" s="26">
        <v>0.64583333300000001</v>
      </c>
      <c r="O3099">
        <v>0</v>
      </c>
      <c r="P3099">
        <v>123</v>
      </c>
      <c r="Q3099">
        <v>0</v>
      </c>
      <c r="R3099">
        <v>1</v>
      </c>
      <c r="S3099">
        <v>0</v>
      </c>
      <c r="T3099">
        <v>15</v>
      </c>
      <c r="U3099">
        <v>0</v>
      </c>
      <c r="V3099">
        <v>0</v>
      </c>
      <c r="W3099" s="26">
        <v>0</v>
      </c>
      <c r="X3099" s="26">
        <v>11.16264932372701</v>
      </c>
      <c r="Y3099" s="26">
        <v>0</v>
      </c>
      <c r="Z3099" s="26">
        <v>1.70532996625525E-2</v>
      </c>
      <c r="AA3099" s="26">
        <v>0</v>
      </c>
      <c r="AB3099" s="26">
        <v>8.1899240789490904</v>
      </c>
      <c r="AC3099" s="26">
        <v>0</v>
      </c>
      <c r="AD3099" s="26">
        <v>0</v>
      </c>
      <c r="AE3099" s="26">
        <v>19.369626702338653</v>
      </c>
    </row>
    <row r="3100" spans="1:31" x14ac:dyDescent="0.3">
      <c r="A3100">
        <v>2780238</v>
      </c>
      <c r="B3100">
        <v>1</v>
      </c>
      <c r="C3100" t="s">
        <v>80</v>
      </c>
      <c r="D3100" t="s">
        <v>82</v>
      </c>
      <c r="E3100" t="s">
        <v>146</v>
      </c>
      <c r="F3100" t="s">
        <v>8856</v>
      </c>
      <c r="G3100" t="s">
        <v>326</v>
      </c>
      <c r="H3100" t="s">
        <v>149</v>
      </c>
      <c r="I3100" t="s">
        <v>136</v>
      </c>
      <c r="J3100" t="s">
        <v>137</v>
      </c>
      <c r="K3100" t="s">
        <v>138</v>
      </c>
      <c r="L3100" t="s">
        <v>8857</v>
      </c>
      <c r="M3100" t="s">
        <v>8858</v>
      </c>
      <c r="N3100" s="26">
        <v>6.8333332999999996E-2</v>
      </c>
      <c r="O3100">
        <v>0</v>
      </c>
      <c r="P3100">
        <v>2026</v>
      </c>
      <c r="Q3100">
        <v>0</v>
      </c>
      <c r="R3100">
        <v>1</v>
      </c>
      <c r="S3100">
        <v>0</v>
      </c>
      <c r="T3100">
        <v>122</v>
      </c>
      <c r="U3100">
        <v>0</v>
      </c>
      <c r="V3100">
        <v>1</v>
      </c>
      <c r="W3100" s="26">
        <v>0</v>
      </c>
      <c r="X3100" s="26">
        <v>28.404422266522502</v>
      </c>
      <c r="Y3100" s="26">
        <v>0</v>
      </c>
      <c r="Z3100" s="26">
        <v>8.6121389342684995E-3</v>
      </c>
      <c r="AA3100" s="26">
        <v>0</v>
      </c>
      <c r="AB3100" s="26">
        <v>11.173882254908259</v>
      </c>
      <c r="AC3100" s="26">
        <v>0</v>
      </c>
      <c r="AD3100" s="26">
        <v>5.4528924414404996E-2</v>
      </c>
      <c r="AE3100" s="26">
        <v>39.641445584779433</v>
      </c>
    </row>
    <row r="3101" spans="1:31" x14ac:dyDescent="0.3">
      <c r="A3101">
        <v>2780138</v>
      </c>
      <c r="B3101">
        <v>1</v>
      </c>
      <c r="C3101" t="s">
        <v>80</v>
      </c>
      <c r="D3101" t="s">
        <v>85</v>
      </c>
      <c r="E3101" t="s">
        <v>166</v>
      </c>
      <c r="F3101" t="s">
        <v>8859</v>
      </c>
      <c r="G3101" t="s">
        <v>134</v>
      </c>
      <c r="H3101" t="s">
        <v>135</v>
      </c>
      <c r="I3101" t="s">
        <v>136</v>
      </c>
      <c r="J3101" t="s">
        <v>137</v>
      </c>
      <c r="K3101" t="s">
        <v>138</v>
      </c>
      <c r="L3101" t="s">
        <v>8860</v>
      </c>
      <c r="M3101" t="s">
        <v>8861</v>
      </c>
      <c r="N3101" s="26">
        <v>0.50666666599999999</v>
      </c>
      <c r="O3101">
        <v>0</v>
      </c>
      <c r="P3101">
        <v>67</v>
      </c>
      <c r="Q3101">
        <v>0</v>
      </c>
      <c r="R3101">
        <v>0</v>
      </c>
      <c r="S3101">
        <v>0</v>
      </c>
      <c r="T3101">
        <v>17</v>
      </c>
      <c r="U3101">
        <v>0</v>
      </c>
      <c r="V3101">
        <v>0</v>
      </c>
      <c r="W3101" s="26">
        <v>0</v>
      </c>
      <c r="X3101" s="26">
        <v>5.742179394850635</v>
      </c>
      <c r="Y3101" s="26">
        <v>0</v>
      </c>
      <c r="Z3101" s="26">
        <v>0</v>
      </c>
      <c r="AA3101" s="26">
        <v>0</v>
      </c>
      <c r="AB3101" s="26">
        <v>6.0117128480493207</v>
      </c>
      <c r="AC3101" s="26">
        <v>0</v>
      </c>
      <c r="AD3101" s="26">
        <v>0</v>
      </c>
      <c r="AE3101" s="26">
        <v>11.753892242899955</v>
      </c>
    </row>
    <row r="3102" spans="1:31" x14ac:dyDescent="0.3">
      <c r="A3102">
        <v>2780536</v>
      </c>
      <c r="B3102">
        <v>1</v>
      </c>
      <c r="C3102" t="s">
        <v>81</v>
      </c>
      <c r="D3102" t="s">
        <v>123</v>
      </c>
      <c r="E3102" t="s">
        <v>152</v>
      </c>
      <c r="F3102" t="s">
        <v>8862</v>
      </c>
      <c r="G3102" t="s">
        <v>159</v>
      </c>
      <c r="H3102" t="s">
        <v>149</v>
      </c>
      <c r="I3102" t="s">
        <v>136</v>
      </c>
      <c r="J3102" t="s">
        <v>137</v>
      </c>
      <c r="K3102" t="s">
        <v>138</v>
      </c>
      <c r="L3102" t="s">
        <v>8863</v>
      </c>
      <c r="M3102" t="s">
        <v>8864</v>
      </c>
      <c r="N3102" s="26">
        <v>0.71083333299999996</v>
      </c>
      <c r="O3102">
        <v>0</v>
      </c>
      <c r="P3102">
        <v>9</v>
      </c>
      <c r="Q3102">
        <v>0</v>
      </c>
      <c r="R3102">
        <v>116</v>
      </c>
      <c r="S3102">
        <v>0</v>
      </c>
      <c r="T3102">
        <v>11</v>
      </c>
      <c r="U3102">
        <v>0</v>
      </c>
      <c r="V3102">
        <v>0</v>
      </c>
      <c r="W3102" s="26">
        <v>0</v>
      </c>
      <c r="X3102" s="26">
        <v>0.16830724479000003</v>
      </c>
      <c r="Y3102" s="26">
        <v>0</v>
      </c>
      <c r="Z3102" s="26">
        <v>1.7964583644281538</v>
      </c>
      <c r="AA3102" s="26">
        <v>0</v>
      </c>
      <c r="AB3102" s="26">
        <v>0</v>
      </c>
      <c r="AC3102" s="26">
        <v>0</v>
      </c>
      <c r="AD3102" s="26">
        <v>0</v>
      </c>
      <c r="AE3102" s="26">
        <v>1.9647656092181538</v>
      </c>
    </row>
    <row r="3103" spans="1:31" x14ac:dyDescent="0.3">
      <c r="A3103">
        <v>2780456</v>
      </c>
      <c r="B3103">
        <v>1</v>
      </c>
      <c r="C3103" t="s">
        <v>80</v>
      </c>
      <c r="D3103" t="s">
        <v>105</v>
      </c>
      <c r="E3103" t="s">
        <v>141</v>
      </c>
      <c r="F3103" t="s">
        <v>8865</v>
      </c>
      <c r="G3103" t="s">
        <v>143</v>
      </c>
      <c r="H3103" t="s">
        <v>135</v>
      </c>
      <c r="I3103" t="s">
        <v>136</v>
      </c>
      <c r="J3103" t="s">
        <v>137</v>
      </c>
      <c r="K3103" t="s">
        <v>138</v>
      </c>
      <c r="L3103" t="s">
        <v>8866</v>
      </c>
      <c r="M3103" t="s">
        <v>8867</v>
      </c>
      <c r="N3103" s="26">
        <v>0.81305555500000004</v>
      </c>
      <c r="O3103">
        <v>0</v>
      </c>
      <c r="P3103">
        <v>512</v>
      </c>
      <c r="Q3103">
        <v>0</v>
      </c>
      <c r="R3103">
        <v>0</v>
      </c>
      <c r="S3103">
        <v>0</v>
      </c>
      <c r="T3103">
        <v>25</v>
      </c>
      <c r="U3103">
        <v>0</v>
      </c>
      <c r="V3103">
        <v>0</v>
      </c>
      <c r="W3103" s="26">
        <v>0</v>
      </c>
      <c r="X3103" s="26">
        <v>107.90487853598894</v>
      </c>
      <c r="Y3103" s="26">
        <v>0</v>
      </c>
      <c r="Z3103" s="26">
        <v>0</v>
      </c>
      <c r="AA3103" s="26">
        <v>0</v>
      </c>
      <c r="AB3103" s="26">
        <v>33.043564677774739</v>
      </c>
      <c r="AC3103" s="26">
        <v>0</v>
      </c>
      <c r="AD3103" s="26">
        <v>0</v>
      </c>
      <c r="AE3103" s="26">
        <v>140.94844321376368</v>
      </c>
    </row>
    <row r="3104" spans="1:31" x14ac:dyDescent="0.3">
      <c r="A3104">
        <v>2780519</v>
      </c>
      <c r="B3104">
        <v>1</v>
      </c>
      <c r="C3104" t="s">
        <v>81</v>
      </c>
      <c r="D3104" t="s">
        <v>127</v>
      </c>
      <c r="E3104" t="s">
        <v>152</v>
      </c>
      <c r="F3104" t="s">
        <v>8868</v>
      </c>
      <c r="G3104" t="s">
        <v>159</v>
      </c>
      <c r="H3104" t="s">
        <v>149</v>
      </c>
      <c r="I3104" t="s">
        <v>136</v>
      </c>
      <c r="J3104" t="s">
        <v>137</v>
      </c>
      <c r="K3104" t="s">
        <v>138</v>
      </c>
      <c r="L3104" t="s">
        <v>8869</v>
      </c>
      <c r="M3104" t="s">
        <v>8870</v>
      </c>
      <c r="N3104" s="26">
        <v>1.685277777</v>
      </c>
      <c r="O3104">
        <v>1</v>
      </c>
      <c r="P3104">
        <v>0</v>
      </c>
      <c r="Q3104">
        <v>138</v>
      </c>
      <c r="R3104">
        <v>15</v>
      </c>
      <c r="S3104">
        <v>5</v>
      </c>
      <c r="T3104">
        <v>0</v>
      </c>
      <c r="U3104">
        <v>0</v>
      </c>
      <c r="V3104">
        <v>0</v>
      </c>
      <c r="W3104" s="26">
        <v>0</v>
      </c>
      <c r="X3104" s="26">
        <v>0</v>
      </c>
      <c r="Y3104" s="26">
        <v>18.384981416582196</v>
      </c>
      <c r="Z3104" s="26">
        <v>1.2596569797688888</v>
      </c>
      <c r="AA3104" s="26">
        <v>0</v>
      </c>
      <c r="AB3104" s="26">
        <v>0</v>
      </c>
      <c r="AC3104" s="26">
        <v>0</v>
      </c>
      <c r="AD3104" s="26">
        <v>0</v>
      </c>
      <c r="AE3104" s="26">
        <v>19.644638396351084</v>
      </c>
    </row>
    <row r="3105" spans="1:31" x14ac:dyDescent="0.3">
      <c r="A3105">
        <v>2780356</v>
      </c>
      <c r="B3105">
        <v>1</v>
      </c>
      <c r="C3105" t="s">
        <v>81</v>
      </c>
      <c r="D3105" t="s">
        <v>112</v>
      </c>
      <c r="E3105" t="s">
        <v>157</v>
      </c>
      <c r="F3105" t="s">
        <v>8871</v>
      </c>
      <c r="G3105" t="s">
        <v>159</v>
      </c>
      <c r="H3105" t="s">
        <v>149</v>
      </c>
      <c r="I3105" t="s">
        <v>136</v>
      </c>
      <c r="J3105" t="s">
        <v>137</v>
      </c>
      <c r="K3105" t="s">
        <v>138</v>
      </c>
      <c r="L3105" t="s">
        <v>8872</v>
      </c>
      <c r="M3105" t="s">
        <v>8873</v>
      </c>
      <c r="N3105" s="26">
        <v>0.51694444399999995</v>
      </c>
      <c r="O3105">
        <v>2</v>
      </c>
      <c r="P3105">
        <v>0</v>
      </c>
      <c r="Q3105">
        <v>91</v>
      </c>
      <c r="R3105">
        <v>23</v>
      </c>
      <c r="S3105">
        <v>5</v>
      </c>
      <c r="T3105">
        <v>0</v>
      </c>
      <c r="U3105">
        <v>0</v>
      </c>
      <c r="V3105">
        <v>0</v>
      </c>
      <c r="W3105" s="26">
        <v>0.12922272208722224</v>
      </c>
      <c r="X3105" s="26">
        <v>0</v>
      </c>
      <c r="Y3105" s="26">
        <v>5.704989489790453</v>
      </c>
      <c r="Z3105" s="26">
        <v>0.18453287921777778</v>
      </c>
      <c r="AA3105" s="26">
        <v>13.964853373800771</v>
      </c>
      <c r="AB3105" s="26">
        <v>0</v>
      </c>
      <c r="AC3105" s="26">
        <v>0</v>
      </c>
      <c r="AD3105" s="26">
        <v>0</v>
      </c>
      <c r="AE3105" s="26">
        <v>19.983598464896225</v>
      </c>
    </row>
    <row r="3106" spans="1:31" x14ac:dyDescent="0.3">
      <c r="A3106">
        <v>2780270</v>
      </c>
      <c r="B3106">
        <v>1</v>
      </c>
      <c r="C3106" t="s">
        <v>80</v>
      </c>
      <c r="D3106" t="s">
        <v>110</v>
      </c>
      <c r="E3106" t="s">
        <v>132</v>
      </c>
      <c r="F3106" t="s">
        <v>8874</v>
      </c>
      <c r="G3106" t="s">
        <v>134</v>
      </c>
      <c r="H3106" t="s">
        <v>135</v>
      </c>
      <c r="I3106" t="s">
        <v>136</v>
      </c>
      <c r="J3106" t="s">
        <v>137</v>
      </c>
      <c r="K3106" t="s">
        <v>138</v>
      </c>
      <c r="L3106" t="s">
        <v>8875</v>
      </c>
      <c r="M3106" t="s">
        <v>8876</v>
      </c>
      <c r="N3106" s="26">
        <v>1.2383333329999999</v>
      </c>
      <c r="O3106">
        <v>0</v>
      </c>
      <c r="P3106">
        <v>3</v>
      </c>
      <c r="Q3106">
        <v>0</v>
      </c>
      <c r="R3106">
        <v>0</v>
      </c>
      <c r="S3106">
        <v>0</v>
      </c>
      <c r="T3106">
        <v>2</v>
      </c>
      <c r="U3106">
        <v>0</v>
      </c>
      <c r="V3106">
        <v>0</v>
      </c>
      <c r="W3106" s="26">
        <v>0</v>
      </c>
      <c r="X3106" s="26">
        <v>0.30202190791959982</v>
      </c>
      <c r="Y3106" s="26">
        <v>0</v>
      </c>
      <c r="Z3106" s="26">
        <v>0</v>
      </c>
      <c r="AA3106" s="26">
        <v>0</v>
      </c>
      <c r="AB3106" s="26">
        <v>1.9264350013844442</v>
      </c>
      <c r="AC3106" s="26">
        <v>0</v>
      </c>
      <c r="AD3106" s="26">
        <v>0</v>
      </c>
      <c r="AE3106" s="26">
        <v>2.2284569093040441</v>
      </c>
    </row>
    <row r="3107" spans="1:31" x14ac:dyDescent="0.3">
      <c r="A3107">
        <v>2780416</v>
      </c>
      <c r="B3107">
        <v>1</v>
      </c>
      <c r="C3107" t="s">
        <v>80</v>
      </c>
      <c r="D3107" t="s">
        <v>82</v>
      </c>
      <c r="E3107" t="s">
        <v>132</v>
      </c>
      <c r="F3107" t="s">
        <v>244</v>
      </c>
      <c r="G3107" t="s">
        <v>307</v>
      </c>
      <c r="H3107" t="s">
        <v>135</v>
      </c>
      <c r="I3107" t="s">
        <v>136</v>
      </c>
      <c r="J3107" t="s">
        <v>137</v>
      </c>
      <c r="K3107" t="s">
        <v>138</v>
      </c>
      <c r="L3107" t="s">
        <v>8877</v>
      </c>
      <c r="M3107" t="s">
        <v>8878</v>
      </c>
      <c r="N3107" s="26">
        <v>3.048888888</v>
      </c>
      <c r="O3107">
        <v>0</v>
      </c>
      <c r="P3107">
        <v>4</v>
      </c>
      <c r="Q3107">
        <v>0</v>
      </c>
      <c r="R3107">
        <v>0</v>
      </c>
      <c r="S3107">
        <v>0</v>
      </c>
      <c r="T3107">
        <v>1</v>
      </c>
      <c r="U3107">
        <v>0</v>
      </c>
      <c r="V3107">
        <v>0</v>
      </c>
      <c r="W3107" s="26">
        <v>0</v>
      </c>
      <c r="X3107" s="26">
        <v>2.8839871983137053</v>
      </c>
      <c r="Y3107" s="26">
        <v>0</v>
      </c>
      <c r="Z3107" s="26">
        <v>0</v>
      </c>
      <c r="AA3107" s="26">
        <v>0</v>
      </c>
      <c r="AB3107" s="26">
        <v>4.9147172804782553</v>
      </c>
      <c r="AC3107" s="26">
        <v>0</v>
      </c>
      <c r="AD3107" s="26">
        <v>0</v>
      </c>
      <c r="AE3107" s="26">
        <v>7.7987044787919606</v>
      </c>
    </row>
    <row r="3108" spans="1:31" x14ac:dyDescent="0.3">
      <c r="A3108">
        <v>2780751</v>
      </c>
      <c r="B3108">
        <v>1</v>
      </c>
      <c r="C3108" t="s">
        <v>80</v>
      </c>
      <c r="D3108" t="s">
        <v>103</v>
      </c>
      <c r="E3108" t="s">
        <v>175</v>
      </c>
      <c r="F3108" t="s">
        <v>8814</v>
      </c>
      <c r="G3108" t="s">
        <v>159</v>
      </c>
      <c r="H3108" t="s">
        <v>149</v>
      </c>
      <c r="I3108" t="s">
        <v>136</v>
      </c>
      <c r="J3108" t="s">
        <v>137</v>
      </c>
      <c r="K3108" t="s">
        <v>138</v>
      </c>
      <c r="L3108" t="s">
        <v>8879</v>
      </c>
      <c r="M3108" t="s">
        <v>8880</v>
      </c>
      <c r="N3108" s="26">
        <v>7.4999999999999997E-2</v>
      </c>
      <c r="O3108">
        <v>5</v>
      </c>
      <c r="P3108">
        <v>9001</v>
      </c>
      <c r="Q3108">
        <v>10</v>
      </c>
      <c r="R3108">
        <v>15</v>
      </c>
      <c r="S3108">
        <v>32</v>
      </c>
      <c r="T3108">
        <v>771</v>
      </c>
      <c r="U3108">
        <v>14</v>
      </c>
      <c r="V3108">
        <v>1</v>
      </c>
      <c r="W3108" s="26">
        <v>8.3024372420760009E-2</v>
      </c>
      <c r="X3108" s="26">
        <v>156.47446440793448</v>
      </c>
      <c r="Y3108" s="26">
        <v>10.697080371454753</v>
      </c>
      <c r="Z3108" s="26">
        <v>8.6608546491780014E-2</v>
      </c>
      <c r="AA3108" s="26">
        <v>27.500909562414449</v>
      </c>
      <c r="AB3108" s="26">
        <v>42.449757865284518</v>
      </c>
      <c r="AC3108" s="26">
        <v>39.101389269661617</v>
      </c>
      <c r="AD3108" s="26">
        <v>1.6009600131209997E-2</v>
      </c>
      <c r="AE3108" s="26">
        <v>276.40924399579359</v>
      </c>
    </row>
    <row r="3109" spans="1:31" x14ac:dyDescent="0.3">
      <c r="A3109">
        <v>2780253</v>
      </c>
      <c r="B3109">
        <v>1</v>
      </c>
      <c r="C3109" t="s">
        <v>81</v>
      </c>
      <c r="D3109" t="s">
        <v>125</v>
      </c>
      <c r="E3109" t="s">
        <v>146</v>
      </c>
      <c r="F3109" t="s">
        <v>8881</v>
      </c>
      <c r="G3109" t="s">
        <v>159</v>
      </c>
      <c r="H3109" t="s">
        <v>149</v>
      </c>
      <c r="I3109" t="s">
        <v>136</v>
      </c>
      <c r="J3109" t="s">
        <v>137</v>
      </c>
      <c r="K3109" t="s">
        <v>138</v>
      </c>
      <c r="L3109" t="s">
        <v>8882</v>
      </c>
      <c r="M3109" t="s">
        <v>8883</v>
      </c>
      <c r="N3109" s="26">
        <v>0.28694444400000002</v>
      </c>
      <c r="O3109">
        <v>0</v>
      </c>
      <c r="P3109">
        <v>2592</v>
      </c>
      <c r="Q3109">
        <v>0</v>
      </c>
      <c r="R3109">
        <v>6</v>
      </c>
      <c r="S3109">
        <v>2</v>
      </c>
      <c r="T3109">
        <v>455</v>
      </c>
      <c r="U3109">
        <v>0</v>
      </c>
      <c r="V3109">
        <v>0</v>
      </c>
      <c r="W3109" s="26">
        <v>0</v>
      </c>
      <c r="X3109" s="26">
        <v>119.36422130845773</v>
      </c>
      <c r="Y3109" s="26">
        <v>0</v>
      </c>
      <c r="Z3109" s="26">
        <v>0</v>
      </c>
      <c r="AA3109" s="26">
        <v>1.1313614054163001</v>
      </c>
      <c r="AB3109" s="26">
        <v>82.020430340808502</v>
      </c>
      <c r="AC3109" s="26">
        <v>0</v>
      </c>
      <c r="AD3109" s="26">
        <v>0</v>
      </c>
      <c r="AE3109" s="26">
        <v>202.51601305468253</v>
      </c>
    </row>
    <row r="3110" spans="1:31" x14ac:dyDescent="0.3">
      <c r="A3110">
        <v>2780562</v>
      </c>
      <c r="B3110">
        <v>1</v>
      </c>
      <c r="C3110" t="s">
        <v>81</v>
      </c>
      <c r="D3110" t="s">
        <v>128</v>
      </c>
      <c r="E3110" t="s">
        <v>166</v>
      </c>
      <c r="F3110" t="s">
        <v>8884</v>
      </c>
      <c r="G3110" t="s">
        <v>204</v>
      </c>
      <c r="H3110" t="s">
        <v>135</v>
      </c>
      <c r="I3110" t="s">
        <v>136</v>
      </c>
      <c r="J3110" t="s">
        <v>137</v>
      </c>
      <c r="K3110" t="s">
        <v>138</v>
      </c>
      <c r="L3110" t="s">
        <v>8885</v>
      </c>
      <c r="M3110" t="s">
        <v>8886</v>
      </c>
      <c r="N3110" s="26">
        <v>2.139444444</v>
      </c>
      <c r="O3110">
        <v>0</v>
      </c>
      <c r="P3110">
        <v>115</v>
      </c>
      <c r="Q3110">
        <v>0</v>
      </c>
      <c r="R3110">
        <v>0</v>
      </c>
      <c r="S3110">
        <v>0</v>
      </c>
      <c r="T3110">
        <v>20</v>
      </c>
      <c r="U3110">
        <v>0</v>
      </c>
      <c r="V3110">
        <v>0</v>
      </c>
      <c r="W3110" s="26">
        <v>0</v>
      </c>
      <c r="X3110" s="26">
        <v>55.580838503796713</v>
      </c>
      <c r="Y3110" s="26">
        <v>0</v>
      </c>
      <c r="Z3110" s="26">
        <v>0</v>
      </c>
      <c r="AA3110" s="26">
        <v>0</v>
      </c>
      <c r="AB3110" s="26">
        <v>19.518379476338144</v>
      </c>
      <c r="AC3110" s="26">
        <v>0</v>
      </c>
      <c r="AD3110" s="26">
        <v>0</v>
      </c>
      <c r="AE3110" s="26">
        <v>75.099217980134853</v>
      </c>
    </row>
    <row r="3111" spans="1:31" x14ac:dyDescent="0.3">
      <c r="A3111">
        <v>2780376</v>
      </c>
      <c r="B3111">
        <v>1</v>
      </c>
      <c r="C3111" t="s">
        <v>80</v>
      </c>
      <c r="D3111" t="s">
        <v>94</v>
      </c>
      <c r="E3111" t="s">
        <v>166</v>
      </c>
      <c r="F3111" t="s">
        <v>8887</v>
      </c>
      <c r="G3111" t="s">
        <v>425</v>
      </c>
      <c r="H3111" t="s">
        <v>135</v>
      </c>
      <c r="I3111" t="s">
        <v>136</v>
      </c>
      <c r="J3111" t="s">
        <v>137</v>
      </c>
      <c r="K3111" t="s">
        <v>138</v>
      </c>
      <c r="L3111" t="s">
        <v>8888</v>
      </c>
      <c r="M3111" t="s">
        <v>8889</v>
      </c>
      <c r="N3111" s="26">
        <v>5.4233333330000004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13</v>
      </c>
      <c r="U3111">
        <v>0</v>
      </c>
      <c r="V3111">
        <v>0</v>
      </c>
      <c r="W3111" s="26">
        <v>0</v>
      </c>
      <c r="X3111" s="26">
        <v>0</v>
      </c>
      <c r="Y3111" s="26">
        <v>0</v>
      </c>
      <c r="Z3111" s="26">
        <v>0</v>
      </c>
      <c r="AA3111" s="26">
        <v>0</v>
      </c>
      <c r="AB3111" s="26">
        <v>58.702118844116924</v>
      </c>
      <c r="AC3111" s="26">
        <v>0</v>
      </c>
      <c r="AD3111" s="26">
        <v>0</v>
      </c>
      <c r="AE3111" s="26">
        <v>58.702118844116924</v>
      </c>
    </row>
    <row r="3112" spans="1:31" x14ac:dyDescent="0.3">
      <c r="A3112">
        <v>2780794</v>
      </c>
      <c r="B3112">
        <v>1</v>
      </c>
      <c r="C3112" t="s">
        <v>80</v>
      </c>
      <c r="D3112" t="s">
        <v>94</v>
      </c>
      <c r="E3112" t="s">
        <v>170</v>
      </c>
      <c r="F3112" t="s">
        <v>8890</v>
      </c>
      <c r="G3112" t="s">
        <v>204</v>
      </c>
      <c r="H3112" t="s">
        <v>135</v>
      </c>
      <c r="I3112" t="s">
        <v>136</v>
      </c>
      <c r="J3112" t="s">
        <v>137</v>
      </c>
      <c r="K3112" t="s">
        <v>138</v>
      </c>
      <c r="L3112" t="s">
        <v>8891</v>
      </c>
      <c r="M3112" t="s">
        <v>8892</v>
      </c>
      <c r="N3112" s="26">
        <v>2.548333333</v>
      </c>
      <c r="O3112">
        <v>0</v>
      </c>
      <c r="P3112">
        <v>119</v>
      </c>
      <c r="Q3112">
        <v>0</v>
      </c>
      <c r="R3112">
        <v>0</v>
      </c>
      <c r="S3112">
        <v>0</v>
      </c>
      <c r="T3112">
        <v>1</v>
      </c>
      <c r="U3112">
        <v>0</v>
      </c>
      <c r="V3112">
        <v>0</v>
      </c>
      <c r="W3112" s="26">
        <v>0</v>
      </c>
      <c r="X3112" s="26">
        <v>79.964688802602097</v>
      </c>
      <c r="Y3112" s="26">
        <v>0</v>
      </c>
      <c r="Z3112" s="26">
        <v>0</v>
      </c>
      <c r="AA3112" s="26">
        <v>0</v>
      </c>
      <c r="AB3112" s="26">
        <v>2.042206608741667</v>
      </c>
      <c r="AC3112" s="26">
        <v>0</v>
      </c>
      <c r="AD3112" s="26">
        <v>0</v>
      </c>
      <c r="AE3112" s="26">
        <v>82.006895411343763</v>
      </c>
    </row>
    <row r="3113" spans="1:31" x14ac:dyDescent="0.3">
      <c r="A3113">
        <v>2780227</v>
      </c>
      <c r="B3113">
        <v>1</v>
      </c>
      <c r="C3113" t="s">
        <v>81</v>
      </c>
      <c r="D3113" t="s">
        <v>112</v>
      </c>
      <c r="E3113" t="s">
        <v>146</v>
      </c>
      <c r="F3113" t="s">
        <v>8435</v>
      </c>
      <c r="G3113" t="s">
        <v>628</v>
      </c>
      <c r="H3113" t="s">
        <v>149</v>
      </c>
      <c r="I3113" t="s">
        <v>136</v>
      </c>
      <c r="J3113" t="s">
        <v>137</v>
      </c>
      <c r="K3113" t="s">
        <v>187</v>
      </c>
      <c r="L3113" t="s">
        <v>8893</v>
      </c>
      <c r="M3113" t="s">
        <v>8894</v>
      </c>
      <c r="N3113" s="26">
        <v>7.6413888879999998</v>
      </c>
      <c r="O3113">
        <v>0</v>
      </c>
      <c r="P3113">
        <v>17</v>
      </c>
      <c r="Q3113">
        <v>0</v>
      </c>
      <c r="R3113">
        <v>21</v>
      </c>
      <c r="S3113">
        <v>0</v>
      </c>
      <c r="T3113">
        <v>0</v>
      </c>
      <c r="U3113">
        <v>0</v>
      </c>
      <c r="V3113">
        <v>0</v>
      </c>
      <c r="W3113" s="26">
        <v>0</v>
      </c>
      <c r="X3113" s="26">
        <v>6.5246002415547242</v>
      </c>
      <c r="Y3113" s="26">
        <v>0</v>
      </c>
      <c r="Z3113" s="26">
        <v>9.1128113249579723</v>
      </c>
      <c r="AA3113" s="26">
        <v>0</v>
      </c>
      <c r="AB3113" s="26">
        <v>0</v>
      </c>
      <c r="AC3113" s="26">
        <v>0</v>
      </c>
      <c r="AD3113" s="26">
        <v>0</v>
      </c>
      <c r="AE3113" s="26">
        <v>15.637411566512696</v>
      </c>
    </row>
    <row r="3114" spans="1:31" x14ac:dyDescent="0.3">
      <c r="A3114">
        <v>2780496</v>
      </c>
      <c r="B3114">
        <v>1</v>
      </c>
      <c r="C3114" t="s">
        <v>80</v>
      </c>
      <c r="D3114" t="s">
        <v>105</v>
      </c>
      <c r="E3114" t="s">
        <v>146</v>
      </c>
      <c r="F3114" t="s">
        <v>8895</v>
      </c>
      <c r="G3114" t="s">
        <v>143</v>
      </c>
      <c r="H3114" t="s">
        <v>149</v>
      </c>
      <c r="I3114" t="s">
        <v>136</v>
      </c>
      <c r="J3114" t="s">
        <v>137</v>
      </c>
      <c r="K3114" t="s">
        <v>138</v>
      </c>
      <c r="L3114" t="s">
        <v>8896</v>
      </c>
      <c r="M3114" t="s">
        <v>8897</v>
      </c>
      <c r="N3114" s="26">
        <v>1.8272222220000001</v>
      </c>
      <c r="O3114">
        <v>0</v>
      </c>
      <c r="P3114">
        <v>578</v>
      </c>
      <c r="Q3114">
        <v>0</v>
      </c>
      <c r="R3114">
        <v>0</v>
      </c>
      <c r="S3114">
        <v>0</v>
      </c>
      <c r="T3114">
        <v>76</v>
      </c>
      <c r="U3114">
        <v>0</v>
      </c>
      <c r="V3114">
        <v>0</v>
      </c>
      <c r="W3114" s="26">
        <v>0</v>
      </c>
      <c r="X3114" s="26">
        <v>263.42327942636069</v>
      </c>
      <c r="Y3114" s="26">
        <v>0</v>
      </c>
      <c r="Z3114" s="26">
        <v>0</v>
      </c>
      <c r="AA3114" s="26">
        <v>0</v>
      </c>
      <c r="AB3114" s="26">
        <v>121.40761877638114</v>
      </c>
      <c r="AC3114" s="26">
        <v>0</v>
      </c>
      <c r="AD3114" s="26">
        <v>0</v>
      </c>
      <c r="AE3114" s="26">
        <v>384.83089820274182</v>
      </c>
    </row>
    <row r="3115" spans="1:31" x14ac:dyDescent="0.3">
      <c r="A3115">
        <v>2780688</v>
      </c>
      <c r="B3115">
        <v>1</v>
      </c>
      <c r="C3115" t="s">
        <v>81</v>
      </c>
      <c r="D3115" t="s">
        <v>117</v>
      </c>
      <c r="E3115" t="s">
        <v>146</v>
      </c>
      <c r="F3115" t="s">
        <v>8898</v>
      </c>
      <c r="G3115" t="s">
        <v>159</v>
      </c>
      <c r="H3115" t="s">
        <v>149</v>
      </c>
      <c r="I3115" t="s">
        <v>136</v>
      </c>
      <c r="J3115" t="s">
        <v>137</v>
      </c>
      <c r="K3115" t="s">
        <v>138</v>
      </c>
      <c r="L3115" t="s">
        <v>8899</v>
      </c>
      <c r="M3115" t="s">
        <v>8900</v>
      </c>
      <c r="N3115" s="26">
        <v>0.76416666600000005</v>
      </c>
      <c r="O3115">
        <v>0</v>
      </c>
      <c r="P3115">
        <v>0</v>
      </c>
      <c r="Q3115">
        <v>0</v>
      </c>
      <c r="R3115">
        <v>0</v>
      </c>
      <c r="S3115">
        <v>1</v>
      </c>
      <c r="T3115">
        <v>0</v>
      </c>
      <c r="U3115">
        <v>0</v>
      </c>
      <c r="V3115">
        <v>0</v>
      </c>
      <c r="W3115" s="26">
        <v>0</v>
      </c>
      <c r="X3115" s="26">
        <v>0</v>
      </c>
      <c r="Y3115" s="26">
        <v>0</v>
      </c>
      <c r="Z3115" s="26">
        <v>0</v>
      </c>
      <c r="AA3115" s="26">
        <v>4.6217372869879991</v>
      </c>
      <c r="AB3115" s="26">
        <v>0</v>
      </c>
      <c r="AC3115" s="26">
        <v>0</v>
      </c>
      <c r="AD3115" s="26">
        <v>0</v>
      </c>
      <c r="AE3115" s="26">
        <v>4.6217372869879991</v>
      </c>
    </row>
    <row r="3116" spans="1:31" x14ac:dyDescent="0.3">
      <c r="A3116">
        <v>2780333</v>
      </c>
      <c r="B3116">
        <v>1</v>
      </c>
      <c r="C3116" t="s">
        <v>80</v>
      </c>
      <c r="D3116" t="s">
        <v>98</v>
      </c>
      <c r="E3116" t="s">
        <v>132</v>
      </c>
      <c r="F3116" t="s">
        <v>8901</v>
      </c>
      <c r="G3116" t="s">
        <v>197</v>
      </c>
      <c r="H3116" t="s">
        <v>135</v>
      </c>
      <c r="I3116" t="s">
        <v>136</v>
      </c>
      <c r="J3116" t="s">
        <v>137</v>
      </c>
      <c r="K3116" t="s">
        <v>138</v>
      </c>
      <c r="L3116" t="s">
        <v>8902</v>
      </c>
      <c r="M3116" t="s">
        <v>8903</v>
      </c>
      <c r="N3116" s="26">
        <v>3.582777777</v>
      </c>
      <c r="O3116">
        <v>0</v>
      </c>
      <c r="P3116">
        <v>1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 s="26">
        <v>0</v>
      </c>
      <c r="X3116" s="26">
        <v>0.54289357948063355</v>
      </c>
      <c r="Y3116" s="26">
        <v>0</v>
      </c>
      <c r="Z3116" s="26">
        <v>0</v>
      </c>
      <c r="AA3116" s="26">
        <v>0</v>
      </c>
      <c r="AB3116" s="26">
        <v>0</v>
      </c>
      <c r="AC3116" s="26">
        <v>0</v>
      </c>
      <c r="AD3116" s="26">
        <v>0</v>
      </c>
      <c r="AE3116" s="26">
        <v>0.54289357948063355</v>
      </c>
    </row>
    <row r="3117" spans="1:31" x14ac:dyDescent="0.3">
      <c r="A3117">
        <v>2780482</v>
      </c>
      <c r="B3117">
        <v>1</v>
      </c>
      <c r="C3117" t="s">
        <v>81</v>
      </c>
      <c r="D3117" t="s">
        <v>113</v>
      </c>
      <c r="E3117" t="s">
        <v>175</v>
      </c>
      <c r="F3117" t="s">
        <v>1358</v>
      </c>
      <c r="G3117" t="s">
        <v>159</v>
      </c>
      <c r="H3117" t="s">
        <v>149</v>
      </c>
      <c r="I3117" t="s">
        <v>136</v>
      </c>
      <c r="J3117" t="s">
        <v>137</v>
      </c>
      <c r="K3117" t="s">
        <v>138</v>
      </c>
      <c r="L3117" t="s">
        <v>8904</v>
      </c>
      <c r="M3117" t="s">
        <v>8905</v>
      </c>
      <c r="N3117" s="26">
        <v>0.8</v>
      </c>
      <c r="O3117">
        <v>11</v>
      </c>
      <c r="P3117">
        <v>3245</v>
      </c>
      <c r="Q3117">
        <v>92</v>
      </c>
      <c r="R3117">
        <v>1137</v>
      </c>
      <c r="S3117">
        <v>26</v>
      </c>
      <c r="T3117">
        <v>237</v>
      </c>
      <c r="U3117">
        <v>4</v>
      </c>
      <c r="V3117">
        <v>0</v>
      </c>
      <c r="W3117" s="26">
        <v>2.0518921682407316</v>
      </c>
      <c r="X3117" s="26">
        <v>202.32266242590111</v>
      </c>
      <c r="Y3117" s="26">
        <v>26.95195054408963</v>
      </c>
      <c r="Z3117" s="26">
        <v>35.328344895729295</v>
      </c>
      <c r="AA3117" s="26">
        <v>381.82345860487902</v>
      </c>
      <c r="AB3117" s="26">
        <v>52.046562879336257</v>
      </c>
      <c r="AC3117" s="26">
        <v>106.17563409754852</v>
      </c>
      <c r="AD3117" s="26">
        <v>0</v>
      </c>
      <c r="AE3117" s="26">
        <v>806.70050561572452</v>
      </c>
    </row>
    <row r="3118" spans="1:31" x14ac:dyDescent="0.3">
      <c r="A3118">
        <v>2780278</v>
      </c>
      <c r="B3118">
        <v>2</v>
      </c>
      <c r="C3118" t="s">
        <v>80</v>
      </c>
      <c r="D3118" t="s">
        <v>95</v>
      </c>
      <c r="E3118" t="s">
        <v>141</v>
      </c>
      <c r="F3118" t="s">
        <v>8906</v>
      </c>
      <c r="G3118" t="s">
        <v>143</v>
      </c>
      <c r="H3118" t="s">
        <v>135</v>
      </c>
      <c r="I3118" t="s">
        <v>136</v>
      </c>
      <c r="J3118" t="s">
        <v>137</v>
      </c>
      <c r="K3118" t="s">
        <v>138</v>
      </c>
      <c r="L3118" t="s">
        <v>8743</v>
      </c>
      <c r="M3118" t="s">
        <v>8907</v>
      </c>
      <c r="N3118" s="26">
        <v>0.14277777699999999</v>
      </c>
      <c r="O3118">
        <v>0</v>
      </c>
      <c r="P3118">
        <v>102</v>
      </c>
      <c r="Q3118">
        <v>0</v>
      </c>
      <c r="R3118">
        <v>0</v>
      </c>
      <c r="S3118">
        <v>0</v>
      </c>
      <c r="T3118">
        <v>9</v>
      </c>
      <c r="U3118">
        <v>0</v>
      </c>
      <c r="V3118">
        <v>0</v>
      </c>
      <c r="W3118" s="26">
        <v>0</v>
      </c>
      <c r="X3118" s="26">
        <v>4.3269865231010023</v>
      </c>
      <c r="Y3118" s="26">
        <v>0</v>
      </c>
      <c r="Z3118" s="26">
        <v>0</v>
      </c>
      <c r="AA3118" s="26">
        <v>0</v>
      </c>
      <c r="AB3118" s="26">
        <v>0.98931001898871362</v>
      </c>
      <c r="AC3118" s="26">
        <v>0</v>
      </c>
      <c r="AD3118" s="26">
        <v>0</v>
      </c>
      <c r="AE3118" s="26">
        <v>5.3162965420897157</v>
      </c>
    </row>
    <row r="3119" spans="1:31" x14ac:dyDescent="0.3">
      <c r="A3119">
        <v>2780499</v>
      </c>
      <c r="B3119">
        <v>1</v>
      </c>
      <c r="C3119" t="s">
        <v>81</v>
      </c>
      <c r="D3119" t="s">
        <v>113</v>
      </c>
      <c r="E3119" t="s">
        <v>157</v>
      </c>
      <c r="F3119" t="s">
        <v>8908</v>
      </c>
      <c r="G3119" t="s">
        <v>159</v>
      </c>
      <c r="H3119" t="s">
        <v>149</v>
      </c>
      <c r="I3119" t="s">
        <v>136</v>
      </c>
      <c r="J3119" t="s">
        <v>137</v>
      </c>
      <c r="K3119" t="s">
        <v>138</v>
      </c>
      <c r="L3119" t="s">
        <v>8909</v>
      </c>
      <c r="M3119" t="s">
        <v>8910</v>
      </c>
      <c r="N3119" s="26">
        <v>0.28638888800000001</v>
      </c>
      <c r="O3119">
        <v>9</v>
      </c>
      <c r="P3119">
        <v>1471</v>
      </c>
      <c r="Q3119">
        <v>60</v>
      </c>
      <c r="R3119">
        <v>423</v>
      </c>
      <c r="S3119">
        <v>38</v>
      </c>
      <c r="T3119">
        <v>522</v>
      </c>
      <c r="U3119">
        <v>21</v>
      </c>
      <c r="V3119">
        <v>3</v>
      </c>
      <c r="W3119" s="26">
        <v>0.41863310917593388</v>
      </c>
      <c r="X3119" s="26">
        <v>67.417893467975006</v>
      </c>
      <c r="Y3119" s="26">
        <v>5.5266257057280228</v>
      </c>
      <c r="Z3119" s="26">
        <v>8.1659410227770373</v>
      </c>
      <c r="AA3119" s="26">
        <v>260.0406091680432</v>
      </c>
      <c r="AB3119" s="26">
        <v>131.42433870516501</v>
      </c>
      <c r="AC3119" s="26">
        <v>763.03456429844232</v>
      </c>
      <c r="AD3119" s="26">
        <v>0.77946261413868978</v>
      </c>
      <c r="AE3119" s="26">
        <v>1236.8080680914452</v>
      </c>
    </row>
    <row r="3120" spans="1:31" x14ac:dyDescent="0.3">
      <c r="A3120">
        <v>2780440</v>
      </c>
      <c r="B3120">
        <v>3</v>
      </c>
      <c r="C3120" t="s">
        <v>80</v>
      </c>
      <c r="D3120" t="s">
        <v>83</v>
      </c>
      <c r="E3120" t="s">
        <v>146</v>
      </c>
      <c r="F3120" t="s">
        <v>8911</v>
      </c>
      <c r="G3120" t="s">
        <v>3589</v>
      </c>
      <c r="H3120" t="s">
        <v>149</v>
      </c>
      <c r="I3120" t="s">
        <v>136</v>
      </c>
      <c r="J3120" t="s">
        <v>137</v>
      </c>
      <c r="K3120" t="s">
        <v>138</v>
      </c>
      <c r="L3120" t="s">
        <v>8912</v>
      </c>
      <c r="M3120" t="s">
        <v>8913</v>
      </c>
      <c r="N3120" s="26">
        <v>2.3819444440000002</v>
      </c>
      <c r="O3120">
        <v>4</v>
      </c>
      <c r="P3120">
        <v>31</v>
      </c>
      <c r="Q3120">
        <v>0</v>
      </c>
      <c r="R3120">
        <v>0</v>
      </c>
      <c r="S3120">
        <v>4</v>
      </c>
      <c r="T3120">
        <v>3</v>
      </c>
      <c r="U3120">
        <v>0</v>
      </c>
      <c r="V3120">
        <v>0</v>
      </c>
      <c r="W3120" s="26">
        <v>130.46592662609777</v>
      </c>
      <c r="X3120" s="26">
        <v>87.205875446119052</v>
      </c>
      <c r="Y3120" s="26">
        <v>0</v>
      </c>
      <c r="Z3120" s="26">
        <v>0</v>
      </c>
      <c r="AA3120" s="26">
        <v>216.81419844915268</v>
      </c>
      <c r="AB3120" s="26">
        <v>3.7673425698755465</v>
      </c>
      <c r="AC3120" s="26">
        <v>0</v>
      </c>
      <c r="AD3120" s="26">
        <v>0</v>
      </c>
      <c r="AE3120" s="26">
        <v>438.25334309124509</v>
      </c>
    </row>
    <row r="3121" spans="1:31" x14ac:dyDescent="0.3">
      <c r="A3121">
        <v>2780605</v>
      </c>
      <c r="B3121">
        <v>1</v>
      </c>
      <c r="C3121" t="s">
        <v>80</v>
      </c>
      <c r="D3121" t="s">
        <v>96</v>
      </c>
      <c r="E3121" t="s">
        <v>132</v>
      </c>
      <c r="F3121" t="s">
        <v>8914</v>
      </c>
      <c r="G3121" t="s">
        <v>134</v>
      </c>
      <c r="H3121" t="s">
        <v>135</v>
      </c>
      <c r="I3121" t="s">
        <v>136</v>
      </c>
      <c r="J3121" t="s">
        <v>137</v>
      </c>
      <c r="K3121" t="s">
        <v>138</v>
      </c>
      <c r="L3121" t="s">
        <v>8915</v>
      </c>
      <c r="M3121" t="s">
        <v>8916</v>
      </c>
      <c r="N3121" s="26">
        <v>5.7430555549999998</v>
      </c>
      <c r="O3121">
        <v>0</v>
      </c>
      <c r="P3121">
        <v>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 s="26">
        <v>0</v>
      </c>
      <c r="X3121" s="26">
        <v>0</v>
      </c>
      <c r="Y3121" s="26">
        <v>0</v>
      </c>
      <c r="Z3121" s="26">
        <v>0</v>
      </c>
      <c r="AA3121" s="26">
        <v>0</v>
      </c>
      <c r="AB3121" s="26">
        <v>0</v>
      </c>
      <c r="AC3121" s="26">
        <v>0</v>
      </c>
      <c r="AD3121" s="26">
        <v>0</v>
      </c>
      <c r="AE3121" s="26">
        <v>0</v>
      </c>
    </row>
    <row r="3122" spans="1:31" x14ac:dyDescent="0.3">
      <c r="A3122">
        <v>2780559</v>
      </c>
      <c r="B3122">
        <v>1</v>
      </c>
      <c r="C3122" t="s">
        <v>80</v>
      </c>
      <c r="D3122" t="s">
        <v>92</v>
      </c>
      <c r="E3122" t="s">
        <v>157</v>
      </c>
      <c r="F3122" t="s">
        <v>8917</v>
      </c>
      <c r="G3122" t="s">
        <v>159</v>
      </c>
      <c r="H3122" t="s">
        <v>149</v>
      </c>
      <c r="I3122" t="s">
        <v>136</v>
      </c>
      <c r="J3122" t="s">
        <v>137</v>
      </c>
      <c r="K3122" t="s">
        <v>138</v>
      </c>
      <c r="L3122" t="s">
        <v>8918</v>
      </c>
      <c r="M3122" t="s">
        <v>8919</v>
      </c>
      <c r="N3122" s="26">
        <v>1.835</v>
      </c>
      <c r="O3122">
        <v>0</v>
      </c>
      <c r="P3122">
        <v>1128</v>
      </c>
      <c r="Q3122">
        <v>9</v>
      </c>
      <c r="R3122">
        <v>367</v>
      </c>
      <c r="S3122">
        <v>14</v>
      </c>
      <c r="T3122">
        <v>111</v>
      </c>
      <c r="U3122">
        <v>0</v>
      </c>
      <c r="V3122">
        <v>0</v>
      </c>
      <c r="W3122" s="26">
        <v>0</v>
      </c>
      <c r="X3122" s="26">
        <v>473.38724334547021</v>
      </c>
      <c r="Y3122" s="26">
        <v>44.096233706877605</v>
      </c>
      <c r="Z3122" s="26">
        <v>81.462901093336555</v>
      </c>
      <c r="AA3122" s="26">
        <v>106.02177115435164</v>
      </c>
      <c r="AB3122" s="26">
        <v>260.65057916451838</v>
      </c>
      <c r="AC3122" s="26">
        <v>0</v>
      </c>
      <c r="AD3122" s="26">
        <v>0</v>
      </c>
      <c r="AE3122" s="26">
        <v>965.61872846455435</v>
      </c>
    </row>
    <row r="3123" spans="1:31" x14ac:dyDescent="0.3">
      <c r="A3123">
        <v>2780585</v>
      </c>
      <c r="B3123">
        <v>1</v>
      </c>
      <c r="C3123" t="s">
        <v>81</v>
      </c>
      <c r="D3123" t="s">
        <v>113</v>
      </c>
      <c r="E3123" t="s">
        <v>166</v>
      </c>
      <c r="F3123" t="s">
        <v>8920</v>
      </c>
      <c r="G3123" t="s">
        <v>232</v>
      </c>
      <c r="H3123" t="s">
        <v>135</v>
      </c>
      <c r="I3123" t="s">
        <v>136</v>
      </c>
      <c r="J3123" t="s">
        <v>137</v>
      </c>
      <c r="K3123" t="s">
        <v>138</v>
      </c>
      <c r="L3123" t="s">
        <v>8921</v>
      </c>
      <c r="M3123" t="s">
        <v>8922</v>
      </c>
      <c r="N3123" s="26">
        <v>0.96361111099999996</v>
      </c>
      <c r="O3123">
        <v>0</v>
      </c>
      <c r="P3123">
        <v>60</v>
      </c>
      <c r="Q3123">
        <v>0</v>
      </c>
      <c r="R3123">
        <v>0</v>
      </c>
      <c r="S3123">
        <v>0</v>
      </c>
      <c r="T3123">
        <v>11</v>
      </c>
      <c r="U3123">
        <v>0</v>
      </c>
      <c r="V3123">
        <v>0</v>
      </c>
      <c r="W3123" s="26">
        <v>0</v>
      </c>
      <c r="X3123" s="26">
        <v>20.689872656407882</v>
      </c>
      <c r="Y3123" s="26">
        <v>0</v>
      </c>
      <c r="Z3123" s="26">
        <v>0</v>
      </c>
      <c r="AA3123" s="26">
        <v>0</v>
      </c>
      <c r="AB3123" s="26">
        <v>14.229178267257609</v>
      </c>
      <c r="AC3123" s="26">
        <v>0</v>
      </c>
      <c r="AD3123" s="26">
        <v>0</v>
      </c>
      <c r="AE3123" s="26">
        <v>34.919050923665495</v>
      </c>
    </row>
    <row r="3124" spans="1:31" x14ac:dyDescent="0.3">
      <c r="A3124">
        <v>2780728</v>
      </c>
      <c r="B3124">
        <v>1</v>
      </c>
      <c r="C3124" t="s">
        <v>81</v>
      </c>
      <c r="D3124" t="s">
        <v>122</v>
      </c>
      <c r="E3124" t="s">
        <v>170</v>
      </c>
      <c r="F3124" t="s">
        <v>8923</v>
      </c>
      <c r="G3124" t="s">
        <v>204</v>
      </c>
      <c r="H3124" t="s">
        <v>135</v>
      </c>
      <c r="I3124" t="s">
        <v>136</v>
      </c>
      <c r="J3124" t="s">
        <v>137</v>
      </c>
      <c r="K3124" t="s">
        <v>138</v>
      </c>
      <c r="L3124" t="s">
        <v>8924</v>
      </c>
      <c r="M3124" t="s">
        <v>8925</v>
      </c>
      <c r="N3124" s="26">
        <v>3.048333333</v>
      </c>
      <c r="O3124">
        <v>0</v>
      </c>
      <c r="P3124">
        <v>200</v>
      </c>
      <c r="Q3124">
        <v>0</v>
      </c>
      <c r="R3124">
        <v>0</v>
      </c>
      <c r="S3124">
        <v>0</v>
      </c>
      <c r="T3124">
        <v>4</v>
      </c>
      <c r="U3124">
        <v>0</v>
      </c>
      <c r="V3124">
        <v>0</v>
      </c>
      <c r="W3124" s="26">
        <v>0</v>
      </c>
      <c r="X3124" s="26">
        <v>107.45736881231454</v>
      </c>
      <c r="Y3124" s="26">
        <v>0</v>
      </c>
      <c r="Z3124" s="26">
        <v>0</v>
      </c>
      <c r="AA3124" s="26">
        <v>0</v>
      </c>
      <c r="AB3124" s="26">
        <v>3.6860616646134154</v>
      </c>
      <c r="AC3124" s="26">
        <v>0</v>
      </c>
      <c r="AD3124" s="26">
        <v>0</v>
      </c>
      <c r="AE3124" s="26">
        <v>111.14343047692796</v>
      </c>
    </row>
    <row r="3125" spans="1:31" x14ac:dyDescent="0.3">
      <c r="A3125">
        <v>2780207</v>
      </c>
      <c r="B3125">
        <v>1</v>
      </c>
      <c r="C3125" t="s">
        <v>80</v>
      </c>
      <c r="D3125" t="s">
        <v>85</v>
      </c>
      <c r="E3125" t="s">
        <v>132</v>
      </c>
      <c r="F3125" t="s">
        <v>8926</v>
      </c>
      <c r="G3125" t="s">
        <v>134</v>
      </c>
      <c r="H3125" t="s">
        <v>135</v>
      </c>
      <c r="I3125" t="s">
        <v>136</v>
      </c>
      <c r="J3125" t="s">
        <v>137</v>
      </c>
      <c r="K3125" t="s">
        <v>138</v>
      </c>
      <c r="L3125" t="s">
        <v>8927</v>
      </c>
      <c r="M3125" t="s">
        <v>8928</v>
      </c>
      <c r="N3125" s="26">
        <v>4.0599999999999996</v>
      </c>
      <c r="O3125">
        <v>0</v>
      </c>
      <c r="P3125">
        <v>18</v>
      </c>
      <c r="Q3125">
        <v>0</v>
      </c>
      <c r="R3125">
        <v>0</v>
      </c>
      <c r="S3125">
        <v>0</v>
      </c>
      <c r="T3125">
        <v>1</v>
      </c>
      <c r="U3125">
        <v>0</v>
      </c>
      <c r="V3125">
        <v>0</v>
      </c>
      <c r="W3125" s="26">
        <v>0</v>
      </c>
      <c r="X3125" s="26">
        <v>18.355492362939465</v>
      </c>
      <c r="Y3125" s="26">
        <v>0</v>
      </c>
      <c r="Z3125" s="26">
        <v>0</v>
      </c>
      <c r="AA3125" s="26">
        <v>0</v>
      </c>
      <c r="AB3125" s="26">
        <v>6.1605866950483339</v>
      </c>
      <c r="AC3125" s="26">
        <v>0</v>
      </c>
      <c r="AD3125" s="26">
        <v>0</v>
      </c>
      <c r="AE3125" s="26">
        <v>24.516079057987799</v>
      </c>
    </row>
    <row r="3126" spans="1:31" x14ac:dyDescent="0.3">
      <c r="A3126">
        <v>2780393</v>
      </c>
      <c r="B3126">
        <v>1</v>
      </c>
      <c r="C3126" t="s">
        <v>80</v>
      </c>
      <c r="D3126" t="s">
        <v>88</v>
      </c>
      <c r="E3126" t="s">
        <v>141</v>
      </c>
      <c r="F3126" t="s">
        <v>8929</v>
      </c>
      <c r="G3126" t="s">
        <v>143</v>
      </c>
      <c r="H3126" t="s">
        <v>135</v>
      </c>
      <c r="I3126" t="s">
        <v>136</v>
      </c>
      <c r="J3126" t="s">
        <v>137</v>
      </c>
      <c r="K3126" t="s">
        <v>138</v>
      </c>
      <c r="L3126" t="s">
        <v>8930</v>
      </c>
      <c r="M3126" t="s">
        <v>8931</v>
      </c>
      <c r="N3126" s="26">
        <v>1.774444444</v>
      </c>
      <c r="O3126">
        <v>0</v>
      </c>
      <c r="P3126">
        <v>304</v>
      </c>
      <c r="Q3126">
        <v>0</v>
      </c>
      <c r="R3126">
        <v>0</v>
      </c>
      <c r="S3126">
        <v>0</v>
      </c>
      <c r="T3126">
        <v>13</v>
      </c>
      <c r="U3126">
        <v>0</v>
      </c>
      <c r="V3126">
        <v>0</v>
      </c>
      <c r="W3126" s="26">
        <v>0</v>
      </c>
      <c r="X3126" s="26">
        <v>147.26811928569322</v>
      </c>
      <c r="Y3126" s="26">
        <v>0</v>
      </c>
      <c r="Z3126" s="26">
        <v>0</v>
      </c>
      <c r="AA3126" s="26">
        <v>0</v>
      </c>
      <c r="AB3126" s="26">
        <v>29.961927112381897</v>
      </c>
      <c r="AC3126" s="26">
        <v>0</v>
      </c>
      <c r="AD3126" s="26">
        <v>0</v>
      </c>
      <c r="AE3126" s="26">
        <v>177.2300463980751</v>
      </c>
    </row>
    <row r="3127" spans="1:31" x14ac:dyDescent="0.3">
      <c r="A3127">
        <v>2780250</v>
      </c>
      <c r="B3127">
        <v>1</v>
      </c>
      <c r="C3127" t="s">
        <v>80</v>
      </c>
      <c r="D3127" t="s">
        <v>105</v>
      </c>
      <c r="E3127" t="s">
        <v>146</v>
      </c>
      <c r="F3127" t="s">
        <v>8932</v>
      </c>
      <c r="G3127" t="s">
        <v>143</v>
      </c>
      <c r="H3127" t="s">
        <v>149</v>
      </c>
      <c r="I3127" t="s">
        <v>136</v>
      </c>
      <c r="J3127" t="s">
        <v>137</v>
      </c>
      <c r="K3127" t="s">
        <v>138</v>
      </c>
      <c r="L3127" t="s">
        <v>8933</v>
      </c>
      <c r="M3127" t="s">
        <v>8934</v>
      </c>
      <c r="N3127" s="26">
        <v>0.21583333299999999</v>
      </c>
      <c r="O3127">
        <v>0</v>
      </c>
      <c r="P3127">
        <v>15</v>
      </c>
      <c r="Q3127">
        <v>0</v>
      </c>
      <c r="R3127">
        <v>18</v>
      </c>
      <c r="S3127">
        <v>0</v>
      </c>
      <c r="T3127">
        <v>8</v>
      </c>
      <c r="U3127">
        <v>0</v>
      </c>
      <c r="V3127">
        <v>0</v>
      </c>
      <c r="W3127" s="26">
        <v>0</v>
      </c>
      <c r="X3127" s="26">
        <v>0.54745227287533305</v>
      </c>
      <c r="Y3127" s="26">
        <v>0</v>
      </c>
      <c r="Z3127" s="26">
        <v>0.52886182034912443</v>
      </c>
      <c r="AA3127" s="26">
        <v>0</v>
      </c>
      <c r="AB3127" s="26">
        <v>2.3678487489793678</v>
      </c>
      <c r="AC3127" s="26">
        <v>0</v>
      </c>
      <c r="AD3127" s="26">
        <v>0</v>
      </c>
      <c r="AE3127" s="26">
        <v>3.4441628422038253</v>
      </c>
    </row>
    <row r="3128" spans="1:31" x14ac:dyDescent="0.3">
      <c r="A3128">
        <v>2780399</v>
      </c>
      <c r="B3128">
        <v>1</v>
      </c>
      <c r="C3128" t="s">
        <v>80</v>
      </c>
      <c r="D3128" t="s">
        <v>103</v>
      </c>
      <c r="E3128" t="s">
        <v>152</v>
      </c>
      <c r="F3128" t="s">
        <v>8935</v>
      </c>
      <c r="G3128" t="s">
        <v>628</v>
      </c>
      <c r="H3128" t="s">
        <v>149</v>
      </c>
      <c r="I3128" t="s">
        <v>136</v>
      </c>
      <c r="J3128" t="s">
        <v>137</v>
      </c>
      <c r="K3128" t="s">
        <v>187</v>
      </c>
      <c r="L3128" t="s">
        <v>8936</v>
      </c>
      <c r="M3128" t="s">
        <v>8937</v>
      </c>
      <c r="N3128" s="26">
        <v>4.1088888880000001</v>
      </c>
      <c r="O3128">
        <v>0</v>
      </c>
      <c r="P3128">
        <v>2</v>
      </c>
      <c r="Q3128">
        <v>0</v>
      </c>
      <c r="R3128">
        <v>4</v>
      </c>
      <c r="S3128">
        <v>15</v>
      </c>
      <c r="T3128">
        <v>4</v>
      </c>
      <c r="U3128">
        <v>17</v>
      </c>
      <c r="V3128">
        <v>0</v>
      </c>
      <c r="W3128" s="26">
        <v>0</v>
      </c>
      <c r="X3128" s="26">
        <v>2.587733498794667</v>
      </c>
      <c r="Y3128" s="26">
        <v>0</v>
      </c>
      <c r="Z3128" s="26">
        <v>4.9019147147641773</v>
      </c>
      <c r="AA3128" s="26">
        <v>596.61529965411194</v>
      </c>
      <c r="AB3128" s="26">
        <v>139.94421753424342</v>
      </c>
      <c r="AC3128" s="26">
        <v>7535.7648663884947</v>
      </c>
      <c r="AD3128" s="26">
        <v>0</v>
      </c>
      <c r="AE3128" s="26">
        <v>8279.814031790409</v>
      </c>
    </row>
    <row r="3129" spans="1:31" x14ac:dyDescent="0.3">
      <c r="A3129">
        <v>2780350</v>
      </c>
      <c r="B3129">
        <v>1</v>
      </c>
      <c r="C3129" t="s">
        <v>80</v>
      </c>
      <c r="D3129" t="s">
        <v>104</v>
      </c>
      <c r="E3129" t="s">
        <v>170</v>
      </c>
      <c r="F3129" t="s">
        <v>8938</v>
      </c>
      <c r="G3129" t="s">
        <v>204</v>
      </c>
      <c r="H3129" t="s">
        <v>135</v>
      </c>
      <c r="I3129" t="s">
        <v>136</v>
      </c>
      <c r="J3129" t="s">
        <v>137</v>
      </c>
      <c r="K3129" t="s">
        <v>138</v>
      </c>
      <c r="L3129" t="s">
        <v>8939</v>
      </c>
      <c r="M3129" t="s">
        <v>8940</v>
      </c>
      <c r="N3129" s="26">
        <v>3.3433333329999999</v>
      </c>
      <c r="O3129">
        <v>0</v>
      </c>
      <c r="P3129">
        <v>0</v>
      </c>
      <c r="Q3129">
        <v>0</v>
      </c>
      <c r="R3129">
        <v>4</v>
      </c>
      <c r="S3129">
        <v>0</v>
      </c>
      <c r="T3129">
        <v>1</v>
      </c>
      <c r="U3129">
        <v>0</v>
      </c>
      <c r="V3129">
        <v>0</v>
      </c>
      <c r="W3129" s="26">
        <v>0</v>
      </c>
      <c r="X3129" s="26">
        <v>0</v>
      </c>
      <c r="Y3129" s="26">
        <v>0</v>
      </c>
      <c r="Z3129" s="26">
        <v>0</v>
      </c>
      <c r="AA3129" s="26">
        <v>0</v>
      </c>
      <c r="AB3129" s="26">
        <v>0</v>
      </c>
      <c r="AC3129" s="26">
        <v>0</v>
      </c>
      <c r="AD3129" s="26">
        <v>0</v>
      </c>
      <c r="AE3129" s="26">
        <v>0</v>
      </c>
    </row>
    <row r="3130" spans="1:31" x14ac:dyDescent="0.3">
      <c r="A3130">
        <v>2780293</v>
      </c>
      <c r="B3130">
        <v>1</v>
      </c>
      <c r="C3130" t="s">
        <v>80</v>
      </c>
      <c r="D3130" t="s">
        <v>94</v>
      </c>
      <c r="E3130" t="s">
        <v>146</v>
      </c>
      <c r="F3130" t="s">
        <v>8941</v>
      </c>
      <c r="G3130" t="s">
        <v>186</v>
      </c>
      <c r="H3130" t="s">
        <v>149</v>
      </c>
      <c r="I3130" t="s">
        <v>136</v>
      </c>
      <c r="J3130" t="s">
        <v>137</v>
      </c>
      <c r="K3130" t="s">
        <v>187</v>
      </c>
      <c r="L3130" t="s">
        <v>8942</v>
      </c>
      <c r="M3130" t="s">
        <v>8943</v>
      </c>
      <c r="N3130" s="26">
        <v>0.50694444400000005</v>
      </c>
      <c r="O3130">
        <v>0</v>
      </c>
      <c r="P3130">
        <v>164</v>
      </c>
      <c r="Q3130">
        <v>1</v>
      </c>
      <c r="R3130">
        <v>160</v>
      </c>
      <c r="S3130">
        <v>4</v>
      </c>
      <c r="T3130">
        <v>35</v>
      </c>
      <c r="U3130">
        <v>0</v>
      </c>
      <c r="V3130">
        <v>0</v>
      </c>
      <c r="W3130" s="26">
        <v>0</v>
      </c>
      <c r="X3130" s="26">
        <v>15.265337065388541</v>
      </c>
      <c r="Y3130" s="26">
        <v>0</v>
      </c>
      <c r="Z3130" s="26">
        <v>2.7889731361276198</v>
      </c>
      <c r="AA3130" s="26">
        <v>89.038877760067166</v>
      </c>
      <c r="AB3130" s="26">
        <v>44.744793461094822</v>
      </c>
      <c r="AC3130" s="26">
        <v>0</v>
      </c>
      <c r="AD3130" s="26">
        <v>0</v>
      </c>
      <c r="AE3130" s="26">
        <v>151.83798142267815</v>
      </c>
    </row>
    <row r="3131" spans="1:31" x14ac:dyDescent="0.3">
      <c r="A3131">
        <v>2780144</v>
      </c>
      <c r="B3131">
        <v>1</v>
      </c>
      <c r="C3131" t="s">
        <v>81</v>
      </c>
      <c r="D3131" t="s">
        <v>119</v>
      </c>
      <c r="E3131" t="s">
        <v>170</v>
      </c>
      <c r="F3131" t="s">
        <v>8944</v>
      </c>
      <c r="G3131" t="s">
        <v>143</v>
      </c>
      <c r="H3131" t="s">
        <v>135</v>
      </c>
      <c r="I3131" t="s">
        <v>136</v>
      </c>
      <c r="J3131" t="s">
        <v>137</v>
      </c>
      <c r="K3131" t="s">
        <v>138</v>
      </c>
      <c r="L3131" t="s">
        <v>8945</v>
      </c>
      <c r="M3131" t="s">
        <v>8946</v>
      </c>
      <c r="N3131" s="26">
        <v>1.1416666660000001</v>
      </c>
      <c r="O3131">
        <v>0</v>
      </c>
      <c r="P3131">
        <v>92</v>
      </c>
      <c r="Q3131">
        <v>0</v>
      </c>
      <c r="R3131">
        <v>0</v>
      </c>
      <c r="S3131">
        <v>0</v>
      </c>
      <c r="T3131">
        <v>2</v>
      </c>
      <c r="U3131">
        <v>0</v>
      </c>
      <c r="V3131">
        <v>0</v>
      </c>
      <c r="W3131" s="26">
        <v>0</v>
      </c>
      <c r="X3131" s="26">
        <v>19.8634577148059</v>
      </c>
      <c r="Y3131" s="26">
        <v>0</v>
      </c>
      <c r="Z3131" s="26">
        <v>0</v>
      </c>
      <c r="AA3131" s="26">
        <v>0</v>
      </c>
      <c r="AB3131" s="26">
        <v>1.801102484961111</v>
      </c>
      <c r="AC3131" s="26">
        <v>0</v>
      </c>
      <c r="AD3131" s="26">
        <v>0</v>
      </c>
      <c r="AE3131" s="26">
        <v>21.66456019976701</v>
      </c>
    </row>
    <row r="3132" spans="1:31" x14ac:dyDescent="0.3">
      <c r="A3132">
        <v>2780525</v>
      </c>
      <c r="B3132">
        <v>1</v>
      </c>
      <c r="C3132" t="s">
        <v>81</v>
      </c>
      <c r="D3132" t="s">
        <v>113</v>
      </c>
      <c r="E3132" t="s">
        <v>157</v>
      </c>
      <c r="F3132" t="s">
        <v>8947</v>
      </c>
      <c r="G3132" t="s">
        <v>159</v>
      </c>
      <c r="H3132" t="s">
        <v>149</v>
      </c>
      <c r="I3132" t="s">
        <v>136</v>
      </c>
      <c r="J3132" t="s">
        <v>137</v>
      </c>
      <c r="K3132" t="s">
        <v>138</v>
      </c>
      <c r="L3132" t="s">
        <v>8948</v>
      </c>
      <c r="M3132" t="s">
        <v>8949</v>
      </c>
      <c r="N3132" s="26">
        <v>0.343888888</v>
      </c>
      <c r="O3132">
        <v>1</v>
      </c>
      <c r="P3132">
        <v>411</v>
      </c>
      <c r="Q3132">
        <v>46</v>
      </c>
      <c r="R3132">
        <v>310</v>
      </c>
      <c r="S3132">
        <v>11</v>
      </c>
      <c r="T3132">
        <v>39</v>
      </c>
      <c r="U3132">
        <v>1</v>
      </c>
      <c r="V3132">
        <v>0</v>
      </c>
      <c r="W3132" s="26">
        <v>8.9971059886666677E-2</v>
      </c>
      <c r="X3132" s="26">
        <v>26.409286095581223</v>
      </c>
      <c r="Y3132" s="26">
        <v>6.3118700082429919</v>
      </c>
      <c r="Z3132" s="26">
        <v>3.5683229990269774</v>
      </c>
      <c r="AA3132" s="26">
        <v>105.44704682897533</v>
      </c>
      <c r="AB3132" s="26">
        <v>3.2620274554994158</v>
      </c>
      <c r="AC3132" s="26">
        <v>4.9145295627834722</v>
      </c>
      <c r="AD3132" s="26">
        <v>0</v>
      </c>
      <c r="AE3132" s="26">
        <v>150.00305400999608</v>
      </c>
    </row>
    <row r="3133" spans="1:31" x14ac:dyDescent="0.3">
      <c r="A3133">
        <v>2780717</v>
      </c>
      <c r="B3133">
        <v>1</v>
      </c>
      <c r="C3133" t="s">
        <v>80</v>
      </c>
      <c r="D3133" t="s">
        <v>82</v>
      </c>
      <c r="E3133" t="s">
        <v>132</v>
      </c>
      <c r="F3133" t="s">
        <v>8950</v>
      </c>
      <c r="G3133" t="s">
        <v>307</v>
      </c>
      <c r="H3133" t="s">
        <v>135</v>
      </c>
      <c r="I3133" t="s">
        <v>136</v>
      </c>
      <c r="J3133" t="s">
        <v>137</v>
      </c>
      <c r="K3133" t="s">
        <v>138</v>
      </c>
      <c r="L3133" t="s">
        <v>8951</v>
      </c>
      <c r="M3133" t="s">
        <v>8952</v>
      </c>
      <c r="N3133" s="26">
        <v>1.6788888879999999</v>
      </c>
      <c r="O3133">
        <v>0</v>
      </c>
      <c r="P3133">
        <v>1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 s="26">
        <v>0</v>
      </c>
      <c r="X3133" s="26">
        <v>0</v>
      </c>
      <c r="Y3133" s="26">
        <v>0</v>
      </c>
      <c r="Z3133" s="26">
        <v>0</v>
      </c>
      <c r="AA3133" s="26">
        <v>0</v>
      </c>
      <c r="AB3133" s="26">
        <v>0</v>
      </c>
      <c r="AC3133" s="26">
        <v>0</v>
      </c>
      <c r="AD3133" s="26">
        <v>0</v>
      </c>
      <c r="AE3133" s="26">
        <v>0</v>
      </c>
    </row>
    <row r="3134" spans="1:31" x14ac:dyDescent="0.3">
      <c r="A3134">
        <v>2780548</v>
      </c>
      <c r="B3134">
        <v>1</v>
      </c>
      <c r="C3134" t="s">
        <v>80</v>
      </c>
      <c r="D3134" t="s">
        <v>101</v>
      </c>
      <c r="E3134" t="s">
        <v>170</v>
      </c>
      <c r="F3134" t="s">
        <v>8953</v>
      </c>
      <c r="G3134" t="s">
        <v>1313</v>
      </c>
      <c r="H3134" t="s">
        <v>135</v>
      </c>
      <c r="I3134" t="s">
        <v>136</v>
      </c>
      <c r="J3134" t="s">
        <v>137</v>
      </c>
      <c r="K3134" t="s">
        <v>138</v>
      </c>
      <c r="L3134" t="s">
        <v>8954</v>
      </c>
      <c r="M3134" t="s">
        <v>8955</v>
      </c>
      <c r="N3134" s="26">
        <v>2.258888888</v>
      </c>
      <c r="O3134">
        <v>0</v>
      </c>
      <c r="P3134">
        <v>23</v>
      </c>
      <c r="Q3134">
        <v>0</v>
      </c>
      <c r="R3134">
        <v>0</v>
      </c>
      <c r="S3134">
        <v>0</v>
      </c>
      <c r="T3134">
        <v>6</v>
      </c>
      <c r="U3134">
        <v>0</v>
      </c>
      <c r="V3134">
        <v>0</v>
      </c>
      <c r="W3134" s="26">
        <v>0</v>
      </c>
      <c r="X3134" s="26">
        <v>11.229798511136284</v>
      </c>
      <c r="Y3134" s="26">
        <v>0</v>
      </c>
      <c r="Z3134" s="26">
        <v>0</v>
      </c>
      <c r="AA3134" s="26">
        <v>0</v>
      </c>
      <c r="AB3134" s="26">
        <v>31.182449848782976</v>
      </c>
      <c r="AC3134" s="26">
        <v>0</v>
      </c>
      <c r="AD3134" s="26">
        <v>0</v>
      </c>
      <c r="AE3134" s="26">
        <v>42.412248359919261</v>
      </c>
    </row>
    <row r="3135" spans="1:31" x14ac:dyDescent="0.3">
      <c r="A3135">
        <v>2780316</v>
      </c>
      <c r="B3135">
        <v>1</v>
      </c>
      <c r="C3135" t="s">
        <v>81</v>
      </c>
      <c r="D3135" t="s">
        <v>121</v>
      </c>
      <c r="E3135" t="s">
        <v>157</v>
      </c>
      <c r="F3135" t="s">
        <v>8956</v>
      </c>
      <c r="G3135" t="s">
        <v>159</v>
      </c>
      <c r="H3135" t="s">
        <v>149</v>
      </c>
      <c r="I3135" t="s">
        <v>136</v>
      </c>
      <c r="J3135" t="s">
        <v>137</v>
      </c>
      <c r="K3135" t="s">
        <v>138</v>
      </c>
      <c r="L3135" t="s">
        <v>8957</v>
      </c>
      <c r="M3135" t="s">
        <v>8958</v>
      </c>
      <c r="N3135" s="26">
        <v>0.89444444400000001</v>
      </c>
      <c r="O3135">
        <v>3</v>
      </c>
      <c r="P3135">
        <v>1259</v>
      </c>
      <c r="Q3135">
        <v>0</v>
      </c>
      <c r="R3135">
        <v>58</v>
      </c>
      <c r="S3135">
        <v>3</v>
      </c>
      <c r="T3135">
        <v>65</v>
      </c>
      <c r="U3135">
        <v>0</v>
      </c>
      <c r="V3135">
        <v>0</v>
      </c>
      <c r="W3135" s="26">
        <v>0.68205395761833343</v>
      </c>
      <c r="X3135" s="26">
        <v>18.280590295461295</v>
      </c>
      <c r="Y3135" s="26">
        <v>0</v>
      </c>
      <c r="Z3135" s="26">
        <v>1.3394425841777775</v>
      </c>
      <c r="AA3135" s="26">
        <v>7.793101724162276</v>
      </c>
      <c r="AB3135" s="26">
        <v>11.473617955734683</v>
      </c>
      <c r="AC3135" s="26">
        <v>0</v>
      </c>
      <c r="AD3135" s="26">
        <v>0</v>
      </c>
      <c r="AE3135" s="26">
        <v>39.568806517154364</v>
      </c>
    </row>
    <row r="3136" spans="1:31" x14ac:dyDescent="0.3">
      <c r="A3136">
        <v>2780302</v>
      </c>
      <c r="B3136">
        <v>1</v>
      </c>
      <c r="C3136" t="s">
        <v>80</v>
      </c>
      <c r="D3136" t="s">
        <v>95</v>
      </c>
      <c r="E3136" t="s">
        <v>146</v>
      </c>
      <c r="F3136" t="s">
        <v>8959</v>
      </c>
      <c r="G3136" t="s">
        <v>159</v>
      </c>
      <c r="H3136" t="s">
        <v>149</v>
      </c>
      <c r="I3136" t="s">
        <v>136</v>
      </c>
      <c r="J3136" t="s">
        <v>137</v>
      </c>
      <c r="K3136" t="s">
        <v>138</v>
      </c>
      <c r="L3136" t="s">
        <v>8960</v>
      </c>
      <c r="M3136" t="s">
        <v>8961</v>
      </c>
      <c r="N3136" s="26">
        <v>0.189722222</v>
      </c>
      <c r="O3136">
        <v>1</v>
      </c>
      <c r="P3136">
        <v>1799</v>
      </c>
      <c r="Q3136">
        <v>2</v>
      </c>
      <c r="R3136">
        <v>0</v>
      </c>
      <c r="S3136">
        <v>5</v>
      </c>
      <c r="T3136">
        <v>140</v>
      </c>
      <c r="U3136">
        <v>0</v>
      </c>
      <c r="V3136">
        <v>0</v>
      </c>
      <c r="W3136" s="26">
        <v>9.6309168329126532E-2</v>
      </c>
      <c r="X3136" s="26">
        <v>86.691260895789611</v>
      </c>
      <c r="Y3136" s="26">
        <v>0.38238605816725768</v>
      </c>
      <c r="Z3136" s="26">
        <v>0</v>
      </c>
      <c r="AA3136" s="26">
        <v>13.748734803169757</v>
      </c>
      <c r="AB3136" s="26">
        <v>55.043310450842725</v>
      </c>
      <c r="AC3136" s="26">
        <v>0</v>
      </c>
      <c r="AD3136" s="26">
        <v>0</v>
      </c>
      <c r="AE3136" s="26">
        <v>155.96200137629847</v>
      </c>
    </row>
    <row r="3137" spans="1:31" x14ac:dyDescent="0.3">
      <c r="A3137">
        <v>2780233</v>
      </c>
      <c r="B3137">
        <v>1</v>
      </c>
      <c r="C3137" t="s">
        <v>81</v>
      </c>
      <c r="D3137" t="s">
        <v>119</v>
      </c>
      <c r="E3137" t="s">
        <v>146</v>
      </c>
      <c r="F3137" t="s">
        <v>8962</v>
      </c>
      <c r="G3137" t="s">
        <v>186</v>
      </c>
      <c r="H3137" t="s">
        <v>149</v>
      </c>
      <c r="I3137" t="s">
        <v>136</v>
      </c>
      <c r="J3137" t="s">
        <v>137</v>
      </c>
      <c r="K3137" t="s">
        <v>187</v>
      </c>
      <c r="L3137" t="s">
        <v>8963</v>
      </c>
      <c r="M3137" t="s">
        <v>8964</v>
      </c>
      <c r="N3137" s="26">
        <v>1.58</v>
      </c>
      <c r="O3137">
        <v>0</v>
      </c>
      <c r="P3137">
        <v>996</v>
      </c>
      <c r="Q3137">
        <v>0</v>
      </c>
      <c r="R3137">
        <v>12</v>
      </c>
      <c r="S3137">
        <v>0</v>
      </c>
      <c r="T3137">
        <v>31</v>
      </c>
      <c r="U3137">
        <v>0</v>
      </c>
      <c r="V3137">
        <v>0</v>
      </c>
      <c r="W3137" s="26">
        <v>0</v>
      </c>
      <c r="X3137" s="26">
        <v>384.43101947057869</v>
      </c>
      <c r="Y3137" s="26">
        <v>0</v>
      </c>
      <c r="Z3137" s="26">
        <v>0.58662312319999987</v>
      </c>
      <c r="AA3137" s="26">
        <v>0</v>
      </c>
      <c r="AB3137" s="26">
        <v>27.994698069757675</v>
      </c>
      <c r="AC3137" s="26">
        <v>0</v>
      </c>
      <c r="AD3137" s="26">
        <v>0</v>
      </c>
      <c r="AE3137" s="26">
        <v>413.01234066353641</v>
      </c>
    </row>
    <row r="3138" spans="1:31" x14ac:dyDescent="0.3">
      <c r="A3138">
        <v>2780588</v>
      </c>
      <c r="B3138">
        <v>1</v>
      </c>
      <c r="C3138" t="s">
        <v>81</v>
      </c>
      <c r="D3138" t="s">
        <v>119</v>
      </c>
      <c r="E3138" t="s">
        <v>170</v>
      </c>
      <c r="F3138" t="s">
        <v>8965</v>
      </c>
      <c r="G3138" t="s">
        <v>143</v>
      </c>
      <c r="H3138" t="s">
        <v>135</v>
      </c>
      <c r="I3138" t="s">
        <v>136</v>
      </c>
      <c r="J3138" t="s">
        <v>137</v>
      </c>
      <c r="K3138" t="s">
        <v>138</v>
      </c>
      <c r="L3138" t="s">
        <v>8966</v>
      </c>
      <c r="M3138" t="s">
        <v>8967</v>
      </c>
      <c r="N3138" s="26">
        <v>0.81527777700000004</v>
      </c>
      <c r="O3138">
        <v>0</v>
      </c>
      <c r="P3138">
        <v>2</v>
      </c>
      <c r="Q3138">
        <v>0</v>
      </c>
      <c r="R3138">
        <v>8</v>
      </c>
      <c r="S3138">
        <v>0</v>
      </c>
      <c r="T3138">
        <v>1</v>
      </c>
      <c r="U3138">
        <v>0</v>
      </c>
      <c r="V3138">
        <v>0</v>
      </c>
      <c r="W3138" s="26">
        <v>0</v>
      </c>
      <c r="X3138" s="26">
        <v>0</v>
      </c>
      <c r="Y3138" s="26">
        <v>0</v>
      </c>
      <c r="Z3138" s="26">
        <v>0.30069433521045075</v>
      </c>
      <c r="AA3138" s="26">
        <v>0</v>
      </c>
      <c r="AB3138" s="26">
        <v>1.119135751952222</v>
      </c>
      <c r="AC3138" s="26">
        <v>0</v>
      </c>
      <c r="AD3138" s="26">
        <v>0</v>
      </c>
      <c r="AE3138" s="26">
        <v>1.4198300871626728</v>
      </c>
    </row>
    <row r="3139" spans="1:31" x14ac:dyDescent="0.3">
      <c r="A3139">
        <v>2780239</v>
      </c>
      <c r="B3139">
        <v>1</v>
      </c>
      <c r="C3139" t="s">
        <v>81</v>
      </c>
      <c r="D3139" t="s">
        <v>120</v>
      </c>
      <c r="E3139" t="s">
        <v>157</v>
      </c>
      <c r="F3139" t="s">
        <v>8968</v>
      </c>
      <c r="G3139" t="s">
        <v>159</v>
      </c>
      <c r="H3139" t="s">
        <v>149</v>
      </c>
      <c r="I3139" t="s">
        <v>136</v>
      </c>
      <c r="J3139" t="s">
        <v>137</v>
      </c>
      <c r="K3139" t="s">
        <v>138</v>
      </c>
      <c r="L3139" t="s">
        <v>8969</v>
      </c>
      <c r="M3139" t="s">
        <v>8970</v>
      </c>
      <c r="N3139" s="26">
        <v>0.71722222199999996</v>
      </c>
      <c r="O3139">
        <v>2</v>
      </c>
      <c r="P3139">
        <v>328</v>
      </c>
      <c r="Q3139">
        <v>99</v>
      </c>
      <c r="R3139">
        <v>9</v>
      </c>
      <c r="S3139">
        <v>9</v>
      </c>
      <c r="T3139">
        <v>25</v>
      </c>
      <c r="U3139">
        <v>1</v>
      </c>
      <c r="V3139">
        <v>0</v>
      </c>
      <c r="W3139" s="26">
        <v>0</v>
      </c>
      <c r="X3139" s="26">
        <v>43.376690206393903</v>
      </c>
      <c r="Y3139" s="26">
        <v>2.4645381644763544</v>
      </c>
      <c r="Z3139" s="26">
        <v>0.80506773019757216</v>
      </c>
      <c r="AA3139" s="26">
        <v>28.03058807943545</v>
      </c>
      <c r="AB3139" s="26">
        <v>7.6889590996877031</v>
      </c>
      <c r="AC3139" s="26">
        <v>12.2796649112897</v>
      </c>
      <c r="AD3139" s="26">
        <v>0</v>
      </c>
      <c r="AE3139" s="26">
        <v>94.645508191480687</v>
      </c>
    </row>
    <row r="3140" spans="1:31" x14ac:dyDescent="0.3">
      <c r="A3140">
        <v>2780691</v>
      </c>
      <c r="B3140">
        <v>1</v>
      </c>
      <c r="C3140" t="s">
        <v>80</v>
      </c>
      <c r="D3140" t="s">
        <v>104</v>
      </c>
      <c r="E3140" t="s">
        <v>157</v>
      </c>
      <c r="F3140" t="s">
        <v>8971</v>
      </c>
      <c r="G3140" t="s">
        <v>159</v>
      </c>
      <c r="H3140" t="s">
        <v>149</v>
      </c>
      <c r="I3140" t="s">
        <v>136</v>
      </c>
      <c r="J3140" t="s">
        <v>137</v>
      </c>
      <c r="K3140" t="s">
        <v>138</v>
      </c>
      <c r="L3140" t="s">
        <v>8972</v>
      </c>
      <c r="M3140" t="s">
        <v>8973</v>
      </c>
      <c r="N3140" s="26">
        <v>0.56388888800000003</v>
      </c>
      <c r="O3140">
        <v>10</v>
      </c>
      <c r="P3140">
        <v>0</v>
      </c>
      <c r="Q3140">
        <v>75</v>
      </c>
      <c r="R3140">
        <v>0</v>
      </c>
      <c r="S3140">
        <v>24</v>
      </c>
      <c r="T3140">
        <v>2</v>
      </c>
      <c r="U3140">
        <v>0</v>
      </c>
      <c r="V3140">
        <v>0</v>
      </c>
      <c r="W3140" s="26">
        <v>4.9805448388429161</v>
      </c>
      <c r="X3140" s="26">
        <v>0</v>
      </c>
      <c r="Y3140" s="26">
        <v>84.254103078084484</v>
      </c>
      <c r="Z3140" s="26">
        <v>0</v>
      </c>
      <c r="AA3140" s="26">
        <v>44.372239960497431</v>
      </c>
      <c r="AB3140" s="26">
        <v>4.7452000397540495</v>
      </c>
      <c r="AC3140" s="26">
        <v>0</v>
      </c>
      <c r="AD3140" s="26">
        <v>0</v>
      </c>
      <c r="AE3140" s="26">
        <v>138.35208791717889</v>
      </c>
    </row>
    <row r="3141" spans="1:31" x14ac:dyDescent="0.3">
      <c r="A3141">
        <v>2780551</v>
      </c>
      <c r="B3141">
        <v>1</v>
      </c>
      <c r="C3141" t="s">
        <v>81</v>
      </c>
      <c r="D3141" t="s">
        <v>127</v>
      </c>
      <c r="E3141" t="s">
        <v>146</v>
      </c>
      <c r="F3141" t="s">
        <v>8974</v>
      </c>
      <c r="G3141" t="s">
        <v>148</v>
      </c>
      <c r="H3141" t="s">
        <v>149</v>
      </c>
      <c r="I3141" t="s">
        <v>136</v>
      </c>
      <c r="J3141" t="s">
        <v>137</v>
      </c>
      <c r="K3141" t="s">
        <v>138</v>
      </c>
      <c r="L3141" t="s">
        <v>8975</v>
      </c>
      <c r="M3141" t="s">
        <v>8663</v>
      </c>
      <c r="N3141" s="26">
        <v>5.4516666660000004</v>
      </c>
      <c r="O3141">
        <v>0</v>
      </c>
      <c r="P3141">
        <v>5</v>
      </c>
      <c r="Q3141">
        <v>11</v>
      </c>
      <c r="R3141">
        <v>49</v>
      </c>
      <c r="S3141">
        <v>0</v>
      </c>
      <c r="T3141">
        <v>2</v>
      </c>
      <c r="U3141">
        <v>0</v>
      </c>
      <c r="V3141">
        <v>0</v>
      </c>
      <c r="W3141" s="26">
        <v>0</v>
      </c>
      <c r="X3141" s="26">
        <v>4.0184666596799987</v>
      </c>
      <c r="Y3141" s="26">
        <v>0.34125003674367904</v>
      </c>
      <c r="Z3141" s="26">
        <v>5.8717289024000001</v>
      </c>
      <c r="AA3141" s="26">
        <v>0</v>
      </c>
      <c r="AB3141" s="26">
        <v>6.6406197420891662</v>
      </c>
      <c r="AC3141" s="26">
        <v>0</v>
      </c>
      <c r="AD3141" s="26">
        <v>0</v>
      </c>
      <c r="AE3141" s="26">
        <v>16.872065340912844</v>
      </c>
    </row>
    <row r="3142" spans="1:31" x14ac:dyDescent="0.3">
      <c r="A3142">
        <v>2780382</v>
      </c>
      <c r="B3142">
        <v>1</v>
      </c>
      <c r="C3142" t="s">
        <v>80</v>
      </c>
      <c r="D3142" t="s">
        <v>83</v>
      </c>
      <c r="E3142" t="s">
        <v>132</v>
      </c>
      <c r="F3142" t="s">
        <v>8976</v>
      </c>
      <c r="G3142" t="s">
        <v>197</v>
      </c>
      <c r="H3142" t="s">
        <v>135</v>
      </c>
      <c r="I3142" t="s">
        <v>136</v>
      </c>
      <c r="J3142" t="s">
        <v>137</v>
      </c>
      <c r="K3142" t="s">
        <v>138</v>
      </c>
      <c r="L3142" t="s">
        <v>8977</v>
      </c>
      <c r="M3142" t="s">
        <v>8978</v>
      </c>
      <c r="N3142" s="26">
        <v>4.3941666660000003</v>
      </c>
      <c r="O3142">
        <v>0</v>
      </c>
      <c r="P3142">
        <v>2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 s="26">
        <v>0</v>
      </c>
      <c r="X3142" s="26">
        <v>1.212582764126912</v>
      </c>
      <c r="Y3142" s="26">
        <v>0</v>
      </c>
      <c r="Z3142" s="26">
        <v>0</v>
      </c>
      <c r="AA3142" s="26">
        <v>0</v>
      </c>
      <c r="AB3142" s="26">
        <v>0</v>
      </c>
      <c r="AC3142" s="26">
        <v>0</v>
      </c>
      <c r="AD3142" s="26">
        <v>0</v>
      </c>
      <c r="AE3142" s="26">
        <v>1.212582764126912</v>
      </c>
    </row>
    <row r="3143" spans="1:31" x14ac:dyDescent="0.3">
      <c r="A3143">
        <v>2780714</v>
      </c>
      <c r="B3143">
        <v>1</v>
      </c>
      <c r="C3143" t="s">
        <v>80</v>
      </c>
      <c r="D3143" t="s">
        <v>85</v>
      </c>
      <c r="E3143" t="s">
        <v>132</v>
      </c>
      <c r="F3143" t="s">
        <v>8979</v>
      </c>
      <c r="G3143" t="s">
        <v>307</v>
      </c>
      <c r="H3143" t="s">
        <v>135</v>
      </c>
      <c r="I3143" t="s">
        <v>136</v>
      </c>
      <c r="J3143" t="s">
        <v>137</v>
      </c>
      <c r="K3143" t="s">
        <v>138</v>
      </c>
      <c r="L3143" t="s">
        <v>8980</v>
      </c>
      <c r="M3143" t="s">
        <v>8981</v>
      </c>
      <c r="N3143" s="26">
        <v>2.7894444439999999</v>
      </c>
      <c r="O3143">
        <v>0</v>
      </c>
      <c r="P3143">
        <v>9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 s="26">
        <v>0</v>
      </c>
      <c r="X3143" s="26">
        <v>4.1462455168809544</v>
      </c>
      <c r="Y3143" s="26">
        <v>0</v>
      </c>
      <c r="Z3143" s="26">
        <v>0</v>
      </c>
      <c r="AA3143" s="26">
        <v>0</v>
      </c>
      <c r="AB3143" s="26">
        <v>0</v>
      </c>
      <c r="AC3143" s="26">
        <v>0</v>
      </c>
      <c r="AD3143" s="26">
        <v>0</v>
      </c>
      <c r="AE3143" s="26">
        <v>4.1462455168809544</v>
      </c>
    </row>
    <row r="3144" spans="1:31" x14ac:dyDescent="0.3">
      <c r="A3144">
        <v>2780405</v>
      </c>
      <c r="B3144">
        <v>1</v>
      </c>
      <c r="C3144" t="s">
        <v>80</v>
      </c>
      <c r="D3144" t="s">
        <v>84</v>
      </c>
      <c r="E3144" t="s">
        <v>132</v>
      </c>
      <c r="F3144" t="s">
        <v>8982</v>
      </c>
      <c r="G3144" t="s">
        <v>307</v>
      </c>
      <c r="H3144" t="s">
        <v>135</v>
      </c>
      <c r="I3144" t="s">
        <v>136</v>
      </c>
      <c r="J3144" t="s">
        <v>137</v>
      </c>
      <c r="K3144" t="s">
        <v>138</v>
      </c>
      <c r="L3144" t="s">
        <v>8983</v>
      </c>
      <c r="M3144" t="s">
        <v>8984</v>
      </c>
      <c r="N3144" s="26">
        <v>5.835555555</v>
      </c>
      <c r="O3144">
        <v>0</v>
      </c>
      <c r="P3144">
        <v>4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 s="26">
        <v>0</v>
      </c>
      <c r="X3144" s="26">
        <v>4.7912380285475606</v>
      </c>
      <c r="Y3144" s="26">
        <v>0</v>
      </c>
      <c r="Z3144" s="26">
        <v>0</v>
      </c>
      <c r="AA3144" s="26">
        <v>0</v>
      </c>
      <c r="AB3144" s="26">
        <v>0</v>
      </c>
      <c r="AC3144" s="26">
        <v>0</v>
      </c>
      <c r="AD3144" s="26">
        <v>0</v>
      </c>
      <c r="AE3144" s="26">
        <v>4.7912380285475606</v>
      </c>
    </row>
    <row r="3145" spans="1:31" x14ac:dyDescent="0.3">
      <c r="A3145">
        <v>2780737</v>
      </c>
      <c r="B3145">
        <v>1</v>
      </c>
      <c r="C3145" t="s">
        <v>80</v>
      </c>
      <c r="D3145" t="s">
        <v>105</v>
      </c>
      <c r="E3145" t="s">
        <v>166</v>
      </c>
      <c r="F3145" t="s">
        <v>8985</v>
      </c>
      <c r="G3145" t="s">
        <v>287</v>
      </c>
      <c r="H3145" t="s">
        <v>135</v>
      </c>
      <c r="I3145" t="s">
        <v>136</v>
      </c>
      <c r="J3145" t="s">
        <v>137</v>
      </c>
      <c r="K3145" t="s">
        <v>138</v>
      </c>
      <c r="L3145" t="s">
        <v>8986</v>
      </c>
      <c r="M3145" t="s">
        <v>8987</v>
      </c>
      <c r="N3145" s="26">
        <v>2.1486111110000001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2</v>
      </c>
      <c r="U3145">
        <v>0</v>
      </c>
      <c r="V3145">
        <v>0</v>
      </c>
      <c r="W3145" s="26">
        <v>0</v>
      </c>
      <c r="X3145" s="26">
        <v>0</v>
      </c>
      <c r="Y3145" s="26">
        <v>0</v>
      </c>
      <c r="Z3145" s="26">
        <v>0</v>
      </c>
      <c r="AA3145" s="26">
        <v>0</v>
      </c>
      <c r="AB3145" s="26">
        <v>0.99076268241707044</v>
      </c>
      <c r="AC3145" s="26">
        <v>0</v>
      </c>
      <c r="AD3145" s="26">
        <v>0</v>
      </c>
      <c r="AE3145" s="26">
        <v>0.99076268241707044</v>
      </c>
    </row>
    <row r="3146" spans="1:31" x14ac:dyDescent="0.3">
      <c r="A3146">
        <v>2780150</v>
      </c>
      <c r="B3146">
        <v>1</v>
      </c>
      <c r="C3146" t="s">
        <v>80</v>
      </c>
      <c r="D3146" t="s">
        <v>92</v>
      </c>
      <c r="E3146" t="s">
        <v>132</v>
      </c>
      <c r="F3146" t="s">
        <v>8988</v>
      </c>
      <c r="G3146" t="s">
        <v>197</v>
      </c>
      <c r="H3146" t="s">
        <v>135</v>
      </c>
      <c r="I3146" t="s">
        <v>136</v>
      </c>
      <c r="J3146" t="s">
        <v>137</v>
      </c>
      <c r="K3146" t="s">
        <v>138</v>
      </c>
      <c r="L3146" t="s">
        <v>8989</v>
      </c>
      <c r="M3146" t="s">
        <v>8990</v>
      </c>
      <c r="N3146" s="26">
        <v>0.84777777700000001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1</v>
      </c>
      <c r="U3146">
        <v>0</v>
      </c>
      <c r="V3146">
        <v>0</v>
      </c>
      <c r="W3146" s="26">
        <v>0</v>
      </c>
      <c r="X3146" s="26">
        <v>0</v>
      </c>
      <c r="Y3146" s="26">
        <v>0</v>
      </c>
      <c r="Z3146" s="26">
        <v>0</v>
      </c>
      <c r="AA3146" s="26">
        <v>0</v>
      </c>
      <c r="AB3146" s="26">
        <v>0</v>
      </c>
      <c r="AC3146" s="26">
        <v>0</v>
      </c>
      <c r="AD3146" s="26">
        <v>0</v>
      </c>
      <c r="AE3146" s="26">
        <v>0</v>
      </c>
    </row>
    <row r="3147" spans="1:31" x14ac:dyDescent="0.3">
      <c r="A3147">
        <v>2780614</v>
      </c>
      <c r="B3147">
        <v>1</v>
      </c>
      <c r="C3147" t="s">
        <v>81</v>
      </c>
      <c r="D3147" t="s">
        <v>127</v>
      </c>
      <c r="E3147" t="s">
        <v>146</v>
      </c>
      <c r="F3147" t="s">
        <v>8991</v>
      </c>
      <c r="G3147" t="s">
        <v>148</v>
      </c>
      <c r="H3147" t="s">
        <v>149</v>
      </c>
      <c r="I3147" t="s">
        <v>136</v>
      </c>
      <c r="J3147" t="s">
        <v>137</v>
      </c>
      <c r="K3147" t="s">
        <v>138</v>
      </c>
      <c r="L3147" t="s">
        <v>8992</v>
      </c>
      <c r="M3147" t="s">
        <v>8993</v>
      </c>
      <c r="N3147" s="26">
        <v>8.4958333330000002</v>
      </c>
      <c r="O3147">
        <v>8</v>
      </c>
      <c r="P3147">
        <v>0</v>
      </c>
      <c r="Q3147">
        <v>34</v>
      </c>
      <c r="R3147">
        <v>0</v>
      </c>
      <c r="S3147">
        <v>0</v>
      </c>
      <c r="T3147">
        <v>1</v>
      </c>
      <c r="U3147">
        <v>0</v>
      </c>
      <c r="V3147">
        <v>0</v>
      </c>
      <c r="W3147" s="26">
        <v>5.1499700483074946</v>
      </c>
      <c r="X3147" s="26">
        <v>0</v>
      </c>
      <c r="Y3147" s="26">
        <v>5.4516620179911124</v>
      </c>
      <c r="Z3147" s="26">
        <v>0</v>
      </c>
      <c r="AA3147" s="26">
        <v>0</v>
      </c>
      <c r="AB3147" s="26">
        <v>0</v>
      </c>
      <c r="AC3147" s="26">
        <v>0</v>
      </c>
      <c r="AD3147" s="26">
        <v>0</v>
      </c>
      <c r="AE3147" s="26">
        <v>10.601632066298606</v>
      </c>
    </row>
    <row r="3148" spans="1:31" x14ac:dyDescent="0.3">
      <c r="A3148">
        <v>2780319</v>
      </c>
      <c r="B3148">
        <v>1</v>
      </c>
      <c r="C3148" t="s">
        <v>81</v>
      </c>
      <c r="D3148" t="s">
        <v>119</v>
      </c>
      <c r="E3148" t="s">
        <v>152</v>
      </c>
      <c r="F3148" t="s">
        <v>8994</v>
      </c>
      <c r="G3148" t="s">
        <v>186</v>
      </c>
      <c r="H3148" t="s">
        <v>149</v>
      </c>
      <c r="I3148" t="s">
        <v>136</v>
      </c>
      <c r="J3148" t="s">
        <v>137</v>
      </c>
      <c r="K3148" t="s">
        <v>187</v>
      </c>
      <c r="L3148" t="s">
        <v>8995</v>
      </c>
      <c r="M3148" t="s">
        <v>8996</v>
      </c>
      <c r="N3148" s="26">
        <v>0.98666666599999997</v>
      </c>
      <c r="O3148">
        <v>2</v>
      </c>
      <c r="P3148">
        <v>494</v>
      </c>
      <c r="Q3148">
        <v>55</v>
      </c>
      <c r="R3148">
        <v>70</v>
      </c>
      <c r="S3148">
        <v>1</v>
      </c>
      <c r="T3148">
        <v>35</v>
      </c>
      <c r="U3148">
        <v>0</v>
      </c>
      <c r="V3148">
        <v>0</v>
      </c>
      <c r="W3148" s="26">
        <v>0.24993533580722221</v>
      </c>
      <c r="X3148" s="26">
        <v>62.942204874370084</v>
      </c>
      <c r="Y3148" s="26">
        <v>7.97144808018062</v>
      </c>
      <c r="Z3148" s="26">
        <v>2.2149378583775912</v>
      </c>
      <c r="AA3148" s="26">
        <v>0.33999267115229681</v>
      </c>
      <c r="AB3148" s="26">
        <v>17.062613627867549</v>
      </c>
      <c r="AC3148" s="26">
        <v>0</v>
      </c>
      <c r="AD3148" s="26">
        <v>0</v>
      </c>
      <c r="AE3148" s="26">
        <v>90.781132447755368</v>
      </c>
    </row>
    <row r="3149" spans="1:31" x14ac:dyDescent="0.3">
      <c r="A3149">
        <v>2780465</v>
      </c>
      <c r="B3149">
        <v>1</v>
      </c>
      <c r="C3149" t="s">
        <v>80</v>
      </c>
      <c r="D3149" t="s">
        <v>90</v>
      </c>
      <c r="E3149" t="s">
        <v>170</v>
      </c>
      <c r="F3149" t="s">
        <v>8997</v>
      </c>
      <c r="G3149" t="s">
        <v>706</v>
      </c>
      <c r="H3149" t="s">
        <v>135</v>
      </c>
      <c r="I3149" t="s">
        <v>136</v>
      </c>
      <c r="J3149" t="s">
        <v>137</v>
      </c>
      <c r="K3149" t="s">
        <v>138</v>
      </c>
      <c r="L3149" t="s">
        <v>8998</v>
      </c>
      <c r="M3149" t="s">
        <v>8999</v>
      </c>
      <c r="N3149" s="26">
        <v>6.3691666659999999</v>
      </c>
      <c r="O3149">
        <v>0</v>
      </c>
      <c r="P3149">
        <v>45</v>
      </c>
      <c r="Q3149">
        <v>0</v>
      </c>
      <c r="R3149">
        <v>1</v>
      </c>
      <c r="S3149">
        <v>0</v>
      </c>
      <c r="T3149">
        <v>2</v>
      </c>
      <c r="U3149">
        <v>0</v>
      </c>
      <c r="V3149">
        <v>0</v>
      </c>
      <c r="W3149" s="26">
        <v>0</v>
      </c>
      <c r="X3149" s="26">
        <v>34.758448958714418</v>
      </c>
      <c r="Y3149" s="26">
        <v>0</v>
      </c>
      <c r="Z3149" s="26">
        <v>0</v>
      </c>
      <c r="AA3149" s="26">
        <v>0</v>
      </c>
      <c r="AB3149" s="26">
        <v>9.0384078529930001</v>
      </c>
      <c r="AC3149" s="26">
        <v>0</v>
      </c>
      <c r="AD3149" s="26">
        <v>0</v>
      </c>
      <c r="AE3149" s="26">
        <v>43.796856811707414</v>
      </c>
    </row>
    <row r="3150" spans="1:31" x14ac:dyDescent="0.3">
      <c r="A3150">
        <v>2780797</v>
      </c>
      <c r="B3150">
        <v>1</v>
      </c>
      <c r="C3150" t="s">
        <v>81</v>
      </c>
      <c r="D3150" t="s">
        <v>112</v>
      </c>
      <c r="E3150" t="s">
        <v>141</v>
      </c>
      <c r="F3150" t="s">
        <v>9000</v>
      </c>
      <c r="G3150" t="s">
        <v>143</v>
      </c>
      <c r="H3150" t="s">
        <v>135</v>
      </c>
      <c r="I3150" t="s">
        <v>136</v>
      </c>
      <c r="J3150" t="s">
        <v>137</v>
      </c>
      <c r="K3150" t="s">
        <v>138</v>
      </c>
      <c r="L3150" t="s">
        <v>9001</v>
      </c>
      <c r="M3150" t="s">
        <v>9002</v>
      </c>
      <c r="N3150" s="26">
        <v>0.74555555500000004</v>
      </c>
      <c r="O3150">
        <v>0</v>
      </c>
      <c r="P3150">
        <v>72</v>
      </c>
      <c r="Q3150">
        <v>0</v>
      </c>
      <c r="R3150">
        <v>0</v>
      </c>
      <c r="S3150">
        <v>0</v>
      </c>
      <c r="T3150">
        <v>2</v>
      </c>
      <c r="U3150">
        <v>0</v>
      </c>
      <c r="V3150">
        <v>0</v>
      </c>
      <c r="W3150" s="26">
        <v>0</v>
      </c>
      <c r="X3150" s="26">
        <v>5.5371270359400864</v>
      </c>
      <c r="Y3150" s="26">
        <v>0</v>
      </c>
      <c r="Z3150" s="26">
        <v>0</v>
      </c>
      <c r="AA3150" s="26">
        <v>0</v>
      </c>
      <c r="AB3150" s="26">
        <v>4.8902189161760007E-2</v>
      </c>
      <c r="AC3150" s="26">
        <v>0</v>
      </c>
      <c r="AD3150" s="26">
        <v>0</v>
      </c>
      <c r="AE3150" s="26">
        <v>5.5860292251018464</v>
      </c>
    </row>
    <row r="3151" spans="1:31" x14ac:dyDescent="0.3">
      <c r="A3151">
        <v>2780322</v>
      </c>
      <c r="B3151">
        <v>1</v>
      </c>
      <c r="C3151" t="s">
        <v>81</v>
      </c>
      <c r="D3151" t="s">
        <v>118</v>
      </c>
      <c r="E3151" t="s">
        <v>175</v>
      </c>
      <c r="F3151" t="s">
        <v>9003</v>
      </c>
      <c r="G3151" t="s">
        <v>628</v>
      </c>
      <c r="H3151" t="s">
        <v>149</v>
      </c>
      <c r="I3151" t="s">
        <v>136</v>
      </c>
      <c r="J3151" t="s">
        <v>137</v>
      </c>
      <c r="K3151" t="s">
        <v>187</v>
      </c>
      <c r="L3151" t="s">
        <v>8848</v>
      </c>
      <c r="M3151" t="s">
        <v>9004</v>
      </c>
      <c r="N3151" s="26">
        <v>5.9938888879999999</v>
      </c>
      <c r="O3151">
        <v>0</v>
      </c>
      <c r="P3151">
        <v>0</v>
      </c>
      <c r="Q3151">
        <v>2</v>
      </c>
      <c r="R3151">
        <v>0</v>
      </c>
      <c r="S3151">
        <v>3</v>
      </c>
      <c r="T3151">
        <v>0</v>
      </c>
      <c r="U3151">
        <v>2</v>
      </c>
      <c r="V3151">
        <v>0</v>
      </c>
      <c r="W3151" s="26">
        <v>0</v>
      </c>
      <c r="X3151" s="26">
        <v>0</v>
      </c>
      <c r="Y3151" s="26">
        <v>0</v>
      </c>
      <c r="Z3151" s="26">
        <v>0</v>
      </c>
      <c r="AA3151" s="26">
        <v>54.925355107528553</v>
      </c>
      <c r="AB3151" s="26">
        <v>0</v>
      </c>
      <c r="AC3151" s="26">
        <v>489.60139818911824</v>
      </c>
      <c r="AD3151" s="26">
        <v>0</v>
      </c>
      <c r="AE3151" s="26">
        <v>544.5267532966468</v>
      </c>
    </row>
    <row r="3152" spans="1:31" x14ac:dyDescent="0.3">
      <c r="A3152">
        <v>2780299</v>
      </c>
      <c r="B3152">
        <v>1</v>
      </c>
      <c r="C3152" t="s">
        <v>81</v>
      </c>
      <c r="D3152" t="s">
        <v>117</v>
      </c>
      <c r="E3152" t="s">
        <v>146</v>
      </c>
      <c r="F3152" t="s">
        <v>9005</v>
      </c>
      <c r="G3152" t="s">
        <v>186</v>
      </c>
      <c r="H3152" t="s">
        <v>149</v>
      </c>
      <c r="I3152" t="s">
        <v>136</v>
      </c>
      <c r="J3152" t="s">
        <v>137</v>
      </c>
      <c r="K3152" t="s">
        <v>187</v>
      </c>
      <c r="L3152" t="s">
        <v>9006</v>
      </c>
      <c r="M3152" t="s">
        <v>9007</v>
      </c>
      <c r="N3152" s="26">
        <v>6.3880555550000002</v>
      </c>
      <c r="O3152">
        <v>0</v>
      </c>
      <c r="P3152">
        <v>651</v>
      </c>
      <c r="Q3152">
        <v>0</v>
      </c>
      <c r="R3152">
        <v>0</v>
      </c>
      <c r="S3152">
        <v>1</v>
      </c>
      <c r="T3152">
        <v>18</v>
      </c>
      <c r="U3152">
        <v>0</v>
      </c>
      <c r="V3152">
        <v>0</v>
      </c>
      <c r="W3152" s="26">
        <v>0</v>
      </c>
      <c r="X3152" s="26">
        <v>991.54877686672683</v>
      </c>
      <c r="Y3152" s="26">
        <v>0</v>
      </c>
      <c r="Z3152" s="26">
        <v>0</v>
      </c>
      <c r="AA3152" s="26">
        <v>97.004347821404892</v>
      </c>
      <c r="AB3152" s="26">
        <v>95.013274809044873</v>
      </c>
      <c r="AC3152" s="26">
        <v>0</v>
      </c>
      <c r="AD3152" s="26">
        <v>0</v>
      </c>
      <c r="AE3152" s="26">
        <v>1183.5663994971765</v>
      </c>
    </row>
    <row r="3153" spans="1:31" x14ac:dyDescent="0.3">
      <c r="A3153">
        <v>2780448</v>
      </c>
      <c r="B3153">
        <v>1</v>
      </c>
      <c r="C3153" t="s">
        <v>81</v>
      </c>
      <c r="D3153" t="s">
        <v>119</v>
      </c>
      <c r="E3153" t="s">
        <v>157</v>
      </c>
      <c r="F3153" t="s">
        <v>9008</v>
      </c>
      <c r="G3153" t="s">
        <v>628</v>
      </c>
      <c r="H3153" t="s">
        <v>149</v>
      </c>
      <c r="I3153" t="s">
        <v>136</v>
      </c>
      <c r="J3153" t="s">
        <v>137</v>
      </c>
      <c r="K3153" t="s">
        <v>187</v>
      </c>
      <c r="L3153" t="s">
        <v>9009</v>
      </c>
      <c r="M3153" t="s">
        <v>9010</v>
      </c>
      <c r="N3153" s="26">
        <v>2.1666666659999998</v>
      </c>
      <c r="O3153">
        <v>0</v>
      </c>
      <c r="P3153">
        <v>2618</v>
      </c>
      <c r="Q3153">
        <v>0</v>
      </c>
      <c r="R3153">
        <v>27</v>
      </c>
      <c r="S3153">
        <v>1</v>
      </c>
      <c r="T3153">
        <v>346</v>
      </c>
      <c r="U3153">
        <v>0</v>
      </c>
      <c r="V3153">
        <v>1</v>
      </c>
      <c r="W3153" s="26">
        <v>0</v>
      </c>
      <c r="X3153" s="26">
        <v>1463.0129251120043</v>
      </c>
      <c r="Y3153" s="26">
        <v>0</v>
      </c>
      <c r="Z3153" s="26">
        <v>1.4033340116677047</v>
      </c>
      <c r="AA3153" s="26">
        <v>28.399741722564158</v>
      </c>
      <c r="AB3153" s="26">
        <v>798.91060070495155</v>
      </c>
      <c r="AC3153" s="26">
        <v>0</v>
      </c>
      <c r="AD3153" s="26">
        <v>1.7546421474488105</v>
      </c>
      <c r="AE3153" s="26">
        <v>2293.4812436986367</v>
      </c>
    </row>
    <row r="3154" spans="1:31" x14ac:dyDescent="0.3">
      <c r="A3154">
        <v>2780342</v>
      </c>
      <c r="B3154">
        <v>1</v>
      </c>
      <c r="C3154" t="s">
        <v>80</v>
      </c>
      <c r="D3154" t="s">
        <v>104</v>
      </c>
      <c r="E3154" t="s">
        <v>152</v>
      </c>
      <c r="F3154" t="s">
        <v>9011</v>
      </c>
      <c r="G3154" t="s">
        <v>159</v>
      </c>
      <c r="H3154" t="s">
        <v>149</v>
      </c>
      <c r="I3154" t="s">
        <v>566</v>
      </c>
      <c r="J3154" t="s">
        <v>137</v>
      </c>
      <c r="K3154" t="s">
        <v>138</v>
      </c>
      <c r="L3154" t="s">
        <v>9012</v>
      </c>
      <c r="M3154" t="s">
        <v>9013</v>
      </c>
      <c r="N3154" s="26">
        <v>1.6666666E-2</v>
      </c>
      <c r="O3154">
        <v>8</v>
      </c>
      <c r="P3154">
        <v>116</v>
      </c>
      <c r="Q3154">
        <v>58</v>
      </c>
      <c r="R3154">
        <v>91</v>
      </c>
      <c r="S3154">
        <v>12</v>
      </c>
      <c r="T3154">
        <v>37</v>
      </c>
      <c r="U3154">
        <v>2</v>
      </c>
      <c r="V3154">
        <v>0</v>
      </c>
      <c r="W3154" s="26">
        <v>2.9138460307110002E-2</v>
      </c>
      <c r="X3154" s="26">
        <v>0.15067541873765328</v>
      </c>
      <c r="Y3154" s="26">
        <v>0.71504350709771014</v>
      </c>
      <c r="Z3154" s="26">
        <v>0.15031829175342001</v>
      </c>
      <c r="AA3154" s="26">
        <v>1.5750339418515336</v>
      </c>
      <c r="AB3154" s="26">
        <v>4.4836337298036669E-2</v>
      </c>
      <c r="AC3154" s="26">
        <v>0.99005343584939498</v>
      </c>
      <c r="AD3154" s="26">
        <v>0</v>
      </c>
      <c r="AE3154" s="26">
        <v>3.6550993928948583</v>
      </c>
    </row>
    <row r="3155" spans="1:31" x14ac:dyDescent="0.3">
      <c r="A3155">
        <v>2780734</v>
      </c>
      <c r="B3155">
        <v>1</v>
      </c>
      <c r="C3155" t="s">
        <v>80</v>
      </c>
      <c r="D3155" t="s">
        <v>103</v>
      </c>
      <c r="E3155" t="s">
        <v>175</v>
      </c>
      <c r="F3155" t="s">
        <v>8814</v>
      </c>
      <c r="G3155" t="s">
        <v>159</v>
      </c>
      <c r="H3155" t="s">
        <v>149</v>
      </c>
      <c r="I3155" t="s">
        <v>136</v>
      </c>
      <c r="J3155" t="s">
        <v>137</v>
      </c>
      <c r="K3155" t="s">
        <v>138</v>
      </c>
      <c r="L3155" t="s">
        <v>9014</v>
      </c>
      <c r="M3155" t="s">
        <v>9015</v>
      </c>
      <c r="N3155" s="26">
        <v>7.7777777000000006E-2</v>
      </c>
      <c r="O3155">
        <v>5</v>
      </c>
      <c r="P3155">
        <v>9001</v>
      </c>
      <c r="Q3155">
        <v>10</v>
      </c>
      <c r="R3155">
        <v>15</v>
      </c>
      <c r="S3155">
        <v>32</v>
      </c>
      <c r="T3155">
        <v>771</v>
      </c>
      <c r="U3155">
        <v>14</v>
      </c>
      <c r="V3155">
        <v>1</v>
      </c>
      <c r="W3155" s="26">
        <v>8.609934917708445E-2</v>
      </c>
      <c r="X3155" s="26">
        <v>162.26981494156382</v>
      </c>
      <c r="Y3155" s="26">
        <v>11.093268533360487</v>
      </c>
      <c r="Z3155" s="26">
        <v>8.9816270435920012E-2</v>
      </c>
      <c r="AA3155" s="26">
        <v>28.519461768429807</v>
      </c>
      <c r="AB3155" s="26">
        <v>44.021971119554358</v>
      </c>
      <c r="AC3155" s="26">
        <v>40.549588872241685</v>
      </c>
      <c r="AD3155" s="26">
        <v>1.6602548284217779E-2</v>
      </c>
      <c r="AE3155" s="26">
        <v>286.64662340304739</v>
      </c>
    </row>
    <row r="3156" spans="1:31" x14ac:dyDescent="0.3">
      <c r="A3156">
        <v>2780677</v>
      </c>
      <c r="B3156">
        <v>1</v>
      </c>
      <c r="C3156" t="s">
        <v>80</v>
      </c>
      <c r="D3156" t="s">
        <v>90</v>
      </c>
      <c r="E3156" t="s">
        <v>132</v>
      </c>
      <c r="F3156" t="s">
        <v>9016</v>
      </c>
      <c r="G3156" t="s">
        <v>706</v>
      </c>
      <c r="H3156" t="s">
        <v>135</v>
      </c>
      <c r="I3156" t="s">
        <v>136</v>
      </c>
      <c r="J3156" t="s">
        <v>137</v>
      </c>
      <c r="K3156" t="s">
        <v>138</v>
      </c>
      <c r="L3156" t="s">
        <v>9017</v>
      </c>
      <c r="M3156" t="s">
        <v>9018</v>
      </c>
      <c r="N3156" s="26">
        <v>1.505833333</v>
      </c>
      <c r="O3156">
        <v>0</v>
      </c>
      <c r="P3156">
        <v>1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 s="26">
        <v>0</v>
      </c>
      <c r="X3156" s="26">
        <v>0.25950857506129599</v>
      </c>
      <c r="Y3156" s="26">
        <v>0</v>
      </c>
      <c r="Z3156" s="26">
        <v>0</v>
      </c>
      <c r="AA3156" s="26">
        <v>0</v>
      </c>
      <c r="AB3156" s="26">
        <v>0</v>
      </c>
      <c r="AC3156" s="26">
        <v>0</v>
      </c>
      <c r="AD3156" s="26">
        <v>0</v>
      </c>
      <c r="AE3156" s="26">
        <v>0.25950857506129599</v>
      </c>
    </row>
    <row r="3157" spans="1:31" x14ac:dyDescent="0.3">
      <c r="A3157">
        <v>2780485</v>
      </c>
      <c r="B3157">
        <v>1</v>
      </c>
      <c r="C3157" t="s">
        <v>81</v>
      </c>
      <c r="D3157" t="s">
        <v>112</v>
      </c>
      <c r="E3157" t="s">
        <v>170</v>
      </c>
      <c r="F3157" t="s">
        <v>9019</v>
      </c>
      <c r="G3157" t="s">
        <v>143</v>
      </c>
      <c r="H3157" t="s">
        <v>135</v>
      </c>
      <c r="I3157" t="s">
        <v>136</v>
      </c>
      <c r="J3157" t="s">
        <v>137</v>
      </c>
      <c r="K3157" t="s">
        <v>138</v>
      </c>
      <c r="L3157" t="s">
        <v>9020</v>
      </c>
      <c r="M3157" t="s">
        <v>9021</v>
      </c>
      <c r="N3157" s="26">
        <v>0.81138888799999997</v>
      </c>
      <c r="O3157">
        <v>0</v>
      </c>
      <c r="P3157">
        <v>456</v>
      </c>
      <c r="Q3157">
        <v>0</v>
      </c>
      <c r="R3157">
        <v>7</v>
      </c>
      <c r="S3157">
        <v>0</v>
      </c>
      <c r="T3157">
        <v>35</v>
      </c>
      <c r="U3157">
        <v>0</v>
      </c>
      <c r="V3157">
        <v>0</v>
      </c>
      <c r="W3157" s="26">
        <v>0</v>
      </c>
      <c r="X3157" s="26">
        <v>73.205549402864321</v>
      </c>
      <c r="Y3157" s="26">
        <v>0</v>
      </c>
      <c r="Z3157" s="26">
        <v>0</v>
      </c>
      <c r="AA3157" s="26">
        <v>0</v>
      </c>
      <c r="AB3157" s="26">
        <v>22.819128372875863</v>
      </c>
      <c r="AC3157" s="26">
        <v>0</v>
      </c>
      <c r="AD3157" s="26">
        <v>0</v>
      </c>
      <c r="AE3157" s="26">
        <v>96.024677775740187</v>
      </c>
    </row>
    <row r="3158" spans="1:31" x14ac:dyDescent="0.3">
      <c r="A3158">
        <v>2780408</v>
      </c>
      <c r="B3158">
        <v>1</v>
      </c>
      <c r="C3158" t="s">
        <v>80</v>
      </c>
      <c r="D3158" t="s">
        <v>83</v>
      </c>
      <c r="E3158" t="s">
        <v>132</v>
      </c>
      <c r="F3158" t="s">
        <v>9022</v>
      </c>
      <c r="G3158" t="s">
        <v>197</v>
      </c>
      <c r="H3158" t="s">
        <v>135</v>
      </c>
      <c r="I3158" t="s">
        <v>136</v>
      </c>
      <c r="J3158" t="s">
        <v>137</v>
      </c>
      <c r="K3158" t="s">
        <v>138</v>
      </c>
      <c r="L3158" t="s">
        <v>9023</v>
      </c>
      <c r="M3158" t="s">
        <v>9024</v>
      </c>
      <c r="N3158" s="26">
        <v>1.1855555550000001</v>
      </c>
      <c r="O3158">
        <v>0</v>
      </c>
      <c r="P3158">
        <v>3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 s="26">
        <v>0</v>
      </c>
      <c r="X3158" s="26">
        <v>0.98298986640431307</v>
      </c>
      <c r="Y3158" s="26">
        <v>0</v>
      </c>
      <c r="Z3158" s="26">
        <v>0</v>
      </c>
      <c r="AA3158" s="26">
        <v>0</v>
      </c>
      <c r="AB3158" s="26">
        <v>0</v>
      </c>
      <c r="AC3158" s="26">
        <v>0</v>
      </c>
      <c r="AD3158" s="26">
        <v>0</v>
      </c>
      <c r="AE3158" s="26">
        <v>0.98298986640431307</v>
      </c>
    </row>
    <row r="3159" spans="1:31" x14ac:dyDescent="0.3">
      <c r="A3159">
        <v>2780222</v>
      </c>
      <c r="B3159">
        <v>1</v>
      </c>
      <c r="C3159" t="s">
        <v>80</v>
      </c>
      <c r="D3159" t="s">
        <v>96</v>
      </c>
      <c r="E3159" t="s">
        <v>157</v>
      </c>
      <c r="F3159" t="s">
        <v>7853</v>
      </c>
      <c r="G3159" t="s">
        <v>628</v>
      </c>
      <c r="H3159" t="s">
        <v>149</v>
      </c>
      <c r="I3159" t="s">
        <v>136</v>
      </c>
      <c r="J3159" t="s">
        <v>137</v>
      </c>
      <c r="K3159" t="s">
        <v>187</v>
      </c>
      <c r="L3159" t="s">
        <v>9025</v>
      </c>
      <c r="M3159" t="s">
        <v>9026</v>
      </c>
      <c r="N3159" s="26">
        <v>10.471111111000001</v>
      </c>
      <c r="O3159">
        <v>7</v>
      </c>
      <c r="P3159">
        <v>1160</v>
      </c>
      <c r="Q3159">
        <v>8</v>
      </c>
      <c r="R3159">
        <v>54</v>
      </c>
      <c r="S3159">
        <v>11</v>
      </c>
      <c r="T3159">
        <v>35</v>
      </c>
      <c r="U3159">
        <v>0</v>
      </c>
      <c r="V3159">
        <v>1</v>
      </c>
      <c r="W3159" s="26">
        <v>203.29996877822222</v>
      </c>
      <c r="X3159" s="26">
        <v>904.27934399932076</v>
      </c>
      <c r="Y3159" s="26">
        <v>165.85897490474315</v>
      </c>
      <c r="Z3159" s="26">
        <v>34.262792498281577</v>
      </c>
      <c r="AA3159" s="26">
        <v>225.91053740337938</v>
      </c>
      <c r="AB3159" s="26">
        <v>129.06543905951466</v>
      </c>
      <c r="AC3159" s="26">
        <v>0</v>
      </c>
      <c r="AD3159" s="26">
        <v>0</v>
      </c>
      <c r="AE3159" s="26">
        <v>1662.6770566434616</v>
      </c>
    </row>
    <row r="3160" spans="1:31" x14ac:dyDescent="0.3">
      <c r="A3160">
        <v>2780262</v>
      </c>
      <c r="B3160">
        <v>1</v>
      </c>
      <c r="C3160" t="s">
        <v>81</v>
      </c>
      <c r="D3160" t="s">
        <v>120</v>
      </c>
      <c r="E3160" t="s">
        <v>170</v>
      </c>
      <c r="F3160" t="s">
        <v>9027</v>
      </c>
      <c r="G3160" t="s">
        <v>344</v>
      </c>
      <c r="H3160" t="s">
        <v>135</v>
      </c>
      <c r="I3160" t="s">
        <v>136</v>
      </c>
      <c r="J3160" t="s">
        <v>137</v>
      </c>
      <c r="K3160" t="s">
        <v>138</v>
      </c>
      <c r="L3160" t="s">
        <v>9028</v>
      </c>
      <c r="M3160" t="s">
        <v>8603</v>
      </c>
      <c r="N3160" s="26">
        <v>1.3572222220000001</v>
      </c>
      <c r="O3160">
        <v>0</v>
      </c>
      <c r="P3160">
        <v>22</v>
      </c>
      <c r="Q3160">
        <v>0</v>
      </c>
      <c r="R3160">
        <v>0</v>
      </c>
      <c r="S3160">
        <v>0</v>
      </c>
      <c r="T3160">
        <v>2</v>
      </c>
      <c r="U3160">
        <v>0</v>
      </c>
      <c r="V3160">
        <v>0</v>
      </c>
      <c r="W3160" s="26">
        <v>0</v>
      </c>
      <c r="X3160" s="26">
        <v>3.2616606168746602</v>
      </c>
      <c r="Y3160" s="26">
        <v>0</v>
      </c>
      <c r="Z3160" s="26">
        <v>0</v>
      </c>
      <c r="AA3160" s="26">
        <v>0</v>
      </c>
      <c r="AB3160" s="26">
        <v>0</v>
      </c>
      <c r="AC3160" s="26">
        <v>0</v>
      </c>
      <c r="AD3160" s="26">
        <v>0</v>
      </c>
      <c r="AE3160" s="26">
        <v>3.2616606168746602</v>
      </c>
    </row>
    <row r="3161" spans="1:31" x14ac:dyDescent="0.3">
      <c r="A3161">
        <v>2780657</v>
      </c>
      <c r="B3161">
        <v>1</v>
      </c>
      <c r="C3161" t="s">
        <v>80</v>
      </c>
      <c r="D3161" t="s">
        <v>105</v>
      </c>
      <c r="E3161" t="s">
        <v>132</v>
      </c>
      <c r="F3161" t="s">
        <v>9029</v>
      </c>
      <c r="G3161" t="s">
        <v>134</v>
      </c>
      <c r="H3161" t="s">
        <v>135</v>
      </c>
      <c r="I3161" t="s">
        <v>136</v>
      </c>
      <c r="J3161" t="s">
        <v>137</v>
      </c>
      <c r="K3161" t="s">
        <v>138</v>
      </c>
      <c r="L3161" t="s">
        <v>9030</v>
      </c>
      <c r="M3161" t="s">
        <v>9031</v>
      </c>
      <c r="N3161" s="26">
        <v>3.3533333330000001</v>
      </c>
      <c r="O3161">
        <v>0</v>
      </c>
      <c r="P3161">
        <v>2</v>
      </c>
      <c r="Q3161">
        <v>0</v>
      </c>
      <c r="R3161">
        <v>0</v>
      </c>
      <c r="S3161">
        <v>0</v>
      </c>
      <c r="T3161">
        <v>1</v>
      </c>
      <c r="U3161">
        <v>0</v>
      </c>
      <c r="V3161">
        <v>0</v>
      </c>
      <c r="W3161" s="26">
        <v>0</v>
      </c>
      <c r="X3161" s="26">
        <v>1.3456923287468336</v>
      </c>
      <c r="Y3161" s="26">
        <v>0</v>
      </c>
      <c r="Z3161" s="26">
        <v>0</v>
      </c>
      <c r="AA3161" s="26">
        <v>0</v>
      </c>
      <c r="AB3161" s="26">
        <v>0.81054389187507203</v>
      </c>
      <c r="AC3161" s="26">
        <v>0</v>
      </c>
      <c r="AD3161" s="26">
        <v>0</v>
      </c>
      <c r="AE3161" s="26">
        <v>2.1562362206219055</v>
      </c>
    </row>
    <row r="3162" spans="1:31" x14ac:dyDescent="0.3">
      <c r="A3162">
        <v>2780351</v>
      </c>
      <c r="B3162">
        <v>1</v>
      </c>
      <c r="C3162" t="s">
        <v>80</v>
      </c>
      <c r="D3162" t="s">
        <v>94</v>
      </c>
      <c r="E3162" t="s">
        <v>146</v>
      </c>
      <c r="F3162" t="s">
        <v>9032</v>
      </c>
      <c r="G3162" t="s">
        <v>628</v>
      </c>
      <c r="H3162" t="s">
        <v>149</v>
      </c>
      <c r="I3162" t="s">
        <v>136</v>
      </c>
      <c r="J3162" t="s">
        <v>137</v>
      </c>
      <c r="K3162" t="s">
        <v>187</v>
      </c>
      <c r="L3162" t="s">
        <v>9033</v>
      </c>
      <c r="M3162" t="s">
        <v>9034</v>
      </c>
      <c r="N3162" s="26">
        <v>1.830833333</v>
      </c>
      <c r="O3162">
        <v>0</v>
      </c>
      <c r="P3162">
        <v>164</v>
      </c>
      <c r="Q3162">
        <v>1</v>
      </c>
      <c r="R3162">
        <v>160</v>
      </c>
      <c r="S3162">
        <v>4</v>
      </c>
      <c r="T3162">
        <v>35</v>
      </c>
      <c r="U3162">
        <v>0</v>
      </c>
      <c r="V3162">
        <v>0</v>
      </c>
      <c r="W3162" s="26">
        <v>0</v>
      </c>
      <c r="X3162" s="26">
        <v>54.650780713760156</v>
      </c>
      <c r="Y3162" s="26">
        <v>0</v>
      </c>
      <c r="Z3162" s="26">
        <v>9.4672503947586844</v>
      </c>
      <c r="AA3162" s="26">
        <v>303.54634825402604</v>
      </c>
      <c r="AB3162" s="26">
        <v>155.54201502322178</v>
      </c>
      <c r="AC3162" s="26">
        <v>0</v>
      </c>
      <c r="AD3162" s="26">
        <v>0</v>
      </c>
      <c r="AE3162" s="26">
        <v>523.20639438576666</v>
      </c>
    </row>
    <row r="3163" spans="1:31" x14ac:dyDescent="0.3">
      <c r="A3163">
        <v>2780580</v>
      </c>
      <c r="B3163">
        <v>1</v>
      </c>
      <c r="C3163" t="s">
        <v>81</v>
      </c>
      <c r="D3163" t="s">
        <v>128</v>
      </c>
      <c r="E3163" t="s">
        <v>146</v>
      </c>
      <c r="F3163" t="s">
        <v>9035</v>
      </c>
      <c r="G3163" t="s">
        <v>159</v>
      </c>
      <c r="H3163" t="s">
        <v>149</v>
      </c>
      <c r="I3163" t="s">
        <v>136</v>
      </c>
      <c r="J3163" t="s">
        <v>137</v>
      </c>
      <c r="K3163" t="s">
        <v>138</v>
      </c>
      <c r="L3163" t="s">
        <v>9036</v>
      </c>
      <c r="M3163" t="s">
        <v>9037</v>
      </c>
      <c r="N3163" s="26">
        <v>1.4622222220000001</v>
      </c>
      <c r="O3163">
        <v>4</v>
      </c>
      <c r="P3163">
        <v>92</v>
      </c>
      <c r="Q3163">
        <v>10</v>
      </c>
      <c r="R3163">
        <v>103</v>
      </c>
      <c r="S3163">
        <v>10</v>
      </c>
      <c r="T3163">
        <v>13</v>
      </c>
      <c r="U3163">
        <v>1</v>
      </c>
      <c r="V3163">
        <v>0</v>
      </c>
      <c r="W3163" s="26">
        <v>1.6833492000078061</v>
      </c>
      <c r="X3163" s="26">
        <v>22.976277020821108</v>
      </c>
      <c r="Y3163" s="26">
        <v>7.3673187344311248</v>
      </c>
      <c r="Z3163" s="26">
        <v>6.0064767304614053</v>
      </c>
      <c r="AA3163" s="26">
        <v>148.72223054659895</v>
      </c>
      <c r="AB3163" s="26">
        <v>9.3630261438557287</v>
      </c>
      <c r="AC3163" s="26">
        <v>2.9074077286627178</v>
      </c>
      <c r="AD3163" s="26">
        <v>0</v>
      </c>
      <c r="AE3163" s="26">
        <v>199.02608610483887</v>
      </c>
    </row>
    <row r="3164" spans="1:31" x14ac:dyDescent="0.3">
      <c r="A3164">
        <v>2780288</v>
      </c>
      <c r="B3164">
        <v>1</v>
      </c>
      <c r="C3164" t="s">
        <v>81</v>
      </c>
      <c r="D3164" t="s">
        <v>127</v>
      </c>
      <c r="E3164" t="s">
        <v>141</v>
      </c>
      <c r="F3164" t="s">
        <v>9038</v>
      </c>
      <c r="G3164" t="s">
        <v>303</v>
      </c>
      <c r="H3164" t="s">
        <v>135</v>
      </c>
      <c r="I3164" t="s">
        <v>136</v>
      </c>
      <c r="J3164" t="s">
        <v>137</v>
      </c>
      <c r="K3164" t="s">
        <v>138</v>
      </c>
      <c r="L3164" t="s">
        <v>9039</v>
      </c>
      <c r="M3164" t="s">
        <v>9040</v>
      </c>
      <c r="N3164" s="26">
        <v>3.6311111110000001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13</v>
      </c>
      <c r="U3164">
        <v>0</v>
      </c>
      <c r="V3164">
        <v>0</v>
      </c>
      <c r="W3164" s="26">
        <v>0</v>
      </c>
      <c r="X3164" s="26">
        <v>0</v>
      </c>
      <c r="Y3164" s="26">
        <v>0</v>
      </c>
      <c r="Z3164" s="26">
        <v>0</v>
      </c>
      <c r="AA3164" s="26">
        <v>0</v>
      </c>
      <c r="AB3164" s="26">
        <v>198.05186878592093</v>
      </c>
      <c r="AC3164" s="26">
        <v>0</v>
      </c>
      <c r="AD3164" s="26">
        <v>0</v>
      </c>
      <c r="AE3164" s="26">
        <v>198.05186878592093</v>
      </c>
    </row>
    <row r="3165" spans="1:31" x14ac:dyDescent="0.3">
      <c r="A3165">
        <v>2780597</v>
      </c>
      <c r="B3165">
        <v>1</v>
      </c>
      <c r="C3165" t="s">
        <v>80</v>
      </c>
      <c r="D3165" t="s">
        <v>103</v>
      </c>
      <c r="E3165" t="s">
        <v>157</v>
      </c>
      <c r="F3165" t="s">
        <v>9041</v>
      </c>
      <c r="G3165" t="s">
        <v>159</v>
      </c>
      <c r="H3165" t="s">
        <v>149</v>
      </c>
      <c r="I3165" t="s">
        <v>136</v>
      </c>
      <c r="J3165" t="s">
        <v>137</v>
      </c>
      <c r="K3165" t="s">
        <v>138</v>
      </c>
      <c r="L3165" t="s">
        <v>8913</v>
      </c>
      <c r="M3165" t="s">
        <v>9042</v>
      </c>
      <c r="N3165" s="26">
        <v>3.7241666659999999</v>
      </c>
      <c r="O3165">
        <v>0</v>
      </c>
      <c r="P3165">
        <v>0</v>
      </c>
      <c r="Q3165">
        <v>5</v>
      </c>
      <c r="R3165">
        <v>6</v>
      </c>
      <c r="S3165">
        <v>3</v>
      </c>
      <c r="T3165">
        <v>6</v>
      </c>
      <c r="U3165">
        <v>2</v>
      </c>
      <c r="V3165">
        <v>0</v>
      </c>
      <c r="W3165" s="26">
        <v>0</v>
      </c>
      <c r="X3165" s="26">
        <v>0</v>
      </c>
      <c r="Y3165" s="26">
        <v>109.91526845448104</v>
      </c>
      <c r="Z3165" s="26">
        <v>0</v>
      </c>
      <c r="AA3165" s="26">
        <v>14.433338882455255</v>
      </c>
      <c r="AB3165" s="26">
        <v>38.609853157826315</v>
      </c>
      <c r="AC3165" s="26">
        <v>474.06710193006802</v>
      </c>
      <c r="AD3165" s="26">
        <v>0</v>
      </c>
      <c r="AE3165" s="26">
        <v>637.0255624248307</v>
      </c>
    </row>
    <row r="3166" spans="1:31" x14ac:dyDescent="0.3">
      <c r="A3166">
        <v>2780265</v>
      </c>
      <c r="B3166">
        <v>1</v>
      </c>
      <c r="C3166" t="s">
        <v>80</v>
      </c>
      <c r="D3166" t="s">
        <v>84</v>
      </c>
      <c r="E3166" t="s">
        <v>141</v>
      </c>
      <c r="F3166" t="s">
        <v>4615</v>
      </c>
      <c r="G3166" t="s">
        <v>186</v>
      </c>
      <c r="H3166" t="s">
        <v>135</v>
      </c>
      <c r="I3166" t="s">
        <v>136</v>
      </c>
      <c r="J3166" t="s">
        <v>137</v>
      </c>
      <c r="K3166" t="s">
        <v>187</v>
      </c>
      <c r="L3166" t="s">
        <v>9043</v>
      </c>
      <c r="M3166" t="s">
        <v>9044</v>
      </c>
      <c r="N3166" s="26">
        <v>7.4697222219999997</v>
      </c>
      <c r="O3166">
        <v>0</v>
      </c>
      <c r="P3166">
        <v>885</v>
      </c>
      <c r="Q3166">
        <v>0</v>
      </c>
      <c r="R3166">
        <v>0</v>
      </c>
      <c r="S3166">
        <v>0</v>
      </c>
      <c r="T3166">
        <v>56</v>
      </c>
      <c r="U3166">
        <v>0</v>
      </c>
      <c r="V3166">
        <v>0</v>
      </c>
      <c r="W3166" s="26">
        <v>0</v>
      </c>
      <c r="X3166" s="26">
        <v>1508.6689311416624</v>
      </c>
      <c r="Y3166" s="26">
        <v>0</v>
      </c>
      <c r="Z3166" s="26">
        <v>0</v>
      </c>
      <c r="AA3166" s="26">
        <v>0</v>
      </c>
      <c r="AB3166" s="26">
        <v>274.92645408829424</v>
      </c>
      <c r="AC3166" s="26">
        <v>0</v>
      </c>
      <c r="AD3166" s="26">
        <v>0</v>
      </c>
      <c r="AE3166" s="26">
        <v>1783.5953852299567</v>
      </c>
    </row>
    <row r="3167" spans="1:31" x14ac:dyDescent="0.3">
      <c r="A3167">
        <v>2780242</v>
      </c>
      <c r="B3167">
        <v>1</v>
      </c>
      <c r="C3167" t="s">
        <v>81</v>
      </c>
      <c r="D3167" t="s">
        <v>127</v>
      </c>
      <c r="E3167" t="s">
        <v>152</v>
      </c>
      <c r="F3167" t="s">
        <v>2939</v>
      </c>
      <c r="G3167" t="s">
        <v>159</v>
      </c>
      <c r="H3167" t="s">
        <v>149</v>
      </c>
      <c r="I3167" t="s">
        <v>136</v>
      </c>
      <c r="J3167" t="s">
        <v>137</v>
      </c>
      <c r="K3167" t="s">
        <v>138</v>
      </c>
      <c r="L3167" t="s">
        <v>9045</v>
      </c>
      <c r="M3167" t="s">
        <v>9046</v>
      </c>
      <c r="N3167" s="26">
        <v>0.66111111099999997</v>
      </c>
      <c r="O3167">
        <v>1</v>
      </c>
      <c r="P3167">
        <v>549</v>
      </c>
      <c r="Q3167">
        <v>9</v>
      </c>
      <c r="R3167">
        <v>26</v>
      </c>
      <c r="S3167">
        <v>3</v>
      </c>
      <c r="T3167">
        <v>124</v>
      </c>
      <c r="U3167">
        <v>8</v>
      </c>
      <c r="V3167">
        <v>1</v>
      </c>
      <c r="W3167" s="26">
        <v>0.1664426267344444</v>
      </c>
      <c r="X3167" s="26">
        <v>85.274531857492974</v>
      </c>
      <c r="Y3167" s="26">
        <v>0.43176977603233335</v>
      </c>
      <c r="Z3167" s="26">
        <v>1.4889136722644063</v>
      </c>
      <c r="AA3167" s="26">
        <v>6.682714356855957</v>
      </c>
      <c r="AB3167" s="26">
        <v>67.603364619448925</v>
      </c>
      <c r="AC3167" s="26">
        <v>427.86467430165681</v>
      </c>
      <c r="AD3167" s="26">
        <v>1.2691682342870534</v>
      </c>
      <c r="AE3167" s="26">
        <v>590.78157944477289</v>
      </c>
    </row>
    <row r="3168" spans="1:31" x14ac:dyDescent="0.3">
      <c r="A3168">
        <v>2780620</v>
      </c>
      <c r="B3168">
        <v>1</v>
      </c>
      <c r="C3168" t="s">
        <v>80</v>
      </c>
      <c r="D3168" t="s">
        <v>105</v>
      </c>
      <c r="E3168" t="s">
        <v>170</v>
      </c>
      <c r="F3168" t="s">
        <v>9047</v>
      </c>
      <c r="G3168" t="s">
        <v>303</v>
      </c>
      <c r="H3168" t="s">
        <v>135</v>
      </c>
      <c r="I3168" t="s">
        <v>136</v>
      </c>
      <c r="J3168" t="s">
        <v>137</v>
      </c>
      <c r="K3168" t="s">
        <v>138</v>
      </c>
      <c r="L3168" t="s">
        <v>9048</v>
      </c>
      <c r="M3168" t="s">
        <v>9049</v>
      </c>
      <c r="N3168" s="26">
        <v>3.1666666659999998</v>
      </c>
      <c r="O3168">
        <v>0</v>
      </c>
      <c r="P3168">
        <v>107</v>
      </c>
      <c r="Q3168">
        <v>0</v>
      </c>
      <c r="R3168">
        <v>13</v>
      </c>
      <c r="S3168">
        <v>0</v>
      </c>
      <c r="T3168">
        <v>18</v>
      </c>
      <c r="U3168">
        <v>0</v>
      </c>
      <c r="V3168">
        <v>0</v>
      </c>
      <c r="W3168" s="26">
        <v>0</v>
      </c>
      <c r="X3168" s="26">
        <v>111.99179580750423</v>
      </c>
      <c r="Y3168" s="26">
        <v>0</v>
      </c>
      <c r="Z3168" s="26">
        <v>8.5289984475105189</v>
      </c>
      <c r="AA3168" s="26">
        <v>0</v>
      </c>
      <c r="AB3168" s="26">
        <v>28.278794875023429</v>
      </c>
      <c r="AC3168" s="26">
        <v>0</v>
      </c>
      <c r="AD3168" s="26">
        <v>0</v>
      </c>
      <c r="AE3168" s="26">
        <v>148.79958913003819</v>
      </c>
    </row>
    <row r="3169" spans="1:31" x14ac:dyDescent="0.3">
      <c r="A3169">
        <v>2780441</v>
      </c>
      <c r="B3169">
        <v>2</v>
      </c>
      <c r="C3169" t="s">
        <v>80</v>
      </c>
      <c r="D3169" t="s">
        <v>104</v>
      </c>
      <c r="E3169" t="s">
        <v>141</v>
      </c>
      <c r="F3169" t="s">
        <v>9050</v>
      </c>
      <c r="G3169" t="s">
        <v>287</v>
      </c>
      <c r="H3169" t="s">
        <v>135</v>
      </c>
      <c r="I3169" t="s">
        <v>136</v>
      </c>
      <c r="J3169" t="s">
        <v>3</v>
      </c>
      <c r="K3169" t="s">
        <v>138</v>
      </c>
      <c r="L3169" t="s">
        <v>8732</v>
      </c>
      <c r="M3169" t="s">
        <v>9051</v>
      </c>
      <c r="N3169" s="26">
        <v>0.62805555499999999</v>
      </c>
      <c r="O3169">
        <v>0</v>
      </c>
      <c r="P3169">
        <v>358</v>
      </c>
      <c r="Q3169">
        <v>0</v>
      </c>
      <c r="R3169">
        <v>0</v>
      </c>
      <c r="S3169">
        <v>0</v>
      </c>
      <c r="T3169">
        <v>44</v>
      </c>
      <c r="U3169">
        <v>0</v>
      </c>
      <c r="V3169">
        <v>0</v>
      </c>
      <c r="W3169" s="26">
        <v>0</v>
      </c>
      <c r="X3169" s="26">
        <v>48.995227987394152</v>
      </c>
      <c r="Y3169" s="26">
        <v>0</v>
      </c>
      <c r="Z3169" s="26">
        <v>0</v>
      </c>
      <c r="AA3169" s="26">
        <v>0</v>
      </c>
      <c r="AB3169" s="26">
        <v>4.4639723942616696</v>
      </c>
      <c r="AC3169" s="26">
        <v>0</v>
      </c>
      <c r="AD3169" s="26">
        <v>0</v>
      </c>
      <c r="AE3169" s="26">
        <v>53.459200381655819</v>
      </c>
    </row>
    <row r="3170" spans="1:31" x14ac:dyDescent="0.3">
      <c r="A3170">
        <v>2780160</v>
      </c>
      <c r="B3170">
        <v>2</v>
      </c>
      <c r="C3170" t="s">
        <v>80</v>
      </c>
      <c r="D3170" t="s">
        <v>82</v>
      </c>
      <c r="E3170" t="s">
        <v>141</v>
      </c>
      <c r="F3170" t="s">
        <v>9052</v>
      </c>
      <c r="G3170" t="s">
        <v>1111</v>
      </c>
      <c r="H3170" t="s">
        <v>135</v>
      </c>
      <c r="I3170" t="s">
        <v>136</v>
      </c>
      <c r="J3170" t="s">
        <v>3</v>
      </c>
      <c r="K3170" t="s">
        <v>138</v>
      </c>
      <c r="L3170" t="s">
        <v>8709</v>
      </c>
      <c r="M3170" t="s">
        <v>9053</v>
      </c>
      <c r="N3170" s="26">
        <v>1.041666666</v>
      </c>
      <c r="O3170">
        <v>0</v>
      </c>
      <c r="P3170">
        <v>123</v>
      </c>
      <c r="Q3170">
        <v>0</v>
      </c>
      <c r="R3170">
        <v>0</v>
      </c>
      <c r="S3170">
        <v>0</v>
      </c>
      <c r="T3170">
        <v>118</v>
      </c>
      <c r="U3170">
        <v>0</v>
      </c>
      <c r="V3170">
        <v>0</v>
      </c>
      <c r="W3170" s="26">
        <v>0</v>
      </c>
      <c r="X3170" s="26">
        <v>25.047556215000647</v>
      </c>
      <c r="Y3170" s="26">
        <v>0</v>
      </c>
      <c r="Z3170" s="26">
        <v>0</v>
      </c>
      <c r="AA3170" s="26">
        <v>0</v>
      </c>
      <c r="AB3170" s="26">
        <v>34.496403316455577</v>
      </c>
      <c r="AC3170" s="26">
        <v>0</v>
      </c>
      <c r="AD3170" s="26">
        <v>0</v>
      </c>
      <c r="AE3170" s="26">
        <v>59.543959531456224</v>
      </c>
    </row>
    <row r="3171" spans="1:31" x14ac:dyDescent="0.3">
      <c r="A3171">
        <v>2780411</v>
      </c>
      <c r="B3171">
        <v>1</v>
      </c>
      <c r="C3171" t="s">
        <v>81</v>
      </c>
      <c r="D3171" t="s">
        <v>126</v>
      </c>
      <c r="E3171" t="s">
        <v>152</v>
      </c>
      <c r="F3171" t="s">
        <v>9054</v>
      </c>
      <c r="G3171" t="s">
        <v>159</v>
      </c>
      <c r="H3171" t="s">
        <v>149</v>
      </c>
      <c r="I3171" t="s">
        <v>136</v>
      </c>
      <c r="J3171" t="s">
        <v>137</v>
      </c>
      <c r="K3171" t="s">
        <v>138</v>
      </c>
      <c r="L3171" t="s">
        <v>9055</v>
      </c>
      <c r="M3171" t="s">
        <v>9056</v>
      </c>
      <c r="N3171" s="26">
        <v>0.234166666</v>
      </c>
      <c r="O3171">
        <v>15</v>
      </c>
      <c r="P3171">
        <v>1668</v>
      </c>
      <c r="Q3171">
        <v>73</v>
      </c>
      <c r="R3171">
        <v>552</v>
      </c>
      <c r="S3171">
        <v>17</v>
      </c>
      <c r="T3171">
        <v>94</v>
      </c>
      <c r="U3171">
        <v>1</v>
      </c>
      <c r="V3171">
        <v>0</v>
      </c>
      <c r="W3171" s="26">
        <v>0.92506425137857173</v>
      </c>
      <c r="X3171" s="26">
        <v>27.511791256044468</v>
      </c>
      <c r="Y3171" s="26">
        <v>56.381532342551168</v>
      </c>
      <c r="Z3171" s="26">
        <v>15.457130082612018</v>
      </c>
      <c r="AA3171" s="26">
        <v>15.771567805166747</v>
      </c>
      <c r="AB3171" s="26">
        <v>10.331550304522306</v>
      </c>
      <c r="AC3171" s="26">
        <v>28.491648748053333</v>
      </c>
      <c r="AD3171" s="26">
        <v>0</v>
      </c>
      <c r="AE3171" s="26">
        <v>154.87028479032861</v>
      </c>
    </row>
    <row r="3172" spans="1:31" x14ac:dyDescent="0.3">
      <c r="A3172">
        <v>2780371</v>
      </c>
      <c r="B3172">
        <v>1</v>
      </c>
      <c r="C3172" t="s">
        <v>80</v>
      </c>
      <c r="D3172" t="s">
        <v>106</v>
      </c>
      <c r="E3172" t="s">
        <v>152</v>
      </c>
      <c r="F3172" t="s">
        <v>9057</v>
      </c>
      <c r="G3172" t="s">
        <v>159</v>
      </c>
      <c r="H3172" t="s">
        <v>149</v>
      </c>
      <c r="I3172" t="s">
        <v>136</v>
      </c>
      <c r="J3172" t="s">
        <v>137</v>
      </c>
      <c r="K3172" t="s">
        <v>138</v>
      </c>
      <c r="L3172" t="s">
        <v>9058</v>
      </c>
      <c r="M3172" t="s">
        <v>9059</v>
      </c>
      <c r="N3172" s="26">
        <v>0.234166666</v>
      </c>
      <c r="O3172">
        <v>0</v>
      </c>
      <c r="P3172">
        <v>87</v>
      </c>
      <c r="Q3172">
        <v>12</v>
      </c>
      <c r="R3172">
        <v>16</v>
      </c>
      <c r="S3172">
        <v>2</v>
      </c>
      <c r="T3172">
        <v>16</v>
      </c>
      <c r="U3172">
        <v>1</v>
      </c>
      <c r="V3172">
        <v>0</v>
      </c>
      <c r="W3172" s="26">
        <v>0</v>
      </c>
      <c r="X3172" s="26">
        <v>5.7784142211282976</v>
      </c>
      <c r="Y3172" s="26">
        <v>4.6111836161739195</v>
      </c>
      <c r="Z3172" s="26">
        <v>0.14777801621316999</v>
      </c>
      <c r="AA3172" s="26">
        <v>2.4153960340597004E-2</v>
      </c>
      <c r="AB3172" s="26">
        <v>5.4762898189269213</v>
      </c>
      <c r="AC3172" s="26">
        <v>6.7821809347250044</v>
      </c>
      <c r="AD3172" s="26">
        <v>0</v>
      </c>
      <c r="AE3172" s="26">
        <v>22.820000567507911</v>
      </c>
    </row>
    <row r="3173" spans="1:31" x14ac:dyDescent="0.3">
      <c r="A3173">
        <v>2780328</v>
      </c>
      <c r="B3173">
        <v>1</v>
      </c>
      <c r="C3173" t="s">
        <v>80</v>
      </c>
      <c r="D3173" t="s">
        <v>83</v>
      </c>
      <c r="E3173" t="s">
        <v>141</v>
      </c>
      <c r="F3173" t="s">
        <v>9060</v>
      </c>
      <c r="G3173" t="s">
        <v>628</v>
      </c>
      <c r="H3173" t="s">
        <v>135</v>
      </c>
      <c r="I3173" t="s">
        <v>136</v>
      </c>
      <c r="J3173" t="s">
        <v>137</v>
      </c>
      <c r="K3173" t="s">
        <v>187</v>
      </c>
      <c r="L3173" t="s">
        <v>9061</v>
      </c>
      <c r="M3173" t="s">
        <v>9062</v>
      </c>
      <c r="N3173" s="26">
        <v>3.3788888880000001</v>
      </c>
      <c r="O3173">
        <v>0</v>
      </c>
      <c r="P3173">
        <v>101</v>
      </c>
      <c r="Q3173">
        <v>0</v>
      </c>
      <c r="R3173">
        <v>0</v>
      </c>
      <c r="S3173">
        <v>0</v>
      </c>
      <c r="T3173">
        <v>61</v>
      </c>
      <c r="U3173">
        <v>0</v>
      </c>
      <c r="V3173">
        <v>0</v>
      </c>
      <c r="W3173" s="26">
        <v>0</v>
      </c>
      <c r="X3173" s="26">
        <v>80.896814985000091</v>
      </c>
      <c r="Y3173" s="26">
        <v>0</v>
      </c>
      <c r="Z3173" s="26">
        <v>0</v>
      </c>
      <c r="AA3173" s="26">
        <v>0</v>
      </c>
      <c r="AB3173" s="26">
        <v>100.95860108940359</v>
      </c>
      <c r="AC3173" s="26">
        <v>0</v>
      </c>
      <c r="AD3173" s="26">
        <v>0</v>
      </c>
      <c r="AE3173" s="26">
        <v>181.85541607440368</v>
      </c>
    </row>
    <row r="3174" spans="1:31" x14ac:dyDescent="0.3">
      <c r="A3174">
        <v>2780355</v>
      </c>
      <c r="B3174">
        <v>2</v>
      </c>
      <c r="C3174" t="s">
        <v>81</v>
      </c>
      <c r="D3174" t="s">
        <v>127</v>
      </c>
      <c r="E3174" t="s">
        <v>141</v>
      </c>
      <c r="F3174" t="s">
        <v>9038</v>
      </c>
      <c r="G3174" t="s">
        <v>307</v>
      </c>
      <c r="H3174" t="s">
        <v>135</v>
      </c>
      <c r="I3174" t="s">
        <v>136</v>
      </c>
      <c r="J3174" t="s">
        <v>137</v>
      </c>
      <c r="K3174" t="s">
        <v>138</v>
      </c>
      <c r="L3174" t="s">
        <v>8775</v>
      </c>
      <c r="M3174" t="s">
        <v>9063</v>
      </c>
      <c r="N3174" s="26">
        <v>0.35583333299999997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13</v>
      </c>
      <c r="U3174">
        <v>0</v>
      </c>
      <c r="V3174">
        <v>0</v>
      </c>
      <c r="W3174" s="26">
        <v>0</v>
      </c>
      <c r="X3174" s="26">
        <v>0</v>
      </c>
      <c r="Y3174" s="26">
        <v>0</v>
      </c>
      <c r="Z3174" s="26">
        <v>0</v>
      </c>
      <c r="AA3174" s="26">
        <v>0</v>
      </c>
      <c r="AB3174" s="26">
        <v>20.099480413914776</v>
      </c>
      <c r="AC3174" s="26">
        <v>0</v>
      </c>
      <c r="AD3174" s="26">
        <v>0</v>
      </c>
      <c r="AE3174" s="26">
        <v>20.099480413914776</v>
      </c>
    </row>
    <row r="3175" spans="1:31" x14ac:dyDescent="0.3">
      <c r="A3175">
        <v>2780577</v>
      </c>
      <c r="B3175">
        <v>1</v>
      </c>
      <c r="C3175" t="s">
        <v>81</v>
      </c>
      <c r="D3175" t="s">
        <v>118</v>
      </c>
      <c r="E3175" t="s">
        <v>132</v>
      </c>
      <c r="F3175" t="s">
        <v>9064</v>
      </c>
      <c r="G3175" t="s">
        <v>197</v>
      </c>
      <c r="H3175" t="s">
        <v>135</v>
      </c>
      <c r="I3175" t="s">
        <v>136</v>
      </c>
      <c r="J3175" t="s">
        <v>137</v>
      </c>
      <c r="K3175" t="s">
        <v>138</v>
      </c>
      <c r="L3175" t="s">
        <v>9065</v>
      </c>
      <c r="M3175" t="s">
        <v>9066</v>
      </c>
      <c r="N3175" s="26">
        <v>0.81805555500000005</v>
      </c>
      <c r="O3175">
        <v>0</v>
      </c>
      <c r="P3175">
        <v>2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 s="26">
        <v>0</v>
      </c>
      <c r="X3175" s="26">
        <v>0.40101080999126337</v>
      </c>
      <c r="Y3175" s="26">
        <v>0</v>
      </c>
      <c r="Z3175" s="26">
        <v>0</v>
      </c>
      <c r="AA3175" s="26">
        <v>0</v>
      </c>
      <c r="AB3175" s="26">
        <v>0</v>
      </c>
      <c r="AC3175" s="26">
        <v>0</v>
      </c>
      <c r="AD3175" s="26">
        <v>0</v>
      </c>
      <c r="AE3175" s="26">
        <v>0.40101080999126337</v>
      </c>
    </row>
    <row r="3176" spans="1:31" x14ac:dyDescent="0.3">
      <c r="A3176">
        <v>2780285</v>
      </c>
      <c r="B3176">
        <v>1</v>
      </c>
      <c r="C3176" t="s">
        <v>80</v>
      </c>
      <c r="D3176" t="s">
        <v>82</v>
      </c>
      <c r="E3176" t="s">
        <v>157</v>
      </c>
      <c r="F3176" t="s">
        <v>9067</v>
      </c>
      <c r="G3176" t="s">
        <v>628</v>
      </c>
      <c r="H3176" t="s">
        <v>149</v>
      </c>
      <c r="I3176" t="s">
        <v>136</v>
      </c>
      <c r="J3176" t="s">
        <v>137</v>
      </c>
      <c r="K3176" t="s">
        <v>187</v>
      </c>
      <c r="L3176" t="s">
        <v>9068</v>
      </c>
      <c r="M3176" t="s">
        <v>9069</v>
      </c>
      <c r="N3176" s="26">
        <v>3.486388888</v>
      </c>
      <c r="O3176">
        <v>0</v>
      </c>
      <c r="P3176">
        <v>2026</v>
      </c>
      <c r="Q3176">
        <v>0</v>
      </c>
      <c r="R3176">
        <v>1</v>
      </c>
      <c r="S3176">
        <v>0</v>
      </c>
      <c r="T3176">
        <v>122</v>
      </c>
      <c r="U3176">
        <v>0</v>
      </c>
      <c r="V3176">
        <v>1</v>
      </c>
      <c r="W3176" s="26">
        <v>0</v>
      </c>
      <c r="X3176" s="26">
        <v>1450.0387916749658</v>
      </c>
      <c r="Y3176" s="26">
        <v>0</v>
      </c>
      <c r="Z3176" s="26">
        <v>0.43137771071106512</v>
      </c>
      <c r="AA3176" s="26">
        <v>0</v>
      </c>
      <c r="AB3176" s="26">
        <v>562.86982612403403</v>
      </c>
      <c r="AC3176" s="26">
        <v>0</v>
      </c>
      <c r="AD3176" s="26">
        <v>2.402669197583081</v>
      </c>
      <c r="AE3176" s="26">
        <v>2015.7426647072939</v>
      </c>
    </row>
    <row r="3177" spans="1:31" x14ac:dyDescent="0.3">
      <c r="A3177">
        <v>2780360</v>
      </c>
      <c r="B3177">
        <v>1</v>
      </c>
      <c r="C3177" t="s">
        <v>81</v>
      </c>
      <c r="D3177" t="s">
        <v>118</v>
      </c>
      <c r="E3177" t="s">
        <v>132</v>
      </c>
      <c r="F3177" t="s">
        <v>9070</v>
      </c>
      <c r="G3177" t="s">
        <v>307</v>
      </c>
      <c r="H3177" t="s">
        <v>135</v>
      </c>
      <c r="I3177" t="s">
        <v>136</v>
      </c>
      <c r="J3177" t="s">
        <v>137</v>
      </c>
      <c r="K3177" t="s">
        <v>138</v>
      </c>
      <c r="L3177" t="s">
        <v>9071</v>
      </c>
      <c r="M3177" t="s">
        <v>9072</v>
      </c>
      <c r="N3177" s="26">
        <v>0.97250000000000003</v>
      </c>
      <c r="O3177">
        <v>0</v>
      </c>
      <c r="P3177">
        <v>4</v>
      </c>
      <c r="Q3177">
        <v>0</v>
      </c>
      <c r="R3177">
        <v>0</v>
      </c>
      <c r="S3177">
        <v>0</v>
      </c>
      <c r="T3177">
        <v>2</v>
      </c>
      <c r="U3177">
        <v>0</v>
      </c>
      <c r="V3177">
        <v>0</v>
      </c>
      <c r="W3177" s="26">
        <v>0</v>
      </c>
      <c r="X3177" s="26">
        <v>0.58484530057279194</v>
      </c>
      <c r="Y3177" s="26">
        <v>0</v>
      </c>
      <c r="Z3177" s="26">
        <v>0</v>
      </c>
      <c r="AA3177" s="26">
        <v>0</v>
      </c>
      <c r="AB3177" s="26">
        <v>0.61874761832294267</v>
      </c>
      <c r="AC3177" s="26">
        <v>0</v>
      </c>
      <c r="AD3177" s="26">
        <v>0</v>
      </c>
      <c r="AE3177" s="26">
        <v>1.2035929188957346</v>
      </c>
    </row>
    <row r="3178" spans="1:31" x14ac:dyDescent="0.3">
      <c r="A3178">
        <v>2780523</v>
      </c>
      <c r="B3178">
        <v>1</v>
      </c>
      <c r="C3178" t="s">
        <v>81</v>
      </c>
      <c r="D3178" t="s">
        <v>123</v>
      </c>
      <c r="E3178" t="s">
        <v>170</v>
      </c>
      <c r="F3178" t="s">
        <v>9073</v>
      </c>
      <c r="G3178" t="s">
        <v>204</v>
      </c>
      <c r="H3178" t="s">
        <v>135</v>
      </c>
      <c r="I3178" t="s">
        <v>136</v>
      </c>
      <c r="J3178" t="s">
        <v>137</v>
      </c>
      <c r="K3178" t="s">
        <v>138</v>
      </c>
      <c r="L3178" t="s">
        <v>9074</v>
      </c>
      <c r="M3178" t="s">
        <v>9075</v>
      </c>
      <c r="N3178" s="26">
        <v>2.3936111109999998</v>
      </c>
      <c r="O3178">
        <v>0</v>
      </c>
      <c r="P3178">
        <v>220</v>
      </c>
      <c r="Q3178">
        <v>0</v>
      </c>
      <c r="R3178">
        <v>0</v>
      </c>
      <c r="S3178">
        <v>0</v>
      </c>
      <c r="T3178">
        <v>77</v>
      </c>
      <c r="U3178">
        <v>0</v>
      </c>
      <c r="V3178">
        <v>0</v>
      </c>
      <c r="W3178" s="26">
        <v>0</v>
      </c>
      <c r="X3178" s="26">
        <v>112.64930030279095</v>
      </c>
      <c r="Y3178" s="26">
        <v>0</v>
      </c>
      <c r="Z3178" s="26">
        <v>0</v>
      </c>
      <c r="AA3178" s="26">
        <v>0</v>
      </c>
      <c r="AB3178" s="26">
        <v>151.39582761459945</v>
      </c>
      <c r="AC3178" s="26">
        <v>0</v>
      </c>
      <c r="AD3178" s="26">
        <v>0</v>
      </c>
      <c r="AE3178" s="26">
        <v>264.0451279173904</v>
      </c>
    </row>
    <row r="3179" spans="1:31" x14ac:dyDescent="0.3">
      <c r="A3179">
        <v>2780440</v>
      </c>
      <c r="B3179">
        <v>2</v>
      </c>
      <c r="C3179" t="s">
        <v>80</v>
      </c>
      <c r="D3179" t="s">
        <v>83</v>
      </c>
      <c r="E3179" t="s">
        <v>152</v>
      </c>
      <c r="F3179" t="s">
        <v>5613</v>
      </c>
      <c r="G3179" t="s">
        <v>3589</v>
      </c>
      <c r="H3179" t="s">
        <v>149</v>
      </c>
      <c r="I3179" t="s">
        <v>136</v>
      </c>
      <c r="J3179" t="s">
        <v>137</v>
      </c>
      <c r="K3179" t="s">
        <v>138</v>
      </c>
      <c r="L3179" t="s">
        <v>9076</v>
      </c>
      <c r="M3179" t="s">
        <v>8912</v>
      </c>
      <c r="N3179" s="26">
        <v>0.885833333</v>
      </c>
      <c r="O3179">
        <v>4</v>
      </c>
      <c r="P3179">
        <v>31</v>
      </c>
      <c r="Q3179">
        <v>0</v>
      </c>
      <c r="R3179">
        <v>0</v>
      </c>
      <c r="S3179">
        <v>7</v>
      </c>
      <c r="T3179">
        <v>3</v>
      </c>
      <c r="U3179">
        <v>0</v>
      </c>
      <c r="V3179">
        <v>0</v>
      </c>
      <c r="W3179" s="26">
        <v>45.683993445993309</v>
      </c>
      <c r="X3179" s="26">
        <v>30.982964113801202</v>
      </c>
      <c r="Y3179" s="26">
        <v>0</v>
      </c>
      <c r="Z3179" s="26">
        <v>0</v>
      </c>
      <c r="AA3179" s="26">
        <v>91.187461987810082</v>
      </c>
      <c r="AB3179" s="26">
        <v>1.4517513986511599</v>
      </c>
      <c r="AC3179" s="26">
        <v>0</v>
      </c>
      <c r="AD3179" s="26">
        <v>0</v>
      </c>
      <c r="AE3179" s="26">
        <v>169.30617094625578</v>
      </c>
    </row>
    <row r="3180" spans="1:31" x14ac:dyDescent="0.3">
      <c r="A3180">
        <v>2780231</v>
      </c>
      <c r="B3180">
        <v>1</v>
      </c>
      <c r="C3180" t="s">
        <v>81</v>
      </c>
      <c r="D3180" t="s">
        <v>113</v>
      </c>
      <c r="E3180" t="s">
        <v>157</v>
      </c>
      <c r="F3180" t="s">
        <v>9077</v>
      </c>
      <c r="G3180" t="s">
        <v>159</v>
      </c>
      <c r="H3180" t="s">
        <v>149</v>
      </c>
      <c r="I3180" t="s">
        <v>136</v>
      </c>
      <c r="J3180" t="s">
        <v>137</v>
      </c>
      <c r="K3180" t="s">
        <v>138</v>
      </c>
      <c r="L3180" t="s">
        <v>8748</v>
      </c>
      <c r="M3180" t="s">
        <v>9078</v>
      </c>
      <c r="N3180" s="26">
        <v>0.82499999999999996</v>
      </c>
      <c r="O3180">
        <v>2</v>
      </c>
      <c r="P3180">
        <v>126</v>
      </c>
      <c r="Q3180">
        <v>7</v>
      </c>
      <c r="R3180">
        <v>22</v>
      </c>
      <c r="S3180">
        <v>9</v>
      </c>
      <c r="T3180">
        <v>66</v>
      </c>
      <c r="U3180">
        <v>3</v>
      </c>
      <c r="V3180">
        <v>0</v>
      </c>
      <c r="W3180" s="26">
        <v>0.29695848439295996</v>
      </c>
      <c r="X3180" s="26">
        <v>23.106328508376407</v>
      </c>
      <c r="Y3180" s="26">
        <v>2.8151243354870998</v>
      </c>
      <c r="Z3180" s="26">
        <v>0.51792532863899399</v>
      </c>
      <c r="AA3180" s="26">
        <v>24.715839898013265</v>
      </c>
      <c r="AB3180" s="26">
        <v>89.281304357591637</v>
      </c>
      <c r="AC3180" s="26">
        <v>531.36986522201096</v>
      </c>
      <c r="AD3180" s="26">
        <v>0</v>
      </c>
      <c r="AE3180" s="26">
        <v>672.1033461345113</v>
      </c>
    </row>
    <row r="3181" spans="1:31" x14ac:dyDescent="0.3">
      <c r="A3181">
        <v>2780374</v>
      </c>
      <c r="B3181">
        <v>1</v>
      </c>
      <c r="C3181" t="s">
        <v>80</v>
      </c>
      <c r="D3181" t="s">
        <v>96</v>
      </c>
      <c r="E3181" t="s">
        <v>132</v>
      </c>
      <c r="F3181" t="s">
        <v>9079</v>
      </c>
      <c r="G3181" t="s">
        <v>287</v>
      </c>
      <c r="H3181" t="s">
        <v>135</v>
      </c>
      <c r="I3181" t="s">
        <v>136</v>
      </c>
      <c r="J3181" t="s">
        <v>3</v>
      </c>
      <c r="K3181" t="s">
        <v>138</v>
      </c>
      <c r="L3181" t="s">
        <v>9080</v>
      </c>
      <c r="M3181" t="s">
        <v>9081</v>
      </c>
      <c r="N3181" s="26">
        <v>3.6683333330000001</v>
      </c>
      <c r="O3181">
        <v>0</v>
      </c>
      <c r="P3181">
        <v>1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 s="26">
        <v>0</v>
      </c>
      <c r="X3181" s="26">
        <v>0</v>
      </c>
      <c r="Y3181" s="26">
        <v>0</v>
      </c>
      <c r="Z3181" s="26">
        <v>0</v>
      </c>
      <c r="AA3181" s="26">
        <v>0</v>
      </c>
      <c r="AB3181" s="26">
        <v>0</v>
      </c>
      <c r="AC3181" s="26">
        <v>0</v>
      </c>
      <c r="AD3181" s="26">
        <v>0</v>
      </c>
      <c r="AE3181" s="26">
        <v>0</v>
      </c>
    </row>
    <row r="3182" spans="1:31" x14ac:dyDescent="0.3">
      <c r="A3182">
        <v>2780188</v>
      </c>
      <c r="B3182">
        <v>1</v>
      </c>
      <c r="C3182" t="s">
        <v>80</v>
      </c>
      <c r="D3182" t="s">
        <v>85</v>
      </c>
      <c r="E3182" t="s">
        <v>166</v>
      </c>
      <c r="F3182" t="s">
        <v>9082</v>
      </c>
      <c r="G3182" t="s">
        <v>204</v>
      </c>
      <c r="H3182" t="s">
        <v>135</v>
      </c>
      <c r="I3182" t="s">
        <v>136</v>
      </c>
      <c r="J3182" t="s">
        <v>137</v>
      </c>
      <c r="K3182" t="s">
        <v>138</v>
      </c>
      <c r="L3182" t="s">
        <v>9083</v>
      </c>
      <c r="M3182" t="s">
        <v>9084</v>
      </c>
      <c r="N3182" s="26">
        <v>1.6488888880000001</v>
      </c>
      <c r="O3182">
        <v>0</v>
      </c>
      <c r="P3182">
        <v>28</v>
      </c>
      <c r="Q3182">
        <v>0</v>
      </c>
      <c r="R3182">
        <v>0</v>
      </c>
      <c r="S3182">
        <v>0</v>
      </c>
      <c r="T3182">
        <v>60</v>
      </c>
      <c r="U3182">
        <v>0</v>
      </c>
      <c r="V3182">
        <v>0</v>
      </c>
      <c r="W3182" s="26">
        <v>0</v>
      </c>
      <c r="X3182" s="26">
        <v>11.83980899614148</v>
      </c>
      <c r="Y3182" s="26">
        <v>0</v>
      </c>
      <c r="Z3182" s="26">
        <v>0</v>
      </c>
      <c r="AA3182" s="26">
        <v>0</v>
      </c>
      <c r="AB3182" s="26">
        <v>53.918994407046242</v>
      </c>
      <c r="AC3182" s="26">
        <v>0</v>
      </c>
      <c r="AD3182" s="26">
        <v>0</v>
      </c>
      <c r="AE3182" s="26">
        <v>65.758803403187727</v>
      </c>
    </row>
    <row r="3183" spans="1:31" x14ac:dyDescent="0.3">
      <c r="A3183">
        <v>2780437</v>
      </c>
      <c r="B3183">
        <v>1</v>
      </c>
      <c r="C3183" t="s">
        <v>80</v>
      </c>
      <c r="D3183" t="s">
        <v>84</v>
      </c>
      <c r="E3183" t="s">
        <v>146</v>
      </c>
      <c r="F3183" t="s">
        <v>9085</v>
      </c>
      <c r="G3183" t="s">
        <v>628</v>
      </c>
      <c r="H3183" t="s">
        <v>149</v>
      </c>
      <c r="I3183" t="s">
        <v>136</v>
      </c>
      <c r="J3183" t="s">
        <v>137</v>
      </c>
      <c r="K3183" t="s">
        <v>187</v>
      </c>
      <c r="L3183" t="s">
        <v>9086</v>
      </c>
      <c r="M3183" t="s">
        <v>9087</v>
      </c>
      <c r="N3183" s="26">
        <v>3.1002777770000001</v>
      </c>
      <c r="O3183">
        <v>0</v>
      </c>
      <c r="P3183">
        <v>539</v>
      </c>
      <c r="Q3183">
        <v>0</v>
      </c>
      <c r="R3183">
        <v>1</v>
      </c>
      <c r="S3183">
        <v>0</v>
      </c>
      <c r="T3183">
        <v>31</v>
      </c>
      <c r="U3183">
        <v>0</v>
      </c>
      <c r="V3183">
        <v>0</v>
      </c>
      <c r="W3183" s="26">
        <v>0</v>
      </c>
      <c r="X3183" s="26">
        <v>324.59089120071695</v>
      </c>
      <c r="Y3183" s="26">
        <v>0</v>
      </c>
      <c r="Z3183" s="26">
        <v>0.36447548875492142</v>
      </c>
      <c r="AA3183" s="26">
        <v>0</v>
      </c>
      <c r="AB3183" s="26">
        <v>48.92806005183143</v>
      </c>
      <c r="AC3183" s="26">
        <v>0</v>
      </c>
      <c r="AD3183" s="26">
        <v>0</v>
      </c>
      <c r="AE3183" s="26">
        <v>373.88342674130331</v>
      </c>
    </row>
    <row r="3184" spans="1:31" x14ac:dyDescent="0.3">
      <c r="A3184">
        <v>2780294</v>
      </c>
      <c r="B3184">
        <v>1</v>
      </c>
      <c r="C3184" t="s">
        <v>80</v>
      </c>
      <c r="D3184" t="s">
        <v>94</v>
      </c>
      <c r="E3184" t="s">
        <v>157</v>
      </c>
      <c r="F3184" t="s">
        <v>9088</v>
      </c>
      <c r="G3184" t="s">
        <v>159</v>
      </c>
      <c r="H3184" t="s">
        <v>149</v>
      </c>
      <c r="I3184" t="s">
        <v>136</v>
      </c>
      <c r="J3184" t="s">
        <v>137</v>
      </c>
      <c r="K3184" t="s">
        <v>138</v>
      </c>
      <c r="L3184" t="s">
        <v>9089</v>
      </c>
      <c r="M3184" t="s">
        <v>9090</v>
      </c>
      <c r="N3184" s="26">
        <v>0.57611111100000001</v>
      </c>
      <c r="O3184">
        <v>0</v>
      </c>
      <c r="P3184">
        <v>0</v>
      </c>
      <c r="Q3184">
        <v>21</v>
      </c>
      <c r="R3184">
        <v>52</v>
      </c>
      <c r="S3184">
        <v>1</v>
      </c>
      <c r="T3184">
        <v>3</v>
      </c>
      <c r="U3184">
        <v>1</v>
      </c>
      <c r="V3184">
        <v>0</v>
      </c>
      <c r="W3184" s="26">
        <v>0</v>
      </c>
      <c r="X3184" s="26">
        <v>0</v>
      </c>
      <c r="Y3184" s="26">
        <v>1.349817104168447</v>
      </c>
      <c r="Z3184" s="26">
        <v>0.90561026227240937</v>
      </c>
      <c r="AA3184" s="26">
        <v>9.811362152124417</v>
      </c>
      <c r="AB3184" s="26">
        <v>0</v>
      </c>
      <c r="AC3184" s="26">
        <v>153.19339339417246</v>
      </c>
      <c r="AD3184" s="26">
        <v>0</v>
      </c>
      <c r="AE3184" s="26">
        <v>165.26018291273772</v>
      </c>
    </row>
    <row r="3185" spans="1:31" x14ac:dyDescent="0.3">
      <c r="A3185">
        <v>2780629</v>
      </c>
      <c r="B3185">
        <v>1</v>
      </c>
      <c r="C3185" t="s">
        <v>81</v>
      </c>
      <c r="D3185" t="s">
        <v>118</v>
      </c>
      <c r="E3185" t="s">
        <v>170</v>
      </c>
      <c r="F3185" t="s">
        <v>9091</v>
      </c>
      <c r="G3185" t="s">
        <v>204</v>
      </c>
      <c r="H3185" t="s">
        <v>135</v>
      </c>
      <c r="I3185" t="s">
        <v>136</v>
      </c>
      <c r="J3185" t="s">
        <v>137</v>
      </c>
      <c r="K3185" t="s">
        <v>138</v>
      </c>
      <c r="L3185" t="s">
        <v>9092</v>
      </c>
      <c r="M3185" t="s">
        <v>9093</v>
      </c>
      <c r="N3185" s="26">
        <v>0.67583333300000004</v>
      </c>
      <c r="O3185">
        <v>0</v>
      </c>
      <c r="P3185">
        <v>97</v>
      </c>
      <c r="Q3185">
        <v>0</v>
      </c>
      <c r="R3185">
        <v>2</v>
      </c>
      <c r="S3185">
        <v>0</v>
      </c>
      <c r="T3185">
        <v>20</v>
      </c>
      <c r="U3185">
        <v>0</v>
      </c>
      <c r="V3185">
        <v>0</v>
      </c>
      <c r="W3185" s="26">
        <v>0</v>
      </c>
      <c r="X3185" s="26">
        <v>17.381811277379061</v>
      </c>
      <c r="Y3185" s="26">
        <v>0</v>
      </c>
      <c r="Z3185" s="26">
        <v>0</v>
      </c>
      <c r="AA3185" s="26">
        <v>0</v>
      </c>
      <c r="AB3185" s="26">
        <v>6.1339682790318344</v>
      </c>
      <c r="AC3185" s="26">
        <v>0</v>
      </c>
      <c r="AD3185" s="26">
        <v>0</v>
      </c>
      <c r="AE3185" s="26">
        <v>23.515779556410894</v>
      </c>
    </row>
    <row r="3186" spans="1:31" x14ac:dyDescent="0.3">
      <c r="A3186">
        <v>2780148</v>
      </c>
      <c r="B3186">
        <v>1</v>
      </c>
      <c r="C3186" t="s">
        <v>80</v>
      </c>
      <c r="D3186" t="s">
        <v>105</v>
      </c>
      <c r="E3186" t="s">
        <v>170</v>
      </c>
      <c r="F3186" t="s">
        <v>9094</v>
      </c>
      <c r="G3186" t="s">
        <v>143</v>
      </c>
      <c r="H3186" t="s">
        <v>135</v>
      </c>
      <c r="I3186" t="s">
        <v>136</v>
      </c>
      <c r="J3186" t="s">
        <v>137</v>
      </c>
      <c r="K3186" t="s">
        <v>138</v>
      </c>
      <c r="L3186" t="s">
        <v>9095</v>
      </c>
      <c r="M3186" t="s">
        <v>9096</v>
      </c>
      <c r="N3186" s="26">
        <v>0.59666666599999996</v>
      </c>
      <c r="O3186">
        <v>0</v>
      </c>
      <c r="P3186">
        <v>12</v>
      </c>
      <c r="Q3186">
        <v>0</v>
      </c>
      <c r="R3186">
        <v>2</v>
      </c>
      <c r="S3186">
        <v>0</v>
      </c>
      <c r="T3186">
        <v>14</v>
      </c>
      <c r="U3186">
        <v>0</v>
      </c>
      <c r="V3186">
        <v>0</v>
      </c>
      <c r="W3186" s="26">
        <v>0</v>
      </c>
      <c r="X3186" s="26">
        <v>1.852956415349293</v>
      </c>
      <c r="Y3186" s="26">
        <v>0</v>
      </c>
      <c r="Z3186" s="26">
        <v>0</v>
      </c>
      <c r="AA3186" s="26">
        <v>0</v>
      </c>
      <c r="AB3186" s="26">
        <v>3.5266647006211551</v>
      </c>
      <c r="AC3186" s="26">
        <v>0</v>
      </c>
      <c r="AD3186" s="26">
        <v>0</v>
      </c>
      <c r="AE3186" s="26">
        <v>5.3796211159704477</v>
      </c>
    </row>
    <row r="3187" spans="1:31" x14ac:dyDescent="0.3">
      <c r="A3187">
        <v>2780484</v>
      </c>
      <c r="B3187">
        <v>2</v>
      </c>
      <c r="C3187" t="s">
        <v>80</v>
      </c>
      <c r="D3187" t="s">
        <v>107</v>
      </c>
      <c r="E3187" t="s">
        <v>141</v>
      </c>
      <c r="F3187" t="s">
        <v>9097</v>
      </c>
      <c r="G3187" t="s">
        <v>303</v>
      </c>
      <c r="H3187" t="s">
        <v>135</v>
      </c>
      <c r="I3187" t="s">
        <v>136</v>
      </c>
      <c r="J3187" t="s">
        <v>137</v>
      </c>
      <c r="K3187" t="s">
        <v>138</v>
      </c>
      <c r="L3187" t="s">
        <v>8746</v>
      </c>
      <c r="M3187" t="s">
        <v>9098</v>
      </c>
      <c r="N3187" s="26">
        <v>0.77416666599999995</v>
      </c>
      <c r="O3187">
        <v>0</v>
      </c>
      <c r="P3187">
        <v>97</v>
      </c>
      <c r="Q3187">
        <v>0</v>
      </c>
      <c r="R3187">
        <v>6</v>
      </c>
      <c r="S3187">
        <v>0</v>
      </c>
      <c r="T3187">
        <v>9</v>
      </c>
      <c r="U3187">
        <v>0</v>
      </c>
      <c r="V3187">
        <v>0</v>
      </c>
      <c r="W3187" s="26">
        <v>0</v>
      </c>
      <c r="X3187" s="26">
        <v>10.663723564624034</v>
      </c>
      <c r="Y3187" s="26">
        <v>0</v>
      </c>
      <c r="Z3187" s="26">
        <v>6.9144715567234755E-2</v>
      </c>
      <c r="AA3187" s="26">
        <v>0</v>
      </c>
      <c r="AB3187" s="26">
        <v>2.7566657672374864</v>
      </c>
      <c r="AC3187" s="26">
        <v>0</v>
      </c>
      <c r="AD3187" s="26">
        <v>0</v>
      </c>
      <c r="AE3187" s="26">
        <v>13.489534047428755</v>
      </c>
    </row>
    <row r="3188" spans="1:31" x14ac:dyDescent="0.3">
      <c r="A3188">
        <v>2780171</v>
      </c>
      <c r="B3188">
        <v>1</v>
      </c>
      <c r="C3188" t="s">
        <v>81</v>
      </c>
      <c r="D3188" t="s">
        <v>113</v>
      </c>
      <c r="E3188" t="s">
        <v>166</v>
      </c>
      <c r="F3188" t="s">
        <v>9099</v>
      </c>
      <c r="G3188" t="s">
        <v>204</v>
      </c>
      <c r="H3188" t="s">
        <v>135</v>
      </c>
      <c r="I3188" t="s">
        <v>136</v>
      </c>
      <c r="J3188" t="s">
        <v>137</v>
      </c>
      <c r="K3188" t="s">
        <v>138</v>
      </c>
      <c r="L3188" t="s">
        <v>9100</v>
      </c>
      <c r="M3188" t="s">
        <v>9101</v>
      </c>
      <c r="N3188" s="26">
        <v>1.218611111</v>
      </c>
      <c r="O3188">
        <v>0</v>
      </c>
      <c r="P3188">
        <v>6</v>
      </c>
      <c r="Q3188">
        <v>0</v>
      </c>
      <c r="R3188">
        <v>0</v>
      </c>
      <c r="S3188">
        <v>0</v>
      </c>
      <c r="T3188">
        <v>67</v>
      </c>
      <c r="U3188">
        <v>0</v>
      </c>
      <c r="V3188">
        <v>0</v>
      </c>
      <c r="W3188" s="26">
        <v>0</v>
      </c>
      <c r="X3188" s="26">
        <v>1.9729955607955312</v>
      </c>
      <c r="Y3188" s="26">
        <v>0</v>
      </c>
      <c r="Z3188" s="26">
        <v>0</v>
      </c>
      <c r="AA3188" s="26">
        <v>0</v>
      </c>
      <c r="AB3188" s="26">
        <v>18.584232335081214</v>
      </c>
      <c r="AC3188" s="26">
        <v>0</v>
      </c>
      <c r="AD3188" s="26">
        <v>0</v>
      </c>
      <c r="AE3188" s="26">
        <v>20.557227895876746</v>
      </c>
    </row>
    <row r="3189" spans="1:31" x14ac:dyDescent="0.3">
      <c r="A3189">
        <v>2780271</v>
      </c>
      <c r="B3189">
        <v>1</v>
      </c>
      <c r="C3189" t="s">
        <v>81</v>
      </c>
      <c r="D3189" t="s">
        <v>118</v>
      </c>
      <c r="E3189" t="s">
        <v>152</v>
      </c>
      <c r="F3189" t="s">
        <v>9102</v>
      </c>
      <c r="G3189" t="s">
        <v>628</v>
      </c>
      <c r="H3189" t="s">
        <v>149</v>
      </c>
      <c r="I3189" t="s">
        <v>136</v>
      </c>
      <c r="J3189" t="s">
        <v>137</v>
      </c>
      <c r="K3189" t="s">
        <v>187</v>
      </c>
      <c r="L3189" t="s">
        <v>9078</v>
      </c>
      <c r="M3189" t="s">
        <v>9103</v>
      </c>
      <c r="N3189" s="26">
        <v>6.8569444439999998</v>
      </c>
      <c r="O3189">
        <v>4</v>
      </c>
      <c r="P3189">
        <v>3640</v>
      </c>
      <c r="Q3189">
        <v>19</v>
      </c>
      <c r="R3189">
        <v>103</v>
      </c>
      <c r="S3189">
        <v>23</v>
      </c>
      <c r="T3189">
        <v>443</v>
      </c>
      <c r="U3189">
        <v>4</v>
      </c>
      <c r="V3189">
        <v>1</v>
      </c>
      <c r="W3189" s="26">
        <v>10.716763181078365</v>
      </c>
      <c r="X3189" s="26">
        <v>5138.4039878975946</v>
      </c>
      <c r="Y3189" s="26">
        <v>0</v>
      </c>
      <c r="Z3189" s="26">
        <v>222.46723660919983</v>
      </c>
      <c r="AA3189" s="26">
        <v>2036.2407351149936</v>
      </c>
      <c r="AB3189" s="26">
        <v>2054.2031405187913</v>
      </c>
      <c r="AC3189" s="26">
        <v>6009.6729111904397</v>
      </c>
      <c r="AD3189" s="26">
        <v>41.23015941307834</v>
      </c>
      <c r="AE3189" s="26">
        <v>15512.934933925177</v>
      </c>
    </row>
    <row r="3190" spans="1:31" x14ac:dyDescent="0.3">
      <c r="A3190">
        <v>2780211</v>
      </c>
      <c r="B3190">
        <v>1</v>
      </c>
      <c r="C3190" t="s">
        <v>80</v>
      </c>
      <c r="D3190" t="s">
        <v>111</v>
      </c>
      <c r="E3190" t="s">
        <v>141</v>
      </c>
      <c r="F3190" t="s">
        <v>9104</v>
      </c>
      <c r="G3190" t="s">
        <v>344</v>
      </c>
      <c r="H3190" t="s">
        <v>135</v>
      </c>
      <c r="I3190" t="s">
        <v>136</v>
      </c>
      <c r="J3190" t="s">
        <v>137</v>
      </c>
      <c r="K3190" t="s">
        <v>138</v>
      </c>
      <c r="L3190" t="s">
        <v>9105</v>
      </c>
      <c r="M3190" t="s">
        <v>9106</v>
      </c>
      <c r="N3190" s="26">
        <v>1.2197222219999999</v>
      </c>
      <c r="O3190">
        <v>0</v>
      </c>
      <c r="P3190">
        <v>0</v>
      </c>
      <c r="Q3190">
        <v>0</v>
      </c>
      <c r="R3190">
        <v>2</v>
      </c>
      <c r="S3190">
        <v>0</v>
      </c>
      <c r="T3190">
        <v>49</v>
      </c>
      <c r="U3190">
        <v>0</v>
      </c>
      <c r="V3190">
        <v>0</v>
      </c>
      <c r="W3190" s="26">
        <v>0</v>
      </c>
      <c r="X3190" s="26">
        <v>0</v>
      </c>
      <c r="Y3190" s="26">
        <v>0</v>
      </c>
      <c r="Z3190" s="26">
        <v>0.66131029163742339</v>
      </c>
      <c r="AA3190" s="26">
        <v>0</v>
      </c>
      <c r="AB3190" s="26">
        <v>94.943910077410564</v>
      </c>
      <c r="AC3190" s="26">
        <v>0</v>
      </c>
      <c r="AD3190" s="26">
        <v>0</v>
      </c>
      <c r="AE3190" s="26">
        <v>95.605220369047984</v>
      </c>
    </row>
    <row r="3191" spans="1:31" x14ac:dyDescent="0.3">
      <c r="A3191">
        <v>2780566</v>
      </c>
      <c r="B3191">
        <v>1</v>
      </c>
      <c r="C3191" t="s">
        <v>80</v>
      </c>
      <c r="D3191" t="s">
        <v>100</v>
      </c>
      <c r="E3191" t="s">
        <v>157</v>
      </c>
      <c r="F3191" t="s">
        <v>9107</v>
      </c>
      <c r="G3191" t="s">
        <v>159</v>
      </c>
      <c r="H3191" t="s">
        <v>149</v>
      </c>
      <c r="I3191" t="s">
        <v>136</v>
      </c>
      <c r="J3191" t="s">
        <v>137</v>
      </c>
      <c r="K3191" t="s">
        <v>138</v>
      </c>
      <c r="L3191" t="s">
        <v>8675</v>
      </c>
      <c r="M3191" t="s">
        <v>9108</v>
      </c>
      <c r="N3191" s="26">
        <v>0.30722222199999999</v>
      </c>
      <c r="O3191">
        <v>0</v>
      </c>
      <c r="P3191">
        <v>32</v>
      </c>
      <c r="Q3191">
        <v>1</v>
      </c>
      <c r="R3191">
        <v>13</v>
      </c>
      <c r="S3191">
        <v>15</v>
      </c>
      <c r="T3191">
        <v>657</v>
      </c>
      <c r="U3191">
        <v>13</v>
      </c>
      <c r="V3191">
        <v>133</v>
      </c>
      <c r="W3191" s="26">
        <v>0</v>
      </c>
      <c r="X3191" s="26">
        <v>2.2254211781131268</v>
      </c>
      <c r="Y3191" s="26">
        <v>0.50315469178268646</v>
      </c>
      <c r="Z3191" s="26">
        <v>0.38525742018620635</v>
      </c>
      <c r="AA3191" s="26">
        <v>27.770795541478943</v>
      </c>
      <c r="AB3191" s="26">
        <v>397.65029939017529</v>
      </c>
      <c r="AC3191" s="26">
        <v>110.37809826821815</v>
      </c>
      <c r="AD3191" s="26">
        <v>421.64153425364435</v>
      </c>
      <c r="AE3191" s="26">
        <v>960.55456074359881</v>
      </c>
    </row>
    <row r="3192" spans="1:31" x14ac:dyDescent="0.3">
      <c r="A3192">
        <v>2780317</v>
      </c>
      <c r="B3192">
        <v>1</v>
      </c>
      <c r="C3192" t="s">
        <v>81</v>
      </c>
      <c r="D3192" t="s">
        <v>127</v>
      </c>
      <c r="E3192" t="s">
        <v>146</v>
      </c>
      <c r="F3192" t="s">
        <v>9109</v>
      </c>
      <c r="G3192" t="s">
        <v>148</v>
      </c>
      <c r="H3192" t="s">
        <v>149</v>
      </c>
      <c r="I3192" t="s">
        <v>136</v>
      </c>
      <c r="J3192" t="s">
        <v>137</v>
      </c>
      <c r="K3192" t="s">
        <v>138</v>
      </c>
      <c r="L3192" t="s">
        <v>9110</v>
      </c>
      <c r="M3192" t="s">
        <v>9111</v>
      </c>
      <c r="N3192" s="26">
        <v>0.92583333300000004</v>
      </c>
      <c r="O3192">
        <v>0</v>
      </c>
      <c r="P3192">
        <v>226</v>
      </c>
      <c r="Q3192">
        <v>0</v>
      </c>
      <c r="R3192">
        <v>0</v>
      </c>
      <c r="S3192">
        <v>0</v>
      </c>
      <c r="T3192">
        <v>13</v>
      </c>
      <c r="U3192">
        <v>0</v>
      </c>
      <c r="V3192">
        <v>0</v>
      </c>
      <c r="W3192" s="26">
        <v>0</v>
      </c>
      <c r="X3192" s="26">
        <v>39.606926786976608</v>
      </c>
      <c r="Y3192" s="26">
        <v>0</v>
      </c>
      <c r="Z3192" s="26">
        <v>0</v>
      </c>
      <c r="AA3192" s="26">
        <v>0</v>
      </c>
      <c r="AB3192" s="26">
        <v>5.2368683373418543</v>
      </c>
      <c r="AC3192" s="26">
        <v>0</v>
      </c>
      <c r="AD3192" s="26">
        <v>0</v>
      </c>
      <c r="AE3192" s="26">
        <v>44.843795124318461</v>
      </c>
    </row>
    <row r="3193" spans="1:31" x14ac:dyDescent="0.3">
      <c r="A3193">
        <v>2780311</v>
      </c>
      <c r="B3193">
        <v>1</v>
      </c>
      <c r="C3193" t="s">
        <v>80</v>
      </c>
      <c r="D3193" t="s">
        <v>105</v>
      </c>
      <c r="E3193" t="s">
        <v>141</v>
      </c>
      <c r="F3193" t="s">
        <v>9112</v>
      </c>
      <c r="G3193" t="s">
        <v>143</v>
      </c>
      <c r="H3193" t="s">
        <v>135</v>
      </c>
      <c r="I3193" t="s">
        <v>136</v>
      </c>
      <c r="J3193" t="s">
        <v>137</v>
      </c>
      <c r="K3193" t="s">
        <v>138</v>
      </c>
      <c r="L3193" t="s">
        <v>9113</v>
      </c>
      <c r="M3193" t="s">
        <v>9114</v>
      </c>
      <c r="N3193" s="26">
        <v>1.6630555549999999</v>
      </c>
      <c r="O3193">
        <v>0</v>
      </c>
      <c r="P3193">
        <v>470</v>
      </c>
      <c r="Q3193">
        <v>0</v>
      </c>
      <c r="R3193">
        <v>0</v>
      </c>
      <c r="S3193">
        <v>0</v>
      </c>
      <c r="T3193">
        <v>22</v>
      </c>
      <c r="U3193">
        <v>0</v>
      </c>
      <c r="V3193">
        <v>0</v>
      </c>
      <c r="W3193" s="26">
        <v>0</v>
      </c>
      <c r="X3193" s="26">
        <v>205.0372823884199</v>
      </c>
      <c r="Y3193" s="26">
        <v>0</v>
      </c>
      <c r="Z3193" s="26">
        <v>0</v>
      </c>
      <c r="AA3193" s="26">
        <v>0</v>
      </c>
      <c r="AB3193" s="26">
        <v>98.01100110689768</v>
      </c>
      <c r="AC3193" s="26">
        <v>0</v>
      </c>
      <c r="AD3193" s="26">
        <v>0</v>
      </c>
      <c r="AE3193" s="26">
        <v>303.04828349531761</v>
      </c>
    </row>
    <row r="3194" spans="1:31" x14ac:dyDescent="0.3">
      <c r="A3194">
        <v>2780254</v>
      </c>
      <c r="B3194">
        <v>1</v>
      </c>
      <c r="C3194" t="s">
        <v>81</v>
      </c>
      <c r="D3194" t="s">
        <v>112</v>
      </c>
      <c r="E3194" t="s">
        <v>146</v>
      </c>
      <c r="F3194" t="s">
        <v>9115</v>
      </c>
      <c r="G3194" t="s">
        <v>186</v>
      </c>
      <c r="H3194" t="s">
        <v>149</v>
      </c>
      <c r="I3194" t="s">
        <v>136</v>
      </c>
      <c r="J3194" t="s">
        <v>137</v>
      </c>
      <c r="K3194" t="s">
        <v>187</v>
      </c>
      <c r="L3194" t="s">
        <v>9116</v>
      </c>
      <c r="M3194" t="s">
        <v>9117</v>
      </c>
      <c r="N3194" s="26">
        <v>4.4347222220000004</v>
      </c>
      <c r="O3194">
        <v>0</v>
      </c>
      <c r="P3194">
        <v>3373</v>
      </c>
      <c r="Q3194">
        <v>0</v>
      </c>
      <c r="R3194">
        <v>7</v>
      </c>
      <c r="S3194">
        <v>1</v>
      </c>
      <c r="T3194">
        <v>274</v>
      </c>
      <c r="U3194">
        <v>0</v>
      </c>
      <c r="V3194">
        <v>0</v>
      </c>
      <c r="W3194" s="26">
        <v>0</v>
      </c>
      <c r="X3194" s="26">
        <v>2581.424056450805</v>
      </c>
      <c r="Y3194" s="26">
        <v>0</v>
      </c>
      <c r="Z3194" s="26">
        <v>1.3801847583003428</v>
      </c>
      <c r="AA3194" s="26">
        <v>848.8508026885454</v>
      </c>
      <c r="AB3194" s="26">
        <v>801.14843195073877</v>
      </c>
      <c r="AC3194" s="26">
        <v>0</v>
      </c>
      <c r="AD3194" s="26">
        <v>0</v>
      </c>
      <c r="AE3194" s="26">
        <v>4232.80347584839</v>
      </c>
    </row>
    <row r="3195" spans="1:31" x14ac:dyDescent="0.3">
      <c r="A3195">
        <v>2780563</v>
      </c>
      <c r="B3195">
        <v>1</v>
      </c>
      <c r="C3195" t="s">
        <v>80</v>
      </c>
      <c r="D3195" t="s">
        <v>110</v>
      </c>
      <c r="E3195" t="s">
        <v>132</v>
      </c>
      <c r="F3195" t="s">
        <v>8429</v>
      </c>
      <c r="G3195" t="s">
        <v>134</v>
      </c>
      <c r="H3195" t="s">
        <v>135</v>
      </c>
      <c r="I3195" t="s">
        <v>136</v>
      </c>
      <c r="J3195" t="s">
        <v>137</v>
      </c>
      <c r="K3195" t="s">
        <v>138</v>
      </c>
      <c r="L3195" t="s">
        <v>9118</v>
      </c>
      <c r="M3195" t="s">
        <v>9119</v>
      </c>
      <c r="N3195" s="26">
        <v>0.38888888799999999</v>
      </c>
      <c r="O3195">
        <v>0</v>
      </c>
      <c r="P3195">
        <v>9</v>
      </c>
      <c r="Q3195">
        <v>0</v>
      </c>
      <c r="R3195">
        <v>0</v>
      </c>
      <c r="S3195">
        <v>0</v>
      </c>
      <c r="T3195">
        <v>2</v>
      </c>
      <c r="U3195">
        <v>0</v>
      </c>
      <c r="V3195">
        <v>0</v>
      </c>
      <c r="W3195" s="26">
        <v>0</v>
      </c>
      <c r="X3195" s="26">
        <v>0.95887594714715729</v>
      </c>
      <c r="Y3195" s="26">
        <v>0</v>
      </c>
      <c r="Z3195" s="26">
        <v>0</v>
      </c>
      <c r="AA3195" s="26">
        <v>0</v>
      </c>
      <c r="AB3195" s="26">
        <v>8.6298537025465E-2</v>
      </c>
      <c r="AC3195" s="26">
        <v>0</v>
      </c>
      <c r="AD3195" s="26">
        <v>0</v>
      </c>
      <c r="AE3195" s="26">
        <v>1.0451744841726223</v>
      </c>
    </row>
    <row r="3196" spans="1:31" x14ac:dyDescent="0.3">
      <c r="A3196">
        <v>2780540</v>
      </c>
      <c r="B3196">
        <v>1</v>
      </c>
      <c r="C3196" t="s">
        <v>80</v>
      </c>
      <c r="D3196" t="s">
        <v>88</v>
      </c>
      <c r="E3196" t="s">
        <v>157</v>
      </c>
      <c r="F3196" t="s">
        <v>9120</v>
      </c>
      <c r="G3196" t="s">
        <v>159</v>
      </c>
      <c r="H3196" t="s">
        <v>149</v>
      </c>
      <c r="I3196" t="s">
        <v>136</v>
      </c>
      <c r="J3196" t="s">
        <v>137</v>
      </c>
      <c r="K3196" t="s">
        <v>138</v>
      </c>
      <c r="L3196" t="s">
        <v>9121</v>
      </c>
      <c r="M3196" t="s">
        <v>9122</v>
      </c>
      <c r="N3196" s="26">
        <v>1.358333333</v>
      </c>
      <c r="O3196">
        <v>0</v>
      </c>
      <c r="P3196">
        <v>0</v>
      </c>
      <c r="Q3196">
        <v>0</v>
      </c>
      <c r="R3196">
        <v>0</v>
      </c>
      <c r="S3196">
        <v>3</v>
      </c>
      <c r="T3196">
        <v>0</v>
      </c>
      <c r="U3196">
        <v>0</v>
      </c>
      <c r="V3196">
        <v>0</v>
      </c>
      <c r="W3196" s="26">
        <v>0</v>
      </c>
      <c r="X3196" s="26">
        <v>0</v>
      </c>
      <c r="Y3196" s="26">
        <v>0</v>
      </c>
      <c r="Z3196" s="26">
        <v>0</v>
      </c>
      <c r="AA3196" s="26">
        <v>45.457445494373061</v>
      </c>
      <c r="AB3196" s="26">
        <v>0</v>
      </c>
      <c r="AC3196" s="26">
        <v>0</v>
      </c>
      <c r="AD3196" s="26">
        <v>0</v>
      </c>
      <c r="AE3196" s="26">
        <v>45.457445494373061</v>
      </c>
    </row>
    <row r="3197" spans="1:31" x14ac:dyDescent="0.3">
      <c r="A3197">
        <v>2780397</v>
      </c>
      <c r="B3197">
        <v>1</v>
      </c>
      <c r="C3197" t="s">
        <v>80</v>
      </c>
      <c r="D3197" t="s">
        <v>104</v>
      </c>
      <c r="E3197" t="s">
        <v>157</v>
      </c>
      <c r="F3197" t="s">
        <v>9123</v>
      </c>
      <c r="G3197" t="s">
        <v>159</v>
      </c>
      <c r="H3197" t="s">
        <v>149</v>
      </c>
      <c r="I3197" t="s">
        <v>136</v>
      </c>
      <c r="J3197" t="s">
        <v>137</v>
      </c>
      <c r="K3197" t="s">
        <v>138</v>
      </c>
      <c r="L3197" t="s">
        <v>9124</v>
      </c>
      <c r="M3197" t="s">
        <v>9125</v>
      </c>
      <c r="N3197" s="26">
        <v>1.75</v>
      </c>
      <c r="O3197">
        <v>10</v>
      </c>
      <c r="P3197">
        <v>0</v>
      </c>
      <c r="Q3197">
        <v>75</v>
      </c>
      <c r="R3197">
        <v>0</v>
      </c>
      <c r="S3197">
        <v>24</v>
      </c>
      <c r="T3197">
        <v>2</v>
      </c>
      <c r="U3197">
        <v>0</v>
      </c>
      <c r="V3197">
        <v>0</v>
      </c>
      <c r="W3197" s="26">
        <v>13.232417163365927</v>
      </c>
      <c r="X3197" s="26">
        <v>0</v>
      </c>
      <c r="Y3197" s="26">
        <v>271.10253889874298</v>
      </c>
      <c r="Z3197" s="26">
        <v>0</v>
      </c>
      <c r="AA3197" s="26">
        <v>152.57160775263526</v>
      </c>
      <c r="AB3197" s="26">
        <v>17.422763335320123</v>
      </c>
      <c r="AC3197" s="26">
        <v>0</v>
      </c>
      <c r="AD3197" s="26">
        <v>0</v>
      </c>
      <c r="AE3197" s="26">
        <v>454.32932715006427</v>
      </c>
    </row>
    <row r="3198" spans="1:31" x14ac:dyDescent="0.3">
      <c r="A3198">
        <v>2780234</v>
      </c>
      <c r="B3198">
        <v>1</v>
      </c>
      <c r="C3198" t="s">
        <v>80</v>
      </c>
      <c r="D3198" t="s">
        <v>104</v>
      </c>
      <c r="E3198" t="s">
        <v>152</v>
      </c>
      <c r="F3198" t="s">
        <v>9126</v>
      </c>
      <c r="G3198" t="s">
        <v>159</v>
      </c>
      <c r="H3198" t="s">
        <v>149</v>
      </c>
      <c r="I3198" t="s">
        <v>136</v>
      </c>
      <c r="J3198" t="s">
        <v>137</v>
      </c>
      <c r="K3198" t="s">
        <v>138</v>
      </c>
      <c r="L3198" t="s">
        <v>9127</v>
      </c>
      <c r="M3198" t="s">
        <v>9128</v>
      </c>
      <c r="N3198" s="26">
        <v>0.68333333299999999</v>
      </c>
      <c r="O3198">
        <v>1</v>
      </c>
      <c r="P3198">
        <v>105</v>
      </c>
      <c r="Q3198">
        <v>6</v>
      </c>
      <c r="R3198">
        <v>15</v>
      </c>
      <c r="S3198">
        <v>4</v>
      </c>
      <c r="T3198">
        <v>38</v>
      </c>
      <c r="U3198">
        <v>1</v>
      </c>
      <c r="V3198">
        <v>0</v>
      </c>
      <c r="W3198" s="26">
        <v>0.68018172299475665</v>
      </c>
      <c r="X3198" s="26">
        <v>21.649034335646505</v>
      </c>
      <c r="Y3198" s="26">
        <v>1.5395909903105385</v>
      </c>
      <c r="Z3198" s="26">
        <v>5.8106423445170101</v>
      </c>
      <c r="AA3198" s="26">
        <v>17.901836142970826</v>
      </c>
      <c r="AB3198" s="26">
        <v>18.449183259484016</v>
      </c>
      <c r="AC3198" s="26">
        <v>89.8341844208</v>
      </c>
      <c r="AD3198" s="26">
        <v>0</v>
      </c>
      <c r="AE3198" s="26">
        <v>155.86465321672364</v>
      </c>
    </row>
    <row r="3199" spans="1:31" x14ac:dyDescent="0.3">
      <c r="A3199">
        <v>2780376</v>
      </c>
      <c r="B3199">
        <v>2</v>
      </c>
      <c r="C3199" t="s">
        <v>80</v>
      </c>
      <c r="D3199" t="s">
        <v>94</v>
      </c>
      <c r="E3199" t="s">
        <v>141</v>
      </c>
      <c r="F3199" t="s">
        <v>9129</v>
      </c>
      <c r="G3199" t="s">
        <v>425</v>
      </c>
      <c r="H3199" t="s">
        <v>135</v>
      </c>
      <c r="I3199" t="s">
        <v>136</v>
      </c>
      <c r="J3199" t="s">
        <v>137</v>
      </c>
      <c r="K3199" t="s">
        <v>138</v>
      </c>
      <c r="L3199" t="s">
        <v>8889</v>
      </c>
      <c r="M3199" t="s">
        <v>9130</v>
      </c>
      <c r="N3199" s="26">
        <v>2.7411111109999999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68</v>
      </c>
      <c r="U3199">
        <v>0</v>
      </c>
      <c r="V3199">
        <v>0</v>
      </c>
      <c r="W3199" s="26">
        <v>0</v>
      </c>
      <c r="X3199" s="26">
        <v>0</v>
      </c>
      <c r="Y3199" s="26">
        <v>0</v>
      </c>
      <c r="Z3199" s="26">
        <v>0</v>
      </c>
      <c r="AA3199" s="26">
        <v>0</v>
      </c>
      <c r="AB3199" s="26">
        <v>138.79053398961599</v>
      </c>
      <c r="AC3199" s="26">
        <v>0</v>
      </c>
      <c r="AD3199" s="26">
        <v>0</v>
      </c>
      <c r="AE3199" s="26">
        <v>138.79053398961599</v>
      </c>
    </row>
    <row r="3200" spans="1:31" x14ac:dyDescent="0.3">
      <c r="A3200">
        <v>2780440</v>
      </c>
      <c r="B3200">
        <v>1</v>
      </c>
      <c r="C3200" t="s">
        <v>80</v>
      </c>
      <c r="D3200" t="s">
        <v>83</v>
      </c>
      <c r="E3200" t="s">
        <v>152</v>
      </c>
      <c r="F3200" t="s">
        <v>9131</v>
      </c>
      <c r="G3200" t="s">
        <v>3589</v>
      </c>
      <c r="H3200" t="s">
        <v>149</v>
      </c>
      <c r="I3200" t="s">
        <v>136</v>
      </c>
      <c r="J3200" t="s">
        <v>137</v>
      </c>
      <c r="K3200" t="s">
        <v>138</v>
      </c>
      <c r="L3200" t="s">
        <v>9132</v>
      </c>
      <c r="M3200" t="s">
        <v>9076</v>
      </c>
      <c r="N3200" s="26">
        <v>1.0694444439999999</v>
      </c>
      <c r="O3200">
        <v>18</v>
      </c>
      <c r="P3200">
        <v>1512</v>
      </c>
      <c r="Q3200">
        <v>17</v>
      </c>
      <c r="R3200">
        <v>82</v>
      </c>
      <c r="S3200">
        <v>51</v>
      </c>
      <c r="T3200">
        <v>168</v>
      </c>
      <c r="U3200">
        <v>1</v>
      </c>
      <c r="V3200">
        <v>0</v>
      </c>
      <c r="W3200" s="26">
        <v>67.311865772831936</v>
      </c>
      <c r="X3200" s="26">
        <v>492.06212406262352</v>
      </c>
      <c r="Y3200" s="26">
        <v>14.809495089471467</v>
      </c>
      <c r="Z3200" s="26">
        <v>31.529884006729137</v>
      </c>
      <c r="AA3200" s="26">
        <v>741.81002866426888</v>
      </c>
      <c r="AB3200" s="26">
        <v>369.61186627359223</v>
      </c>
      <c r="AC3200" s="26">
        <v>21.557464510947888</v>
      </c>
      <c r="AD3200" s="26">
        <v>0</v>
      </c>
      <c r="AE3200" s="26">
        <v>1738.692728380465</v>
      </c>
    </row>
    <row r="3201" spans="1:31" x14ac:dyDescent="0.3">
      <c r="A3201">
        <v>2780334</v>
      </c>
      <c r="B3201">
        <v>1</v>
      </c>
      <c r="C3201" t="s">
        <v>80</v>
      </c>
      <c r="D3201" t="s">
        <v>96</v>
      </c>
      <c r="E3201" t="s">
        <v>175</v>
      </c>
      <c r="F3201" t="s">
        <v>9133</v>
      </c>
      <c r="G3201" t="s">
        <v>326</v>
      </c>
      <c r="H3201" t="s">
        <v>149</v>
      </c>
      <c r="I3201" t="s">
        <v>566</v>
      </c>
      <c r="J3201" t="s">
        <v>137</v>
      </c>
      <c r="K3201" t="s">
        <v>138</v>
      </c>
      <c r="L3201" t="s">
        <v>9134</v>
      </c>
      <c r="M3201" t="s">
        <v>9135</v>
      </c>
      <c r="N3201" s="26">
        <v>3.6111110000000002E-3</v>
      </c>
      <c r="O3201">
        <v>5</v>
      </c>
      <c r="P3201">
        <v>6913</v>
      </c>
      <c r="Q3201">
        <v>3</v>
      </c>
      <c r="R3201">
        <v>219</v>
      </c>
      <c r="S3201">
        <v>37</v>
      </c>
      <c r="T3201">
        <v>1265</v>
      </c>
      <c r="U3201">
        <v>1</v>
      </c>
      <c r="V3201">
        <v>1</v>
      </c>
      <c r="W3201" s="26">
        <v>9.81406671426545E-2</v>
      </c>
      <c r="X3201" s="26">
        <v>4.9819533565042375</v>
      </c>
      <c r="Y3201" s="26">
        <v>5.3994226333056027E-2</v>
      </c>
      <c r="Z3201" s="26">
        <v>0.11715883384693115</v>
      </c>
      <c r="AA3201" s="26">
        <v>4.9945281572655178</v>
      </c>
      <c r="AB3201" s="26">
        <v>6.1025785304756948</v>
      </c>
      <c r="AC3201" s="26">
        <v>0.38066278937226256</v>
      </c>
      <c r="AD3201" s="26">
        <v>0</v>
      </c>
      <c r="AE3201" s="26">
        <v>16.729016560940355</v>
      </c>
    </row>
    <row r="3202" spans="1:31" x14ac:dyDescent="0.3">
      <c r="A3202">
        <v>2780291</v>
      </c>
      <c r="B3202">
        <v>1</v>
      </c>
      <c r="C3202" t="s">
        <v>81</v>
      </c>
      <c r="D3202" t="s">
        <v>117</v>
      </c>
      <c r="E3202" t="s">
        <v>146</v>
      </c>
      <c r="F3202" t="s">
        <v>8898</v>
      </c>
      <c r="G3202" t="s">
        <v>186</v>
      </c>
      <c r="H3202" t="s">
        <v>149</v>
      </c>
      <c r="I3202" t="s">
        <v>136</v>
      </c>
      <c r="J3202" t="s">
        <v>137</v>
      </c>
      <c r="K3202" t="s">
        <v>187</v>
      </c>
      <c r="L3202" t="s">
        <v>9136</v>
      </c>
      <c r="M3202" t="s">
        <v>9137</v>
      </c>
      <c r="N3202" s="26">
        <v>6.6055555549999996</v>
      </c>
      <c r="O3202">
        <v>0</v>
      </c>
      <c r="P3202">
        <v>0</v>
      </c>
      <c r="Q3202">
        <v>0</v>
      </c>
      <c r="R3202">
        <v>0</v>
      </c>
      <c r="S3202">
        <v>1</v>
      </c>
      <c r="T3202">
        <v>0</v>
      </c>
      <c r="U3202">
        <v>0</v>
      </c>
      <c r="V3202">
        <v>0</v>
      </c>
      <c r="W3202" s="26">
        <v>0</v>
      </c>
      <c r="X3202" s="26">
        <v>0</v>
      </c>
      <c r="Y3202" s="26">
        <v>0</v>
      </c>
      <c r="Z3202" s="26">
        <v>0</v>
      </c>
      <c r="AA3202" s="26">
        <v>44.132085437985879</v>
      </c>
      <c r="AB3202" s="26">
        <v>0</v>
      </c>
      <c r="AC3202" s="26">
        <v>0</v>
      </c>
      <c r="AD3202" s="26">
        <v>0</v>
      </c>
      <c r="AE3202" s="26">
        <v>44.132085437985879</v>
      </c>
    </row>
    <row r="3203" spans="1:31" x14ac:dyDescent="0.3">
      <c r="A3203">
        <v>2780483</v>
      </c>
      <c r="B3203">
        <v>1</v>
      </c>
      <c r="C3203" t="s">
        <v>80</v>
      </c>
      <c r="D3203" t="s">
        <v>88</v>
      </c>
      <c r="E3203" t="s">
        <v>170</v>
      </c>
      <c r="F3203" t="s">
        <v>9138</v>
      </c>
      <c r="G3203" t="s">
        <v>425</v>
      </c>
      <c r="H3203" t="s">
        <v>135</v>
      </c>
      <c r="I3203" t="s">
        <v>136</v>
      </c>
      <c r="J3203" t="s">
        <v>137</v>
      </c>
      <c r="K3203" t="s">
        <v>138</v>
      </c>
      <c r="L3203" t="s">
        <v>9139</v>
      </c>
      <c r="M3203" t="s">
        <v>9140</v>
      </c>
      <c r="N3203" s="26">
        <v>16.581944444000001</v>
      </c>
      <c r="O3203">
        <v>0</v>
      </c>
      <c r="P3203">
        <v>62</v>
      </c>
      <c r="Q3203">
        <v>0</v>
      </c>
      <c r="R3203">
        <v>0</v>
      </c>
      <c r="S3203">
        <v>0</v>
      </c>
      <c r="T3203">
        <v>1</v>
      </c>
      <c r="U3203">
        <v>0</v>
      </c>
      <c r="V3203">
        <v>0</v>
      </c>
      <c r="W3203" s="26">
        <v>0</v>
      </c>
      <c r="X3203" s="26">
        <v>224.35987766413419</v>
      </c>
      <c r="Y3203" s="26">
        <v>0</v>
      </c>
      <c r="Z3203" s="26">
        <v>0</v>
      </c>
      <c r="AA3203" s="26">
        <v>0</v>
      </c>
      <c r="AB3203" s="26">
        <v>21.796951376794446</v>
      </c>
      <c r="AC3203" s="26">
        <v>0</v>
      </c>
      <c r="AD3203" s="26">
        <v>0</v>
      </c>
      <c r="AE3203" s="26">
        <v>246.15682904092864</v>
      </c>
    </row>
    <row r="3204" spans="1:31" x14ac:dyDescent="0.3">
      <c r="A3204">
        <v>2780806</v>
      </c>
      <c r="B3204">
        <v>1</v>
      </c>
      <c r="C3204" t="s">
        <v>81</v>
      </c>
      <c r="D3204" t="s">
        <v>122</v>
      </c>
      <c r="E3204" t="s">
        <v>132</v>
      </c>
      <c r="F3204" t="s">
        <v>9141</v>
      </c>
      <c r="G3204" t="s">
        <v>134</v>
      </c>
      <c r="H3204" t="s">
        <v>135</v>
      </c>
      <c r="I3204" t="s">
        <v>136</v>
      </c>
      <c r="J3204" t="s">
        <v>137</v>
      </c>
      <c r="K3204" t="s">
        <v>138</v>
      </c>
      <c r="L3204" t="s">
        <v>9142</v>
      </c>
      <c r="M3204" t="s">
        <v>9143</v>
      </c>
      <c r="N3204" s="26">
        <v>1.9680555550000001</v>
      </c>
      <c r="O3204">
        <v>0</v>
      </c>
      <c r="P3204">
        <v>9</v>
      </c>
      <c r="Q3204">
        <v>0</v>
      </c>
      <c r="R3204">
        <v>0</v>
      </c>
      <c r="S3204">
        <v>0</v>
      </c>
      <c r="T3204">
        <v>2</v>
      </c>
      <c r="U3204">
        <v>0</v>
      </c>
      <c r="V3204">
        <v>0</v>
      </c>
      <c r="W3204" s="26">
        <v>0</v>
      </c>
      <c r="X3204" s="26">
        <v>4.9658832156225285</v>
      </c>
      <c r="Y3204" s="26">
        <v>0</v>
      </c>
      <c r="Z3204" s="26">
        <v>0</v>
      </c>
      <c r="AA3204" s="26">
        <v>0</v>
      </c>
      <c r="AB3204" s="26">
        <v>5.6335819566975029</v>
      </c>
      <c r="AC3204" s="26">
        <v>0</v>
      </c>
      <c r="AD3204" s="26">
        <v>0</v>
      </c>
      <c r="AE3204" s="26">
        <v>10.599465172320031</v>
      </c>
    </row>
    <row r="3205" spans="1:31" x14ac:dyDescent="0.3">
      <c r="A3205">
        <v>2780809</v>
      </c>
      <c r="B3205">
        <v>1</v>
      </c>
      <c r="C3205" t="s">
        <v>81</v>
      </c>
      <c r="D3205" t="s">
        <v>128</v>
      </c>
      <c r="E3205" t="s">
        <v>157</v>
      </c>
      <c r="F3205" t="s">
        <v>9144</v>
      </c>
      <c r="G3205" t="s">
        <v>143</v>
      </c>
      <c r="H3205" t="s">
        <v>149</v>
      </c>
      <c r="I3205" t="s">
        <v>136</v>
      </c>
      <c r="J3205" t="s">
        <v>137</v>
      </c>
      <c r="K3205" t="s">
        <v>138</v>
      </c>
      <c r="L3205" t="s">
        <v>9145</v>
      </c>
      <c r="M3205" t="s">
        <v>9146</v>
      </c>
      <c r="N3205" s="26">
        <v>0.84444444399999996</v>
      </c>
      <c r="O3205">
        <v>19</v>
      </c>
      <c r="P3205">
        <v>1823</v>
      </c>
      <c r="Q3205">
        <v>78</v>
      </c>
      <c r="R3205">
        <v>111</v>
      </c>
      <c r="S3205">
        <v>11</v>
      </c>
      <c r="T3205">
        <v>160</v>
      </c>
      <c r="U3205">
        <v>3</v>
      </c>
      <c r="V3205">
        <v>0</v>
      </c>
      <c r="W3205" s="26">
        <v>2.1510398853674979</v>
      </c>
      <c r="X3205" s="26">
        <v>148.51986025296983</v>
      </c>
      <c r="Y3205" s="26">
        <v>16.966807784926296</v>
      </c>
      <c r="Z3205" s="26">
        <v>10.113843399212072</v>
      </c>
      <c r="AA3205" s="26">
        <v>168.62738872524531</v>
      </c>
      <c r="AB3205" s="26">
        <v>33.449821412971716</v>
      </c>
      <c r="AC3205" s="26">
        <v>53.701732495698629</v>
      </c>
      <c r="AD3205" s="26">
        <v>0</v>
      </c>
      <c r="AE3205" s="26">
        <v>433.53049395639135</v>
      </c>
    </row>
    <row r="3206" spans="1:31" x14ac:dyDescent="0.3">
      <c r="A3206">
        <v>2780811</v>
      </c>
      <c r="B3206">
        <v>1</v>
      </c>
      <c r="C3206" t="s">
        <v>81</v>
      </c>
      <c r="D3206" t="s">
        <v>112</v>
      </c>
      <c r="E3206" t="s">
        <v>170</v>
      </c>
      <c r="F3206" t="s">
        <v>9147</v>
      </c>
      <c r="G3206" t="s">
        <v>204</v>
      </c>
      <c r="H3206" t="s">
        <v>135</v>
      </c>
      <c r="I3206" t="s">
        <v>136</v>
      </c>
      <c r="J3206" t="s">
        <v>137</v>
      </c>
      <c r="K3206" t="s">
        <v>138</v>
      </c>
      <c r="L3206" t="s">
        <v>9148</v>
      </c>
      <c r="M3206" t="s">
        <v>9149</v>
      </c>
      <c r="N3206" s="26">
        <v>1.159166666</v>
      </c>
      <c r="O3206">
        <v>0</v>
      </c>
      <c r="P3206">
        <v>104</v>
      </c>
      <c r="Q3206">
        <v>0</v>
      </c>
      <c r="R3206">
        <v>0</v>
      </c>
      <c r="S3206">
        <v>0</v>
      </c>
      <c r="T3206">
        <v>1</v>
      </c>
      <c r="U3206">
        <v>0</v>
      </c>
      <c r="V3206">
        <v>0</v>
      </c>
      <c r="W3206" s="26">
        <v>0</v>
      </c>
      <c r="X3206" s="26">
        <v>14.940375262078785</v>
      </c>
      <c r="Y3206" s="26">
        <v>0</v>
      </c>
      <c r="Z3206" s="26">
        <v>0</v>
      </c>
      <c r="AA3206" s="26">
        <v>0</v>
      </c>
      <c r="AB3206" s="26">
        <v>0</v>
      </c>
      <c r="AC3206" s="26">
        <v>0</v>
      </c>
      <c r="AD3206" s="26">
        <v>0</v>
      </c>
      <c r="AE3206" s="26">
        <v>14.940375262078785</v>
      </c>
    </row>
    <row r="3207" spans="1:31" x14ac:dyDescent="0.3">
      <c r="A3207">
        <v>2780816</v>
      </c>
      <c r="B3207">
        <v>1</v>
      </c>
      <c r="C3207" t="s">
        <v>80</v>
      </c>
      <c r="D3207" t="s">
        <v>101</v>
      </c>
      <c r="E3207" t="s">
        <v>141</v>
      </c>
      <c r="F3207" t="s">
        <v>9150</v>
      </c>
      <c r="G3207" t="s">
        <v>344</v>
      </c>
      <c r="H3207" t="s">
        <v>135</v>
      </c>
      <c r="I3207" t="s">
        <v>136</v>
      </c>
      <c r="J3207" t="s">
        <v>137</v>
      </c>
      <c r="K3207" t="s">
        <v>138</v>
      </c>
      <c r="L3207" t="s">
        <v>9151</v>
      </c>
      <c r="M3207" t="s">
        <v>9152</v>
      </c>
      <c r="N3207" s="26">
        <v>2.5927777769999998</v>
      </c>
      <c r="O3207">
        <v>0</v>
      </c>
      <c r="P3207">
        <v>56</v>
      </c>
      <c r="Q3207">
        <v>0</v>
      </c>
      <c r="R3207">
        <v>17</v>
      </c>
      <c r="S3207">
        <v>0</v>
      </c>
      <c r="T3207">
        <v>21</v>
      </c>
      <c r="U3207">
        <v>0</v>
      </c>
      <c r="V3207">
        <v>0</v>
      </c>
      <c r="W3207" s="26">
        <v>0</v>
      </c>
      <c r="X3207" s="26">
        <v>32.67194767004969</v>
      </c>
      <c r="Y3207" s="26">
        <v>0</v>
      </c>
      <c r="Z3207" s="26">
        <v>7.0312303823160143</v>
      </c>
      <c r="AA3207" s="26">
        <v>0</v>
      </c>
      <c r="AB3207" s="26">
        <v>18.351075141400884</v>
      </c>
      <c r="AC3207" s="26">
        <v>0</v>
      </c>
      <c r="AD3207" s="26">
        <v>0</v>
      </c>
      <c r="AE3207" s="26">
        <v>58.054253193766584</v>
      </c>
    </row>
    <row r="3208" spans="1:31" x14ac:dyDescent="0.3">
      <c r="A3208">
        <v>2780817</v>
      </c>
      <c r="B3208">
        <v>1</v>
      </c>
      <c r="C3208" t="s">
        <v>80</v>
      </c>
      <c r="D3208" t="s">
        <v>96</v>
      </c>
      <c r="E3208" t="s">
        <v>132</v>
      </c>
      <c r="F3208" t="s">
        <v>8914</v>
      </c>
      <c r="G3208" t="s">
        <v>134</v>
      </c>
      <c r="H3208" t="s">
        <v>135</v>
      </c>
      <c r="I3208" t="s">
        <v>136</v>
      </c>
      <c r="J3208" t="s">
        <v>137</v>
      </c>
      <c r="K3208" t="s">
        <v>138</v>
      </c>
      <c r="L3208" t="s">
        <v>9153</v>
      </c>
      <c r="M3208" t="s">
        <v>9154</v>
      </c>
      <c r="N3208" s="26">
        <v>1.8525</v>
      </c>
      <c r="O3208">
        <v>0</v>
      </c>
      <c r="P3208">
        <v>1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 s="26">
        <v>0</v>
      </c>
      <c r="X3208" s="26">
        <v>0</v>
      </c>
      <c r="Y3208" s="26">
        <v>0</v>
      </c>
      <c r="Z3208" s="26">
        <v>0</v>
      </c>
      <c r="AA3208" s="26">
        <v>0</v>
      </c>
      <c r="AB3208" s="26">
        <v>0</v>
      </c>
      <c r="AC3208" s="26">
        <v>0</v>
      </c>
      <c r="AD3208" s="26">
        <v>0</v>
      </c>
      <c r="AE3208" s="26">
        <v>0</v>
      </c>
    </row>
    <row r="3209" spans="1:31" x14ac:dyDescent="0.3">
      <c r="A3209">
        <v>2780819</v>
      </c>
      <c r="B3209">
        <v>1</v>
      </c>
      <c r="C3209" t="s">
        <v>81</v>
      </c>
      <c r="D3209" t="s">
        <v>128</v>
      </c>
      <c r="E3209" t="s">
        <v>166</v>
      </c>
      <c r="F3209" t="s">
        <v>9155</v>
      </c>
      <c r="G3209" t="s">
        <v>204</v>
      </c>
      <c r="H3209" t="s">
        <v>135</v>
      </c>
      <c r="I3209" t="s">
        <v>136</v>
      </c>
      <c r="J3209" t="s">
        <v>137</v>
      </c>
      <c r="K3209" t="s">
        <v>138</v>
      </c>
      <c r="L3209" t="s">
        <v>9156</v>
      </c>
      <c r="M3209" t="s">
        <v>9157</v>
      </c>
      <c r="N3209" s="26">
        <v>1.3149999999999999</v>
      </c>
      <c r="O3209">
        <v>0</v>
      </c>
      <c r="P3209">
        <v>23</v>
      </c>
      <c r="Q3209">
        <v>0</v>
      </c>
      <c r="R3209">
        <v>0</v>
      </c>
      <c r="S3209">
        <v>0</v>
      </c>
      <c r="T3209">
        <v>2</v>
      </c>
      <c r="U3209">
        <v>0</v>
      </c>
      <c r="V3209">
        <v>0</v>
      </c>
      <c r="W3209" s="26">
        <v>0</v>
      </c>
      <c r="X3209" s="26">
        <v>5.544500292724992</v>
      </c>
      <c r="Y3209" s="26">
        <v>0</v>
      </c>
      <c r="Z3209" s="26">
        <v>0</v>
      </c>
      <c r="AA3209" s="26">
        <v>0</v>
      </c>
      <c r="AB3209" s="26">
        <v>5.5441072970958611</v>
      </c>
      <c r="AC3209" s="26">
        <v>0</v>
      </c>
      <c r="AD3209" s="26">
        <v>0</v>
      </c>
      <c r="AE3209" s="26">
        <v>11.088607589820853</v>
      </c>
    </row>
    <row r="3210" spans="1:31" x14ac:dyDescent="0.3">
      <c r="A3210">
        <v>2780831</v>
      </c>
      <c r="B3210">
        <v>1</v>
      </c>
      <c r="C3210" t="s">
        <v>80</v>
      </c>
      <c r="D3210" t="s">
        <v>101</v>
      </c>
      <c r="E3210" t="s">
        <v>170</v>
      </c>
      <c r="F3210" t="s">
        <v>9158</v>
      </c>
      <c r="G3210" t="s">
        <v>143</v>
      </c>
      <c r="H3210" t="s">
        <v>135</v>
      </c>
      <c r="I3210" t="s">
        <v>136</v>
      </c>
      <c r="J3210" t="s">
        <v>137</v>
      </c>
      <c r="K3210" t="s">
        <v>138</v>
      </c>
      <c r="L3210" t="s">
        <v>9159</v>
      </c>
      <c r="M3210" t="s">
        <v>9160</v>
      </c>
      <c r="N3210" s="26">
        <v>2.6758333329999999</v>
      </c>
      <c r="O3210">
        <v>0</v>
      </c>
      <c r="P3210">
        <v>32</v>
      </c>
      <c r="Q3210">
        <v>0</v>
      </c>
      <c r="R3210">
        <v>0</v>
      </c>
      <c r="S3210">
        <v>0</v>
      </c>
      <c r="T3210">
        <v>30</v>
      </c>
      <c r="U3210">
        <v>0</v>
      </c>
      <c r="V3210">
        <v>0</v>
      </c>
      <c r="W3210" s="26">
        <v>0</v>
      </c>
      <c r="X3210" s="26">
        <v>20.376280962840909</v>
      </c>
      <c r="Y3210" s="26">
        <v>0</v>
      </c>
      <c r="Z3210" s="26">
        <v>0</v>
      </c>
      <c r="AA3210" s="26">
        <v>0</v>
      </c>
      <c r="AB3210" s="26">
        <v>18.304533799269194</v>
      </c>
      <c r="AC3210" s="26">
        <v>0</v>
      </c>
      <c r="AD3210" s="26">
        <v>0</v>
      </c>
      <c r="AE3210" s="26">
        <v>38.680814762110103</v>
      </c>
    </row>
    <row r="3211" spans="1:31" x14ac:dyDescent="0.3">
      <c r="A3211">
        <v>2780832</v>
      </c>
      <c r="B3211">
        <v>1</v>
      </c>
      <c r="C3211" t="s">
        <v>80</v>
      </c>
      <c r="D3211" t="s">
        <v>82</v>
      </c>
      <c r="E3211" t="s">
        <v>166</v>
      </c>
      <c r="F3211" t="s">
        <v>858</v>
      </c>
      <c r="G3211" t="s">
        <v>458</v>
      </c>
      <c r="H3211" t="s">
        <v>135</v>
      </c>
      <c r="I3211" t="s">
        <v>136</v>
      </c>
      <c r="J3211" t="s">
        <v>137</v>
      </c>
      <c r="K3211" t="s">
        <v>138</v>
      </c>
      <c r="L3211" t="s">
        <v>9161</v>
      </c>
      <c r="M3211" t="s">
        <v>9162</v>
      </c>
      <c r="N3211" s="26">
        <v>0.87611111100000005</v>
      </c>
      <c r="O3211">
        <v>0</v>
      </c>
      <c r="P3211">
        <v>13</v>
      </c>
      <c r="Q3211">
        <v>0</v>
      </c>
      <c r="R3211">
        <v>0</v>
      </c>
      <c r="S3211">
        <v>0</v>
      </c>
      <c r="T3211">
        <v>11</v>
      </c>
      <c r="U3211">
        <v>0</v>
      </c>
      <c r="V3211">
        <v>0</v>
      </c>
      <c r="W3211" s="26">
        <v>0</v>
      </c>
      <c r="X3211" s="26">
        <v>1.9991225210609602</v>
      </c>
      <c r="Y3211" s="26">
        <v>0</v>
      </c>
      <c r="Z3211" s="26">
        <v>0</v>
      </c>
      <c r="AA3211" s="26">
        <v>0</v>
      </c>
      <c r="AB3211" s="26">
        <v>8.5204324001453386</v>
      </c>
      <c r="AC3211" s="26">
        <v>0</v>
      </c>
      <c r="AD3211" s="26">
        <v>0</v>
      </c>
      <c r="AE3211" s="26">
        <v>10.519554921206298</v>
      </c>
    </row>
    <row r="3212" spans="1:31" x14ac:dyDescent="0.3">
      <c r="A3212">
        <v>2780836</v>
      </c>
      <c r="B3212">
        <v>1</v>
      </c>
      <c r="C3212" t="s">
        <v>81</v>
      </c>
      <c r="D3212" t="s">
        <v>125</v>
      </c>
      <c r="E3212" t="s">
        <v>157</v>
      </c>
      <c r="F3212" t="s">
        <v>9163</v>
      </c>
      <c r="G3212" t="s">
        <v>159</v>
      </c>
      <c r="H3212" t="s">
        <v>149</v>
      </c>
      <c r="I3212" t="s">
        <v>136</v>
      </c>
      <c r="J3212" t="s">
        <v>137</v>
      </c>
      <c r="K3212" t="s">
        <v>138</v>
      </c>
      <c r="L3212" t="s">
        <v>9164</v>
      </c>
      <c r="M3212" t="s">
        <v>9165</v>
      </c>
      <c r="N3212" s="26">
        <v>0.52833333299999996</v>
      </c>
      <c r="O3212">
        <v>5</v>
      </c>
      <c r="P3212">
        <v>92</v>
      </c>
      <c r="Q3212">
        <v>157</v>
      </c>
      <c r="R3212">
        <v>214</v>
      </c>
      <c r="S3212">
        <v>18</v>
      </c>
      <c r="T3212">
        <v>16</v>
      </c>
      <c r="U3212">
        <v>1</v>
      </c>
      <c r="V3212">
        <v>0</v>
      </c>
      <c r="W3212" s="26">
        <v>0.28743680327274101</v>
      </c>
      <c r="X3212" s="26">
        <v>6.3582802700502015</v>
      </c>
      <c r="Y3212" s="26">
        <v>4.9283918095997761</v>
      </c>
      <c r="Z3212" s="26">
        <v>13.126847296547092</v>
      </c>
      <c r="AA3212" s="26">
        <v>87.902748870728345</v>
      </c>
      <c r="AB3212" s="26">
        <v>3.7064233821160499</v>
      </c>
      <c r="AC3212" s="26">
        <v>14.616316947197445</v>
      </c>
      <c r="AD3212" s="26">
        <v>0</v>
      </c>
      <c r="AE3212" s="26">
        <v>130.92644537951165</v>
      </c>
    </row>
    <row r="3213" spans="1:31" x14ac:dyDescent="0.3">
      <c r="A3213">
        <v>2780839</v>
      </c>
      <c r="B3213">
        <v>1</v>
      </c>
      <c r="C3213" t="s">
        <v>80</v>
      </c>
      <c r="D3213" t="s">
        <v>82</v>
      </c>
      <c r="E3213" t="s">
        <v>166</v>
      </c>
      <c r="F3213" t="s">
        <v>9166</v>
      </c>
      <c r="G3213" t="s">
        <v>232</v>
      </c>
      <c r="H3213" t="s">
        <v>135</v>
      </c>
      <c r="I3213" t="s">
        <v>136</v>
      </c>
      <c r="J3213" t="s">
        <v>137</v>
      </c>
      <c r="K3213" t="s">
        <v>138</v>
      </c>
      <c r="L3213" t="s">
        <v>9167</v>
      </c>
      <c r="M3213" t="s">
        <v>9168</v>
      </c>
      <c r="N3213" s="26">
        <v>2.9694444440000001</v>
      </c>
      <c r="O3213">
        <v>0</v>
      </c>
      <c r="P3213">
        <v>2</v>
      </c>
      <c r="Q3213">
        <v>0</v>
      </c>
      <c r="R3213">
        <v>0</v>
      </c>
      <c r="S3213">
        <v>0</v>
      </c>
      <c r="T3213">
        <v>145</v>
      </c>
      <c r="U3213">
        <v>0</v>
      </c>
      <c r="V3213">
        <v>0</v>
      </c>
      <c r="W3213" s="26">
        <v>0</v>
      </c>
      <c r="X3213" s="26">
        <v>1.5215173419590751</v>
      </c>
      <c r="Y3213" s="26">
        <v>0</v>
      </c>
      <c r="Z3213" s="26">
        <v>0</v>
      </c>
      <c r="AA3213" s="26">
        <v>0</v>
      </c>
      <c r="AB3213" s="26">
        <v>118.74764242163506</v>
      </c>
      <c r="AC3213" s="26">
        <v>0</v>
      </c>
      <c r="AD3213" s="26">
        <v>0</v>
      </c>
      <c r="AE3213" s="26">
        <v>120.26915976359413</v>
      </c>
    </row>
    <row r="3214" spans="1:31" x14ac:dyDescent="0.3">
      <c r="A3214">
        <v>2780848</v>
      </c>
      <c r="B3214">
        <v>1</v>
      </c>
      <c r="C3214" t="s">
        <v>80</v>
      </c>
      <c r="D3214" t="s">
        <v>85</v>
      </c>
      <c r="E3214" t="s">
        <v>132</v>
      </c>
      <c r="F3214" t="s">
        <v>8979</v>
      </c>
      <c r="G3214" t="s">
        <v>134</v>
      </c>
      <c r="H3214" t="s">
        <v>135</v>
      </c>
      <c r="I3214" t="s">
        <v>136</v>
      </c>
      <c r="J3214" t="s">
        <v>137</v>
      </c>
      <c r="K3214" t="s">
        <v>138</v>
      </c>
      <c r="L3214" t="s">
        <v>9169</v>
      </c>
      <c r="M3214" t="s">
        <v>9170</v>
      </c>
      <c r="N3214" s="26">
        <v>2.0205555550000001</v>
      </c>
      <c r="O3214">
        <v>0</v>
      </c>
      <c r="P3214">
        <v>9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 s="26">
        <v>0</v>
      </c>
      <c r="X3214" s="26">
        <v>2.6224420391703975</v>
      </c>
      <c r="Y3214" s="26">
        <v>0</v>
      </c>
      <c r="Z3214" s="26">
        <v>0</v>
      </c>
      <c r="AA3214" s="26">
        <v>0</v>
      </c>
      <c r="AB3214" s="26">
        <v>0</v>
      </c>
      <c r="AC3214" s="26">
        <v>0</v>
      </c>
      <c r="AD3214" s="26">
        <v>0</v>
      </c>
      <c r="AE3214" s="26">
        <v>2.6224420391703975</v>
      </c>
    </row>
    <row r="3215" spans="1:31" x14ac:dyDescent="0.3">
      <c r="A3215">
        <v>2780853</v>
      </c>
      <c r="B3215">
        <v>1</v>
      </c>
      <c r="C3215" t="s">
        <v>80</v>
      </c>
      <c r="D3215" t="s">
        <v>94</v>
      </c>
      <c r="E3215" t="s">
        <v>170</v>
      </c>
      <c r="F3215" t="s">
        <v>9171</v>
      </c>
      <c r="G3215" t="s">
        <v>204</v>
      </c>
      <c r="H3215" t="s">
        <v>135</v>
      </c>
      <c r="I3215" t="s">
        <v>136</v>
      </c>
      <c r="J3215" t="s">
        <v>137</v>
      </c>
      <c r="K3215" t="s">
        <v>138</v>
      </c>
      <c r="L3215" t="s">
        <v>9172</v>
      </c>
      <c r="M3215" t="s">
        <v>9173</v>
      </c>
      <c r="N3215" s="26">
        <v>0.76833333299999995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4</v>
      </c>
      <c r="U3215">
        <v>0</v>
      </c>
      <c r="V3215">
        <v>0</v>
      </c>
      <c r="W3215" s="26">
        <v>0</v>
      </c>
      <c r="X3215" s="26">
        <v>0</v>
      </c>
      <c r="Y3215" s="26">
        <v>0</v>
      </c>
      <c r="Z3215" s="26">
        <v>0</v>
      </c>
      <c r="AA3215" s="26">
        <v>0</v>
      </c>
      <c r="AB3215" s="26">
        <v>0.89819008515861154</v>
      </c>
      <c r="AC3215" s="26">
        <v>0</v>
      </c>
      <c r="AD3215" s="26">
        <v>0</v>
      </c>
      <c r="AE3215" s="26">
        <v>0.89819008515861154</v>
      </c>
    </row>
    <row r="3216" spans="1:31" x14ac:dyDescent="0.3">
      <c r="A3216">
        <v>2780854</v>
      </c>
      <c r="B3216">
        <v>1</v>
      </c>
      <c r="C3216" t="s">
        <v>80</v>
      </c>
      <c r="D3216" t="s">
        <v>110</v>
      </c>
      <c r="E3216" t="s">
        <v>132</v>
      </c>
      <c r="F3216" t="s">
        <v>8429</v>
      </c>
      <c r="G3216" t="s">
        <v>134</v>
      </c>
      <c r="H3216" t="s">
        <v>135</v>
      </c>
      <c r="I3216" t="s">
        <v>136</v>
      </c>
      <c r="J3216" t="s">
        <v>137</v>
      </c>
      <c r="K3216" t="s">
        <v>138</v>
      </c>
      <c r="L3216" t="s">
        <v>9174</v>
      </c>
      <c r="M3216" t="s">
        <v>9175</v>
      </c>
      <c r="N3216" s="26">
        <v>3.289722222</v>
      </c>
      <c r="O3216">
        <v>0</v>
      </c>
      <c r="P3216">
        <v>9</v>
      </c>
      <c r="Q3216">
        <v>0</v>
      </c>
      <c r="R3216">
        <v>0</v>
      </c>
      <c r="S3216">
        <v>0</v>
      </c>
      <c r="T3216">
        <v>2</v>
      </c>
      <c r="U3216">
        <v>0</v>
      </c>
      <c r="V3216">
        <v>0</v>
      </c>
      <c r="W3216" s="26">
        <v>0</v>
      </c>
      <c r="X3216" s="26">
        <v>6.9956761425989704</v>
      </c>
      <c r="Y3216" s="26">
        <v>0</v>
      </c>
      <c r="Z3216" s="26">
        <v>0</v>
      </c>
      <c r="AA3216" s="26">
        <v>0</v>
      </c>
      <c r="AB3216" s="26">
        <v>0.65058765369886506</v>
      </c>
      <c r="AC3216" s="26">
        <v>0</v>
      </c>
      <c r="AD3216" s="26">
        <v>0</v>
      </c>
      <c r="AE3216" s="26">
        <v>7.6462637962978359</v>
      </c>
    </row>
    <row r="3217" spans="1:31" x14ac:dyDescent="0.3">
      <c r="A3217">
        <v>2780857</v>
      </c>
      <c r="B3217">
        <v>1</v>
      </c>
      <c r="C3217" t="s">
        <v>81</v>
      </c>
      <c r="D3217" t="s">
        <v>123</v>
      </c>
      <c r="E3217" t="s">
        <v>132</v>
      </c>
      <c r="F3217" t="s">
        <v>9176</v>
      </c>
      <c r="G3217" t="s">
        <v>307</v>
      </c>
      <c r="H3217" t="s">
        <v>135</v>
      </c>
      <c r="I3217" t="s">
        <v>136</v>
      </c>
      <c r="J3217" t="s">
        <v>137</v>
      </c>
      <c r="K3217" t="s">
        <v>138</v>
      </c>
      <c r="L3217" t="s">
        <v>9177</v>
      </c>
      <c r="M3217" t="s">
        <v>9178</v>
      </c>
      <c r="N3217" s="26">
        <v>1.3516666660000001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1</v>
      </c>
      <c r="U3217">
        <v>0</v>
      </c>
      <c r="V3217">
        <v>0</v>
      </c>
      <c r="W3217" s="26">
        <v>0</v>
      </c>
      <c r="X3217" s="26">
        <v>0</v>
      </c>
      <c r="Y3217" s="26">
        <v>0</v>
      </c>
      <c r="Z3217" s="26">
        <v>0</v>
      </c>
      <c r="AA3217" s="26">
        <v>0</v>
      </c>
      <c r="AB3217" s="26">
        <v>1.6335753898025001</v>
      </c>
      <c r="AC3217" s="26">
        <v>0</v>
      </c>
      <c r="AD3217" s="26">
        <v>0</v>
      </c>
      <c r="AE3217" s="26">
        <v>1.6335753898025001</v>
      </c>
    </row>
    <row r="3218" spans="1:31" x14ac:dyDescent="0.3">
      <c r="A3218">
        <v>2780858</v>
      </c>
      <c r="B3218">
        <v>1</v>
      </c>
      <c r="C3218" t="s">
        <v>80</v>
      </c>
      <c r="D3218" t="s">
        <v>84</v>
      </c>
      <c r="E3218" t="s">
        <v>170</v>
      </c>
      <c r="F3218" t="s">
        <v>9179</v>
      </c>
      <c r="G3218" t="s">
        <v>143</v>
      </c>
      <c r="H3218" t="s">
        <v>135</v>
      </c>
      <c r="I3218" t="s">
        <v>136</v>
      </c>
      <c r="J3218" t="s">
        <v>137</v>
      </c>
      <c r="K3218" t="s">
        <v>138</v>
      </c>
      <c r="L3218" t="s">
        <v>9180</v>
      </c>
      <c r="M3218" t="s">
        <v>9181</v>
      </c>
      <c r="N3218" s="26">
        <v>2.3919444439999999</v>
      </c>
      <c r="O3218">
        <v>0</v>
      </c>
      <c r="P3218">
        <v>1</v>
      </c>
      <c r="Q3218">
        <v>0</v>
      </c>
      <c r="R3218">
        <v>0</v>
      </c>
      <c r="S3218">
        <v>0</v>
      </c>
      <c r="T3218">
        <v>100</v>
      </c>
      <c r="U3218">
        <v>0</v>
      </c>
      <c r="V3218">
        <v>0</v>
      </c>
      <c r="W3218" s="26">
        <v>0</v>
      </c>
      <c r="X3218" s="26">
        <v>1.0105649841355393</v>
      </c>
      <c r="Y3218" s="26">
        <v>0</v>
      </c>
      <c r="Z3218" s="26">
        <v>0</v>
      </c>
      <c r="AA3218" s="26">
        <v>0</v>
      </c>
      <c r="AB3218" s="26">
        <v>140.32071399390557</v>
      </c>
      <c r="AC3218" s="26">
        <v>0</v>
      </c>
      <c r="AD3218" s="26">
        <v>0</v>
      </c>
      <c r="AE3218" s="26">
        <v>141.3312789780411</v>
      </c>
    </row>
    <row r="3219" spans="1:31" x14ac:dyDescent="0.3">
      <c r="A3219">
        <v>2780860</v>
      </c>
      <c r="B3219">
        <v>1</v>
      </c>
      <c r="C3219" t="s">
        <v>80</v>
      </c>
      <c r="D3219" t="s">
        <v>110</v>
      </c>
      <c r="E3219" t="s">
        <v>132</v>
      </c>
      <c r="F3219" t="s">
        <v>9182</v>
      </c>
      <c r="G3219" t="s">
        <v>134</v>
      </c>
      <c r="H3219" t="s">
        <v>135</v>
      </c>
      <c r="I3219" t="s">
        <v>136</v>
      </c>
      <c r="J3219" t="s">
        <v>137</v>
      </c>
      <c r="K3219" t="s">
        <v>138</v>
      </c>
      <c r="L3219" t="s">
        <v>9183</v>
      </c>
      <c r="M3219" t="s">
        <v>9184</v>
      </c>
      <c r="N3219" s="26">
        <v>1.9524999999999999</v>
      </c>
      <c r="O3219">
        <v>0</v>
      </c>
      <c r="P3219">
        <v>3</v>
      </c>
      <c r="Q3219">
        <v>0</v>
      </c>
      <c r="R3219">
        <v>0</v>
      </c>
      <c r="S3219">
        <v>0</v>
      </c>
      <c r="T3219">
        <v>1</v>
      </c>
      <c r="U3219">
        <v>0</v>
      </c>
      <c r="V3219">
        <v>0</v>
      </c>
      <c r="W3219" s="26">
        <v>0</v>
      </c>
      <c r="X3219" s="26">
        <v>1.3086317276314401</v>
      </c>
      <c r="Y3219" s="26">
        <v>0</v>
      </c>
      <c r="Z3219" s="26">
        <v>0</v>
      </c>
      <c r="AA3219" s="26">
        <v>0</v>
      </c>
      <c r="AB3219" s="26">
        <v>0</v>
      </c>
      <c r="AC3219" s="26">
        <v>0</v>
      </c>
      <c r="AD3219" s="26">
        <v>0</v>
      </c>
      <c r="AE3219" s="26">
        <v>1.3086317276314401</v>
      </c>
    </row>
    <row r="3220" spans="1:31" x14ac:dyDescent="0.3">
      <c r="A3220">
        <v>2780861</v>
      </c>
      <c r="B3220">
        <v>1</v>
      </c>
      <c r="C3220" t="s">
        <v>81</v>
      </c>
      <c r="D3220" t="s">
        <v>128</v>
      </c>
      <c r="E3220" t="s">
        <v>157</v>
      </c>
      <c r="F3220" t="s">
        <v>9185</v>
      </c>
      <c r="G3220" t="s">
        <v>628</v>
      </c>
      <c r="H3220" t="s">
        <v>149</v>
      </c>
      <c r="I3220" t="s">
        <v>136</v>
      </c>
      <c r="J3220" t="s">
        <v>137</v>
      </c>
      <c r="K3220" t="s">
        <v>187</v>
      </c>
      <c r="L3220" t="s">
        <v>9186</v>
      </c>
      <c r="M3220" t="s">
        <v>9187</v>
      </c>
      <c r="N3220" s="26">
        <v>9.8361111109999992</v>
      </c>
      <c r="O3220">
        <v>0</v>
      </c>
      <c r="P3220">
        <v>21</v>
      </c>
      <c r="Q3220">
        <v>0</v>
      </c>
      <c r="R3220">
        <v>0</v>
      </c>
      <c r="S3220">
        <v>33</v>
      </c>
      <c r="T3220">
        <v>65</v>
      </c>
      <c r="U3220">
        <v>46</v>
      </c>
      <c r="V3220">
        <v>45</v>
      </c>
      <c r="W3220" s="26">
        <v>0</v>
      </c>
      <c r="X3220" s="26">
        <v>68.326452635471512</v>
      </c>
      <c r="Y3220" s="26">
        <v>0</v>
      </c>
      <c r="Z3220" s="26">
        <v>0</v>
      </c>
      <c r="AA3220" s="26">
        <v>3003.6285313122703</v>
      </c>
      <c r="AB3220" s="26">
        <v>3757.0186234261082</v>
      </c>
      <c r="AC3220" s="26">
        <v>25253.719714434268</v>
      </c>
      <c r="AD3220" s="26">
        <v>6558.1669755887951</v>
      </c>
      <c r="AE3220" s="26">
        <v>38640.86029739691</v>
      </c>
    </row>
    <row r="3221" spans="1:31" x14ac:dyDescent="0.3">
      <c r="A3221">
        <v>2780862</v>
      </c>
      <c r="B3221">
        <v>1</v>
      </c>
      <c r="C3221" t="s">
        <v>81</v>
      </c>
      <c r="D3221" t="s">
        <v>115</v>
      </c>
      <c r="E3221" t="s">
        <v>146</v>
      </c>
      <c r="F3221" t="s">
        <v>9188</v>
      </c>
      <c r="G3221" t="s">
        <v>2474</v>
      </c>
      <c r="H3221" t="s">
        <v>149</v>
      </c>
      <c r="I3221" t="s">
        <v>136</v>
      </c>
      <c r="J3221" t="s">
        <v>137</v>
      </c>
      <c r="K3221" t="s">
        <v>138</v>
      </c>
      <c r="L3221" t="s">
        <v>9189</v>
      </c>
      <c r="M3221" t="s">
        <v>9190</v>
      </c>
      <c r="N3221" s="26">
        <v>2.0405555550000001</v>
      </c>
      <c r="O3221">
        <v>0</v>
      </c>
      <c r="P3221">
        <v>14</v>
      </c>
      <c r="Q3221">
        <v>0</v>
      </c>
      <c r="R3221">
        <v>7</v>
      </c>
      <c r="S3221">
        <v>0</v>
      </c>
      <c r="T3221">
        <v>0</v>
      </c>
      <c r="U3221">
        <v>0</v>
      </c>
      <c r="V3221">
        <v>0</v>
      </c>
      <c r="W3221" s="26">
        <v>0</v>
      </c>
      <c r="X3221" s="26">
        <v>0</v>
      </c>
      <c r="Y3221" s="26">
        <v>0</v>
      </c>
      <c r="Z3221" s="26">
        <v>0</v>
      </c>
      <c r="AA3221" s="26">
        <v>0</v>
      </c>
      <c r="AB3221" s="26">
        <v>0</v>
      </c>
      <c r="AC3221" s="26">
        <v>0</v>
      </c>
      <c r="AD3221" s="26">
        <v>0</v>
      </c>
      <c r="AE3221" s="26">
        <v>0</v>
      </c>
    </row>
    <row r="3222" spans="1:31" x14ac:dyDescent="0.3">
      <c r="A3222">
        <v>2780863</v>
      </c>
      <c r="B3222">
        <v>1</v>
      </c>
      <c r="C3222" t="s">
        <v>81</v>
      </c>
      <c r="D3222" t="s">
        <v>112</v>
      </c>
      <c r="E3222" t="s">
        <v>146</v>
      </c>
      <c r="F3222" t="s">
        <v>9191</v>
      </c>
      <c r="G3222" t="s">
        <v>628</v>
      </c>
      <c r="H3222" t="s">
        <v>149</v>
      </c>
      <c r="I3222" t="s">
        <v>136</v>
      </c>
      <c r="J3222" t="s">
        <v>137</v>
      </c>
      <c r="K3222" t="s">
        <v>187</v>
      </c>
      <c r="L3222" t="s">
        <v>9192</v>
      </c>
      <c r="M3222" t="s">
        <v>9193</v>
      </c>
      <c r="N3222" s="26">
        <v>4.6372222220000001</v>
      </c>
      <c r="O3222">
        <v>0</v>
      </c>
      <c r="P3222">
        <v>1242</v>
      </c>
      <c r="Q3222">
        <v>1</v>
      </c>
      <c r="R3222">
        <v>6</v>
      </c>
      <c r="S3222">
        <v>68</v>
      </c>
      <c r="T3222">
        <v>279</v>
      </c>
      <c r="U3222">
        <v>10</v>
      </c>
      <c r="V3222">
        <v>4</v>
      </c>
      <c r="W3222" s="26">
        <v>0</v>
      </c>
      <c r="X3222" s="26">
        <v>1120.2103612500239</v>
      </c>
      <c r="Y3222" s="26">
        <v>5.6562494653966624</v>
      </c>
      <c r="Z3222" s="26">
        <v>46.363744465387931</v>
      </c>
      <c r="AA3222" s="26">
        <v>603.8577092666319</v>
      </c>
      <c r="AB3222" s="26">
        <v>923.48119239959078</v>
      </c>
      <c r="AC3222" s="26">
        <v>865.8741976460559</v>
      </c>
      <c r="AD3222" s="26">
        <v>247.59005259565581</v>
      </c>
      <c r="AE3222" s="26">
        <v>3813.0335070887431</v>
      </c>
    </row>
    <row r="3223" spans="1:31" x14ac:dyDescent="0.3">
      <c r="A3223">
        <v>2780871</v>
      </c>
      <c r="B3223">
        <v>1</v>
      </c>
      <c r="C3223" t="s">
        <v>81</v>
      </c>
      <c r="D3223" t="s">
        <v>114</v>
      </c>
      <c r="E3223" t="s">
        <v>170</v>
      </c>
      <c r="F3223" t="s">
        <v>9194</v>
      </c>
      <c r="G3223" t="s">
        <v>204</v>
      </c>
      <c r="H3223" t="s">
        <v>135</v>
      </c>
      <c r="I3223" t="s">
        <v>136</v>
      </c>
      <c r="J3223" t="s">
        <v>137</v>
      </c>
      <c r="K3223" t="s">
        <v>138</v>
      </c>
      <c r="L3223" t="s">
        <v>9195</v>
      </c>
      <c r="M3223" t="s">
        <v>9196</v>
      </c>
      <c r="N3223" s="26">
        <v>1.84</v>
      </c>
      <c r="O3223">
        <v>0</v>
      </c>
      <c r="P3223">
        <v>70</v>
      </c>
      <c r="Q3223">
        <v>0</v>
      </c>
      <c r="R3223">
        <v>4</v>
      </c>
      <c r="S3223">
        <v>0</v>
      </c>
      <c r="T3223">
        <v>15</v>
      </c>
      <c r="U3223">
        <v>0</v>
      </c>
      <c r="V3223">
        <v>0</v>
      </c>
      <c r="W3223" s="26">
        <v>0</v>
      </c>
      <c r="X3223" s="26">
        <v>15.248001055014759</v>
      </c>
      <c r="Y3223" s="26">
        <v>0</v>
      </c>
      <c r="Z3223" s="26">
        <v>0</v>
      </c>
      <c r="AA3223" s="26">
        <v>0</v>
      </c>
      <c r="AB3223" s="26">
        <v>5.3383633804876762</v>
      </c>
      <c r="AC3223" s="26">
        <v>0</v>
      </c>
      <c r="AD3223" s="26">
        <v>0</v>
      </c>
      <c r="AE3223" s="26">
        <v>20.586364435502436</v>
      </c>
    </row>
    <row r="3224" spans="1:31" x14ac:dyDescent="0.3">
      <c r="A3224">
        <v>2780874</v>
      </c>
      <c r="B3224">
        <v>1</v>
      </c>
      <c r="C3224" t="s">
        <v>81</v>
      </c>
      <c r="D3224" t="s">
        <v>116</v>
      </c>
      <c r="E3224" t="s">
        <v>157</v>
      </c>
      <c r="F3224" t="s">
        <v>3957</v>
      </c>
      <c r="G3224" t="s">
        <v>326</v>
      </c>
      <c r="H3224" t="s">
        <v>149</v>
      </c>
      <c r="I3224" t="s">
        <v>136</v>
      </c>
      <c r="J3224" t="s">
        <v>137</v>
      </c>
      <c r="K3224" t="s">
        <v>138</v>
      </c>
      <c r="L3224" t="s">
        <v>9197</v>
      </c>
      <c r="M3224" t="s">
        <v>9198</v>
      </c>
      <c r="N3224" s="26">
        <v>0.19555555499999999</v>
      </c>
      <c r="O3224">
        <v>22</v>
      </c>
      <c r="P3224">
        <v>4298</v>
      </c>
      <c r="Q3224">
        <v>557</v>
      </c>
      <c r="R3224">
        <v>499</v>
      </c>
      <c r="S3224">
        <v>50</v>
      </c>
      <c r="T3224">
        <v>498</v>
      </c>
      <c r="U3224">
        <v>6</v>
      </c>
      <c r="V3224">
        <v>0</v>
      </c>
      <c r="W3224" s="26">
        <v>1.1164318684113759</v>
      </c>
      <c r="X3224" s="26">
        <v>93.773602445376895</v>
      </c>
      <c r="Y3224" s="26">
        <v>36.574173497006157</v>
      </c>
      <c r="Z3224" s="26">
        <v>8.3424752361793892</v>
      </c>
      <c r="AA3224" s="26">
        <v>73.368367722302892</v>
      </c>
      <c r="AB3224" s="26">
        <v>26.435329439369877</v>
      </c>
      <c r="AC3224" s="26">
        <v>7.4295769573064163</v>
      </c>
      <c r="AD3224" s="26">
        <v>0</v>
      </c>
      <c r="AE3224" s="26">
        <v>247.03995716595298</v>
      </c>
    </row>
    <row r="3225" spans="1:31" x14ac:dyDescent="0.3">
      <c r="A3225">
        <v>2780875</v>
      </c>
      <c r="B3225">
        <v>1</v>
      </c>
      <c r="C3225" t="s">
        <v>80</v>
      </c>
      <c r="D3225" t="s">
        <v>91</v>
      </c>
      <c r="E3225" t="s">
        <v>170</v>
      </c>
      <c r="F3225" t="s">
        <v>9199</v>
      </c>
      <c r="G3225" t="s">
        <v>143</v>
      </c>
      <c r="H3225" t="s">
        <v>135</v>
      </c>
      <c r="I3225" t="s">
        <v>136</v>
      </c>
      <c r="J3225" t="s">
        <v>137</v>
      </c>
      <c r="K3225" t="s">
        <v>138</v>
      </c>
      <c r="L3225" t="s">
        <v>9200</v>
      </c>
      <c r="M3225" t="s">
        <v>9201</v>
      </c>
      <c r="N3225" s="26">
        <v>3.6972222220000002</v>
      </c>
      <c r="O3225">
        <v>0</v>
      </c>
      <c r="P3225">
        <v>210</v>
      </c>
      <c r="Q3225">
        <v>0</v>
      </c>
      <c r="R3225">
        <v>2</v>
      </c>
      <c r="S3225">
        <v>0</v>
      </c>
      <c r="T3225">
        <v>32</v>
      </c>
      <c r="U3225">
        <v>0</v>
      </c>
      <c r="V3225">
        <v>0</v>
      </c>
      <c r="W3225" s="26">
        <v>0</v>
      </c>
      <c r="X3225" s="26">
        <v>161.80815627036745</v>
      </c>
      <c r="Y3225" s="26">
        <v>0</v>
      </c>
      <c r="Z3225" s="26">
        <v>4.4950562811754962</v>
      </c>
      <c r="AA3225" s="26">
        <v>0</v>
      </c>
      <c r="AB3225" s="26">
        <v>85.211207303038989</v>
      </c>
      <c r="AC3225" s="26">
        <v>0</v>
      </c>
      <c r="AD3225" s="26">
        <v>0</v>
      </c>
      <c r="AE3225" s="26">
        <v>251.51441985458194</v>
      </c>
    </row>
    <row r="3226" spans="1:31" x14ac:dyDescent="0.3">
      <c r="A3226">
        <v>2780876</v>
      </c>
      <c r="B3226">
        <v>1</v>
      </c>
      <c r="C3226" t="s">
        <v>81</v>
      </c>
      <c r="D3226" t="s">
        <v>122</v>
      </c>
      <c r="E3226" t="s">
        <v>175</v>
      </c>
      <c r="F3226" t="s">
        <v>9202</v>
      </c>
      <c r="G3226" t="s">
        <v>326</v>
      </c>
      <c r="H3226" t="s">
        <v>149</v>
      </c>
      <c r="I3226" t="s">
        <v>136</v>
      </c>
      <c r="J3226" t="s">
        <v>137</v>
      </c>
      <c r="K3226" t="s">
        <v>138</v>
      </c>
      <c r="L3226" t="s">
        <v>9203</v>
      </c>
      <c r="M3226" t="s">
        <v>9204</v>
      </c>
      <c r="N3226" s="26">
        <v>0.29249999999999998</v>
      </c>
      <c r="O3226">
        <v>19</v>
      </c>
      <c r="P3226">
        <v>4043</v>
      </c>
      <c r="Q3226">
        <v>110</v>
      </c>
      <c r="R3226">
        <v>167</v>
      </c>
      <c r="S3226">
        <v>55</v>
      </c>
      <c r="T3226">
        <v>360</v>
      </c>
      <c r="U3226">
        <v>5</v>
      </c>
      <c r="V3226">
        <v>1</v>
      </c>
      <c r="W3226" s="26">
        <v>1.4307452261752458</v>
      </c>
      <c r="X3226" s="26">
        <v>165.14751951894834</v>
      </c>
      <c r="Y3226" s="26">
        <v>22.345723039498182</v>
      </c>
      <c r="Z3226" s="26">
        <v>7.3753712729805443</v>
      </c>
      <c r="AA3226" s="26">
        <v>74.685883434401617</v>
      </c>
      <c r="AB3226" s="26">
        <v>50.175189498992246</v>
      </c>
      <c r="AC3226" s="26">
        <v>53.730413227761979</v>
      </c>
      <c r="AD3226" s="26">
        <v>5.3857488046634998</v>
      </c>
      <c r="AE3226" s="26">
        <v>380.27659402342164</v>
      </c>
    </row>
    <row r="3227" spans="1:31" x14ac:dyDescent="0.3">
      <c r="A3227">
        <v>2780883</v>
      </c>
      <c r="B3227">
        <v>1</v>
      </c>
      <c r="C3227" t="s">
        <v>81</v>
      </c>
      <c r="D3227" t="s">
        <v>117</v>
      </c>
      <c r="E3227" t="s">
        <v>146</v>
      </c>
      <c r="F3227" t="s">
        <v>9205</v>
      </c>
      <c r="G3227" t="s">
        <v>1309</v>
      </c>
      <c r="H3227" t="s">
        <v>149</v>
      </c>
      <c r="I3227" t="s">
        <v>136</v>
      </c>
      <c r="J3227" t="s">
        <v>137</v>
      </c>
      <c r="K3227" t="s">
        <v>138</v>
      </c>
      <c r="L3227" t="s">
        <v>9206</v>
      </c>
      <c r="M3227" t="s">
        <v>9207</v>
      </c>
      <c r="N3227" s="26">
        <v>3.2152777769999998</v>
      </c>
      <c r="O3227">
        <v>0</v>
      </c>
      <c r="P3227">
        <v>0</v>
      </c>
      <c r="Q3227">
        <v>0</v>
      </c>
      <c r="R3227">
        <v>0</v>
      </c>
      <c r="S3227">
        <v>1</v>
      </c>
      <c r="T3227">
        <v>0</v>
      </c>
      <c r="U3227">
        <v>0</v>
      </c>
      <c r="V3227">
        <v>0</v>
      </c>
      <c r="W3227" s="26">
        <v>0</v>
      </c>
      <c r="X3227" s="26">
        <v>0</v>
      </c>
      <c r="Y3227" s="26">
        <v>0</v>
      </c>
      <c r="Z3227" s="26">
        <v>0</v>
      </c>
      <c r="AA3227" s="26">
        <v>17.742103658774923</v>
      </c>
      <c r="AB3227" s="26">
        <v>0</v>
      </c>
      <c r="AC3227" s="26">
        <v>0</v>
      </c>
      <c r="AD3227" s="26">
        <v>0</v>
      </c>
      <c r="AE3227" s="26">
        <v>17.742103658774923</v>
      </c>
    </row>
    <row r="3228" spans="1:31" x14ac:dyDescent="0.3">
      <c r="A3228">
        <v>2780884</v>
      </c>
      <c r="B3228">
        <v>1</v>
      </c>
      <c r="C3228" t="s">
        <v>80</v>
      </c>
      <c r="D3228" t="s">
        <v>101</v>
      </c>
      <c r="E3228" t="s">
        <v>152</v>
      </c>
      <c r="F3228" t="s">
        <v>9208</v>
      </c>
      <c r="G3228" t="s">
        <v>159</v>
      </c>
      <c r="H3228" t="s">
        <v>149</v>
      </c>
      <c r="I3228" t="s">
        <v>136</v>
      </c>
      <c r="J3228" t="s">
        <v>137</v>
      </c>
      <c r="K3228" t="s">
        <v>138</v>
      </c>
      <c r="L3228" t="s">
        <v>9209</v>
      </c>
      <c r="M3228" t="s">
        <v>9210</v>
      </c>
      <c r="N3228" s="26">
        <v>0.15194444400000001</v>
      </c>
      <c r="O3228">
        <v>19</v>
      </c>
      <c r="P3228">
        <v>5017</v>
      </c>
      <c r="Q3228">
        <v>19</v>
      </c>
      <c r="R3228">
        <v>140</v>
      </c>
      <c r="S3228">
        <v>36</v>
      </c>
      <c r="T3228">
        <v>542</v>
      </c>
      <c r="U3228">
        <v>5</v>
      </c>
      <c r="V3228">
        <v>1</v>
      </c>
      <c r="W3228" s="26">
        <v>0.82225569787152908</v>
      </c>
      <c r="X3228" s="26">
        <v>202.60815548483654</v>
      </c>
      <c r="Y3228" s="26">
        <v>19.989954882899546</v>
      </c>
      <c r="Z3228" s="26">
        <v>4.4118413711586726</v>
      </c>
      <c r="AA3228" s="26">
        <v>51.435912582267697</v>
      </c>
      <c r="AB3228" s="26">
        <v>68.80476358165852</v>
      </c>
      <c r="AC3228" s="26">
        <v>10.427624128214294</v>
      </c>
      <c r="AD3228" s="26">
        <v>0</v>
      </c>
      <c r="AE3228" s="26">
        <v>358.50050772890677</v>
      </c>
    </row>
    <row r="3229" spans="1:31" x14ac:dyDescent="0.3">
      <c r="A3229">
        <v>2780887</v>
      </c>
      <c r="B3229">
        <v>1</v>
      </c>
      <c r="C3229" t="s">
        <v>81</v>
      </c>
      <c r="D3229" t="s">
        <v>128</v>
      </c>
      <c r="E3229" t="s">
        <v>166</v>
      </c>
      <c r="F3229" t="s">
        <v>9211</v>
      </c>
      <c r="G3229" t="s">
        <v>143</v>
      </c>
      <c r="H3229" t="s">
        <v>135</v>
      </c>
      <c r="I3229" t="s">
        <v>136</v>
      </c>
      <c r="J3229" t="s">
        <v>137</v>
      </c>
      <c r="K3229" t="s">
        <v>138</v>
      </c>
      <c r="L3229" t="s">
        <v>9212</v>
      </c>
      <c r="M3229" t="s">
        <v>9213</v>
      </c>
      <c r="N3229" s="26">
        <v>0.74833333300000004</v>
      </c>
      <c r="O3229">
        <v>0</v>
      </c>
      <c r="P3229">
        <v>96</v>
      </c>
      <c r="Q3229">
        <v>0</v>
      </c>
      <c r="R3229">
        <v>0</v>
      </c>
      <c r="S3229">
        <v>0</v>
      </c>
      <c r="T3229">
        <v>16</v>
      </c>
      <c r="U3229">
        <v>0</v>
      </c>
      <c r="V3229">
        <v>0</v>
      </c>
      <c r="W3229" s="26">
        <v>0</v>
      </c>
      <c r="X3229" s="26">
        <v>12.611448117227246</v>
      </c>
      <c r="Y3229" s="26">
        <v>0</v>
      </c>
      <c r="Z3229" s="26">
        <v>0</v>
      </c>
      <c r="AA3229" s="26">
        <v>0</v>
      </c>
      <c r="AB3229" s="26">
        <v>7.5581439515116617</v>
      </c>
      <c r="AC3229" s="26">
        <v>0</v>
      </c>
      <c r="AD3229" s="26">
        <v>0</v>
      </c>
      <c r="AE3229" s="26">
        <v>20.169592068738908</v>
      </c>
    </row>
    <row r="3230" spans="1:31" x14ac:dyDescent="0.3">
      <c r="A3230">
        <v>2780890</v>
      </c>
      <c r="B3230">
        <v>1</v>
      </c>
      <c r="C3230" t="s">
        <v>80</v>
      </c>
      <c r="D3230" t="s">
        <v>101</v>
      </c>
      <c r="E3230" t="s">
        <v>146</v>
      </c>
      <c r="F3230" t="s">
        <v>9214</v>
      </c>
      <c r="G3230" t="s">
        <v>159</v>
      </c>
      <c r="H3230" t="s">
        <v>149</v>
      </c>
      <c r="I3230" t="s">
        <v>136</v>
      </c>
      <c r="J3230" t="s">
        <v>137</v>
      </c>
      <c r="K3230" t="s">
        <v>138</v>
      </c>
      <c r="L3230" t="s">
        <v>9215</v>
      </c>
      <c r="M3230" t="s">
        <v>9216</v>
      </c>
      <c r="N3230" s="26">
        <v>1.3825000000000001</v>
      </c>
      <c r="O3230">
        <v>0</v>
      </c>
      <c r="P3230">
        <v>326</v>
      </c>
      <c r="Q3230">
        <v>2</v>
      </c>
      <c r="R3230">
        <v>12</v>
      </c>
      <c r="S3230">
        <v>3</v>
      </c>
      <c r="T3230">
        <v>65</v>
      </c>
      <c r="U3230">
        <v>2</v>
      </c>
      <c r="V3230">
        <v>0</v>
      </c>
      <c r="W3230" s="26">
        <v>0</v>
      </c>
      <c r="X3230" s="26">
        <v>145.06996839462357</v>
      </c>
      <c r="Y3230" s="26">
        <v>0.74670592079168707</v>
      </c>
      <c r="Z3230" s="26">
        <v>6.821965549158894</v>
      </c>
      <c r="AA3230" s="26">
        <v>32.400486021069725</v>
      </c>
      <c r="AB3230" s="26">
        <v>82.821555883457449</v>
      </c>
      <c r="AC3230" s="26">
        <v>24.620043205649363</v>
      </c>
      <c r="AD3230" s="26">
        <v>0</v>
      </c>
      <c r="AE3230" s="26">
        <v>292.48072497475073</v>
      </c>
    </row>
    <row r="3231" spans="1:31" x14ac:dyDescent="0.3">
      <c r="A3231">
        <v>2780893</v>
      </c>
      <c r="B3231">
        <v>1</v>
      </c>
      <c r="C3231" t="s">
        <v>81</v>
      </c>
      <c r="D3231" t="s">
        <v>124</v>
      </c>
      <c r="E3231" t="s">
        <v>152</v>
      </c>
      <c r="F3231" t="s">
        <v>9217</v>
      </c>
      <c r="G3231" t="s">
        <v>159</v>
      </c>
      <c r="H3231" t="s">
        <v>149</v>
      </c>
      <c r="I3231" t="s">
        <v>566</v>
      </c>
      <c r="J3231" t="s">
        <v>137</v>
      </c>
      <c r="K3231" t="s">
        <v>138</v>
      </c>
      <c r="L3231" t="s">
        <v>9218</v>
      </c>
      <c r="M3231" t="s">
        <v>9219</v>
      </c>
      <c r="N3231" s="26">
        <v>8.3333330000000001E-3</v>
      </c>
      <c r="O3231">
        <v>0</v>
      </c>
      <c r="P3231">
        <v>87</v>
      </c>
      <c r="Q3231">
        <v>28</v>
      </c>
      <c r="R3231">
        <v>30</v>
      </c>
      <c r="S3231">
        <v>1</v>
      </c>
      <c r="T3231">
        <v>4</v>
      </c>
      <c r="U3231">
        <v>0</v>
      </c>
      <c r="V3231">
        <v>0</v>
      </c>
      <c r="W3231" s="26">
        <v>0</v>
      </c>
      <c r="X3231" s="26">
        <v>7.9744732998143331E-2</v>
      </c>
      <c r="Y3231" s="26">
        <v>3.1432028469749996E-3</v>
      </c>
      <c r="Z3231" s="26">
        <v>5.834052795038E-2</v>
      </c>
      <c r="AA3231" s="26">
        <v>0</v>
      </c>
      <c r="AB3231" s="26">
        <v>2.9451892140799998E-3</v>
      </c>
      <c r="AC3231" s="26">
        <v>0</v>
      </c>
      <c r="AD3231" s="26">
        <v>0</v>
      </c>
      <c r="AE3231" s="26">
        <v>0.14417365300957832</v>
      </c>
    </row>
    <row r="3232" spans="1:31" x14ac:dyDescent="0.3">
      <c r="A3232">
        <v>2780894</v>
      </c>
      <c r="B3232">
        <v>1</v>
      </c>
      <c r="C3232" t="s">
        <v>80</v>
      </c>
      <c r="D3232" t="s">
        <v>98</v>
      </c>
      <c r="E3232" t="s">
        <v>166</v>
      </c>
      <c r="F3232" t="s">
        <v>9220</v>
      </c>
      <c r="G3232" t="s">
        <v>232</v>
      </c>
      <c r="H3232" t="s">
        <v>135</v>
      </c>
      <c r="I3232" t="s">
        <v>136</v>
      </c>
      <c r="J3232" t="s">
        <v>137</v>
      </c>
      <c r="K3232" t="s">
        <v>138</v>
      </c>
      <c r="L3232" t="s">
        <v>9221</v>
      </c>
      <c r="M3232" t="s">
        <v>9222</v>
      </c>
      <c r="N3232" s="26">
        <v>1.426666666</v>
      </c>
      <c r="O3232">
        <v>0</v>
      </c>
      <c r="P3232">
        <v>1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 s="26">
        <v>0</v>
      </c>
      <c r="X3232" s="26">
        <v>0.13515737038044268</v>
      </c>
      <c r="Y3232" s="26">
        <v>0</v>
      </c>
      <c r="Z3232" s="26">
        <v>0</v>
      </c>
      <c r="AA3232" s="26">
        <v>0</v>
      </c>
      <c r="AB3232" s="26">
        <v>0</v>
      </c>
      <c r="AC3232" s="26">
        <v>0</v>
      </c>
      <c r="AD3232" s="26">
        <v>0</v>
      </c>
      <c r="AE3232" s="26">
        <v>0.13515737038044268</v>
      </c>
    </row>
    <row r="3233" spans="1:31" x14ac:dyDescent="0.3">
      <c r="A3233">
        <v>2780898</v>
      </c>
      <c r="B3233">
        <v>1</v>
      </c>
      <c r="C3233" t="s">
        <v>81</v>
      </c>
      <c r="D3233" t="s">
        <v>112</v>
      </c>
      <c r="E3233" t="s">
        <v>157</v>
      </c>
      <c r="F3233" t="s">
        <v>8642</v>
      </c>
      <c r="G3233" t="s">
        <v>159</v>
      </c>
      <c r="H3233" t="s">
        <v>149</v>
      </c>
      <c r="I3233" t="s">
        <v>136</v>
      </c>
      <c r="J3233" t="s">
        <v>137</v>
      </c>
      <c r="K3233" t="s">
        <v>138</v>
      </c>
      <c r="L3233" t="s">
        <v>9223</v>
      </c>
      <c r="M3233" t="s">
        <v>9224</v>
      </c>
      <c r="N3233" s="26">
        <v>1.17</v>
      </c>
      <c r="O3233">
        <v>2</v>
      </c>
      <c r="P3233">
        <v>3</v>
      </c>
      <c r="Q3233">
        <v>54</v>
      </c>
      <c r="R3233">
        <v>88</v>
      </c>
      <c r="S3233">
        <v>4</v>
      </c>
      <c r="T3233">
        <v>1</v>
      </c>
      <c r="U3233">
        <v>0</v>
      </c>
      <c r="V3233">
        <v>0</v>
      </c>
      <c r="W3233" s="26">
        <v>0.53492284971167758</v>
      </c>
      <c r="X3233" s="26">
        <v>0.24505545736999998</v>
      </c>
      <c r="Y3233" s="26">
        <v>2.0602098951111105</v>
      </c>
      <c r="Z3233" s="26">
        <v>1.8768653360597014</v>
      </c>
      <c r="AA3233" s="26">
        <v>25.795086122409948</v>
      </c>
      <c r="AB3233" s="26">
        <v>0</v>
      </c>
      <c r="AC3233" s="26">
        <v>0</v>
      </c>
      <c r="AD3233" s="26">
        <v>0</v>
      </c>
      <c r="AE3233" s="26">
        <v>30.512139660662438</v>
      </c>
    </row>
    <row r="3234" spans="1:31" x14ac:dyDescent="0.3">
      <c r="A3234">
        <v>2780902</v>
      </c>
      <c r="B3234">
        <v>1</v>
      </c>
      <c r="C3234" t="s">
        <v>81</v>
      </c>
      <c r="D3234" t="s">
        <v>124</v>
      </c>
      <c r="E3234" t="s">
        <v>152</v>
      </c>
      <c r="F3234" t="s">
        <v>9217</v>
      </c>
      <c r="G3234" t="s">
        <v>159</v>
      </c>
      <c r="H3234" t="s">
        <v>149</v>
      </c>
      <c r="I3234" t="s">
        <v>566</v>
      </c>
      <c r="J3234" t="s">
        <v>137</v>
      </c>
      <c r="K3234" t="s">
        <v>138</v>
      </c>
      <c r="L3234" t="s">
        <v>9225</v>
      </c>
      <c r="M3234" t="s">
        <v>9226</v>
      </c>
      <c r="N3234" s="26">
        <v>1.0833333000000001E-2</v>
      </c>
      <c r="O3234">
        <v>0</v>
      </c>
      <c r="P3234">
        <v>87</v>
      </c>
      <c r="Q3234">
        <v>28</v>
      </c>
      <c r="R3234">
        <v>30</v>
      </c>
      <c r="S3234">
        <v>1</v>
      </c>
      <c r="T3234">
        <v>4</v>
      </c>
      <c r="U3234">
        <v>0</v>
      </c>
      <c r="V3234">
        <v>0</v>
      </c>
      <c r="W3234" s="26">
        <v>0</v>
      </c>
      <c r="X3234" s="26">
        <v>0.10366815289758634</v>
      </c>
      <c r="Y3234" s="26">
        <v>4.0861637010675004E-3</v>
      </c>
      <c r="Z3234" s="26">
        <v>7.5842686335494E-2</v>
      </c>
      <c r="AA3234" s="26">
        <v>0</v>
      </c>
      <c r="AB3234" s="26">
        <v>3.828745978304E-3</v>
      </c>
      <c r="AC3234" s="26">
        <v>0</v>
      </c>
      <c r="AD3234" s="26">
        <v>0</v>
      </c>
      <c r="AE3234" s="26">
        <v>0.18742574891245181</v>
      </c>
    </row>
    <row r="3235" spans="1:31" x14ac:dyDescent="0.3">
      <c r="A3235">
        <v>2780903</v>
      </c>
      <c r="B3235">
        <v>1</v>
      </c>
      <c r="C3235" t="s">
        <v>81</v>
      </c>
      <c r="D3235" t="s">
        <v>118</v>
      </c>
      <c r="E3235" t="s">
        <v>157</v>
      </c>
      <c r="F3235" t="s">
        <v>9227</v>
      </c>
      <c r="G3235" t="s">
        <v>186</v>
      </c>
      <c r="H3235" t="s">
        <v>149</v>
      </c>
      <c r="I3235" t="s">
        <v>136</v>
      </c>
      <c r="J3235" t="s">
        <v>137</v>
      </c>
      <c r="K3235" t="s">
        <v>187</v>
      </c>
      <c r="L3235" t="s">
        <v>9228</v>
      </c>
      <c r="M3235" t="s">
        <v>9229</v>
      </c>
      <c r="N3235" s="26">
        <v>6.2036111109999998</v>
      </c>
      <c r="O3235">
        <v>0</v>
      </c>
      <c r="P3235">
        <v>235</v>
      </c>
      <c r="Q3235">
        <v>0</v>
      </c>
      <c r="R3235">
        <v>26</v>
      </c>
      <c r="S3235">
        <v>1</v>
      </c>
      <c r="T3235">
        <v>64</v>
      </c>
      <c r="U3235">
        <v>1</v>
      </c>
      <c r="V3235">
        <v>2</v>
      </c>
      <c r="W3235" s="26">
        <v>0</v>
      </c>
      <c r="X3235" s="26">
        <v>400.45398139833134</v>
      </c>
      <c r="Y3235" s="26">
        <v>0</v>
      </c>
      <c r="Z3235" s="26">
        <v>18.855978595331891</v>
      </c>
      <c r="AA3235" s="26">
        <v>6.5666131643002865</v>
      </c>
      <c r="AB3235" s="26">
        <v>468.59559993195995</v>
      </c>
      <c r="AC3235" s="26">
        <v>1211.2593303186279</v>
      </c>
      <c r="AD3235" s="26">
        <v>74.332747804124665</v>
      </c>
      <c r="AE3235" s="26">
        <v>2180.064251212676</v>
      </c>
    </row>
    <row r="3236" spans="1:31" x14ac:dyDescent="0.3">
      <c r="A3236">
        <v>2780906</v>
      </c>
      <c r="B3236">
        <v>1</v>
      </c>
      <c r="C3236" t="s">
        <v>81</v>
      </c>
      <c r="D3236" t="s">
        <v>118</v>
      </c>
      <c r="E3236" t="s">
        <v>157</v>
      </c>
      <c r="F3236" t="s">
        <v>9230</v>
      </c>
      <c r="G3236" t="s">
        <v>186</v>
      </c>
      <c r="H3236" t="s">
        <v>149</v>
      </c>
      <c r="I3236" t="s">
        <v>136</v>
      </c>
      <c r="J3236" t="s">
        <v>137</v>
      </c>
      <c r="K3236" t="s">
        <v>187</v>
      </c>
      <c r="L3236" t="s">
        <v>9231</v>
      </c>
      <c r="M3236" t="s">
        <v>9232</v>
      </c>
      <c r="N3236" s="26">
        <v>5.9511111110000003</v>
      </c>
      <c r="O3236">
        <v>0</v>
      </c>
      <c r="P3236">
        <v>108</v>
      </c>
      <c r="Q3236">
        <v>0</v>
      </c>
      <c r="R3236">
        <v>0</v>
      </c>
      <c r="S3236">
        <v>0</v>
      </c>
      <c r="T3236">
        <v>765</v>
      </c>
      <c r="U3236">
        <v>0</v>
      </c>
      <c r="V3236">
        <v>3</v>
      </c>
      <c r="W3236" s="26">
        <v>0</v>
      </c>
      <c r="X3236" s="26">
        <v>148.68414232694863</v>
      </c>
      <c r="Y3236" s="26">
        <v>0</v>
      </c>
      <c r="Z3236" s="26">
        <v>0</v>
      </c>
      <c r="AA3236" s="26">
        <v>0</v>
      </c>
      <c r="AB3236" s="26">
        <v>2040.5083418702313</v>
      </c>
      <c r="AC3236" s="26">
        <v>0</v>
      </c>
      <c r="AD3236" s="26">
        <v>16.715155374247345</v>
      </c>
      <c r="AE3236" s="26">
        <v>2205.9076395714274</v>
      </c>
    </row>
    <row r="3237" spans="1:31" x14ac:dyDescent="0.3">
      <c r="A3237">
        <v>2780907</v>
      </c>
      <c r="B3237">
        <v>1</v>
      </c>
      <c r="C3237" t="s">
        <v>81</v>
      </c>
      <c r="D3237" t="s">
        <v>118</v>
      </c>
      <c r="E3237" t="s">
        <v>157</v>
      </c>
      <c r="F3237" t="s">
        <v>9233</v>
      </c>
      <c r="G3237" t="s">
        <v>628</v>
      </c>
      <c r="H3237" t="s">
        <v>149</v>
      </c>
      <c r="I3237" t="s">
        <v>136</v>
      </c>
      <c r="J3237" t="s">
        <v>137</v>
      </c>
      <c r="K3237" t="s">
        <v>187</v>
      </c>
      <c r="L3237" t="s">
        <v>9234</v>
      </c>
      <c r="M3237" t="s">
        <v>9235</v>
      </c>
      <c r="N3237" s="26">
        <v>6.1438888880000002</v>
      </c>
      <c r="O3237">
        <v>0</v>
      </c>
      <c r="P3237">
        <v>720</v>
      </c>
      <c r="Q3237">
        <v>0</v>
      </c>
      <c r="R3237">
        <v>18</v>
      </c>
      <c r="S3237">
        <v>0</v>
      </c>
      <c r="T3237">
        <v>692</v>
      </c>
      <c r="U3237">
        <v>2</v>
      </c>
      <c r="V3237">
        <v>8</v>
      </c>
      <c r="W3237" s="26">
        <v>0</v>
      </c>
      <c r="X3237" s="26">
        <v>1160.6184739052765</v>
      </c>
      <c r="Y3237" s="26">
        <v>0</v>
      </c>
      <c r="Z3237" s="26">
        <v>1.2964375950428961</v>
      </c>
      <c r="AA3237" s="26">
        <v>0</v>
      </c>
      <c r="AB3237" s="26">
        <v>2209.847649326196</v>
      </c>
      <c r="AC3237" s="26">
        <v>78.420224567112214</v>
      </c>
      <c r="AD3237" s="26">
        <v>193.55775676361239</v>
      </c>
      <c r="AE3237" s="26">
        <v>3643.7405421572398</v>
      </c>
    </row>
    <row r="3238" spans="1:31" x14ac:dyDescent="0.3">
      <c r="A3238">
        <v>2780913</v>
      </c>
      <c r="B3238">
        <v>1</v>
      </c>
      <c r="C3238" t="s">
        <v>81</v>
      </c>
      <c r="D3238" t="s">
        <v>119</v>
      </c>
      <c r="E3238" t="s">
        <v>152</v>
      </c>
      <c r="F3238" t="s">
        <v>9236</v>
      </c>
      <c r="G3238" t="s">
        <v>186</v>
      </c>
      <c r="H3238" t="s">
        <v>149</v>
      </c>
      <c r="I3238" t="s">
        <v>136</v>
      </c>
      <c r="J3238" t="s">
        <v>137</v>
      </c>
      <c r="K3238" t="s">
        <v>187</v>
      </c>
      <c r="L3238" t="s">
        <v>9237</v>
      </c>
      <c r="M3238" t="s">
        <v>9238</v>
      </c>
      <c r="N3238" s="26">
        <v>2.0019444439999998</v>
      </c>
      <c r="O3238">
        <v>1</v>
      </c>
      <c r="P3238">
        <v>618</v>
      </c>
      <c r="Q3238">
        <v>0</v>
      </c>
      <c r="R3238">
        <v>46</v>
      </c>
      <c r="S3238">
        <v>0</v>
      </c>
      <c r="T3238">
        <v>47</v>
      </c>
      <c r="U3238">
        <v>0</v>
      </c>
      <c r="V3238">
        <v>0</v>
      </c>
      <c r="W3238" s="26">
        <v>0.48469005618222222</v>
      </c>
      <c r="X3238" s="26">
        <v>26.753186924057854</v>
      </c>
      <c r="Y3238" s="26">
        <v>0</v>
      </c>
      <c r="Z3238" s="26">
        <v>2.8455269802666669</v>
      </c>
      <c r="AA3238" s="26">
        <v>0</v>
      </c>
      <c r="AB3238" s="26">
        <v>19.26785570932158</v>
      </c>
      <c r="AC3238" s="26">
        <v>0</v>
      </c>
      <c r="AD3238" s="26">
        <v>0</v>
      </c>
      <c r="AE3238" s="26">
        <v>49.351259669828323</v>
      </c>
    </row>
    <row r="3239" spans="1:31" x14ac:dyDescent="0.3">
      <c r="A3239">
        <v>2780919</v>
      </c>
      <c r="B3239">
        <v>1</v>
      </c>
      <c r="C3239" t="s">
        <v>81</v>
      </c>
      <c r="D3239" t="s">
        <v>112</v>
      </c>
      <c r="E3239" t="s">
        <v>152</v>
      </c>
      <c r="F3239" t="s">
        <v>9239</v>
      </c>
      <c r="G3239" t="s">
        <v>159</v>
      </c>
      <c r="H3239" t="s">
        <v>149</v>
      </c>
      <c r="I3239" t="s">
        <v>566</v>
      </c>
      <c r="J3239" t="s">
        <v>137</v>
      </c>
      <c r="K3239" t="s">
        <v>138</v>
      </c>
      <c r="L3239" t="s">
        <v>9240</v>
      </c>
      <c r="M3239" t="s">
        <v>9241</v>
      </c>
      <c r="N3239" s="26">
        <v>8.3333330000000001E-3</v>
      </c>
      <c r="O3239">
        <v>1</v>
      </c>
      <c r="P3239">
        <v>722</v>
      </c>
      <c r="Q3239">
        <v>32</v>
      </c>
      <c r="R3239">
        <v>147</v>
      </c>
      <c r="S3239">
        <v>5</v>
      </c>
      <c r="T3239">
        <v>113</v>
      </c>
      <c r="U3239">
        <v>0</v>
      </c>
      <c r="V3239">
        <v>0</v>
      </c>
      <c r="W3239" s="26">
        <v>2.0657842333333333E-3</v>
      </c>
      <c r="X3239" s="26">
        <v>0.55280568002214503</v>
      </c>
      <c r="Y3239" s="26">
        <v>6.4396896834933333E-3</v>
      </c>
      <c r="Z3239" s="26">
        <v>0.14744804306593665</v>
      </c>
      <c r="AA3239" s="26">
        <v>0.2393866842305325</v>
      </c>
      <c r="AB3239" s="26">
        <v>0.31145816724618663</v>
      </c>
      <c r="AC3239" s="26">
        <v>0</v>
      </c>
      <c r="AD3239" s="26">
        <v>0</v>
      </c>
      <c r="AE3239" s="26">
        <v>1.2596040484816275</v>
      </c>
    </row>
    <row r="3240" spans="1:31" x14ac:dyDescent="0.3">
      <c r="A3240">
        <v>2780921</v>
      </c>
      <c r="B3240">
        <v>1</v>
      </c>
      <c r="C3240" t="s">
        <v>80</v>
      </c>
      <c r="D3240" t="s">
        <v>95</v>
      </c>
      <c r="E3240" t="s">
        <v>157</v>
      </c>
      <c r="F3240" t="s">
        <v>9242</v>
      </c>
      <c r="G3240" t="s">
        <v>159</v>
      </c>
      <c r="H3240" t="s">
        <v>149</v>
      </c>
      <c r="I3240" t="s">
        <v>136</v>
      </c>
      <c r="J3240" t="s">
        <v>137</v>
      </c>
      <c r="K3240" t="s">
        <v>138</v>
      </c>
      <c r="L3240" t="s">
        <v>9243</v>
      </c>
      <c r="M3240" t="s">
        <v>9244</v>
      </c>
      <c r="N3240" s="26">
        <v>0.22166666600000001</v>
      </c>
      <c r="O3240">
        <v>0</v>
      </c>
      <c r="P3240">
        <v>102</v>
      </c>
      <c r="Q3240">
        <v>1</v>
      </c>
      <c r="R3240">
        <v>0</v>
      </c>
      <c r="S3240">
        <v>9</v>
      </c>
      <c r="T3240">
        <v>9</v>
      </c>
      <c r="U3240">
        <v>2</v>
      </c>
      <c r="V3240">
        <v>0</v>
      </c>
      <c r="W3240" s="26">
        <v>0</v>
      </c>
      <c r="X3240" s="26">
        <v>6.0616363555195347</v>
      </c>
      <c r="Y3240" s="26">
        <v>7.7395133013333339E-2</v>
      </c>
      <c r="Z3240" s="26">
        <v>0</v>
      </c>
      <c r="AA3240" s="26">
        <v>26.773913862090453</v>
      </c>
      <c r="AB3240" s="26">
        <v>1.2712524702768662</v>
      </c>
      <c r="AC3240" s="26">
        <v>24.572796494820984</v>
      </c>
      <c r="AD3240" s="26">
        <v>0</v>
      </c>
      <c r="AE3240" s="26">
        <v>58.756994315721165</v>
      </c>
    </row>
    <row r="3241" spans="1:31" x14ac:dyDescent="0.3">
      <c r="A3241">
        <v>2780922</v>
      </c>
      <c r="B3241">
        <v>1</v>
      </c>
      <c r="C3241" t="s">
        <v>80</v>
      </c>
      <c r="D3241" t="s">
        <v>88</v>
      </c>
      <c r="E3241" t="s">
        <v>146</v>
      </c>
      <c r="F3241" t="s">
        <v>9245</v>
      </c>
      <c r="G3241" t="s">
        <v>148</v>
      </c>
      <c r="H3241" t="s">
        <v>149</v>
      </c>
      <c r="I3241" t="s">
        <v>136</v>
      </c>
      <c r="J3241" t="s">
        <v>137</v>
      </c>
      <c r="K3241" t="s">
        <v>138</v>
      </c>
      <c r="L3241" t="s">
        <v>9246</v>
      </c>
      <c r="M3241" t="s">
        <v>9247</v>
      </c>
      <c r="N3241" s="26">
        <v>3.5433333330000001</v>
      </c>
      <c r="O3241">
        <v>0</v>
      </c>
      <c r="P3241">
        <v>0</v>
      </c>
      <c r="Q3241">
        <v>0</v>
      </c>
      <c r="R3241">
        <v>0</v>
      </c>
      <c r="S3241">
        <v>1</v>
      </c>
      <c r="T3241">
        <v>0</v>
      </c>
      <c r="U3241">
        <v>0</v>
      </c>
      <c r="V3241">
        <v>0</v>
      </c>
      <c r="W3241" s="26">
        <v>0</v>
      </c>
      <c r="X3241" s="26">
        <v>0</v>
      </c>
      <c r="Y3241" s="26">
        <v>0</v>
      </c>
      <c r="Z3241" s="26">
        <v>0</v>
      </c>
      <c r="AA3241" s="26">
        <v>29.148203560479892</v>
      </c>
      <c r="AB3241" s="26">
        <v>0</v>
      </c>
      <c r="AC3241" s="26">
        <v>0</v>
      </c>
      <c r="AD3241" s="26">
        <v>0</v>
      </c>
      <c r="AE3241" s="26">
        <v>29.148203560479892</v>
      </c>
    </row>
    <row r="3242" spans="1:31" x14ac:dyDescent="0.3">
      <c r="A3242">
        <v>2780923</v>
      </c>
      <c r="B3242">
        <v>1</v>
      </c>
      <c r="C3242" t="s">
        <v>80</v>
      </c>
      <c r="D3242" t="s">
        <v>92</v>
      </c>
      <c r="E3242" t="s">
        <v>146</v>
      </c>
      <c r="F3242" t="s">
        <v>9248</v>
      </c>
      <c r="G3242" t="s">
        <v>451</v>
      </c>
      <c r="H3242" t="s">
        <v>149</v>
      </c>
      <c r="I3242" t="s">
        <v>136</v>
      </c>
      <c r="J3242" t="s">
        <v>137</v>
      </c>
      <c r="K3242" t="s">
        <v>138</v>
      </c>
      <c r="L3242" t="s">
        <v>9249</v>
      </c>
      <c r="M3242" t="s">
        <v>9250</v>
      </c>
      <c r="N3242" s="26">
        <v>1.7366666660000001</v>
      </c>
      <c r="O3242">
        <v>0</v>
      </c>
      <c r="P3242">
        <v>157</v>
      </c>
      <c r="Q3242">
        <v>0</v>
      </c>
      <c r="R3242">
        <v>0</v>
      </c>
      <c r="S3242">
        <v>0</v>
      </c>
      <c r="T3242">
        <v>17</v>
      </c>
      <c r="U3242">
        <v>0</v>
      </c>
      <c r="V3242">
        <v>0</v>
      </c>
      <c r="W3242" s="26">
        <v>0</v>
      </c>
      <c r="X3242" s="26">
        <v>23.021567219293811</v>
      </c>
      <c r="Y3242" s="26">
        <v>0</v>
      </c>
      <c r="Z3242" s="26">
        <v>0</v>
      </c>
      <c r="AA3242" s="26">
        <v>0</v>
      </c>
      <c r="AB3242" s="26">
        <v>19.062050524054953</v>
      </c>
      <c r="AC3242" s="26">
        <v>0</v>
      </c>
      <c r="AD3242" s="26">
        <v>0</v>
      </c>
      <c r="AE3242" s="26">
        <v>42.083617743348768</v>
      </c>
    </row>
    <row r="3243" spans="1:31" x14ac:dyDescent="0.3">
      <c r="A3243">
        <v>2780926</v>
      </c>
      <c r="B3243">
        <v>1</v>
      </c>
      <c r="C3243" t="s">
        <v>80</v>
      </c>
      <c r="D3243" t="s">
        <v>83</v>
      </c>
      <c r="E3243" t="s">
        <v>166</v>
      </c>
      <c r="F3243" t="s">
        <v>9251</v>
      </c>
      <c r="G3243" t="s">
        <v>204</v>
      </c>
      <c r="H3243" t="s">
        <v>135</v>
      </c>
      <c r="I3243" t="s">
        <v>136</v>
      </c>
      <c r="J3243" t="s">
        <v>137</v>
      </c>
      <c r="K3243" t="s">
        <v>138</v>
      </c>
      <c r="L3243" t="s">
        <v>9252</v>
      </c>
      <c r="M3243" t="s">
        <v>9253</v>
      </c>
      <c r="N3243" s="26">
        <v>1.339722222</v>
      </c>
      <c r="O3243">
        <v>0</v>
      </c>
      <c r="P3243">
        <v>197</v>
      </c>
      <c r="Q3243">
        <v>0</v>
      </c>
      <c r="R3243">
        <v>0</v>
      </c>
      <c r="S3243">
        <v>0</v>
      </c>
      <c r="T3243">
        <v>16</v>
      </c>
      <c r="U3243">
        <v>0</v>
      </c>
      <c r="V3243">
        <v>0</v>
      </c>
      <c r="W3243" s="26">
        <v>0</v>
      </c>
      <c r="X3243" s="26">
        <v>53.633568473754814</v>
      </c>
      <c r="Y3243" s="26">
        <v>0</v>
      </c>
      <c r="Z3243" s="26">
        <v>0</v>
      </c>
      <c r="AA3243" s="26">
        <v>0</v>
      </c>
      <c r="AB3243" s="26">
        <v>4.79489601841476</v>
      </c>
      <c r="AC3243" s="26">
        <v>0</v>
      </c>
      <c r="AD3243" s="26">
        <v>0</v>
      </c>
      <c r="AE3243" s="26">
        <v>58.428464492169574</v>
      </c>
    </row>
    <row r="3244" spans="1:31" x14ac:dyDescent="0.3">
      <c r="A3244">
        <v>2780929</v>
      </c>
      <c r="B3244">
        <v>1</v>
      </c>
      <c r="C3244" t="s">
        <v>81</v>
      </c>
      <c r="D3244" t="s">
        <v>128</v>
      </c>
      <c r="E3244" t="s">
        <v>132</v>
      </c>
      <c r="F3244" t="s">
        <v>9254</v>
      </c>
      <c r="G3244" t="s">
        <v>307</v>
      </c>
      <c r="H3244" t="s">
        <v>135</v>
      </c>
      <c r="I3244" t="s">
        <v>136</v>
      </c>
      <c r="J3244" t="s">
        <v>137</v>
      </c>
      <c r="K3244" t="s">
        <v>138</v>
      </c>
      <c r="L3244" t="s">
        <v>9255</v>
      </c>
      <c r="M3244" t="s">
        <v>9256</v>
      </c>
      <c r="N3244" s="26">
        <v>0.57805555500000005</v>
      </c>
      <c r="O3244">
        <v>0</v>
      </c>
      <c r="P3244">
        <v>103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 s="26">
        <v>0</v>
      </c>
      <c r="X3244" s="26">
        <v>10.376128827629888</v>
      </c>
      <c r="Y3244" s="26">
        <v>0</v>
      </c>
      <c r="Z3244" s="26">
        <v>0</v>
      </c>
      <c r="AA3244" s="26">
        <v>0</v>
      </c>
      <c r="AB3244" s="26">
        <v>0</v>
      </c>
      <c r="AC3244" s="26">
        <v>0</v>
      </c>
      <c r="AD3244" s="26">
        <v>0</v>
      </c>
      <c r="AE3244" s="26">
        <v>10.376128827629888</v>
      </c>
    </row>
    <row r="3245" spans="1:31" x14ac:dyDescent="0.3">
      <c r="A3245">
        <v>2780931</v>
      </c>
      <c r="B3245">
        <v>1</v>
      </c>
      <c r="C3245" t="s">
        <v>80</v>
      </c>
      <c r="D3245" t="s">
        <v>96</v>
      </c>
      <c r="E3245" t="s">
        <v>132</v>
      </c>
      <c r="F3245" t="s">
        <v>2271</v>
      </c>
      <c r="G3245" t="s">
        <v>134</v>
      </c>
      <c r="H3245" t="s">
        <v>135</v>
      </c>
      <c r="I3245" t="s">
        <v>136</v>
      </c>
      <c r="J3245" t="s">
        <v>137</v>
      </c>
      <c r="K3245" t="s">
        <v>138</v>
      </c>
      <c r="L3245" t="s">
        <v>9257</v>
      </c>
      <c r="M3245" t="s">
        <v>9258</v>
      </c>
      <c r="N3245" s="26">
        <v>4.4800000000000004</v>
      </c>
      <c r="O3245">
        <v>0</v>
      </c>
      <c r="P3245">
        <v>2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 s="26">
        <v>0</v>
      </c>
      <c r="X3245" s="26">
        <v>4.417419363193571</v>
      </c>
      <c r="Y3245" s="26">
        <v>0</v>
      </c>
      <c r="Z3245" s="26">
        <v>0</v>
      </c>
      <c r="AA3245" s="26">
        <v>0</v>
      </c>
      <c r="AB3245" s="26">
        <v>0</v>
      </c>
      <c r="AC3245" s="26">
        <v>0</v>
      </c>
      <c r="AD3245" s="26">
        <v>0</v>
      </c>
      <c r="AE3245" s="26">
        <v>4.417419363193571</v>
      </c>
    </row>
    <row r="3246" spans="1:31" x14ac:dyDescent="0.3">
      <c r="A3246">
        <v>2780933</v>
      </c>
      <c r="B3246">
        <v>1</v>
      </c>
      <c r="C3246" t="s">
        <v>81</v>
      </c>
      <c r="D3246" t="s">
        <v>114</v>
      </c>
      <c r="E3246" t="s">
        <v>157</v>
      </c>
      <c r="F3246" t="s">
        <v>9259</v>
      </c>
      <c r="G3246" t="s">
        <v>159</v>
      </c>
      <c r="H3246" t="s">
        <v>149</v>
      </c>
      <c r="I3246" t="s">
        <v>136</v>
      </c>
      <c r="J3246" t="s">
        <v>137</v>
      </c>
      <c r="K3246" t="s">
        <v>138</v>
      </c>
      <c r="L3246" t="s">
        <v>9260</v>
      </c>
      <c r="M3246" t="s">
        <v>9261</v>
      </c>
      <c r="N3246" s="26">
        <v>8.4166666000000001E-2</v>
      </c>
      <c r="O3246">
        <v>5</v>
      </c>
      <c r="P3246">
        <v>792</v>
      </c>
      <c r="Q3246">
        <v>2</v>
      </c>
      <c r="R3246">
        <v>19</v>
      </c>
      <c r="S3246">
        <v>6</v>
      </c>
      <c r="T3246">
        <v>82</v>
      </c>
      <c r="U3246">
        <v>0</v>
      </c>
      <c r="V3246">
        <v>0</v>
      </c>
      <c r="W3246" s="26">
        <v>0.10432210378333334</v>
      </c>
      <c r="X3246" s="26">
        <v>4.9016213275172467</v>
      </c>
      <c r="Y3246" s="26">
        <v>0</v>
      </c>
      <c r="Z3246" s="26">
        <v>0.10646362644736</v>
      </c>
      <c r="AA3246" s="26">
        <v>1.0964049648538989</v>
      </c>
      <c r="AB3246" s="26">
        <v>0.88374619687149569</v>
      </c>
      <c r="AC3246" s="26">
        <v>0</v>
      </c>
      <c r="AD3246" s="26">
        <v>0</v>
      </c>
      <c r="AE3246" s="26">
        <v>7.092558219473335</v>
      </c>
    </row>
    <row r="3247" spans="1:31" x14ac:dyDescent="0.3">
      <c r="A3247">
        <v>2780936</v>
      </c>
      <c r="B3247">
        <v>1</v>
      </c>
      <c r="C3247" t="s">
        <v>80</v>
      </c>
      <c r="D3247" t="s">
        <v>95</v>
      </c>
      <c r="E3247" t="s">
        <v>146</v>
      </c>
      <c r="F3247" t="s">
        <v>9262</v>
      </c>
      <c r="G3247" t="s">
        <v>148</v>
      </c>
      <c r="H3247" t="s">
        <v>149</v>
      </c>
      <c r="I3247" t="s">
        <v>136</v>
      </c>
      <c r="J3247" t="s">
        <v>137</v>
      </c>
      <c r="K3247" t="s">
        <v>138</v>
      </c>
      <c r="L3247" t="s">
        <v>9263</v>
      </c>
      <c r="M3247" t="s">
        <v>9264</v>
      </c>
      <c r="N3247" s="26">
        <v>1.2891666660000001</v>
      </c>
      <c r="O3247">
        <v>9</v>
      </c>
      <c r="P3247">
        <v>95</v>
      </c>
      <c r="Q3247">
        <v>0</v>
      </c>
      <c r="R3247">
        <v>13</v>
      </c>
      <c r="S3247">
        <v>4</v>
      </c>
      <c r="T3247">
        <v>25</v>
      </c>
      <c r="U3247">
        <v>0</v>
      </c>
      <c r="V3247">
        <v>0</v>
      </c>
      <c r="W3247" s="26">
        <v>17.693347914781825</v>
      </c>
      <c r="X3247" s="26">
        <v>30.858043367153972</v>
      </c>
      <c r="Y3247" s="26">
        <v>0</v>
      </c>
      <c r="Z3247" s="26">
        <v>0.72869978021837345</v>
      </c>
      <c r="AA3247" s="26">
        <v>52.941920879482467</v>
      </c>
      <c r="AB3247" s="26">
        <v>16.501686021747528</v>
      </c>
      <c r="AC3247" s="26">
        <v>0</v>
      </c>
      <c r="AD3247" s="26">
        <v>0</v>
      </c>
      <c r="AE3247" s="26">
        <v>118.72369796338415</v>
      </c>
    </row>
    <row r="3248" spans="1:31" x14ac:dyDescent="0.3">
      <c r="A3248">
        <v>2780938</v>
      </c>
      <c r="B3248">
        <v>1</v>
      </c>
      <c r="C3248" t="s">
        <v>81</v>
      </c>
      <c r="D3248" t="s">
        <v>118</v>
      </c>
      <c r="E3248" t="s">
        <v>152</v>
      </c>
      <c r="F3248" t="s">
        <v>9265</v>
      </c>
      <c r="G3248" t="s">
        <v>159</v>
      </c>
      <c r="H3248" t="s">
        <v>149</v>
      </c>
      <c r="I3248" t="s">
        <v>136</v>
      </c>
      <c r="J3248" t="s">
        <v>137</v>
      </c>
      <c r="K3248" t="s">
        <v>138</v>
      </c>
      <c r="L3248" t="s">
        <v>9266</v>
      </c>
      <c r="M3248" t="s">
        <v>9267</v>
      </c>
      <c r="N3248" s="26">
        <v>0.380833333</v>
      </c>
      <c r="O3248">
        <v>44</v>
      </c>
      <c r="P3248">
        <v>7977</v>
      </c>
      <c r="Q3248">
        <v>317</v>
      </c>
      <c r="R3248">
        <v>553</v>
      </c>
      <c r="S3248">
        <v>103</v>
      </c>
      <c r="T3248">
        <v>793</v>
      </c>
      <c r="U3248">
        <v>25</v>
      </c>
      <c r="V3248">
        <v>1</v>
      </c>
      <c r="W3248" s="26">
        <v>4.6907096454028707</v>
      </c>
      <c r="X3248" s="26">
        <v>426.32456066166543</v>
      </c>
      <c r="Y3248" s="26">
        <v>45.290329993017529</v>
      </c>
      <c r="Z3248" s="26">
        <v>50.197475751582289</v>
      </c>
      <c r="AA3248" s="26">
        <v>260.69996558920781</v>
      </c>
      <c r="AB3248" s="26">
        <v>142.90770409171793</v>
      </c>
      <c r="AC3248" s="26">
        <v>487.93007466644872</v>
      </c>
      <c r="AD3248" s="26">
        <v>1.0173720370973451</v>
      </c>
      <c r="AE3248" s="26">
        <v>1419.05819243614</v>
      </c>
    </row>
    <row r="3249" spans="1:31" x14ac:dyDescent="0.3">
      <c r="A3249">
        <v>2780940</v>
      </c>
      <c r="B3249">
        <v>1</v>
      </c>
      <c r="C3249" t="s">
        <v>81</v>
      </c>
      <c r="D3249" t="s">
        <v>113</v>
      </c>
      <c r="E3249" t="s">
        <v>141</v>
      </c>
      <c r="F3249" t="s">
        <v>9268</v>
      </c>
      <c r="G3249" t="s">
        <v>344</v>
      </c>
      <c r="H3249" t="s">
        <v>135</v>
      </c>
      <c r="I3249" t="s">
        <v>136</v>
      </c>
      <c r="J3249" t="s">
        <v>137</v>
      </c>
      <c r="K3249" t="s">
        <v>138</v>
      </c>
      <c r="L3249" t="s">
        <v>9269</v>
      </c>
      <c r="M3249" t="s">
        <v>9270</v>
      </c>
      <c r="N3249" s="26">
        <v>1.371388888</v>
      </c>
      <c r="O3249">
        <v>0</v>
      </c>
      <c r="P3249">
        <v>0</v>
      </c>
      <c r="Q3249">
        <v>0</v>
      </c>
      <c r="R3249">
        <v>4</v>
      </c>
      <c r="S3249">
        <v>0</v>
      </c>
      <c r="T3249">
        <v>0</v>
      </c>
      <c r="U3249">
        <v>0</v>
      </c>
      <c r="V3249">
        <v>0</v>
      </c>
      <c r="W3249" s="26">
        <v>0</v>
      </c>
      <c r="X3249" s="26">
        <v>0</v>
      </c>
      <c r="Y3249" s="26">
        <v>0</v>
      </c>
      <c r="Z3249" s="26">
        <v>0</v>
      </c>
      <c r="AA3249" s="26">
        <v>0</v>
      </c>
      <c r="AB3249" s="26">
        <v>0</v>
      </c>
      <c r="AC3249" s="26">
        <v>0</v>
      </c>
      <c r="AD3249" s="26">
        <v>0</v>
      </c>
      <c r="AE3249" s="26">
        <v>0</v>
      </c>
    </row>
    <row r="3250" spans="1:31" x14ac:dyDescent="0.3">
      <c r="A3250">
        <v>2780942</v>
      </c>
      <c r="B3250">
        <v>1</v>
      </c>
      <c r="C3250" t="s">
        <v>80</v>
      </c>
      <c r="D3250" t="s">
        <v>88</v>
      </c>
      <c r="E3250" t="s">
        <v>141</v>
      </c>
      <c r="F3250" t="s">
        <v>9271</v>
      </c>
      <c r="G3250" t="s">
        <v>425</v>
      </c>
      <c r="H3250" t="s">
        <v>135</v>
      </c>
      <c r="I3250" t="s">
        <v>136</v>
      </c>
      <c r="J3250" t="s">
        <v>137</v>
      </c>
      <c r="K3250" t="s">
        <v>138</v>
      </c>
      <c r="L3250" t="s">
        <v>9272</v>
      </c>
      <c r="M3250" t="s">
        <v>9273</v>
      </c>
      <c r="N3250" s="26">
        <v>4.2013888880000003</v>
      </c>
      <c r="O3250">
        <v>0</v>
      </c>
      <c r="P3250">
        <v>785</v>
      </c>
      <c r="Q3250">
        <v>0</v>
      </c>
      <c r="R3250">
        <v>0</v>
      </c>
      <c r="S3250">
        <v>0</v>
      </c>
      <c r="T3250">
        <v>35</v>
      </c>
      <c r="U3250">
        <v>0</v>
      </c>
      <c r="V3250">
        <v>0</v>
      </c>
      <c r="W3250" s="26">
        <v>0</v>
      </c>
      <c r="X3250" s="26">
        <v>660.82352487658466</v>
      </c>
      <c r="Y3250" s="26">
        <v>0</v>
      </c>
      <c r="Z3250" s="26">
        <v>0</v>
      </c>
      <c r="AA3250" s="26">
        <v>0</v>
      </c>
      <c r="AB3250" s="26">
        <v>88.27713256180175</v>
      </c>
      <c r="AC3250" s="26">
        <v>0</v>
      </c>
      <c r="AD3250" s="26">
        <v>0</v>
      </c>
      <c r="AE3250" s="26">
        <v>749.10065743838641</v>
      </c>
    </row>
    <row r="3251" spans="1:31" x14ac:dyDescent="0.3">
      <c r="A3251">
        <v>2780943</v>
      </c>
      <c r="B3251">
        <v>1</v>
      </c>
      <c r="C3251" t="s">
        <v>81</v>
      </c>
      <c r="D3251" t="s">
        <v>123</v>
      </c>
      <c r="E3251" t="s">
        <v>141</v>
      </c>
      <c r="F3251" t="s">
        <v>3377</v>
      </c>
      <c r="G3251" t="s">
        <v>186</v>
      </c>
      <c r="H3251" t="s">
        <v>135</v>
      </c>
      <c r="I3251" t="s">
        <v>136</v>
      </c>
      <c r="J3251" t="s">
        <v>137</v>
      </c>
      <c r="K3251" t="s">
        <v>187</v>
      </c>
      <c r="L3251" t="s">
        <v>9274</v>
      </c>
      <c r="M3251" t="s">
        <v>9275</v>
      </c>
      <c r="N3251" s="26">
        <v>6.3044444439999996</v>
      </c>
      <c r="O3251">
        <v>0</v>
      </c>
      <c r="P3251">
        <v>192</v>
      </c>
      <c r="Q3251">
        <v>0</v>
      </c>
      <c r="R3251">
        <v>12</v>
      </c>
      <c r="S3251">
        <v>0</v>
      </c>
      <c r="T3251">
        <v>13</v>
      </c>
      <c r="U3251">
        <v>0</v>
      </c>
      <c r="V3251">
        <v>0</v>
      </c>
      <c r="W3251" s="26">
        <v>0</v>
      </c>
      <c r="X3251" s="26">
        <v>163.89824454855761</v>
      </c>
      <c r="Y3251" s="26">
        <v>0</v>
      </c>
      <c r="Z3251" s="26">
        <v>8.5362210405324355</v>
      </c>
      <c r="AA3251" s="26">
        <v>0</v>
      </c>
      <c r="AB3251" s="26">
        <v>14.64325136489566</v>
      </c>
      <c r="AC3251" s="26">
        <v>0</v>
      </c>
      <c r="AD3251" s="26">
        <v>0</v>
      </c>
      <c r="AE3251" s="26">
        <v>187.07771695398571</v>
      </c>
    </row>
    <row r="3252" spans="1:31" x14ac:dyDescent="0.3">
      <c r="A3252">
        <v>2780945</v>
      </c>
      <c r="B3252">
        <v>1</v>
      </c>
      <c r="C3252" t="s">
        <v>81</v>
      </c>
      <c r="D3252" t="s">
        <v>115</v>
      </c>
      <c r="E3252" t="s">
        <v>152</v>
      </c>
      <c r="F3252" t="s">
        <v>9276</v>
      </c>
      <c r="G3252" t="s">
        <v>159</v>
      </c>
      <c r="H3252" t="s">
        <v>149</v>
      </c>
      <c r="I3252" t="s">
        <v>136</v>
      </c>
      <c r="J3252" t="s">
        <v>137</v>
      </c>
      <c r="K3252" t="s">
        <v>138</v>
      </c>
      <c r="L3252" t="s">
        <v>9277</v>
      </c>
      <c r="M3252" t="s">
        <v>9278</v>
      </c>
      <c r="N3252" s="26">
        <v>6.9444443999999994E-2</v>
      </c>
      <c r="O3252">
        <v>4</v>
      </c>
      <c r="P3252">
        <v>490</v>
      </c>
      <c r="Q3252">
        <v>4</v>
      </c>
      <c r="R3252">
        <v>22</v>
      </c>
      <c r="S3252">
        <v>1</v>
      </c>
      <c r="T3252">
        <v>31</v>
      </c>
      <c r="U3252">
        <v>0</v>
      </c>
      <c r="V3252">
        <v>0</v>
      </c>
      <c r="W3252" s="26">
        <v>1.6004745237742777</v>
      </c>
      <c r="X3252" s="26">
        <v>2.3285131487811856</v>
      </c>
      <c r="Y3252" s="26">
        <v>2.3443822222222223E-2</v>
      </c>
      <c r="Z3252" s="26">
        <v>6.8748734670777786E-2</v>
      </c>
      <c r="AA3252" s="26">
        <v>0</v>
      </c>
      <c r="AB3252" s="26">
        <v>0.14238620862658333</v>
      </c>
      <c r="AC3252" s="26">
        <v>0</v>
      </c>
      <c r="AD3252" s="26">
        <v>0</v>
      </c>
      <c r="AE3252" s="26">
        <v>4.1635664380750468</v>
      </c>
    </row>
    <row r="3253" spans="1:31" x14ac:dyDescent="0.3">
      <c r="A3253">
        <v>2780946</v>
      </c>
      <c r="B3253">
        <v>1</v>
      </c>
      <c r="C3253" t="s">
        <v>80</v>
      </c>
      <c r="D3253" t="s">
        <v>82</v>
      </c>
      <c r="E3253" t="s">
        <v>132</v>
      </c>
      <c r="F3253" t="s">
        <v>9279</v>
      </c>
      <c r="G3253" t="s">
        <v>307</v>
      </c>
      <c r="H3253" t="s">
        <v>135</v>
      </c>
      <c r="I3253" t="s">
        <v>136</v>
      </c>
      <c r="J3253" t="s">
        <v>137</v>
      </c>
      <c r="K3253" t="s">
        <v>138</v>
      </c>
      <c r="L3253" t="s">
        <v>9280</v>
      </c>
      <c r="M3253" t="s">
        <v>9281</v>
      </c>
      <c r="N3253" s="26">
        <v>1.605277777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1</v>
      </c>
      <c r="U3253">
        <v>0</v>
      </c>
      <c r="V3253">
        <v>0</v>
      </c>
      <c r="W3253" s="26">
        <v>0</v>
      </c>
      <c r="X3253" s="26">
        <v>0</v>
      </c>
      <c r="Y3253" s="26">
        <v>0</v>
      </c>
      <c r="Z3253" s="26">
        <v>0</v>
      </c>
      <c r="AA3253" s="26">
        <v>0</v>
      </c>
      <c r="AB3253" s="26">
        <v>4.4434271874618148</v>
      </c>
      <c r="AC3253" s="26">
        <v>0</v>
      </c>
      <c r="AD3253" s="26">
        <v>0</v>
      </c>
      <c r="AE3253" s="26">
        <v>4.4434271874618148</v>
      </c>
    </row>
    <row r="3254" spans="1:31" x14ac:dyDescent="0.3">
      <c r="A3254">
        <v>2780947</v>
      </c>
      <c r="B3254">
        <v>1</v>
      </c>
      <c r="C3254" t="s">
        <v>80</v>
      </c>
      <c r="D3254" t="s">
        <v>96</v>
      </c>
      <c r="E3254" t="s">
        <v>132</v>
      </c>
      <c r="F3254" t="s">
        <v>9282</v>
      </c>
      <c r="G3254" t="s">
        <v>134</v>
      </c>
      <c r="H3254" t="s">
        <v>135</v>
      </c>
      <c r="I3254" t="s">
        <v>136</v>
      </c>
      <c r="J3254" t="s">
        <v>137</v>
      </c>
      <c r="K3254" t="s">
        <v>138</v>
      </c>
      <c r="L3254" t="s">
        <v>9283</v>
      </c>
      <c r="M3254" t="s">
        <v>9284</v>
      </c>
      <c r="N3254" s="26">
        <v>1.565555555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1</v>
      </c>
      <c r="U3254">
        <v>0</v>
      </c>
      <c r="V3254">
        <v>0</v>
      </c>
      <c r="W3254" s="26">
        <v>0</v>
      </c>
      <c r="X3254" s="26">
        <v>0</v>
      </c>
      <c r="Y3254" s="26">
        <v>0</v>
      </c>
      <c r="Z3254" s="26">
        <v>0</v>
      </c>
      <c r="AA3254" s="26">
        <v>0</v>
      </c>
      <c r="AB3254" s="26">
        <v>0.75409196666326483</v>
      </c>
      <c r="AC3254" s="26">
        <v>0</v>
      </c>
      <c r="AD3254" s="26">
        <v>0</v>
      </c>
      <c r="AE3254" s="26">
        <v>0.75409196666326483</v>
      </c>
    </row>
    <row r="3255" spans="1:31" x14ac:dyDescent="0.3">
      <c r="A3255">
        <v>2780954</v>
      </c>
      <c r="B3255">
        <v>1</v>
      </c>
      <c r="C3255" t="s">
        <v>81</v>
      </c>
      <c r="D3255" t="s">
        <v>128</v>
      </c>
      <c r="E3255" t="s">
        <v>141</v>
      </c>
      <c r="F3255" t="s">
        <v>6194</v>
      </c>
      <c r="G3255" t="s">
        <v>344</v>
      </c>
      <c r="H3255" t="s">
        <v>135</v>
      </c>
      <c r="I3255" t="s">
        <v>136</v>
      </c>
      <c r="J3255" t="s">
        <v>137</v>
      </c>
      <c r="K3255" t="s">
        <v>138</v>
      </c>
      <c r="L3255" t="s">
        <v>9285</v>
      </c>
      <c r="M3255" t="s">
        <v>9286</v>
      </c>
      <c r="N3255" s="26">
        <v>0.66027777700000001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30</v>
      </c>
      <c r="U3255">
        <v>0</v>
      </c>
      <c r="V3255">
        <v>3</v>
      </c>
      <c r="W3255" s="26">
        <v>0</v>
      </c>
      <c r="X3255" s="26">
        <v>0</v>
      </c>
      <c r="Y3255" s="26">
        <v>0</v>
      </c>
      <c r="Z3255" s="26">
        <v>0</v>
      </c>
      <c r="AA3255" s="26">
        <v>0</v>
      </c>
      <c r="AB3255" s="26">
        <v>37.80548732217467</v>
      </c>
      <c r="AC3255" s="26">
        <v>0</v>
      </c>
      <c r="AD3255" s="26">
        <v>63.712970862386754</v>
      </c>
      <c r="AE3255" s="26">
        <v>101.51845818456142</v>
      </c>
    </row>
    <row r="3256" spans="1:31" x14ac:dyDescent="0.3">
      <c r="A3256">
        <v>2780955</v>
      </c>
      <c r="B3256">
        <v>1</v>
      </c>
      <c r="C3256" t="s">
        <v>80</v>
      </c>
      <c r="D3256" t="s">
        <v>93</v>
      </c>
      <c r="E3256" t="s">
        <v>170</v>
      </c>
      <c r="F3256" t="s">
        <v>9287</v>
      </c>
      <c r="G3256" t="s">
        <v>287</v>
      </c>
      <c r="H3256" t="s">
        <v>135</v>
      </c>
      <c r="I3256" t="s">
        <v>136</v>
      </c>
      <c r="J3256" t="s">
        <v>3</v>
      </c>
      <c r="K3256" t="s">
        <v>138</v>
      </c>
      <c r="L3256" t="s">
        <v>9288</v>
      </c>
      <c r="M3256" t="s">
        <v>9289</v>
      </c>
      <c r="N3256" s="26">
        <v>3.0252777769999999</v>
      </c>
      <c r="O3256">
        <v>0</v>
      </c>
      <c r="P3256">
        <v>79</v>
      </c>
      <c r="Q3256">
        <v>0</v>
      </c>
      <c r="R3256">
        <v>0</v>
      </c>
      <c r="S3256">
        <v>0</v>
      </c>
      <c r="T3256">
        <v>2</v>
      </c>
      <c r="U3256">
        <v>0</v>
      </c>
      <c r="V3256">
        <v>0</v>
      </c>
      <c r="W3256" s="26">
        <v>0</v>
      </c>
      <c r="X3256" s="26">
        <v>44.521594096214734</v>
      </c>
      <c r="Y3256" s="26">
        <v>0</v>
      </c>
      <c r="Z3256" s="26">
        <v>0</v>
      </c>
      <c r="AA3256" s="26">
        <v>0</v>
      </c>
      <c r="AB3256" s="26">
        <v>1.5194624104800973</v>
      </c>
      <c r="AC3256" s="26">
        <v>0</v>
      </c>
      <c r="AD3256" s="26">
        <v>0</v>
      </c>
      <c r="AE3256" s="26">
        <v>46.041056506694829</v>
      </c>
    </row>
    <row r="3257" spans="1:31" x14ac:dyDescent="0.3">
      <c r="A3257">
        <v>2780960</v>
      </c>
      <c r="B3257">
        <v>1</v>
      </c>
      <c r="C3257" t="s">
        <v>80</v>
      </c>
      <c r="D3257" t="s">
        <v>90</v>
      </c>
      <c r="E3257" t="s">
        <v>132</v>
      </c>
      <c r="F3257" t="s">
        <v>9290</v>
      </c>
      <c r="G3257" t="s">
        <v>197</v>
      </c>
      <c r="H3257" t="s">
        <v>135</v>
      </c>
      <c r="I3257" t="s">
        <v>136</v>
      </c>
      <c r="J3257" t="s">
        <v>137</v>
      </c>
      <c r="K3257" t="s">
        <v>138</v>
      </c>
      <c r="L3257" t="s">
        <v>9291</v>
      </c>
      <c r="M3257" t="s">
        <v>9292</v>
      </c>
      <c r="N3257" s="26">
        <v>1.5666666659999999</v>
      </c>
      <c r="O3257">
        <v>0</v>
      </c>
      <c r="P3257">
        <v>3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 s="26">
        <v>0</v>
      </c>
      <c r="X3257" s="26">
        <v>0.4111054708979186</v>
      </c>
      <c r="Y3257" s="26">
        <v>0</v>
      </c>
      <c r="Z3257" s="26">
        <v>0</v>
      </c>
      <c r="AA3257" s="26">
        <v>0</v>
      </c>
      <c r="AB3257" s="26">
        <v>0</v>
      </c>
      <c r="AC3257" s="26">
        <v>0</v>
      </c>
      <c r="AD3257" s="26">
        <v>0</v>
      </c>
      <c r="AE3257" s="26">
        <v>0.4111054708979186</v>
      </c>
    </row>
    <row r="3258" spans="1:31" x14ac:dyDescent="0.3">
      <c r="A3258">
        <v>2780965</v>
      </c>
      <c r="B3258">
        <v>1</v>
      </c>
      <c r="C3258" t="s">
        <v>81</v>
      </c>
      <c r="D3258" t="s">
        <v>115</v>
      </c>
      <c r="E3258" t="s">
        <v>146</v>
      </c>
      <c r="F3258" t="s">
        <v>9293</v>
      </c>
      <c r="G3258" t="s">
        <v>159</v>
      </c>
      <c r="H3258" t="s">
        <v>149</v>
      </c>
      <c r="I3258" t="s">
        <v>566</v>
      </c>
      <c r="J3258" t="s">
        <v>137</v>
      </c>
      <c r="K3258" t="s">
        <v>138</v>
      </c>
      <c r="L3258" t="s">
        <v>9294</v>
      </c>
      <c r="M3258" t="s">
        <v>9295</v>
      </c>
      <c r="N3258" s="26">
        <v>8.3333330000000001E-3</v>
      </c>
      <c r="O3258">
        <v>0</v>
      </c>
      <c r="P3258">
        <v>340</v>
      </c>
      <c r="Q3258">
        <v>10</v>
      </c>
      <c r="R3258">
        <v>160</v>
      </c>
      <c r="S3258">
        <v>0</v>
      </c>
      <c r="T3258">
        <v>15</v>
      </c>
      <c r="U3258">
        <v>1</v>
      </c>
      <c r="V3258">
        <v>0</v>
      </c>
      <c r="W3258" s="26">
        <v>0</v>
      </c>
      <c r="X3258" s="26">
        <v>0.11542377484695747</v>
      </c>
      <c r="Y3258" s="26">
        <v>1.1973936595716668E-2</v>
      </c>
      <c r="Z3258" s="26">
        <v>0.15737707593122674</v>
      </c>
      <c r="AA3258" s="26">
        <v>0</v>
      </c>
      <c r="AB3258" s="26">
        <v>9.1379690452420004E-2</v>
      </c>
      <c r="AC3258" s="26">
        <v>9.6058994024806665E-2</v>
      </c>
      <c r="AD3258" s="26">
        <v>0</v>
      </c>
      <c r="AE3258" s="26">
        <v>0.47221347185112755</v>
      </c>
    </row>
    <row r="3259" spans="1:31" x14ac:dyDescent="0.3">
      <c r="A3259">
        <v>2780969</v>
      </c>
      <c r="B3259">
        <v>1</v>
      </c>
      <c r="C3259" t="s">
        <v>80</v>
      </c>
      <c r="D3259" t="s">
        <v>103</v>
      </c>
      <c r="E3259" t="s">
        <v>170</v>
      </c>
      <c r="F3259" t="s">
        <v>9296</v>
      </c>
      <c r="G3259" t="s">
        <v>612</v>
      </c>
      <c r="H3259" t="s">
        <v>135</v>
      </c>
      <c r="I3259" t="s">
        <v>136</v>
      </c>
      <c r="J3259" t="s">
        <v>137</v>
      </c>
      <c r="K3259" t="s">
        <v>138</v>
      </c>
      <c r="L3259" t="s">
        <v>9297</v>
      </c>
      <c r="M3259" t="s">
        <v>9298</v>
      </c>
      <c r="N3259" s="26">
        <v>0.83194444400000001</v>
      </c>
      <c r="O3259">
        <v>0</v>
      </c>
      <c r="P3259">
        <v>73</v>
      </c>
      <c r="Q3259">
        <v>0</v>
      </c>
      <c r="R3259">
        <v>0</v>
      </c>
      <c r="S3259">
        <v>0</v>
      </c>
      <c r="T3259">
        <v>101</v>
      </c>
      <c r="U3259">
        <v>0</v>
      </c>
      <c r="V3259">
        <v>0</v>
      </c>
      <c r="W3259" s="26">
        <v>0</v>
      </c>
      <c r="X3259" s="26">
        <v>14.668235378324429</v>
      </c>
      <c r="Y3259" s="26">
        <v>0</v>
      </c>
      <c r="Z3259" s="26">
        <v>0</v>
      </c>
      <c r="AA3259" s="26">
        <v>0</v>
      </c>
      <c r="AB3259" s="26">
        <v>94.631568109037516</v>
      </c>
      <c r="AC3259" s="26">
        <v>0</v>
      </c>
      <c r="AD3259" s="26">
        <v>0</v>
      </c>
      <c r="AE3259" s="26">
        <v>109.29980348736194</v>
      </c>
    </row>
    <row r="3260" spans="1:31" x14ac:dyDescent="0.3">
      <c r="A3260">
        <v>2780970</v>
      </c>
      <c r="B3260">
        <v>1</v>
      </c>
      <c r="C3260" t="s">
        <v>81</v>
      </c>
      <c r="D3260" t="s">
        <v>118</v>
      </c>
      <c r="E3260" t="s">
        <v>152</v>
      </c>
      <c r="F3260" t="s">
        <v>9299</v>
      </c>
      <c r="G3260" t="s">
        <v>159</v>
      </c>
      <c r="H3260" t="s">
        <v>149</v>
      </c>
      <c r="I3260" t="s">
        <v>136</v>
      </c>
      <c r="J3260" t="s">
        <v>137</v>
      </c>
      <c r="K3260" t="s">
        <v>138</v>
      </c>
      <c r="L3260" t="s">
        <v>9300</v>
      </c>
      <c r="M3260" t="s">
        <v>9301</v>
      </c>
      <c r="N3260" s="26">
        <v>0.39722222200000001</v>
      </c>
      <c r="O3260">
        <v>1</v>
      </c>
      <c r="P3260">
        <v>613</v>
      </c>
      <c r="Q3260">
        <v>14</v>
      </c>
      <c r="R3260">
        <v>29</v>
      </c>
      <c r="S3260">
        <v>9</v>
      </c>
      <c r="T3260">
        <v>80</v>
      </c>
      <c r="U3260">
        <v>4</v>
      </c>
      <c r="V3260">
        <v>0</v>
      </c>
      <c r="W3260" s="26">
        <v>0.49110422245551327</v>
      </c>
      <c r="X3260" s="26">
        <v>48.975187640141492</v>
      </c>
      <c r="Y3260" s="26">
        <v>0</v>
      </c>
      <c r="Z3260" s="26">
        <v>3.3533156981212779</v>
      </c>
      <c r="AA3260" s="26">
        <v>80.733137788267115</v>
      </c>
      <c r="AB3260" s="26">
        <v>15.432959318045198</v>
      </c>
      <c r="AC3260" s="26">
        <v>152.12769904898917</v>
      </c>
      <c r="AD3260" s="26">
        <v>0</v>
      </c>
      <c r="AE3260" s="26">
        <v>301.11340371601977</v>
      </c>
    </row>
    <row r="3261" spans="1:31" x14ac:dyDescent="0.3">
      <c r="A3261">
        <v>2780974</v>
      </c>
      <c r="B3261">
        <v>1</v>
      </c>
      <c r="C3261" t="s">
        <v>80</v>
      </c>
      <c r="D3261" t="s">
        <v>106</v>
      </c>
      <c r="E3261" t="s">
        <v>157</v>
      </c>
      <c r="F3261" t="s">
        <v>2006</v>
      </c>
      <c r="G3261" t="s">
        <v>159</v>
      </c>
      <c r="H3261" t="s">
        <v>149</v>
      </c>
      <c r="I3261" t="s">
        <v>136</v>
      </c>
      <c r="J3261" t="s">
        <v>137</v>
      </c>
      <c r="K3261" t="s">
        <v>138</v>
      </c>
      <c r="L3261" t="s">
        <v>9302</v>
      </c>
      <c r="M3261" t="s">
        <v>9303</v>
      </c>
      <c r="N3261" s="26">
        <v>0.30083333299999998</v>
      </c>
      <c r="O3261">
        <v>2</v>
      </c>
      <c r="P3261">
        <v>5</v>
      </c>
      <c r="Q3261">
        <v>67</v>
      </c>
      <c r="R3261">
        <v>342</v>
      </c>
      <c r="S3261">
        <v>27</v>
      </c>
      <c r="T3261">
        <v>60</v>
      </c>
      <c r="U3261">
        <v>0</v>
      </c>
      <c r="V3261">
        <v>0</v>
      </c>
      <c r="W3261" s="26">
        <v>0.185759765811922</v>
      </c>
      <c r="X3261" s="26">
        <v>0.40750596358014657</v>
      </c>
      <c r="Y3261" s="26">
        <v>98.899599781961555</v>
      </c>
      <c r="Z3261" s="26">
        <v>8.3622409493950656</v>
      </c>
      <c r="AA3261" s="26">
        <v>8.4732474655771881</v>
      </c>
      <c r="AB3261" s="26">
        <v>3.8169962556783448</v>
      </c>
      <c r="AC3261" s="26">
        <v>0</v>
      </c>
      <c r="AD3261" s="26">
        <v>0</v>
      </c>
      <c r="AE3261" s="26">
        <v>120.14535018200422</v>
      </c>
    </row>
    <row r="3262" spans="1:31" x14ac:dyDescent="0.3">
      <c r="A3262">
        <v>2780978</v>
      </c>
      <c r="B3262">
        <v>1</v>
      </c>
      <c r="C3262" t="s">
        <v>81</v>
      </c>
      <c r="D3262" t="s">
        <v>115</v>
      </c>
      <c r="E3262" t="s">
        <v>146</v>
      </c>
      <c r="F3262" t="s">
        <v>9304</v>
      </c>
      <c r="G3262" t="s">
        <v>2474</v>
      </c>
      <c r="H3262" t="s">
        <v>149</v>
      </c>
      <c r="I3262" t="s">
        <v>136</v>
      </c>
      <c r="J3262" t="s">
        <v>137</v>
      </c>
      <c r="K3262" t="s">
        <v>138</v>
      </c>
      <c r="L3262" t="s">
        <v>9305</v>
      </c>
      <c r="M3262" t="s">
        <v>9306</v>
      </c>
      <c r="N3262" s="26">
        <v>2.0325000000000002</v>
      </c>
      <c r="O3262">
        <v>0</v>
      </c>
      <c r="P3262">
        <v>36</v>
      </c>
      <c r="Q3262">
        <v>0</v>
      </c>
      <c r="R3262">
        <v>3</v>
      </c>
      <c r="S3262">
        <v>0</v>
      </c>
      <c r="T3262">
        <v>1</v>
      </c>
      <c r="U3262">
        <v>0</v>
      </c>
      <c r="V3262">
        <v>0</v>
      </c>
      <c r="W3262" s="26">
        <v>0</v>
      </c>
      <c r="X3262" s="26">
        <v>0</v>
      </c>
      <c r="Y3262" s="26">
        <v>0</v>
      </c>
      <c r="Z3262" s="26">
        <v>0</v>
      </c>
      <c r="AA3262" s="26">
        <v>0</v>
      </c>
      <c r="AB3262" s="26">
        <v>0</v>
      </c>
      <c r="AC3262" s="26">
        <v>0</v>
      </c>
      <c r="AD3262" s="26">
        <v>0</v>
      </c>
      <c r="AE3262" s="26">
        <v>0</v>
      </c>
    </row>
    <row r="3263" spans="1:31" x14ac:dyDescent="0.3">
      <c r="A3263">
        <v>2780982</v>
      </c>
      <c r="B3263">
        <v>1</v>
      </c>
      <c r="C3263" t="s">
        <v>80</v>
      </c>
      <c r="D3263" t="s">
        <v>92</v>
      </c>
      <c r="E3263" t="s">
        <v>157</v>
      </c>
      <c r="F3263" t="s">
        <v>9307</v>
      </c>
      <c r="G3263" t="s">
        <v>159</v>
      </c>
      <c r="H3263" t="s">
        <v>149</v>
      </c>
      <c r="I3263" t="s">
        <v>136</v>
      </c>
      <c r="J3263" t="s">
        <v>137</v>
      </c>
      <c r="K3263" t="s">
        <v>138</v>
      </c>
      <c r="L3263" t="s">
        <v>9308</v>
      </c>
      <c r="M3263" t="s">
        <v>9309</v>
      </c>
      <c r="N3263" s="26">
        <v>7.3333333000000001E-2</v>
      </c>
      <c r="O3263">
        <v>13</v>
      </c>
      <c r="P3263">
        <v>8463</v>
      </c>
      <c r="Q3263">
        <v>28</v>
      </c>
      <c r="R3263">
        <v>782</v>
      </c>
      <c r="S3263">
        <v>61</v>
      </c>
      <c r="T3263">
        <v>582</v>
      </c>
      <c r="U3263">
        <v>2</v>
      </c>
      <c r="V3263">
        <v>0</v>
      </c>
      <c r="W3263" s="26">
        <v>10.793781226498007</v>
      </c>
      <c r="X3263" s="26">
        <v>153.21978947782418</v>
      </c>
      <c r="Y3263" s="26">
        <v>3.7009022298441092</v>
      </c>
      <c r="Z3263" s="26">
        <v>10.585694547420589</v>
      </c>
      <c r="AA3263" s="26">
        <v>63.9233776790783</v>
      </c>
      <c r="AB3263" s="26">
        <v>44.424087814826244</v>
      </c>
      <c r="AC3263" s="26">
        <v>3.2841146663789793</v>
      </c>
      <c r="AD3263" s="26">
        <v>0</v>
      </c>
      <c r="AE3263" s="26">
        <v>289.9317476418704</v>
      </c>
    </row>
    <row r="3264" spans="1:31" x14ac:dyDescent="0.3">
      <c r="A3264">
        <v>2780984</v>
      </c>
      <c r="B3264">
        <v>1</v>
      </c>
      <c r="C3264" t="s">
        <v>80</v>
      </c>
      <c r="D3264" t="s">
        <v>101</v>
      </c>
      <c r="E3264" t="s">
        <v>146</v>
      </c>
      <c r="F3264" t="s">
        <v>9310</v>
      </c>
      <c r="G3264" t="s">
        <v>143</v>
      </c>
      <c r="H3264" t="s">
        <v>149</v>
      </c>
      <c r="I3264" t="s">
        <v>136</v>
      </c>
      <c r="J3264" t="s">
        <v>137</v>
      </c>
      <c r="K3264" t="s">
        <v>138</v>
      </c>
      <c r="L3264" t="s">
        <v>9286</v>
      </c>
      <c r="M3264" t="s">
        <v>9311</v>
      </c>
      <c r="N3264" s="26">
        <v>1.558611111</v>
      </c>
      <c r="O3264">
        <v>0</v>
      </c>
      <c r="P3264">
        <v>279</v>
      </c>
      <c r="Q3264">
        <v>0</v>
      </c>
      <c r="R3264">
        <v>0</v>
      </c>
      <c r="S3264">
        <v>0</v>
      </c>
      <c r="T3264">
        <v>5</v>
      </c>
      <c r="U3264">
        <v>0</v>
      </c>
      <c r="V3264">
        <v>0</v>
      </c>
      <c r="W3264" s="26">
        <v>0</v>
      </c>
      <c r="X3264" s="26">
        <v>41.151300472940008</v>
      </c>
      <c r="Y3264" s="26">
        <v>0</v>
      </c>
      <c r="Z3264" s="26">
        <v>0</v>
      </c>
      <c r="AA3264" s="26">
        <v>0</v>
      </c>
      <c r="AB3264" s="26">
        <v>0.44440777966765121</v>
      </c>
      <c r="AC3264" s="26">
        <v>0</v>
      </c>
      <c r="AD3264" s="26">
        <v>0</v>
      </c>
      <c r="AE3264" s="26">
        <v>41.595708252607658</v>
      </c>
    </row>
    <row r="3265" spans="1:31" x14ac:dyDescent="0.3">
      <c r="A3265">
        <v>2780985</v>
      </c>
      <c r="B3265">
        <v>1</v>
      </c>
      <c r="C3265" t="s">
        <v>81</v>
      </c>
      <c r="D3265" t="s">
        <v>127</v>
      </c>
      <c r="E3265" t="s">
        <v>152</v>
      </c>
      <c r="F3265" t="s">
        <v>9312</v>
      </c>
      <c r="G3265" t="s">
        <v>159</v>
      </c>
      <c r="H3265" t="s">
        <v>149</v>
      </c>
      <c r="I3265" t="s">
        <v>136</v>
      </c>
      <c r="J3265" t="s">
        <v>137</v>
      </c>
      <c r="K3265" t="s">
        <v>138</v>
      </c>
      <c r="L3265" t="s">
        <v>9313</v>
      </c>
      <c r="M3265" t="s">
        <v>9314</v>
      </c>
      <c r="N3265" s="26">
        <v>0.96472222200000002</v>
      </c>
      <c r="O3265">
        <v>1</v>
      </c>
      <c r="P3265">
        <v>27</v>
      </c>
      <c r="Q3265">
        <v>12</v>
      </c>
      <c r="R3265">
        <v>116</v>
      </c>
      <c r="S3265">
        <v>3</v>
      </c>
      <c r="T3265">
        <v>6</v>
      </c>
      <c r="U3265">
        <v>0</v>
      </c>
      <c r="V3265">
        <v>0</v>
      </c>
      <c r="W3265" s="26">
        <v>1.4936052454225222</v>
      </c>
      <c r="X3265" s="26">
        <v>0.20766763468500002</v>
      </c>
      <c r="Y3265" s="26">
        <v>0</v>
      </c>
      <c r="Z3265" s="26">
        <v>0.32146136348444448</v>
      </c>
      <c r="AA3265" s="26">
        <v>37.362892641938451</v>
      </c>
      <c r="AB3265" s="26">
        <v>0</v>
      </c>
      <c r="AC3265" s="26">
        <v>0</v>
      </c>
      <c r="AD3265" s="26">
        <v>0</v>
      </c>
      <c r="AE3265" s="26">
        <v>39.385626885530421</v>
      </c>
    </row>
    <row r="3266" spans="1:31" x14ac:dyDescent="0.3">
      <c r="A3266">
        <v>2780986</v>
      </c>
      <c r="B3266">
        <v>1</v>
      </c>
      <c r="C3266" t="s">
        <v>81</v>
      </c>
      <c r="D3266" t="s">
        <v>112</v>
      </c>
      <c r="E3266" t="s">
        <v>170</v>
      </c>
      <c r="F3266" t="s">
        <v>9315</v>
      </c>
      <c r="G3266" t="s">
        <v>204</v>
      </c>
      <c r="H3266" t="s">
        <v>135</v>
      </c>
      <c r="I3266" t="s">
        <v>136</v>
      </c>
      <c r="J3266" t="s">
        <v>137</v>
      </c>
      <c r="K3266" t="s">
        <v>138</v>
      </c>
      <c r="L3266" t="s">
        <v>9316</v>
      </c>
      <c r="M3266" t="s">
        <v>9317</v>
      </c>
      <c r="N3266" s="26">
        <v>1.6497222220000001</v>
      </c>
      <c r="O3266">
        <v>0</v>
      </c>
      <c r="P3266">
        <v>36</v>
      </c>
      <c r="Q3266">
        <v>0</v>
      </c>
      <c r="R3266">
        <v>1</v>
      </c>
      <c r="S3266">
        <v>0</v>
      </c>
      <c r="T3266">
        <v>1</v>
      </c>
      <c r="U3266">
        <v>0</v>
      </c>
      <c r="V3266">
        <v>0</v>
      </c>
      <c r="W3266" s="26">
        <v>0</v>
      </c>
      <c r="X3266" s="26">
        <v>8.7868005506333517</v>
      </c>
      <c r="Y3266" s="26">
        <v>0</v>
      </c>
      <c r="Z3266" s="26">
        <v>0</v>
      </c>
      <c r="AA3266" s="26">
        <v>0</v>
      </c>
      <c r="AB3266" s="26">
        <v>0.24830769560214616</v>
      </c>
      <c r="AC3266" s="26">
        <v>0</v>
      </c>
      <c r="AD3266" s="26">
        <v>0</v>
      </c>
      <c r="AE3266" s="26">
        <v>9.0351082462354988</v>
      </c>
    </row>
    <row r="3267" spans="1:31" x14ac:dyDescent="0.3">
      <c r="A3267">
        <v>2780987</v>
      </c>
      <c r="B3267">
        <v>1</v>
      </c>
      <c r="C3267" t="s">
        <v>80</v>
      </c>
      <c r="D3267" t="s">
        <v>101</v>
      </c>
      <c r="E3267" t="s">
        <v>132</v>
      </c>
      <c r="F3267" t="s">
        <v>9318</v>
      </c>
      <c r="G3267" t="s">
        <v>134</v>
      </c>
      <c r="H3267" t="s">
        <v>135</v>
      </c>
      <c r="I3267" t="s">
        <v>136</v>
      </c>
      <c r="J3267" t="s">
        <v>137</v>
      </c>
      <c r="K3267" t="s">
        <v>138</v>
      </c>
      <c r="L3267" t="s">
        <v>9319</v>
      </c>
      <c r="M3267" t="s">
        <v>9320</v>
      </c>
      <c r="N3267" s="26">
        <v>3.6305555549999999</v>
      </c>
      <c r="O3267">
        <v>0</v>
      </c>
      <c r="P3267">
        <v>2</v>
      </c>
      <c r="Q3267">
        <v>0</v>
      </c>
      <c r="R3267">
        <v>0</v>
      </c>
      <c r="S3267">
        <v>0</v>
      </c>
      <c r="T3267">
        <v>1</v>
      </c>
      <c r="U3267">
        <v>0</v>
      </c>
      <c r="V3267">
        <v>0</v>
      </c>
      <c r="W3267" s="26">
        <v>0</v>
      </c>
      <c r="X3267" s="26">
        <v>1.5546476985566664</v>
      </c>
      <c r="Y3267" s="26">
        <v>0</v>
      </c>
      <c r="Z3267" s="26">
        <v>0</v>
      </c>
      <c r="AA3267" s="26">
        <v>0</v>
      </c>
      <c r="AB3267" s="26">
        <v>4.5390166535436105</v>
      </c>
      <c r="AC3267" s="26">
        <v>0</v>
      </c>
      <c r="AD3267" s="26">
        <v>0</v>
      </c>
      <c r="AE3267" s="26">
        <v>6.0936643521002765</v>
      </c>
    </row>
    <row r="3268" spans="1:31" x14ac:dyDescent="0.3">
      <c r="A3268">
        <v>2780989</v>
      </c>
      <c r="B3268">
        <v>1</v>
      </c>
      <c r="C3268" t="s">
        <v>81</v>
      </c>
      <c r="D3268" t="s">
        <v>113</v>
      </c>
      <c r="E3268" t="s">
        <v>175</v>
      </c>
      <c r="F3268" t="s">
        <v>9321</v>
      </c>
      <c r="G3268" t="s">
        <v>159</v>
      </c>
      <c r="H3268" t="s">
        <v>149</v>
      </c>
      <c r="I3268" t="s">
        <v>136</v>
      </c>
      <c r="J3268" t="s">
        <v>137</v>
      </c>
      <c r="K3268" t="s">
        <v>138</v>
      </c>
      <c r="L3268" t="s">
        <v>9322</v>
      </c>
      <c r="M3268" t="s">
        <v>9323</v>
      </c>
      <c r="N3268" s="26">
        <v>0.181388888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1</v>
      </c>
      <c r="V3268">
        <v>0</v>
      </c>
      <c r="W3268" s="26">
        <v>0</v>
      </c>
      <c r="X3268" s="26">
        <v>0</v>
      </c>
      <c r="Y3268" s="26">
        <v>0</v>
      </c>
      <c r="Z3268" s="26">
        <v>0</v>
      </c>
      <c r="AA3268" s="26">
        <v>0</v>
      </c>
      <c r="AB3268" s="26">
        <v>0</v>
      </c>
      <c r="AC3268" s="26">
        <v>0.32126596143539593</v>
      </c>
      <c r="AD3268" s="26">
        <v>0</v>
      </c>
      <c r="AE3268" s="26">
        <v>0.32126596143539593</v>
      </c>
    </row>
    <row r="3269" spans="1:31" x14ac:dyDescent="0.3">
      <c r="A3269">
        <v>2780995</v>
      </c>
      <c r="B3269">
        <v>1</v>
      </c>
      <c r="C3269" t="s">
        <v>81</v>
      </c>
      <c r="D3269" t="s">
        <v>120</v>
      </c>
      <c r="E3269" t="s">
        <v>157</v>
      </c>
      <c r="F3269" t="s">
        <v>5576</v>
      </c>
      <c r="G3269" t="s">
        <v>159</v>
      </c>
      <c r="H3269" t="s">
        <v>149</v>
      </c>
      <c r="I3269" t="s">
        <v>136</v>
      </c>
      <c r="J3269" t="s">
        <v>137</v>
      </c>
      <c r="K3269" t="s">
        <v>138</v>
      </c>
      <c r="L3269" t="s">
        <v>9324</v>
      </c>
      <c r="M3269" t="s">
        <v>9325</v>
      </c>
      <c r="N3269" s="26">
        <v>1.0619444440000001</v>
      </c>
      <c r="O3269">
        <v>8</v>
      </c>
      <c r="P3269">
        <v>1235</v>
      </c>
      <c r="Q3269">
        <v>117</v>
      </c>
      <c r="R3269">
        <v>69</v>
      </c>
      <c r="S3269">
        <v>21</v>
      </c>
      <c r="T3269">
        <v>70</v>
      </c>
      <c r="U3269">
        <v>2</v>
      </c>
      <c r="V3269">
        <v>0</v>
      </c>
      <c r="W3269" s="26">
        <v>1.7353882789755557</v>
      </c>
      <c r="X3269" s="26">
        <v>206.30139187377995</v>
      </c>
      <c r="Y3269" s="26">
        <v>10.770145572910756</v>
      </c>
      <c r="Z3269" s="26">
        <v>4.9440918232674402</v>
      </c>
      <c r="AA3269" s="26">
        <v>159.74823586474199</v>
      </c>
      <c r="AB3269" s="26">
        <v>33.310975291534561</v>
      </c>
      <c r="AC3269" s="26">
        <v>31.951167337567032</v>
      </c>
      <c r="AD3269" s="26">
        <v>0</v>
      </c>
      <c r="AE3269" s="26">
        <v>448.76139604277722</v>
      </c>
    </row>
    <row r="3270" spans="1:31" x14ac:dyDescent="0.3">
      <c r="A3270">
        <v>2780998</v>
      </c>
      <c r="B3270">
        <v>1</v>
      </c>
      <c r="C3270" t="s">
        <v>81</v>
      </c>
      <c r="D3270" t="s">
        <v>112</v>
      </c>
      <c r="E3270" t="s">
        <v>132</v>
      </c>
      <c r="F3270" t="s">
        <v>9326</v>
      </c>
      <c r="G3270" t="s">
        <v>143</v>
      </c>
      <c r="H3270" t="s">
        <v>135</v>
      </c>
      <c r="I3270" t="s">
        <v>136</v>
      </c>
      <c r="J3270" t="s">
        <v>137</v>
      </c>
      <c r="K3270" t="s">
        <v>138</v>
      </c>
      <c r="L3270" t="s">
        <v>9327</v>
      </c>
      <c r="M3270" t="s">
        <v>9328</v>
      </c>
      <c r="N3270" s="26">
        <v>0.30333333299999998</v>
      </c>
      <c r="O3270">
        <v>0</v>
      </c>
      <c r="P3270">
        <v>4</v>
      </c>
      <c r="Q3270">
        <v>0</v>
      </c>
      <c r="R3270">
        <v>0</v>
      </c>
      <c r="S3270">
        <v>0</v>
      </c>
      <c r="T3270">
        <v>1</v>
      </c>
      <c r="U3270">
        <v>0</v>
      </c>
      <c r="V3270">
        <v>0</v>
      </c>
      <c r="W3270" s="26">
        <v>0</v>
      </c>
      <c r="X3270" s="26">
        <v>0.150431880245192</v>
      </c>
      <c r="Y3270" s="26">
        <v>0</v>
      </c>
      <c r="Z3270" s="26">
        <v>0</v>
      </c>
      <c r="AA3270" s="26">
        <v>0</v>
      </c>
      <c r="AB3270" s="26">
        <v>6.0224826029368003E-2</v>
      </c>
      <c r="AC3270" s="26">
        <v>0</v>
      </c>
      <c r="AD3270" s="26">
        <v>0</v>
      </c>
      <c r="AE3270" s="26">
        <v>0.21065670627456001</v>
      </c>
    </row>
    <row r="3271" spans="1:31" x14ac:dyDescent="0.3">
      <c r="A3271">
        <v>2780999</v>
      </c>
      <c r="B3271">
        <v>1</v>
      </c>
      <c r="C3271" t="s">
        <v>81</v>
      </c>
      <c r="D3271" t="s">
        <v>113</v>
      </c>
      <c r="E3271" t="s">
        <v>146</v>
      </c>
      <c r="F3271" t="s">
        <v>9329</v>
      </c>
      <c r="G3271" t="s">
        <v>148</v>
      </c>
      <c r="H3271" t="s">
        <v>149</v>
      </c>
      <c r="I3271" t="s">
        <v>136</v>
      </c>
      <c r="J3271" t="s">
        <v>137</v>
      </c>
      <c r="K3271" t="s">
        <v>138</v>
      </c>
      <c r="L3271" t="s">
        <v>9330</v>
      </c>
      <c r="M3271" t="s">
        <v>9331</v>
      </c>
      <c r="N3271" s="26">
        <v>1.371111111</v>
      </c>
      <c r="O3271">
        <v>0</v>
      </c>
      <c r="P3271">
        <v>0</v>
      </c>
      <c r="Q3271">
        <v>1</v>
      </c>
      <c r="R3271">
        <v>24</v>
      </c>
      <c r="S3271">
        <v>0</v>
      </c>
      <c r="T3271">
        <v>0</v>
      </c>
      <c r="U3271">
        <v>0</v>
      </c>
      <c r="V3271">
        <v>0</v>
      </c>
      <c r="W3271" s="26">
        <v>0</v>
      </c>
      <c r="X3271" s="26">
        <v>0</v>
      </c>
      <c r="Y3271" s="26">
        <v>0.69954285983226661</v>
      </c>
      <c r="Z3271" s="26">
        <v>1.2986218124875035</v>
      </c>
      <c r="AA3271" s="26">
        <v>0</v>
      </c>
      <c r="AB3271" s="26">
        <v>0</v>
      </c>
      <c r="AC3271" s="26">
        <v>0</v>
      </c>
      <c r="AD3271" s="26">
        <v>0</v>
      </c>
      <c r="AE3271" s="26">
        <v>1.9981646723197701</v>
      </c>
    </row>
    <row r="3272" spans="1:31" x14ac:dyDescent="0.3">
      <c r="A3272">
        <v>2781002</v>
      </c>
      <c r="B3272">
        <v>1</v>
      </c>
      <c r="C3272" t="s">
        <v>80</v>
      </c>
      <c r="D3272" t="s">
        <v>82</v>
      </c>
      <c r="E3272" t="s">
        <v>132</v>
      </c>
      <c r="F3272" t="s">
        <v>9332</v>
      </c>
      <c r="G3272" t="s">
        <v>134</v>
      </c>
      <c r="H3272" t="s">
        <v>135</v>
      </c>
      <c r="I3272" t="s">
        <v>136</v>
      </c>
      <c r="J3272" t="s">
        <v>137</v>
      </c>
      <c r="K3272" t="s">
        <v>138</v>
      </c>
      <c r="L3272" t="s">
        <v>9333</v>
      </c>
      <c r="M3272" t="s">
        <v>9334</v>
      </c>
      <c r="N3272" s="26">
        <v>2.9711111109999999</v>
      </c>
      <c r="O3272">
        <v>0</v>
      </c>
      <c r="P3272">
        <v>2</v>
      </c>
      <c r="Q3272">
        <v>0</v>
      </c>
      <c r="R3272">
        <v>0</v>
      </c>
      <c r="S3272">
        <v>0</v>
      </c>
      <c r="T3272">
        <v>44</v>
      </c>
      <c r="U3272">
        <v>0</v>
      </c>
      <c r="V3272">
        <v>0</v>
      </c>
      <c r="W3272" s="26">
        <v>0</v>
      </c>
      <c r="X3272" s="26">
        <v>2.783930416016184</v>
      </c>
      <c r="Y3272" s="26">
        <v>0</v>
      </c>
      <c r="Z3272" s="26">
        <v>0</v>
      </c>
      <c r="AA3272" s="26">
        <v>0</v>
      </c>
      <c r="AB3272" s="26">
        <v>44.752719098424564</v>
      </c>
      <c r="AC3272" s="26">
        <v>0</v>
      </c>
      <c r="AD3272" s="26">
        <v>0</v>
      </c>
      <c r="AE3272" s="26">
        <v>47.536649514440747</v>
      </c>
    </row>
    <row r="3273" spans="1:31" x14ac:dyDescent="0.3">
      <c r="A3273">
        <v>2781003</v>
      </c>
      <c r="B3273">
        <v>1</v>
      </c>
      <c r="C3273" t="s">
        <v>81</v>
      </c>
      <c r="D3273" t="s">
        <v>123</v>
      </c>
      <c r="E3273" t="s">
        <v>132</v>
      </c>
      <c r="F3273" t="s">
        <v>9335</v>
      </c>
      <c r="G3273" t="s">
        <v>134</v>
      </c>
      <c r="H3273" t="s">
        <v>135</v>
      </c>
      <c r="I3273" t="s">
        <v>136</v>
      </c>
      <c r="J3273" t="s">
        <v>137</v>
      </c>
      <c r="K3273" t="s">
        <v>138</v>
      </c>
      <c r="L3273" t="s">
        <v>9336</v>
      </c>
      <c r="M3273" t="s">
        <v>9337</v>
      </c>
      <c r="N3273" s="26">
        <v>2.1780555549999998</v>
      </c>
      <c r="O3273">
        <v>0</v>
      </c>
      <c r="P3273">
        <v>1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 s="26">
        <v>0</v>
      </c>
      <c r="X3273" s="26">
        <v>0.50501350719256777</v>
      </c>
      <c r="Y3273" s="26">
        <v>0</v>
      </c>
      <c r="Z3273" s="26">
        <v>0</v>
      </c>
      <c r="AA3273" s="26">
        <v>0</v>
      </c>
      <c r="AB3273" s="26">
        <v>0</v>
      </c>
      <c r="AC3273" s="26">
        <v>0</v>
      </c>
      <c r="AD3273" s="26">
        <v>0</v>
      </c>
      <c r="AE3273" s="26">
        <v>0.50501350719256777</v>
      </c>
    </row>
    <row r="3274" spans="1:31" x14ac:dyDescent="0.3">
      <c r="A3274">
        <v>2781004</v>
      </c>
      <c r="B3274">
        <v>1</v>
      </c>
      <c r="C3274" t="s">
        <v>80</v>
      </c>
      <c r="D3274" t="s">
        <v>100</v>
      </c>
      <c r="E3274" t="s">
        <v>146</v>
      </c>
      <c r="F3274" t="s">
        <v>9338</v>
      </c>
      <c r="G3274" t="s">
        <v>143</v>
      </c>
      <c r="H3274" t="s">
        <v>149</v>
      </c>
      <c r="I3274" t="s">
        <v>136</v>
      </c>
      <c r="J3274" t="s">
        <v>137</v>
      </c>
      <c r="K3274" t="s">
        <v>138</v>
      </c>
      <c r="L3274" t="s">
        <v>9339</v>
      </c>
      <c r="M3274" t="s">
        <v>9340</v>
      </c>
      <c r="N3274" s="26">
        <v>0.88555555500000005</v>
      </c>
      <c r="O3274">
        <v>0</v>
      </c>
      <c r="P3274">
        <v>450</v>
      </c>
      <c r="Q3274">
        <v>0</v>
      </c>
      <c r="R3274">
        <v>0</v>
      </c>
      <c r="S3274">
        <v>0</v>
      </c>
      <c r="T3274">
        <v>61</v>
      </c>
      <c r="U3274">
        <v>0</v>
      </c>
      <c r="V3274">
        <v>0</v>
      </c>
      <c r="W3274" s="26">
        <v>0</v>
      </c>
      <c r="X3274" s="26">
        <v>80.043297919736602</v>
      </c>
      <c r="Y3274" s="26">
        <v>0</v>
      </c>
      <c r="Z3274" s="26">
        <v>0</v>
      </c>
      <c r="AA3274" s="26">
        <v>0</v>
      </c>
      <c r="AB3274" s="26">
        <v>50.479281628687666</v>
      </c>
      <c r="AC3274" s="26">
        <v>0</v>
      </c>
      <c r="AD3274" s="26">
        <v>0</v>
      </c>
      <c r="AE3274" s="26">
        <v>130.52257954842426</v>
      </c>
    </row>
    <row r="3275" spans="1:31" x14ac:dyDescent="0.3">
      <c r="A3275">
        <v>2781007</v>
      </c>
      <c r="B3275">
        <v>1</v>
      </c>
      <c r="C3275" t="s">
        <v>81</v>
      </c>
      <c r="D3275" t="s">
        <v>119</v>
      </c>
      <c r="E3275" t="s">
        <v>146</v>
      </c>
      <c r="F3275" t="s">
        <v>9341</v>
      </c>
      <c r="G3275" t="s">
        <v>186</v>
      </c>
      <c r="H3275" t="s">
        <v>149</v>
      </c>
      <c r="I3275" t="s">
        <v>136</v>
      </c>
      <c r="J3275" t="s">
        <v>137</v>
      </c>
      <c r="K3275" t="s">
        <v>187</v>
      </c>
      <c r="L3275" t="s">
        <v>9342</v>
      </c>
      <c r="M3275" t="s">
        <v>9343</v>
      </c>
      <c r="N3275" s="26">
        <v>1.2675000000000001</v>
      </c>
      <c r="O3275">
        <v>0</v>
      </c>
      <c r="P3275">
        <v>373</v>
      </c>
      <c r="Q3275">
        <v>0</v>
      </c>
      <c r="R3275">
        <v>3</v>
      </c>
      <c r="S3275">
        <v>0</v>
      </c>
      <c r="T3275">
        <v>35</v>
      </c>
      <c r="U3275">
        <v>0</v>
      </c>
      <c r="V3275">
        <v>0</v>
      </c>
      <c r="W3275" s="26">
        <v>0</v>
      </c>
      <c r="X3275" s="26">
        <v>6.5134073549407585</v>
      </c>
      <c r="Y3275" s="26">
        <v>0</v>
      </c>
      <c r="Z3275" s="26">
        <v>0</v>
      </c>
      <c r="AA3275" s="26">
        <v>0</v>
      </c>
      <c r="AB3275" s="26">
        <v>4.3461969515437993</v>
      </c>
      <c r="AC3275" s="26">
        <v>0</v>
      </c>
      <c r="AD3275" s="26">
        <v>0</v>
      </c>
      <c r="AE3275" s="26">
        <v>10.859604306484558</v>
      </c>
    </row>
    <row r="3276" spans="1:31" x14ac:dyDescent="0.3">
      <c r="A3276">
        <v>2781010</v>
      </c>
      <c r="B3276">
        <v>1</v>
      </c>
      <c r="C3276" t="s">
        <v>81</v>
      </c>
      <c r="D3276" t="s">
        <v>127</v>
      </c>
      <c r="E3276" t="s">
        <v>170</v>
      </c>
      <c r="F3276" t="s">
        <v>9344</v>
      </c>
      <c r="G3276" t="s">
        <v>143</v>
      </c>
      <c r="H3276" t="s">
        <v>135</v>
      </c>
      <c r="I3276" t="s">
        <v>136</v>
      </c>
      <c r="J3276" t="s">
        <v>137</v>
      </c>
      <c r="K3276" t="s">
        <v>138</v>
      </c>
      <c r="L3276" t="s">
        <v>9345</v>
      </c>
      <c r="M3276" t="s">
        <v>9346</v>
      </c>
      <c r="N3276" s="26">
        <v>0.88027777699999998</v>
      </c>
      <c r="O3276">
        <v>0</v>
      </c>
      <c r="P3276">
        <v>26</v>
      </c>
      <c r="Q3276">
        <v>0</v>
      </c>
      <c r="R3276">
        <v>5</v>
      </c>
      <c r="S3276">
        <v>0</v>
      </c>
      <c r="T3276">
        <v>0</v>
      </c>
      <c r="U3276">
        <v>0</v>
      </c>
      <c r="V3276">
        <v>0</v>
      </c>
      <c r="W3276" s="26">
        <v>0</v>
      </c>
      <c r="X3276" s="26">
        <v>4.5433184964325442</v>
      </c>
      <c r="Y3276" s="26">
        <v>0</v>
      </c>
      <c r="Z3276" s="26">
        <v>0</v>
      </c>
      <c r="AA3276" s="26">
        <v>0</v>
      </c>
      <c r="AB3276" s="26">
        <v>0</v>
      </c>
      <c r="AC3276" s="26">
        <v>0</v>
      </c>
      <c r="AD3276" s="26">
        <v>0</v>
      </c>
      <c r="AE3276" s="26">
        <v>4.5433184964325442</v>
      </c>
    </row>
    <row r="3277" spans="1:31" x14ac:dyDescent="0.3">
      <c r="A3277">
        <v>2781011</v>
      </c>
      <c r="B3277">
        <v>1</v>
      </c>
      <c r="C3277" t="s">
        <v>81</v>
      </c>
      <c r="D3277" t="s">
        <v>118</v>
      </c>
      <c r="E3277" t="s">
        <v>170</v>
      </c>
      <c r="F3277" t="s">
        <v>9347</v>
      </c>
      <c r="G3277" t="s">
        <v>287</v>
      </c>
      <c r="H3277" t="s">
        <v>135</v>
      </c>
      <c r="I3277" t="s">
        <v>136</v>
      </c>
      <c r="J3277" t="s">
        <v>3</v>
      </c>
      <c r="K3277" t="s">
        <v>138</v>
      </c>
      <c r="L3277" t="s">
        <v>9348</v>
      </c>
      <c r="M3277" t="s">
        <v>9349</v>
      </c>
      <c r="N3277" s="26">
        <v>1.4063888879999999</v>
      </c>
      <c r="O3277">
        <v>0</v>
      </c>
      <c r="P3277">
        <v>1</v>
      </c>
      <c r="Q3277">
        <v>0</v>
      </c>
      <c r="R3277">
        <v>0</v>
      </c>
      <c r="S3277">
        <v>0</v>
      </c>
      <c r="T3277">
        <v>5</v>
      </c>
      <c r="U3277">
        <v>0</v>
      </c>
      <c r="V3277">
        <v>0</v>
      </c>
      <c r="W3277" s="26">
        <v>0</v>
      </c>
      <c r="X3277" s="26">
        <v>3.8330888490500654</v>
      </c>
      <c r="Y3277" s="26">
        <v>0</v>
      </c>
      <c r="Z3277" s="26">
        <v>0</v>
      </c>
      <c r="AA3277" s="26">
        <v>0</v>
      </c>
      <c r="AB3277" s="26">
        <v>10.889748523943918</v>
      </c>
      <c r="AC3277" s="26">
        <v>0</v>
      </c>
      <c r="AD3277" s="26">
        <v>0</v>
      </c>
      <c r="AE3277" s="26">
        <v>14.722837372993984</v>
      </c>
    </row>
    <row r="3278" spans="1:31" x14ac:dyDescent="0.3">
      <c r="A3278">
        <v>2781012</v>
      </c>
      <c r="B3278">
        <v>1</v>
      </c>
      <c r="C3278" t="s">
        <v>80</v>
      </c>
      <c r="D3278" t="s">
        <v>92</v>
      </c>
      <c r="E3278" t="s">
        <v>157</v>
      </c>
      <c r="F3278" t="s">
        <v>9350</v>
      </c>
      <c r="G3278" t="s">
        <v>143</v>
      </c>
      <c r="H3278" t="s">
        <v>149</v>
      </c>
      <c r="I3278" t="s">
        <v>136</v>
      </c>
      <c r="J3278" t="s">
        <v>137</v>
      </c>
      <c r="K3278" t="s">
        <v>138</v>
      </c>
      <c r="L3278" t="s">
        <v>9351</v>
      </c>
      <c r="M3278" t="s">
        <v>9352</v>
      </c>
      <c r="N3278" s="26">
        <v>0.70527777700000005</v>
      </c>
      <c r="O3278">
        <v>0</v>
      </c>
      <c r="P3278">
        <v>484</v>
      </c>
      <c r="Q3278">
        <v>0</v>
      </c>
      <c r="R3278">
        <v>3</v>
      </c>
      <c r="S3278">
        <v>9</v>
      </c>
      <c r="T3278">
        <v>26</v>
      </c>
      <c r="U3278">
        <v>0</v>
      </c>
      <c r="V3278">
        <v>0</v>
      </c>
      <c r="W3278" s="26">
        <v>0</v>
      </c>
      <c r="X3278" s="26">
        <v>95.18845196794399</v>
      </c>
      <c r="Y3278" s="26">
        <v>0</v>
      </c>
      <c r="Z3278" s="26">
        <v>0.32289716481727082</v>
      </c>
      <c r="AA3278" s="26">
        <v>354.97901121654377</v>
      </c>
      <c r="AB3278" s="26">
        <v>18.908662899691855</v>
      </c>
      <c r="AC3278" s="26">
        <v>0</v>
      </c>
      <c r="AD3278" s="26">
        <v>0</v>
      </c>
      <c r="AE3278" s="26">
        <v>469.39902324899691</v>
      </c>
    </row>
    <row r="3279" spans="1:31" x14ac:dyDescent="0.3">
      <c r="A3279">
        <v>2781014</v>
      </c>
      <c r="B3279">
        <v>1</v>
      </c>
      <c r="C3279" t="s">
        <v>80</v>
      </c>
      <c r="D3279" t="s">
        <v>92</v>
      </c>
      <c r="E3279" t="s">
        <v>152</v>
      </c>
      <c r="F3279" t="s">
        <v>9353</v>
      </c>
      <c r="G3279" t="s">
        <v>159</v>
      </c>
      <c r="H3279" t="s">
        <v>149</v>
      </c>
      <c r="I3279" t="s">
        <v>136</v>
      </c>
      <c r="J3279" t="s">
        <v>137</v>
      </c>
      <c r="K3279" t="s">
        <v>138</v>
      </c>
      <c r="L3279" t="s">
        <v>9354</v>
      </c>
      <c r="M3279" t="s">
        <v>9355</v>
      </c>
      <c r="N3279" s="26">
        <v>0.96194444400000001</v>
      </c>
      <c r="O3279">
        <v>0</v>
      </c>
      <c r="P3279">
        <v>91</v>
      </c>
      <c r="Q3279">
        <v>0</v>
      </c>
      <c r="R3279">
        <v>1</v>
      </c>
      <c r="S3279">
        <v>0</v>
      </c>
      <c r="T3279">
        <v>15</v>
      </c>
      <c r="U3279">
        <v>0</v>
      </c>
      <c r="V3279">
        <v>0</v>
      </c>
      <c r="W3279" s="26">
        <v>0</v>
      </c>
      <c r="X3279" s="26">
        <v>19.134672293119309</v>
      </c>
      <c r="Y3279" s="26">
        <v>0</v>
      </c>
      <c r="Z3279" s="26">
        <v>0</v>
      </c>
      <c r="AA3279" s="26">
        <v>0</v>
      </c>
      <c r="AB3279" s="26">
        <v>8.0078222360174642</v>
      </c>
      <c r="AC3279" s="26">
        <v>0</v>
      </c>
      <c r="AD3279" s="26">
        <v>0</v>
      </c>
      <c r="AE3279" s="26">
        <v>27.142494529136773</v>
      </c>
    </row>
    <row r="3280" spans="1:31" x14ac:dyDescent="0.3">
      <c r="A3280">
        <v>2781016</v>
      </c>
      <c r="B3280">
        <v>1</v>
      </c>
      <c r="C3280" t="s">
        <v>80</v>
      </c>
      <c r="D3280" t="s">
        <v>95</v>
      </c>
      <c r="E3280" t="s">
        <v>141</v>
      </c>
      <c r="F3280" t="s">
        <v>3488</v>
      </c>
      <c r="G3280" t="s">
        <v>344</v>
      </c>
      <c r="H3280" t="s">
        <v>135</v>
      </c>
      <c r="I3280" t="s">
        <v>136</v>
      </c>
      <c r="J3280" t="s">
        <v>137</v>
      </c>
      <c r="K3280" t="s">
        <v>138</v>
      </c>
      <c r="L3280" t="s">
        <v>9356</v>
      </c>
      <c r="M3280" t="s">
        <v>9357</v>
      </c>
      <c r="N3280" s="26">
        <v>2.5730555549999998</v>
      </c>
      <c r="O3280">
        <v>0</v>
      </c>
      <c r="P3280">
        <v>120</v>
      </c>
      <c r="Q3280">
        <v>0</v>
      </c>
      <c r="R3280">
        <v>3</v>
      </c>
      <c r="S3280">
        <v>0</v>
      </c>
      <c r="T3280">
        <v>7</v>
      </c>
      <c r="U3280">
        <v>0</v>
      </c>
      <c r="V3280">
        <v>0</v>
      </c>
      <c r="W3280" s="26">
        <v>0</v>
      </c>
      <c r="X3280" s="26">
        <v>13.044900327574062</v>
      </c>
      <c r="Y3280" s="26">
        <v>0</v>
      </c>
      <c r="Z3280" s="26">
        <v>0</v>
      </c>
      <c r="AA3280" s="26">
        <v>0</v>
      </c>
      <c r="AB3280" s="26">
        <v>1.4251752363525345</v>
      </c>
      <c r="AC3280" s="26">
        <v>0</v>
      </c>
      <c r="AD3280" s="26">
        <v>0</v>
      </c>
      <c r="AE3280" s="26">
        <v>14.470075563926597</v>
      </c>
    </row>
    <row r="3281" spans="1:31" x14ac:dyDescent="0.3">
      <c r="A3281">
        <v>2781019</v>
      </c>
      <c r="B3281">
        <v>1</v>
      </c>
      <c r="C3281" t="s">
        <v>81</v>
      </c>
      <c r="D3281" t="s">
        <v>123</v>
      </c>
      <c r="E3281" t="s">
        <v>132</v>
      </c>
      <c r="F3281" t="s">
        <v>8068</v>
      </c>
      <c r="G3281" t="s">
        <v>307</v>
      </c>
      <c r="H3281" t="s">
        <v>135</v>
      </c>
      <c r="I3281" t="s">
        <v>136</v>
      </c>
      <c r="J3281" t="s">
        <v>137</v>
      </c>
      <c r="K3281" t="s">
        <v>138</v>
      </c>
      <c r="L3281" t="s">
        <v>9358</v>
      </c>
      <c r="M3281" t="s">
        <v>9359</v>
      </c>
      <c r="N3281" s="26">
        <v>1.463333333</v>
      </c>
      <c r="O3281">
        <v>0</v>
      </c>
      <c r="P3281">
        <v>9</v>
      </c>
      <c r="Q3281">
        <v>0</v>
      </c>
      <c r="R3281">
        <v>0</v>
      </c>
      <c r="S3281">
        <v>0</v>
      </c>
      <c r="T3281">
        <v>1</v>
      </c>
      <c r="U3281">
        <v>0</v>
      </c>
      <c r="V3281">
        <v>0</v>
      </c>
      <c r="W3281" s="26">
        <v>0</v>
      </c>
      <c r="X3281" s="26">
        <v>2.7747782194359143</v>
      </c>
      <c r="Y3281" s="26">
        <v>0</v>
      </c>
      <c r="Z3281" s="26">
        <v>0</v>
      </c>
      <c r="AA3281" s="26">
        <v>0</v>
      </c>
      <c r="AB3281" s="26">
        <v>0</v>
      </c>
      <c r="AC3281" s="26">
        <v>0</v>
      </c>
      <c r="AD3281" s="26">
        <v>0</v>
      </c>
      <c r="AE3281" s="26">
        <v>2.7747782194359143</v>
      </c>
    </row>
    <row r="3282" spans="1:31" x14ac:dyDescent="0.3">
      <c r="A3282">
        <v>2781020</v>
      </c>
      <c r="B3282">
        <v>1</v>
      </c>
      <c r="C3282" t="s">
        <v>81</v>
      </c>
      <c r="D3282" t="s">
        <v>127</v>
      </c>
      <c r="E3282" t="s">
        <v>146</v>
      </c>
      <c r="F3282" t="s">
        <v>9360</v>
      </c>
      <c r="G3282" t="s">
        <v>159</v>
      </c>
      <c r="H3282" t="s">
        <v>149</v>
      </c>
      <c r="I3282" t="s">
        <v>136</v>
      </c>
      <c r="J3282" t="s">
        <v>137</v>
      </c>
      <c r="K3282" t="s">
        <v>138</v>
      </c>
      <c r="L3282" t="s">
        <v>9361</v>
      </c>
      <c r="M3282" t="s">
        <v>9362</v>
      </c>
      <c r="N3282" s="26">
        <v>0.68694444399999999</v>
      </c>
      <c r="O3282">
        <v>11</v>
      </c>
      <c r="P3282">
        <v>618</v>
      </c>
      <c r="Q3282">
        <v>110</v>
      </c>
      <c r="R3282">
        <v>52</v>
      </c>
      <c r="S3282">
        <v>10</v>
      </c>
      <c r="T3282">
        <v>75</v>
      </c>
      <c r="U3282">
        <v>0</v>
      </c>
      <c r="V3282">
        <v>0</v>
      </c>
      <c r="W3282" s="26">
        <v>1.4834190537851859</v>
      </c>
      <c r="X3282" s="26">
        <v>63.18591556154653</v>
      </c>
      <c r="Y3282" s="26">
        <v>81.848716799843231</v>
      </c>
      <c r="Z3282" s="26">
        <v>2.5793452959903238</v>
      </c>
      <c r="AA3282" s="26">
        <v>1.9824990165335339</v>
      </c>
      <c r="AB3282" s="26">
        <v>43.225392827169664</v>
      </c>
      <c r="AC3282" s="26">
        <v>0</v>
      </c>
      <c r="AD3282" s="26">
        <v>0</v>
      </c>
      <c r="AE3282" s="26">
        <v>194.30528855486847</v>
      </c>
    </row>
    <row r="3283" spans="1:31" x14ac:dyDescent="0.3">
      <c r="A3283">
        <v>2781021</v>
      </c>
      <c r="B3283">
        <v>1</v>
      </c>
      <c r="C3283" t="s">
        <v>80</v>
      </c>
      <c r="D3283" t="s">
        <v>83</v>
      </c>
      <c r="E3283" t="s">
        <v>146</v>
      </c>
      <c r="F3283" t="s">
        <v>9363</v>
      </c>
      <c r="G3283" t="s">
        <v>159</v>
      </c>
      <c r="H3283" t="s">
        <v>149</v>
      </c>
      <c r="I3283" t="s">
        <v>136</v>
      </c>
      <c r="J3283" t="s">
        <v>137</v>
      </c>
      <c r="K3283" t="s">
        <v>138</v>
      </c>
      <c r="L3283" t="s">
        <v>9364</v>
      </c>
      <c r="M3283" t="s">
        <v>9365</v>
      </c>
      <c r="N3283" s="26">
        <v>0.151388888</v>
      </c>
      <c r="O3283">
        <v>0</v>
      </c>
      <c r="P3283">
        <v>3179</v>
      </c>
      <c r="Q3283">
        <v>1</v>
      </c>
      <c r="R3283">
        <v>3</v>
      </c>
      <c r="S3283">
        <v>15</v>
      </c>
      <c r="T3283">
        <v>1376</v>
      </c>
      <c r="U3283">
        <v>5</v>
      </c>
      <c r="V3283">
        <v>41</v>
      </c>
      <c r="W3283" s="26">
        <v>0</v>
      </c>
      <c r="X3283" s="26">
        <v>95.297598265250159</v>
      </c>
      <c r="Y3283" s="26">
        <v>22.484594745967744</v>
      </c>
      <c r="Z3283" s="26">
        <v>0.51155913663423747</v>
      </c>
      <c r="AA3283" s="26">
        <v>14.4024268649214</v>
      </c>
      <c r="AB3283" s="26">
        <v>178.39115674057348</v>
      </c>
      <c r="AC3283" s="26">
        <v>11.542748891154822</v>
      </c>
      <c r="AD3283" s="26">
        <v>61.404523044569885</v>
      </c>
      <c r="AE3283" s="26">
        <v>384.03460768907172</v>
      </c>
    </row>
    <row r="3284" spans="1:31" x14ac:dyDescent="0.3">
      <c r="A3284">
        <v>2781023</v>
      </c>
      <c r="B3284">
        <v>1</v>
      </c>
      <c r="C3284" t="s">
        <v>80</v>
      </c>
      <c r="D3284" t="s">
        <v>97</v>
      </c>
      <c r="E3284" t="s">
        <v>157</v>
      </c>
      <c r="F3284" t="s">
        <v>1958</v>
      </c>
      <c r="G3284" t="s">
        <v>159</v>
      </c>
      <c r="H3284" t="s">
        <v>149</v>
      </c>
      <c r="I3284" t="s">
        <v>136</v>
      </c>
      <c r="J3284" t="s">
        <v>137</v>
      </c>
      <c r="K3284" t="s">
        <v>138</v>
      </c>
      <c r="L3284" t="s">
        <v>9366</v>
      </c>
      <c r="M3284" t="s">
        <v>9367</v>
      </c>
      <c r="N3284" s="26">
        <v>0.12833333299999999</v>
      </c>
      <c r="O3284">
        <v>5</v>
      </c>
      <c r="P3284">
        <v>1676</v>
      </c>
      <c r="Q3284">
        <v>5</v>
      </c>
      <c r="R3284">
        <v>69</v>
      </c>
      <c r="S3284">
        <v>16</v>
      </c>
      <c r="T3284">
        <v>144</v>
      </c>
      <c r="U3284">
        <v>1</v>
      </c>
      <c r="V3284">
        <v>0</v>
      </c>
      <c r="W3284" s="26">
        <v>3.8897329343463367</v>
      </c>
      <c r="X3284" s="26">
        <v>30.82447272127083</v>
      </c>
      <c r="Y3284" s="26">
        <v>0.26441871099407865</v>
      </c>
      <c r="Z3284" s="26">
        <v>0.73015406747514011</v>
      </c>
      <c r="AA3284" s="26">
        <v>3.6010540432523324</v>
      </c>
      <c r="AB3284" s="26">
        <v>13.429823328873876</v>
      </c>
      <c r="AC3284" s="26">
        <v>11.894403240418441</v>
      </c>
      <c r="AD3284" s="26">
        <v>0</v>
      </c>
      <c r="AE3284" s="26">
        <v>64.634059046631037</v>
      </c>
    </row>
    <row r="3285" spans="1:31" x14ac:dyDescent="0.3">
      <c r="A3285">
        <v>2781025</v>
      </c>
      <c r="B3285">
        <v>1</v>
      </c>
      <c r="C3285" t="s">
        <v>80</v>
      </c>
      <c r="D3285" t="s">
        <v>101</v>
      </c>
      <c r="E3285" t="s">
        <v>170</v>
      </c>
      <c r="F3285" t="s">
        <v>9368</v>
      </c>
      <c r="G3285" t="s">
        <v>204</v>
      </c>
      <c r="H3285" t="s">
        <v>135</v>
      </c>
      <c r="I3285" t="s">
        <v>136</v>
      </c>
      <c r="J3285" t="s">
        <v>137</v>
      </c>
      <c r="K3285" t="s">
        <v>138</v>
      </c>
      <c r="L3285" t="s">
        <v>9369</v>
      </c>
      <c r="M3285" t="s">
        <v>9370</v>
      </c>
      <c r="N3285" s="26">
        <v>4.0141666660000004</v>
      </c>
      <c r="O3285">
        <v>0</v>
      </c>
      <c r="P3285">
        <v>43</v>
      </c>
      <c r="Q3285">
        <v>0</v>
      </c>
      <c r="R3285">
        <v>1</v>
      </c>
      <c r="S3285">
        <v>0</v>
      </c>
      <c r="T3285">
        <v>19</v>
      </c>
      <c r="U3285">
        <v>0</v>
      </c>
      <c r="V3285">
        <v>0</v>
      </c>
      <c r="W3285" s="26">
        <v>0</v>
      </c>
      <c r="X3285" s="26">
        <v>50.09065288750017</v>
      </c>
      <c r="Y3285" s="26">
        <v>0</v>
      </c>
      <c r="Z3285" s="26">
        <v>0.54422733457945494</v>
      </c>
      <c r="AA3285" s="26">
        <v>0</v>
      </c>
      <c r="AB3285" s="26">
        <v>51.377032186803675</v>
      </c>
      <c r="AC3285" s="26">
        <v>0</v>
      </c>
      <c r="AD3285" s="26">
        <v>0</v>
      </c>
      <c r="AE3285" s="26">
        <v>102.01191240888329</v>
      </c>
    </row>
    <row r="3286" spans="1:31" x14ac:dyDescent="0.3">
      <c r="A3286">
        <v>2781027</v>
      </c>
      <c r="B3286">
        <v>1</v>
      </c>
      <c r="C3286" t="s">
        <v>81</v>
      </c>
      <c r="D3286" t="s">
        <v>128</v>
      </c>
      <c r="E3286" t="s">
        <v>146</v>
      </c>
      <c r="F3286" t="s">
        <v>9371</v>
      </c>
      <c r="G3286" t="s">
        <v>159</v>
      </c>
      <c r="H3286" t="s">
        <v>149</v>
      </c>
      <c r="I3286" t="s">
        <v>136</v>
      </c>
      <c r="J3286" t="s">
        <v>137</v>
      </c>
      <c r="K3286" t="s">
        <v>138</v>
      </c>
      <c r="L3286" t="s">
        <v>9372</v>
      </c>
      <c r="M3286" t="s">
        <v>9373</v>
      </c>
      <c r="N3286" s="26">
        <v>1.491666666</v>
      </c>
      <c r="O3286">
        <v>0</v>
      </c>
      <c r="P3286">
        <v>16</v>
      </c>
      <c r="Q3286">
        <v>0</v>
      </c>
      <c r="R3286">
        <v>21</v>
      </c>
      <c r="S3286">
        <v>10</v>
      </c>
      <c r="T3286">
        <v>8</v>
      </c>
      <c r="U3286">
        <v>4</v>
      </c>
      <c r="V3286">
        <v>0</v>
      </c>
      <c r="W3286" s="26">
        <v>0</v>
      </c>
      <c r="X3286" s="26">
        <v>0.75200658813469479</v>
      </c>
      <c r="Y3286" s="26">
        <v>0</v>
      </c>
      <c r="Z3286" s="26">
        <v>0.49180098239999998</v>
      </c>
      <c r="AA3286" s="26">
        <v>106.11233990555061</v>
      </c>
      <c r="AB3286" s="26">
        <v>19.030706113177271</v>
      </c>
      <c r="AC3286" s="26">
        <v>608.28868784256053</v>
      </c>
      <c r="AD3286" s="26">
        <v>0</v>
      </c>
      <c r="AE3286" s="26">
        <v>734.67554143182315</v>
      </c>
    </row>
    <row r="3287" spans="1:31" x14ac:dyDescent="0.3">
      <c r="A3287">
        <v>2781028</v>
      </c>
      <c r="B3287">
        <v>1</v>
      </c>
      <c r="C3287" t="s">
        <v>81</v>
      </c>
      <c r="D3287" t="s">
        <v>118</v>
      </c>
      <c r="E3287" t="s">
        <v>146</v>
      </c>
      <c r="F3287" t="s">
        <v>9374</v>
      </c>
      <c r="G3287" t="s">
        <v>148</v>
      </c>
      <c r="H3287" t="s">
        <v>149</v>
      </c>
      <c r="I3287" t="s">
        <v>136</v>
      </c>
      <c r="J3287" t="s">
        <v>137</v>
      </c>
      <c r="K3287" t="s">
        <v>138</v>
      </c>
      <c r="L3287" t="s">
        <v>9375</v>
      </c>
      <c r="M3287" t="s">
        <v>9376</v>
      </c>
      <c r="N3287" s="26">
        <v>0.818333333</v>
      </c>
      <c r="O3287">
        <v>0</v>
      </c>
      <c r="P3287">
        <v>101</v>
      </c>
      <c r="Q3287">
        <v>0</v>
      </c>
      <c r="R3287">
        <v>7</v>
      </c>
      <c r="S3287">
        <v>0</v>
      </c>
      <c r="T3287">
        <v>5</v>
      </c>
      <c r="U3287">
        <v>0</v>
      </c>
      <c r="V3287">
        <v>0</v>
      </c>
      <c r="W3287" s="26">
        <v>0</v>
      </c>
      <c r="X3287" s="26">
        <v>12.766190622656818</v>
      </c>
      <c r="Y3287" s="26">
        <v>0</v>
      </c>
      <c r="Z3287" s="26">
        <v>0</v>
      </c>
      <c r="AA3287" s="26">
        <v>0</v>
      </c>
      <c r="AB3287" s="26">
        <v>0.42220376665955667</v>
      </c>
      <c r="AC3287" s="26">
        <v>0</v>
      </c>
      <c r="AD3287" s="26">
        <v>0</v>
      </c>
      <c r="AE3287" s="26">
        <v>13.188394389316375</v>
      </c>
    </row>
    <row r="3288" spans="1:31" x14ac:dyDescent="0.3">
      <c r="A3288">
        <v>2781029</v>
      </c>
      <c r="B3288">
        <v>1</v>
      </c>
      <c r="C3288" t="s">
        <v>80</v>
      </c>
      <c r="D3288" t="s">
        <v>84</v>
      </c>
      <c r="E3288" t="s">
        <v>141</v>
      </c>
      <c r="F3288" t="s">
        <v>9377</v>
      </c>
      <c r="G3288" t="s">
        <v>344</v>
      </c>
      <c r="H3288" t="s">
        <v>135</v>
      </c>
      <c r="I3288" t="s">
        <v>136</v>
      </c>
      <c r="J3288" t="s">
        <v>137</v>
      </c>
      <c r="K3288" t="s">
        <v>138</v>
      </c>
      <c r="L3288" t="s">
        <v>9378</v>
      </c>
      <c r="M3288" t="s">
        <v>9379</v>
      </c>
      <c r="N3288" s="26">
        <v>0.89333333299999995</v>
      </c>
      <c r="O3288">
        <v>0</v>
      </c>
      <c r="P3288">
        <v>644</v>
      </c>
      <c r="Q3288">
        <v>0</v>
      </c>
      <c r="R3288">
        <v>0</v>
      </c>
      <c r="S3288">
        <v>0</v>
      </c>
      <c r="T3288">
        <v>36</v>
      </c>
      <c r="U3288">
        <v>0</v>
      </c>
      <c r="V3288">
        <v>0</v>
      </c>
      <c r="W3288" s="26">
        <v>0</v>
      </c>
      <c r="X3288" s="26">
        <v>140.5728038650262</v>
      </c>
      <c r="Y3288" s="26">
        <v>0</v>
      </c>
      <c r="Z3288" s="26">
        <v>0</v>
      </c>
      <c r="AA3288" s="26">
        <v>0</v>
      </c>
      <c r="AB3288" s="26">
        <v>32.393820806864788</v>
      </c>
      <c r="AC3288" s="26">
        <v>0</v>
      </c>
      <c r="AD3288" s="26">
        <v>0</v>
      </c>
      <c r="AE3288" s="26">
        <v>172.966624671891</v>
      </c>
    </row>
    <row r="3289" spans="1:31" x14ac:dyDescent="0.3">
      <c r="A3289">
        <v>2781035</v>
      </c>
      <c r="B3289">
        <v>1</v>
      </c>
      <c r="C3289" t="s">
        <v>81</v>
      </c>
      <c r="D3289" t="s">
        <v>120</v>
      </c>
      <c r="E3289" t="s">
        <v>157</v>
      </c>
      <c r="F3289" t="s">
        <v>5882</v>
      </c>
      <c r="G3289" t="s">
        <v>159</v>
      </c>
      <c r="H3289" t="s">
        <v>149</v>
      </c>
      <c r="I3289" t="s">
        <v>136</v>
      </c>
      <c r="J3289" t="s">
        <v>137</v>
      </c>
      <c r="K3289" t="s">
        <v>138</v>
      </c>
      <c r="L3289" t="s">
        <v>9380</v>
      </c>
      <c r="M3289" t="s">
        <v>9381</v>
      </c>
      <c r="N3289" s="26">
        <v>0.16250000000000001</v>
      </c>
      <c r="O3289">
        <v>5</v>
      </c>
      <c r="P3289">
        <v>883</v>
      </c>
      <c r="Q3289">
        <v>290</v>
      </c>
      <c r="R3289">
        <v>94</v>
      </c>
      <c r="S3289">
        <v>23</v>
      </c>
      <c r="T3289">
        <v>113</v>
      </c>
      <c r="U3289">
        <v>4</v>
      </c>
      <c r="V3289">
        <v>0</v>
      </c>
      <c r="W3289" s="26">
        <v>1.6842556622320002</v>
      </c>
      <c r="X3289" s="26">
        <v>26.138226357979157</v>
      </c>
      <c r="Y3289" s="26">
        <v>146.34415979096622</v>
      </c>
      <c r="Z3289" s="26">
        <v>1.6299713927006256</v>
      </c>
      <c r="AA3289" s="26">
        <v>200.70219813258603</v>
      </c>
      <c r="AB3289" s="26">
        <v>7.4773658842530386</v>
      </c>
      <c r="AC3289" s="26">
        <v>37.994153964237526</v>
      </c>
      <c r="AD3289" s="26">
        <v>0</v>
      </c>
      <c r="AE3289" s="26">
        <v>421.97033118495466</v>
      </c>
    </row>
    <row r="3290" spans="1:31" x14ac:dyDescent="0.3">
      <c r="A3290">
        <v>2781042</v>
      </c>
      <c r="B3290">
        <v>1</v>
      </c>
      <c r="C3290" t="s">
        <v>80</v>
      </c>
      <c r="D3290" t="s">
        <v>88</v>
      </c>
      <c r="E3290" t="s">
        <v>132</v>
      </c>
      <c r="F3290" t="s">
        <v>9382</v>
      </c>
      <c r="G3290" t="s">
        <v>287</v>
      </c>
      <c r="H3290" t="s">
        <v>135</v>
      </c>
      <c r="I3290" t="s">
        <v>136</v>
      </c>
      <c r="J3290" t="s">
        <v>3</v>
      </c>
      <c r="K3290" t="s">
        <v>138</v>
      </c>
      <c r="L3290" t="s">
        <v>9383</v>
      </c>
      <c r="M3290" t="s">
        <v>9384</v>
      </c>
      <c r="N3290" s="26">
        <v>1.575555555</v>
      </c>
      <c r="O3290">
        <v>0</v>
      </c>
      <c r="P3290">
        <v>4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 s="26">
        <v>0</v>
      </c>
      <c r="X3290" s="26">
        <v>2.3048124569911197</v>
      </c>
      <c r="Y3290" s="26">
        <v>0</v>
      </c>
      <c r="Z3290" s="26">
        <v>0</v>
      </c>
      <c r="AA3290" s="26">
        <v>0</v>
      </c>
      <c r="AB3290" s="26">
        <v>0</v>
      </c>
      <c r="AC3290" s="26">
        <v>0</v>
      </c>
      <c r="AD3290" s="26">
        <v>0</v>
      </c>
      <c r="AE3290" s="26">
        <v>2.3048124569911197</v>
      </c>
    </row>
    <row r="3291" spans="1:31" x14ac:dyDescent="0.3">
      <c r="A3291">
        <v>2781045</v>
      </c>
      <c r="B3291">
        <v>1</v>
      </c>
      <c r="C3291" t="s">
        <v>80</v>
      </c>
      <c r="D3291" t="s">
        <v>100</v>
      </c>
      <c r="E3291" t="s">
        <v>146</v>
      </c>
      <c r="F3291" t="s">
        <v>9385</v>
      </c>
      <c r="G3291" t="s">
        <v>451</v>
      </c>
      <c r="H3291" t="s">
        <v>149</v>
      </c>
      <c r="I3291" t="s">
        <v>136</v>
      </c>
      <c r="J3291" t="s">
        <v>137</v>
      </c>
      <c r="K3291" t="s">
        <v>138</v>
      </c>
      <c r="L3291" t="s">
        <v>9386</v>
      </c>
      <c r="M3291" t="s">
        <v>9387</v>
      </c>
      <c r="N3291" s="26">
        <v>0.43361111099999999</v>
      </c>
      <c r="O3291">
        <v>0</v>
      </c>
      <c r="P3291">
        <v>386</v>
      </c>
      <c r="Q3291">
        <v>0</v>
      </c>
      <c r="R3291">
        <v>0</v>
      </c>
      <c r="S3291">
        <v>0</v>
      </c>
      <c r="T3291">
        <v>18</v>
      </c>
      <c r="U3291">
        <v>0</v>
      </c>
      <c r="V3291">
        <v>0</v>
      </c>
      <c r="W3291" s="26">
        <v>0</v>
      </c>
      <c r="X3291" s="26">
        <v>29.263980509922803</v>
      </c>
      <c r="Y3291" s="26">
        <v>0</v>
      </c>
      <c r="Z3291" s="26">
        <v>0</v>
      </c>
      <c r="AA3291" s="26">
        <v>0</v>
      </c>
      <c r="AB3291" s="26">
        <v>10.210558062954773</v>
      </c>
      <c r="AC3291" s="26">
        <v>0</v>
      </c>
      <c r="AD3291" s="26">
        <v>0</v>
      </c>
      <c r="AE3291" s="26">
        <v>39.474538572877577</v>
      </c>
    </row>
    <row r="3292" spans="1:31" x14ac:dyDescent="0.3">
      <c r="A3292">
        <v>2781048</v>
      </c>
      <c r="B3292">
        <v>1</v>
      </c>
      <c r="C3292" t="s">
        <v>80</v>
      </c>
      <c r="D3292" t="s">
        <v>82</v>
      </c>
      <c r="E3292" t="s">
        <v>132</v>
      </c>
      <c r="F3292" t="s">
        <v>9388</v>
      </c>
      <c r="G3292" t="s">
        <v>307</v>
      </c>
      <c r="H3292" t="s">
        <v>135</v>
      </c>
      <c r="I3292" t="s">
        <v>136</v>
      </c>
      <c r="J3292" t="s">
        <v>137</v>
      </c>
      <c r="K3292" t="s">
        <v>138</v>
      </c>
      <c r="L3292" t="s">
        <v>9389</v>
      </c>
      <c r="M3292" t="s">
        <v>9390</v>
      </c>
      <c r="N3292" s="26">
        <v>0.39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1</v>
      </c>
      <c r="U3292">
        <v>0</v>
      </c>
      <c r="V3292">
        <v>0</v>
      </c>
      <c r="W3292" s="26">
        <v>0</v>
      </c>
      <c r="X3292" s="26">
        <v>0</v>
      </c>
      <c r="Y3292" s="26">
        <v>0</v>
      </c>
      <c r="Z3292" s="26">
        <v>0</v>
      </c>
      <c r="AA3292" s="26">
        <v>0</v>
      </c>
      <c r="AB3292" s="26">
        <v>0</v>
      </c>
      <c r="AC3292" s="26">
        <v>0</v>
      </c>
      <c r="AD3292" s="26">
        <v>0</v>
      </c>
      <c r="AE3292" s="26">
        <v>0</v>
      </c>
    </row>
    <row r="3293" spans="1:31" x14ac:dyDescent="0.3">
      <c r="A3293">
        <v>2781049</v>
      </c>
      <c r="B3293">
        <v>1</v>
      </c>
      <c r="C3293" t="s">
        <v>80</v>
      </c>
      <c r="D3293" t="s">
        <v>101</v>
      </c>
      <c r="E3293" t="s">
        <v>141</v>
      </c>
      <c r="F3293" t="s">
        <v>9391</v>
      </c>
      <c r="G3293" t="s">
        <v>143</v>
      </c>
      <c r="H3293" t="s">
        <v>135</v>
      </c>
      <c r="I3293" t="s">
        <v>136</v>
      </c>
      <c r="J3293" t="s">
        <v>137</v>
      </c>
      <c r="K3293" t="s">
        <v>138</v>
      </c>
      <c r="L3293" t="s">
        <v>9392</v>
      </c>
      <c r="M3293" t="s">
        <v>9393</v>
      </c>
      <c r="N3293" s="26">
        <v>0.44527777699999999</v>
      </c>
      <c r="O3293">
        <v>0</v>
      </c>
      <c r="P3293">
        <v>279</v>
      </c>
      <c r="Q3293">
        <v>0</v>
      </c>
      <c r="R3293">
        <v>0</v>
      </c>
      <c r="S3293">
        <v>0</v>
      </c>
      <c r="T3293">
        <v>5</v>
      </c>
      <c r="U3293">
        <v>0</v>
      </c>
      <c r="V3293">
        <v>0</v>
      </c>
      <c r="W3293" s="26">
        <v>0</v>
      </c>
      <c r="X3293" s="26">
        <v>11.698862330200537</v>
      </c>
      <c r="Y3293" s="26">
        <v>0</v>
      </c>
      <c r="Z3293" s="26">
        <v>0</v>
      </c>
      <c r="AA3293" s="26">
        <v>0</v>
      </c>
      <c r="AB3293" s="26">
        <v>0.12673101903332595</v>
      </c>
      <c r="AC3293" s="26">
        <v>0</v>
      </c>
      <c r="AD3293" s="26">
        <v>0</v>
      </c>
      <c r="AE3293" s="26">
        <v>11.825593349233863</v>
      </c>
    </row>
    <row r="3294" spans="1:31" x14ac:dyDescent="0.3">
      <c r="A3294">
        <v>2781051</v>
      </c>
      <c r="B3294">
        <v>1</v>
      </c>
      <c r="C3294" t="s">
        <v>80</v>
      </c>
      <c r="D3294" t="s">
        <v>90</v>
      </c>
      <c r="E3294" t="s">
        <v>170</v>
      </c>
      <c r="F3294" t="s">
        <v>9394</v>
      </c>
      <c r="G3294" t="s">
        <v>204</v>
      </c>
      <c r="H3294" t="s">
        <v>135</v>
      </c>
      <c r="I3294" t="s">
        <v>136</v>
      </c>
      <c r="J3294" t="s">
        <v>137</v>
      </c>
      <c r="K3294" t="s">
        <v>138</v>
      </c>
      <c r="L3294" t="s">
        <v>9395</v>
      </c>
      <c r="M3294" t="s">
        <v>9396</v>
      </c>
      <c r="N3294" s="26">
        <v>1.3811111110000001</v>
      </c>
      <c r="O3294">
        <v>0</v>
      </c>
      <c r="P3294">
        <v>164</v>
      </c>
      <c r="Q3294">
        <v>0</v>
      </c>
      <c r="R3294">
        <v>0</v>
      </c>
      <c r="S3294">
        <v>0</v>
      </c>
      <c r="T3294">
        <v>5</v>
      </c>
      <c r="U3294">
        <v>0</v>
      </c>
      <c r="V3294">
        <v>0</v>
      </c>
      <c r="W3294" s="26">
        <v>0</v>
      </c>
      <c r="X3294" s="26">
        <v>54.21348792917118</v>
      </c>
      <c r="Y3294" s="26">
        <v>0</v>
      </c>
      <c r="Z3294" s="26">
        <v>0</v>
      </c>
      <c r="AA3294" s="26">
        <v>0</v>
      </c>
      <c r="AB3294" s="26">
        <v>7.5820129064822854</v>
      </c>
      <c r="AC3294" s="26">
        <v>0</v>
      </c>
      <c r="AD3294" s="26">
        <v>0</v>
      </c>
      <c r="AE3294" s="26">
        <v>61.795500835653463</v>
      </c>
    </row>
    <row r="3295" spans="1:31" x14ac:dyDescent="0.3">
      <c r="A3295">
        <v>2781053</v>
      </c>
      <c r="B3295">
        <v>1</v>
      </c>
      <c r="C3295" t="s">
        <v>80</v>
      </c>
      <c r="D3295" t="s">
        <v>88</v>
      </c>
      <c r="E3295" t="s">
        <v>146</v>
      </c>
      <c r="F3295" t="s">
        <v>9397</v>
      </c>
      <c r="G3295" t="s">
        <v>159</v>
      </c>
      <c r="H3295" t="s">
        <v>149</v>
      </c>
      <c r="I3295" t="s">
        <v>566</v>
      </c>
      <c r="J3295" t="s">
        <v>137</v>
      </c>
      <c r="K3295" t="s">
        <v>138</v>
      </c>
      <c r="L3295" t="s">
        <v>9398</v>
      </c>
      <c r="M3295" t="s">
        <v>9399</v>
      </c>
      <c r="N3295" s="26">
        <v>4.8055555E-2</v>
      </c>
      <c r="O3295">
        <v>0</v>
      </c>
      <c r="P3295">
        <v>0</v>
      </c>
      <c r="Q3295">
        <v>0</v>
      </c>
      <c r="R3295">
        <v>0</v>
      </c>
      <c r="S3295">
        <v>1</v>
      </c>
      <c r="T3295">
        <v>0</v>
      </c>
      <c r="U3295">
        <v>0</v>
      </c>
      <c r="V3295">
        <v>0</v>
      </c>
      <c r="W3295" s="26">
        <v>0</v>
      </c>
      <c r="X3295" s="26">
        <v>0</v>
      </c>
      <c r="Y3295" s="26">
        <v>0</v>
      </c>
      <c r="Z3295" s="26">
        <v>0</v>
      </c>
      <c r="AA3295" s="26">
        <v>0.51014701063399515</v>
      </c>
      <c r="AB3295" s="26">
        <v>0</v>
      </c>
      <c r="AC3295" s="26">
        <v>0</v>
      </c>
      <c r="AD3295" s="26">
        <v>0</v>
      </c>
      <c r="AE3295" s="26">
        <v>0.51014701063399515</v>
      </c>
    </row>
    <row r="3296" spans="1:31" x14ac:dyDescent="0.3">
      <c r="A3296">
        <v>2781057</v>
      </c>
      <c r="B3296">
        <v>1</v>
      </c>
      <c r="C3296" t="s">
        <v>80</v>
      </c>
      <c r="D3296" t="s">
        <v>104</v>
      </c>
      <c r="E3296" t="s">
        <v>132</v>
      </c>
      <c r="F3296" t="s">
        <v>9400</v>
      </c>
      <c r="G3296" t="s">
        <v>307</v>
      </c>
      <c r="H3296" t="s">
        <v>135</v>
      </c>
      <c r="I3296" t="s">
        <v>136</v>
      </c>
      <c r="J3296" t="s">
        <v>137</v>
      </c>
      <c r="K3296" t="s">
        <v>138</v>
      </c>
      <c r="L3296" t="s">
        <v>9401</v>
      </c>
      <c r="M3296" t="s">
        <v>9402</v>
      </c>
      <c r="N3296" s="26">
        <v>0.97805555499999997</v>
      </c>
      <c r="O3296">
        <v>0</v>
      </c>
      <c r="P3296">
        <v>5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 s="26">
        <v>0</v>
      </c>
      <c r="X3296" s="26">
        <v>1.2643901461863016</v>
      </c>
      <c r="Y3296" s="26">
        <v>0</v>
      </c>
      <c r="Z3296" s="26">
        <v>0</v>
      </c>
      <c r="AA3296" s="26">
        <v>0</v>
      </c>
      <c r="AB3296" s="26">
        <v>0</v>
      </c>
      <c r="AC3296" s="26">
        <v>0</v>
      </c>
      <c r="AD3296" s="26">
        <v>0</v>
      </c>
      <c r="AE3296" s="26">
        <v>1.2643901461863016</v>
      </c>
    </row>
    <row r="3297" spans="1:31" x14ac:dyDescent="0.3">
      <c r="A3297">
        <v>2781063</v>
      </c>
      <c r="B3297">
        <v>1</v>
      </c>
      <c r="C3297" t="s">
        <v>80</v>
      </c>
      <c r="D3297" t="s">
        <v>94</v>
      </c>
      <c r="E3297" t="s">
        <v>146</v>
      </c>
      <c r="F3297" t="s">
        <v>9403</v>
      </c>
      <c r="G3297" t="s">
        <v>148</v>
      </c>
      <c r="H3297" t="s">
        <v>149</v>
      </c>
      <c r="I3297" t="s">
        <v>136</v>
      </c>
      <c r="J3297" t="s">
        <v>137</v>
      </c>
      <c r="K3297" t="s">
        <v>138</v>
      </c>
      <c r="L3297" t="s">
        <v>9404</v>
      </c>
      <c r="M3297" t="s">
        <v>9405</v>
      </c>
      <c r="N3297" s="26">
        <v>1.7350000000000001</v>
      </c>
      <c r="O3297">
        <v>0</v>
      </c>
      <c r="P3297">
        <v>0</v>
      </c>
      <c r="Q3297">
        <v>12</v>
      </c>
      <c r="R3297">
        <v>12</v>
      </c>
      <c r="S3297">
        <v>4</v>
      </c>
      <c r="T3297">
        <v>1</v>
      </c>
      <c r="U3297">
        <v>0</v>
      </c>
      <c r="V3297">
        <v>0</v>
      </c>
      <c r="W3297" s="26">
        <v>0</v>
      </c>
      <c r="X3297" s="26">
        <v>0</v>
      </c>
      <c r="Y3297" s="26">
        <v>1.6195312553248673</v>
      </c>
      <c r="Z3297" s="26">
        <v>1.9645574952209255</v>
      </c>
      <c r="AA3297" s="26">
        <v>3.7556556473703933</v>
      </c>
      <c r="AB3297" s="26">
        <v>0</v>
      </c>
      <c r="AC3297" s="26">
        <v>0</v>
      </c>
      <c r="AD3297" s="26">
        <v>0</v>
      </c>
      <c r="AE3297" s="26">
        <v>7.3397443979161867</v>
      </c>
    </row>
    <row r="3298" spans="1:31" x14ac:dyDescent="0.3">
      <c r="A3298">
        <v>2781067</v>
      </c>
      <c r="B3298">
        <v>1</v>
      </c>
      <c r="C3298" t="s">
        <v>81</v>
      </c>
      <c r="D3298" t="s">
        <v>118</v>
      </c>
      <c r="E3298" t="s">
        <v>157</v>
      </c>
      <c r="F3298" t="s">
        <v>9406</v>
      </c>
      <c r="G3298" t="s">
        <v>159</v>
      </c>
      <c r="H3298" t="s">
        <v>149</v>
      </c>
      <c r="I3298" t="s">
        <v>566</v>
      </c>
      <c r="J3298" t="s">
        <v>137</v>
      </c>
      <c r="K3298" t="s">
        <v>138</v>
      </c>
      <c r="L3298" t="s">
        <v>9407</v>
      </c>
      <c r="M3298" t="s">
        <v>9408</v>
      </c>
      <c r="N3298" s="26">
        <v>6.3888879999999997E-3</v>
      </c>
      <c r="O3298">
        <v>14</v>
      </c>
      <c r="P3298">
        <v>1</v>
      </c>
      <c r="Q3298">
        <v>55</v>
      </c>
      <c r="R3298">
        <v>5</v>
      </c>
      <c r="S3298">
        <v>35</v>
      </c>
      <c r="T3298">
        <v>1</v>
      </c>
      <c r="U3298">
        <v>0</v>
      </c>
      <c r="V3298">
        <v>0</v>
      </c>
      <c r="W3298" s="26">
        <v>0.1024394019681371</v>
      </c>
      <c r="X3298" s="26">
        <v>3.6999122305969454E-4</v>
      </c>
      <c r="Y3298" s="26">
        <v>6.3892632896419443E-2</v>
      </c>
      <c r="Z3298" s="26">
        <v>2.3866658353642223E-3</v>
      </c>
      <c r="AA3298" s="26">
        <v>0.91660247973492004</v>
      </c>
      <c r="AB3298" s="26">
        <v>8.0095927247222226E-3</v>
      </c>
      <c r="AC3298" s="26">
        <v>0</v>
      </c>
      <c r="AD3298" s="26">
        <v>0</v>
      </c>
      <c r="AE3298" s="26">
        <v>1.0937007643826226</v>
      </c>
    </row>
    <row r="3299" spans="1:31" x14ac:dyDescent="0.3">
      <c r="A3299">
        <v>2781074</v>
      </c>
      <c r="B3299">
        <v>1</v>
      </c>
      <c r="C3299" t="s">
        <v>80</v>
      </c>
      <c r="D3299" t="s">
        <v>94</v>
      </c>
      <c r="E3299" t="s">
        <v>146</v>
      </c>
      <c r="F3299" t="s">
        <v>9409</v>
      </c>
      <c r="G3299" t="s">
        <v>148</v>
      </c>
      <c r="H3299" t="s">
        <v>149</v>
      </c>
      <c r="I3299" t="s">
        <v>136</v>
      </c>
      <c r="J3299" t="s">
        <v>137</v>
      </c>
      <c r="K3299" t="s">
        <v>138</v>
      </c>
      <c r="L3299" t="s">
        <v>9410</v>
      </c>
      <c r="M3299" t="s">
        <v>9411</v>
      </c>
      <c r="N3299" s="26">
        <v>4.3977777769999999</v>
      </c>
      <c r="O3299">
        <v>0</v>
      </c>
      <c r="P3299">
        <v>0</v>
      </c>
      <c r="Q3299">
        <v>0</v>
      </c>
      <c r="R3299">
        <v>0</v>
      </c>
      <c r="S3299">
        <v>2</v>
      </c>
      <c r="T3299">
        <v>0</v>
      </c>
      <c r="U3299">
        <v>0</v>
      </c>
      <c r="V3299">
        <v>0</v>
      </c>
      <c r="W3299" s="26">
        <v>0</v>
      </c>
      <c r="X3299" s="26">
        <v>0</v>
      </c>
      <c r="Y3299" s="26">
        <v>0</v>
      </c>
      <c r="Z3299" s="26">
        <v>0</v>
      </c>
      <c r="AA3299" s="26">
        <v>0</v>
      </c>
      <c r="AB3299" s="26">
        <v>0</v>
      </c>
      <c r="AC3299" s="26">
        <v>0</v>
      </c>
      <c r="AD3299" s="26">
        <v>0</v>
      </c>
      <c r="AE3299" s="26">
        <v>0</v>
      </c>
    </row>
    <row r="3300" spans="1:31" x14ac:dyDescent="0.3">
      <c r="A3300">
        <v>2781082</v>
      </c>
      <c r="B3300">
        <v>1</v>
      </c>
      <c r="C3300" t="s">
        <v>81</v>
      </c>
      <c r="D3300" t="s">
        <v>119</v>
      </c>
      <c r="E3300" t="s">
        <v>146</v>
      </c>
      <c r="F3300" t="s">
        <v>5876</v>
      </c>
      <c r="G3300" t="s">
        <v>186</v>
      </c>
      <c r="H3300" t="s">
        <v>149</v>
      </c>
      <c r="I3300" t="s">
        <v>136</v>
      </c>
      <c r="J3300" t="s">
        <v>137</v>
      </c>
      <c r="K3300" t="s">
        <v>187</v>
      </c>
      <c r="L3300" t="s">
        <v>9412</v>
      </c>
      <c r="M3300" t="s">
        <v>9413</v>
      </c>
      <c r="N3300" s="26">
        <v>1.0905555549999999</v>
      </c>
      <c r="O3300">
        <v>0</v>
      </c>
      <c r="P3300">
        <v>617</v>
      </c>
      <c r="Q3300">
        <v>0</v>
      </c>
      <c r="R3300">
        <v>86</v>
      </c>
      <c r="S3300">
        <v>0</v>
      </c>
      <c r="T3300">
        <v>58</v>
      </c>
      <c r="U3300">
        <v>0</v>
      </c>
      <c r="V3300">
        <v>0</v>
      </c>
      <c r="W3300" s="26">
        <v>0</v>
      </c>
      <c r="X3300" s="26">
        <v>14.342315416301131</v>
      </c>
      <c r="Y3300" s="26">
        <v>0</v>
      </c>
      <c r="Z3300" s="26">
        <v>1.6208691595180773</v>
      </c>
      <c r="AA3300" s="26">
        <v>0</v>
      </c>
      <c r="AB3300" s="26">
        <v>13.701449460863063</v>
      </c>
      <c r="AC3300" s="26">
        <v>0</v>
      </c>
      <c r="AD3300" s="26">
        <v>0</v>
      </c>
      <c r="AE3300" s="26">
        <v>29.664634036682273</v>
      </c>
    </row>
    <row r="3301" spans="1:31" x14ac:dyDescent="0.3">
      <c r="A3301">
        <v>2781083</v>
      </c>
      <c r="B3301">
        <v>1</v>
      </c>
      <c r="C3301" t="s">
        <v>80</v>
      </c>
      <c r="D3301" t="s">
        <v>82</v>
      </c>
      <c r="E3301" t="s">
        <v>132</v>
      </c>
      <c r="F3301" t="s">
        <v>9414</v>
      </c>
      <c r="G3301" t="s">
        <v>307</v>
      </c>
      <c r="H3301" t="s">
        <v>135</v>
      </c>
      <c r="I3301" t="s">
        <v>136</v>
      </c>
      <c r="J3301" t="s">
        <v>137</v>
      </c>
      <c r="K3301" t="s">
        <v>138</v>
      </c>
      <c r="L3301" t="s">
        <v>9415</v>
      </c>
      <c r="M3301" t="s">
        <v>9416</v>
      </c>
      <c r="N3301" s="26">
        <v>2.7538888880000001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1</v>
      </c>
      <c r="U3301">
        <v>0</v>
      </c>
      <c r="V3301">
        <v>0</v>
      </c>
      <c r="W3301" s="26">
        <v>0</v>
      </c>
      <c r="X3301" s="26">
        <v>0</v>
      </c>
      <c r="Y3301" s="26">
        <v>0</v>
      </c>
      <c r="Z3301" s="26">
        <v>0</v>
      </c>
      <c r="AA3301" s="26">
        <v>0</v>
      </c>
      <c r="AB3301" s="26">
        <v>0</v>
      </c>
      <c r="AC3301" s="26">
        <v>0</v>
      </c>
      <c r="AD3301" s="26">
        <v>0</v>
      </c>
      <c r="AE3301" s="26">
        <v>0</v>
      </c>
    </row>
    <row r="3302" spans="1:31" x14ac:dyDescent="0.3">
      <c r="A3302">
        <v>2781011</v>
      </c>
      <c r="B3302">
        <v>2</v>
      </c>
      <c r="C3302" t="s">
        <v>81</v>
      </c>
      <c r="D3302" t="s">
        <v>118</v>
      </c>
      <c r="E3302" t="s">
        <v>146</v>
      </c>
      <c r="F3302" t="s">
        <v>9417</v>
      </c>
      <c r="G3302" t="s">
        <v>287</v>
      </c>
      <c r="H3302" t="s">
        <v>149</v>
      </c>
      <c r="I3302" t="s">
        <v>136</v>
      </c>
      <c r="J3302" t="s">
        <v>3</v>
      </c>
      <c r="K3302" t="s">
        <v>138</v>
      </c>
      <c r="L3302" t="s">
        <v>9349</v>
      </c>
      <c r="M3302" t="s">
        <v>9418</v>
      </c>
      <c r="N3302" s="26">
        <v>1.890833333</v>
      </c>
      <c r="O3302">
        <v>0</v>
      </c>
      <c r="P3302">
        <v>369</v>
      </c>
      <c r="Q3302">
        <v>0</v>
      </c>
      <c r="R3302">
        <v>1</v>
      </c>
      <c r="S3302">
        <v>0</v>
      </c>
      <c r="T3302">
        <v>21</v>
      </c>
      <c r="U3302">
        <v>0</v>
      </c>
      <c r="V3302">
        <v>0</v>
      </c>
      <c r="W3302" s="26">
        <v>0</v>
      </c>
      <c r="X3302" s="26">
        <v>226.73899056732444</v>
      </c>
      <c r="Y3302" s="26">
        <v>0</v>
      </c>
      <c r="Z3302" s="26">
        <v>0</v>
      </c>
      <c r="AA3302" s="26">
        <v>0</v>
      </c>
      <c r="AB3302" s="26">
        <v>29.957528219712007</v>
      </c>
      <c r="AC3302" s="26">
        <v>0</v>
      </c>
      <c r="AD3302" s="26">
        <v>0</v>
      </c>
      <c r="AE3302" s="26">
        <v>256.69651878703644</v>
      </c>
    </row>
    <row r="3303" spans="1:31" x14ac:dyDescent="0.3">
      <c r="A3303">
        <v>2781091</v>
      </c>
      <c r="B3303">
        <v>1</v>
      </c>
      <c r="C3303" t="s">
        <v>80</v>
      </c>
      <c r="D3303" t="s">
        <v>82</v>
      </c>
      <c r="E3303" t="s">
        <v>166</v>
      </c>
      <c r="F3303" t="s">
        <v>9419</v>
      </c>
      <c r="G3303" t="s">
        <v>232</v>
      </c>
      <c r="H3303" t="s">
        <v>135</v>
      </c>
      <c r="I3303" t="s">
        <v>136</v>
      </c>
      <c r="J3303" t="s">
        <v>137</v>
      </c>
      <c r="K3303" t="s">
        <v>138</v>
      </c>
      <c r="L3303" t="s">
        <v>9420</v>
      </c>
      <c r="M3303" t="s">
        <v>9421</v>
      </c>
      <c r="N3303" s="26">
        <v>1.256388888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58</v>
      </c>
      <c r="U3303">
        <v>0</v>
      </c>
      <c r="V3303">
        <v>0</v>
      </c>
      <c r="W3303" s="26">
        <v>0</v>
      </c>
      <c r="X3303" s="26">
        <v>0</v>
      </c>
      <c r="Y3303" s="26">
        <v>0</v>
      </c>
      <c r="Z3303" s="26">
        <v>0</v>
      </c>
      <c r="AA3303" s="26">
        <v>0</v>
      </c>
      <c r="AB3303" s="26">
        <v>22.085314350951357</v>
      </c>
      <c r="AC3303" s="26">
        <v>0</v>
      </c>
      <c r="AD3303" s="26">
        <v>0</v>
      </c>
      <c r="AE3303" s="26">
        <v>22.085314350951357</v>
      </c>
    </row>
    <row r="3304" spans="1:31" x14ac:dyDescent="0.3">
      <c r="A3304">
        <v>2781092</v>
      </c>
      <c r="B3304">
        <v>1</v>
      </c>
      <c r="C3304" t="s">
        <v>81</v>
      </c>
      <c r="D3304" t="s">
        <v>118</v>
      </c>
      <c r="E3304" t="s">
        <v>141</v>
      </c>
      <c r="F3304" t="s">
        <v>9422</v>
      </c>
      <c r="G3304" t="s">
        <v>344</v>
      </c>
      <c r="H3304" t="s">
        <v>135</v>
      </c>
      <c r="I3304" t="s">
        <v>136</v>
      </c>
      <c r="J3304" t="s">
        <v>137</v>
      </c>
      <c r="K3304" t="s">
        <v>138</v>
      </c>
      <c r="L3304" t="s">
        <v>9423</v>
      </c>
      <c r="M3304" t="s">
        <v>9424</v>
      </c>
      <c r="N3304" s="26">
        <v>0.83499999999999996</v>
      </c>
      <c r="O3304">
        <v>0</v>
      </c>
      <c r="P3304">
        <v>65</v>
      </c>
      <c r="Q3304">
        <v>0</v>
      </c>
      <c r="R3304">
        <v>5</v>
      </c>
      <c r="S3304">
        <v>0</v>
      </c>
      <c r="T3304">
        <v>3</v>
      </c>
      <c r="U3304">
        <v>0</v>
      </c>
      <c r="V3304">
        <v>0</v>
      </c>
      <c r="W3304" s="26">
        <v>0</v>
      </c>
      <c r="X3304" s="26">
        <v>6.5026035879865534</v>
      </c>
      <c r="Y3304" s="26">
        <v>0</v>
      </c>
      <c r="Z3304" s="26">
        <v>0</v>
      </c>
      <c r="AA3304" s="26">
        <v>0</v>
      </c>
      <c r="AB3304" s="26">
        <v>0.28652817099510869</v>
      </c>
      <c r="AC3304" s="26">
        <v>0</v>
      </c>
      <c r="AD3304" s="26">
        <v>0</v>
      </c>
      <c r="AE3304" s="26">
        <v>6.7891317589816618</v>
      </c>
    </row>
    <row r="3305" spans="1:31" x14ac:dyDescent="0.3">
      <c r="A3305">
        <v>2781100</v>
      </c>
      <c r="B3305">
        <v>1</v>
      </c>
      <c r="C3305" t="s">
        <v>80</v>
      </c>
      <c r="D3305" t="s">
        <v>103</v>
      </c>
      <c r="E3305" t="s">
        <v>132</v>
      </c>
      <c r="F3305" t="s">
        <v>9425</v>
      </c>
      <c r="G3305" t="s">
        <v>307</v>
      </c>
      <c r="H3305" t="s">
        <v>135</v>
      </c>
      <c r="I3305" t="s">
        <v>136</v>
      </c>
      <c r="J3305" t="s">
        <v>137</v>
      </c>
      <c r="K3305" t="s">
        <v>138</v>
      </c>
      <c r="L3305" t="s">
        <v>9426</v>
      </c>
      <c r="M3305" t="s">
        <v>9427</v>
      </c>
      <c r="N3305" s="26">
        <v>1.146666666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2</v>
      </c>
      <c r="U3305">
        <v>0</v>
      </c>
      <c r="V3305">
        <v>0</v>
      </c>
      <c r="W3305" s="26">
        <v>0</v>
      </c>
      <c r="X3305" s="26">
        <v>0</v>
      </c>
      <c r="Y3305" s="26">
        <v>0</v>
      </c>
      <c r="Z3305" s="26">
        <v>0</v>
      </c>
      <c r="AA3305" s="26">
        <v>0</v>
      </c>
      <c r="AB3305" s="26">
        <v>2.8516871292438886</v>
      </c>
      <c r="AC3305" s="26">
        <v>0</v>
      </c>
      <c r="AD3305" s="26">
        <v>0</v>
      </c>
      <c r="AE3305" s="26">
        <v>2.8516871292438886</v>
      </c>
    </row>
    <row r="3306" spans="1:31" x14ac:dyDescent="0.3">
      <c r="A3306">
        <v>2781105</v>
      </c>
      <c r="B3306">
        <v>1</v>
      </c>
      <c r="C3306" t="s">
        <v>81</v>
      </c>
      <c r="D3306" t="s">
        <v>112</v>
      </c>
      <c r="E3306" t="s">
        <v>132</v>
      </c>
      <c r="F3306" t="s">
        <v>9428</v>
      </c>
      <c r="G3306" t="s">
        <v>197</v>
      </c>
      <c r="H3306" t="s">
        <v>135</v>
      </c>
      <c r="I3306" t="s">
        <v>136</v>
      </c>
      <c r="J3306" t="s">
        <v>137</v>
      </c>
      <c r="K3306" t="s">
        <v>138</v>
      </c>
      <c r="L3306" t="s">
        <v>9429</v>
      </c>
      <c r="M3306" t="s">
        <v>9430</v>
      </c>
      <c r="N3306" s="26">
        <v>1.125277777</v>
      </c>
      <c r="O3306">
        <v>0</v>
      </c>
      <c r="P3306">
        <v>6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 s="26">
        <v>0</v>
      </c>
      <c r="X3306" s="26">
        <v>0.7777951830150609</v>
      </c>
      <c r="Y3306" s="26">
        <v>0</v>
      </c>
      <c r="Z3306" s="26">
        <v>0</v>
      </c>
      <c r="AA3306" s="26">
        <v>0</v>
      </c>
      <c r="AB3306" s="26">
        <v>0</v>
      </c>
      <c r="AC3306" s="26">
        <v>0</v>
      </c>
      <c r="AD3306" s="26">
        <v>0</v>
      </c>
      <c r="AE3306" s="26">
        <v>0.7777951830150609</v>
      </c>
    </row>
    <row r="3307" spans="1:31" x14ac:dyDescent="0.3">
      <c r="A3307">
        <v>2781106</v>
      </c>
      <c r="B3307">
        <v>1</v>
      </c>
      <c r="C3307" t="s">
        <v>81</v>
      </c>
      <c r="D3307" t="s">
        <v>125</v>
      </c>
      <c r="E3307" t="s">
        <v>157</v>
      </c>
      <c r="F3307" t="s">
        <v>9163</v>
      </c>
      <c r="G3307" t="s">
        <v>159</v>
      </c>
      <c r="H3307" t="s">
        <v>149</v>
      </c>
      <c r="I3307" t="s">
        <v>136</v>
      </c>
      <c r="J3307" t="s">
        <v>137</v>
      </c>
      <c r="K3307" t="s">
        <v>138</v>
      </c>
      <c r="L3307" t="s">
        <v>9431</v>
      </c>
      <c r="M3307" t="s">
        <v>9432</v>
      </c>
      <c r="N3307" s="26">
        <v>1.169444444</v>
      </c>
      <c r="O3307">
        <v>5</v>
      </c>
      <c r="P3307">
        <v>92</v>
      </c>
      <c r="Q3307">
        <v>157</v>
      </c>
      <c r="R3307">
        <v>214</v>
      </c>
      <c r="S3307">
        <v>18</v>
      </c>
      <c r="T3307">
        <v>16</v>
      </c>
      <c r="U3307">
        <v>1</v>
      </c>
      <c r="V3307">
        <v>0</v>
      </c>
      <c r="W3307" s="26">
        <v>0.81099274293295853</v>
      </c>
      <c r="X3307" s="26">
        <v>15.034490143888348</v>
      </c>
      <c r="Y3307" s="26">
        <v>10.764441871424093</v>
      </c>
      <c r="Z3307" s="26">
        <v>24.974367000439365</v>
      </c>
      <c r="AA3307" s="26">
        <v>213.90138123261099</v>
      </c>
      <c r="AB3307" s="26">
        <v>12.075054532340671</v>
      </c>
      <c r="AC3307" s="26">
        <v>38.385328806679901</v>
      </c>
      <c r="AD3307" s="26">
        <v>0</v>
      </c>
      <c r="AE3307" s="26">
        <v>315.94605633031637</v>
      </c>
    </row>
    <row r="3308" spans="1:31" x14ac:dyDescent="0.3">
      <c r="A3308">
        <v>2781118</v>
      </c>
      <c r="B3308">
        <v>1</v>
      </c>
      <c r="C3308" t="s">
        <v>81</v>
      </c>
      <c r="D3308" t="s">
        <v>117</v>
      </c>
      <c r="E3308" t="s">
        <v>132</v>
      </c>
      <c r="F3308" t="s">
        <v>9433</v>
      </c>
      <c r="G3308" t="s">
        <v>197</v>
      </c>
      <c r="H3308" t="s">
        <v>135</v>
      </c>
      <c r="I3308" t="s">
        <v>136</v>
      </c>
      <c r="J3308" t="s">
        <v>137</v>
      </c>
      <c r="K3308" t="s">
        <v>138</v>
      </c>
      <c r="L3308" t="s">
        <v>9434</v>
      </c>
      <c r="M3308" t="s">
        <v>9435</v>
      </c>
      <c r="N3308" s="26">
        <v>0.92555555499999997</v>
      </c>
      <c r="O3308">
        <v>0</v>
      </c>
      <c r="P3308">
        <v>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 s="26">
        <v>0</v>
      </c>
      <c r="X3308" s="26">
        <v>0</v>
      </c>
      <c r="Y3308" s="26">
        <v>0</v>
      </c>
      <c r="Z3308" s="26">
        <v>0</v>
      </c>
      <c r="AA3308" s="26">
        <v>0</v>
      </c>
      <c r="AB3308" s="26">
        <v>0</v>
      </c>
      <c r="AC3308" s="26">
        <v>0</v>
      </c>
      <c r="AD3308" s="26">
        <v>0</v>
      </c>
      <c r="AE3308" s="26">
        <v>0</v>
      </c>
    </row>
    <row r="3309" spans="1:31" x14ac:dyDescent="0.3">
      <c r="A3309">
        <v>2781121</v>
      </c>
      <c r="B3309">
        <v>1</v>
      </c>
      <c r="C3309" t="s">
        <v>80</v>
      </c>
      <c r="D3309" t="s">
        <v>82</v>
      </c>
      <c r="E3309" t="s">
        <v>175</v>
      </c>
      <c r="F3309" t="s">
        <v>9436</v>
      </c>
      <c r="G3309" t="s">
        <v>159</v>
      </c>
      <c r="H3309" t="s">
        <v>149</v>
      </c>
      <c r="I3309" t="s">
        <v>136</v>
      </c>
      <c r="J3309" t="s">
        <v>137</v>
      </c>
      <c r="K3309" t="s">
        <v>138</v>
      </c>
      <c r="L3309" t="s">
        <v>9437</v>
      </c>
      <c r="M3309" t="s">
        <v>9438</v>
      </c>
      <c r="N3309" s="26">
        <v>0.156388888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2</v>
      </c>
      <c r="V3309">
        <v>0</v>
      </c>
      <c r="W3309" s="26">
        <v>0</v>
      </c>
      <c r="X3309" s="26">
        <v>0</v>
      </c>
      <c r="Y3309" s="26">
        <v>0</v>
      </c>
      <c r="Z3309" s="26">
        <v>0</v>
      </c>
      <c r="AA3309" s="26">
        <v>0</v>
      </c>
      <c r="AB3309" s="26">
        <v>0</v>
      </c>
      <c r="AC3309" s="26">
        <v>47.117342740938454</v>
      </c>
      <c r="AD3309" s="26">
        <v>0</v>
      </c>
      <c r="AE3309" s="26">
        <v>47.117342740938454</v>
      </c>
    </row>
    <row r="3310" spans="1:31" x14ac:dyDescent="0.3">
      <c r="A3310">
        <v>2781140</v>
      </c>
      <c r="B3310">
        <v>1</v>
      </c>
      <c r="C3310" t="s">
        <v>80</v>
      </c>
      <c r="D3310" t="s">
        <v>84</v>
      </c>
      <c r="E3310" t="s">
        <v>132</v>
      </c>
      <c r="F3310" t="s">
        <v>9439</v>
      </c>
      <c r="G3310" t="s">
        <v>134</v>
      </c>
      <c r="H3310" t="s">
        <v>135</v>
      </c>
      <c r="I3310" t="s">
        <v>136</v>
      </c>
      <c r="J3310" t="s">
        <v>137</v>
      </c>
      <c r="K3310" t="s">
        <v>138</v>
      </c>
      <c r="L3310" t="s">
        <v>9440</v>
      </c>
      <c r="M3310" t="s">
        <v>9441</v>
      </c>
      <c r="N3310" s="26">
        <v>1.6319444439999999</v>
      </c>
      <c r="O3310">
        <v>0</v>
      </c>
      <c r="P3310">
        <v>1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 s="26">
        <v>0</v>
      </c>
      <c r="X3310" s="26">
        <v>0</v>
      </c>
      <c r="Y3310" s="26">
        <v>0</v>
      </c>
      <c r="Z3310" s="26">
        <v>0</v>
      </c>
      <c r="AA3310" s="26">
        <v>0</v>
      </c>
      <c r="AB3310" s="26">
        <v>0</v>
      </c>
      <c r="AC3310" s="26">
        <v>0</v>
      </c>
      <c r="AD3310" s="26">
        <v>0</v>
      </c>
      <c r="AE3310" s="26">
        <v>0</v>
      </c>
    </row>
    <row r="3311" spans="1:31" x14ac:dyDescent="0.3">
      <c r="A3311">
        <v>2781142</v>
      </c>
      <c r="B3311">
        <v>1</v>
      </c>
      <c r="C3311" t="s">
        <v>80</v>
      </c>
      <c r="D3311" t="s">
        <v>88</v>
      </c>
      <c r="E3311" t="s">
        <v>166</v>
      </c>
      <c r="F3311" t="s">
        <v>8548</v>
      </c>
      <c r="G3311" t="s">
        <v>425</v>
      </c>
      <c r="H3311" t="s">
        <v>135</v>
      </c>
      <c r="I3311" t="s">
        <v>136</v>
      </c>
      <c r="J3311" t="s">
        <v>137</v>
      </c>
      <c r="K3311" t="s">
        <v>138</v>
      </c>
      <c r="L3311" t="s">
        <v>9442</v>
      </c>
      <c r="M3311" t="s">
        <v>9443</v>
      </c>
      <c r="N3311" s="26">
        <v>2.0358333329999998</v>
      </c>
      <c r="O3311">
        <v>0</v>
      </c>
      <c r="P3311">
        <v>34</v>
      </c>
      <c r="Q3311">
        <v>0</v>
      </c>
      <c r="R3311">
        <v>0</v>
      </c>
      <c r="S3311">
        <v>0</v>
      </c>
      <c r="T3311">
        <v>9</v>
      </c>
      <c r="U3311">
        <v>0</v>
      </c>
      <c r="V3311">
        <v>0</v>
      </c>
      <c r="W3311" s="26">
        <v>0</v>
      </c>
      <c r="X3311" s="26">
        <v>14.34916829846807</v>
      </c>
      <c r="Y3311" s="26">
        <v>0</v>
      </c>
      <c r="Z3311" s="26">
        <v>0</v>
      </c>
      <c r="AA3311" s="26">
        <v>0</v>
      </c>
      <c r="AB3311" s="26">
        <v>24.46102300118622</v>
      </c>
      <c r="AC3311" s="26">
        <v>0</v>
      </c>
      <c r="AD3311" s="26">
        <v>0</v>
      </c>
      <c r="AE3311" s="26">
        <v>38.810191299654292</v>
      </c>
    </row>
    <row r="3312" spans="1:31" x14ac:dyDescent="0.3">
      <c r="A3312">
        <v>2781152</v>
      </c>
      <c r="B3312">
        <v>1</v>
      </c>
      <c r="C3312" t="s">
        <v>80</v>
      </c>
      <c r="D3312" t="s">
        <v>101</v>
      </c>
      <c r="E3312" t="s">
        <v>146</v>
      </c>
      <c r="F3312" t="s">
        <v>9444</v>
      </c>
      <c r="G3312" t="s">
        <v>148</v>
      </c>
      <c r="H3312" t="s">
        <v>149</v>
      </c>
      <c r="I3312" t="s">
        <v>136</v>
      </c>
      <c r="J3312" t="s">
        <v>137</v>
      </c>
      <c r="K3312" t="s">
        <v>138</v>
      </c>
      <c r="L3312" t="s">
        <v>9445</v>
      </c>
      <c r="M3312" t="s">
        <v>9446</v>
      </c>
      <c r="N3312" s="26">
        <v>2.4822222219999999</v>
      </c>
      <c r="O3312">
        <v>11</v>
      </c>
      <c r="P3312">
        <v>39</v>
      </c>
      <c r="Q3312">
        <v>6</v>
      </c>
      <c r="R3312">
        <v>0</v>
      </c>
      <c r="S3312">
        <v>5</v>
      </c>
      <c r="T3312">
        <v>1</v>
      </c>
      <c r="U3312">
        <v>0</v>
      </c>
      <c r="V3312">
        <v>0</v>
      </c>
      <c r="W3312" s="26">
        <v>51.533353294195116</v>
      </c>
      <c r="X3312" s="26">
        <v>21.879187084056596</v>
      </c>
      <c r="Y3312" s="26">
        <v>7.0947882105363655</v>
      </c>
      <c r="Z3312" s="26">
        <v>0</v>
      </c>
      <c r="AA3312" s="26">
        <v>15.86929845207656</v>
      </c>
      <c r="AB3312" s="26">
        <v>3.1128350426333338</v>
      </c>
      <c r="AC3312" s="26">
        <v>0</v>
      </c>
      <c r="AD3312" s="26">
        <v>0</v>
      </c>
      <c r="AE3312" s="26">
        <v>99.489462083497983</v>
      </c>
    </row>
    <row r="3313" spans="1:31" x14ac:dyDescent="0.3">
      <c r="A3313">
        <v>2781156</v>
      </c>
      <c r="B3313">
        <v>1</v>
      </c>
      <c r="C3313" t="s">
        <v>81</v>
      </c>
      <c r="D3313" t="s">
        <v>127</v>
      </c>
      <c r="E3313" t="s">
        <v>152</v>
      </c>
      <c r="F3313" t="s">
        <v>963</v>
      </c>
      <c r="G3313" t="s">
        <v>159</v>
      </c>
      <c r="H3313" t="s">
        <v>149</v>
      </c>
      <c r="I3313" t="s">
        <v>136</v>
      </c>
      <c r="J3313" t="s">
        <v>137</v>
      </c>
      <c r="K3313" t="s">
        <v>138</v>
      </c>
      <c r="L3313" t="s">
        <v>9447</v>
      </c>
      <c r="M3313" t="s">
        <v>9448</v>
      </c>
      <c r="N3313" s="26">
        <v>0.20583333300000001</v>
      </c>
      <c r="O3313">
        <v>11</v>
      </c>
      <c r="P3313">
        <v>3</v>
      </c>
      <c r="Q3313">
        <v>289</v>
      </c>
      <c r="R3313">
        <v>46</v>
      </c>
      <c r="S3313">
        <v>17</v>
      </c>
      <c r="T3313">
        <v>2</v>
      </c>
      <c r="U3313">
        <v>0</v>
      </c>
      <c r="V3313">
        <v>0</v>
      </c>
      <c r="W3313" s="26">
        <v>0.72108503910885768</v>
      </c>
      <c r="X3313" s="26">
        <v>0</v>
      </c>
      <c r="Y3313" s="26">
        <v>15.491244735897251</v>
      </c>
      <c r="Z3313" s="26">
        <v>1.33142810999809</v>
      </c>
      <c r="AA3313" s="26">
        <v>5.3893282865583414</v>
      </c>
      <c r="AB3313" s="26">
        <v>0</v>
      </c>
      <c r="AC3313" s="26">
        <v>0</v>
      </c>
      <c r="AD3313" s="26">
        <v>0</v>
      </c>
      <c r="AE3313" s="26">
        <v>22.93308617156254</v>
      </c>
    </row>
    <row r="3314" spans="1:31" x14ac:dyDescent="0.3">
      <c r="A3314">
        <v>2781157</v>
      </c>
      <c r="B3314">
        <v>1</v>
      </c>
      <c r="C3314" t="s">
        <v>80</v>
      </c>
      <c r="D3314" t="s">
        <v>100</v>
      </c>
      <c r="E3314" t="s">
        <v>152</v>
      </c>
      <c r="F3314" t="s">
        <v>2105</v>
      </c>
      <c r="G3314" t="s">
        <v>159</v>
      </c>
      <c r="H3314" t="s">
        <v>149</v>
      </c>
      <c r="I3314" t="s">
        <v>136</v>
      </c>
      <c r="J3314" t="s">
        <v>137</v>
      </c>
      <c r="K3314" t="s">
        <v>138</v>
      </c>
      <c r="L3314" t="s">
        <v>9449</v>
      </c>
      <c r="M3314" t="s">
        <v>9450</v>
      </c>
      <c r="N3314" s="26">
        <v>2.1191666659999999</v>
      </c>
      <c r="O3314">
        <v>0</v>
      </c>
      <c r="P3314">
        <v>1</v>
      </c>
      <c r="Q3314">
        <v>58</v>
      </c>
      <c r="R3314">
        <v>38</v>
      </c>
      <c r="S3314">
        <v>3</v>
      </c>
      <c r="T3314">
        <v>2</v>
      </c>
      <c r="U3314">
        <v>0</v>
      </c>
      <c r="V3314">
        <v>0</v>
      </c>
      <c r="W3314" s="26">
        <v>0</v>
      </c>
      <c r="X3314" s="26">
        <v>0.50966065543423344</v>
      </c>
      <c r="Y3314" s="26">
        <v>40.914952836348043</v>
      </c>
      <c r="Z3314" s="26">
        <v>3.165937668177445E-3</v>
      </c>
      <c r="AA3314" s="26">
        <v>129.07593035190524</v>
      </c>
      <c r="AB3314" s="26">
        <v>1.2668752527216007</v>
      </c>
      <c r="AC3314" s="26">
        <v>0</v>
      </c>
      <c r="AD3314" s="26">
        <v>0</v>
      </c>
      <c r="AE3314" s="26">
        <v>171.7705850340773</v>
      </c>
    </row>
    <row r="3315" spans="1:31" x14ac:dyDescent="0.3">
      <c r="A3315">
        <v>2781159</v>
      </c>
      <c r="B3315">
        <v>1</v>
      </c>
      <c r="C3315" t="s">
        <v>81</v>
      </c>
      <c r="D3315" t="s">
        <v>128</v>
      </c>
      <c r="E3315" t="s">
        <v>152</v>
      </c>
      <c r="F3315" t="s">
        <v>9451</v>
      </c>
      <c r="G3315" t="s">
        <v>159</v>
      </c>
      <c r="H3315" t="s">
        <v>149</v>
      </c>
      <c r="I3315" t="s">
        <v>136</v>
      </c>
      <c r="J3315" t="s">
        <v>137</v>
      </c>
      <c r="K3315" t="s">
        <v>138</v>
      </c>
      <c r="L3315" t="s">
        <v>9452</v>
      </c>
      <c r="M3315" t="s">
        <v>9453</v>
      </c>
      <c r="N3315" s="26">
        <v>0.17277777699999999</v>
      </c>
      <c r="O3315">
        <v>7</v>
      </c>
      <c r="P3315">
        <v>1192</v>
      </c>
      <c r="Q3315">
        <v>3</v>
      </c>
      <c r="R3315">
        <v>5</v>
      </c>
      <c r="S3315">
        <v>3</v>
      </c>
      <c r="T3315">
        <v>89</v>
      </c>
      <c r="U3315">
        <v>0</v>
      </c>
      <c r="V3315">
        <v>0</v>
      </c>
      <c r="W3315" s="26">
        <v>1.7273382030493567</v>
      </c>
      <c r="X3315" s="26">
        <v>13.919544945553845</v>
      </c>
      <c r="Y3315" s="26">
        <v>0</v>
      </c>
      <c r="Z3315" s="26">
        <v>0.17109319168000001</v>
      </c>
      <c r="AA3315" s="26">
        <v>2.7572686649312228</v>
      </c>
      <c r="AB3315" s="26">
        <v>2.0446087732837133</v>
      </c>
      <c r="AC3315" s="26">
        <v>0</v>
      </c>
      <c r="AD3315" s="26">
        <v>0</v>
      </c>
      <c r="AE3315" s="26">
        <v>20.61985377849814</v>
      </c>
    </row>
    <row r="3316" spans="1:31" x14ac:dyDescent="0.3">
      <c r="A3316">
        <v>2781164</v>
      </c>
      <c r="B3316">
        <v>1</v>
      </c>
      <c r="C3316" t="s">
        <v>81</v>
      </c>
      <c r="D3316" t="s">
        <v>128</v>
      </c>
      <c r="E3316" t="s">
        <v>166</v>
      </c>
      <c r="F3316" t="s">
        <v>9454</v>
      </c>
      <c r="G3316" t="s">
        <v>204</v>
      </c>
      <c r="H3316" t="s">
        <v>135</v>
      </c>
      <c r="I3316" t="s">
        <v>136</v>
      </c>
      <c r="J3316" t="s">
        <v>137</v>
      </c>
      <c r="K3316" t="s">
        <v>138</v>
      </c>
      <c r="L3316" t="s">
        <v>9455</v>
      </c>
      <c r="M3316" t="s">
        <v>9456</v>
      </c>
      <c r="N3316" s="26">
        <v>6.23</v>
      </c>
      <c r="O3316">
        <v>0</v>
      </c>
      <c r="P3316">
        <v>63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 s="26">
        <v>0</v>
      </c>
      <c r="X3316" s="26">
        <v>132.43142124940059</v>
      </c>
      <c r="Y3316" s="26">
        <v>0</v>
      </c>
      <c r="Z3316" s="26">
        <v>0</v>
      </c>
      <c r="AA3316" s="26">
        <v>0</v>
      </c>
      <c r="AB3316" s="26">
        <v>0</v>
      </c>
      <c r="AC3316" s="26">
        <v>0</v>
      </c>
      <c r="AD3316" s="26">
        <v>0</v>
      </c>
      <c r="AE3316" s="26">
        <v>132.43142124940059</v>
      </c>
    </row>
    <row r="3317" spans="1:31" x14ac:dyDescent="0.3">
      <c r="A3317">
        <v>2781165</v>
      </c>
      <c r="B3317">
        <v>1</v>
      </c>
      <c r="C3317" t="s">
        <v>81</v>
      </c>
      <c r="D3317" t="s">
        <v>122</v>
      </c>
      <c r="E3317" t="s">
        <v>132</v>
      </c>
      <c r="F3317" t="s">
        <v>9457</v>
      </c>
      <c r="G3317" t="s">
        <v>197</v>
      </c>
      <c r="H3317" t="s">
        <v>135</v>
      </c>
      <c r="I3317" t="s">
        <v>136</v>
      </c>
      <c r="J3317" t="s">
        <v>137</v>
      </c>
      <c r="K3317" t="s">
        <v>138</v>
      </c>
      <c r="L3317" t="s">
        <v>9458</v>
      </c>
      <c r="M3317" t="s">
        <v>9459</v>
      </c>
      <c r="N3317" s="26">
        <v>2.3291666659999999</v>
      </c>
      <c r="O3317">
        <v>0</v>
      </c>
      <c r="P3317">
        <v>9</v>
      </c>
      <c r="Q3317">
        <v>0</v>
      </c>
      <c r="R3317">
        <v>0</v>
      </c>
      <c r="S3317">
        <v>0</v>
      </c>
      <c r="T3317">
        <v>2</v>
      </c>
      <c r="U3317">
        <v>0</v>
      </c>
      <c r="V3317">
        <v>0</v>
      </c>
      <c r="W3317" s="26">
        <v>0</v>
      </c>
      <c r="X3317" s="26">
        <v>3.5479982553958109</v>
      </c>
      <c r="Y3317" s="26">
        <v>0</v>
      </c>
      <c r="Z3317" s="26">
        <v>0</v>
      </c>
      <c r="AA3317" s="26">
        <v>0</v>
      </c>
      <c r="AB3317" s="26">
        <v>0.36754058663573475</v>
      </c>
      <c r="AC3317" s="26">
        <v>0</v>
      </c>
      <c r="AD3317" s="26">
        <v>0</v>
      </c>
      <c r="AE3317" s="26">
        <v>3.9155388420315456</v>
      </c>
    </row>
    <row r="3318" spans="1:31" x14ac:dyDescent="0.3">
      <c r="A3318">
        <v>2781167</v>
      </c>
      <c r="B3318">
        <v>1</v>
      </c>
      <c r="C3318" t="s">
        <v>80</v>
      </c>
      <c r="D3318" t="s">
        <v>101</v>
      </c>
      <c r="E3318" t="s">
        <v>132</v>
      </c>
      <c r="F3318" t="s">
        <v>8483</v>
      </c>
      <c r="G3318" t="s">
        <v>134</v>
      </c>
      <c r="H3318" t="s">
        <v>135</v>
      </c>
      <c r="I3318" t="s">
        <v>136</v>
      </c>
      <c r="J3318" t="s">
        <v>137</v>
      </c>
      <c r="K3318" t="s">
        <v>138</v>
      </c>
      <c r="L3318" t="s">
        <v>9460</v>
      </c>
      <c r="M3318" t="s">
        <v>9461</v>
      </c>
      <c r="N3318" s="26">
        <v>4.6147222220000002</v>
      </c>
      <c r="O3318">
        <v>0</v>
      </c>
      <c r="P3318">
        <v>1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 s="26">
        <v>0</v>
      </c>
      <c r="X3318" s="26">
        <v>0</v>
      </c>
      <c r="Y3318" s="26">
        <v>0</v>
      </c>
      <c r="Z3318" s="26">
        <v>0</v>
      </c>
      <c r="AA3318" s="26">
        <v>0</v>
      </c>
      <c r="AB3318" s="26">
        <v>0</v>
      </c>
      <c r="AC3318" s="26">
        <v>0</v>
      </c>
      <c r="AD3318" s="26">
        <v>0</v>
      </c>
      <c r="AE3318" s="26">
        <v>0</v>
      </c>
    </row>
    <row r="3319" spans="1:31" x14ac:dyDescent="0.3">
      <c r="A3319">
        <v>2781169</v>
      </c>
      <c r="B3319">
        <v>1</v>
      </c>
      <c r="C3319" t="s">
        <v>81</v>
      </c>
      <c r="D3319" t="s">
        <v>118</v>
      </c>
      <c r="E3319" t="s">
        <v>170</v>
      </c>
      <c r="F3319" t="s">
        <v>9462</v>
      </c>
      <c r="G3319" t="s">
        <v>425</v>
      </c>
      <c r="H3319" t="s">
        <v>135</v>
      </c>
      <c r="I3319" t="s">
        <v>136</v>
      </c>
      <c r="J3319" t="s">
        <v>137</v>
      </c>
      <c r="K3319" t="s">
        <v>138</v>
      </c>
      <c r="L3319" t="s">
        <v>9463</v>
      </c>
      <c r="M3319" t="s">
        <v>9464</v>
      </c>
      <c r="N3319" s="26">
        <v>2.298888888</v>
      </c>
      <c r="O3319">
        <v>0</v>
      </c>
      <c r="P3319">
        <v>217</v>
      </c>
      <c r="Q3319">
        <v>0</v>
      </c>
      <c r="R3319">
        <v>1</v>
      </c>
      <c r="S3319">
        <v>0</v>
      </c>
      <c r="T3319">
        <v>2</v>
      </c>
      <c r="U3319">
        <v>0</v>
      </c>
      <c r="V3319">
        <v>0</v>
      </c>
      <c r="W3319" s="26">
        <v>0</v>
      </c>
      <c r="X3319" s="26">
        <v>118.8983820473636</v>
      </c>
      <c r="Y3319" s="26">
        <v>0</v>
      </c>
      <c r="Z3319" s="26">
        <v>0</v>
      </c>
      <c r="AA3319" s="26">
        <v>0</v>
      </c>
      <c r="AB3319" s="26">
        <v>0</v>
      </c>
      <c r="AC3319" s="26">
        <v>0</v>
      </c>
      <c r="AD3319" s="26">
        <v>0</v>
      </c>
      <c r="AE3319" s="26">
        <v>118.8983820473636</v>
      </c>
    </row>
    <row r="3320" spans="1:31" x14ac:dyDescent="0.3">
      <c r="A3320">
        <v>2781174</v>
      </c>
      <c r="B3320">
        <v>1</v>
      </c>
      <c r="C3320" t="s">
        <v>81</v>
      </c>
      <c r="D3320" t="s">
        <v>127</v>
      </c>
      <c r="E3320" t="s">
        <v>152</v>
      </c>
      <c r="F3320" t="s">
        <v>9465</v>
      </c>
      <c r="G3320" t="s">
        <v>159</v>
      </c>
      <c r="H3320" t="s">
        <v>149</v>
      </c>
      <c r="I3320" t="s">
        <v>136</v>
      </c>
      <c r="J3320" t="s">
        <v>137</v>
      </c>
      <c r="K3320" t="s">
        <v>138</v>
      </c>
      <c r="L3320" t="s">
        <v>9466</v>
      </c>
      <c r="M3320" t="s">
        <v>9467</v>
      </c>
      <c r="N3320" s="26">
        <v>0.69722222199999995</v>
      </c>
      <c r="O3320">
        <v>11</v>
      </c>
      <c r="P3320">
        <v>3</v>
      </c>
      <c r="Q3320">
        <v>289</v>
      </c>
      <c r="R3320">
        <v>46</v>
      </c>
      <c r="S3320">
        <v>17</v>
      </c>
      <c r="T3320">
        <v>2</v>
      </c>
      <c r="U3320">
        <v>0</v>
      </c>
      <c r="V3320">
        <v>0</v>
      </c>
      <c r="W3320" s="26">
        <v>2.5764640390653928</v>
      </c>
      <c r="X3320" s="26">
        <v>0</v>
      </c>
      <c r="Y3320" s="26">
        <v>53.349613886620489</v>
      </c>
      <c r="Z3320" s="26">
        <v>4.9914785463033295</v>
      </c>
      <c r="AA3320" s="26">
        <v>18.521835257875679</v>
      </c>
      <c r="AB3320" s="26">
        <v>0</v>
      </c>
      <c r="AC3320" s="26">
        <v>0</v>
      </c>
      <c r="AD3320" s="26">
        <v>0</v>
      </c>
      <c r="AE3320" s="26">
        <v>79.439391729864894</v>
      </c>
    </row>
    <row r="3321" spans="1:31" x14ac:dyDescent="0.3">
      <c r="A3321">
        <v>2781181</v>
      </c>
      <c r="B3321">
        <v>1</v>
      </c>
      <c r="C3321" t="s">
        <v>80</v>
      </c>
      <c r="D3321" t="s">
        <v>102</v>
      </c>
      <c r="E3321" t="s">
        <v>170</v>
      </c>
      <c r="F3321" t="s">
        <v>9468</v>
      </c>
      <c r="G3321" t="s">
        <v>204</v>
      </c>
      <c r="H3321" t="s">
        <v>135</v>
      </c>
      <c r="I3321" t="s">
        <v>136</v>
      </c>
      <c r="J3321" t="s">
        <v>137</v>
      </c>
      <c r="K3321" t="s">
        <v>138</v>
      </c>
      <c r="L3321" t="s">
        <v>9469</v>
      </c>
      <c r="M3321" t="s">
        <v>9470</v>
      </c>
      <c r="N3321" s="26">
        <v>0.71416666600000001</v>
      </c>
      <c r="O3321">
        <v>0</v>
      </c>
      <c r="P3321">
        <v>6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 s="26">
        <v>0</v>
      </c>
      <c r="X3321" s="26">
        <v>1.4658028369291458</v>
      </c>
      <c r="Y3321" s="26">
        <v>0</v>
      </c>
      <c r="Z3321" s="26">
        <v>0</v>
      </c>
      <c r="AA3321" s="26">
        <v>0</v>
      </c>
      <c r="AB3321" s="26">
        <v>0</v>
      </c>
      <c r="AC3321" s="26">
        <v>0</v>
      </c>
      <c r="AD3321" s="26">
        <v>0</v>
      </c>
      <c r="AE3321" s="26">
        <v>1.4658028369291458</v>
      </c>
    </row>
    <row r="3322" spans="1:31" x14ac:dyDescent="0.3">
      <c r="A3322">
        <v>2781184</v>
      </c>
      <c r="B3322">
        <v>1</v>
      </c>
      <c r="C3322" t="s">
        <v>80</v>
      </c>
      <c r="D3322" t="s">
        <v>92</v>
      </c>
      <c r="E3322" t="s">
        <v>132</v>
      </c>
      <c r="F3322" t="s">
        <v>9471</v>
      </c>
      <c r="G3322" t="s">
        <v>134</v>
      </c>
      <c r="H3322" t="s">
        <v>135</v>
      </c>
      <c r="I3322" t="s">
        <v>136</v>
      </c>
      <c r="J3322" t="s">
        <v>137</v>
      </c>
      <c r="K3322" t="s">
        <v>138</v>
      </c>
      <c r="L3322" t="s">
        <v>9472</v>
      </c>
      <c r="M3322" t="s">
        <v>9473</v>
      </c>
      <c r="N3322" s="26">
        <v>1.7538888880000001</v>
      </c>
      <c r="O3322">
        <v>0</v>
      </c>
      <c r="P3322">
        <v>1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 s="26">
        <v>0</v>
      </c>
      <c r="X3322" s="26">
        <v>0</v>
      </c>
      <c r="Y3322" s="26">
        <v>0</v>
      </c>
      <c r="Z3322" s="26">
        <v>0</v>
      </c>
      <c r="AA3322" s="26">
        <v>0</v>
      </c>
      <c r="AB3322" s="26">
        <v>0</v>
      </c>
      <c r="AC3322" s="26">
        <v>0</v>
      </c>
      <c r="AD3322" s="26">
        <v>0</v>
      </c>
      <c r="AE3322" s="26">
        <v>0</v>
      </c>
    </row>
    <row r="3323" spans="1:31" x14ac:dyDescent="0.3">
      <c r="A3323">
        <v>2781189</v>
      </c>
      <c r="B3323">
        <v>1</v>
      </c>
      <c r="C3323" t="s">
        <v>80</v>
      </c>
      <c r="D3323" t="s">
        <v>90</v>
      </c>
      <c r="E3323" t="s">
        <v>132</v>
      </c>
      <c r="F3323" t="s">
        <v>9474</v>
      </c>
      <c r="G3323" t="s">
        <v>307</v>
      </c>
      <c r="H3323" t="s">
        <v>135</v>
      </c>
      <c r="I3323" t="s">
        <v>136</v>
      </c>
      <c r="J3323" t="s">
        <v>137</v>
      </c>
      <c r="K3323" t="s">
        <v>138</v>
      </c>
      <c r="L3323" t="s">
        <v>9475</v>
      </c>
      <c r="M3323" t="s">
        <v>9476</v>
      </c>
      <c r="N3323" s="26">
        <v>1.9502777769999999</v>
      </c>
      <c r="O3323">
        <v>0</v>
      </c>
      <c r="P3323">
        <v>25</v>
      </c>
      <c r="Q3323">
        <v>0</v>
      </c>
      <c r="R3323">
        <v>0</v>
      </c>
      <c r="S3323">
        <v>0</v>
      </c>
      <c r="T3323">
        <v>8</v>
      </c>
      <c r="U3323">
        <v>0</v>
      </c>
      <c r="V3323">
        <v>0</v>
      </c>
      <c r="W3323" s="26">
        <v>0</v>
      </c>
      <c r="X3323" s="26">
        <v>11.345304527553084</v>
      </c>
      <c r="Y3323" s="26">
        <v>0</v>
      </c>
      <c r="Z3323" s="26">
        <v>0</v>
      </c>
      <c r="AA3323" s="26">
        <v>0</v>
      </c>
      <c r="AB3323" s="26">
        <v>9.4951287289232926</v>
      </c>
      <c r="AC3323" s="26">
        <v>0</v>
      </c>
      <c r="AD3323" s="26">
        <v>0</v>
      </c>
      <c r="AE3323" s="26">
        <v>20.840433256476377</v>
      </c>
    </row>
    <row r="3324" spans="1:31" x14ac:dyDescent="0.3">
      <c r="A3324">
        <v>2781198</v>
      </c>
      <c r="B3324">
        <v>1</v>
      </c>
      <c r="C3324" t="s">
        <v>81</v>
      </c>
      <c r="D3324" t="s">
        <v>118</v>
      </c>
      <c r="E3324" t="s">
        <v>146</v>
      </c>
      <c r="F3324" t="s">
        <v>2041</v>
      </c>
      <c r="G3324" t="s">
        <v>159</v>
      </c>
      <c r="H3324" t="s">
        <v>149</v>
      </c>
      <c r="I3324" t="s">
        <v>566</v>
      </c>
      <c r="J3324" t="s">
        <v>137</v>
      </c>
      <c r="K3324" t="s">
        <v>138</v>
      </c>
      <c r="L3324" t="s">
        <v>9477</v>
      </c>
      <c r="M3324" t="s">
        <v>9478</v>
      </c>
      <c r="N3324" s="26">
        <v>1.0555554999999999E-2</v>
      </c>
      <c r="O3324">
        <v>0</v>
      </c>
      <c r="P3324">
        <v>2</v>
      </c>
      <c r="Q3324">
        <v>11</v>
      </c>
      <c r="R3324">
        <v>67</v>
      </c>
      <c r="S3324">
        <v>6</v>
      </c>
      <c r="T3324">
        <v>8</v>
      </c>
      <c r="U3324">
        <v>0</v>
      </c>
      <c r="V3324">
        <v>0</v>
      </c>
      <c r="W3324" s="26">
        <v>0</v>
      </c>
      <c r="X3324" s="26">
        <v>2.3084634144444447E-3</v>
      </c>
      <c r="Y3324" s="26">
        <v>0.60270855433741066</v>
      </c>
      <c r="Z3324" s="26">
        <v>0.17026173389333282</v>
      </c>
      <c r="AA3324" s="26">
        <v>9.7578855949370172E-2</v>
      </c>
      <c r="AB3324" s="26">
        <v>2.1945588652923832E-2</v>
      </c>
      <c r="AC3324" s="26">
        <v>0</v>
      </c>
      <c r="AD3324" s="26">
        <v>0</v>
      </c>
      <c r="AE3324" s="26">
        <v>0.89480319624748206</v>
      </c>
    </row>
    <row r="3325" spans="1:31" x14ac:dyDescent="0.3">
      <c r="A3325">
        <v>2781199</v>
      </c>
      <c r="B3325">
        <v>1</v>
      </c>
      <c r="C3325" t="s">
        <v>80</v>
      </c>
      <c r="D3325" t="s">
        <v>100</v>
      </c>
      <c r="E3325" t="s">
        <v>132</v>
      </c>
      <c r="F3325" t="s">
        <v>9479</v>
      </c>
      <c r="G3325" t="s">
        <v>134</v>
      </c>
      <c r="H3325" t="s">
        <v>135</v>
      </c>
      <c r="I3325" t="s">
        <v>136</v>
      </c>
      <c r="J3325" t="s">
        <v>137</v>
      </c>
      <c r="K3325" t="s">
        <v>138</v>
      </c>
      <c r="L3325" t="s">
        <v>9480</v>
      </c>
      <c r="M3325" t="s">
        <v>9481</v>
      </c>
      <c r="N3325" s="26">
        <v>3.7877777770000001</v>
      </c>
      <c r="O3325">
        <v>0</v>
      </c>
      <c r="P3325">
        <v>1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 s="26">
        <v>0</v>
      </c>
      <c r="X3325" s="26">
        <v>0.29289120478999575</v>
      </c>
      <c r="Y3325" s="26">
        <v>0</v>
      </c>
      <c r="Z3325" s="26">
        <v>0</v>
      </c>
      <c r="AA3325" s="26">
        <v>0</v>
      </c>
      <c r="AB3325" s="26">
        <v>0</v>
      </c>
      <c r="AC3325" s="26">
        <v>0</v>
      </c>
      <c r="AD3325" s="26">
        <v>0</v>
      </c>
      <c r="AE3325" s="26">
        <v>0.29289120478999575</v>
      </c>
    </row>
    <row r="3326" spans="1:31" x14ac:dyDescent="0.3">
      <c r="A3326">
        <v>2781202</v>
      </c>
      <c r="B3326">
        <v>1</v>
      </c>
      <c r="C3326" t="s">
        <v>80</v>
      </c>
      <c r="D3326" t="s">
        <v>102</v>
      </c>
      <c r="E3326" t="s">
        <v>170</v>
      </c>
      <c r="F3326" t="s">
        <v>9482</v>
      </c>
      <c r="G3326" t="s">
        <v>204</v>
      </c>
      <c r="H3326" t="s">
        <v>135</v>
      </c>
      <c r="I3326" t="s">
        <v>136</v>
      </c>
      <c r="J3326" t="s">
        <v>137</v>
      </c>
      <c r="K3326" t="s">
        <v>138</v>
      </c>
      <c r="L3326" t="s">
        <v>9483</v>
      </c>
      <c r="M3326" t="s">
        <v>9484</v>
      </c>
      <c r="N3326" s="26">
        <v>1.2308333330000001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1</v>
      </c>
      <c r="U3326">
        <v>0</v>
      </c>
      <c r="V3326">
        <v>0</v>
      </c>
      <c r="W3326" s="26">
        <v>0</v>
      </c>
      <c r="X3326" s="26">
        <v>0</v>
      </c>
      <c r="Y3326" s="26">
        <v>0</v>
      </c>
      <c r="Z3326" s="26">
        <v>0</v>
      </c>
      <c r="AA3326" s="26">
        <v>0</v>
      </c>
      <c r="AB3326" s="26">
        <v>9.3601007479763576E-2</v>
      </c>
      <c r="AC3326" s="26">
        <v>0</v>
      </c>
      <c r="AD3326" s="26">
        <v>0</v>
      </c>
      <c r="AE3326" s="26">
        <v>9.3601007479763576E-2</v>
      </c>
    </row>
    <row r="3327" spans="1:31" x14ac:dyDescent="0.3">
      <c r="A3327">
        <v>2781206</v>
      </c>
      <c r="B3327">
        <v>1</v>
      </c>
      <c r="C3327" t="s">
        <v>80</v>
      </c>
      <c r="D3327" t="s">
        <v>96</v>
      </c>
      <c r="E3327" t="s">
        <v>170</v>
      </c>
      <c r="F3327" t="s">
        <v>9485</v>
      </c>
      <c r="G3327" t="s">
        <v>204</v>
      </c>
      <c r="H3327" t="s">
        <v>135</v>
      </c>
      <c r="I3327" t="s">
        <v>136</v>
      </c>
      <c r="J3327" t="s">
        <v>137</v>
      </c>
      <c r="K3327" t="s">
        <v>138</v>
      </c>
      <c r="L3327" t="s">
        <v>9486</v>
      </c>
      <c r="M3327" t="s">
        <v>9487</v>
      </c>
      <c r="N3327" s="26">
        <v>2.4908333329999999</v>
      </c>
      <c r="O3327">
        <v>0</v>
      </c>
      <c r="P3327">
        <v>3</v>
      </c>
      <c r="Q3327">
        <v>0</v>
      </c>
      <c r="R3327">
        <v>7</v>
      </c>
      <c r="S3327">
        <v>0</v>
      </c>
      <c r="T3327">
        <v>1</v>
      </c>
      <c r="U3327">
        <v>0</v>
      </c>
      <c r="V3327">
        <v>0</v>
      </c>
      <c r="W3327" s="26">
        <v>0</v>
      </c>
      <c r="X3327" s="26">
        <v>0</v>
      </c>
      <c r="Y3327" s="26">
        <v>0</v>
      </c>
      <c r="Z3327" s="26">
        <v>0.96043929194666666</v>
      </c>
      <c r="AA3327" s="26">
        <v>0</v>
      </c>
      <c r="AB3327" s="26">
        <v>0</v>
      </c>
      <c r="AC3327" s="26">
        <v>0</v>
      </c>
      <c r="AD3327" s="26">
        <v>0</v>
      </c>
      <c r="AE3327" s="26">
        <v>0.96043929194666666</v>
      </c>
    </row>
    <row r="3328" spans="1:31" x14ac:dyDescent="0.3">
      <c r="A3328">
        <v>2781209</v>
      </c>
      <c r="B3328">
        <v>1</v>
      </c>
      <c r="C3328" t="s">
        <v>81</v>
      </c>
      <c r="D3328" t="s">
        <v>113</v>
      </c>
      <c r="E3328" t="s">
        <v>157</v>
      </c>
      <c r="F3328" t="s">
        <v>1091</v>
      </c>
      <c r="G3328" t="s">
        <v>159</v>
      </c>
      <c r="H3328" t="s">
        <v>149</v>
      </c>
      <c r="I3328" t="s">
        <v>136</v>
      </c>
      <c r="J3328" t="s">
        <v>137</v>
      </c>
      <c r="K3328" t="s">
        <v>138</v>
      </c>
      <c r="L3328" t="s">
        <v>9488</v>
      </c>
      <c r="M3328" t="s">
        <v>9489</v>
      </c>
      <c r="N3328" s="26">
        <v>0.42416666600000003</v>
      </c>
      <c r="O3328">
        <v>10</v>
      </c>
      <c r="P3328">
        <v>2833</v>
      </c>
      <c r="Q3328">
        <v>45</v>
      </c>
      <c r="R3328">
        <v>821</v>
      </c>
      <c r="S3328">
        <v>11</v>
      </c>
      <c r="T3328">
        <v>198</v>
      </c>
      <c r="U3328">
        <v>2</v>
      </c>
      <c r="V3328">
        <v>0</v>
      </c>
      <c r="W3328" s="26">
        <v>1.0534886856741417</v>
      </c>
      <c r="X3328" s="26">
        <v>78.256197718558994</v>
      </c>
      <c r="Y3328" s="26">
        <v>6.0837682287911719</v>
      </c>
      <c r="Z3328" s="26">
        <v>16.459247708358753</v>
      </c>
      <c r="AA3328" s="26">
        <v>25.175853032497425</v>
      </c>
      <c r="AB3328" s="26">
        <v>21.014542419821687</v>
      </c>
      <c r="AC3328" s="26">
        <v>19.836585034381876</v>
      </c>
      <c r="AD3328" s="26">
        <v>0</v>
      </c>
      <c r="AE3328" s="26">
        <v>167.87968282808404</v>
      </c>
    </row>
    <row r="3329" spans="1:31" x14ac:dyDescent="0.3">
      <c r="A3329">
        <v>2781211</v>
      </c>
      <c r="B3329">
        <v>1</v>
      </c>
      <c r="C3329" t="s">
        <v>81</v>
      </c>
      <c r="D3329" t="s">
        <v>117</v>
      </c>
      <c r="E3329" t="s">
        <v>146</v>
      </c>
      <c r="F3329" t="s">
        <v>9205</v>
      </c>
      <c r="G3329" t="s">
        <v>1309</v>
      </c>
      <c r="H3329" t="s">
        <v>149</v>
      </c>
      <c r="I3329" t="s">
        <v>136</v>
      </c>
      <c r="J3329" t="s">
        <v>137</v>
      </c>
      <c r="K3329" t="s">
        <v>138</v>
      </c>
      <c r="L3329" t="s">
        <v>9490</v>
      </c>
      <c r="M3329" t="s">
        <v>9491</v>
      </c>
      <c r="N3329" s="26">
        <v>4.2941666659999997</v>
      </c>
      <c r="O3329">
        <v>0</v>
      </c>
      <c r="P3329">
        <v>0</v>
      </c>
      <c r="Q3329">
        <v>0</v>
      </c>
      <c r="R3329">
        <v>0</v>
      </c>
      <c r="S3329">
        <v>1</v>
      </c>
      <c r="T3329">
        <v>0</v>
      </c>
      <c r="U3329">
        <v>0</v>
      </c>
      <c r="V3329">
        <v>0</v>
      </c>
      <c r="W3329" s="26">
        <v>0</v>
      </c>
      <c r="X3329" s="26">
        <v>0</v>
      </c>
      <c r="Y3329" s="26">
        <v>0</v>
      </c>
      <c r="Z3329" s="26">
        <v>0</v>
      </c>
      <c r="AA3329" s="26">
        <v>24.546135908237883</v>
      </c>
      <c r="AB3329" s="26">
        <v>0</v>
      </c>
      <c r="AC3329" s="26">
        <v>0</v>
      </c>
      <c r="AD3329" s="26">
        <v>0</v>
      </c>
      <c r="AE3329" s="26">
        <v>24.546135908237883</v>
      </c>
    </row>
    <row r="3330" spans="1:31" x14ac:dyDescent="0.3">
      <c r="A3330">
        <v>2781213</v>
      </c>
      <c r="B3330">
        <v>1</v>
      </c>
      <c r="C3330" t="s">
        <v>81</v>
      </c>
      <c r="D3330" t="s">
        <v>114</v>
      </c>
      <c r="E3330" t="s">
        <v>152</v>
      </c>
      <c r="F3330" t="s">
        <v>4364</v>
      </c>
      <c r="G3330" t="s">
        <v>159</v>
      </c>
      <c r="H3330" t="s">
        <v>149</v>
      </c>
      <c r="I3330" t="s">
        <v>136</v>
      </c>
      <c r="J3330" t="s">
        <v>137</v>
      </c>
      <c r="K3330" t="s">
        <v>138</v>
      </c>
      <c r="L3330" t="s">
        <v>9492</v>
      </c>
      <c r="M3330" t="s">
        <v>9493</v>
      </c>
      <c r="N3330" s="26">
        <v>0.76388888799999999</v>
      </c>
      <c r="O3330">
        <v>0</v>
      </c>
      <c r="P3330">
        <v>256</v>
      </c>
      <c r="Q3330">
        <v>0</v>
      </c>
      <c r="R3330">
        <v>1</v>
      </c>
      <c r="S3330">
        <v>3</v>
      </c>
      <c r="T3330">
        <v>38</v>
      </c>
      <c r="U3330">
        <v>0</v>
      </c>
      <c r="V3330">
        <v>0</v>
      </c>
      <c r="W3330" s="26">
        <v>0</v>
      </c>
      <c r="X3330" s="26">
        <v>1.6672063129162986</v>
      </c>
      <c r="Y3330" s="26">
        <v>0</v>
      </c>
      <c r="Z3330" s="26">
        <v>0</v>
      </c>
      <c r="AA3330" s="26">
        <v>2.6299625647284302</v>
      </c>
      <c r="AB3330" s="26">
        <v>0.66050868724408329</v>
      </c>
      <c r="AC3330" s="26">
        <v>0</v>
      </c>
      <c r="AD3330" s="26">
        <v>0</v>
      </c>
      <c r="AE3330" s="26">
        <v>4.9576775648888116</v>
      </c>
    </row>
    <row r="3331" spans="1:31" x14ac:dyDescent="0.3">
      <c r="A3331">
        <v>2781217</v>
      </c>
      <c r="B3331">
        <v>1</v>
      </c>
      <c r="C3331" t="s">
        <v>80</v>
      </c>
      <c r="D3331" t="s">
        <v>83</v>
      </c>
      <c r="E3331" t="s">
        <v>146</v>
      </c>
      <c r="F3331" t="s">
        <v>9494</v>
      </c>
      <c r="G3331" t="s">
        <v>159</v>
      </c>
      <c r="H3331" t="s">
        <v>149</v>
      </c>
      <c r="I3331" t="s">
        <v>136</v>
      </c>
      <c r="J3331" t="s">
        <v>137</v>
      </c>
      <c r="K3331" t="s">
        <v>138</v>
      </c>
      <c r="L3331" t="s">
        <v>9495</v>
      </c>
      <c r="M3331" t="s">
        <v>9496</v>
      </c>
      <c r="N3331" s="26">
        <v>0.65638888799999995</v>
      </c>
      <c r="O3331">
        <v>10</v>
      </c>
      <c r="P3331">
        <v>404</v>
      </c>
      <c r="Q3331">
        <v>0</v>
      </c>
      <c r="R3331">
        <v>0</v>
      </c>
      <c r="S3331">
        <v>13</v>
      </c>
      <c r="T3331">
        <v>183</v>
      </c>
      <c r="U3331">
        <v>3</v>
      </c>
      <c r="V3331">
        <v>10</v>
      </c>
      <c r="W3331" s="26">
        <v>2.6419750146318433</v>
      </c>
      <c r="X3331" s="26">
        <v>87.681237218864155</v>
      </c>
      <c r="Y3331" s="26">
        <v>0</v>
      </c>
      <c r="Z3331" s="26">
        <v>0</v>
      </c>
      <c r="AA3331" s="26">
        <v>73.818082132785307</v>
      </c>
      <c r="AB3331" s="26">
        <v>200.83915349023727</v>
      </c>
      <c r="AC3331" s="26">
        <v>30.697047629020151</v>
      </c>
      <c r="AD3331" s="26">
        <v>37.93657081075704</v>
      </c>
      <c r="AE3331" s="26">
        <v>433.61406629629579</v>
      </c>
    </row>
    <row r="3332" spans="1:31" x14ac:dyDescent="0.3">
      <c r="A3332">
        <v>2781224</v>
      </c>
      <c r="B3332">
        <v>1</v>
      </c>
      <c r="C3332" t="s">
        <v>81</v>
      </c>
      <c r="D3332" t="s">
        <v>113</v>
      </c>
      <c r="E3332" t="s">
        <v>141</v>
      </c>
      <c r="F3332" t="s">
        <v>9497</v>
      </c>
      <c r="G3332" t="s">
        <v>344</v>
      </c>
      <c r="H3332" t="s">
        <v>135</v>
      </c>
      <c r="I3332" t="s">
        <v>136</v>
      </c>
      <c r="J3332" t="s">
        <v>137</v>
      </c>
      <c r="K3332" t="s">
        <v>138</v>
      </c>
      <c r="L3332" t="s">
        <v>9498</v>
      </c>
      <c r="M3332" t="s">
        <v>9499</v>
      </c>
      <c r="N3332" s="26">
        <v>1.375277777</v>
      </c>
      <c r="O3332">
        <v>0</v>
      </c>
      <c r="P3332">
        <v>103</v>
      </c>
      <c r="Q3332">
        <v>0</v>
      </c>
      <c r="R3332">
        <v>3</v>
      </c>
      <c r="S3332">
        <v>0</v>
      </c>
      <c r="T3332">
        <v>2</v>
      </c>
      <c r="U3332">
        <v>0</v>
      </c>
      <c r="V3332">
        <v>0</v>
      </c>
      <c r="W3332" s="26">
        <v>0</v>
      </c>
      <c r="X3332" s="26">
        <v>4.4048400584500005</v>
      </c>
      <c r="Y3332" s="26">
        <v>0</v>
      </c>
      <c r="Z3332" s="26">
        <v>0.53176331107555552</v>
      </c>
      <c r="AA3332" s="26">
        <v>0</v>
      </c>
      <c r="AB3332" s="26">
        <v>0</v>
      </c>
      <c r="AC3332" s="26">
        <v>0</v>
      </c>
      <c r="AD3332" s="26">
        <v>0</v>
      </c>
      <c r="AE3332" s="26">
        <v>4.9366033695255558</v>
      </c>
    </row>
    <row r="3333" spans="1:31" x14ac:dyDescent="0.3">
      <c r="A3333">
        <v>2781226</v>
      </c>
      <c r="B3333">
        <v>1</v>
      </c>
      <c r="C3333" t="s">
        <v>80</v>
      </c>
      <c r="D3333" t="s">
        <v>96</v>
      </c>
      <c r="E3333" t="s">
        <v>132</v>
      </c>
      <c r="F3333" t="s">
        <v>9500</v>
      </c>
      <c r="G3333" t="s">
        <v>197</v>
      </c>
      <c r="H3333" t="s">
        <v>135</v>
      </c>
      <c r="I3333" t="s">
        <v>136</v>
      </c>
      <c r="J3333" t="s">
        <v>137</v>
      </c>
      <c r="K3333" t="s">
        <v>138</v>
      </c>
      <c r="L3333" t="s">
        <v>9501</v>
      </c>
      <c r="M3333" t="s">
        <v>9502</v>
      </c>
      <c r="N3333" s="26">
        <v>2.2894444439999999</v>
      </c>
      <c r="O3333">
        <v>0</v>
      </c>
      <c r="P3333">
        <v>1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 s="26">
        <v>0</v>
      </c>
      <c r="X3333" s="26">
        <v>3.2791685308337106</v>
      </c>
      <c r="Y3333" s="26">
        <v>0</v>
      </c>
      <c r="Z3333" s="26">
        <v>0</v>
      </c>
      <c r="AA3333" s="26">
        <v>0</v>
      </c>
      <c r="AB3333" s="26">
        <v>0</v>
      </c>
      <c r="AC3333" s="26">
        <v>0</v>
      </c>
      <c r="AD3333" s="26">
        <v>0</v>
      </c>
      <c r="AE3333" s="26">
        <v>3.2791685308337106</v>
      </c>
    </row>
    <row r="3334" spans="1:31" x14ac:dyDescent="0.3">
      <c r="A3334">
        <v>2781231</v>
      </c>
      <c r="B3334">
        <v>1</v>
      </c>
      <c r="C3334" t="s">
        <v>81</v>
      </c>
      <c r="D3334" t="s">
        <v>112</v>
      </c>
      <c r="E3334" t="s">
        <v>170</v>
      </c>
      <c r="F3334" t="s">
        <v>9503</v>
      </c>
      <c r="G3334" t="s">
        <v>204</v>
      </c>
      <c r="H3334" t="s">
        <v>135</v>
      </c>
      <c r="I3334" t="s">
        <v>136</v>
      </c>
      <c r="J3334" t="s">
        <v>137</v>
      </c>
      <c r="K3334" t="s">
        <v>138</v>
      </c>
      <c r="L3334" t="s">
        <v>9504</v>
      </c>
      <c r="M3334" t="s">
        <v>9505</v>
      </c>
      <c r="N3334" s="26">
        <v>1.3152777769999999</v>
      </c>
      <c r="O3334">
        <v>0</v>
      </c>
      <c r="P3334">
        <v>139</v>
      </c>
      <c r="Q3334">
        <v>0</v>
      </c>
      <c r="R3334">
        <v>0</v>
      </c>
      <c r="S3334">
        <v>0</v>
      </c>
      <c r="T3334">
        <v>4</v>
      </c>
      <c r="U3334">
        <v>0</v>
      </c>
      <c r="V3334">
        <v>0</v>
      </c>
      <c r="W3334" s="26">
        <v>0</v>
      </c>
      <c r="X3334" s="26">
        <v>39.609070221659636</v>
      </c>
      <c r="Y3334" s="26">
        <v>0</v>
      </c>
      <c r="Z3334" s="26">
        <v>0</v>
      </c>
      <c r="AA3334" s="26">
        <v>0</v>
      </c>
      <c r="AB3334" s="26">
        <v>1.7870093730822902</v>
      </c>
      <c r="AC3334" s="26">
        <v>0</v>
      </c>
      <c r="AD3334" s="26">
        <v>0</v>
      </c>
      <c r="AE3334" s="26">
        <v>41.396079594741927</v>
      </c>
    </row>
    <row r="3335" spans="1:31" x14ac:dyDescent="0.3">
      <c r="A3335">
        <v>2781241</v>
      </c>
      <c r="B3335">
        <v>1</v>
      </c>
      <c r="C3335" t="s">
        <v>80</v>
      </c>
      <c r="D3335" t="s">
        <v>94</v>
      </c>
      <c r="E3335" t="s">
        <v>170</v>
      </c>
      <c r="F3335" t="s">
        <v>9506</v>
      </c>
      <c r="G3335" t="s">
        <v>204</v>
      </c>
      <c r="H3335" t="s">
        <v>135</v>
      </c>
      <c r="I3335" t="s">
        <v>136</v>
      </c>
      <c r="J3335" t="s">
        <v>137</v>
      </c>
      <c r="K3335" t="s">
        <v>138</v>
      </c>
      <c r="L3335" t="s">
        <v>9507</v>
      </c>
      <c r="M3335" t="s">
        <v>9508</v>
      </c>
      <c r="N3335" s="26">
        <v>1.750555555</v>
      </c>
      <c r="O3335">
        <v>0</v>
      </c>
      <c r="P3335">
        <v>22</v>
      </c>
      <c r="Q3335">
        <v>0</v>
      </c>
      <c r="R3335">
        <v>4</v>
      </c>
      <c r="S3335">
        <v>0</v>
      </c>
      <c r="T3335">
        <v>1</v>
      </c>
      <c r="U3335">
        <v>0</v>
      </c>
      <c r="V3335">
        <v>0</v>
      </c>
      <c r="W3335" s="26">
        <v>0</v>
      </c>
      <c r="X3335" s="26">
        <v>7.3250254541979478</v>
      </c>
      <c r="Y3335" s="26">
        <v>0</v>
      </c>
      <c r="Z3335" s="26">
        <v>0.65736460700444432</v>
      </c>
      <c r="AA3335" s="26">
        <v>0</v>
      </c>
      <c r="AB3335" s="26">
        <v>1.164726691432652</v>
      </c>
      <c r="AC3335" s="26">
        <v>0</v>
      </c>
      <c r="AD3335" s="26">
        <v>0</v>
      </c>
      <c r="AE3335" s="26">
        <v>9.1471167526350445</v>
      </c>
    </row>
    <row r="3336" spans="1:31" x14ac:dyDescent="0.3">
      <c r="A3336">
        <v>2781242</v>
      </c>
      <c r="B3336">
        <v>1</v>
      </c>
      <c r="C3336" t="s">
        <v>80</v>
      </c>
      <c r="D3336" t="s">
        <v>96</v>
      </c>
      <c r="E3336" t="s">
        <v>132</v>
      </c>
      <c r="F3336" t="s">
        <v>9509</v>
      </c>
      <c r="G3336" t="s">
        <v>134</v>
      </c>
      <c r="H3336" t="s">
        <v>135</v>
      </c>
      <c r="I3336" t="s">
        <v>136</v>
      </c>
      <c r="J3336" t="s">
        <v>137</v>
      </c>
      <c r="K3336" t="s">
        <v>138</v>
      </c>
      <c r="L3336" t="s">
        <v>9510</v>
      </c>
      <c r="M3336" t="s">
        <v>9511</v>
      </c>
      <c r="N3336" s="26">
        <v>2.7524999999999999</v>
      </c>
      <c r="O3336">
        <v>0</v>
      </c>
      <c r="P3336">
        <v>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 s="26">
        <v>0</v>
      </c>
      <c r="X3336" s="26">
        <v>0.56751228918051622</v>
      </c>
      <c r="Y3336" s="26">
        <v>0</v>
      </c>
      <c r="Z3336" s="26">
        <v>0</v>
      </c>
      <c r="AA3336" s="26">
        <v>0</v>
      </c>
      <c r="AB3336" s="26">
        <v>0</v>
      </c>
      <c r="AC3336" s="26">
        <v>0</v>
      </c>
      <c r="AD3336" s="26">
        <v>0</v>
      </c>
      <c r="AE3336" s="26">
        <v>0.56751228918051622</v>
      </c>
    </row>
    <row r="3337" spans="1:31" x14ac:dyDescent="0.3">
      <c r="A3337">
        <v>2781244</v>
      </c>
      <c r="B3337">
        <v>1</v>
      </c>
      <c r="C3337" t="s">
        <v>80</v>
      </c>
      <c r="D3337" t="s">
        <v>82</v>
      </c>
      <c r="E3337" t="s">
        <v>132</v>
      </c>
      <c r="F3337" t="s">
        <v>8536</v>
      </c>
      <c r="G3337" t="s">
        <v>307</v>
      </c>
      <c r="H3337" t="s">
        <v>135</v>
      </c>
      <c r="I3337" t="s">
        <v>136</v>
      </c>
      <c r="J3337" t="s">
        <v>137</v>
      </c>
      <c r="K3337" t="s">
        <v>138</v>
      </c>
      <c r="L3337" t="s">
        <v>9512</v>
      </c>
      <c r="M3337" t="s">
        <v>9513</v>
      </c>
      <c r="N3337" s="26">
        <v>1.1261111109999999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9</v>
      </c>
      <c r="U3337">
        <v>0</v>
      </c>
      <c r="V3337">
        <v>0</v>
      </c>
      <c r="W3337" s="26">
        <v>0</v>
      </c>
      <c r="X3337" s="26">
        <v>0</v>
      </c>
      <c r="Y3337" s="26">
        <v>0</v>
      </c>
      <c r="Z3337" s="26">
        <v>0</v>
      </c>
      <c r="AA3337" s="26">
        <v>0</v>
      </c>
      <c r="AB3337" s="26">
        <v>6.2178574969723934</v>
      </c>
      <c r="AC3337" s="26">
        <v>0</v>
      </c>
      <c r="AD3337" s="26">
        <v>0</v>
      </c>
      <c r="AE3337" s="26">
        <v>6.2178574969723934</v>
      </c>
    </row>
    <row r="3338" spans="1:31" x14ac:dyDescent="0.3">
      <c r="A3338">
        <v>2781253</v>
      </c>
      <c r="B3338">
        <v>1</v>
      </c>
      <c r="C3338" t="s">
        <v>80</v>
      </c>
      <c r="D3338" t="s">
        <v>98</v>
      </c>
      <c r="E3338" t="s">
        <v>132</v>
      </c>
      <c r="F3338" t="s">
        <v>9514</v>
      </c>
      <c r="G3338" t="s">
        <v>134</v>
      </c>
      <c r="H3338" t="s">
        <v>135</v>
      </c>
      <c r="I3338" t="s">
        <v>136</v>
      </c>
      <c r="J3338" t="s">
        <v>137</v>
      </c>
      <c r="K3338" t="s">
        <v>138</v>
      </c>
      <c r="L3338" t="s">
        <v>9515</v>
      </c>
      <c r="M3338" t="s">
        <v>9516</v>
      </c>
      <c r="N3338" s="26">
        <v>2.1974999999999998</v>
      </c>
      <c r="O3338">
        <v>0</v>
      </c>
      <c r="P3338">
        <v>3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 s="26">
        <v>0</v>
      </c>
      <c r="X3338" s="26">
        <v>0.61200063793682491</v>
      </c>
      <c r="Y3338" s="26">
        <v>0</v>
      </c>
      <c r="Z3338" s="26">
        <v>0</v>
      </c>
      <c r="AA3338" s="26">
        <v>0</v>
      </c>
      <c r="AB3338" s="26">
        <v>0</v>
      </c>
      <c r="AC3338" s="26">
        <v>0</v>
      </c>
      <c r="AD3338" s="26">
        <v>0</v>
      </c>
      <c r="AE3338" s="26">
        <v>0.61200063793682491</v>
      </c>
    </row>
    <row r="3339" spans="1:31" x14ac:dyDescent="0.3">
      <c r="A3339">
        <v>2781256</v>
      </c>
      <c r="B3339">
        <v>1</v>
      </c>
      <c r="C3339" t="s">
        <v>80</v>
      </c>
      <c r="D3339" t="s">
        <v>96</v>
      </c>
      <c r="E3339" t="s">
        <v>146</v>
      </c>
      <c r="F3339" t="s">
        <v>9517</v>
      </c>
      <c r="G3339" t="s">
        <v>287</v>
      </c>
      <c r="H3339" t="s">
        <v>149</v>
      </c>
      <c r="I3339" t="s">
        <v>136</v>
      </c>
      <c r="J3339" t="s">
        <v>3</v>
      </c>
      <c r="K3339" t="s">
        <v>138</v>
      </c>
      <c r="L3339" t="s">
        <v>9518</v>
      </c>
      <c r="M3339" t="s">
        <v>9519</v>
      </c>
      <c r="N3339" s="26">
        <v>1.9327777770000001</v>
      </c>
      <c r="O3339">
        <v>0</v>
      </c>
      <c r="P3339">
        <v>10</v>
      </c>
      <c r="Q3339">
        <v>0</v>
      </c>
      <c r="R3339">
        <v>0</v>
      </c>
      <c r="S3339">
        <v>0</v>
      </c>
      <c r="T3339">
        <v>2</v>
      </c>
      <c r="U3339">
        <v>0</v>
      </c>
      <c r="V3339">
        <v>0</v>
      </c>
      <c r="W3339" s="26">
        <v>0</v>
      </c>
      <c r="X3339" s="26">
        <v>10.623844852136459</v>
      </c>
      <c r="Y3339" s="26">
        <v>0</v>
      </c>
      <c r="Z3339" s="26">
        <v>0</v>
      </c>
      <c r="AA3339" s="26">
        <v>0</v>
      </c>
      <c r="AB3339" s="26">
        <v>0</v>
      </c>
      <c r="AC3339" s="26">
        <v>0</v>
      </c>
      <c r="AD3339" s="26">
        <v>0</v>
      </c>
      <c r="AE3339" s="26">
        <v>10.623844852136459</v>
      </c>
    </row>
    <row r="3340" spans="1:31" x14ac:dyDescent="0.3">
      <c r="A3340">
        <v>2781268</v>
      </c>
      <c r="B3340">
        <v>1</v>
      </c>
      <c r="C3340" t="s">
        <v>80</v>
      </c>
      <c r="D3340" t="s">
        <v>103</v>
      </c>
      <c r="E3340" t="s">
        <v>170</v>
      </c>
      <c r="F3340" t="s">
        <v>7070</v>
      </c>
      <c r="G3340" t="s">
        <v>204</v>
      </c>
      <c r="H3340" t="s">
        <v>135</v>
      </c>
      <c r="I3340" t="s">
        <v>136</v>
      </c>
      <c r="J3340" t="s">
        <v>137</v>
      </c>
      <c r="K3340" t="s">
        <v>138</v>
      </c>
      <c r="L3340" t="s">
        <v>9520</v>
      </c>
      <c r="M3340" t="s">
        <v>9521</v>
      </c>
      <c r="N3340" s="26">
        <v>0.34944444400000002</v>
      </c>
      <c r="O3340">
        <v>0</v>
      </c>
      <c r="P3340">
        <v>73</v>
      </c>
      <c r="Q3340">
        <v>0</v>
      </c>
      <c r="R3340">
        <v>0</v>
      </c>
      <c r="S3340">
        <v>0</v>
      </c>
      <c r="T3340">
        <v>6</v>
      </c>
      <c r="U3340">
        <v>0</v>
      </c>
      <c r="V3340">
        <v>0</v>
      </c>
      <c r="W3340" s="26">
        <v>0</v>
      </c>
      <c r="X3340" s="26">
        <v>6.6379994694853455</v>
      </c>
      <c r="Y3340" s="26">
        <v>0</v>
      </c>
      <c r="Z3340" s="26">
        <v>0</v>
      </c>
      <c r="AA3340" s="26">
        <v>0</v>
      </c>
      <c r="AB3340" s="26">
        <v>1.4685335166053279</v>
      </c>
      <c r="AC3340" s="26">
        <v>0</v>
      </c>
      <c r="AD3340" s="26">
        <v>0</v>
      </c>
      <c r="AE3340" s="26">
        <v>8.1065329860906736</v>
      </c>
    </row>
    <row r="3341" spans="1:31" x14ac:dyDescent="0.3">
      <c r="A3341">
        <v>2781275</v>
      </c>
      <c r="B3341">
        <v>1</v>
      </c>
      <c r="C3341" t="s">
        <v>80</v>
      </c>
      <c r="D3341" t="s">
        <v>88</v>
      </c>
      <c r="E3341" t="s">
        <v>170</v>
      </c>
      <c r="F3341" t="s">
        <v>9522</v>
      </c>
      <c r="G3341" t="s">
        <v>303</v>
      </c>
      <c r="H3341" t="s">
        <v>135</v>
      </c>
      <c r="I3341" t="s">
        <v>136</v>
      </c>
      <c r="J3341" t="s">
        <v>137</v>
      </c>
      <c r="K3341" t="s">
        <v>138</v>
      </c>
      <c r="L3341" t="s">
        <v>9523</v>
      </c>
      <c r="M3341" t="s">
        <v>9524</v>
      </c>
      <c r="N3341" s="26">
        <v>0.54194444399999997</v>
      </c>
      <c r="O3341">
        <v>0</v>
      </c>
      <c r="P3341">
        <v>131</v>
      </c>
      <c r="Q3341">
        <v>0</v>
      </c>
      <c r="R3341">
        <v>0</v>
      </c>
      <c r="S3341">
        <v>0</v>
      </c>
      <c r="T3341">
        <v>7</v>
      </c>
      <c r="U3341">
        <v>0</v>
      </c>
      <c r="V3341">
        <v>0</v>
      </c>
      <c r="W3341" s="26">
        <v>0</v>
      </c>
      <c r="X3341" s="26">
        <v>17.523811755499381</v>
      </c>
      <c r="Y3341" s="26">
        <v>0</v>
      </c>
      <c r="Z3341" s="26">
        <v>0</v>
      </c>
      <c r="AA3341" s="26">
        <v>0</v>
      </c>
      <c r="AB3341" s="26">
        <v>1.4566814925348661</v>
      </c>
      <c r="AC3341" s="26">
        <v>0</v>
      </c>
      <c r="AD3341" s="26">
        <v>0</v>
      </c>
      <c r="AE3341" s="26">
        <v>18.980493248034247</v>
      </c>
    </row>
    <row r="3342" spans="1:31" x14ac:dyDescent="0.3">
      <c r="A3342">
        <v>2781282</v>
      </c>
      <c r="B3342">
        <v>1</v>
      </c>
      <c r="C3342" t="s">
        <v>80</v>
      </c>
      <c r="D3342" t="s">
        <v>94</v>
      </c>
      <c r="E3342" t="s">
        <v>170</v>
      </c>
      <c r="F3342" t="s">
        <v>9525</v>
      </c>
      <c r="G3342" t="s">
        <v>204</v>
      </c>
      <c r="H3342" t="s">
        <v>135</v>
      </c>
      <c r="I3342" t="s">
        <v>136</v>
      </c>
      <c r="J3342" t="s">
        <v>137</v>
      </c>
      <c r="K3342" t="s">
        <v>138</v>
      </c>
      <c r="L3342" t="s">
        <v>9526</v>
      </c>
      <c r="M3342" t="s">
        <v>9527</v>
      </c>
      <c r="N3342" s="26">
        <v>0.44194444399999999</v>
      </c>
      <c r="O3342">
        <v>0</v>
      </c>
      <c r="P3342">
        <v>99</v>
      </c>
      <c r="Q3342">
        <v>0</v>
      </c>
      <c r="R3342">
        <v>0</v>
      </c>
      <c r="S3342">
        <v>0</v>
      </c>
      <c r="T3342">
        <v>2</v>
      </c>
      <c r="U3342">
        <v>0</v>
      </c>
      <c r="V3342">
        <v>0</v>
      </c>
      <c r="W3342" s="26">
        <v>0</v>
      </c>
      <c r="X3342" s="26">
        <v>9.1979373896347738</v>
      </c>
      <c r="Y3342" s="26">
        <v>0</v>
      </c>
      <c r="Z3342" s="26">
        <v>0</v>
      </c>
      <c r="AA3342" s="26">
        <v>0</v>
      </c>
      <c r="AB3342" s="26">
        <v>0.69548804974069212</v>
      </c>
      <c r="AC3342" s="26">
        <v>0</v>
      </c>
      <c r="AD3342" s="26">
        <v>0</v>
      </c>
      <c r="AE3342" s="26">
        <v>9.8934254393754664</v>
      </c>
    </row>
    <row r="3343" spans="1:31" x14ac:dyDescent="0.3">
      <c r="A3343">
        <v>2781284</v>
      </c>
      <c r="B3343">
        <v>1</v>
      </c>
      <c r="C3343" t="s">
        <v>80</v>
      </c>
      <c r="D3343" t="s">
        <v>103</v>
      </c>
      <c r="E3343" t="s">
        <v>146</v>
      </c>
      <c r="F3343" t="s">
        <v>9528</v>
      </c>
      <c r="G3343" t="s">
        <v>960</v>
      </c>
      <c r="H3343" t="s">
        <v>149</v>
      </c>
      <c r="I3343" t="s">
        <v>136</v>
      </c>
      <c r="J3343" t="s">
        <v>137</v>
      </c>
      <c r="K3343" t="s">
        <v>138</v>
      </c>
      <c r="L3343" t="s">
        <v>9529</v>
      </c>
      <c r="M3343" t="s">
        <v>9530</v>
      </c>
      <c r="N3343" s="26">
        <v>1.326944444</v>
      </c>
      <c r="O3343">
        <v>0</v>
      </c>
      <c r="P3343">
        <v>4</v>
      </c>
      <c r="Q3343">
        <v>0</v>
      </c>
      <c r="R3343">
        <v>8</v>
      </c>
      <c r="S3343">
        <v>0</v>
      </c>
      <c r="T3343">
        <v>4</v>
      </c>
      <c r="U3343">
        <v>0</v>
      </c>
      <c r="V3343">
        <v>0</v>
      </c>
      <c r="W3343" s="26">
        <v>0</v>
      </c>
      <c r="X3343" s="26">
        <v>0.73753834399987095</v>
      </c>
      <c r="Y3343" s="26">
        <v>0</v>
      </c>
      <c r="Z3343" s="26">
        <v>0</v>
      </c>
      <c r="AA3343" s="26">
        <v>0</v>
      </c>
      <c r="AB3343" s="26">
        <v>0</v>
      </c>
      <c r="AC3343" s="26">
        <v>0</v>
      </c>
      <c r="AD3343" s="26">
        <v>0</v>
      </c>
      <c r="AE3343" s="26">
        <v>0.73753834399987095</v>
      </c>
    </row>
    <row r="3344" spans="1:31" x14ac:dyDescent="0.3">
      <c r="A3344">
        <v>2781286</v>
      </c>
      <c r="B3344">
        <v>1</v>
      </c>
      <c r="C3344" t="s">
        <v>81</v>
      </c>
      <c r="D3344" t="s">
        <v>123</v>
      </c>
      <c r="E3344" t="s">
        <v>170</v>
      </c>
      <c r="F3344" t="s">
        <v>9531</v>
      </c>
      <c r="G3344" t="s">
        <v>204</v>
      </c>
      <c r="H3344" t="s">
        <v>135</v>
      </c>
      <c r="I3344" t="s">
        <v>136</v>
      </c>
      <c r="J3344" t="s">
        <v>137</v>
      </c>
      <c r="K3344" t="s">
        <v>138</v>
      </c>
      <c r="L3344" t="s">
        <v>9532</v>
      </c>
      <c r="M3344" t="s">
        <v>9533</v>
      </c>
      <c r="N3344" s="26">
        <v>1.001666666</v>
      </c>
      <c r="O3344">
        <v>0</v>
      </c>
      <c r="P3344">
        <v>213</v>
      </c>
      <c r="Q3344">
        <v>0</v>
      </c>
      <c r="R3344">
        <v>0</v>
      </c>
      <c r="S3344">
        <v>0</v>
      </c>
      <c r="T3344">
        <v>19</v>
      </c>
      <c r="U3344">
        <v>0</v>
      </c>
      <c r="V3344">
        <v>0</v>
      </c>
      <c r="W3344" s="26">
        <v>0</v>
      </c>
      <c r="X3344" s="26">
        <v>57.050992758070869</v>
      </c>
      <c r="Y3344" s="26">
        <v>0</v>
      </c>
      <c r="Z3344" s="26">
        <v>0</v>
      </c>
      <c r="AA3344" s="26">
        <v>0</v>
      </c>
      <c r="AB3344" s="26">
        <v>13.574217726142772</v>
      </c>
      <c r="AC3344" s="26">
        <v>0</v>
      </c>
      <c r="AD3344" s="26">
        <v>0</v>
      </c>
      <c r="AE3344" s="26">
        <v>70.625210484213639</v>
      </c>
    </row>
    <row r="3345" spans="1:31" x14ac:dyDescent="0.3">
      <c r="A3345">
        <v>2781275</v>
      </c>
      <c r="B3345">
        <v>2</v>
      </c>
      <c r="C3345" t="s">
        <v>80</v>
      </c>
      <c r="D3345" t="s">
        <v>88</v>
      </c>
      <c r="E3345" t="s">
        <v>141</v>
      </c>
      <c r="F3345" t="s">
        <v>9534</v>
      </c>
      <c r="G3345" t="s">
        <v>303</v>
      </c>
      <c r="H3345" t="s">
        <v>135</v>
      </c>
      <c r="I3345" t="s">
        <v>136</v>
      </c>
      <c r="J3345" t="s">
        <v>137</v>
      </c>
      <c r="K3345" t="s">
        <v>138</v>
      </c>
      <c r="L3345" t="s">
        <v>9524</v>
      </c>
      <c r="M3345" t="s">
        <v>9535</v>
      </c>
      <c r="N3345" s="26">
        <v>0.84111111100000002</v>
      </c>
      <c r="O3345">
        <v>0</v>
      </c>
      <c r="P3345">
        <v>658</v>
      </c>
      <c r="Q3345">
        <v>0</v>
      </c>
      <c r="R3345">
        <v>0</v>
      </c>
      <c r="S3345">
        <v>0</v>
      </c>
      <c r="T3345">
        <v>41</v>
      </c>
      <c r="U3345">
        <v>0</v>
      </c>
      <c r="V3345">
        <v>0</v>
      </c>
      <c r="W3345" s="26">
        <v>0</v>
      </c>
      <c r="X3345" s="26">
        <v>141.18922726400385</v>
      </c>
      <c r="Y3345" s="26">
        <v>0</v>
      </c>
      <c r="Z3345" s="26">
        <v>0</v>
      </c>
      <c r="AA3345" s="26">
        <v>0</v>
      </c>
      <c r="AB3345" s="26">
        <v>10.587248865881316</v>
      </c>
      <c r="AC3345" s="26">
        <v>0</v>
      </c>
      <c r="AD3345" s="26">
        <v>0</v>
      </c>
      <c r="AE3345" s="26">
        <v>151.77647612988517</v>
      </c>
    </row>
    <row r="3346" spans="1:31" x14ac:dyDescent="0.3">
      <c r="A3346">
        <v>2781295</v>
      </c>
      <c r="B3346">
        <v>1</v>
      </c>
      <c r="C3346" t="s">
        <v>81</v>
      </c>
      <c r="D3346" t="s">
        <v>122</v>
      </c>
      <c r="E3346" t="s">
        <v>132</v>
      </c>
      <c r="F3346" t="s">
        <v>9536</v>
      </c>
      <c r="G3346" t="s">
        <v>197</v>
      </c>
      <c r="H3346" t="s">
        <v>135</v>
      </c>
      <c r="I3346" t="s">
        <v>136</v>
      </c>
      <c r="J3346" t="s">
        <v>137</v>
      </c>
      <c r="K3346" t="s">
        <v>138</v>
      </c>
      <c r="L3346" t="s">
        <v>9537</v>
      </c>
      <c r="M3346" t="s">
        <v>9538</v>
      </c>
      <c r="N3346" s="26">
        <v>5.54</v>
      </c>
      <c r="O3346">
        <v>0</v>
      </c>
      <c r="P3346">
        <v>3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 s="26">
        <v>0</v>
      </c>
      <c r="X3346" s="26">
        <v>2.0708461014179029</v>
      </c>
      <c r="Y3346" s="26">
        <v>0</v>
      </c>
      <c r="Z3346" s="26">
        <v>0</v>
      </c>
      <c r="AA3346" s="26">
        <v>0</v>
      </c>
      <c r="AB3346" s="26">
        <v>0</v>
      </c>
      <c r="AC3346" s="26">
        <v>0</v>
      </c>
      <c r="AD3346" s="26">
        <v>0</v>
      </c>
      <c r="AE3346" s="26">
        <v>2.0708461014179029</v>
      </c>
    </row>
    <row r="3347" spans="1:31" x14ac:dyDescent="0.3">
      <c r="A3347">
        <v>2781301</v>
      </c>
      <c r="B3347">
        <v>1</v>
      </c>
      <c r="C3347" t="s">
        <v>80</v>
      </c>
      <c r="D3347" t="s">
        <v>105</v>
      </c>
      <c r="E3347" t="s">
        <v>152</v>
      </c>
      <c r="F3347" t="s">
        <v>9539</v>
      </c>
      <c r="G3347" t="s">
        <v>159</v>
      </c>
      <c r="H3347" t="s">
        <v>149</v>
      </c>
      <c r="I3347" t="s">
        <v>136</v>
      </c>
      <c r="J3347" t="s">
        <v>137</v>
      </c>
      <c r="K3347" t="s">
        <v>138</v>
      </c>
      <c r="L3347" t="s">
        <v>9540</v>
      </c>
      <c r="M3347" t="s">
        <v>9541</v>
      </c>
      <c r="N3347" s="26">
        <v>0.78333333299999997</v>
      </c>
      <c r="O3347">
        <v>1</v>
      </c>
      <c r="P3347">
        <v>319</v>
      </c>
      <c r="Q3347">
        <v>2</v>
      </c>
      <c r="R3347">
        <v>4</v>
      </c>
      <c r="S3347">
        <v>6</v>
      </c>
      <c r="T3347">
        <v>30</v>
      </c>
      <c r="U3347">
        <v>0</v>
      </c>
      <c r="V3347">
        <v>0</v>
      </c>
      <c r="W3347" s="26">
        <v>0.59798735044565499</v>
      </c>
      <c r="X3347" s="26">
        <v>52.312575090290139</v>
      </c>
      <c r="Y3347" s="26">
        <v>0.26577432989549998</v>
      </c>
      <c r="Z3347" s="26">
        <v>0.58982255728656008</v>
      </c>
      <c r="AA3347" s="26">
        <v>16.160625565458428</v>
      </c>
      <c r="AB3347" s="26">
        <v>5.8795617059924137</v>
      </c>
      <c r="AC3347" s="26">
        <v>0</v>
      </c>
      <c r="AD3347" s="26">
        <v>0</v>
      </c>
      <c r="AE3347" s="26">
        <v>75.806346599368695</v>
      </c>
    </row>
    <row r="3348" spans="1:31" x14ac:dyDescent="0.3">
      <c r="A3348">
        <v>2781305</v>
      </c>
      <c r="B3348">
        <v>1</v>
      </c>
      <c r="C3348" t="s">
        <v>81</v>
      </c>
      <c r="D3348" t="s">
        <v>128</v>
      </c>
      <c r="E3348" t="s">
        <v>152</v>
      </c>
      <c r="F3348" t="s">
        <v>9542</v>
      </c>
      <c r="G3348" t="s">
        <v>159</v>
      </c>
      <c r="H3348" t="s">
        <v>149</v>
      </c>
      <c r="I3348" t="s">
        <v>136</v>
      </c>
      <c r="J3348" t="s">
        <v>137</v>
      </c>
      <c r="K3348" t="s">
        <v>138</v>
      </c>
      <c r="L3348" t="s">
        <v>9540</v>
      </c>
      <c r="M3348" t="s">
        <v>9543</v>
      </c>
      <c r="N3348" s="26">
        <v>0.80444444400000004</v>
      </c>
      <c r="O3348">
        <v>5</v>
      </c>
      <c r="P3348">
        <v>591</v>
      </c>
      <c r="Q3348">
        <v>4</v>
      </c>
      <c r="R3348">
        <v>10</v>
      </c>
      <c r="S3348">
        <v>18</v>
      </c>
      <c r="T3348">
        <v>64</v>
      </c>
      <c r="U3348">
        <v>7</v>
      </c>
      <c r="V3348">
        <v>0</v>
      </c>
      <c r="W3348" s="26">
        <v>1.1230266712444443</v>
      </c>
      <c r="X3348" s="26">
        <v>93.443110888144915</v>
      </c>
      <c r="Y3348" s="26">
        <v>0.89260486643565196</v>
      </c>
      <c r="Z3348" s="26">
        <v>5.4561291063882829</v>
      </c>
      <c r="AA3348" s="26">
        <v>134.58431082597144</v>
      </c>
      <c r="AB3348" s="26">
        <v>36.866996469932346</v>
      </c>
      <c r="AC3348" s="26">
        <v>428.14926566048064</v>
      </c>
      <c r="AD3348" s="26">
        <v>0</v>
      </c>
      <c r="AE3348" s="26">
        <v>700.51544448859772</v>
      </c>
    </row>
    <row r="3349" spans="1:31" x14ac:dyDescent="0.3">
      <c r="A3349">
        <v>2781256</v>
      </c>
      <c r="B3349">
        <v>2</v>
      </c>
      <c r="C3349" t="s">
        <v>80</v>
      </c>
      <c r="D3349" t="s">
        <v>96</v>
      </c>
      <c r="E3349" t="s">
        <v>146</v>
      </c>
      <c r="F3349" t="s">
        <v>5987</v>
      </c>
      <c r="G3349" t="s">
        <v>287</v>
      </c>
      <c r="H3349" t="s">
        <v>149</v>
      </c>
      <c r="I3349" t="s">
        <v>136</v>
      </c>
      <c r="J3349" t="s">
        <v>3</v>
      </c>
      <c r="K3349" t="s">
        <v>138</v>
      </c>
      <c r="L3349" t="s">
        <v>9519</v>
      </c>
      <c r="M3349" t="s">
        <v>9544</v>
      </c>
      <c r="N3349" s="26">
        <v>0.406388888</v>
      </c>
      <c r="O3349">
        <v>2</v>
      </c>
      <c r="P3349">
        <v>1060</v>
      </c>
      <c r="Q3349">
        <v>5</v>
      </c>
      <c r="R3349">
        <v>7</v>
      </c>
      <c r="S3349">
        <v>8</v>
      </c>
      <c r="T3349">
        <v>165</v>
      </c>
      <c r="U3349">
        <v>0</v>
      </c>
      <c r="V3349">
        <v>0</v>
      </c>
      <c r="W3349" s="26">
        <v>1.8344586537125527</v>
      </c>
      <c r="X3349" s="26">
        <v>159.63506752922902</v>
      </c>
      <c r="Y3349" s="26">
        <v>0.90011799652282209</v>
      </c>
      <c r="Z3349" s="26">
        <v>0.78037854943512586</v>
      </c>
      <c r="AA3349" s="26">
        <v>24.796362431660889</v>
      </c>
      <c r="AB3349" s="26">
        <v>49.508815810931914</v>
      </c>
      <c r="AC3349" s="26">
        <v>0</v>
      </c>
      <c r="AD3349" s="26">
        <v>0</v>
      </c>
      <c r="AE3349" s="26">
        <v>237.4552009714923</v>
      </c>
    </row>
    <row r="3350" spans="1:31" x14ac:dyDescent="0.3">
      <c r="A3350">
        <v>2781317</v>
      </c>
      <c r="B3350">
        <v>1</v>
      </c>
      <c r="C3350" t="s">
        <v>81</v>
      </c>
      <c r="D3350" t="s">
        <v>112</v>
      </c>
      <c r="E3350" t="s">
        <v>132</v>
      </c>
      <c r="F3350" t="s">
        <v>9545</v>
      </c>
      <c r="G3350" t="s">
        <v>197</v>
      </c>
      <c r="H3350" t="s">
        <v>135</v>
      </c>
      <c r="I3350" t="s">
        <v>136</v>
      </c>
      <c r="J3350" t="s">
        <v>137</v>
      </c>
      <c r="K3350" t="s">
        <v>138</v>
      </c>
      <c r="L3350" t="s">
        <v>9546</v>
      </c>
      <c r="M3350" t="s">
        <v>9547</v>
      </c>
      <c r="N3350" s="26">
        <v>1.593611111</v>
      </c>
      <c r="O3350">
        <v>0</v>
      </c>
      <c r="P3350">
        <v>0</v>
      </c>
      <c r="Q3350">
        <v>0</v>
      </c>
      <c r="R3350">
        <v>2</v>
      </c>
      <c r="S3350">
        <v>0</v>
      </c>
      <c r="T3350">
        <v>0</v>
      </c>
      <c r="U3350">
        <v>0</v>
      </c>
      <c r="V3350">
        <v>0</v>
      </c>
      <c r="W3350" s="26">
        <v>0</v>
      </c>
      <c r="X3350" s="26">
        <v>0</v>
      </c>
      <c r="Y3350" s="26">
        <v>0</v>
      </c>
      <c r="Z3350" s="26">
        <v>0</v>
      </c>
      <c r="AA3350" s="26">
        <v>0</v>
      </c>
      <c r="AB3350" s="26">
        <v>0</v>
      </c>
      <c r="AC3350" s="26">
        <v>0</v>
      </c>
      <c r="AD3350" s="26">
        <v>0</v>
      </c>
      <c r="AE3350" s="26">
        <v>0</v>
      </c>
    </row>
    <row r="3351" spans="1:31" x14ac:dyDescent="0.3">
      <c r="A3351">
        <v>2781284</v>
      </c>
      <c r="B3351">
        <v>2</v>
      </c>
      <c r="C3351" t="s">
        <v>80</v>
      </c>
      <c r="D3351" t="s">
        <v>103</v>
      </c>
      <c r="E3351" t="s">
        <v>157</v>
      </c>
      <c r="F3351" t="s">
        <v>9548</v>
      </c>
      <c r="G3351" t="s">
        <v>960</v>
      </c>
      <c r="H3351" t="s">
        <v>149</v>
      </c>
      <c r="I3351" t="s">
        <v>136</v>
      </c>
      <c r="J3351" t="s">
        <v>137</v>
      </c>
      <c r="K3351" t="s">
        <v>138</v>
      </c>
      <c r="L3351" t="s">
        <v>9530</v>
      </c>
      <c r="M3351" t="s">
        <v>9549</v>
      </c>
      <c r="N3351" s="26">
        <v>0.93555555499999998</v>
      </c>
      <c r="O3351">
        <v>1</v>
      </c>
      <c r="P3351">
        <v>299</v>
      </c>
      <c r="Q3351">
        <v>19</v>
      </c>
      <c r="R3351">
        <v>111</v>
      </c>
      <c r="S3351">
        <v>11</v>
      </c>
      <c r="T3351">
        <v>48</v>
      </c>
      <c r="U3351">
        <v>3</v>
      </c>
      <c r="V3351">
        <v>0</v>
      </c>
      <c r="W3351" s="26">
        <v>1.1943983620903944</v>
      </c>
      <c r="X3351" s="26">
        <v>63.798932251421093</v>
      </c>
      <c r="Y3351" s="26">
        <v>112.83802342116653</v>
      </c>
      <c r="Z3351" s="26">
        <v>6.0339045733192291</v>
      </c>
      <c r="AA3351" s="26">
        <v>12.27962677807359</v>
      </c>
      <c r="AB3351" s="26">
        <v>7.0597826505837524</v>
      </c>
      <c r="AC3351" s="26">
        <v>7.0572213032292703</v>
      </c>
      <c r="AD3351" s="26">
        <v>0</v>
      </c>
      <c r="AE3351" s="26">
        <v>210.26188933988385</v>
      </c>
    </row>
    <row r="3352" spans="1:31" x14ac:dyDescent="0.3">
      <c r="A3352">
        <v>2781324</v>
      </c>
      <c r="B3352">
        <v>1</v>
      </c>
      <c r="C3352" t="s">
        <v>80</v>
      </c>
      <c r="D3352" t="s">
        <v>105</v>
      </c>
      <c r="E3352" t="s">
        <v>132</v>
      </c>
      <c r="F3352" t="s">
        <v>9550</v>
      </c>
      <c r="G3352" t="s">
        <v>134</v>
      </c>
      <c r="H3352" t="s">
        <v>135</v>
      </c>
      <c r="I3352" t="s">
        <v>136</v>
      </c>
      <c r="J3352" t="s">
        <v>137</v>
      </c>
      <c r="K3352" t="s">
        <v>138</v>
      </c>
      <c r="L3352" t="s">
        <v>9551</v>
      </c>
      <c r="M3352" t="s">
        <v>9552</v>
      </c>
      <c r="N3352" s="26">
        <v>2.6349999999999998</v>
      </c>
      <c r="O3352">
        <v>0</v>
      </c>
      <c r="P3352">
        <v>5</v>
      </c>
      <c r="Q3352">
        <v>0</v>
      </c>
      <c r="R3352">
        <v>0</v>
      </c>
      <c r="S3352">
        <v>0</v>
      </c>
      <c r="T3352">
        <v>1</v>
      </c>
      <c r="U3352">
        <v>0</v>
      </c>
      <c r="V3352">
        <v>0</v>
      </c>
      <c r="W3352" s="26">
        <v>0</v>
      </c>
      <c r="X3352" s="26">
        <v>2.9696272311382921</v>
      </c>
      <c r="Y3352" s="26">
        <v>0</v>
      </c>
      <c r="Z3352" s="26">
        <v>0</v>
      </c>
      <c r="AA3352" s="26">
        <v>0</v>
      </c>
      <c r="AB3352" s="26">
        <v>2.2616407448326856</v>
      </c>
      <c r="AC3352" s="26">
        <v>0</v>
      </c>
      <c r="AD3352" s="26">
        <v>0</v>
      </c>
      <c r="AE3352" s="26">
        <v>5.2312679759709777</v>
      </c>
    </row>
    <row r="3353" spans="1:31" x14ac:dyDescent="0.3">
      <c r="A3353">
        <v>2781326</v>
      </c>
      <c r="B3353">
        <v>1</v>
      </c>
      <c r="C3353" t="s">
        <v>80</v>
      </c>
      <c r="D3353" t="s">
        <v>96</v>
      </c>
      <c r="E3353" t="s">
        <v>146</v>
      </c>
      <c r="F3353" t="s">
        <v>9517</v>
      </c>
      <c r="G3353" t="s">
        <v>287</v>
      </c>
      <c r="H3353" t="s">
        <v>149</v>
      </c>
      <c r="I3353" t="s">
        <v>136</v>
      </c>
      <c r="J3353" t="s">
        <v>3</v>
      </c>
      <c r="K3353" t="s">
        <v>138</v>
      </c>
      <c r="L3353" t="s">
        <v>9553</v>
      </c>
      <c r="M3353" t="s">
        <v>9554</v>
      </c>
      <c r="N3353" s="26">
        <v>2.7583333329999999</v>
      </c>
      <c r="O3353">
        <v>0</v>
      </c>
      <c r="P3353">
        <v>10</v>
      </c>
      <c r="Q3353">
        <v>0</v>
      </c>
      <c r="R3353">
        <v>0</v>
      </c>
      <c r="S3353">
        <v>0</v>
      </c>
      <c r="T3353">
        <v>2</v>
      </c>
      <c r="U3353">
        <v>0</v>
      </c>
      <c r="V3353">
        <v>0</v>
      </c>
      <c r="W3353" s="26">
        <v>0</v>
      </c>
      <c r="X3353" s="26">
        <v>13.605223262466714</v>
      </c>
      <c r="Y3353" s="26">
        <v>0</v>
      </c>
      <c r="Z3353" s="26">
        <v>0</v>
      </c>
      <c r="AA3353" s="26">
        <v>0</v>
      </c>
      <c r="AB3353" s="26">
        <v>0</v>
      </c>
      <c r="AC3353" s="26">
        <v>0</v>
      </c>
      <c r="AD3353" s="26">
        <v>0</v>
      </c>
      <c r="AE3353" s="26">
        <v>13.605223262466714</v>
      </c>
    </row>
    <row r="3354" spans="1:31" x14ac:dyDescent="0.3">
      <c r="A3354">
        <v>2781330</v>
      </c>
      <c r="B3354">
        <v>1</v>
      </c>
      <c r="C3354" t="s">
        <v>81</v>
      </c>
      <c r="D3354" t="s">
        <v>128</v>
      </c>
      <c r="E3354" t="s">
        <v>152</v>
      </c>
      <c r="F3354" t="s">
        <v>5930</v>
      </c>
      <c r="G3354" t="s">
        <v>159</v>
      </c>
      <c r="H3354" t="s">
        <v>149</v>
      </c>
      <c r="I3354" t="s">
        <v>136</v>
      </c>
      <c r="J3354" t="s">
        <v>137</v>
      </c>
      <c r="K3354" t="s">
        <v>138</v>
      </c>
      <c r="L3354" t="s">
        <v>9555</v>
      </c>
      <c r="M3354" t="s">
        <v>9556</v>
      </c>
      <c r="N3354" s="26">
        <v>0.41611111099999998</v>
      </c>
      <c r="O3354">
        <v>7</v>
      </c>
      <c r="P3354">
        <v>394</v>
      </c>
      <c r="Q3354">
        <v>2</v>
      </c>
      <c r="R3354">
        <v>16</v>
      </c>
      <c r="S3354">
        <v>13</v>
      </c>
      <c r="T3354">
        <v>16</v>
      </c>
      <c r="U3354">
        <v>0</v>
      </c>
      <c r="V3354">
        <v>0</v>
      </c>
      <c r="W3354" s="26">
        <v>0.50479179885024961</v>
      </c>
      <c r="X3354" s="26">
        <v>30.80377322893656</v>
      </c>
      <c r="Y3354" s="26">
        <v>8.3266403335089334E-2</v>
      </c>
      <c r="Z3354" s="26">
        <v>0.65469931676471549</v>
      </c>
      <c r="AA3354" s="26">
        <v>27.689472326497906</v>
      </c>
      <c r="AB3354" s="26">
        <v>2.248246329467638</v>
      </c>
      <c r="AC3354" s="26">
        <v>0</v>
      </c>
      <c r="AD3354" s="26">
        <v>0</v>
      </c>
      <c r="AE3354" s="26">
        <v>61.984249403852161</v>
      </c>
    </row>
    <row r="3355" spans="1:31" x14ac:dyDescent="0.3">
      <c r="A3355">
        <v>2781334</v>
      </c>
      <c r="B3355">
        <v>1</v>
      </c>
      <c r="C3355" t="s">
        <v>80</v>
      </c>
      <c r="D3355" t="s">
        <v>90</v>
      </c>
      <c r="E3355" t="s">
        <v>166</v>
      </c>
      <c r="F3355" t="s">
        <v>9557</v>
      </c>
      <c r="G3355" t="s">
        <v>425</v>
      </c>
      <c r="H3355" t="s">
        <v>135</v>
      </c>
      <c r="I3355" t="s">
        <v>136</v>
      </c>
      <c r="J3355" t="s">
        <v>137</v>
      </c>
      <c r="K3355" t="s">
        <v>138</v>
      </c>
      <c r="L3355" t="s">
        <v>9558</v>
      </c>
      <c r="M3355" t="s">
        <v>9559</v>
      </c>
      <c r="N3355" s="26">
        <v>5.4169444440000003</v>
      </c>
      <c r="O3355">
        <v>0</v>
      </c>
      <c r="P3355">
        <v>19</v>
      </c>
      <c r="Q3355">
        <v>0</v>
      </c>
      <c r="R3355">
        <v>0</v>
      </c>
      <c r="S3355">
        <v>0</v>
      </c>
      <c r="T3355">
        <v>1</v>
      </c>
      <c r="U3355">
        <v>0</v>
      </c>
      <c r="V3355">
        <v>0</v>
      </c>
      <c r="W3355" s="26">
        <v>0</v>
      </c>
      <c r="X3355" s="26">
        <v>13.521301063496217</v>
      </c>
      <c r="Y3355" s="26">
        <v>0</v>
      </c>
      <c r="Z3355" s="26">
        <v>0</v>
      </c>
      <c r="AA3355" s="26">
        <v>0</v>
      </c>
      <c r="AB3355" s="26">
        <v>0</v>
      </c>
      <c r="AC3355" s="26">
        <v>0</v>
      </c>
      <c r="AD3355" s="26">
        <v>0</v>
      </c>
      <c r="AE3355" s="26">
        <v>13.521301063496217</v>
      </c>
    </row>
    <row r="3356" spans="1:31" x14ac:dyDescent="0.3">
      <c r="A3356">
        <v>2781346</v>
      </c>
      <c r="B3356">
        <v>1</v>
      </c>
      <c r="C3356" t="s">
        <v>81</v>
      </c>
      <c r="D3356" t="s">
        <v>128</v>
      </c>
      <c r="E3356" t="s">
        <v>132</v>
      </c>
      <c r="F3356" t="s">
        <v>9254</v>
      </c>
      <c r="G3356" t="s">
        <v>134</v>
      </c>
      <c r="H3356" t="s">
        <v>135</v>
      </c>
      <c r="I3356" t="s">
        <v>136</v>
      </c>
      <c r="J3356" t="s">
        <v>137</v>
      </c>
      <c r="K3356" t="s">
        <v>138</v>
      </c>
      <c r="L3356" t="s">
        <v>9560</v>
      </c>
      <c r="M3356" t="s">
        <v>9561</v>
      </c>
      <c r="N3356" s="26">
        <v>1.4566666660000001</v>
      </c>
      <c r="O3356">
        <v>0</v>
      </c>
      <c r="P3356">
        <v>103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 s="26">
        <v>0</v>
      </c>
      <c r="X3356" s="26">
        <v>26.226466536575245</v>
      </c>
      <c r="Y3356" s="26">
        <v>0</v>
      </c>
      <c r="Z3356" s="26">
        <v>0</v>
      </c>
      <c r="AA3356" s="26">
        <v>0</v>
      </c>
      <c r="AB3356" s="26">
        <v>0</v>
      </c>
      <c r="AC3356" s="26">
        <v>0</v>
      </c>
      <c r="AD3356" s="26">
        <v>0</v>
      </c>
      <c r="AE3356" s="26">
        <v>26.226466536575245</v>
      </c>
    </row>
    <row r="3357" spans="1:31" x14ac:dyDescent="0.3">
      <c r="A3357">
        <v>2781351</v>
      </c>
      <c r="B3357">
        <v>1</v>
      </c>
      <c r="C3357" t="s">
        <v>80</v>
      </c>
      <c r="D3357" t="s">
        <v>96</v>
      </c>
      <c r="E3357" t="s">
        <v>170</v>
      </c>
      <c r="F3357" t="s">
        <v>9562</v>
      </c>
      <c r="G3357" t="s">
        <v>307</v>
      </c>
      <c r="H3357" t="s">
        <v>135</v>
      </c>
      <c r="I3357" t="s">
        <v>136</v>
      </c>
      <c r="J3357" t="s">
        <v>137</v>
      </c>
      <c r="K3357" t="s">
        <v>138</v>
      </c>
      <c r="L3357" t="s">
        <v>9563</v>
      </c>
      <c r="M3357" t="s">
        <v>9564</v>
      </c>
      <c r="N3357" s="26">
        <v>1.153611111</v>
      </c>
      <c r="O3357">
        <v>0</v>
      </c>
      <c r="P3357">
        <v>61</v>
      </c>
      <c r="Q3357">
        <v>0</v>
      </c>
      <c r="R3357">
        <v>0</v>
      </c>
      <c r="S3357">
        <v>0</v>
      </c>
      <c r="T3357">
        <v>3</v>
      </c>
      <c r="U3357">
        <v>0</v>
      </c>
      <c r="V3357">
        <v>0</v>
      </c>
      <c r="W3357" s="26">
        <v>0</v>
      </c>
      <c r="X3357" s="26">
        <v>17.646161273601216</v>
      </c>
      <c r="Y3357" s="26">
        <v>0</v>
      </c>
      <c r="Z3357" s="26">
        <v>0</v>
      </c>
      <c r="AA3357" s="26">
        <v>0</v>
      </c>
      <c r="AB3357" s="26">
        <v>0.33538370468143197</v>
      </c>
      <c r="AC3357" s="26">
        <v>0</v>
      </c>
      <c r="AD3357" s="26">
        <v>0</v>
      </c>
      <c r="AE3357" s="26">
        <v>17.981544978282649</v>
      </c>
    </row>
    <row r="3358" spans="1:31" x14ac:dyDescent="0.3">
      <c r="A3358">
        <v>2768953</v>
      </c>
      <c r="B3358">
        <v>1</v>
      </c>
      <c r="C3358" t="s">
        <v>81</v>
      </c>
      <c r="D3358" t="s">
        <v>128</v>
      </c>
      <c r="E3358" t="s">
        <v>146</v>
      </c>
      <c r="F3358" t="s">
        <v>9565</v>
      </c>
      <c r="G3358" t="s">
        <v>186</v>
      </c>
      <c r="H3358" t="s">
        <v>149</v>
      </c>
      <c r="I3358" t="s">
        <v>136</v>
      </c>
      <c r="J3358" t="s">
        <v>137</v>
      </c>
      <c r="K3358" t="s">
        <v>187</v>
      </c>
      <c r="L3358" t="s">
        <v>9566</v>
      </c>
      <c r="M3358" t="s">
        <v>9567</v>
      </c>
      <c r="N3358" s="26">
        <v>0.42638888800000002</v>
      </c>
      <c r="O3358">
        <v>1</v>
      </c>
      <c r="P3358">
        <v>2033</v>
      </c>
      <c r="Q3358">
        <v>0</v>
      </c>
      <c r="R3358">
        <v>3</v>
      </c>
      <c r="S3358">
        <v>0</v>
      </c>
      <c r="T3358">
        <v>100</v>
      </c>
      <c r="U3358">
        <v>1</v>
      </c>
      <c r="V3358">
        <v>0</v>
      </c>
      <c r="W3358" s="26">
        <v>0.10479259435555556</v>
      </c>
      <c r="X3358" s="26">
        <v>183.54326971888375</v>
      </c>
      <c r="Y3358" s="26">
        <v>0</v>
      </c>
      <c r="Z3358" s="26">
        <v>0.29969505489045012</v>
      </c>
      <c r="AA3358" s="26">
        <v>0</v>
      </c>
      <c r="AB3358" s="26">
        <v>50.251798320077832</v>
      </c>
      <c r="AC3358" s="26">
        <v>47.80656313482222</v>
      </c>
      <c r="AD3358" s="26">
        <v>0</v>
      </c>
      <c r="AE3358" s="26">
        <v>282.00611882302979</v>
      </c>
    </row>
    <row r="3359" spans="1:31" x14ac:dyDescent="0.3">
      <c r="A3359">
        <v>2768621</v>
      </c>
      <c r="B3359">
        <v>1</v>
      </c>
      <c r="C3359" t="s">
        <v>80</v>
      </c>
      <c r="D3359" t="s">
        <v>108</v>
      </c>
      <c r="E3359" t="s">
        <v>146</v>
      </c>
      <c r="F3359" t="s">
        <v>7038</v>
      </c>
      <c r="G3359" t="s">
        <v>186</v>
      </c>
      <c r="H3359" t="s">
        <v>149</v>
      </c>
      <c r="I3359" t="s">
        <v>136</v>
      </c>
      <c r="J3359" t="s">
        <v>137</v>
      </c>
      <c r="K3359" t="s">
        <v>187</v>
      </c>
      <c r="L3359" t="s">
        <v>9568</v>
      </c>
      <c r="M3359" t="s">
        <v>9569</v>
      </c>
      <c r="N3359" s="26">
        <v>8.2238888879999994</v>
      </c>
      <c r="O3359">
        <v>0</v>
      </c>
      <c r="P3359">
        <v>190</v>
      </c>
      <c r="Q3359">
        <v>0</v>
      </c>
      <c r="R3359">
        <v>10</v>
      </c>
      <c r="S3359">
        <v>0</v>
      </c>
      <c r="T3359">
        <v>30</v>
      </c>
      <c r="U3359">
        <v>0</v>
      </c>
      <c r="V3359">
        <v>0</v>
      </c>
      <c r="W3359" s="26">
        <v>0</v>
      </c>
      <c r="X3359" s="26">
        <v>327.3642906240276</v>
      </c>
      <c r="Y3359" s="26">
        <v>0</v>
      </c>
      <c r="Z3359" s="26">
        <v>2.8124522669711811</v>
      </c>
      <c r="AA3359" s="26">
        <v>0</v>
      </c>
      <c r="AB3359" s="26">
        <v>149.17472208854616</v>
      </c>
      <c r="AC3359" s="26">
        <v>0</v>
      </c>
      <c r="AD3359" s="26">
        <v>0</v>
      </c>
      <c r="AE3359" s="26">
        <v>479.35146497954497</v>
      </c>
    </row>
    <row r="3360" spans="1:31" x14ac:dyDescent="0.3">
      <c r="A3360">
        <v>2768598</v>
      </c>
      <c r="B3360">
        <v>1</v>
      </c>
      <c r="C3360" t="s">
        <v>81</v>
      </c>
      <c r="D3360" t="s">
        <v>114</v>
      </c>
      <c r="E3360" t="s">
        <v>141</v>
      </c>
      <c r="F3360" t="s">
        <v>9570</v>
      </c>
      <c r="G3360" t="s">
        <v>344</v>
      </c>
      <c r="H3360" t="s">
        <v>135</v>
      </c>
      <c r="I3360" t="s">
        <v>136</v>
      </c>
      <c r="J3360" t="s">
        <v>137</v>
      </c>
      <c r="K3360" t="s">
        <v>138</v>
      </c>
      <c r="L3360" t="s">
        <v>9571</v>
      </c>
      <c r="M3360" t="s">
        <v>9572</v>
      </c>
      <c r="N3360" s="26">
        <v>2.0538888879999999</v>
      </c>
      <c r="O3360">
        <v>0</v>
      </c>
      <c r="P3360">
        <v>107</v>
      </c>
      <c r="Q3360">
        <v>0</v>
      </c>
      <c r="R3360">
        <v>0</v>
      </c>
      <c r="S3360">
        <v>0</v>
      </c>
      <c r="T3360">
        <v>8</v>
      </c>
      <c r="U3360">
        <v>0</v>
      </c>
      <c r="V3360">
        <v>0</v>
      </c>
      <c r="W3360" s="26">
        <v>0</v>
      </c>
      <c r="X3360" s="26">
        <v>20.708860567942704</v>
      </c>
      <c r="Y3360" s="26">
        <v>0</v>
      </c>
      <c r="Z3360" s="26">
        <v>0</v>
      </c>
      <c r="AA3360" s="26">
        <v>0</v>
      </c>
      <c r="AB3360" s="26">
        <v>0.95646227736989164</v>
      </c>
      <c r="AC3360" s="26">
        <v>0</v>
      </c>
      <c r="AD3360" s="26">
        <v>0</v>
      </c>
      <c r="AE3360" s="26">
        <v>21.665322845312595</v>
      </c>
    </row>
    <row r="3361" spans="1:31" x14ac:dyDescent="0.3">
      <c r="A3361">
        <v>2769116</v>
      </c>
      <c r="B3361">
        <v>1</v>
      </c>
      <c r="C3361" t="s">
        <v>81</v>
      </c>
      <c r="D3361" t="s">
        <v>112</v>
      </c>
      <c r="E3361" t="s">
        <v>157</v>
      </c>
      <c r="F3361" t="s">
        <v>9573</v>
      </c>
      <c r="G3361" t="s">
        <v>159</v>
      </c>
      <c r="H3361" t="s">
        <v>149</v>
      </c>
      <c r="I3361" t="s">
        <v>136</v>
      </c>
      <c r="J3361" t="s">
        <v>137</v>
      </c>
      <c r="K3361" t="s">
        <v>138</v>
      </c>
      <c r="L3361" t="s">
        <v>8139</v>
      </c>
      <c r="M3361" t="s">
        <v>7691</v>
      </c>
      <c r="N3361" s="26">
        <v>0.95138888799999999</v>
      </c>
      <c r="O3361">
        <v>0</v>
      </c>
      <c r="P3361">
        <v>0</v>
      </c>
      <c r="Q3361">
        <v>0</v>
      </c>
      <c r="R3361">
        <v>0</v>
      </c>
      <c r="S3361">
        <v>11</v>
      </c>
      <c r="T3361">
        <v>0</v>
      </c>
      <c r="U3361">
        <v>0</v>
      </c>
      <c r="V3361">
        <v>0</v>
      </c>
      <c r="W3361" s="26">
        <v>0</v>
      </c>
      <c r="X3361" s="26">
        <v>0</v>
      </c>
      <c r="Y3361" s="26">
        <v>0</v>
      </c>
      <c r="Z3361" s="26">
        <v>0</v>
      </c>
      <c r="AA3361" s="26">
        <v>0</v>
      </c>
      <c r="AB3361" s="26">
        <v>0</v>
      </c>
      <c r="AC3361" s="26">
        <v>0</v>
      </c>
      <c r="AD3361" s="26">
        <v>0</v>
      </c>
      <c r="AE3361" s="26">
        <v>0</v>
      </c>
    </row>
    <row r="3362" spans="1:31" x14ac:dyDescent="0.3">
      <c r="A3362">
        <v>2769408</v>
      </c>
      <c r="B3362">
        <v>1</v>
      </c>
      <c r="C3362" t="s">
        <v>81</v>
      </c>
      <c r="D3362" t="s">
        <v>116</v>
      </c>
      <c r="E3362" t="s">
        <v>157</v>
      </c>
      <c r="F3362" t="s">
        <v>9574</v>
      </c>
      <c r="G3362" t="s">
        <v>159</v>
      </c>
      <c r="H3362" t="s">
        <v>149</v>
      </c>
      <c r="I3362" t="s">
        <v>136</v>
      </c>
      <c r="J3362" t="s">
        <v>137</v>
      </c>
      <c r="K3362" t="s">
        <v>138</v>
      </c>
      <c r="L3362" t="s">
        <v>9575</v>
      </c>
      <c r="M3362" t="s">
        <v>9576</v>
      </c>
      <c r="N3362" s="26">
        <v>6.5277776999999995E-2</v>
      </c>
      <c r="O3362">
        <v>7</v>
      </c>
      <c r="P3362">
        <v>994</v>
      </c>
      <c r="Q3362">
        <v>122</v>
      </c>
      <c r="R3362">
        <v>225</v>
      </c>
      <c r="S3362">
        <v>12</v>
      </c>
      <c r="T3362">
        <v>107</v>
      </c>
      <c r="U3362">
        <v>2</v>
      </c>
      <c r="V3362">
        <v>0</v>
      </c>
      <c r="W3362" s="26">
        <v>5.2074307899999991E-2</v>
      </c>
      <c r="X3362" s="26">
        <v>8.5373235397539258</v>
      </c>
      <c r="Y3362" s="26">
        <v>1.5324914802089109</v>
      </c>
      <c r="Z3362" s="26">
        <v>0.65109785710864887</v>
      </c>
      <c r="AA3362" s="26">
        <v>1.7482792007097827</v>
      </c>
      <c r="AB3362" s="26">
        <v>1.8544772616976317</v>
      </c>
      <c r="AC3362" s="26">
        <v>0.57047045902391846</v>
      </c>
      <c r="AD3362" s="26">
        <v>0</v>
      </c>
      <c r="AE3362" s="26">
        <v>14.946214106402818</v>
      </c>
    </row>
    <row r="3363" spans="1:31" x14ac:dyDescent="0.3">
      <c r="A3363">
        <v>2768767</v>
      </c>
      <c r="B3363">
        <v>1</v>
      </c>
      <c r="C3363" t="s">
        <v>80</v>
      </c>
      <c r="D3363" t="s">
        <v>86</v>
      </c>
      <c r="E3363" t="s">
        <v>146</v>
      </c>
      <c r="F3363" t="s">
        <v>9577</v>
      </c>
      <c r="G3363" t="s">
        <v>159</v>
      </c>
      <c r="H3363" t="s">
        <v>149</v>
      </c>
      <c r="I3363" t="s">
        <v>136</v>
      </c>
      <c r="J3363" t="s">
        <v>137</v>
      </c>
      <c r="K3363" t="s">
        <v>138</v>
      </c>
      <c r="L3363" t="s">
        <v>9578</v>
      </c>
      <c r="M3363" t="s">
        <v>9579</v>
      </c>
      <c r="N3363" s="26">
        <v>0.47972222199999998</v>
      </c>
      <c r="O3363">
        <v>34</v>
      </c>
      <c r="P3363">
        <v>9423</v>
      </c>
      <c r="Q3363">
        <v>9</v>
      </c>
      <c r="R3363">
        <v>117</v>
      </c>
      <c r="S3363">
        <v>33</v>
      </c>
      <c r="T3363">
        <v>857</v>
      </c>
      <c r="U3363">
        <v>4</v>
      </c>
      <c r="V3363">
        <v>3</v>
      </c>
      <c r="W3363" s="26">
        <v>222.85182365322879</v>
      </c>
      <c r="X3363" s="26">
        <v>1687.6130486235609</v>
      </c>
      <c r="Y3363" s="26">
        <v>3.074604472225646</v>
      </c>
      <c r="Z3363" s="26">
        <v>8.4201929127738122</v>
      </c>
      <c r="AA3363" s="26">
        <v>433.17052370910505</v>
      </c>
      <c r="AB3363" s="26">
        <v>586.77504195385836</v>
      </c>
      <c r="AC3363" s="26">
        <v>122.24037340850496</v>
      </c>
      <c r="AD3363" s="26">
        <v>84.961445539104588</v>
      </c>
      <c r="AE3363" s="26">
        <v>3149.1070542723623</v>
      </c>
    </row>
    <row r="3364" spans="1:31" x14ac:dyDescent="0.3">
      <c r="A3364">
        <v>2769308</v>
      </c>
      <c r="B3364">
        <v>1</v>
      </c>
      <c r="C3364" t="s">
        <v>81</v>
      </c>
      <c r="D3364" t="s">
        <v>112</v>
      </c>
      <c r="E3364" t="s">
        <v>152</v>
      </c>
      <c r="F3364" t="s">
        <v>3876</v>
      </c>
      <c r="G3364" t="s">
        <v>159</v>
      </c>
      <c r="H3364" t="s">
        <v>149</v>
      </c>
      <c r="I3364" t="s">
        <v>136</v>
      </c>
      <c r="J3364" t="s">
        <v>137</v>
      </c>
      <c r="K3364" t="s">
        <v>138</v>
      </c>
      <c r="L3364" t="s">
        <v>9580</v>
      </c>
      <c r="M3364" t="s">
        <v>9581</v>
      </c>
      <c r="N3364" s="26">
        <v>1.1599999999999999</v>
      </c>
      <c r="O3364">
        <v>5</v>
      </c>
      <c r="P3364">
        <v>1122</v>
      </c>
      <c r="Q3364">
        <v>16</v>
      </c>
      <c r="R3364">
        <v>145</v>
      </c>
      <c r="S3364">
        <v>5</v>
      </c>
      <c r="T3364">
        <v>72</v>
      </c>
      <c r="U3364">
        <v>0</v>
      </c>
      <c r="V3364">
        <v>0</v>
      </c>
      <c r="W3364" s="26">
        <v>1.3440126517911113</v>
      </c>
      <c r="X3364" s="26">
        <v>40.908640955845442</v>
      </c>
      <c r="Y3364" s="26">
        <v>0.33046780250985375</v>
      </c>
      <c r="Z3364" s="26">
        <v>7.1805943074131333</v>
      </c>
      <c r="AA3364" s="26">
        <v>30.17547982001868</v>
      </c>
      <c r="AB3364" s="26">
        <v>21.083020818835536</v>
      </c>
      <c r="AC3364" s="26">
        <v>0</v>
      </c>
      <c r="AD3364" s="26">
        <v>0</v>
      </c>
      <c r="AE3364" s="26">
        <v>101.02221635641375</v>
      </c>
    </row>
    <row r="3365" spans="1:31" x14ac:dyDescent="0.3">
      <c r="A3365">
        <v>2769302</v>
      </c>
      <c r="B3365">
        <v>1</v>
      </c>
      <c r="C3365" t="s">
        <v>80</v>
      </c>
      <c r="D3365" t="s">
        <v>94</v>
      </c>
      <c r="E3365" t="s">
        <v>157</v>
      </c>
      <c r="F3365" t="s">
        <v>6034</v>
      </c>
      <c r="G3365" t="s">
        <v>159</v>
      </c>
      <c r="H3365" t="s">
        <v>149</v>
      </c>
      <c r="I3365" t="s">
        <v>136</v>
      </c>
      <c r="J3365" t="s">
        <v>137</v>
      </c>
      <c r="K3365" t="s">
        <v>138</v>
      </c>
      <c r="L3365" t="s">
        <v>9582</v>
      </c>
      <c r="M3365" t="s">
        <v>9583</v>
      </c>
      <c r="N3365" s="26">
        <v>0.20833333300000001</v>
      </c>
      <c r="O3365">
        <v>0</v>
      </c>
      <c r="P3365">
        <v>526</v>
      </c>
      <c r="Q3365">
        <v>0</v>
      </c>
      <c r="R3365">
        <v>0</v>
      </c>
      <c r="S3365">
        <v>1</v>
      </c>
      <c r="T3365">
        <v>21</v>
      </c>
      <c r="U3365">
        <v>0</v>
      </c>
      <c r="V3365">
        <v>0</v>
      </c>
      <c r="W3365" s="26">
        <v>0</v>
      </c>
      <c r="X3365" s="26">
        <v>9.7403659289117481</v>
      </c>
      <c r="Y3365" s="26">
        <v>0</v>
      </c>
      <c r="Z3365" s="26">
        <v>0</v>
      </c>
      <c r="AA3365" s="26">
        <v>4.7591324000000011E-2</v>
      </c>
      <c r="AB3365" s="26">
        <v>2.2109598482762918</v>
      </c>
      <c r="AC3365" s="26">
        <v>0</v>
      </c>
      <c r="AD3365" s="26">
        <v>0</v>
      </c>
      <c r="AE3365" s="26">
        <v>11.998917101188042</v>
      </c>
    </row>
    <row r="3366" spans="1:31" x14ac:dyDescent="0.3">
      <c r="A3366">
        <v>2769199</v>
      </c>
      <c r="B3366">
        <v>1</v>
      </c>
      <c r="C3366" t="s">
        <v>81</v>
      </c>
      <c r="D3366" t="s">
        <v>112</v>
      </c>
      <c r="E3366" t="s">
        <v>175</v>
      </c>
      <c r="F3366" t="s">
        <v>1102</v>
      </c>
      <c r="G3366" t="s">
        <v>159</v>
      </c>
      <c r="H3366" t="s">
        <v>149</v>
      </c>
      <c r="I3366" t="s">
        <v>136</v>
      </c>
      <c r="J3366" t="s">
        <v>137</v>
      </c>
      <c r="K3366" t="s">
        <v>138</v>
      </c>
      <c r="L3366" t="s">
        <v>9584</v>
      </c>
      <c r="M3366" t="s">
        <v>9585</v>
      </c>
      <c r="N3366" s="26">
        <v>1.1219444439999999</v>
      </c>
      <c r="O3366">
        <v>17</v>
      </c>
      <c r="P3366">
        <v>1827</v>
      </c>
      <c r="Q3366">
        <v>100</v>
      </c>
      <c r="R3366">
        <v>375</v>
      </c>
      <c r="S3366">
        <v>30</v>
      </c>
      <c r="T3366">
        <v>119</v>
      </c>
      <c r="U3366">
        <v>8</v>
      </c>
      <c r="V3366">
        <v>1</v>
      </c>
      <c r="W3366" s="26">
        <v>10.436420216596316</v>
      </c>
      <c r="X3366" s="26">
        <v>260.22006852603192</v>
      </c>
      <c r="Y3366" s="26">
        <v>200.08533807612753</v>
      </c>
      <c r="Z3366" s="26">
        <v>18.244277198378818</v>
      </c>
      <c r="AA3366" s="26">
        <v>280.23394687132941</v>
      </c>
      <c r="AB3366" s="26">
        <v>41.412503677637197</v>
      </c>
      <c r="AC3366" s="26">
        <v>749.01589933336641</v>
      </c>
      <c r="AD3366" s="26">
        <v>0.49394902851361311</v>
      </c>
      <c r="AE3366" s="26">
        <v>1560.1424029279815</v>
      </c>
    </row>
    <row r="3367" spans="1:31" x14ac:dyDescent="0.3">
      <c r="A3367">
        <v>2768807</v>
      </c>
      <c r="B3367">
        <v>1</v>
      </c>
      <c r="C3367" t="s">
        <v>81</v>
      </c>
      <c r="D3367" t="s">
        <v>123</v>
      </c>
      <c r="E3367" t="s">
        <v>132</v>
      </c>
      <c r="F3367" t="s">
        <v>9586</v>
      </c>
      <c r="G3367" t="s">
        <v>197</v>
      </c>
      <c r="H3367" t="s">
        <v>135</v>
      </c>
      <c r="I3367" t="s">
        <v>136</v>
      </c>
      <c r="J3367" t="s">
        <v>137</v>
      </c>
      <c r="K3367" t="s">
        <v>138</v>
      </c>
      <c r="L3367" t="s">
        <v>9587</v>
      </c>
      <c r="M3367" t="s">
        <v>9588</v>
      </c>
      <c r="N3367" s="26">
        <v>1.7269444439999999</v>
      </c>
      <c r="O3367">
        <v>0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0</v>
      </c>
      <c r="V3367">
        <v>0</v>
      </c>
      <c r="W3367" s="26">
        <v>0</v>
      </c>
      <c r="X3367" s="26">
        <v>0</v>
      </c>
      <c r="Y3367" s="26">
        <v>0</v>
      </c>
      <c r="Z3367" s="26">
        <v>0</v>
      </c>
      <c r="AA3367" s="26">
        <v>0</v>
      </c>
      <c r="AB3367" s="26">
        <v>0</v>
      </c>
      <c r="AC3367" s="26">
        <v>0</v>
      </c>
      <c r="AD3367" s="26">
        <v>0</v>
      </c>
      <c r="AE3367" s="26">
        <v>0</v>
      </c>
    </row>
    <row r="3368" spans="1:31" x14ac:dyDescent="0.3">
      <c r="A3368">
        <v>2769348</v>
      </c>
      <c r="B3368">
        <v>1</v>
      </c>
      <c r="C3368" t="s">
        <v>80</v>
      </c>
      <c r="D3368" t="s">
        <v>101</v>
      </c>
      <c r="E3368" t="s">
        <v>170</v>
      </c>
      <c r="F3368" t="s">
        <v>9589</v>
      </c>
      <c r="G3368" t="s">
        <v>303</v>
      </c>
      <c r="H3368" t="s">
        <v>135</v>
      </c>
      <c r="I3368" t="s">
        <v>136</v>
      </c>
      <c r="J3368" t="s">
        <v>137</v>
      </c>
      <c r="K3368" t="s">
        <v>138</v>
      </c>
      <c r="L3368" t="s">
        <v>9590</v>
      </c>
      <c r="M3368" t="s">
        <v>9591</v>
      </c>
      <c r="N3368" s="26">
        <v>3.2522222219999999</v>
      </c>
      <c r="O3368">
        <v>0</v>
      </c>
      <c r="P3368">
        <v>66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 s="26">
        <v>0</v>
      </c>
      <c r="X3368" s="26">
        <v>17.202266081298049</v>
      </c>
      <c r="Y3368" s="26">
        <v>0</v>
      </c>
      <c r="Z3368" s="26">
        <v>0</v>
      </c>
      <c r="AA3368" s="26">
        <v>0</v>
      </c>
      <c r="AB3368" s="26">
        <v>0</v>
      </c>
      <c r="AC3368" s="26">
        <v>0</v>
      </c>
      <c r="AD3368" s="26">
        <v>0</v>
      </c>
      <c r="AE3368" s="26">
        <v>17.202266081298049</v>
      </c>
    </row>
    <row r="3369" spans="1:31" x14ac:dyDescent="0.3">
      <c r="A3369">
        <v>2769245</v>
      </c>
      <c r="B3369">
        <v>1</v>
      </c>
      <c r="C3369" t="s">
        <v>81</v>
      </c>
      <c r="D3369" t="s">
        <v>124</v>
      </c>
      <c r="E3369" t="s">
        <v>170</v>
      </c>
      <c r="F3369" t="s">
        <v>9592</v>
      </c>
      <c r="G3369" t="s">
        <v>204</v>
      </c>
      <c r="H3369" t="s">
        <v>135</v>
      </c>
      <c r="I3369" t="s">
        <v>136</v>
      </c>
      <c r="J3369" t="s">
        <v>137</v>
      </c>
      <c r="K3369" t="s">
        <v>138</v>
      </c>
      <c r="L3369" t="s">
        <v>9593</v>
      </c>
      <c r="M3369" t="s">
        <v>9594</v>
      </c>
      <c r="N3369" s="26">
        <v>4.0158333329999998</v>
      </c>
      <c r="O3369">
        <v>0</v>
      </c>
      <c r="P3369">
        <v>6</v>
      </c>
      <c r="Q3369">
        <v>0</v>
      </c>
      <c r="R3369">
        <v>1</v>
      </c>
      <c r="S3369">
        <v>0</v>
      </c>
      <c r="T3369">
        <v>2</v>
      </c>
      <c r="U3369">
        <v>0</v>
      </c>
      <c r="V3369">
        <v>0</v>
      </c>
      <c r="W3369" s="26">
        <v>0</v>
      </c>
      <c r="X3369" s="26">
        <v>6.6114860074248769</v>
      </c>
      <c r="Y3369" s="26">
        <v>0</v>
      </c>
      <c r="Z3369" s="26">
        <v>0</v>
      </c>
      <c r="AA3369" s="26">
        <v>0</v>
      </c>
      <c r="AB3369" s="26">
        <v>4.6851029368137826</v>
      </c>
      <c r="AC3369" s="26">
        <v>0</v>
      </c>
      <c r="AD3369" s="26">
        <v>0</v>
      </c>
      <c r="AE3369" s="26">
        <v>11.29658894423866</v>
      </c>
    </row>
    <row r="3370" spans="1:31" x14ac:dyDescent="0.3">
      <c r="A3370">
        <v>2768870</v>
      </c>
      <c r="B3370">
        <v>1</v>
      </c>
      <c r="C3370" t="s">
        <v>80</v>
      </c>
      <c r="D3370" t="s">
        <v>83</v>
      </c>
      <c r="E3370" t="s">
        <v>152</v>
      </c>
      <c r="F3370" t="s">
        <v>9595</v>
      </c>
      <c r="G3370" t="s">
        <v>159</v>
      </c>
      <c r="H3370" t="s">
        <v>149</v>
      </c>
      <c r="I3370" t="s">
        <v>136</v>
      </c>
      <c r="J3370" t="s">
        <v>137</v>
      </c>
      <c r="K3370" t="s">
        <v>138</v>
      </c>
      <c r="L3370" t="s">
        <v>9596</v>
      </c>
      <c r="M3370" t="s">
        <v>9597</v>
      </c>
      <c r="N3370" s="26">
        <v>0.450555555</v>
      </c>
      <c r="O3370">
        <v>0</v>
      </c>
      <c r="P3370">
        <v>0</v>
      </c>
      <c r="Q3370">
        <v>0</v>
      </c>
      <c r="R3370">
        <v>0</v>
      </c>
      <c r="S3370">
        <v>4</v>
      </c>
      <c r="T3370">
        <v>0</v>
      </c>
      <c r="U3370">
        <v>5</v>
      </c>
      <c r="V3370">
        <v>0</v>
      </c>
      <c r="W3370" s="26">
        <v>0</v>
      </c>
      <c r="X3370" s="26">
        <v>0</v>
      </c>
      <c r="Y3370" s="26">
        <v>0</v>
      </c>
      <c r="Z3370" s="26">
        <v>0</v>
      </c>
      <c r="AA3370" s="26">
        <v>15.673924144733894</v>
      </c>
      <c r="AB3370" s="26">
        <v>0</v>
      </c>
      <c r="AC3370" s="26">
        <v>144.18386680244473</v>
      </c>
      <c r="AD3370" s="26">
        <v>0</v>
      </c>
      <c r="AE3370" s="26">
        <v>159.85779094717861</v>
      </c>
    </row>
    <row r="3371" spans="1:31" x14ac:dyDescent="0.3">
      <c r="A3371">
        <v>2769368</v>
      </c>
      <c r="B3371">
        <v>1</v>
      </c>
      <c r="C3371" t="s">
        <v>80</v>
      </c>
      <c r="D3371" t="s">
        <v>92</v>
      </c>
      <c r="E3371" t="s">
        <v>132</v>
      </c>
      <c r="F3371" t="s">
        <v>9598</v>
      </c>
      <c r="G3371" t="s">
        <v>197</v>
      </c>
      <c r="H3371" t="s">
        <v>135</v>
      </c>
      <c r="I3371" t="s">
        <v>136</v>
      </c>
      <c r="J3371" t="s">
        <v>137</v>
      </c>
      <c r="K3371" t="s">
        <v>138</v>
      </c>
      <c r="L3371" t="s">
        <v>9599</v>
      </c>
      <c r="M3371" t="s">
        <v>9600</v>
      </c>
      <c r="N3371" s="26">
        <v>1.4144444439999999</v>
      </c>
      <c r="O3371">
        <v>0</v>
      </c>
      <c r="P3371">
        <v>4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 s="26">
        <v>0</v>
      </c>
      <c r="X3371" s="26">
        <v>4.3961392858467025</v>
      </c>
      <c r="Y3371" s="26">
        <v>0</v>
      </c>
      <c r="Z3371" s="26">
        <v>0</v>
      </c>
      <c r="AA3371" s="26">
        <v>0</v>
      </c>
      <c r="AB3371" s="26">
        <v>0</v>
      </c>
      <c r="AC3371" s="26">
        <v>0</v>
      </c>
      <c r="AD3371" s="26">
        <v>0</v>
      </c>
      <c r="AE3371" s="26">
        <v>4.3961392858467025</v>
      </c>
    </row>
    <row r="3372" spans="1:31" x14ac:dyDescent="0.3">
      <c r="A3372">
        <v>2768704</v>
      </c>
      <c r="B3372">
        <v>1</v>
      </c>
      <c r="C3372" t="s">
        <v>80</v>
      </c>
      <c r="D3372" t="s">
        <v>85</v>
      </c>
      <c r="E3372" t="s">
        <v>132</v>
      </c>
      <c r="F3372" t="s">
        <v>9601</v>
      </c>
      <c r="G3372" t="s">
        <v>197</v>
      </c>
      <c r="H3372" t="s">
        <v>135</v>
      </c>
      <c r="I3372" t="s">
        <v>136</v>
      </c>
      <c r="J3372" t="s">
        <v>137</v>
      </c>
      <c r="K3372" t="s">
        <v>138</v>
      </c>
      <c r="L3372" t="s">
        <v>9602</v>
      </c>
      <c r="M3372" t="s">
        <v>9603</v>
      </c>
      <c r="N3372" s="26">
        <v>3.3336111110000002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1</v>
      </c>
      <c r="U3372">
        <v>0</v>
      </c>
      <c r="V3372">
        <v>0</v>
      </c>
      <c r="W3372" s="26">
        <v>0</v>
      </c>
      <c r="X3372" s="26">
        <v>0</v>
      </c>
      <c r="Y3372" s="26">
        <v>0</v>
      </c>
      <c r="Z3372" s="26">
        <v>0</v>
      </c>
      <c r="AA3372" s="26">
        <v>0</v>
      </c>
      <c r="AB3372" s="26">
        <v>26.172638162625304</v>
      </c>
      <c r="AC3372" s="26">
        <v>0</v>
      </c>
      <c r="AD3372" s="26">
        <v>0</v>
      </c>
      <c r="AE3372" s="26">
        <v>26.172638162625304</v>
      </c>
    </row>
    <row r="3373" spans="1:31" x14ac:dyDescent="0.3">
      <c r="A3373">
        <v>2768900</v>
      </c>
      <c r="B3373">
        <v>2</v>
      </c>
      <c r="C3373" t="s">
        <v>80</v>
      </c>
      <c r="D3373" t="s">
        <v>107</v>
      </c>
      <c r="E3373" t="s">
        <v>146</v>
      </c>
      <c r="F3373" t="s">
        <v>7847</v>
      </c>
      <c r="G3373" t="s">
        <v>159</v>
      </c>
      <c r="H3373" t="s">
        <v>149</v>
      </c>
      <c r="I3373" t="s">
        <v>136</v>
      </c>
      <c r="J3373" t="s">
        <v>137</v>
      </c>
      <c r="K3373" t="s">
        <v>138</v>
      </c>
      <c r="L3373" t="s">
        <v>8051</v>
      </c>
      <c r="M3373" t="s">
        <v>9604</v>
      </c>
      <c r="N3373" s="26">
        <v>1.021666666</v>
      </c>
      <c r="O3373">
        <v>0</v>
      </c>
      <c r="P3373">
        <v>2345</v>
      </c>
      <c r="Q3373">
        <v>0</v>
      </c>
      <c r="R3373">
        <v>3</v>
      </c>
      <c r="S3373">
        <v>2</v>
      </c>
      <c r="T3373">
        <v>163</v>
      </c>
      <c r="U3373">
        <v>0</v>
      </c>
      <c r="V3373">
        <v>1</v>
      </c>
      <c r="W3373" s="26">
        <v>0</v>
      </c>
      <c r="X3373" s="26">
        <v>221.15935974563706</v>
      </c>
      <c r="Y3373" s="26">
        <v>0</v>
      </c>
      <c r="Z3373" s="26">
        <v>0.53469742156435074</v>
      </c>
      <c r="AA3373" s="26">
        <v>44.630648357216785</v>
      </c>
      <c r="AB3373" s="26">
        <v>151.06256197007662</v>
      </c>
      <c r="AC3373" s="26">
        <v>0</v>
      </c>
      <c r="AD3373" s="26">
        <v>0.1957537811132628</v>
      </c>
      <c r="AE3373" s="26">
        <v>417.58302127560802</v>
      </c>
    </row>
    <row r="3374" spans="1:31" x14ac:dyDescent="0.3">
      <c r="A3374">
        <v>2769182</v>
      </c>
      <c r="B3374">
        <v>1</v>
      </c>
      <c r="C3374" t="s">
        <v>81</v>
      </c>
      <c r="D3374" t="s">
        <v>123</v>
      </c>
      <c r="E3374" t="s">
        <v>157</v>
      </c>
      <c r="F3374" t="s">
        <v>9605</v>
      </c>
      <c r="G3374" t="s">
        <v>159</v>
      </c>
      <c r="H3374" t="s">
        <v>149</v>
      </c>
      <c r="I3374" t="s">
        <v>136</v>
      </c>
      <c r="J3374" t="s">
        <v>137</v>
      </c>
      <c r="K3374" t="s">
        <v>138</v>
      </c>
      <c r="L3374" t="s">
        <v>9606</v>
      </c>
      <c r="M3374" t="s">
        <v>9607</v>
      </c>
      <c r="N3374" s="26">
        <v>2.1458333330000001</v>
      </c>
      <c r="O3374">
        <v>2</v>
      </c>
      <c r="P3374">
        <v>1397</v>
      </c>
      <c r="Q3374">
        <v>29</v>
      </c>
      <c r="R3374">
        <v>287</v>
      </c>
      <c r="S3374">
        <v>6</v>
      </c>
      <c r="T3374">
        <v>158</v>
      </c>
      <c r="U3374">
        <v>0</v>
      </c>
      <c r="V3374">
        <v>0</v>
      </c>
      <c r="W3374" s="26">
        <v>1.2345814499000003</v>
      </c>
      <c r="X3374" s="26">
        <v>171.41201992501612</v>
      </c>
      <c r="Y3374" s="26">
        <v>18.257728899973749</v>
      </c>
      <c r="Z3374" s="26">
        <v>107.63165538698468</v>
      </c>
      <c r="AA3374" s="26">
        <v>15.879735157936253</v>
      </c>
      <c r="AB3374" s="26">
        <v>83.318415902952268</v>
      </c>
      <c r="AC3374" s="26">
        <v>0</v>
      </c>
      <c r="AD3374" s="26">
        <v>0</v>
      </c>
      <c r="AE3374" s="26">
        <v>397.73413672276303</v>
      </c>
    </row>
    <row r="3375" spans="1:31" x14ac:dyDescent="0.3">
      <c r="A3375">
        <v>2768990</v>
      </c>
      <c r="B3375">
        <v>1</v>
      </c>
      <c r="C3375" t="s">
        <v>80</v>
      </c>
      <c r="D3375" t="s">
        <v>82</v>
      </c>
      <c r="E3375" t="s">
        <v>166</v>
      </c>
      <c r="F3375" t="s">
        <v>9608</v>
      </c>
      <c r="G3375" t="s">
        <v>458</v>
      </c>
      <c r="H3375" t="s">
        <v>135</v>
      </c>
      <c r="I3375" t="s">
        <v>136</v>
      </c>
      <c r="J3375" t="s">
        <v>137</v>
      </c>
      <c r="K3375" t="s">
        <v>138</v>
      </c>
      <c r="L3375" t="s">
        <v>9609</v>
      </c>
      <c r="M3375" t="s">
        <v>9610</v>
      </c>
      <c r="N3375" s="26">
        <v>5.0036111109999997</v>
      </c>
      <c r="O3375">
        <v>0</v>
      </c>
      <c r="P3375">
        <v>126</v>
      </c>
      <c r="Q3375">
        <v>0</v>
      </c>
      <c r="R3375">
        <v>0</v>
      </c>
      <c r="S3375">
        <v>0</v>
      </c>
      <c r="T3375">
        <v>39</v>
      </c>
      <c r="U3375">
        <v>0</v>
      </c>
      <c r="V3375">
        <v>0</v>
      </c>
      <c r="W3375" s="26">
        <v>0</v>
      </c>
      <c r="X3375" s="26">
        <v>207.21302952578719</v>
      </c>
      <c r="Y3375" s="26">
        <v>0</v>
      </c>
      <c r="Z3375" s="26">
        <v>0</v>
      </c>
      <c r="AA3375" s="26">
        <v>0</v>
      </c>
      <c r="AB3375" s="26">
        <v>65.822246861181043</v>
      </c>
      <c r="AC3375" s="26">
        <v>0</v>
      </c>
      <c r="AD3375" s="26">
        <v>0</v>
      </c>
      <c r="AE3375" s="26">
        <v>273.03527638696823</v>
      </c>
    </row>
    <row r="3376" spans="1:31" x14ac:dyDescent="0.3">
      <c r="A3376">
        <v>2768890</v>
      </c>
      <c r="B3376">
        <v>1</v>
      </c>
      <c r="C3376" t="s">
        <v>80</v>
      </c>
      <c r="D3376" t="s">
        <v>107</v>
      </c>
      <c r="E3376" t="s">
        <v>157</v>
      </c>
      <c r="F3376" t="s">
        <v>9611</v>
      </c>
      <c r="G3376" t="s">
        <v>159</v>
      </c>
      <c r="H3376" t="s">
        <v>149</v>
      </c>
      <c r="I3376" t="s">
        <v>136</v>
      </c>
      <c r="J3376" t="s">
        <v>137</v>
      </c>
      <c r="K3376" t="s">
        <v>138</v>
      </c>
      <c r="L3376" t="s">
        <v>9612</v>
      </c>
      <c r="M3376" t="s">
        <v>9613</v>
      </c>
      <c r="N3376" s="26">
        <v>6.5000000000000002E-2</v>
      </c>
      <c r="O3376">
        <v>0</v>
      </c>
      <c r="P3376">
        <v>3383</v>
      </c>
      <c r="Q3376">
        <v>0</v>
      </c>
      <c r="R3376">
        <v>5</v>
      </c>
      <c r="S3376">
        <v>2</v>
      </c>
      <c r="T3376">
        <v>279</v>
      </c>
      <c r="U3376">
        <v>0</v>
      </c>
      <c r="V3376">
        <v>1</v>
      </c>
      <c r="W3376" s="26">
        <v>0</v>
      </c>
      <c r="X3376" s="26">
        <v>25.953110627020411</v>
      </c>
      <c r="Y3376" s="26">
        <v>0</v>
      </c>
      <c r="Z3376" s="26">
        <v>3.4770534643676E-2</v>
      </c>
      <c r="AA3376" s="26">
        <v>2.9578463797370675</v>
      </c>
      <c r="AB3376" s="26">
        <v>17.887663510457536</v>
      </c>
      <c r="AC3376" s="26">
        <v>0</v>
      </c>
      <c r="AD3376" s="26">
        <v>1.49088202054415E-2</v>
      </c>
      <c r="AE3376" s="26">
        <v>46.848299872064132</v>
      </c>
    </row>
    <row r="3377" spans="1:31" x14ac:dyDescent="0.3">
      <c r="A3377">
        <v>2768578</v>
      </c>
      <c r="B3377">
        <v>1</v>
      </c>
      <c r="C3377" t="s">
        <v>80</v>
      </c>
      <c r="D3377" t="s">
        <v>92</v>
      </c>
      <c r="E3377" t="s">
        <v>157</v>
      </c>
      <c r="F3377" t="s">
        <v>575</v>
      </c>
      <c r="G3377" t="s">
        <v>159</v>
      </c>
      <c r="H3377" t="s">
        <v>149</v>
      </c>
      <c r="I3377" t="s">
        <v>136</v>
      </c>
      <c r="J3377" t="s">
        <v>137</v>
      </c>
      <c r="K3377" t="s">
        <v>138</v>
      </c>
      <c r="L3377" t="s">
        <v>9614</v>
      </c>
      <c r="M3377" t="s">
        <v>9615</v>
      </c>
      <c r="N3377" s="26">
        <v>0.48361111099999998</v>
      </c>
      <c r="O3377">
        <v>1</v>
      </c>
      <c r="P3377">
        <v>3799</v>
      </c>
      <c r="Q3377">
        <v>0</v>
      </c>
      <c r="R3377">
        <v>6</v>
      </c>
      <c r="S3377">
        <v>7</v>
      </c>
      <c r="T3377">
        <v>227</v>
      </c>
      <c r="U3377">
        <v>0</v>
      </c>
      <c r="V3377">
        <v>0</v>
      </c>
      <c r="W3377" s="26">
        <v>1.8095963654057792</v>
      </c>
      <c r="X3377" s="26">
        <v>145.17698374887931</v>
      </c>
      <c r="Y3377" s="26">
        <v>0</v>
      </c>
      <c r="Z3377" s="26">
        <v>4.5724215773289167E-2</v>
      </c>
      <c r="AA3377" s="26">
        <v>48.244815068457882</v>
      </c>
      <c r="AB3377" s="26">
        <v>48.579358597353078</v>
      </c>
      <c r="AC3377" s="26">
        <v>0</v>
      </c>
      <c r="AD3377" s="26">
        <v>0</v>
      </c>
      <c r="AE3377" s="26">
        <v>243.85647799586934</v>
      </c>
    </row>
    <row r="3378" spans="1:31" x14ac:dyDescent="0.3">
      <c r="A3378">
        <v>2768784</v>
      </c>
      <c r="B3378">
        <v>1</v>
      </c>
      <c r="C3378" t="s">
        <v>80</v>
      </c>
      <c r="D3378" t="s">
        <v>96</v>
      </c>
      <c r="E3378" t="s">
        <v>166</v>
      </c>
      <c r="F3378" t="s">
        <v>9616</v>
      </c>
      <c r="G3378" t="s">
        <v>143</v>
      </c>
      <c r="H3378" t="s">
        <v>135</v>
      </c>
      <c r="I3378" t="s">
        <v>136</v>
      </c>
      <c r="J3378" t="s">
        <v>137</v>
      </c>
      <c r="K3378" t="s">
        <v>138</v>
      </c>
      <c r="L3378" t="s">
        <v>9617</v>
      </c>
      <c r="M3378" t="s">
        <v>9618</v>
      </c>
      <c r="N3378" s="26">
        <v>1.535555555</v>
      </c>
      <c r="O3378">
        <v>0</v>
      </c>
      <c r="P3378">
        <v>16</v>
      </c>
      <c r="Q3378">
        <v>0</v>
      </c>
      <c r="R3378">
        <v>0</v>
      </c>
      <c r="S3378">
        <v>0</v>
      </c>
      <c r="T3378">
        <v>7</v>
      </c>
      <c r="U3378">
        <v>0</v>
      </c>
      <c r="V3378">
        <v>0</v>
      </c>
      <c r="W3378" s="26">
        <v>0</v>
      </c>
      <c r="X3378" s="26">
        <v>13.291411153484063</v>
      </c>
      <c r="Y3378" s="26">
        <v>0</v>
      </c>
      <c r="Z3378" s="26">
        <v>0</v>
      </c>
      <c r="AA3378" s="26">
        <v>0</v>
      </c>
      <c r="AB3378" s="26">
        <v>16.14846617745345</v>
      </c>
      <c r="AC3378" s="26">
        <v>0</v>
      </c>
      <c r="AD3378" s="26">
        <v>0</v>
      </c>
      <c r="AE3378" s="26">
        <v>29.439877330937513</v>
      </c>
    </row>
    <row r="3379" spans="1:31" x14ac:dyDescent="0.3">
      <c r="A3379">
        <v>2768678</v>
      </c>
      <c r="B3379">
        <v>1</v>
      </c>
      <c r="C3379" t="s">
        <v>80</v>
      </c>
      <c r="D3379" t="s">
        <v>82</v>
      </c>
      <c r="E3379" t="s">
        <v>132</v>
      </c>
      <c r="F3379" t="s">
        <v>9619</v>
      </c>
      <c r="G3379" t="s">
        <v>307</v>
      </c>
      <c r="H3379" t="s">
        <v>135</v>
      </c>
      <c r="I3379" t="s">
        <v>136</v>
      </c>
      <c r="J3379" t="s">
        <v>137</v>
      </c>
      <c r="K3379" t="s">
        <v>138</v>
      </c>
      <c r="L3379" t="s">
        <v>9620</v>
      </c>
      <c r="M3379" t="s">
        <v>9621</v>
      </c>
      <c r="N3379" s="26">
        <v>1.5677777770000001</v>
      </c>
      <c r="O3379">
        <v>0</v>
      </c>
      <c r="P3379">
        <v>2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 s="26">
        <v>0</v>
      </c>
      <c r="X3379" s="26">
        <v>1.3010599667709759</v>
      </c>
      <c r="Y3379" s="26">
        <v>0</v>
      </c>
      <c r="Z3379" s="26">
        <v>0</v>
      </c>
      <c r="AA3379" s="26">
        <v>0</v>
      </c>
      <c r="AB3379" s="26">
        <v>0</v>
      </c>
      <c r="AC3379" s="26">
        <v>0</v>
      </c>
      <c r="AD3379" s="26">
        <v>0</v>
      </c>
      <c r="AE3379" s="26">
        <v>1.3010599667709759</v>
      </c>
    </row>
    <row r="3380" spans="1:31" x14ac:dyDescent="0.3">
      <c r="A3380">
        <v>2768684</v>
      </c>
      <c r="B3380">
        <v>1</v>
      </c>
      <c r="C3380" t="s">
        <v>80</v>
      </c>
      <c r="D3380" t="s">
        <v>99</v>
      </c>
      <c r="E3380" t="s">
        <v>132</v>
      </c>
      <c r="F3380" t="s">
        <v>9622</v>
      </c>
      <c r="G3380" t="s">
        <v>134</v>
      </c>
      <c r="H3380" t="s">
        <v>135</v>
      </c>
      <c r="I3380" t="s">
        <v>136</v>
      </c>
      <c r="J3380" t="s">
        <v>137</v>
      </c>
      <c r="K3380" t="s">
        <v>138</v>
      </c>
      <c r="L3380" t="s">
        <v>9623</v>
      </c>
      <c r="M3380" t="s">
        <v>9624</v>
      </c>
      <c r="N3380" s="26">
        <v>3.2919444439999999</v>
      </c>
      <c r="O3380">
        <v>0</v>
      </c>
      <c r="P3380">
        <v>2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 s="26">
        <v>0</v>
      </c>
      <c r="X3380" s="26">
        <v>1.5162132514511111</v>
      </c>
      <c r="Y3380" s="26">
        <v>0</v>
      </c>
      <c r="Z3380" s="26">
        <v>0</v>
      </c>
      <c r="AA3380" s="26">
        <v>0</v>
      </c>
      <c r="AB3380" s="26">
        <v>0</v>
      </c>
      <c r="AC3380" s="26">
        <v>0</v>
      </c>
      <c r="AD3380" s="26">
        <v>0</v>
      </c>
      <c r="AE3380" s="26">
        <v>1.5162132514511111</v>
      </c>
    </row>
    <row r="3381" spans="1:31" x14ac:dyDescent="0.3">
      <c r="A3381">
        <v>2769119</v>
      </c>
      <c r="B3381">
        <v>1</v>
      </c>
      <c r="C3381" t="s">
        <v>81</v>
      </c>
      <c r="D3381" t="s">
        <v>112</v>
      </c>
      <c r="E3381" t="s">
        <v>152</v>
      </c>
      <c r="F3381" t="s">
        <v>9625</v>
      </c>
      <c r="G3381" t="s">
        <v>159</v>
      </c>
      <c r="H3381" t="s">
        <v>149</v>
      </c>
      <c r="I3381" t="s">
        <v>136</v>
      </c>
      <c r="J3381" t="s">
        <v>137</v>
      </c>
      <c r="K3381" t="s">
        <v>138</v>
      </c>
      <c r="L3381" t="s">
        <v>9626</v>
      </c>
      <c r="M3381" t="s">
        <v>9627</v>
      </c>
      <c r="N3381" s="26">
        <v>0.64194444399999995</v>
      </c>
      <c r="O3381">
        <v>5</v>
      </c>
      <c r="P3381">
        <v>1122</v>
      </c>
      <c r="Q3381">
        <v>16</v>
      </c>
      <c r="R3381">
        <v>145</v>
      </c>
      <c r="S3381">
        <v>5</v>
      </c>
      <c r="T3381">
        <v>72</v>
      </c>
      <c r="U3381">
        <v>0</v>
      </c>
      <c r="V3381">
        <v>0</v>
      </c>
      <c r="W3381" s="26">
        <v>0.67180329369333325</v>
      </c>
      <c r="X3381" s="26">
        <v>21.103644211327214</v>
      </c>
      <c r="Y3381" s="26">
        <v>0.29865256686288899</v>
      </c>
      <c r="Z3381" s="26">
        <v>3.8995691989439001</v>
      </c>
      <c r="AA3381" s="26">
        <v>17.08416441977079</v>
      </c>
      <c r="AB3381" s="26">
        <v>12.760839539609178</v>
      </c>
      <c r="AC3381" s="26">
        <v>0</v>
      </c>
      <c r="AD3381" s="26">
        <v>0</v>
      </c>
      <c r="AE3381" s="26">
        <v>55.81867323020731</v>
      </c>
    </row>
    <row r="3382" spans="1:31" x14ac:dyDescent="0.3">
      <c r="A3382">
        <v>2768764</v>
      </c>
      <c r="B3382">
        <v>1</v>
      </c>
      <c r="C3382" t="s">
        <v>80</v>
      </c>
      <c r="D3382" t="s">
        <v>88</v>
      </c>
      <c r="E3382" t="s">
        <v>141</v>
      </c>
      <c r="F3382" t="s">
        <v>9628</v>
      </c>
      <c r="G3382" t="s">
        <v>186</v>
      </c>
      <c r="H3382" t="s">
        <v>135</v>
      </c>
      <c r="I3382" t="s">
        <v>136</v>
      </c>
      <c r="J3382" t="s">
        <v>137</v>
      </c>
      <c r="K3382" t="s">
        <v>187</v>
      </c>
      <c r="L3382" t="s">
        <v>9629</v>
      </c>
      <c r="M3382" t="s">
        <v>9630</v>
      </c>
      <c r="N3382" s="26">
        <v>2.8144444439999998</v>
      </c>
      <c r="O3382">
        <v>0</v>
      </c>
      <c r="P3382">
        <v>294</v>
      </c>
      <c r="Q3382">
        <v>0</v>
      </c>
      <c r="R3382">
        <v>0</v>
      </c>
      <c r="S3382">
        <v>0</v>
      </c>
      <c r="T3382">
        <v>39</v>
      </c>
      <c r="U3382">
        <v>0</v>
      </c>
      <c r="V3382">
        <v>0</v>
      </c>
      <c r="W3382" s="26">
        <v>0</v>
      </c>
      <c r="X3382" s="26">
        <v>205.56379587899121</v>
      </c>
      <c r="Y3382" s="26">
        <v>0</v>
      </c>
      <c r="Z3382" s="26">
        <v>0</v>
      </c>
      <c r="AA3382" s="26">
        <v>0</v>
      </c>
      <c r="AB3382" s="26">
        <v>151.67636975801372</v>
      </c>
      <c r="AC3382" s="26">
        <v>0</v>
      </c>
      <c r="AD3382" s="26">
        <v>0</v>
      </c>
      <c r="AE3382" s="26">
        <v>357.24016563700491</v>
      </c>
    </row>
    <row r="3383" spans="1:31" x14ac:dyDescent="0.3">
      <c r="A3383">
        <v>2768618</v>
      </c>
      <c r="B3383">
        <v>1</v>
      </c>
      <c r="C3383" t="s">
        <v>81</v>
      </c>
      <c r="D3383" t="s">
        <v>127</v>
      </c>
      <c r="E3383" t="s">
        <v>146</v>
      </c>
      <c r="F3383" t="s">
        <v>9631</v>
      </c>
      <c r="G3383" t="s">
        <v>148</v>
      </c>
      <c r="H3383" t="s">
        <v>149</v>
      </c>
      <c r="I3383" t="s">
        <v>136</v>
      </c>
      <c r="J3383" t="s">
        <v>137</v>
      </c>
      <c r="K3383" t="s">
        <v>138</v>
      </c>
      <c r="L3383" t="s">
        <v>9632</v>
      </c>
      <c r="M3383" t="s">
        <v>9633</v>
      </c>
      <c r="N3383" s="26">
        <v>0.34499999999999997</v>
      </c>
      <c r="O3383">
        <v>0</v>
      </c>
      <c r="P3383">
        <v>224</v>
      </c>
      <c r="Q3383">
        <v>0</v>
      </c>
      <c r="R3383">
        <v>0</v>
      </c>
      <c r="S3383">
        <v>0</v>
      </c>
      <c r="T3383">
        <v>13</v>
      </c>
      <c r="U3383">
        <v>0</v>
      </c>
      <c r="V3383">
        <v>0</v>
      </c>
      <c r="W3383" s="26">
        <v>0</v>
      </c>
      <c r="X3383" s="26">
        <v>14.327131641422785</v>
      </c>
      <c r="Y3383" s="26">
        <v>0</v>
      </c>
      <c r="Z3383" s="26">
        <v>0</v>
      </c>
      <c r="AA3383" s="26">
        <v>0</v>
      </c>
      <c r="AB3383" s="26">
        <v>1.9246724386882734</v>
      </c>
      <c r="AC3383" s="26">
        <v>0</v>
      </c>
      <c r="AD3383" s="26">
        <v>0</v>
      </c>
      <c r="AE3383" s="26">
        <v>16.251804080111057</v>
      </c>
    </row>
    <row r="3384" spans="1:31" x14ac:dyDescent="0.3">
      <c r="A3384">
        <v>2768641</v>
      </c>
      <c r="B3384">
        <v>1</v>
      </c>
      <c r="C3384" t="s">
        <v>80</v>
      </c>
      <c r="D3384" t="s">
        <v>100</v>
      </c>
      <c r="E3384" t="s">
        <v>141</v>
      </c>
      <c r="F3384" t="s">
        <v>4794</v>
      </c>
      <c r="G3384" t="s">
        <v>628</v>
      </c>
      <c r="H3384" t="s">
        <v>135</v>
      </c>
      <c r="I3384" t="s">
        <v>136</v>
      </c>
      <c r="J3384" t="s">
        <v>137</v>
      </c>
      <c r="K3384" t="s">
        <v>187</v>
      </c>
      <c r="L3384" t="s">
        <v>9634</v>
      </c>
      <c r="M3384" t="s">
        <v>9635</v>
      </c>
      <c r="N3384" s="26">
        <v>7.03</v>
      </c>
      <c r="O3384">
        <v>0</v>
      </c>
      <c r="P3384">
        <v>8</v>
      </c>
      <c r="Q3384">
        <v>0</v>
      </c>
      <c r="R3384">
        <v>24</v>
      </c>
      <c r="S3384">
        <v>0</v>
      </c>
      <c r="T3384">
        <v>9</v>
      </c>
      <c r="U3384">
        <v>0</v>
      </c>
      <c r="V3384">
        <v>0</v>
      </c>
      <c r="W3384" s="26">
        <v>0</v>
      </c>
      <c r="X3384" s="26">
        <v>0.89879998300460318</v>
      </c>
      <c r="Y3384" s="26">
        <v>0</v>
      </c>
      <c r="Z3384" s="26">
        <v>34.281831922423628</v>
      </c>
      <c r="AA3384" s="26">
        <v>0</v>
      </c>
      <c r="AB3384" s="26">
        <v>1.9563535620375494</v>
      </c>
      <c r="AC3384" s="26">
        <v>0</v>
      </c>
      <c r="AD3384" s="26">
        <v>0</v>
      </c>
      <c r="AE3384" s="26">
        <v>37.136985467465777</v>
      </c>
    </row>
    <row r="3385" spans="1:31" x14ac:dyDescent="0.3">
      <c r="A3385">
        <v>2769305</v>
      </c>
      <c r="B3385">
        <v>1</v>
      </c>
      <c r="C3385" t="s">
        <v>80</v>
      </c>
      <c r="D3385" t="s">
        <v>97</v>
      </c>
      <c r="E3385" t="s">
        <v>146</v>
      </c>
      <c r="F3385" t="s">
        <v>9636</v>
      </c>
      <c r="G3385" t="s">
        <v>148</v>
      </c>
      <c r="H3385" t="s">
        <v>149</v>
      </c>
      <c r="I3385" t="s">
        <v>136</v>
      </c>
      <c r="J3385" t="s">
        <v>137</v>
      </c>
      <c r="K3385" t="s">
        <v>138</v>
      </c>
      <c r="L3385" t="s">
        <v>9637</v>
      </c>
      <c r="M3385" t="s">
        <v>9638</v>
      </c>
      <c r="N3385" s="26">
        <v>2.9130555550000001</v>
      </c>
      <c r="O3385">
        <v>0</v>
      </c>
      <c r="P3385">
        <v>87</v>
      </c>
      <c r="Q3385">
        <v>0</v>
      </c>
      <c r="R3385">
        <v>45</v>
      </c>
      <c r="S3385">
        <v>0</v>
      </c>
      <c r="T3385">
        <v>26</v>
      </c>
      <c r="U3385">
        <v>0</v>
      </c>
      <c r="V3385">
        <v>0</v>
      </c>
      <c r="W3385" s="26">
        <v>0</v>
      </c>
      <c r="X3385" s="26">
        <v>364.28366223653774</v>
      </c>
      <c r="Y3385" s="26">
        <v>0</v>
      </c>
      <c r="Z3385" s="26">
        <v>37.480574743925196</v>
      </c>
      <c r="AA3385" s="26">
        <v>0</v>
      </c>
      <c r="AB3385" s="26">
        <v>92.253876215316666</v>
      </c>
      <c r="AC3385" s="26">
        <v>0</v>
      </c>
      <c r="AD3385" s="26">
        <v>0</v>
      </c>
      <c r="AE3385" s="26">
        <v>494.01811319577962</v>
      </c>
    </row>
    <row r="3386" spans="1:31" x14ac:dyDescent="0.3">
      <c r="A3386">
        <v>2768741</v>
      </c>
      <c r="B3386">
        <v>1</v>
      </c>
      <c r="C3386" t="s">
        <v>81</v>
      </c>
      <c r="D3386" t="s">
        <v>117</v>
      </c>
      <c r="E3386" t="s">
        <v>146</v>
      </c>
      <c r="F3386" t="s">
        <v>4423</v>
      </c>
      <c r="G3386" t="s">
        <v>159</v>
      </c>
      <c r="H3386" t="s">
        <v>149</v>
      </c>
      <c r="I3386" t="s">
        <v>136</v>
      </c>
      <c r="J3386" t="s">
        <v>137</v>
      </c>
      <c r="K3386" t="s">
        <v>138</v>
      </c>
      <c r="L3386" t="s">
        <v>9639</v>
      </c>
      <c r="M3386" t="s">
        <v>9640</v>
      </c>
      <c r="N3386" s="26">
        <v>0.96861111099999997</v>
      </c>
      <c r="O3386">
        <v>11</v>
      </c>
      <c r="P3386">
        <v>1029</v>
      </c>
      <c r="Q3386">
        <v>105</v>
      </c>
      <c r="R3386">
        <v>245</v>
      </c>
      <c r="S3386">
        <v>17</v>
      </c>
      <c r="T3386">
        <v>110</v>
      </c>
      <c r="U3386">
        <v>3</v>
      </c>
      <c r="V3386">
        <v>0</v>
      </c>
      <c r="W3386" s="26">
        <v>3.9945697432689613</v>
      </c>
      <c r="X3386" s="26">
        <v>108.58792803663674</v>
      </c>
      <c r="Y3386" s="26">
        <v>65.342574031024725</v>
      </c>
      <c r="Z3386" s="26">
        <v>7.4843975268061387</v>
      </c>
      <c r="AA3386" s="26">
        <v>131.78133805723078</v>
      </c>
      <c r="AB3386" s="26">
        <v>96.731585818585771</v>
      </c>
      <c r="AC3386" s="26">
        <v>84.195443013835728</v>
      </c>
      <c r="AD3386" s="26">
        <v>0</v>
      </c>
      <c r="AE3386" s="26">
        <v>498.11783622738881</v>
      </c>
    </row>
    <row r="3387" spans="1:31" x14ac:dyDescent="0.3">
      <c r="A3387">
        <v>2768595</v>
      </c>
      <c r="B3387">
        <v>1</v>
      </c>
      <c r="C3387" t="s">
        <v>80</v>
      </c>
      <c r="D3387" t="s">
        <v>82</v>
      </c>
      <c r="E3387" t="s">
        <v>166</v>
      </c>
      <c r="F3387" t="s">
        <v>1197</v>
      </c>
      <c r="G3387" t="s">
        <v>204</v>
      </c>
      <c r="H3387" t="s">
        <v>135</v>
      </c>
      <c r="I3387" t="s">
        <v>136</v>
      </c>
      <c r="J3387" t="s">
        <v>137</v>
      </c>
      <c r="K3387" t="s">
        <v>138</v>
      </c>
      <c r="L3387" t="s">
        <v>9641</v>
      </c>
      <c r="M3387" t="s">
        <v>9642</v>
      </c>
      <c r="N3387" s="26">
        <v>3.665277777</v>
      </c>
      <c r="O3387">
        <v>0</v>
      </c>
      <c r="P3387">
        <v>21</v>
      </c>
      <c r="Q3387">
        <v>0</v>
      </c>
      <c r="R3387">
        <v>0</v>
      </c>
      <c r="S3387">
        <v>0</v>
      </c>
      <c r="T3387">
        <v>10</v>
      </c>
      <c r="U3387">
        <v>0</v>
      </c>
      <c r="V3387">
        <v>0</v>
      </c>
      <c r="W3387" s="26">
        <v>0</v>
      </c>
      <c r="X3387" s="26">
        <v>20.579764705559313</v>
      </c>
      <c r="Y3387" s="26">
        <v>0</v>
      </c>
      <c r="Z3387" s="26">
        <v>0</v>
      </c>
      <c r="AA3387" s="26">
        <v>0</v>
      </c>
      <c r="AB3387" s="26">
        <v>154.15643363433279</v>
      </c>
      <c r="AC3387" s="26">
        <v>0</v>
      </c>
      <c r="AD3387" s="26">
        <v>0</v>
      </c>
      <c r="AE3387" s="26">
        <v>174.7361983398921</v>
      </c>
    </row>
    <row r="3388" spans="1:31" x14ac:dyDescent="0.3">
      <c r="A3388">
        <v>2768996</v>
      </c>
      <c r="B3388">
        <v>1</v>
      </c>
      <c r="C3388" t="s">
        <v>80</v>
      </c>
      <c r="D3388" t="s">
        <v>95</v>
      </c>
      <c r="E3388" t="s">
        <v>175</v>
      </c>
      <c r="F3388" t="s">
        <v>9643</v>
      </c>
      <c r="G3388" t="s">
        <v>159</v>
      </c>
      <c r="H3388" t="s">
        <v>149</v>
      </c>
      <c r="I3388" t="s">
        <v>136</v>
      </c>
      <c r="J3388" t="s">
        <v>137</v>
      </c>
      <c r="K3388" t="s">
        <v>138</v>
      </c>
      <c r="L3388" t="s">
        <v>9644</v>
      </c>
      <c r="M3388" t="s">
        <v>9645</v>
      </c>
      <c r="N3388" s="26">
        <v>5.4297222219999997</v>
      </c>
      <c r="O3388">
        <v>5</v>
      </c>
      <c r="P3388">
        <v>109</v>
      </c>
      <c r="Q3388">
        <v>7</v>
      </c>
      <c r="R3388">
        <v>64</v>
      </c>
      <c r="S3388">
        <v>25</v>
      </c>
      <c r="T3388">
        <v>40</v>
      </c>
      <c r="U3388">
        <v>2</v>
      </c>
      <c r="V3388">
        <v>0</v>
      </c>
      <c r="W3388" s="26">
        <v>12.512118182977055</v>
      </c>
      <c r="X3388" s="26">
        <v>123.66729441218583</v>
      </c>
      <c r="Y3388" s="26">
        <v>166.1408530743532</v>
      </c>
      <c r="Z3388" s="26">
        <v>52.097912969124529</v>
      </c>
      <c r="AA3388" s="26">
        <v>1248.1392328576455</v>
      </c>
      <c r="AB3388" s="26">
        <v>289.39477728980933</v>
      </c>
      <c r="AC3388" s="26">
        <v>181.23410135329192</v>
      </c>
      <c r="AD3388" s="26">
        <v>0</v>
      </c>
      <c r="AE3388" s="26">
        <v>2073.1862901393874</v>
      </c>
    </row>
    <row r="3389" spans="1:31" x14ac:dyDescent="0.3">
      <c r="A3389">
        <v>2769242</v>
      </c>
      <c r="B3389">
        <v>1</v>
      </c>
      <c r="C3389" t="s">
        <v>81</v>
      </c>
      <c r="D3389" t="s">
        <v>116</v>
      </c>
      <c r="E3389" t="s">
        <v>146</v>
      </c>
      <c r="F3389" t="s">
        <v>8225</v>
      </c>
      <c r="G3389" t="s">
        <v>148</v>
      </c>
      <c r="H3389" t="s">
        <v>149</v>
      </c>
      <c r="I3389" t="s">
        <v>136</v>
      </c>
      <c r="J3389" t="s">
        <v>137</v>
      </c>
      <c r="K3389" t="s">
        <v>138</v>
      </c>
      <c r="L3389" t="s">
        <v>9646</v>
      </c>
      <c r="M3389" t="s">
        <v>9647</v>
      </c>
      <c r="N3389" s="26">
        <v>0.72388888799999995</v>
      </c>
      <c r="O3389">
        <v>0</v>
      </c>
      <c r="P3389">
        <v>246</v>
      </c>
      <c r="Q3389">
        <v>0</v>
      </c>
      <c r="R3389">
        <v>8</v>
      </c>
      <c r="S3389">
        <v>1</v>
      </c>
      <c r="T3389">
        <v>14</v>
      </c>
      <c r="U3389">
        <v>0</v>
      </c>
      <c r="V3389">
        <v>0</v>
      </c>
      <c r="W3389" s="26">
        <v>0</v>
      </c>
      <c r="X3389" s="26">
        <v>24.041949937866001</v>
      </c>
      <c r="Y3389" s="26">
        <v>0</v>
      </c>
      <c r="Z3389" s="26">
        <v>0</v>
      </c>
      <c r="AA3389" s="26">
        <v>12.403292233224459</v>
      </c>
      <c r="AB3389" s="26">
        <v>1.366982022716924</v>
      </c>
      <c r="AC3389" s="26">
        <v>0</v>
      </c>
      <c r="AD3389" s="26">
        <v>0</v>
      </c>
      <c r="AE3389" s="26">
        <v>37.812224193807381</v>
      </c>
    </row>
    <row r="3390" spans="1:31" x14ac:dyDescent="0.3">
      <c r="A3390">
        <v>2768601</v>
      </c>
      <c r="B3390">
        <v>1</v>
      </c>
      <c r="C3390" t="s">
        <v>81</v>
      </c>
      <c r="D3390" t="s">
        <v>122</v>
      </c>
      <c r="E3390" t="s">
        <v>141</v>
      </c>
      <c r="F3390" t="s">
        <v>9648</v>
      </c>
      <c r="G3390" t="s">
        <v>344</v>
      </c>
      <c r="H3390" t="s">
        <v>135</v>
      </c>
      <c r="I3390" t="s">
        <v>136</v>
      </c>
      <c r="J3390" t="s">
        <v>137</v>
      </c>
      <c r="K3390" t="s">
        <v>138</v>
      </c>
      <c r="L3390" t="s">
        <v>9649</v>
      </c>
      <c r="M3390" t="s">
        <v>7851</v>
      </c>
      <c r="N3390" s="26">
        <v>2.983333333</v>
      </c>
      <c r="O3390">
        <v>0</v>
      </c>
      <c r="P3390">
        <v>49</v>
      </c>
      <c r="Q3390">
        <v>0</v>
      </c>
      <c r="R3390">
        <v>3</v>
      </c>
      <c r="S3390">
        <v>0</v>
      </c>
      <c r="T3390">
        <v>3</v>
      </c>
      <c r="U3390">
        <v>0</v>
      </c>
      <c r="V3390">
        <v>0</v>
      </c>
      <c r="W3390" s="26">
        <v>0</v>
      </c>
      <c r="X3390" s="26">
        <v>17.857568525820923</v>
      </c>
      <c r="Y3390" s="26">
        <v>0</v>
      </c>
      <c r="Z3390" s="26">
        <v>1.37930983862665</v>
      </c>
      <c r="AA3390" s="26">
        <v>0</v>
      </c>
      <c r="AB3390" s="26">
        <v>5.5959951996874775</v>
      </c>
      <c r="AC3390" s="26">
        <v>0</v>
      </c>
      <c r="AD3390" s="26">
        <v>0</v>
      </c>
      <c r="AE3390" s="26">
        <v>24.832873564135049</v>
      </c>
    </row>
    <row r="3391" spans="1:31" x14ac:dyDescent="0.3">
      <c r="A3391">
        <v>2768950</v>
      </c>
      <c r="B3391">
        <v>1</v>
      </c>
      <c r="C3391" t="s">
        <v>80</v>
      </c>
      <c r="D3391" t="s">
        <v>107</v>
      </c>
      <c r="E3391" t="s">
        <v>157</v>
      </c>
      <c r="F3391" t="s">
        <v>9650</v>
      </c>
      <c r="G3391" t="s">
        <v>159</v>
      </c>
      <c r="H3391" t="s">
        <v>149</v>
      </c>
      <c r="I3391" t="s">
        <v>136</v>
      </c>
      <c r="J3391" t="s">
        <v>137</v>
      </c>
      <c r="K3391" t="s">
        <v>138</v>
      </c>
      <c r="L3391" t="s">
        <v>9651</v>
      </c>
      <c r="M3391" t="s">
        <v>9652</v>
      </c>
      <c r="N3391" s="26">
        <v>0.52833333299999996</v>
      </c>
      <c r="O3391">
        <v>0</v>
      </c>
      <c r="P3391">
        <v>1340</v>
      </c>
      <c r="Q3391">
        <v>27</v>
      </c>
      <c r="R3391">
        <v>95</v>
      </c>
      <c r="S3391">
        <v>6</v>
      </c>
      <c r="T3391">
        <v>53</v>
      </c>
      <c r="U3391">
        <v>0</v>
      </c>
      <c r="V3391">
        <v>3</v>
      </c>
      <c r="W3391" s="26">
        <v>0</v>
      </c>
      <c r="X3391" s="26">
        <v>39.49347400849841</v>
      </c>
      <c r="Y3391" s="26">
        <v>164.0202836277422</v>
      </c>
      <c r="Z3391" s="26">
        <v>2.468627904172672</v>
      </c>
      <c r="AA3391" s="26">
        <v>16.098799207370551</v>
      </c>
      <c r="AB3391" s="26">
        <v>47.85725332399592</v>
      </c>
      <c r="AC3391" s="26">
        <v>0</v>
      </c>
      <c r="AD3391" s="26">
        <v>0.64881589050090793</v>
      </c>
      <c r="AE3391" s="26">
        <v>270.58725396228061</v>
      </c>
    </row>
    <row r="3392" spans="1:31" x14ac:dyDescent="0.3">
      <c r="A3392">
        <v>2768850</v>
      </c>
      <c r="B3392">
        <v>1</v>
      </c>
      <c r="C3392" t="s">
        <v>80</v>
      </c>
      <c r="D3392" t="s">
        <v>99</v>
      </c>
      <c r="E3392" t="s">
        <v>152</v>
      </c>
      <c r="F3392" t="s">
        <v>9653</v>
      </c>
      <c r="G3392" t="s">
        <v>159</v>
      </c>
      <c r="H3392" t="s">
        <v>149</v>
      </c>
      <c r="I3392" t="s">
        <v>136</v>
      </c>
      <c r="J3392" t="s">
        <v>137</v>
      </c>
      <c r="K3392" t="s">
        <v>138</v>
      </c>
      <c r="L3392" t="s">
        <v>9654</v>
      </c>
      <c r="M3392" t="s">
        <v>9655</v>
      </c>
      <c r="N3392" s="26">
        <v>2.9483333329999999</v>
      </c>
      <c r="O3392">
        <v>0</v>
      </c>
      <c r="P3392">
        <v>0</v>
      </c>
      <c r="Q3392">
        <v>0</v>
      </c>
      <c r="R3392">
        <v>0</v>
      </c>
      <c r="S3392">
        <v>5</v>
      </c>
      <c r="T3392">
        <v>0</v>
      </c>
      <c r="U3392">
        <v>0</v>
      </c>
      <c r="V3392">
        <v>0</v>
      </c>
      <c r="W3392" s="26">
        <v>0</v>
      </c>
      <c r="X3392" s="26">
        <v>0</v>
      </c>
      <c r="Y3392" s="26">
        <v>0</v>
      </c>
      <c r="Z3392" s="26">
        <v>0</v>
      </c>
      <c r="AA3392" s="26">
        <v>857.93044864436217</v>
      </c>
      <c r="AB3392" s="26">
        <v>0</v>
      </c>
      <c r="AC3392" s="26">
        <v>0</v>
      </c>
      <c r="AD3392" s="26">
        <v>0</v>
      </c>
      <c r="AE3392" s="26">
        <v>857.93044864436217</v>
      </c>
    </row>
    <row r="3393" spans="1:31" x14ac:dyDescent="0.3">
      <c r="A3393">
        <v>2768658</v>
      </c>
      <c r="B3393">
        <v>1</v>
      </c>
      <c r="C3393" t="s">
        <v>80</v>
      </c>
      <c r="D3393" t="s">
        <v>104</v>
      </c>
      <c r="E3393" t="s">
        <v>146</v>
      </c>
      <c r="F3393" t="s">
        <v>9656</v>
      </c>
      <c r="G3393" t="s">
        <v>186</v>
      </c>
      <c r="H3393" t="s">
        <v>149</v>
      </c>
      <c r="I3393" t="s">
        <v>136</v>
      </c>
      <c r="J3393" t="s">
        <v>137</v>
      </c>
      <c r="K3393" t="s">
        <v>187</v>
      </c>
      <c r="L3393" t="s">
        <v>9657</v>
      </c>
      <c r="M3393" t="s">
        <v>9658</v>
      </c>
      <c r="N3393" s="26">
        <v>3.6208333330000002</v>
      </c>
      <c r="O3393">
        <v>0</v>
      </c>
      <c r="P3393">
        <v>62</v>
      </c>
      <c r="Q3393">
        <v>0</v>
      </c>
      <c r="R3393">
        <v>27</v>
      </c>
      <c r="S3393">
        <v>0</v>
      </c>
      <c r="T3393">
        <v>21</v>
      </c>
      <c r="U3393">
        <v>1</v>
      </c>
      <c r="V3393">
        <v>1</v>
      </c>
      <c r="W3393" s="26">
        <v>0</v>
      </c>
      <c r="X3393" s="26">
        <v>96.090400664926406</v>
      </c>
      <c r="Y3393" s="26">
        <v>0</v>
      </c>
      <c r="Z3393" s="26">
        <v>4.3547635460269465</v>
      </c>
      <c r="AA3393" s="26">
        <v>0</v>
      </c>
      <c r="AB3393" s="26">
        <v>52.636712022662458</v>
      </c>
      <c r="AC3393" s="26">
        <v>175.5975236110547</v>
      </c>
      <c r="AD3393" s="26">
        <v>35.51837906603344</v>
      </c>
      <c r="AE3393" s="26">
        <v>364.19777891070396</v>
      </c>
    </row>
    <row r="3394" spans="1:31" x14ac:dyDescent="0.3">
      <c r="A3394">
        <v>2769345</v>
      </c>
      <c r="B3394">
        <v>1</v>
      </c>
      <c r="C3394" t="s">
        <v>81</v>
      </c>
      <c r="D3394" t="s">
        <v>123</v>
      </c>
      <c r="E3394" t="s">
        <v>166</v>
      </c>
      <c r="F3394" t="s">
        <v>9659</v>
      </c>
      <c r="G3394" t="s">
        <v>425</v>
      </c>
      <c r="H3394" t="s">
        <v>135</v>
      </c>
      <c r="I3394" t="s">
        <v>136</v>
      </c>
      <c r="J3394" t="s">
        <v>137</v>
      </c>
      <c r="K3394" t="s">
        <v>138</v>
      </c>
      <c r="L3394" t="s">
        <v>9660</v>
      </c>
      <c r="M3394" t="s">
        <v>9661</v>
      </c>
      <c r="N3394" s="26">
        <v>5.9616666660000002</v>
      </c>
      <c r="O3394">
        <v>0</v>
      </c>
      <c r="P3394">
        <v>9</v>
      </c>
      <c r="Q3394">
        <v>0</v>
      </c>
      <c r="R3394">
        <v>0</v>
      </c>
      <c r="S3394">
        <v>0</v>
      </c>
      <c r="T3394">
        <v>3</v>
      </c>
      <c r="U3394">
        <v>0</v>
      </c>
      <c r="V3394">
        <v>0</v>
      </c>
      <c r="W3394" s="26">
        <v>0</v>
      </c>
      <c r="X3394" s="26">
        <v>11.374380473791092</v>
      </c>
      <c r="Y3394" s="26">
        <v>0</v>
      </c>
      <c r="Z3394" s="26">
        <v>0</v>
      </c>
      <c r="AA3394" s="26">
        <v>0</v>
      </c>
      <c r="AB3394" s="26">
        <v>6.8775201196219768</v>
      </c>
      <c r="AC3394" s="26">
        <v>0</v>
      </c>
      <c r="AD3394" s="26">
        <v>0</v>
      </c>
      <c r="AE3394" s="26">
        <v>18.251900593413069</v>
      </c>
    </row>
    <row r="3395" spans="1:31" x14ac:dyDescent="0.3">
      <c r="A3395">
        <v>2769036</v>
      </c>
      <c r="B3395">
        <v>1</v>
      </c>
      <c r="C3395" t="s">
        <v>80</v>
      </c>
      <c r="D3395" t="s">
        <v>93</v>
      </c>
      <c r="E3395" t="s">
        <v>157</v>
      </c>
      <c r="F3395" t="s">
        <v>9662</v>
      </c>
      <c r="G3395" t="s">
        <v>159</v>
      </c>
      <c r="H3395" t="s">
        <v>149</v>
      </c>
      <c r="I3395" t="s">
        <v>136</v>
      </c>
      <c r="J3395" t="s">
        <v>137</v>
      </c>
      <c r="K3395" t="s">
        <v>138</v>
      </c>
      <c r="L3395" t="s">
        <v>9663</v>
      </c>
      <c r="M3395" t="s">
        <v>9664</v>
      </c>
      <c r="N3395" s="26">
        <v>0.462777777</v>
      </c>
      <c r="O3395">
        <v>0</v>
      </c>
      <c r="P3395">
        <v>9</v>
      </c>
      <c r="Q3395">
        <v>32</v>
      </c>
      <c r="R3395">
        <v>108</v>
      </c>
      <c r="S3395">
        <v>7</v>
      </c>
      <c r="T3395">
        <v>23</v>
      </c>
      <c r="U3395">
        <v>0</v>
      </c>
      <c r="V3395">
        <v>0</v>
      </c>
      <c r="W3395" s="26">
        <v>0</v>
      </c>
      <c r="X3395" s="26">
        <v>0.10548408912000003</v>
      </c>
      <c r="Y3395" s="26">
        <v>8.0178649693479649</v>
      </c>
      <c r="Z3395" s="26">
        <v>1.2475766507523052</v>
      </c>
      <c r="AA3395" s="26">
        <v>77.556699416923962</v>
      </c>
      <c r="AB3395" s="26">
        <v>2.6105086131366044</v>
      </c>
      <c r="AC3395" s="26">
        <v>0</v>
      </c>
      <c r="AD3395" s="26">
        <v>0</v>
      </c>
      <c r="AE3395" s="26">
        <v>89.538133739280838</v>
      </c>
    </row>
    <row r="3396" spans="1:31" x14ac:dyDescent="0.3">
      <c r="A3396">
        <v>2769202</v>
      </c>
      <c r="B3396">
        <v>1</v>
      </c>
      <c r="C3396" t="s">
        <v>81</v>
      </c>
      <c r="D3396" t="s">
        <v>121</v>
      </c>
      <c r="E3396" t="s">
        <v>141</v>
      </c>
      <c r="F3396" t="s">
        <v>2901</v>
      </c>
      <c r="G3396" t="s">
        <v>344</v>
      </c>
      <c r="H3396" t="s">
        <v>135</v>
      </c>
      <c r="I3396" t="s">
        <v>136</v>
      </c>
      <c r="J3396" t="s">
        <v>137</v>
      </c>
      <c r="K3396" t="s">
        <v>138</v>
      </c>
      <c r="L3396" t="s">
        <v>9665</v>
      </c>
      <c r="M3396" t="s">
        <v>9666</v>
      </c>
      <c r="N3396" s="26">
        <v>0.49611111099999999</v>
      </c>
      <c r="O3396">
        <v>0</v>
      </c>
      <c r="P3396">
        <v>39</v>
      </c>
      <c r="Q3396">
        <v>0</v>
      </c>
      <c r="R3396">
        <v>11</v>
      </c>
      <c r="S3396">
        <v>0</v>
      </c>
      <c r="T3396">
        <v>1</v>
      </c>
      <c r="U3396">
        <v>0</v>
      </c>
      <c r="V3396">
        <v>0</v>
      </c>
      <c r="W3396" s="26">
        <v>0</v>
      </c>
      <c r="X3396" s="26">
        <v>2.8865212905305038</v>
      </c>
      <c r="Y3396" s="26">
        <v>0</v>
      </c>
      <c r="Z3396" s="26">
        <v>0</v>
      </c>
      <c r="AA3396" s="26">
        <v>0</v>
      </c>
      <c r="AB3396" s="26">
        <v>4.0809218796331558E-2</v>
      </c>
      <c r="AC3396" s="26">
        <v>0</v>
      </c>
      <c r="AD3396" s="26">
        <v>0</v>
      </c>
      <c r="AE3396" s="26">
        <v>2.9273305093268354</v>
      </c>
    </row>
    <row r="3397" spans="1:31" x14ac:dyDescent="0.3">
      <c r="A3397">
        <v>2769391</v>
      </c>
      <c r="B3397">
        <v>1</v>
      </c>
      <c r="C3397" t="s">
        <v>80</v>
      </c>
      <c r="D3397" t="s">
        <v>91</v>
      </c>
      <c r="E3397" t="s">
        <v>152</v>
      </c>
      <c r="F3397" t="s">
        <v>9667</v>
      </c>
      <c r="G3397" t="s">
        <v>159</v>
      </c>
      <c r="H3397" t="s">
        <v>149</v>
      </c>
      <c r="I3397" t="s">
        <v>136</v>
      </c>
      <c r="J3397" t="s">
        <v>137</v>
      </c>
      <c r="K3397" t="s">
        <v>138</v>
      </c>
      <c r="L3397" t="s">
        <v>9668</v>
      </c>
      <c r="M3397" t="s">
        <v>9669</v>
      </c>
      <c r="N3397" s="26">
        <v>0.834166666</v>
      </c>
      <c r="O3397">
        <v>3</v>
      </c>
      <c r="P3397">
        <v>0</v>
      </c>
      <c r="Q3397">
        <v>1</v>
      </c>
      <c r="R3397">
        <v>0</v>
      </c>
      <c r="S3397">
        <v>2</v>
      </c>
      <c r="T3397">
        <v>0</v>
      </c>
      <c r="U3397">
        <v>0</v>
      </c>
      <c r="V3397">
        <v>0</v>
      </c>
      <c r="W3397" s="26">
        <v>0.30945138367948827</v>
      </c>
      <c r="X3397" s="26">
        <v>0</v>
      </c>
      <c r="Y3397" s="26">
        <v>0.50975559707800011</v>
      </c>
      <c r="Z3397" s="26">
        <v>0</v>
      </c>
      <c r="AA3397" s="26">
        <v>0.31907260261743753</v>
      </c>
      <c r="AB3397" s="26">
        <v>0</v>
      </c>
      <c r="AC3397" s="26">
        <v>0</v>
      </c>
      <c r="AD3397" s="26">
        <v>0</v>
      </c>
      <c r="AE3397" s="26">
        <v>1.138279583374926</v>
      </c>
    </row>
    <row r="3398" spans="1:31" x14ac:dyDescent="0.3">
      <c r="A3398">
        <v>2768867</v>
      </c>
      <c r="B3398">
        <v>1</v>
      </c>
      <c r="C3398" t="s">
        <v>80</v>
      </c>
      <c r="D3398" t="s">
        <v>102</v>
      </c>
      <c r="E3398" t="s">
        <v>141</v>
      </c>
      <c r="F3398" t="s">
        <v>9670</v>
      </c>
      <c r="G3398" t="s">
        <v>204</v>
      </c>
      <c r="H3398" t="s">
        <v>135</v>
      </c>
      <c r="I3398" t="s">
        <v>136</v>
      </c>
      <c r="J3398" t="s">
        <v>137</v>
      </c>
      <c r="K3398" t="s">
        <v>138</v>
      </c>
      <c r="L3398" t="s">
        <v>7867</v>
      </c>
      <c r="M3398" t="s">
        <v>9671</v>
      </c>
      <c r="N3398" s="26">
        <v>1.981944444</v>
      </c>
      <c r="O3398">
        <v>0</v>
      </c>
      <c r="P3398">
        <v>104</v>
      </c>
      <c r="Q3398">
        <v>0</v>
      </c>
      <c r="R3398">
        <v>0</v>
      </c>
      <c r="S3398">
        <v>0</v>
      </c>
      <c r="T3398">
        <v>2</v>
      </c>
      <c r="U3398">
        <v>0</v>
      </c>
      <c r="V3398">
        <v>0</v>
      </c>
      <c r="W3398" s="26">
        <v>0</v>
      </c>
      <c r="X3398" s="26">
        <v>59.178579079388392</v>
      </c>
      <c r="Y3398" s="26">
        <v>0</v>
      </c>
      <c r="Z3398" s="26">
        <v>0</v>
      </c>
      <c r="AA3398" s="26">
        <v>0</v>
      </c>
      <c r="AB3398" s="26">
        <v>0.70709218916468353</v>
      </c>
      <c r="AC3398" s="26">
        <v>0</v>
      </c>
      <c r="AD3398" s="26">
        <v>0</v>
      </c>
      <c r="AE3398" s="26">
        <v>59.885671268553075</v>
      </c>
    </row>
    <row r="3399" spans="1:31" x14ac:dyDescent="0.3">
      <c r="A3399">
        <v>2769159</v>
      </c>
      <c r="B3399">
        <v>1</v>
      </c>
      <c r="C3399" t="s">
        <v>80</v>
      </c>
      <c r="D3399" t="s">
        <v>93</v>
      </c>
      <c r="E3399" t="s">
        <v>141</v>
      </c>
      <c r="F3399" t="s">
        <v>9672</v>
      </c>
      <c r="G3399" t="s">
        <v>344</v>
      </c>
      <c r="H3399" t="s">
        <v>135</v>
      </c>
      <c r="I3399" t="s">
        <v>136</v>
      </c>
      <c r="J3399" t="s">
        <v>137</v>
      </c>
      <c r="K3399" t="s">
        <v>138</v>
      </c>
      <c r="L3399" t="s">
        <v>9673</v>
      </c>
      <c r="M3399" t="s">
        <v>9674</v>
      </c>
      <c r="N3399" s="26">
        <v>2.2338888880000001</v>
      </c>
      <c r="O3399">
        <v>0</v>
      </c>
      <c r="P3399">
        <v>95</v>
      </c>
      <c r="Q3399">
        <v>0</v>
      </c>
      <c r="R3399">
        <v>20</v>
      </c>
      <c r="S3399">
        <v>0</v>
      </c>
      <c r="T3399">
        <v>16</v>
      </c>
      <c r="U3399">
        <v>0</v>
      </c>
      <c r="V3399">
        <v>0</v>
      </c>
      <c r="W3399" s="26">
        <v>0</v>
      </c>
      <c r="X3399" s="26">
        <v>22.360654525517337</v>
      </c>
      <c r="Y3399" s="26">
        <v>0</v>
      </c>
      <c r="Z3399" s="26">
        <v>12.564985004894082</v>
      </c>
      <c r="AA3399" s="26">
        <v>0</v>
      </c>
      <c r="AB3399" s="26">
        <v>17.389146489617783</v>
      </c>
      <c r="AC3399" s="26">
        <v>0</v>
      </c>
      <c r="AD3399" s="26">
        <v>0</v>
      </c>
      <c r="AE3399" s="26">
        <v>52.314786020029203</v>
      </c>
    </row>
    <row r="3400" spans="1:31" x14ac:dyDescent="0.3">
      <c r="A3400">
        <v>2768887</v>
      </c>
      <c r="B3400">
        <v>1</v>
      </c>
      <c r="C3400" t="s">
        <v>80</v>
      </c>
      <c r="D3400" t="s">
        <v>89</v>
      </c>
      <c r="E3400" t="s">
        <v>141</v>
      </c>
      <c r="F3400" t="s">
        <v>9675</v>
      </c>
      <c r="G3400" t="s">
        <v>143</v>
      </c>
      <c r="H3400" t="s">
        <v>135</v>
      </c>
      <c r="I3400" t="s">
        <v>136</v>
      </c>
      <c r="J3400" t="s">
        <v>137</v>
      </c>
      <c r="K3400" t="s">
        <v>138</v>
      </c>
      <c r="L3400" t="s">
        <v>9676</v>
      </c>
      <c r="M3400" t="s">
        <v>9677</v>
      </c>
      <c r="N3400" s="26">
        <v>1.3374999999999999</v>
      </c>
      <c r="O3400">
        <v>0</v>
      </c>
      <c r="P3400">
        <v>150</v>
      </c>
      <c r="Q3400">
        <v>0</v>
      </c>
      <c r="R3400">
        <v>9</v>
      </c>
      <c r="S3400">
        <v>0</v>
      </c>
      <c r="T3400">
        <v>20</v>
      </c>
      <c r="U3400">
        <v>0</v>
      </c>
      <c r="V3400">
        <v>0</v>
      </c>
      <c r="W3400" s="26">
        <v>0</v>
      </c>
      <c r="X3400" s="26">
        <v>36.305707125353337</v>
      </c>
      <c r="Y3400" s="26">
        <v>0</v>
      </c>
      <c r="Z3400" s="26">
        <v>0.21051462170005902</v>
      </c>
      <c r="AA3400" s="26">
        <v>0</v>
      </c>
      <c r="AB3400" s="26">
        <v>7.7842731498989073</v>
      </c>
      <c r="AC3400" s="26">
        <v>0</v>
      </c>
      <c r="AD3400" s="26">
        <v>0</v>
      </c>
      <c r="AE3400" s="26">
        <v>44.300494896952301</v>
      </c>
    </row>
    <row r="3401" spans="1:31" x14ac:dyDescent="0.3">
      <c r="A3401">
        <v>2769328</v>
      </c>
      <c r="B3401">
        <v>1</v>
      </c>
      <c r="C3401" t="s">
        <v>80</v>
      </c>
      <c r="D3401" t="s">
        <v>82</v>
      </c>
      <c r="E3401" t="s">
        <v>132</v>
      </c>
      <c r="F3401" t="s">
        <v>9678</v>
      </c>
      <c r="G3401" t="s">
        <v>197</v>
      </c>
      <c r="H3401" t="s">
        <v>135</v>
      </c>
      <c r="I3401" t="s">
        <v>136</v>
      </c>
      <c r="J3401" t="s">
        <v>137</v>
      </c>
      <c r="K3401" t="s">
        <v>138</v>
      </c>
      <c r="L3401" t="s">
        <v>9679</v>
      </c>
      <c r="M3401" t="s">
        <v>9680</v>
      </c>
      <c r="N3401" s="26">
        <v>2.1777777770000002</v>
      </c>
      <c r="O3401">
        <v>0</v>
      </c>
      <c r="P3401">
        <v>1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 s="26">
        <v>0</v>
      </c>
      <c r="X3401" s="26">
        <v>1.232617951728149</v>
      </c>
      <c r="Y3401" s="26">
        <v>0</v>
      </c>
      <c r="Z3401" s="26">
        <v>0</v>
      </c>
      <c r="AA3401" s="26">
        <v>0</v>
      </c>
      <c r="AB3401" s="26">
        <v>0</v>
      </c>
      <c r="AC3401" s="26">
        <v>0</v>
      </c>
      <c r="AD3401" s="26">
        <v>0</v>
      </c>
      <c r="AE3401" s="26">
        <v>1.232617951728149</v>
      </c>
    </row>
    <row r="3402" spans="1:31" x14ac:dyDescent="0.3">
      <c r="A3402">
        <v>2768638</v>
      </c>
      <c r="B3402">
        <v>1</v>
      </c>
      <c r="C3402" t="s">
        <v>80</v>
      </c>
      <c r="D3402" t="s">
        <v>100</v>
      </c>
      <c r="E3402" t="s">
        <v>132</v>
      </c>
      <c r="F3402" t="s">
        <v>9681</v>
      </c>
      <c r="G3402" t="s">
        <v>134</v>
      </c>
      <c r="H3402" t="s">
        <v>135</v>
      </c>
      <c r="I3402" t="s">
        <v>136</v>
      </c>
      <c r="J3402" t="s">
        <v>137</v>
      </c>
      <c r="K3402" t="s">
        <v>138</v>
      </c>
      <c r="L3402" t="s">
        <v>9682</v>
      </c>
      <c r="M3402" t="s">
        <v>7924</v>
      </c>
      <c r="N3402" s="26">
        <v>1.8586111110000001</v>
      </c>
      <c r="O3402">
        <v>0</v>
      </c>
      <c r="P3402">
        <v>1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 s="26">
        <v>0</v>
      </c>
      <c r="X3402" s="26">
        <v>0.42774601239888893</v>
      </c>
      <c r="Y3402" s="26">
        <v>0</v>
      </c>
      <c r="Z3402" s="26">
        <v>0</v>
      </c>
      <c r="AA3402" s="26">
        <v>0</v>
      </c>
      <c r="AB3402" s="26">
        <v>0</v>
      </c>
      <c r="AC3402" s="26">
        <v>0</v>
      </c>
      <c r="AD3402" s="26">
        <v>0</v>
      </c>
      <c r="AE3402" s="26">
        <v>0.42774601239888893</v>
      </c>
    </row>
    <row r="3403" spans="1:31" x14ac:dyDescent="0.3">
      <c r="A3403">
        <v>2769365</v>
      </c>
      <c r="B3403">
        <v>1</v>
      </c>
      <c r="C3403" t="s">
        <v>80</v>
      </c>
      <c r="D3403" t="s">
        <v>95</v>
      </c>
      <c r="E3403" t="s">
        <v>132</v>
      </c>
      <c r="F3403" t="s">
        <v>9683</v>
      </c>
      <c r="G3403" t="s">
        <v>197</v>
      </c>
      <c r="H3403" t="s">
        <v>135</v>
      </c>
      <c r="I3403" t="s">
        <v>136</v>
      </c>
      <c r="J3403" t="s">
        <v>137</v>
      </c>
      <c r="K3403" t="s">
        <v>138</v>
      </c>
      <c r="L3403" t="s">
        <v>9684</v>
      </c>
      <c r="M3403" t="s">
        <v>9685</v>
      </c>
      <c r="N3403" s="26">
        <v>2.1033333330000001</v>
      </c>
      <c r="O3403">
        <v>0</v>
      </c>
      <c r="P3403">
        <v>1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 s="26">
        <v>0</v>
      </c>
      <c r="X3403" s="26">
        <v>0.37481932602988399</v>
      </c>
      <c r="Y3403" s="26">
        <v>0</v>
      </c>
      <c r="Z3403" s="26">
        <v>0</v>
      </c>
      <c r="AA3403" s="26">
        <v>0</v>
      </c>
      <c r="AB3403" s="26">
        <v>0</v>
      </c>
      <c r="AC3403" s="26">
        <v>0</v>
      </c>
      <c r="AD3403" s="26">
        <v>0</v>
      </c>
      <c r="AE3403" s="26">
        <v>0.37481932602988399</v>
      </c>
    </row>
    <row r="3404" spans="1:31" x14ac:dyDescent="0.3">
      <c r="A3404">
        <v>2769371</v>
      </c>
      <c r="B3404">
        <v>1</v>
      </c>
      <c r="C3404" t="s">
        <v>80</v>
      </c>
      <c r="D3404" t="s">
        <v>83</v>
      </c>
      <c r="E3404" t="s">
        <v>141</v>
      </c>
      <c r="F3404" t="s">
        <v>9686</v>
      </c>
      <c r="G3404" t="s">
        <v>143</v>
      </c>
      <c r="H3404" t="s">
        <v>135</v>
      </c>
      <c r="I3404" t="s">
        <v>136</v>
      </c>
      <c r="J3404" t="s">
        <v>137</v>
      </c>
      <c r="K3404" t="s">
        <v>138</v>
      </c>
      <c r="L3404" t="s">
        <v>9687</v>
      </c>
      <c r="M3404" t="s">
        <v>9688</v>
      </c>
      <c r="N3404" s="26">
        <v>0.35277777700000001</v>
      </c>
      <c r="O3404">
        <v>0</v>
      </c>
      <c r="P3404">
        <v>247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 s="26">
        <v>0</v>
      </c>
      <c r="X3404" s="26">
        <v>26.855780891133207</v>
      </c>
      <c r="Y3404" s="26">
        <v>0</v>
      </c>
      <c r="Z3404" s="26">
        <v>0</v>
      </c>
      <c r="AA3404" s="26">
        <v>0</v>
      </c>
      <c r="AB3404" s="26">
        <v>0</v>
      </c>
      <c r="AC3404" s="26">
        <v>0</v>
      </c>
      <c r="AD3404" s="26">
        <v>0</v>
      </c>
      <c r="AE3404" s="26">
        <v>26.855780891133207</v>
      </c>
    </row>
    <row r="3405" spans="1:31" x14ac:dyDescent="0.3">
      <c r="A3405">
        <v>2768581</v>
      </c>
      <c r="B3405">
        <v>1</v>
      </c>
      <c r="C3405" t="s">
        <v>80</v>
      </c>
      <c r="D3405" t="s">
        <v>97</v>
      </c>
      <c r="E3405" t="s">
        <v>157</v>
      </c>
      <c r="F3405" t="s">
        <v>9689</v>
      </c>
      <c r="G3405" t="s">
        <v>159</v>
      </c>
      <c r="H3405" t="s">
        <v>149</v>
      </c>
      <c r="I3405" t="s">
        <v>136</v>
      </c>
      <c r="J3405" t="s">
        <v>137</v>
      </c>
      <c r="K3405" t="s">
        <v>138</v>
      </c>
      <c r="L3405" t="s">
        <v>9690</v>
      </c>
      <c r="M3405" t="s">
        <v>9691</v>
      </c>
      <c r="N3405" s="26">
        <v>0.39138888799999999</v>
      </c>
      <c r="O3405">
        <v>4</v>
      </c>
      <c r="P3405">
        <v>7367</v>
      </c>
      <c r="Q3405">
        <v>1</v>
      </c>
      <c r="R3405">
        <v>115</v>
      </c>
      <c r="S3405">
        <v>22</v>
      </c>
      <c r="T3405">
        <v>818</v>
      </c>
      <c r="U3405">
        <v>1</v>
      </c>
      <c r="V3405">
        <v>4</v>
      </c>
      <c r="W3405" s="26">
        <v>4.28588594777057</v>
      </c>
      <c r="X3405" s="26">
        <v>375.2945775440773</v>
      </c>
      <c r="Y3405" s="26">
        <v>0.1328174913422222</v>
      </c>
      <c r="Z3405" s="26">
        <v>8.4754122983103404</v>
      </c>
      <c r="AA3405" s="26">
        <v>137.41036241835084</v>
      </c>
      <c r="AB3405" s="26">
        <v>169.76626709041304</v>
      </c>
      <c r="AC3405" s="26">
        <v>18.74355293827994</v>
      </c>
      <c r="AD3405" s="26">
        <v>0.64268683760847711</v>
      </c>
      <c r="AE3405" s="26">
        <v>714.75156256615276</v>
      </c>
    </row>
    <row r="3406" spans="1:31" x14ac:dyDescent="0.3">
      <c r="A3406">
        <v>2769546</v>
      </c>
      <c r="B3406">
        <v>1</v>
      </c>
      <c r="C3406" t="s">
        <v>81</v>
      </c>
      <c r="D3406" t="s">
        <v>128</v>
      </c>
      <c r="E3406" t="s">
        <v>152</v>
      </c>
      <c r="F3406" t="s">
        <v>7644</v>
      </c>
      <c r="G3406" t="s">
        <v>159</v>
      </c>
      <c r="H3406" t="s">
        <v>149</v>
      </c>
      <c r="I3406" t="s">
        <v>136</v>
      </c>
      <c r="J3406" t="s">
        <v>137</v>
      </c>
      <c r="K3406" t="s">
        <v>138</v>
      </c>
      <c r="L3406" t="s">
        <v>9692</v>
      </c>
      <c r="M3406" t="s">
        <v>9693</v>
      </c>
      <c r="N3406" s="26">
        <v>0.40444444400000001</v>
      </c>
      <c r="O3406">
        <v>6</v>
      </c>
      <c r="P3406">
        <v>643</v>
      </c>
      <c r="Q3406">
        <v>100</v>
      </c>
      <c r="R3406">
        <v>30</v>
      </c>
      <c r="S3406">
        <v>6</v>
      </c>
      <c r="T3406">
        <v>69</v>
      </c>
      <c r="U3406">
        <v>0</v>
      </c>
      <c r="V3406">
        <v>0</v>
      </c>
      <c r="W3406" s="26">
        <v>0.22523648762159998</v>
      </c>
      <c r="X3406" s="26">
        <v>38.506342706714804</v>
      </c>
      <c r="Y3406" s="26">
        <v>9.9686771179301967</v>
      </c>
      <c r="Z3406" s="26">
        <v>1.3749665752508746</v>
      </c>
      <c r="AA3406" s="26">
        <v>10.879516685993671</v>
      </c>
      <c r="AB3406" s="26">
        <v>7.8126761248972842</v>
      </c>
      <c r="AC3406" s="26">
        <v>0</v>
      </c>
      <c r="AD3406" s="26">
        <v>0</v>
      </c>
      <c r="AE3406" s="26">
        <v>68.767415698408428</v>
      </c>
    </row>
    <row r="3407" spans="1:31" x14ac:dyDescent="0.3">
      <c r="A3407">
        <v>2769878</v>
      </c>
      <c r="B3407">
        <v>1</v>
      </c>
      <c r="C3407" t="s">
        <v>81</v>
      </c>
      <c r="D3407" t="s">
        <v>118</v>
      </c>
      <c r="E3407" t="s">
        <v>146</v>
      </c>
      <c r="F3407" t="s">
        <v>2041</v>
      </c>
      <c r="G3407" t="s">
        <v>159</v>
      </c>
      <c r="H3407" t="s">
        <v>149</v>
      </c>
      <c r="I3407" t="s">
        <v>566</v>
      </c>
      <c r="J3407" t="s">
        <v>137</v>
      </c>
      <c r="K3407" t="s">
        <v>138</v>
      </c>
      <c r="L3407" t="s">
        <v>9694</v>
      </c>
      <c r="M3407" t="s">
        <v>9695</v>
      </c>
      <c r="N3407" s="26">
        <v>9.4444439999999998E-3</v>
      </c>
      <c r="O3407">
        <v>0</v>
      </c>
      <c r="P3407">
        <v>2</v>
      </c>
      <c r="Q3407">
        <v>11</v>
      </c>
      <c r="R3407">
        <v>67</v>
      </c>
      <c r="S3407">
        <v>6</v>
      </c>
      <c r="T3407">
        <v>8</v>
      </c>
      <c r="U3407">
        <v>0</v>
      </c>
      <c r="V3407">
        <v>0</v>
      </c>
      <c r="W3407" s="26">
        <v>0</v>
      </c>
      <c r="X3407" s="26">
        <v>2.0194404455555555E-3</v>
      </c>
      <c r="Y3407" s="26">
        <v>0.52295508919001776</v>
      </c>
      <c r="Z3407" s="26">
        <v>0.1379770537762964</v>
      </c>
      <c r="AA3407" s="26">
        <v>8.6299082456939888E-2</v>
      </c>
      <c r="AB3407" s="26">
        <v>1.9726003937886167E-2</v>
      </c>
      <c r="AC3407" s="26">
        <v>0</v>
      </c>
      <c r="AD3407" s="26">
        <v>0</v>
      </c>
      <c r="AE3407" s="26">
        <v>0.76897666980669577</v>
      </c>
    </row>
    <row r="3408" spans="1:31" x14ac:dyDescent="0.3">
      <c r="A3408">
        <v>2769686</v>
      </c>
      <c r="B3408">
        <v>1</v>
      </c>
      <c r="C3408" t="s">
        <v>80</v>
      </c>
      <c r="D3408" t="s">
        <v>82</v>
      </c>
      <c r="E3408" t="s">
        <v>166</v>
      </c>
      <c r="F3408" t="s">
        <v>6845</v>
      </c>
      <c r="G3408" t="s">
        <v>204</v>
      </c>
      <c r="H3408" t="s">
        <v>135</v>
      </c>
      <c r="I3408" t="s">
        <v>136</v>
      </c>
      <c r="J3408" t="s">
        <v>137</v>
      </c>
      <c r="K3408" t="s">
        <v>138</v>
      </c>
      <c r="L3408" t="s">
        <v>9696</v>
      </c>
      <c r="M3408" t="s">
        <v>9697</v>
      </c>
      <c r="N3408" s="26">
        <v>2.9394444439999998</v>
      </c>
      <c r="O3408">
        <v>0</v>
      </c>
      <c r="P3408">
        <v>1</v>
      </c>
      <c r="Q3408">
        <v>0</v>
      </c>
      <c r="R3408">
        <v>0</v>
      </c>
      <c r="S3408">
        <v>0</v>
      </c>
      <c r="T3408">
        <v>12</v>
      </c>
      <c r="U3408">
        <v>0</v>
      </c>
      <c r="V3408">
        <v>0</v>
      </c>
      <c r="W3408" s="26">
        <v>0</v>
      </c>
      <c r="X3408" s="26">
        <v>4.6666757480222227E-5</v>
      </c>
      <c r="Y3408" s="26">
        <v>0</v>
      </c>
      <c r="Z3408" s="26">
        <v>0</v>
      </c>
      <c r="AA3408" s="26">
        <v>0</v>
      </c>
      <c r="AB3408" s="26">
        <v>17.172498900997308</v>
      </c>
      <c r="AC3408" s="26">
        <v>0</v>
      </c>
      <c r="AD3408" s="26">
        <v>0</v>
      </c>
      <c r="AE3408" s="26">
        <v>17.172545567754788</v>
      </c>
    </row>
    <row r="3409" spans="1:31" x14ac:dyDescent="0.3">
      <c r="A3409">
        <v>2769832</v>
      </c>
      <c r="B3409">
        <v>1</v>
      </c>
      <c r="C3409" t="s">
        <v>80</v>
      </c>
      <c r="D3409" t="s">
        <v>105</v>
      </c>
      <c r="E3409" t="s">
        <v>157</v>
      </c>
      <c r="F3409" t="s">
        <v>9698</v>
      </c>
      <c r="G3409" t="s">
        <v>628</v>
      </c>
      <c r="H3409" t="s">
        <v>149</v>
      </c>
      <c r="I3409" t="s">
        <v>136</v>
      </c>
      <c r="J3409" t="s">
        <v>137</v>
      </c>
      <c r="K3409" t="s">
        <v>187</v>
      </c>
      <c r="L3409" t="s">
        <v>9699</v>
      </c>
      <c r="M3409" t="s">
        <v>9700</v>
      </c>
      <c r="N3409" s="26">
        <v>3.8683333329999998</v>
      </c>
      <c r="O3409">
        <v>0</v>
      </c>
      <c r="P3409">
        <v>2967</v>
      </c>
      <c r="Q3409">
        <v>0</v>
      </c>
      <c r="R3409">
        <v>0</v>
      </c>
      <c r="S3409">
        <v>1</v>
      </c>
      <c r="T3409">
        <v>834</v>
      </c>
      <c r="U3409">
        <v>0</v>
      </c>
      <c r="V3409">
        <v>2</v>
      </c>
      <c r="W3409" s="26">
        <v>0</v>
      </c>
      <c r="X3409" s="26">
        <v>2428.395992312805</v>
      </c>
      <c r="Y3409" s="26">
        <v>0</v>
      </c>
      <c r="Z3409" s="26">
        <v>0</v>
      </c>
      <c r="AA3409" s="26">
        <v>109.61615522035922</v>
      </c>
      <c r="AB3409" s="26">
        <v>2649.8098847588599</v>
      </c>
      <c r="AC3409" s="26">
        <v>0</v>
      </c>
      <c r="AD3409" s="26">
        <v>17.306737450181803</v>
      </c>
      <c r="AE3409" s="26">
        <v>5205.1287697422058</v>
      </c>
    </row>
    <row r="3410" spans="1:31" x14ac:dyDescent="0.3">
      <c r="A3410">
        <v>2769500</v>
      </c>
      <c r="B3410">
        <v>1</v>
      </c>
      <c r="C3410" t="s">
        <v>80</v>
      </c>
      <c r="D3410" t="s">
        <v>87</v>
      </c>
      <c r="E3410" t="s">
        <v>166</v>
      </c>
      <c r="F3410" t="s">
        <v>9701</v>
      </c>
      <c r="G3410" t="s">
        <v>232</v>
      </c>
      <c r="H3410" t="s">
        <v>135</v>
      </c>
      <c r="I3410" t="s">
        <v>136</v>
      </c>
      <c r="J3410" t="s">
        <v>137</v>
      </c>
      <c r="K3410" t="s">
        <v>138</v>
      </c>
      <c r="L3410" t="s">
        <v>9702</v>
      </c>
      <c r="M3410" t="s">
        <v>9703</v>
      </c>
      <c r="N3410" s="26">
        <v>0.57166666600000005</v>
      </c>
      <c r="O3410">
        <v>0</v>
      </c>
      <c r="P3410">
        <v>14</v>
      </c>
      <c r="Q3410">
        <v>0</v>
      </c>
      <c r="R3410">
        <v>0</v>
      </c>
      <c r="S3410">
        <v>0</v>
      </c>
      <c r="T3410">
        <v>5</v>
      </c>
      <c r="U3410">
        <v>0</v>
      </c>
      <c r="V3410">
        <v>0</v>
      </c>
      <c r="W3410" s="26">
        <v>0</v>
      </c>
      <c r="X3410" s="26">
        <v>2.0384197463985907</v>
      </c>
      <c r="Y3410" s="26">
        <v>0</v>
      </c>
      <c r="Z3410" s="26">
        <v>0</v>
      </c>
      <c r="AA3410" s="26">
        <v>0</v>
      </c>
      <c r="AB3410" s="26">
        <v>2.2512657488217789</v>
      </c>
      <c r="AC3410" s="26">
        <v>0</v>
      </c>
      <c r="AD3410" s="26">
        <v>0</v>
      </c>
      <c r="AE3410" s="26">
        <v>4.28968549522037</v>
      </c>
    </row>
    <row r="3411" spans="1:31" x14ac:dyDescent="0.3">
      <c r="A3411">
        <v>2769732</v>
      </c>
      <c r="B3411">
        <v>1</v>
      </c>
      <c r="C3411" t="s">
        <v>80</v>
      </c>
      <c r="D3411" t="s">
        <v>105</v>
      </c>
      <c r="E3411" t="s">
        <v>132</v>
      </c>
      <c r="F3411" t="s">
        <v>9704</v>
      </c>
      <c r="G3411" t="s">
        <v>134</v>
      </c>
      <c r="H3411" t="s">
        <v>135</v>
      </c>
      <c r="I3411" t="s">
        <v>136</v>
      </c>
      <c r="J3411" t="s">
        <v>137</v>
      </c>
      <c r="K3411" t="s">
        <v>138</v>
      </c>
      <c r="L3411" t="s">
        <v>9705</v>
      </c>
      <c r="M3411" t="s">
        <v>9706</v>
      </c>
      <c r="N3411" s="26">
        <v>2.9469444440000001</v>
      </c>
      <c r="O3411">
        <v>0</v>
      </c>
      <c r="P3411">
        <v>20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 s="26">
        <v>0</v>
      </c>
      <c r="X3411" s="26">
        <v>12.633323755215226</v>
      </c>
      <c r="Y3411" s="26">
        <v>0</v>
      </c>
      <c r="Z3411" s="26">
        <v>0</v>
      </c>
      <c r="AA3411" s="26">
        <v>0</v>
      </c>
      <c r="AB3411" s="26">
        <v>0</v>
      </c>
      <c r="AC3411" s="26">
        <v>0</v>
      </c>
      <c r="AD3411" s="26">
        <v>0</v>
      </c>
      <c r="AE3411" s="26">
        <v>12.633323755215226</v>
      </c>
    </row>
    <row r="3412" spans="1:31" x14ac:dyDescent="0.3">
      <c r="A3412">
        <v>2770081</v>
      </c>
      <c r="B3412">
        <v>2</v>
      </c>
      <c r="C3412" t="s">
        <v>80</v>
      </c>
      <c r="D3412" t="s">
        <v>103</v>
      </c>
      <c r="E3412" t="s">
        <v>141</v>
      </c>
      <c r="F3412" t="s">
        <v>9707</v>
      </c>
      <c r="G3412" t="s">
        <v>303</v>
      </c>
      <c r="H3412" t="s">
        <v>135</v>
      </c>
      <c r="I3412" t="s">
        <v>136</v>
      </c>
      <c r="J3412" t="s">
        <v>137</v>
      </c>
      <c r="K3412" t="s">
        <v>138</v>
      </c>
      <c r="L3412" t="s">
        <v>9708</v>
      </c>
      <c r="M3412" t="s">
        <v>9709</v>
      </c>
      <c r="N3412" s="26">
        <v>1.38</v>
      </c>
      <c r="O3412">
        <v>0</v>
      </c>
      <c r="P3412">
        <v>177</v>
      </c>
      <c r="Q3412">
        <v>0</v>
      </c>
      <c r="R3412">
        <v>5</v>
      </c>
      <c r="S3412">
        <v>0</v>
      </c>
      <c r="T3412">
        <v>15</v>
      </c>
      <c r="U3412">
        <v>0</v>
      </c>
      <c r="V3412">
        <v>0</v>
      </c>
      <c r="W3412" s="26">
        <v>0</v>
      </c>
      <c r="X3412" s="26">
        <v>93.458919889444971</v>
      </c>
      <c r="Y3412" s="26">
        <v>0</v>
      </c>
      <c r="Z3412" s="26">
        <v>0.31705043796180904</v>
      </c>
      <c r="AA3412" s="26">
        <v>0</v>
      </c>
      <c r="AB3412" s="26">
        <v>44.552109128309546</v>
      </c>
      <c r="AC3412" s="26">
        <v>0</v>
      </c>
      <c r="AD3412" s="26">
        <v>0</v>
      </c>
      <c r="AE3412" s="26">
        <v>138.32807945571633</v>
      </c>
    </row>
    <row r="3413" spans="1:31" x14ac:dyDescent="0.3">
      <c r="A3413">
        <v>2769895</v>
      </c>
      <c r="B3413">
        <v>1</v>
      </c>
      <c r="C3413" t="s">
        <v>80</v>
      </c>
      <c r="D3413" t="s">
        <v>91</v>
      </c>
      <c r="E3413" t="s">
        <v>152</v>
      </c>
      <c r="F3413" t="s">
        <v>9667</v>
      </c>
      <c r="G3413" t="s">
        <v>159</v>
      </c>
      <c r="H3413" t="s">
        <v>149</v>
      </c>
      <c r="I3413" t="s">
        <v>136</v>
      </c>
      <c r="J3413" t="s">
        <v>137</v>
      </c>
      <c r="K3413" t="s">
        <v>138</v>
      </c>
      <c r="L3413" t="s">
        <v>9710</v>
      </c>
      <c r="M3413" t="s">
        <v>9711</v>
      </c>
      <c r="N3413" s="26">
        <v>1.090833333</v>
      </c>
      <c r="O3413">
        <v>3</v>
      </c>
      <c r="P3413">
        <v>0</v>
      </c>
      <c r="Q3413">
        <v>1</v>
      </c>
      <c r="R3413">
        <v>0</v>
      </c>
      <c r="S3413">
        <v>2</v>
      </c>
      <c r="T3413">
        <v>0</v>
      </c>
      <c r="U3413">
        <v>0</v>
      </c>
      <c r="V3413">
        <v>0</v>
      </c>
      <c r="W3413" s="26">
        <v>0.34693480260356035</v>
      </c>
      <c r="X3413" s="26">
        <v>0</v>
      </c>
      <c r="Y3413" s="26">
        <v>0.70122948702300003</v>
      </c>
      <c r="Z3413" s="26">
        <v>0</v>
      </c>
      <c r="AA3413" s="26">
        <v>0.39863619889966484</v>
      </c>
      <c r="AB3413" s="26">
        <v>0</v>
      </c>
      <c r="AC3413" s="26">
        <v>0</v>
      </c>
      <c r="AD3413" s="26">
        <v>0</v>
      </c>
      <c r="AE3413" s="26">
        <v>1.4468004885262253</v>
      </c>
    </row>
    <row r="3414" spans="1:31" x14ac:dyDescent="0.3">
      <c r="A3414">
        <v>2769978</v>
      </c>
      <c r="B3414">
        <v>1</v>
      </c>
      <c r="C3414" t="s">
        <v>80</v>
      </c>
      <c r="D3414" t="s">
        <v>100</v>
      </c>
      <c r="E3414" t="s">
        <v>132</v>
      </c>
      <c r="F3414" t="s">
        <v>9712</v>
      </c>
      <c r="G3414" t="s">
        <v>134</v>
      </c>
      <c r="H3414" t="s">
        <v>135</v>
      </c>
      <c r="I3414" t="s">
        <v>136</v>
      </c>
      <c r="J3414" t="s">
        <v>137</v>
      </c>
      <c r="K3414" t="s">
        <v>138</v>
      </c>
      <c r="L3414" t="s">
        <v>9713</v>
      </c>
      <c r="M3414" t="s">
        <v>9714</v>
      </c>
      <c r="N3414" s="26">
        <v>6.7555555549999999</v>
      </c>
      <c r="O3414">
        <v>0</v>
      </c>
      <c r="P3414">
        <v>8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 s="26">
        <v>0</v>
      </c>
      <c r="X3414" s="26">
        <v>11.027881046086355</v>
      </c>
      <c r="Y3414" s="26">
        <v>0</v>
      </c>
      <c r="Z3414" s="26">
        <v>0</v>
      </c>
      <c r="AA3414" s="26">
        <v>0</v>
      </c>
      <c r="AB3414" s="26">
        <v>0</v>
      </c>
      <c r="AC3414" s="26">
        <v>0</v>
      </c>
      <c r="AD3414" s="26">
        <v>0</v>
      </c>
      <c r="AE3414" s="26">
        <v>11.027881046086355</v>
      </c>
    </row>
    <row r="3415" spans="1:31" x14ac:dyDescent="0.3">
      <c r="A3415">
        <v>2770333</v>
      </c>
      <c r="B3415">
        <v>1</v>
      </c>
      <c r="C3415" t="s">
        <v>80</v>
      </c>
      <c r="D3415" t="s">
        <v>83</v>
      </c>
      <c r="E3415" t="s">
        <v>132</v>
      </c>
      <c r="F3415" t="s">
        <v>9715</v>
      </c>
      <c r="G3415" t="s">
        <v>197</v>
      </c>
      <c r="H3415" t="s">
        <v>135</v>
      </c>
      <c r="I3415" t="s">
        <v>136</v>
      </c>
      <c r="J3415" t="s">
        <v>137</v>
      </c>
      <c r="K3415" t="s">
        <v>138</v>
      </c>
      <c r="L3415" t="s">
        <v>9716</v>
      </c>
      <c r="M3415" t="s">
        <v>9717</v>
      </c>
      <c r="N3415" s="26">
        <v>1.0861111109999999</v>
      </c>
      <c r="O3415">
        <v>0</v>
      </c>
      <c r="P3415">
        <v>4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 s="26">
        <v>0</v>
      </c>
      <c r="X3415" s="26">
        <v>1.6375581977962852</v>
      </c>
      <c r="Y3415" s="26">
        <v>0</v>
      </c>
      <c r="Z3415" s="26">
        <v>0</v>
      </c>
      <c r="AA3415" s="26">
        <v>0</v>
      </c>
      <c r="AB3415" s="26">
        <v>0</v>
      </c>
      <c r="AC3415" s="26">
        <v>0</v>
      </c>
      <c r="AD3415" s="26">
        <v>0</v>
      </c>
      <c r="AE3415" s="26">
        <v>1.6375581977962852</v>
      </c>
    </row>
    <row r="3416" spans="1:31" x14ac:dyDescent="0.3">
      <c r="A3416">
        <v>2770081</v>
      </c>
      <c r="B3416">
        <v>1</v>
      </c>
      <c r="C3416" t="s">
        <v>80</v>
      </c>
      <c r="D3416" t="s">
        <v>103</v>
      </c>
      <c r="E3416" t="s">
        <v>170</v>
      </c>
      <c r="F3416" t="s">
        <v>9718</v>
      </c>
      <c r="G3416" t="s">
        <v>303</v>
      </c>
      <c r="H3416" t="s">
        <v>135</v>
      </c>
      <c r="I3416" t="s">
        <v>136</v>
      </c>
      <c r="J3416" t="s">
        <v>137</v>
      </c>
      <c r="K3416" t="s">
        <v>138</v>
      </c>
      <c r="L3416" t="s">
        <v>9719</v>
      </c>
      <c r="M3416" t="s">
        <v>9708</v>
      </c>
      <c r="N3416" s="26">
        <v>1.021666666</v>
      </c>
      <c r="O3416">
        <v>0</v>
      </c>
      <c r="P3416">
        <v>15</v>
      </c>
      <c r="Q3416">
        <v>0</v>
      </c>
      <c r="R3416">
        <v>3</v>
      </c>
      <c r="S3416">
        <v>0</v>
      </c>
      <c r="T3416">
        <v>2</v>
      </c>
      <c r="U3416">
        <v>0</v>
      </c>
      <c r="V3416">
        <v>0</v>
      </c>
      <c r="W3416" s="26">
        <v>0</v>
      </c>
      <c r="X3416" s="26">
        <v>6.5219471879388013</v>
      </c>
      <c r="Y3416" s="26">
        <v>0</v>
      </c>
      <c r="Z3416" s="26">
        <v>0.24563953143029002</v>
      </c>
      <c r="AA3416" s="26">
        <v>0</v>
      </c>
      <c r="AB3416" s="26">
        <v>27.915697214957966</v>
      </c>
      <c r="AC3416" s="26">
        <v>0</v>
      </c>
      <c r="AD3416" s="26">
        <v>0</v>
      </c>
      <c r="AE3416" s="26">
        <v>34.683283934327058</v>
      </c>
    </row>
    <row r="3417" spans="1:31" x14ac:dyDescent="0.3">
      <c r="A3417">
        <v>2769692</v>
      </c>
      <c r="B3417">
        <v>1</v>
      </c>
      <c r="C3417" t="s">
        <v>80</v>
      </c>
      <c r="D3417" t="s">
        <v>82</v>
      </c>
      <c r="E3417" t="s">
        <v>166</v>
      </c>
      <c r="F3417" t="s">
        <v>7753</v>
      </c>
      <c r="G3417" t="s">
        <v>232</v>
      </c>
      <c r="H3417" t="s">
        <v>135</v>
      </c>
      <c r="I3417" t="s">
        <v>136</v>
      </c>
      <c r="J3417" t="s">
        <v>137</v>
      </c>
      <c r="K3417" t="s">
        <v>138</v>
      </c>
      <c r="L3417" t="s">
        <v>9720</v>
      </c>
      <c r="M3417" t="s">
        <v>9721</v>
      </c>
      <c r="N3417" s="26">
        <v>4.0169444439999999</v>
      </c>
      <c r="O3417">
        <v>0</v>
      </c>
      <c r="P3417">
        <v>49</v>
      </c>
      <c r="Q3417">
        <v>0</v>
      </c>
      <c r="R3417">
        <v>0</v>
      </c>
      <c r="S3417">
        <v>0</v>
      </c>
      <c r="T3417">
        <v>15</v>
      </c>
      <c r="U3417">
        <v>0</v>
      </c>
      <c r="V3417">
        <v>0</v>
      </c>
      <c r="W3417" s="26">
        <v>0</v>
      </c>
      <c r="X3417" s="26">
        <v>60.817763044096637</v>
      </c>
      <c r="Y3417" s="26">
        <v>0</v>
      </c>
      <c r="Z3417" s="26">
        <v>0</v>
      </c>
      <c r="AA3417" s="26">
        <v>0</v>
      </c>
      <c r="AB3417" s="26">
        <v>75.616170341705455</v>
      </c>
      <c r="AC3417" s="26">
        <v>0</v>
      </c>
      <c r="AD3417" s="26">
        <v>0</v>
      </c>
      <c r="AE3417" s="26">
        <v>136.43393338580211</v>
      </c>
    </row>
    <row r="3418" spans="1:31" x14ac:dyDescent="0.3">
      <c r="A3418">
        <v>2769772</v>
      </c>
      <c r="B3418">
        <v>1</v>
      </c>
      <c r="C3418" t="s">
        <v>81</v>
      </c>
      <c r="D3418" t="s">
        <v>128</v>
      </c>
      <c r="E3418" t="s">
        <v>166</v>
      </c>
      <c r="F3418" t="s">
        <v>9722</v>
      </c>
      <c r="G3418" t="s">
        <v>204</v>
      </c>
      <c r="H3418" t="s">
        <v>135</v>
      </c>
      <c r="I3418" t="s">
        <v>136</v>
      </c>
      <c r="J3418" t="s">
        <v>137</v>
      </c>
      <c r="K3418" t="s">
        <v>138</v>
      </c>
      <c r="L3418" t="s">
        <v>9723</v>
      </c>
      <c r="M3418" t="s">
        <v>9724</v>
      </c>
      <c r="N3418" s="26">
        <v>9.6205555549999993</v>
      </c>
      <c r="O3418">
        <v>0</v>
      </c>
      <c r="P3418">
        <v>105</v>
      </c>
      <c r="Q3418">
        <v>0</v>
      </c>
      <c r="R3418">
        <v>0</v>
      </c>
      <c r="S3418">
        <v>0</v>
      </c>
      <c r="T3418">
        <v>1</v>
      </c>
      <c r="U3418">
        <v>0</v>
      </c>
      <c r="V3418">
        <v>0</v>
      </c>
      <c r="W3418" s="26">
        <v>0</v>
      </c>
      <c r="X3418" s="26">
        <v>188.86569711069296</v>
      </c>
      <c r="Y3418" s="26">
        <v>0</v>
      </c>
      <c r="Z3418" s="26">
        <v>0</v>
      </c>
      <c r="AA3418" s="26">
        <v>0</v>
      </c>
      <c r="AB3418" s="26">
        <v>0.8537878349273802</v>
      </c>
      <c r="AC3418" s="26">
        <v>0</v>
      </c>
      <c r="AD3418" s="26">
        <v>0</v>
      </c>
      <c r="AE3418" s="26">
        <v>189.71948494562034</v>
      </c>
    </row>
    <row r="3419" spans="1:31" x14ac:dyDescent="0.3">
      <c r="A3419">
        <v>2770393</v>
      </c>
      <c r="B3419">
        <v>1</v>
      </c>
      <c r="C3419" t="s">
        <v>80</v>
      </c>
      <c r="D3419" t="s">
        <v>105</v>
      </c>
      <c r="E3419" t="s">
        <v>166</v>
      </c>
      <c r="F3419" t="s">
        <v>9725</v>
      </c>
      <c r="G3419" t="s">
        <v>232</v>
      </c>
      <c r="H3419" t="s">
        <v>135</v>
      </c>
      <c r="I3419" t="s">
        <v>136</v>
      </c>
      <c r="J3419" t="s">
        <v>137</v>
      </c>
      <c r="K3419" t="s">
        <v>138</v>
      </c>
      <c r="L3419" t="s">
        <v>9726</v>
      </c>
      <c r="M3419" t="s">
        <v>9727</v>
      </c>
      <c r="N3419" s="26">
        <v>2.57</v>
      </c>
      <c r="O3419">
        <v>0</v>
      </c>
      <c r="P3419">
        <v>25</v>
      </c>
      <c r="Q3419">
        <v>0</v>
      </c>
      <c r="R3419">
        <v>0</v>
      </c>
      <c r="S3419">
        <v>0</v>
      </c>
      <c r="T3419">
        <v>5</v>
      </c>
      <c r="U3419">
        <v>0</v>
      </c>
      <c r="V3419">
        <v>0</v>
      </c>
      <c r="W3419" s="26">
        <v>0</v>
      </c>
      <c r="X3419" s="26">
        <v>12.620003074095303</v>
      </c>
      <c r="Y3419" s="26">
        <v>0</v>
      </c>
      <c r="Z3419" s="26">
        <v>0</v>
      </c>
      <c r="AA3419" s="26">
        <v>0</v>
      </c>
      <c r="AB3419" s="26">
        <v>9.7563966043955563</v>
      </c>
      <c r="AC3419" s="26">
        <v>0</v>
      </c>
      <c r="AD3419" s="26">
        <v>0</v>
      </c>
      <c r="AE3419" s="26">
        <v>22.376399678490859</v>
      </c>
    </row>
    <row r="3420" spans="1:31" x14ac:dyDescent="0.3">
      <c r="A3420">
        <v>2769872</v>
      </c>
      <c r="B3420">
        <v>1</v>
      </c>
      <c r="C3420" t="s">
        <v>80</v>
      </c>
      <c r="D3420" t="s">
        <v>95</v>
      </c>
      <c r="E3420" t="s">
        <v>157</v>
      </c>
      <c r="F3420" t="s">
        <v>9728</v>
      </c>
      <c r="G3420" t="s">
        <v>143</v>
      </c>
      <c r="H3420" t="s">
        <v>149</v>
      </c>
      <c r="I3420" t="s">
        <v>136</v>
      </c>
      <c r="J3420" t="s">
        <v>137</v>
      </c>
      <c r="K3420" t="s">
        <v>138</v>
      </c>
      <c r="L3420" t="s">
        <v>9729</v>
      </c>
      <c r="M3420" t="s">
        <v>9730</v>
      </c>
      <c r="N3420" s="26">
        <v>2.145</v>
      </c>
      <c r="O3420">
        <v>0</v>
      </c>
      <c r="P3420">
        <v>0</v>
      </c>
      <c r="Q3420">
        <v>0</v>
      </c>
      <c r="R3420">
        <v>0</v>
      </c>
      <c r="S3420">
        <v>3</v>
      </c>
      <c r="T3420">
        <v>0</v>
      </c>
      <c r="U3420">
        <v>2</v>
      </c>
      <c r="V3420">
        <v>0</v>
      </c>
      <c r="W3420" s="26">
        <v>0</v>
      </c>
      <c r="X3420" s="26">
        <v>0</v>
      </c>
      <c r="Y3420" s="26">
        <v>0</v>
      </c>
      <c r="Z3420" s="26">
        <v>0</v>
      </c>
      <c r="AA3420" s="26">
        <v>97.72802686163422</v>
      </c>
      <c r="AB3420" s="26">
        <v>0</v>
      </c>
      <c r="AC3420" s="26">
        <v>38.236582953858772</v>
      </c>
      <c r="AD3420" s="26">
        <v>0</v>
      </c>
      <c r="AE3420" s="26">
        <v>135.96460981549299</v>
      </c>
    </row>
    <row r="3421" spans="1:31" x14ac:dyDescent="0.3">
      <c r="A3421">
        <v>2770001</v>
      </c>
      <c r="B3421">
        <v>1</v>
      </c>
      <c r="C3421" t="s">
        <v>80</v>
      </c>
      <c r="D3421" t="s">
        <v>82</v>
      </c>
      <c r="E3421" t="s">
        <v>132</v>
      </c>
      <c r="F3421" t="s">
        <v>9731</v>
      </c>
      <c r="G3421" t="s">
        <v>197</v>
      </c>
      <c r="H3421" t="s">
        <v>135</v>
      </c>
      <c r="I3421" t="s">
        <v>136</v>
      </c>
      <c r="J3421" t="s">
        <v>137</v>
      </c>
      <c r="K3421" t="s">
        <v>138</v>
      </c>
      <c r="L3421" t="s">
        <v>9732</v>
      </c>
      <c r="M3421" t="s">
        <v>9733</v>
      </c>
      <c r="N3421" s="26">
        <v>1.1225000000000001</v>
      </c>
      <c r="O3421">
        <v>0</v>
      </c>
      <c r="P3421">
        <v>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 s="26">
        <v>0</v>
      </c>
      <c r="X3421" s="26">
        <v>0</v>
      </c>
      <c r="Y3421" s="26">
        <v>0</v>
      </c>
      <c r="Z3421" s="26">
        <v>0</v>
      </c>
      <c r="AA3421" s="26">
        <v>0</v>
      </c>
      <c r="AB3421" s="26">
        <v>0</v>
      </c>
      <c r="AC3421" s="26">
        <v>0</v>
      </c>
      <c r="AD3421" s="26">
        <v>0</v>
      </c>
      <c r="AE3421" s="26">
        <v>0</v>
      </c>
    </row>
    <row r="3422" spans="1:31" x14ac:dyDescent="0.3">
      <c r="A3422">
        <v>2769858</v>
      </c>
      <c r="B3422">
        <v>1</v>
      </c>
      <c r="C3422" t="s">
        <v>81</v>
      </c>
      <c r="D3422" t="s">
        <v>112</v>
      </c>
      <c r="E3422" t="s">
        <v>141</v>
      </c>
      <c r="F3422" t="s">
        <v>8505</v>
      </c>
      <c r="G3422" t="s">
        <v>186</v>
      </c>
      <c r="H3422" t="s">
        <v>135</v>
      </c>
      <c r="I3422" t="s">
        <v>136</v>
      </c>
      <c r="J3422" t="s">
        <v>137</v>
      </c>
      <c r="K3422" t="s">
        <v>187</v>
      </c>
      <c r="L3422" t="s">
        <v>9734</v>
      </c>
      <c r="M3422" t="s">
        <v>9735</v>
      </c>
      <c r="N3422" s="26">
        <v>3.1930555549999999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151</v>
      </c>
      <c r="U3422">
        <v>0</v>
      </c>
      <c r="V3422">
        <v>0</v>
      </c>
      <c r="W3422" s="26">
        <v>0</v>
      </c>
      <c r="X3422" s="26">
        <v>0</v>
      </c>
      <c r="Y3422" s="26">
        <v>0</v>
      </c>
      <c r="Z3422" s="26">
        <v>0</v>
      </c>
      <c r="AA3422" s="26">
        <v>0</v>
      </c>
      <c r="AB3422" s="26">
        <v>232.03524938114626</v>
      </c>
      <c r="AC3422" s="26">
        <v>0</v>
      </c>
      <c r="AD3422" s="26">
        <v>0</v>
      </c>
      <c r="AE3422" s="26">
        <v>232.03524938114626</v>
      </c>
    </row>
    <row r="3423" spans="1:31" x14ac:dyDescent="0.3">
      <c r="A3423">
        <v>2770250</v>
      </c>
      <c r="B3423">
        <v>1</v>
      </c>
      <c r="C3423" t="s">
        <v>80</v>
      </c>
      <c r="D3423" t="s">
        <v>95</v>
      </c>
      <c r="E3423" t="s">
        <v>132</v>
      </c>
      <c r="F3423" t="s">
        <v>9736</v>
      </c>
      <c r="G3423" t="s">
        <v>197</v>
      </c>
      <c r="H3423" t="s">
        <v>135</v>
      </c>
      <c r="I3423" t="s">
        <v>136</v>
      </c>
      <c r="J3423" t="s">
        <v>137</v>
      </c>
      <c r="K3423" t="s">
        <v>138</v>
      </c>
      <c r="L3423" t="s">
        <v>9737</v>
      </c>
      <c r="M3423" t="s">
        <v>9738</v>
      </c>
      <c r="N3423" s="26">
        <v>2.673333333</v>
      </c>
      <c r="O3423">
        <v>0</v>
      </c>
      <c r="P3423">
        <v>4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 s="26">
        <v>0</v>
      </c>
      <c r="X3423" s="26">
        <v>1.514039933583172</v>
      </c>
      <c r="Y3423" s="26">
        <v>0</v>
      </c>
      <c r="Z3423" s="26">
        <v>0</v>
      </c>
      <c r="AA3423" s="26">
        <v>0</v>
      </c>
      <c r="AB3423" s="26">
        <v>0</v>
      </c>
      <c r="AC3423" s="26">
        <v>0</v>
      </c>
      <c r="AD3423" s="26">
        <v>0</v>
      </c>
      <c r="AE3423" s="26">
        <v>1.514039933583172</v>
      </c>
    </row>
    <row r="3424" spans="1:31" x14ac:dyDescent="0.3">
      <c r="A3424">
        <v>2769566</v>
      </c>
      <c r="B3424">
        <v>1</v>
      </c>
      <c r="C3424" t="s">
        <v>81</v>
      </c>
      <c r="D3424" t="s">
        <v>127</v>
      </c>
      <c r="E3424" t="s">
        <v>141</v>
      </c>
      <c r="F3424" t="s">
        <v>4858</v>
      </c>
      <c r="G3424" t="s">
        <v>344</v>
      </c>
      <c r="H3424" t="s">
        <v>135</v>
      </c>
      <c r="I3424" t="s">
        <v>136</v>
      </c>
      <c r="J3424" t="s">
        <v>137</v>
      </c>
      <c r="K3424" t="s">
        <v>138</v>
      </c>
      <c r="L3424" t="s">
        <v>9739</v>
      </c>
      <c r="M3424" t="s">
        <v>9740</v>
      </c>
      <c r="N3424" s="26">
        <v>0.39861111100000002</v>
      </c>
      <c r="O3424">
        <v>0</v>
      </c>
      <c r="P3424">
        <v>146</v>
      </c>
      <c r="Q3424">
        <v>0</v>
      </c>
      <c r="R3424">
        <v>0</v>
      </c>
      <c r="S3424">
        <v>0</v>
      </c>
      <c r="T3424">
        <v>28</v>
      </c>
      <c r="U3424">
        <v>0</v>
      </c>
      <c r="V3424">
        <v>0</v>
      </c>
      <c r="W3424" s="26">
        <v>0</v>
      </c>
      <c r="X3424" s="26">
        <v>13.38268800134124</v>
      </c>
      <c r="Y3424" s="26">
        <v>0</v>
      </c>
      <c r="Z3424" s="26">
        <v>0</v>
      </c>
      <c r="AA3424" s="26">
        <v>0</v>
      </c>
      <c r="AB3424" s="26">
        <v>6.4731250238632621</v>
      </c>
      <c r="AC3424" s="26">
        <v>0</v>
      </c>
      <c r="AD3424" s="26">
        <v>0</v>
      </c>
      <c r="AE3424" s="26">
        <v>19.855813025204501</v>
      </c>
    </row>
    <row r="3425" spans="1:31" x14ac:dyDescent="0.3">
      <c r="A3425">
        <v>2770064</v>
      </c>
      <c r="B3425">
        <v>1</v>
      </c>
      <c r="C3425" t="s">
        <v>81</v>
      </c>
      <c r="D3425" t="s">
        <v>128</v>
      </c>
      <c r="E3425" t="s">
        <v>146</v>
      </c>
      <c r="F3425" t="s">
        <v>9741</v>
      </c>
      <c r="G3425" t="s">
        <v>248</v>
      </c>
      <c r="H3425" t="s">
        <v>149</v>
      </c>
      <c r="I3425" t="s">
        <v>136</v>
      </c>
      <c r="J3425" t="s">
        <v>137</v>
      </c>
      <c r="K3425" t="s">
        <v>138</v>
      </c>
      <c r="L3425" t="s">
        <v>9742</v>
      </c>
      <c r="M3425" t="s">
        <v>9743</v>
      </c>
      <c r="N3425" s="26">
        <v>1.6219444439999999</v>
      </c>
      <c r="O3425">
        <v>2</v>
      </c>
      <c r="P3425">
        <v>0</v>
      </c>
      <c r="Q3425">
        <v>0</v>
      </c>
      <c r="R3425">
        <v>0</v>
      </c>
      <c r="S3425">
        <v>92</v>
      </c>
      <c r="T3425">
        <v>0</v>
      </c>
      <c r="U3425">
        <v>0</v>
      </c>
      <c r="V3425">
        <v>0</v>
      </c>
      <c r="W3425" s="26">
        <v>0.94794202770111125</v>
      </c>
      <c r="X3425" s="26">
        <v>0</v>
      </c>
      <c r="Y3425" s="26">
        <v>0</v>
      </c>
      <c r="Z3425" s="26">
        <v>0</v>
      </c>
      <c r="AA3425" s="26">
        <v>87.057504650199007</v>
      </c>
      <c r="AB3425" s="26">
        <v>0</v>
      </c>
      <c r="AC3425" s="26">
        <v>0</v>
      </c>
      <c r="AD3425" s="26">
        <v>0</v>
      </c>
      <c r="AE3425" s="26">
        <v>88.005446677900125</v>
      </c>
    </row>
    <row r="3426" spans="1:31" x14ac:dyDescent="0.3">
      <c r="A3426">
        <v>2769815</v>
      </c>
      <c r="B3426">
        <v>1</v>
      </c>
      <c r="C3426" t="s">
        <v>80</v>
      </c>
      <c r="D3426" t="s">
        <v>104</v>
      </c>
      <c r="E3426" t="s">
        <v>146</v>
      </c>
      <c r="F3426" t="s">
        <v>9744</v>
      </c>
      <c r="G3426" t="s">
        <v>148</v>
      </c>
      <c r="H3426" t="s">
        <v>149</v>
      </c>
      <c r="I3426" t="s">
        <v>136</v>
      </c>
      <c r="J3426" t="s">
        <v>137</v>
      </c>
      <c r="K3426" t="s">
        <v>138</v>
      </c>
      <c r="L3426" t="s">
        <v>9745</v>
      </c>
      <c r="M3426" t="s">
        <v>9746</v>
      </c>
      <c r="N3426" s="26">
        <v>4.113611111</v>
      </c>
      <c r="O3426">
        <v>0</v>
      </c>
      <c r="P3426">
        <v>6</v>
      </c>
      <c r="Q3426">
        <v>0</v>
      </c>
      <c r="R3426">
        <v>1</v>
      </c>
      <c r="S3426">
        <v>0</v>
      </c>
      <c r="T3426">
        <v>1</v>
      </c>
      <c r="U3426">
        <v>0</v>
      </c>
      <c r="V3426">
        <v>0</v>
      </c>
      <c r="W3426" s="26">
        <v>0</v>
      </c>
      <c r="X3426" s="26">
        <v>2.2397544204233544</v>
      </c>
      <c r="Y3426" s="26">
        <v>0</v>
      </c>
      <c r="Z3426" s="26">
        <v>0.3058191267560737</v>
      </c>
      <c r="AA3426" s="26">
        <v>0</v>
      </c>
      <c r="AB3426" s="26">
        <v>0</v>
      </c>
      <c r="AC3426" s="26">
        <v>0</v>
      </c>
      <c r="AD3426" s="26">
        <v>0</v>
      </c>
      <c r="AE3426" s="26">
        <v>2.5455735471794281</v>
      </c>
    </row>
    <row r="3427" spans="1:31" x14ac:dyDescent="0.3">
      <c r="A3427">
        <v>2769921</v>
      </c>
      <c r="B3427">
        <v>1</v>
      </c>
      <c r="C3427" t="s">
        <v>80</v>
      </c>
      <c r="D3427" t="s">
        <v>97</v>
      </c>
      <c r="E3427" t="s">
        <v>146</v>
      </c>
      <c r="F3427" t="s">
        <v>9747</v>
      </c>
      <c r="G3427" t="s">
        <v>148</v>
      </c>
      <c r="H3427" t="s">
        <v>149</v>
      </c>
      <c r="I3427" t="s">
        <v>136</v>
      </c>
      <c r="J3427" t="s">
        <v>137</v>
      </c>
      <c r="K3427" t="s">
        <v>138</v>
      </c>
      <c r="L3427" t="s">
        <v>9748</v>
      </c>
      <c r="M3427" t="s">
        <v>9749</v>
      </c>
      <c r="N3427" s="26">
        <v>1.1063888879999999</v>
      </c>
      <c r="O3427">
        <v>0</v>
      </c>
      <c r="P3427">
        <v>0</v>
      </c>
      <c r="Q3427">
        <v>3</v>
      </c>
      <c r="R3427">
        <v>0</v>
      </c>
      <c r="S3427">
        <v>3</v>
      </c>
      <c r="T3427">
        <v>0</v>
      </c>
      <c r="U3427">
        <v>0</v>
      </c>
      <c r="V3427">
        <v>0</v>
      </c>
      <c r="W3427" s="26">
        <v>0</v>
      </c>
      <c r="X3427" s="26">
        <v>0</v>
      </c>
      <c r="Y3427" s="26">
        <v>0.48289175330130946</v>
      </c>
      <c r="Z3427" s="26">
        <v>0</v>
      </c>
      <c r="AA3427" s="26">
        <v>21.793170117960734</v>
      </c>
      <c r="AB3427" s="26">
        <v>0</v>
      </c>
      <c r="AC3427" s="26">
        <v>0</v>
      </c>
      <c r="AD3427" s="26">
        <v>0</v>
      </c>
      <c r="AE3427" s="26">
        <v>22.276061871262044</v>
      </c>
    </row>
    <row r="3428" spans="1:31" x14ac:dyDescent="0.3">
      <c r="A3428">
        <v>2769852</v>
      </c>
      <c r="B3428">
        <v>1</v>
      </c>
      <c r="C3428" t="s">
        <v>80</v>
      </c>
      <c r="D3428" t="s">
        <v>92</v>
      </c>
      <c r="E3428" t="s">
        <v>132</v>
      </c>
      <c r="F3428" t="s">
        <v>9750</v>
      </c>
      <c r="G3428" t="s">
        <v>197</v>
      </c>
      <c r="H3428" t="s">
        <v>135</v>
      </c>
      <c r="I3428" t="s">
        <v>136</v>
      </c>
      <c r="J3428" t="s">
        <v>137</v>
      </c>
      <c r="K3428" t="s">
        <v>138</v>
      </c>
      <c r="L3428" t="s">
        <v>9751</v>
      </c>
      <c r="M3428" t="s">
        <v>9752</v>
      </c>
      <c r="N3428" s="26">
        <v>4.6449999999999996</v>
      </c>
      <c r="O3428">
        <v>0</v>
      </c>
      <c r="P3428">
        <v>1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 s="26">
        <v>0</v>
      </c>
      <c r="X3428" s="26">
        <v>2.7000671683354804</v>
      </c>
      <c r="Y3428" s="26">
        <v>0</v>
      </c>
      <c r="Z3428" s="26">
        <v>0</v>
      </c>
      <c r="AA3428" s="26">
        <v>0</v>
      </c>
      <c r="AB3428" s="26">
        <v>0</v>
      </c>
      <c r="AC3428" s="26">
        <v>0</v>
      </c>
      <c r="AD3428" s="26">
        <v>0</v>
      </c>
      <c r="AE3428" s="26">
        <v>2.7000671683354804</v>
      </c>
    </row>
    <row r="3429" spans="1:31" x14ac:dyDescent="0.3">
      <c r="A3429">
        <v>2769998</v>
      </c>
      <c r="B3429">
        <v>1</v>
      </c>
      <c r="C3429" t="s">
        <v>80</v>
      </c>
      <c r="D3429" t="s">
        <v>82</v>
      </c>
      <c r="E3429" t="s">
        <v>132</v>
      </c>
      <c r="F3429" t="s">
        <v>9753</v>
      </c>
      <c r="G3429" t="s">
        <v>307</v>
      </c>
      <c r="H3429" t="s">
        <v>135</v>
      </c>
      <c r="I3429" t="s">
        <v>136</v>
      </c>
      <c r="J3429" t="s">
        <v>137</v>
      </c>
      <c r="K3429" t="s">
        <v>138</v>
      </c>
      <c r="L3429" t="s">
        <v>9754</v>
      </c>
      <c r="M3429" t="s">
        <v>9755</v>
      </c>
      <c r="N3429" s="26">
        <v>2.2747222219999998</v>
      </c>
      <c r="O3429">
        <v>0</v>
      </c>
      <c r="P3429">
        <v>13</v>
      </c>
      <c r="Q3429">
        <v>0</v>
      </c>
      <c r="R3429">
        <v>0</v>
      </c>
      <c r="S3429">
        <v>0</v>
      </c>
      <c r="T3429">
        <v>4</v>
      </c>
      <c r="U3429">
        <v>0</v>
      </c>
      <c r="V3429">
        <v>0</v>
      </c>
      <c r="W3429" s="26">
        <v>0</v>
      </c>
      <c r="X3429" s="26">
        <v>11.864350981429133</v>
      </c>
      <c r="Y3429" s="26">
        <v>0</v>
      </c>
      <c r="Z3429" s="26">
        <v>0</v>
      </c>
      <c r="AA3429" s="26">
        <v>0</v>
      </c>
      <c r="AB3429" s="26">
        <v>21.102608138770488</v>
      </c>
      <c r="AC3429" s="26">
        <v>0</v>
      </c>
      <c r="AD3429" s="26">
        <v>0</v>
      </c>
      <c r="AE3429" s="26">
        <v>32.966959120199618</v>
      </c>
    </row>
    <row r="3430" spans="1:31" x14ac:dyDescent="0.3">
      <c r="A3430">
        <v>2769503</v>
      </c>
      <c r="B3430">
        <v>1</v>
      </c>
      <c r="C3430" t="s">
        <v>80</v>
      </c>
      <c r="D3430" t="s">
        <v>107</v>
      </c>
      <c r="E3430" t="s">
        <v>141</v>
      </c>
      <c r="F3430" t="s">
        <v>9756</v>
      </c>
      <c r="G3430" t="s">
        <v>303</v>
      </c>
      <c r="H3430" t="s">
        <v>135</v>
      </c>
      <c r="I3430" t="s">
        <v>136</v>
      </c>
      <c r="J3430" t="s">
        <v>137</v>
      </c>
      <c r="K3430" t="s">
        <v>138</v>
      </c>
      <c r="L3430" t="s">
        <v>9757</v>
      </c>
      <c r="M3430" t="s">
        <v>9758</v>
      </c>
      <c r="N3430" s="26">
        <v>1.8386111110000001</v>
      </c>
      <c r="O3430">
        <v>0</v>
      </c>
      <c r="P3430">
        <v>86</v>
      </c>
      <c r="Q3430">
        <v>0</v>
      </c>
      <c r="R3430">
        <v>0</v>
      </c>
      <c r="S3430">
        <v>0</v>
      </c>
      <c r="T3430">
        <v>28</v>
      </c>
      <c r="U3430">
        <v>0</v>
      </c>
      <c r="V3430">
        <v>0</v>
      </c>
      <c r="W3430" s="26">
        <v>0</v>
      </c>
      <c r="X3430" s="26">
        <v>10.102249574409429</v>
      </c>
      <c r="Y3430" s="26">
        <v>0</v>
      </c>
      <c r="Z3430" s="26">
        <v>0</v>
      </c>
      <c r="AA3430" s="26">
        <v>0</v>
      </c>
      <c r="AB3430" s="26">
        <v>14.490441095861094</v>
      </c>
      <c r="AC3430" s="26">
        <v>0</v>
      </c>
      <c r="AD3430" s="26">
        <v>0</v>
      </c>
      <c r="AE3430" s="26">
        <v>24.592690670270521</v>
      </c>
    </row>
    <row r="3431" spans="1:31" x14ac:dyDescent="0.3">
      <c r="A3431">
        <v>2769643</v>
      </c>
      <c r="B3431">
        <v>1</v>
      </c>
      <c r="C3431" t="s">
        <v>80</v>
      </c>
      <c r="D3431" t="s">
        <v>93</v>
      </c>
      <c r="E3431" t="s">
        <v>170</v>
      </c>
      <c r="F3431" t="s">
        <v>9759</v>
      </c>
      <c r="G3431" t="s">
        <v>204</v>
      </c>
      <c r="H3431" t="s">
        <v>135</v>
      </c>
      <c r="I3431" t="s">
        <v>136</v>
      </c>
      <c r="J3431" t="s">
        <v>137</v>
      </c>
      <c r="K3431" t="s">
        <v>138</v>
      </c>
      <c r="L3431" t="s">
        <v>9760</v>
      </c>
      <c r="M3431" t="s">
        <v>9761</v>
      </c>
      <c r="N3431" s="26">
        <v>1.801388888</v>
      </c>
      <c r="O3431">
        <v>0</v>
      </c>
      <c r="P3431">
        <v>0</v>
      </c>
      <c r="Q3431">
        <v>0</v>
      </c>
      <c r="R3431">
        <v>5</v>
      </c>
      <c r="S3431">
        <v>0</v>
      </c>
      <c r="T3431">
        <v>2</v>
      </c>
      <c r="U3431">
        <v>0</v>
      </c>
      <c r="V3431">
        <v>0</v>
      </c>
      <c r="W3431" s="26">
        <v>0</v>
      </c>
      <c r="X3431" s="26">
        <v>0</v>
      </c>
      <c r="Y3431" s="26">
        <v>0</v>
      </c>
      <c r="Z3431" s="26">
        <v>0.15469216776000888</v>
      </c>
      <c r="AA3431" s="26">
        <v>0</v>
      </c>
      <c r="AB3431" s="26">
        <v>0</v>
      </c>
      <c r="AC3431" s="26">
        <v>0</v>
      </c>
      <c r="AD3431" s="26">
        <v>0</v>
      </c>
      <c r="AE3431" s="26">
        <v>0.15469216776000888</v>
      </c>
    </row>
    <row r="3432" spans="1:31" x14ac:dyDescent="0.3">
      <c r="A3432">
        <v>2769689</v>
      </c>
      <c r="B3432">
        <v>1</v>
      </c>
      <c r="C3432" t="s">
        <v>80</v>
      </c>
      <c r="D3432" t="s">
        <v>92</v>
      </c>
      <c r="E3432" t="s">
        <v>132</v>
      </c>
      <c r="F3432" t="s">
        <v>9762</v>
      </c>
      <c r="G3432" t="s">
        <v>134</v>
      </c>
      <c r="H3432" t="s">
        <v>135</v>
      </c>
      <c r="I3432" t="s">
        <v>136</v>
      </c>
      <c r="J3432" t="s">
        <v>137</v>
      </c>
      <c r="K3432" t="s">
        <v>138</v>
      </c>
      <c r="L3432" t="s">
        <v>9763</v>
      </c>
      <c r="M3432" t="s">
        <v>9764</v>
      </c>
      <c r="N3432" s="26">
        <v>1.035833333</v>
      </c>
      <c r="O3432">
        <v>0</v>
      </c>
      <c r="P3432">
        <v>1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 s="26">
        <v>0</v>
      </c>
      <c r="X3432" s="26">
        <v>0.2477046113178773</v>
      </c>
      <c r="Y3432" s="26">
        <v>0</v>
      </c>
      <c r="Z3432" s="26">
        <v>0</v>
      </c>
      <c r="AA3432" s="26">
        <v>0</v>
      </c>
      <c r="AB3432" s="26">
        <v>0</v>
      </c>
      <c r="AC3432" s="26">
        <v>0</v>
      </c>
      <c r="AD3432" s="26">
        <v>0</v>
      </c>
      <c r="AE3432" s="26">
        <v>0.2477046113178773</v>
      </c>
    </row>
    <row r="3433" spans="1:31" x14ac:dyDescent="0.3">
      <c r="A3433">
        <v>2769738</v>
      </c>
      <c r="B3433">
        <v>2</v>
      </c>
      <c r="C3433" t="s">
        <v>80</v>
      </c>
      <c r="D3433" t="s">
        <v>101</v>
      </c>
      <c r="E3433" t="s">
        <v>170</v>
      </c>
      <c r="F3433" t="s">
        <v>4041</v>
      </c>
      <c r="G3433" t="s">
        <v>197</v>
      </c>
      <c r="H3433" t="s">
        <v>135</v>
      </c>
      <c r="I3433" t="s">
        <v>136</v>
      </c>
      <c r="J3433" t="s">
        <v>137</v>
      </c>
      <c r="K3433" t="s">
        <v>138</v>
      </c>
      <c r="L3433" t="s">
        <v>9765</v>
      </c>
      <c r="M3433" t="s">
        <v>9766</v>
      </c>
      <c r="N3433" s="26">
        <v>0.59416666600000001</v>
      </c>
      <c r="O3433">
        <v>0</v>
      </c>
      <c r="P3433">
        <v>31</v>
      </c>
      <c r="Q3433">
        <v>0</v>
      </c>
      <c r="R3433">
        <v>0</v>
      </c>
      <c r="S3433">
        <v>0</v>
      </c>
      <c r="T3433">
        <v>5</v>
      </c>
      <c r="U3433">
        <v>0</v>
      </c>
      <c r="V3433">
        <v>0</v>
      </c>
      <c r="W3433" s="26">
        <v>0</v>
      </c>
      <c r="X3433" s="26">
        <v>4.7514572429924691</v>
      </c>
      <c r="Y3433" s="26">
        <v>0</v>
      </c>
      <c r="Z3433" s="26">
        <v>0</v>
      </c>
      <c r="AA3433" s="26">
        <v>0</v>
      </c>
      <c r="AB3433" s="26">
        <v>0.83357001774066597</v>
      </c>
      <c r="AC3433" s="26">
        <v>0</v>
      </c>
      <c r="AD3433" s="26">
        <v>0</v>
      </c>
      <c r="AE3433" s="26">
        <v>5.5850272607331348</v>
      </c>
    </row>
    <row r="3434" spans="1:31" x14ac:dyDescent="0.3">
      <c r="A3434">
        <v>2769769</v>
      </c>
      <c r="B3434">
        <v>1</v>
      </c>
      <c r="C3434" t="s">
        <v>80</v>
      </c>
      <c r="D3434" t="s">
        <v>105</v>
      </c>
      <c r="E3434" t="s">
        <v>157</v>
      </c>
      <c r="F3434" t="s">
        <v>9767</v>
      </c>
      <c r="G3434" t="s">
        <v>186</v>
      </c>
      <c r="H3434" t="s">
        <v>149</v>
      </c>
      <c r="I3434" t="s">
        <v>136</v>
      </c>
      <c r="J3434" t="s">
        <v>137</v>
      </c>
      <c r="K3434" t="s">
        <v>187</v>
      </c>
      <c r="L3434" t="s">
        <v>9768</v>
      </c>
      <c r="M3434" t="s">
        <v>9769</v>
      </c>
      <c r="N3434" s="26">
        <v>4.7594444439999997</v>
      </c>
      <c r="O3434">
        <v>22</v>
      </c>
      <c r="P3434">
        <v>199</v>
      </c>
      <c r="Q3434">
        <v>7</v>
      </c>
      <c r="R3434">
        <v>0</v>
      </c>
      <c r="S3434">
        <v>15</v>
      </c>
      <c r="T3434">
        <v>0</v>
      </c>
      <c r="U3434">
        <v>1</v>
      </c>
      <c r="V3434">
        <v>0</v>
      </c>
      <c r="W3434" s="26">
        <v>30.019549153278419</v>
      </c>
      <c r="X3434" s="26">
        <v>216.16786549722372</v>
      </c>
      <c r="Y3434" s="26">
        <v>21.419157925957904</v>
      </c>
      <c r="Z3434" s="26">
        <v>0</v>
      </c>
      <c r="AA3434" s="26">
        <v>408.50693414360205</v>
      </c>
      <c r="AB3434" s="26">
        <v>0</v>
      </c>
      <c r="AC3434" s="26">
        <v>237.58573196864447</v>
      </c>
      <c r="AD3434" s="26">
        <v>0</v>
      </c>
      <c r="AE3434" s="26">
        <v>913.6992386887066</v>
      </c>
    </row>
    <row r="3435" spans="1:31" x14ac:dyDescent="0.3">
      <c r="A3435">
        <v>2769649</v>
      </c>
      <c r="B3435">
        <v>1</v>
      </c>
      <c r="C3435" t="s">
        <v>81</v>
      </c>
      <c r="D3435" t="s">
        <v>115</v>
      </c>
      <c r="E3435" t="s">
        <v>132</v>
      </c>
      <c r="F3435" t="s">
        <v>9770</v>
      </c>
      <c r="G3435" t="s">
        <v>197</v>
      </c>
      <c r="H3435" t="s">
        <v>135</v>
      </c>
      <c r="I3435" t="s">
        <v>136</v>
      </c>
      <c r="J3435" t="s">
        <v>137</v>
      </c>
      <c r="K3435" t="s">
        <v>138</v>
      </c>
      <c r="L3435" t="s">
        <v>9771</v>
      </c>
      <c r="M3435" t="s">
        <v>9772</v>
      </c>
      <c r="N3435" s="26">
        <v>1.3991666659999999</v>
      </c>
      <c r="O3435">
        <v>0</v>
      </c>
      <c r="P3435">
        <v>1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 s="26">
        <v>0</v>
      </c>
      <c r="X3435" s="26">
        <v>0.14382290250338101</v>
      </c>
      <c r="Y3435" s="26">
        <v>0</v>
      </c>
      <c r="Z3435" s="26">
        <v>0</v>
      </c>
      <c r="AA3435" s="26">
        <v>0</v>
      </c>
      <c r="AB3435" s="26">
        <v>0</v>
      </c>
      <c r="AC3435" s="26">
        <v>0</v>
      </c>
      <c r="AD3435" s="26">
        <v>0</v>
      </c>
      <c r="AE3435" s="26">
        <v>0.14382290250338101</v>
      </c>
    </row>
    <row r="3436" spans="1:31" x14ac:dyDescent="0.3">
      <c r="A3436">
        <v>2769583</v>
      </c>
      <c r="B3436">
        <v>1</v>
      </c>
      <c r="C3436" t="s">
        <v>80</v>
      </c>
      <c r="D3436" t="s">
        <v>93</v>
      </c>
      <c r="E3436" t="s">
        <v>170</v>
      </c>
      <c r="F3436" t="s">
        <v>9773</v>
      </c>
      <c r="G3436" t="s">
        <v>681</v>
      </c>
      <c r="H3436" t="s">
        <v>135</v>
      </c>
      <c r="I3436" t="s">
        <v>136</v>
      </c>
      <c r="J3436" t="s">
        <v>137</v>
      </c>
      <c r="K3436" t="s">
        <v>138</v>
      </c>
      <c r="L3436" t="s">
        <v>9774</v>
      </c>
      <c r="M3436" t="s">
        <v>9775</v>
      </c>
      <c r="N3436" s="26">
        <v>1.0761111109999999</v>
      </c>
      <c r="O3436">
        <v>0</v>
      </c>
      <c r="P3436">
        <v>1</v>
      </c>
      <c r="Q3436">
        <v>0</v>
      </c>
      <c r="R3436">
        <v>3</v>
      </c>
      <c r="S3436">
        <v>0</v>
      </c>
      <c r="T3436">
        <v>3</v>
      </c>
      <c r="U3436">
        <v>0</v>
      </c>
      <c r="V3436">
        <v>1</v>
      </c>
      <c r="W3436" s="26">
        <v>0</v>
      </c>
      <c r="X3436" s="26">
        <v>0</v>
      </c>
      <c r="Y3436" s="26">
        <v>0</v>
      </c>
      <c r="Z3436" s="26">
        <v>0.96671199087269111</v>
      </c>
      <c r="AA3436" s="26">
        <v>0</v>
      </c>
      <c r="AB3436" s="26">
        <v>2.9788787941280099</v>
      </c>
      <c r="AC3436" s="26">
        <v>0</v>
      </c>
      <c r="AD3436" s="26">
        <v>3.5575657008782589</v>
      </c>
      <c r="AE3436" s="26">
        <v>7.5031564858789599</v>
      </c>
    </row>
    <row r="3437" spans="1:31" x14ac:dyDescent="0.3">
      <c r="A3437">
        <v>2769749</v>
      </c>
      <c r="B3437">
        <v>1</v>
      </c>
      <c r="C3437" t="s">
        <v>80</v>
      </c>
      <c r="D3437" t="s">
        <v>100</v>
      </c>
      <c r="E3437" t="s">
        <v>146</v>
      </c>
      <c r="F3437" t="s">
        <v>9776</v>
      </c>
      <c r="G3437" t="s">
        <v>186</v>
      </c>
      <c r="H3437" t="s">
        <v>149</v>
      </c>
      <c r="I3437" t="s">
        <v>136</v>
      </c>
      <c r="J3437" t="s">
        <v>137</v>
      </c>
      <c r="K3437" t="s">
        <v>187</v>
      </c>
      <c r="L3437" t="s">
        <v>9777</v>
      </c>
      <c r="M3437" t="s">
        <v>9778</v>
      </c>
      <c r="N3437" s="26">
        <v>3.0330555549999998</v>
      </c>
      <c r="O3437">
        <v>0</v>
      </c>
      <c r="P3437">
        <v>0</v>
      </c>
      <c r="Q3437">
        <v>0</v>
      </c>
      <c r="R3437">
        <v>0</v>
      </c>
      <c r="S3437">
        <v>1</v>
      </c>
      <c r="T3437">
        <v>0</v>
      </c>
      <c r="U3437">
        <v>0</v>
      </c>
      <c r="V3437">
        <v>0</v>
      </c>
      <c r="W3437" s="26">
        <v>0</v>
      </c>
      <c r="X3437" s="26">
        <v>0</v>
      </c>
      <c r="Y3437" s="26">
        <v>0</v>
      </c>
      <c r="Z3437" s="26">
        <v>0</v>
      </c>
      <c r="AA3437" s="26">
        <v>37.481060335208348</v>
      </c>
      <c r="AB3437" s="26">
        <v>0</v>
      </c>
      <c r="AC3437" s="26">
        <v>0</v>
      </c>
      <c r="AD3437" s="26">
        <v>0</v>
      </c>
      <c r="AE3437" s="26">
        <v>37.481060335208348</v>
      </c>
    </row>
    <row r="3438" spans="1:31" x14ac:dyDescent="0.3">
      <c r="A3438">
        <v>2769775</v>
      </c>
      <c r="B3438">
        <v>1</v>
      </c>
      <c r="C3438" t="s">
        <v>80</v>
      </c>
      <c r="D3438" t="s">
        <v>92</v>
      </c>
      <c r="E3438" t="s">
        <v>152</v>
      </c>
      <c r="F3438" t="s">
        <v>9779</v>
      </c>
      <c r="G3438" t="s">
        <v>326</v>
      </c>
      <c r="H3438" t="s">
        <v>149</v>
      </c>
      <c r="I3438" t="s">
        <v>566</v>
      </c>
      <c r="J3438" t="s">
        <v>137</v>
      </c>
      <c r="K3438" t="s">
        <v>138</v>
      </c>
      <c r="L3438" t="s">
        <v>9780</v>
      </c>
      <c r="M3438" t="s">
        <v>9781</v>
      </c>
      <c r="N3438" s="26">
        <v>5.5555550000000002E-3</v>
      </c>
      <c r="O3438">
        <v>10</v>
      </c>
      <c r="P3438">
        <v>3488</v>
      </c>
      <c r="Q3438">
        <v>3</v>
      </c>
      <c r="R3438">
        <v>27</v>
      </c>
      <c r="S3438">
        <v>13</v>
      </c>
      <c r="T3438">
        <v>241</v>
      </c>
      <c r="U3438">
        <v>1</v>
      </c>
      <c r="V3438">
        <v>1</v>
      </c>
      <c r="W3438" s="26">
        <v>0.12420061846636445</v>
      </c>
      <c r="X3438" s="26">
        <v>1.7785655508242135</v>
      </c>
      <c r="Y3438" s="26">
        <v>8.3853621560027788E-3</v>
      </c>
      <c r="Z3438" s="26">
        <v>1.0083403158111112E-2</v>
      </c>
      <c r="AA3438" s="26">
        <v>0.22866035097379836</v>
      </c>
      <c r="AB3438" s="26">
        <v>0.573403080020219</v>
      </c>
      <c r="AC3438" s="26">
        <v>1.8099035910548893E-2</v>
      </c>
      <c r="AD3438" s="26">
        <v>0</v>
      </c>
      <c r="AE3438" s="26">
        <v>2.7413974015092584</v>
      </c>
    </row>
    <row r="3439" spans="1:31" x14ac:dyDescent="0.3">
      <c r="A3439">
        <v>2769812</v>
      </c>
      <c r="B3439">
        <v>1</v>
      </c>
      <c r="C3439" t="s">
        <v>80</v>
      </c>
      <c r="D3439" t="s">
        <v>99</v>
      </c>
      <c r="E3439" t="s">
        <v>170</v>
      </c>
      <c r="F3439" t="s">
        <v>5581</v>
      </c>
      <c r="G3439" t="s">
        <v>204</v>
      </c>
      <c r="H3439" t="s">
        <v>135</v>
      </c>
      <c r="I3439" t="s">
        <v>136</v>
      </c>
      <c r="J3439" t="s">
        <v>137</v>
      </c>
      <c r="K3439" t="s">
        <v>138</v>
      </c>
      <c r="L3439" t="s">
        <v>9782</v>
      </c>
      <c r="M3439" t="s">
        <v>9783</v>
      </c>
      <c r="N3439" s="26">
        <v>2.7061111109999998</v>
      </c>
      <c r="O3439">
        <v>0</v>
      </c>
      <c r="P3439">
        <v>14</v>
      </c>
      <c r="Q3439">
        <v>0</v>
      </c>
      <c r="R3439">
        <v>13</v>
      </c>
      <c r="S3439">
        <v>0</v>
      </c>
      <c r="T3439">
        <v>6</v>
      </c>
      <c r="U3439">
        <v>0</v>
      </c>
      <c r="V3439">
        <v>0</v>
      </c>
      <c r="W3439" s="26">
        <v>0</v>
      </c>
      <c r="X3439" s="26">
        <v>5.9118346791660183</v>
      </c>
      <c r="Y3439" s="26">
        <v>0</v>
      </c>
      <c r="Z3439" s="26">
        <v>0</v>
      </c>
      <c r="AA3439" s="26">
        <v>0</v>
      </c>
      <c r="AB3439" s="26">
        <v>0.35353251052730555</v>
      </c>
      <c r="AC3439" s="26">
        <v>0</v>
      </c>
      <c r="AD3439" s="26">
        <v>0</v>
      </c>
      <c r="AE3439" s="26">
        <v>6.2653671896933236</v>
      </c>
    </row>
    <row r="3440" spans="1:31" x14ac:dyDescent="0.3">
      <c r="A3440">
        <v>2769955</v>
      </c>
      <c r="B3440">
        <v>1</v>
      </c>
      <c r="C3440" t="s">
        <v>80</v>
      </c>
      <c r="D3440" t="s">
        <v>95</v>
      </c>
      <c r="E3440" t="s">
        <v>157</v>
      </c>
      <c r="F3440" t="s">
        <v>6509</v>
      </c>
      <c r="G3440" t="s">
        <v>3589</v>
      </c>
      <c r="H3440" t="s">
        <v>149</v>
      </c>
      <c r="I3440" t="s">
        <v>136</v>
      </c>
      <c r="J3440" t="s">
        <v>137</v>
      </c>
      <c r="K3440" t="s">
        <v>138</v>
      </c>
      <c r="L3440" t="s">
        <v>9784</v>
      </c>
      <c r="M3440" t="s">
        <v>9785</v>
      </c>
      <c r="N3440" s="26">
        <v>1.4775</v>
      </c>
      <c r="O3440">
        <v>5</v>
      </c>
      <c r="P3440">
        <v>775</v>
      </c>
      <c r="Q3440">
        <v>25</v>
      </c>
      <c r="R3440">
        <v>13</v>
      </c>
      <c r="S3440">
        <v>34</v>
      </c>
      <c r="T3440">
        <v>56</v>
      </c>
      <c r="U3440">
        <v>0</v>
      </c>
      <c r="V3440">
        <v>0</v>
      </c>
      <c r="W3440" s="26">
        <v>10.843647842827345</v>
      </c>
      <c r="X3440" s="26">
        <v>263.07579392164962</v>
      </c>
      <c r="Y3440" s="26">
        <v>31.16687163040012</v>
      </c>
      <c r="Z3440" s="26">
        <v>5.0517214834115522</v>
      </c>
      <c r="AA3440" s="26">
        <v>742.26858203780375</v>
      </c>
      <c r="AB3440" s="26">
        <v>66.83378810610472</v>
      </c>
      <c r="AC3440" s="26">
        <v>0</v>
      </c>
      <c r="AD3440" s="26">
        <v>0</v>
      </c>
      <c r="AE3440" s="26">
        <v>1119.2404050221971</v>
      </c>
    </row>
    <row r="3441" spans="1:31" x14ac:dyDescent="0.3">
      <c r="A3441">
        <v>2769918</v>
      </c>
      <c r="B3441">
        <v>1</v>
      </c>
      <c r="C3441" t="s">
        <v>80</v>
      </c>
      <c r="D3441" t="s">
        <v>104</v>
      </c>
      <c r="E3441" t="s">
        <v>157</v>
      </c>
      <c r="F3441" t="s">
        <v>9786</v>
      </c>
      <c r="G3441" t="s">
        <v>159</v>
      </c>
      <c r="H3441" t="s">
        <v>149</v>
      </c>
      <c r="I3441" t="s">
        <v>136</v>
      </c>
      <c r="J3441" t="s">
        <v>137</v>
      </c>
      <c r="K3441" t="s">
        <v>138</v>
      </c>
      <c r="L3441" t="s">
        <v>9787</v>
      </c>
      <c r="M3441" t="s">
        <v>9788</v>
      </c>
      <c r="N3441" s="26">
        <v>5.5619444439999999</v>
      </c>
      <c r="O3441">
        <v>1</v>
      </c>
      <c r="P3441">
        <v>463</v>
      </c>
      <c r="Q3441">
        <v>3</v>
      </c>
      <c r="R3441">
        <v>16</v>
      </c>
      <c r="S3441">
        <v>0</v>
      </c>
      <c r="T3441">
        <v>33</v>
      </c>
      <c r="U3441">
        <v>0</v>
      </c>
      <c r="V3441">
        <v>0</v>
      </c>
      <c r="W3441" s="26">
        <v>10.662257451025031</v>
      </c>
      <c r="X3441" s="26">
        <v>693.77779348750835</v>
      </c>
      <c r="Y3441" s="26">
        <v>4.688977526781815</v>
      </c>
      <c r="Z3441" s="26">
        <v>9.2257705358017397</v>
      </c>
      <c r="AA3441" s="26">
        <v>0</v>
      </c>
      <c r="AB3441" s="26">
        <v>60.123410486652006</v>
      </c>
      <c r="AC3441" s="26">
        <v>0</v>
      </c>
      <c r="AD3441" s="26">
        <v>0</v>
      </c>
      <c r="AE3441" s="26">
        <v>778.47820948776905</v>
      </c>
    </row>
    <row r="3442" spans="1:31" x14ac:dyDescent="0.3">
      <c r="A3442">
        <v>2770253</v>
      </c>
      <c r="B3442">
        <v>1</v>
      </c>
      <c r="C3442" t="s">
        <v>81</v>
      </c>
      <c r="D3442" t="s">
        <v>127</v>
      </c>
      <c r="E3442" t="s">
        <v>132</v>
      </c>
      <c r="F3442" t="s">
        <v>9789</v>
      </c>
      <c r="G3442" t="s">
        <v>307</v>
      </c>
      <c r="H3442" t="s">
        <v>135</v>
      </c>
      <c r="I3442" t="s">
        <v>136</v>
      </c>
      <c r="J3442" t="s">
        <v>137</v>
      </c>
      <c r="K3442" t="s">
        <v>138</v>
      </c>
      <c r="L3442" t="s">
        <v>9790</v>
      </c>
      <c r="M3442" t="s">
        <v>9791</v>
      </c>
      <c r="N3442" s="26">
        <v>3.2977777769999999</v>
      </c>
      <c r="O3442">
        <v>0</v>
      </c>
      <c r="P3442">
        <v>8</v>
      </c>
      <c r="Q3442">
        <v>0</v>
      </c>
      <c r="R3442">
        <v>0</v>
      </c>
      <c r="S3442">
        <v>0</v>
      </c>
      <c r="T3442">
        <v>1</v>
      </c>
      <c r="U3442">
        <v>0</v>
      </c>
      <c r="V3442">
        <v>0</v>
      </c>
      <c r="W3442" s="26">
        <v>0</v>
      </c>
      <c r="X3442" s="26">
        <v>5.1428491274778034</v>
      </c>
      <c r="Y3442" s="26">
        <v>0</v>
      </c>
      <c r="Z3442" s="26">
        <v>0</v>
      </c>
      <c r="AA3442" s="26">
        <v>0</v>
      </c>
      <c r="AB3442" s="26">
        <v>3.4943850852800002</v>
      </c>
      <c r="AC3442" s="26">
        <v>0</v>
      </c>
      <c r="AD3442" s="26">
        <v>0</v>
      </c>
      <c r="AE3442" s="26">
        <v>8.6372342127578037</v>
      </c>
    </row>
    <row r="3443" spans="1:31" x14ac:dyDescent="0.3">
      <c r="A3443">
        <v>2769520</v>
      </c>
      <c r="B3443">
        <v>1</v>
      </c>
      <c r="C3443" t="s">
        <v>80</v>
      </c>
      <c r="D3443" t="s">
        <v>93</v>
      </c>
      <c r="E3443" t="s">
        <v>157</v>
      </c>
      <c r="F3443" t="s">
        <v>4542</v>
      </c>
      <c r="G3443" t="s">
        <v>159</v>
      </c>
      <c r="H3443" t="s">
        <v>149</v>
      </c>
      <c r="I3443" t="s">
        <v>136</v>
      </c>
      <c r="J3443" t="s">
        <v>137</v>
      </c>
      <c r="K3443" t="s">
        <v>138</v>
      </c>
      <c r="L3443" t="s">
        <v>9792</v>
      </c>
      <c r="M3443" t="s">
        <v>9793</v>
      </c>
      <c r="N3443" s="26">
        <v>0.68</v>
      </c>
      <c r="O3443">
        <v>0</v>
      </c>
      <c r="P3443">
        <v>2493</v>
      </c>
      <c r="Q3443">
        <v>0</v>
      </c>
      <c r="R3443">
        <v>86</v>
      </c>
      <c r="S3443">
        <v>5</v>
      </c>
      <c r="T3443">
        <v>225</v>
      </c>
      <c r="U3443">
        <v>0</v>
      </c>
      <c r="V3443">
        <v>3</v>
      </c>
      <c r="W3443" s="26">
        <v>0</v>
      </c>
      <c r="X3443" s="26">
        <v>309.10094154279494</v>
      </c>
      <c r="Y3443" s="26">
        <v>0</v>
      </c>
      <c r="Z3443" s="26">
        <v>29.953076745535146</v>
      </c>
      <c r="AA3443" s="26">
        <v>2.7646428657808961</v>
      </c>
      <c r="AB3443" s="26">
        <v>54.623900147991726</v>
      </c>
      <c r="AC3443" s="26">
        <v>0</v>
      </c>
      <c r="AD3443" s="26">
        <v>8.127131049989849</v>
      </c>
      <c r="AE3443" s="26">
        <v>404.56969235209255</v>
      </c>
    </row>
    <row r="3444" spans="1:31" x14ac:dyDescent="0.3">
      <c r="A3444">
        <v>2769921</v>
      </c>
      <c r="B3444">
        <v>2</v>
      </c>
      <c r="C3444" t="s">
        <v>80</v>
      </c>
      <c r="D3444" t="s">
        <v>97</v>
      </c>
      <c r="E3444" t="s">
        <v>157</v>
      </c>
      <c r="F3444" t="s">
        <v>9794</v>
      </c>
      <c r="G3444" t="s">
        <v>148</v>
      </c>
      <c r="H3444" t="s">
        <v>149</v>
      </c>
      <c r="I3444" t="s">
        <v>136</v>
      </c>
      <c r="J3444" t="s">
        <v>137</v>
      </c>
      <c r="K3444" t="s">
        <v>138</v>
      </c>
      <c r="L3444" t="s">
        <v>9749</v>
      </c>
      <c r="M3444" t="s">
        <v>9795</v>
      </c>
      <c r="N3444" s="26">
        <v>0.74555555500000004</v>
      </c>
      <c r="O3444">
        <v>0</v>
      </c>
      <c r="P3444">
        <v>0</v>
      </c>
      <c r="Q3444">
        <v>7</v>
      </c>
      <c r="R3444">
        <v>0</v>
      </c>
      <c r="S3444">
        <v>8</v>
      </c>
      <c r="T3444">
        <v>0</v>
      </c>
      <c r="U3444">
        <v>1</v>
      </c>
      <c r="V3444">
        <v>0</v>
      </c>
      <c r="W3444" s="26">
        <v>0</v>
      </c>
      <c r="X3444" s="26">
        <v>0</v>
      </c>
      <c r="Y3444" s="26">
        <v>2.0699829705712043</v>
      </c>
      <c r="Z3444" s="26">
        <v>0</v>
      </c>
      <c r="AA3444" s="26">
        <v>19.763567629325781</v>
      </c>
      <c r="AB3444" s="26">
        <v>0</v>
      </c>
      <c r="AC3444" s="26">
        <v>28.775444444184952</v>
      </c>
      <c r="AD3444" s="26">
        <v>0</v>
      </c>
      <c r="AE3444" s="26">
        <v>50.608995044081936</v>
      </c>
    </row>
    <row r="3445" spans="1:31" x14ac:dyDescent="0.3">
      <c r="A3445">
        <v>2769569</v>
      </c>
      <c r="B3445">
        <v>1</v>
      </c>
      <c r="C3445" t="s">
        <v>80</v>
      </c>
      <c r="D3445" t="s">
        <v>84</v>
      </c>
      <c r="E3445" t="s">
        <v>170</v>
      </c>
      <c r="F3445" t="s">
        <v>9796</v>
      </c>
      <c r="G3445" t="s">
        <v>204</v>
      </c>
      <c r="H3445" t="s">
        <v>135</v>
      </c>
      <c r="I3445" t="s">
        <v>136</v>
      </c>
      <c r="J3445" t="s">
        <v>137</v>
      </c>
      <c r="K3445" t="s">
        <v>138</v>
      </c>
      <c r="L3445" t="s">
        <v>9797</v>
      </c>
      <c r="M3445" t="s">
        <v>9798</v>
      </c>
      <c r="N3445" s="26">
        <v>1.8177777770000001</v>
      </c>
      <c r="O3445">
        <v>0</v>
      </c>
      <c r="P3445">
        <v>243</v>
      </c>
      <c r="Q3445">
        <v>0</v>
      </c>
      <c r="R3445">
        <v>0</v>
      </c>
      <c r="S3445">
        <v>0</v>
      </c>
      <c r="T3445">
        <v>9</v>
      </c>
      <c r="U3445">
        <v>0</v>
      </c>
      <c r="V3445">
        <v>0</v>
      </c>
      <c r="W3445" s="26">
        <v>0</v>
      </c>
      <c r="X3445" s="26">
        <v>84.211119334675502</v>
      </c>
      <c r="Y3445" s="26">
        <v>0</v>
      </c>
      <c r="Z3445" s="26">
        <v>0</v>
      </c>
      <c r="AA3445" s="26">
        <v>0</v>
      </c>
      <c r="AB3445" s="26">
        <v>2.0591788625395364</v>
      </c>
      <c r="AC3445" s="26">
        <v>0</v>
      </c>
      <c r="AD3445" s="26">
        <v>0</v>
      </c>
      <c r="AE3445" s="26">
        <v>86.270298197215041</v>
      </c>
    </row>
    <row r="3446" spans="1:31" x14ac:dyDescent="0.3">
      <c r="A3446">
        <v>2770070</v>
      </c>
      <c r="B3446">
        <v>1</v>
      </c>
      <c r="C3446" t="s">
        <v>80</v>
      </c>
      <c r="D3446" t="s">
        <v>90</v>
      </c>
      <c r="E3446" t="s">
        <v>175</v>
      </c>
      <c r="F3446" t="s">
        <v>9799</v>
      </c>
      <c r="G3446" t="s">
        <v>143</v>
      </c>
      <c r="H3446" t="s">
        <v>149</v>
      </c>
      <c r="I3446" t="s">
        <v>136</v>
      </c>
      <c r="J3446" t="s">
        <v>137</v>
      </c>
      <c r="K3446" t="s">
        <v>138</v>
      </c>
      <c r="L3446" t="s">
        <v>9800</v>
      </c>
      <c r="M3446" t="s">
        <v>9801</v>
      </c>
      <c r="N3446" s="26">
        <v>0.34333333300000002</v>
      </c>
      <c r="O3446">
        <v>0</v>
      </c>
      <c r="P3446">
        <v>16093</v>
      </c>
      <c r="Q3446">
        <v>0</v>
      </c>
      <c r="R3446">
        <v>0</v>
      </c>
      <c r="S3446">
        <v>2</v>
      </c>
      <c r="T3446">
        <v>1195</v>
      </c>
      <c r="U3446">
        <v>0</v>
      </c>
      <c r="V3446">
        <v>1</v>
      </c>
      <c r="W3446" s="26">
        <v>0</v>
      </c>
      <c r="X3446" s="26">
        <v>1332.1985218090247</v>
      </c>
      <c r="Y3446" s="26">
        <v>0</v>
      </c>
      <c r="Z3446" s="26">
        <v>0</v>
      </c>
      <c r="AA3446" s="26">
        <v>297.5323368575626</v>
      </c>
      <c r="AB3446" s="26">
        <v>287.95091378334882</v>
      </c>
      <c r="AC3446" s="26">
        <v>0</v>
      </c>
      <c r="AD3446" s="26">
        <v>0.39245234366636561</v>
      </c>
      <c r="AE3446" s="26">
        <v>1918.0742247936023</v>
      </c>
    </row>
    <row r="3447" spans="1:31" x14ac:dyDescent="0.3">
      <c r="A3447">
        <v>2769970</v>
      </c>
      <c r="B3447">
        <v>1</v>
      </c>
      <c r="C3447" t="s">
        <v>80</v>
      </c>
      <c r="D3447" t="s">
        <v>90</v>
      </c>
      <c r="E3447" t="s">
        <v>132</v>
      </c>
      <c r="F3447" t="s">
        <v>9802</v>
      </c>
      <c r="G3447" t="s">
        <v>134</v>
      </c>
      <c r="H3447" t="s">
        <v>135</v>
      </c>
      <c r="I3447" t="s">
        <v>136</v>
      </c>
      <c r="J3447" t="s">
        <v>137</v>
      </c>
      <c r="K3447" t="s">
        <v>138</v>
      </c>
      <c r="L3447" t="s">
        <v>9803</v>
      </c>
      <c r="M3447" t="s">
        <v>9804</v>
      </c>
      <c r="N3447" s="26">
        <v>3.5533333329999999</v>
      </c>
      <c r="O3447">
        <v>0</v>
      </c>
      <c r="P3447">
        <v>3</v>
      </c>
      <c r="Q3447">
        <v>0</v>
      </c>
      <c r="R3447">
        <v>0</v>
      </c>
      <c r="S3447">
        <v>0</v>
      </c>
      <c r="T3447">
        <v>1</v>
      </c>
      <c r="U3447">
        <v>0</v>
      </c>
      <c r="V3447">
        <v>0</v>
      </c>
      <c r="W3447" s="26">
        <v>0</v>
      </c>
      <c r="X3447" s="26">
        <v>2.0032209613051779</v>
      </c>
      <c r="Y3447" s="26">
        <v>0</v>
      </c>
      <c r="Z3447" s="26">
        <v>0</v>
      </c>
      <c r="AA3447" s="26">
        <v>0</v>
      </c>
      <c r="AB3447" s="26">
        <v>4.4516112315044438</v>
      </c>
      <c r="AC3447" s="26">
        <v>0</v>
      </c>
      <c r="AD3447" s="26">
        <v>0</v>
      </c>
      <c r="AE3447" s="26">
        <v>6.4548321928096222</v>
      </c>
    </row>
    <row r="3448" spans="1:31" x14ac:dyDescent="0.3">
      <c r="A3448">
        <v>2770442</v>
      </c>
      <c r="B3448">
        <v>1</v>
      </c>
      <c r="C3448" t="s">
        <v>81</v>
      </c>
      <c r="D3448" t="s">
        <v>112</v>
      </c>
      <c r="E3448" t="s">
        <v>132</v>
      </c>
      <c r="F3448" t="s">
        <v>9805</v>
      </c>
      <c r="G3448" t="s">
        <v>197</v>
      </c>
      <c r="H3448" t="s">
        <v>135</v>
      </c>
      <c r="I3448" t="s">
        <v>136</v>
      </c>
      <c r="J3448" t="s">
        <v>137</v>
      </c>
      <c r="K3448" t="s">
        <v>138</v>
      </c>
      <c r="L3448" t="s">
        <v>9806</v>
      </c>
      <c r="M3448" t="s">
        <v>9807</v>
      </c>
      <c r="N3448" s="26">
        <v>0.62749999999999995</v>
      </c>
      <c r="O3448">
        <v>0</v>
      </c>
      <c r="P3448">
        <v>2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 s="26">
        <v>0</v>
      </c>
      <c r="X3448" s="26">
        <v>0.16266636547236166</v>
      </c>
      <c r="Y3448" s="26">
        <v>0</v>
      </c>
      <c r="Z3448" s="26">
        <v>0</v>
      </c>
      <c r="AA3448" s="26">
        <v>0</v>
      </c>
      <c r="AB3448" s="26">
        <v>0</v>
      </c>
      <c r="AC3448" s="26">
        <v>0</v>
      </c>
      <c r="AD3448" s="26">
        <v>0</v>
      </c>
      <c r="AE3448" s="26">
        <v>0.16266636547236166</v>
      </c>
    </row>
    <row r="3449" spans="1:31" x14ac:dyDescent="0.3">
      <c r="A3449">
        <v>2769738</v>
      </c>
      <c r="B3449">
        <v>1</v>
      </c>
      <c r="C3449" t="s">
        <v>80</v>
      </c>
      <c r="D3449" t="s">
        <v>101</v>
      </c>
      <c r="E3449" t="s">
        <v>132</v>
      </c>
      <c r="F3449" t="s">
        <v>9808</v>
      </c>
      <c r="G3449" t="s">
        <v>197</v>
      </c>
      <c r="H3449" t="s">
        <v>135</v>
      </c>
      <c r="I3449" t="s">
        <v>136</v>
      </c>
      <c r="J3449" t="s">
        <v>137</v>
      </c>
      <c r="K3449" t="s">
        <v>138</v>
      </c>
      <c r="L3449" t="s">
        <v>9809</v>
      </c>
      <c r="M3449" t="s">
        <v>9765</v>
      </c>
      <c r="N3449" s="26">
        <v>8.9891666659999991</v>
      </c>
      <c r="O3449">
        <v>0</v>
      </c>
      <c r="P3449">
        <v>1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 s="26">
        <v>0</v>
      </c>
      <c r="X3449" s="26">
        <v>4.613835929536573</v>
      </c>
      <c r="Y3449" s="26">
        <v>0</v>
      </c>
      <c r="Z3449" s="26">
        <v>0</v>
      </c>
      <c r="AA3449" s="26">
        <v>0</v>
      </c>
      <c r="AB3449" s="26">
        <v>0</v>
      </c>
      <c r="AC3449" s="26">
        <v>0</v>
      </c>
      <c r="AD3449" s="26">
        <v>0</v>
      </c>
      <c r="AE3449" s="26">
        <v>4.613835929536573</v>
      </c>
    </row>
    <row r="3450" spans="1:31" x14ac:dyDescent="0.3">
      <c r="A3450">
        <v>2770133</v>
      </c>
      <c r="B3450">
        <v>1</v>
      </c>
      <c r="C3450" t="s">
        <v>81</v>
      </c>
      <c r="D3450" t="s">
        <v>114</v>
      </c>
      <c r="E3450" t="s">
        <v>166</v>
      </c>
      <c r="F3450" t="s">
        <v>7984</v>
      </c>
      <c r="G3450" t="s">
        <v>204</v>
      </c>
      <c r="H3450" t="s">
        <v>135</v>
      </c>
      <c r="I3450" t="s">
        <v>136</v>
      </c>
      <c r="J3450" t="s">
        <v>137</v>
      </c>
      <c r="K3450" t="s">
        <v>138</v>
      </c>
      <c r="L3450" t="s">
        <v>9810</v>
      </c>
      <c r="M3450" t="s">
        <v>9811</v>
      </c>
      <c r="N3450" s="26">
        <v>1.9775</v>
      </c>
      <c r="O3450">
        <v>0</v>
      </c>
      <c r="P3450">
        <v>8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 s="26">
        <v>0</v>
      </c>
      <c r="X3450" s="26">
        <v>3.0435541512703868</v>
      </c>
      <c r="Y3450" s="26">
        <v>0</v>
      </c>
      <c r="Z3450" s="26">
        <v>0</v>
      </c>
      <c r="AA3450" s="26">
        <v>0</v>
      </c>
      <c r="AB3450" s="26">
        <v>0</v>
      </c>
      <c r="AC3450" s="26">
        <v>0</v>
      </c>
      <c r="AD3450" s="26">
        <v>0</v>
      </c>
      <c r="AE3450" s="26">
        <v>3.0435541512703868</v>
      </c>
    </row>
    <row r="3451" spans="1:31" x14ac:dyDescent="0.3">
      <c r="A3451">
        <v>2769652</v>
      </c>
      <c r="B3451">
        <v>1</v>
      </c>
      <c r="C3451" t="s">
        <v>80</v>
      </c>
      <c r="D3451" t="s">
        <v>101</v>
      </c>
      <c r="E3451" t="s">
        <v>141</v>
      </c>
      <c r="F3451" t="s">
        <v>9812</v>
      </c>
      <c r="G3451" t="s">
        <v>628</v>
      </c>
      <c r="H3451" t="s">
        <v>135</v>
      </c>
      <c r="I3451" t="s">
        <v>136</v>
      </c>
      <c r="J3451" t="s">
        <v>137</v>
      </c>
      <c r="K3451" t="s">
        <v>187</v>
      </c>
      <c r="L3451" t="s">
        <v>9813</v>
      </c>
      <c r="M3451" t="s">
        <v>9814</v>
      </c>
      <c r="N3451" s="26">
        <v>5.7155555549999999</v>
      </c>
      <c r="O3451">
        <v>0</v>
      </c>
      <c r="P3451">
        <v>318</v>
      </c>
      <c r="Q3451">
        <v>0</v>
      </c>
      <c r="R3451">
        <v>0</v>
      </c>
      <c r="S3451">
        <v>0</v>
      </c>
      <c r="T3451">
        <v>40</v>
      </c>
      <c r="U3451">
        <v>0</v>
      </c>
      <c r="V3451">
        <v>0</v>
      </c>
      <c r="W3451" s="26">
        <v>0</v>
      </c>
      <c r="X3451" s="26">
        <v>470.04163206986237</v>
      </c>
      <c r="Y3451" s="26">
        <v>0</v>
      </c>
      <c r="Z3451" s="26">
        <v>0</v>
      </c>
      <c r="AA3451" s="26">
        <v>0</v>
      </c>
      <c r="AB3451" s="26">
        <v>152.90252704996357</v>
      </c>
      <c r="AC3451" s="26">
        <v>0</v>
      </c>
      <c r="AD3451" s="26">
        <v>0</v>
      </c>
      <c r="AE3451" s="26">
        <v>622.94415911982594</v>
      </c>
    </row>
    <row r="3452" spans="1:31" x14ac:dyDescent="0.3">
      <c r="A3452">
        <v>2769509</v>
      </c>
      <c r="B3452">
        <v>1</v>
      </c>
      <c r="C3452" t="s">
        <v>80</v>
      </c>
      <c r="D3452" t="s">
        <v>84</v>
      </c>
      <c r="E3452" t="s">
        <v>170</v>
      </c>
      <c r="F3452" t="s">
        <v>9815</v>
      </c>
      <c r="G3452" t="s">
        <v>204</v>
      </c>
      <c r="H3452" t="s">
        <v>135</v>
      </c>
      <c r="I3452" t="s">
        <v>136</v>
      </c>
      <c r="J3452" t="s">
        <v>137</v>
      </c>
      <c r="K3452" t="s">
        <v>138</v>
      </c>
      <c r="L3452" t="s">
        <v>9816</v>
      </c>
      <c r="M3452" t="s">
        <v>9817</v>
      </c>
      <c r="N3452" s="26">
        <v>0.80694444399999998</v>
      </c>
      <c r="O3452">
        <v>0</v>
      </c>
      <c r="P3452">
        <v>124</v>
      </c>
      <c r="Q3452">
        <v>0</v>
      </c>
      <c r="R3452">
        <v>0</v>
      </c>
      <c r="S3452">
        <v>0</v>
      </c>
      <c r="T3452">
        <v>3</v>
      </c>
      <c r="U3452">
        <v>0</v>
      </c>
      <c r="V3452">
        <v>0</v>
      </c>
      <c r="W3452" s="26">
        <v>0</v>
      </c>
      <c r="X3452" s="26">
        <v>22.77896063091038</v>
      </c>
      <c r="Y3452" s="26">
        <v>0</v>
      </c>
      <c r="Z3452" s="26">
        <v>0</v>
      </c>
      <c r="AA3452" s="26">
        <v>0</v>
      </c>
      <c r="AB3452" s="26">
        <v>0.77342756550087999</v>
      </c>
      <c r="AC3452" s="26">
        <v>0</v>
      </c>
      <c r="AD3452" s="26">
        <v>0</v>
      </c>
      <c r="AE3452" s="26">
        <v>23.552388196411261</v>
      </c>
    </row>
    <row r="3453" spans="1:31" x14ac:dyDescent="0.3">
      <c r="A3453">
        <v>2769821</v>
      </c>
      <c r="B3453">
        <v>1</v>
      </c>
      <c r="C3453" t="s">
        <v>80</v>
      </c>
      <c r="D3453" t="s">
        <v>103</v>
      </c>
      <c r="E3453" t="s">
        <v>175</v>
      </c>
      <c r="F3453" t="s">
        <v>6775</v>
      </c>
      <c r="G3453" t="s">
        <v>143</v>
      </c>
      <c r="H3453" t="s">
        <v>149</v>
      </c>
      <c r="I3453" t="s">
        <v>136</v>
      </c>
      <c r="J3453" t="s">
        <v>137</v>
      </c>
      <c r="K3453" t="s">
        <v>138</v>
      </c>
      <c r="L3453" t="s">
        <v>9818</v>
      </c>
      <c r="M3453" t="s">
        <v>9819</v>
      </c>
      <c r="N3453" s="26">
        <v>0.35527777700000002</v>
      </c>
      <c r="O3453">
        <v>1</v>
      </c>
      <c r="P3453">
        <v>1738</v>
      </c>
      <c r="Q3453">
        <v>37</v>
      </c>
      <c r="R3453">
        <v>186</v>
      </c>
      <c r="S3453">
        <v>19</v>
      </c>
      <c r="T3453">
        <v>232</v>
      </c>
      <c r="U3453">
        <v>1</v>
      </c>
      <c r="V3453">
        <v>1</v>
      </c>
      <c r="W3453" s="26">
        <v>2.2844915113944445E-2</v>
      </c>
      <c r="X3453" s="26">
        <v>162.94381298255749</v>
      </c>
      <c r="Y3453" s="26">
        <v>5.0350099592745616</v>
      </c>
      <c r="Z3453" s="26">
        <v>9.6675707000046742</v>
      </c>
      <c r="AA3453" s="26">
        <v>13.172069069765422</v>
      </c>
      <c r="AB3453" s="26">
        <v>79.194112576831401</v>
      </c>
      <c r="AC3453" s="26">
        <v>14.739638662835553</v>
      </c>
      <c r="AD3453" s="26">
        <v>0.59244909261624867</v>
      </c>
      <c r="AE3453" s="26">
        <v>285.36750795899928</v>
      </c>
    </row>
    <row r="3454" spans="1:31" x14ac:dyDescent="0.3">
      <c r="A3454">
        <v>2769529</v>
      </c>
      <c r="B3454">
        <v>1</v>
      </c>
      <c r="C3454" t="s">
        <v>81</v>
      </c>
      <c r="D3454" t="s">
        <v>128</v>
      </c>
      <c r="E3454" t="s">
        <v>152</v>
      </c>
      <c r="F3454" t="s">
        <v>5919</v>
      </c>
      <c r="G3454" t="s">
        <v>159</v>
      </c>
      <c r="H3454" t="s">
        <v>149</v>
      </c>
      <c r="I3454" t="s">
        <v>136</v>
      </c>
      <c r="J3454" t="s">
        <v>137</v>
      </c>
      <c r="K3454" t="s">
        <v>138</v>
      </c>
      <c r="L3454" t="s">
        <v>9820</v>
      </c>
      <c r="M3454" t="s">
        <v>9821</v>
      </c>
      <c r="N3454" s="26">
        <v>1.775555555</v>
      </c>
      <c r="O3454">
        <v>7</v>
      </c>
      <c r="P3454">
        <v>1192</v>
      </c>
      <c r="Q3454">
        <v>3</v>
      </c>
      <c r="R3454">
        <v>3</v>
      </c>
      <c r="S3454">
        <v>3</v>
      </c>
      <c r="T3454">
        <v>89</v>
      </c>
      <c r="U3454">
        <v>0</v>
      </c>
      <c r="V3454">
        <v>0</v>
      </c>
      <c r="W3454" s="26">
        <v>13.610839167500894</v>
      </c>
      <c r="X3454" s="26">
        <v>132.08982860303425</v>
      </c>
      <c r="Y3454" s="26">
        <v>0</v>
      </c>
      <c r="Z3454" s="26">
        <v>0.47591821198222217</v>
      </c>
      <c r="AA3454" s="26">
        <v>24.731609958326992</v>
      </c>
      <c r="AB3454" s="26">
        <v>13.134608938685609</v>
      </c>
      <c r="AC3454" s="26">
        <v>0</v>
      </c>
      <c r="AD3454" s="26">
        <v>0</v>
      </c>
      <c r="AE3454" s="26">
        <v>184.04280487952997</v>
      </c>
    </row>
    <row r="3455" spans="1:31" x14ac:dyDescent="0.3">
      <c r="A3455">
        <v>2769678</v>
      </c>
      <c r="B3455">
        <v>1</v>
      </c>
      <c r="C3455" t="s">
        <v>80</v>
      </c>
      <c r="D3455" t="s">
        <v>98</v>
      </c>
      <c r="E3455" t="s">
        <v>141</v>
      </c>
      <c r="F3455" t="s">
        <v>9822</v>
      </c>
      <c r="G3455" t="s">
        <v>186</v>
      </c>
      <c r="H3455" t="s">
        <v>135</v>
      </c>
      <c r="I3455" t="s">
        <v>136</v>
      </c>
      <c r="J3455" t="s">
        <v>137</v>
      </c>
      <c r="K3455" t="s">
        <v>187</v>
      </c>
      <c r="L3455" t="s">
        <v>9823</v>
      </c>
      <c r="M3455" t="s">
        <v>9824</v>
      </c>
      <c r="N3455" s="26">
        <v>7.6183333329999998</v>
      </c>
      <c r="O3455">
        <v>0</v>
      </c>
      <c r="P3455">
        <v>14</v>
      </c>
      <c r="Q3455">
        <v>0</v>
      </c>
      <c r="R3455">
        <v>39</v>
      </c>
      <c r="S3455">
        <v>0</v>
      </c>
      <c r="T3455">
        <v>11</v>
      </c>
      <c r="U3455">
        <v>0</v>
      </c>
      <c r="V3455">
        <v>0</v>
      </c>
      <c r="W3455" s="26">
        <v>0</v>
      </c>
      <c r="X3455" s="26">
        <v>14.24692131664338</v>
      </c>
      <c r="Y3455" s="26">
        <v>0</v>
      </c>
      <c r="Z3455" s="26">
        <v>68.251585722105219</v>
      </c>
      <c r="AA3455" s="26">
        <v>0</v>
      </c>
      <c r="AB3455" s="26">
        <v>32.888142253785567</v>
      </c>
      <c r="AC3455" s="26">
        <v>0</v>
      </c>
      <c r="AD3455" s="26">
        <v>0</v>
      </c>
      <c r="AE3455" s="26">
        <v>115.38664929253417</v>
      </c>
    </row>
    <row r="3456" spans="1:31" x14ac:dyDescent="0.3">
      <c r="A3456">
        <v>2770405</v>
      </c>
      <c r="B3456">
        <v>1</v>
      </c>
      <c r="C3456" t="s">
        <v>80</v>
      </c>
      <c r="D3456" t="s">
        <v>104</v>
      </c>
      <c r="E3456" t="s">
        <v>157</v>
      </c>
      <c r="F3456" t="s">
        <v>3033</v>
      </c>
      <c r="G3456" t="s">
        <v>159</v>
      </c>
      <c r="H3456" t="s">
        <v>149</v>
      </c>
      <c r="I3456" t="s">
        <v>136</v>
      </c>
      <c r="J3456" t="s">
        <v>137</v>
      </c>
      <c r="K3456" t="s">
        <v>138</v>
      </c>
      <c r="L3456" t="s">
        <v>9825</v>
      </c>
      <c r="M3456" t="s">
        <v>9826</v>
      </c>
      <c r="N3456" s="26">
        <v>1.300277777</v>
      </c>
      <c r="O3456">
        <v>1</v>
      </c>
      <c r="P3456">
        <v>436</v>
      </c>
      <c r="Q3456">
        <v>22</v>
      </c>
      <c r="R3456">
        <v>19</v>
      </c>
      <c r="S3456">
        <v>29</v>
      </c>
      <c r="T3456">
        <v>69</v>
      </c>
      <c r="U3456">
        <v>5</v>
      </c>
      <c r="V3456">
        <v>0</v>
      </c>
      <c r="W3456" s="26">
        <v>3.3422308736267476</v>
      </c>
      <c r="X3456" s="26">
        <v>140.35377675292315</v>
      </c>
      <c r="Y3456" s="26">
        <v>25.20085321379003</v>
      </c>
      <c r="Z3456" s="26">
        <v>0.7468118243094729</v>
      </c>
      <c r="AA3456" s="26">
        <v>473.80311397586769</v>
      </c>
      <c r="AB3456" s="26">
        <v>42.957141397731085</v>
      </c>
      <c r="AC3456" s="26">
        <v>78.929267262194145</v>
      </c>
      <c r="AD3456" s="26">
        <v>0</v>
      </c>
      <c r="AE3456" s="26">
        <v>765.3331953004423</v>
      </c>
    </row>
    <row r="3457" spans="1:31" x14ac:dyDescent="0.3">
      <c r="A3457">
        <v>2769907</v>
      </c>
      <c r="B3457">
        <v>1</v>
      </c>
      <c r="C3457" t="s">
        <v>80</v>
      </c>
      <c r="D3457" t="s">
        <v>83</v>
      </c>
      <c r="E3457" t="s">
        <v>146</v>
      </c>
      <c r="F3457" t="s">
        <v>9827</v>
      </c>
      <c r="G3457" t="s">
        <v>186</v>
      </c>
      <c r="H3457" t="s">
        <v>149</v>
      </c>
      <c r="I3457" t="s">
        <v>136</v>
      </c>
      <c r="J3457" t="s">
        <v>137</v>
      </c>
      <c r="K3457" t="s">
        <v>187</v>
      </c>
      <c r="L3457" t="s">
        <v>9828</v>
      </c>
      <c r="M3457" t="s">
        <v>9829</v>
      </c>
      <c r="N3457" s="26">
        <v>3.2744444439999998</v>
      </c>
      <c r="O3457">
        <v>0</v>
      </c>
      <c r="P3457">
        <v>1</v>
      </c>
      <c r="Q3457">
        <v>0</v>
      </c>
      <c r="R3457">
        <v>0</v>
      </c>
      <c r="S3457">
        <v>3</v>
      </c>
      <c r="T3457">
        <v>359</v>
      </c>
      <c r="U3457">
        <v>1</v>
      </c>
      <c r="V3457">
        <v>34</v>
      </c>
      <c r="W3457" s="26">
        <v>0</v>
      </c>
      <c r="X3457" s="26">
        <v>1.0228548310919106</v>
      </c>
      <c r="Y3457" s="26">
        <v>0</v>
      </c>
      <c r="Z3457" s="26">
        <v>0</v>
      </c>
      <c r="AA3457" s="26">
        <v>1537.2146934333452</v>
      </c>
      <c r="AB3457" s="26">
        <v>2241.5833110578751</v>
      </c>
      <c r="AC3457" s="26">
        <v>0</v>
      </c>
      <c r="AD3457" s="26">
        <v>363.61571141030936</v>
      </c>
      <c r="AE3457" s="26">
        <v>4143.4365707326215</v>
      </c>
    </row>
    <row r="3458" spans="1:31" x14ac:dyDescent="0.3">
      <c r="A3458">
        <v>2770050</v>
      </c>
      <c r="B3458">
        <v>1</v>
      </c>
      <c r="C3458" t="s">
        <v>80</v>
      </c>
      <c r="D3458" t="s">
        <v>104</v>
      </c>
      <c r="E3458" t="s">
        <v>157</v>
      </c>
      <c r="F3458" t="s">
        <v>9830</v>
      </c>
      <c r="G3458" t="s">
        <v>159</v>
      </c>
      <c r="H3458" t="s">
        <v>149</v>
      </c>
      <c r="I3458" t="s">
        <v>136</v>
      </c>
      <c r="J3458" t="s">
        <v>137</v>
      </c>
      <c r="K3458" t="s">
        <v>138</v>
      </c>
      <c r="L3458" t="s">
        <v>9831</v>
      </c>
      <c r="M3458" t="s">
        <v>9832</v>
      </c>
      <c r="N3458" s="26">
        <v>0.101666666</v>
      </c>
      <c r="O3458">
        <v>8</v>
      </c>
      <c r="P3458">
        <v>4</v>
      </c>
      <c r="Q3458">
        <v>36</v>
      </c>
      <c r="R3458">
        <v>14</v>
      </c>
      <c r="S3458">
        <v>40</v>
      </c>
      <c r="T3458">
        <v>19</v>
      </c>
      <c r="U3458">
        <v>9</v>
      </c>
      <c r="V3458">
        <v>0</v>
      </c>
      <c r="W3458" s="26">
        <v>0.20446057083526367</v>
      </c>
      <c r="X3458" s="26">
        <v>0.66403340402798561</v>
      </c>
      <c r="Y3458" s="26">
        <v>3.2837107021548246</v>
      </c>
      <c r="Z3458" s="26">
        <v>0.44155576365247001</v>
      </c>
      <c r="AA3458" s="26">
        <v>17.00490204739733</v>
      </c>
      <c r="AB3458" s="26">
        <v>2.2479986407720483</v>
      </c>
      <c r="AC3458" s="26">
        <v>52.818552584378523</v>
      </c>
      <c r="AD3458" s="26">
        <v>0</v>
      </c>
      <c r="AE3458" s="26">
        <v>76.665213713218449</v>
      </c>
    </row>
    <row r="3459" spans="1:31" x14ac:dyDescent="0.3">
      <c r="A3459">
        <v>2769572</v>
      </c>
      <c r="B3459">
        <v>1</v>
      </c>
      <c r="C3459" t="s">
        <v>81</v>
      </c>
      <c r="D3459" t="s">
        <v>128</v>
      </c>
      <c r="E3459" t="s">
        <v>166</v>
      </c>
      <c r="F3459" t="s">
        <v>9833</v>
      </c>
      <c r="G3459" t="s">
        <v>9834</v>
      </c>
      <c r="H3459" t="s">
        <v>135</v>
      </c>
      <c r="I3459" t="s">
        <v>136</v>
      </c>
      <c r="J3459" t="s">
        <v>137</v>
      </c>
      <c r="K3459" t="s">
        <v>138</v>
      </c>
      <c r="L3459" t="s">
        <v>9835</v>
      </c>
      <c r="M3459" t="s">
        <v>9836</v>
      </c>
      <c r="N3459" s="26">
        <v>5.125</v>
      </c>
      <c r="O3459">
        <v>0</v>
      </c>
      <c r="P3459">
        <v>13</v>
      </c>
      <c r="Q3459">
        <v>0</v>
      </c>
      <c r="R3459">
        <v>0</v>
      </c>
      <c r="S3459">
        <v>0</v>
      </c>
      <c r="T3459">
        <v>3</v>
      </c>
      <c r="U3459">
        <v>0</v>
      </c>
      <c r="V3459">
        <v>0</v>
      </c>
      <c r="W3459" s="26">
        <v>0</v>
      </c>
      <c r="X3459" s="26">
        <v>13.343611000604064</v>
      </c>
      <c r="Y3459" s="26">
        <v>0</v>
      </c>
      <c r="Z3459" s="26">
        <v>0</v>
      </c>
      <c r="AA3459" s="26">
        <v>0</v>
      </c>
      <c r="AB3459" s="26">
        <v>7.261520450134995</v>
      </c>
      <c r="AC3459" s="26">
        <v>0</v>
      </c>
      <c r="AD3459" s="26">
        <v>0</v>
      </c>
      <c r="AE3459" s="26">
        <v>20.605131450739059</v>
      </c>
    </row>
    <row r="3460" spans="1:31" x14ac:dyDescent="0.3">
      <c r="A3460">
        <v>2769715</v>
      </c>
      <c r="B3460">
        <v>1</v>
      </c>
      <c r="C3460" t="s">
        <v>80</v>
      </c>
      <c r="D3460" t="s">
        <v>105</v>
      </c>
      <c r="E3460" t="s">
        <v>152</v>
      </c>
      <c r="F3460" t="s">
        <v>9837</v>
      </c>
      <c r="G3460" t="s">
        <v>159</v>
      </c>
      <c r="H3460" t="s">
        <v>149</v>
      </c>
      <c r="I3460" t="s">
        <v>136</v>
      </c>
      <c r="J3460" t="s">
        <v>137</v>
      </c>
      <c r="K3460" t="s">
        <v>138</v>
      </c>
      <c r="L3460" t="s">
        <v>9838</v>
      </c>
      <c r="M3460" t="s">
        <v>9839</v>
      </c>
      <c r="N3460" s="26">
        <v>0.66472222199999997</v>
      </c>
      <c r="O3460">
        <v>1</v>
      </c>
      <c r="P3460">
        <v>0</v>
      </c>
      <c r="Q3460">
        <v>0</v>
      </c>
      <c r="R3460">
        <v>0</v>
      </c>
      <c r="S3460">
        <v>7</v>
      </c>
      <c r="T3460">
        <v>0</v>
      </c>
      <c r="U3460">
        <v>0</v>
      </c>
      <c r="V3460">
        <v>0</v>
      </c>
      <c r="W3460" s="26">
        <v>0.16478072234555555</v>
      </c>
      <c r="X3460" s="26">
        <v>0</v>
      </c>
      <c r="Y3460" s="26">
        <v>0</v>
      </c>
      <c r="Z3460" s="26">
        <v>0</v>
      </c>
      <c r="AA3460" s="26">
        <v>0</v>
      </c>
      <c r="AB3460" s="26">
        <v>0</v>
      </c>
      <c r="AC3460" s="26">
        <v>0</v>
      </c>
      <c r="AD3460" s="26">
        <v>0</v>
      </c>
      <c r="AE3460" s="26">
        <v>0.16478072234555555</v>
      </c>
    </row>
    <row r="3461" spans="1:31" x14ac:dyDescent="0.3">
      <c r="A3461">
        <v>2769758</v>
      </c>
      <c r="B3461">
        <v>1</v>
      </c>
      <c r="C3461" t="s">
        <v>81</v>
      </c>
      <c r="D3461" t="s">
        <v>118</v>
      </c>
      <c r="E3461" t="s">
        <v>152</v>
      </c>
      <c r="F3461" t="s">
        <v>9840</v>
      </c>
      <c r="G3461" t="s">
        <v>287</v>
      </c>
      <c r="H3461" t="s">
        <v>149</v>
      </c>
      <c r="I3461" t="s">
        <v>136</v>
      </c>
      <c r="J3461" t="s">
        <v>3</v>
      </c>
      <c r="K3461" t="s">
        <v>138</v>
      </c>
      <c r="L3461" t="s">
        <v>9841</v>
      </c>
      <c r="M3461" t="s">
        <v>9842</v>
      </c>
      <c r="N3461" s="26">
        <v>0.40722222200000002</v>
      </c>
      <c r="O3461">
        <v>17</v>
      </c>
      <c r="P3461">
        <v>287</v>
      </c>
      <c r="Q3461">
        <v>76</v>
      </c>
      <c r="R3461">
        <v>12</v>
      </c>
      <c r="S3461">
        <v>23</v>
      </c>
      <c r="T3461">
        <v>13</v>
      </c>
      <c r="U3461">
        <v>6</v>
      </c>
      <c r="V3461">
        <v>0</v>
      </c>
      <c r="W3461" s="26">
        <v>2.0378818325180719</v>
      </c>
      <c r="X3461" s="26">
        <v>24.205799244770954</v>
      </c>
      <c r="Y3461" s="26">
        <v>26.796964613873321</v>
      </c>
      <c r="Z3461" s="26">
        <v>0</v>
      </c>
      <c r="AA3461" s="26">
        <v>32.215688779751417</v>
      </c>
      <c r="AB3461" s="26">
        <v>6.3051280522498967</v>
      </c>
      <c r="AC3461" s="26">
        <v>100.78671511189626</v>
      </c>
      <c r="AD3461" s="26">
        <v>0</v>
      </c>
      <c r="AE3461" s="26">
        <v>192.34817763505993</v>
      </c>
    </row>
    <row r="3462" spans="1:31" x14ac:dyDescent="0.3">
      <c r="A3462">
        <v>2770422</v>
      </c>
      <c r="B3462">
        <v>1</v>
      </c>
      <c r="C3462" t="s">
        <v>80</v>
      </c>
      <c r="D3462" t="s">
        <v>89</v>
      </c>
      <c r="E3462" t="s">
        <v>132</v>
      </c>
      <c r="F3462" t="s">
        <v>9843</v>
      </c>
      <c r="G3462" t="s">
        <v>134</v>
      </c>
      <c r="H3462" t="s">
        <v>135</v>
      </c>
      <c r="I3462" t="s">
        <v>136</v>
      </c>
      <c r="J3462" t="s">
        <v>137</v>
      </c>
      <c r="K3462" t="s">
        <v>138</v>
      </c>
      <c r="L3462" t="s">
        <v>9844</v>
      </c>
      <c r="M3462" t="s">
        <v>9845</v>
      </c>
      <c r="N3462" s="26">
        <v>2.3686111109999999</v>
      </c>
      <c r="O3462">
        <v>0</v>
      </c>
      <c r="P3462">
        <v>7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 s="26">
        <v>0</v>
      </c>
      <c r="X3462" s="26">
        <v>9.5243822767929789</v>
      </c>
      <c r="Y3462" s="26">
        <v>0</v>
      </c>
      <c r="Z3462" s="26">
        <v>0</v>
      </c>
      <c r="AA3462" s="26">
        <v>0</v>
      </c>
      <c r="AB3462" s="26">
        <v>0</v>
      </c>
      <c r="AC3462" s="26">
        <v>0</v>
      </c>
      <c r="AD3462" s="26">
        <v>0</v>
      </c>
      <c r="AE3462" s="26">
        <v>9.5243822767929789</v>
      </c>
    </row>
    <row r="3463" spans="1:31" x14ac:dyDescent="0.3">
      <c r="A3463">
        <v>2769944</v>
      </c>
      <c r="B3463">
        <v>1</v>
      </c>
      <c r="C3463" t="s">
        <v>81</v>
      </c>
      <c r="D3463" t="s">
        <v>127</v>
      </c>
      <c r="E3463" t="s">
        <v>175</v>
      </c>
      <c r="F3463" t="s">
        <v>9846</v>
      </c>
      <c r="G3463" t="s">
        <v>628</v>
      </c>
      <c r="H3463" t="s">
        <v>149</v>
      </c>
      <c r="I3463" t="s">
        <v>136</v>
      </c>
      <c r="J3463" t="s">
        <v>137</v>
      </c>
      <c r="K3463" t="s">
        <v>187</v>
      </c>
      <c r="L3463" t="s">
        <v>9847</v>
      </c>
      <c r="M3463" t="s">
        <v>9848</v>
      </c>
      <c r="N3463" s="26">
        <v>8.2166666660000001</v>
      </c>
      <c r="O3463">
        <v>0</v>
      </c>
      <c r="P3463">
        <v>1508</v>
      </c>
      <c r="Q3463">
        <v>0</v>
      </c>
      <c r="R3463">
        <v>0</v>
      </c>
      <c r="S3463">
        <v>35</v>
      </c>
      <c r="T3463">
        <v>98</v>
      </c>
      <c r="U3463">
        <v>47</v>
      </c>
      <c r="V3463">
        <v>45</v>
      </c>
      <c r="W3463" s="26">
        <v>0</v>
      </c>
      <c r="X3463" s="26">
        <v>3131.3853589382306</v>
      </c>
      <c r="Y3463" s="26">
        <v>0</v>
      </c>
      <c r="Z3463" s="26">
        <v>0</v>
      </c>
      <c r="AA3463" s="26">
        <v>2457.0602077674343</v>
      </c>
      <c r="AB3463" s="26">
        <v>3522.3904751518148</v>
      </c>
      <c r="AC3463" s="26">
        <v>21613.63491725333</v>
      </c>
      <c r="AD3463" s="26">
        <v>5769.6207628023813</v>
      </c>
      <c r="AE3463" s="26">
        <v>36494.091721913195</v>
      </c>
    </row>
    <row r="3464" spans="1:31" x14ac:dyDescent="0.3">
      <c r="A3464">
        <v>2769498</v>
      </c>
      <c r="B3464">
        <v>2</v>
      </c>
      <c r="C3464" t="s">
        <v>81</v>
      </c>
      <c r="D3464" t="s">
        <v>116</v>
      </c>
      <c r="E3464" t="s">
        <v>157</v>
      </c>
      <c r="F3464" t="s">
        <v>9849</v>
      </c>
      <c r="G3464" t="s">
        <v>1365</v>
      </c>
      <c r="H3464" t="s">
        <v>149</v>
      </c>
      <c r="I3464" t="s">
        <v>136</v>
      </c>
      <c r="J3464" t="s">
        <v>137</v>
      </c>
      <c r="K3464" t="s">
        <v>138</v>
      </c>
      <c r="L3464" t="s">
        <v>9850</v>
      </c>
      <c r="M3464" t="s">
        <v>9851</v>
      </c>
      <c r="N3464" s="26">
        <v>0.38638888799999999</v>
      </c>
      <c r="O3464">
        <v>7</v>
      </c>
      <c r="P3464">
        <v>994</v>
      </c>
      <c r="Q3464">
        <v>122</v>
      </c>
      <c r="R3464">
        <v>225</v>
      </c>
      <c r="S3464">
        <v>12</v>
      </c>
      <c r="T3464">
        <v>107</v>
      </c>
      <c r="U3464">
        <v>2</v>
      </c>
      <c r="V3464">
        <v>0</v>
      </c>
      <c r="W3464" s="26">
        <v>0.20521713023499999</v>
      </c>
      <c r="X3464" s="26">
        <v>41.94996746210019</v>
      </c>
      <c r="Y3464" s="26">
        <v>8.0846177365188012</v>
      </c>
      <c r="Z3464" s="26">
        <v>3.2173858045664239</v>
      </c>
      <c r="AA3464" s="26">
        <v>8.6774115780761711</v>
      </c>
      <c r="AB3464" s="26">
        <v>8.1396291128011971</v>
      </c>
      <c r="AC3464" s="26">
        <v>2.6813090746936759</v>
      </c>
      <c r="AD3464" s="26">
        <v>0</v>
      </c>
      <c r="AE3464" s="26">
        <v>72.955537898991466</v>
      </c>
    </row>
    <row r="3465" spans="1:31" x14ac:dyDescent="0.3">
      <c r="A3465">
        <v>2769881</v>
      </c>
      <c r="B3465">
        <v>1</v>
      </c>
      <c r="C3465" t="s">
        <v>80</v>
      </c>
      <c r="D3465" t="s">
        <v>111</v>
      </c>
      <c r="E3465" t="s">
        <v>166</v>
      </c>
      <c r="F3465" t="s">
        <v>9852</v>
      </c>
      <c r="G3465" t="s">
        <v>458</v>
      </c>
      <c r="H3465" t="s">
        <v>135</v>
      </c>
      <c r="I3465" t="s">
        <v>136</v>
      </c>
      <c r="J3465" t="s">
        <v>137</v>
      </c>
      <c r="K3465" t="s">
        <v>138</v>
      </c>
      <c r="L3465" t="s">
        <v>9853</v>
      </c>
      <c r="M3465" t="s">
        <v>9854</v>
      </c>
      <c r="N3465" s="26">
        <v>1.7327777769999999</v>
      </c>
      <c r="O3465">
        <v>0</v>
      </c>
      <c r="P3465">
        <v>46</v>
      </c>
      <c r="Q3465">
        <v>0</v>
      </c>
      <c r="R3465">
        <v>0</v>
      </c>
      <c r="S3465">
        <v>0</v>
      </c>
      <c r="T3465">
        <v>1</v>
      </c>
      <c r="U3465">
        <v>0</v>
      </c>
      <c r="V3465">
        <v>0</v>
      </c>
      <c r="W3465" s="26">
        <v>0</v>
      </c>
      <c r="X3465" s="26">
        <v>16.378208893733166</v>
      </c>
      <c r="Y3465" s="26">
        <v>0</v>
      </c>
      <c r="Z3465" s="26">
        <v>0</v>
      </c>
      <c r="AA3465" s="26">
        <v>0</v>
      </c>
      <c r="AB3465" s="26">
        <v>0.16738114116969532</v>
      </c>
      <c r="AC3465" s="26">
        <v>0</v>
      </c>
      <c r="AD3465" s="26">
        <v>0</v>
      </c>
      <c r="AE3465" s="26">
        <v>16.545590034902862</v>
      </c>
    </row>
    <row r="3466" spans="1:31" x14ac:dyDescent="0.3">
      <c r="A3466">
        <v>2769589</v>
      </c>
      <c r="B3466">
        <v>1</v>
      </c>
      <c r="C3466" t="s">
        <v>81</v>
      </c>
      <c r="D3466" t="s">
        <v>128</v>
      </c>
      <c r="E3466" t="s">
        <v>152</v>
      </c>
      <c r="F3466" t="s">
        <v>5919</v>
      </c>
      <c r="G3466" t="s">
        <v>159</v>
      </c>
      <c r="H3466" t="s">
        <v>149</v>
      </c>
      <c r="I3466" t="s">
        <v>136</v>
      </c>
      <c r="J3466" t="s">
        <v>137</v>
      </c>
      <c r="K3466" t="s">
        <v>138</v>
      </c>
      <c r="L3466" t="s">
        <v>9855</v>
      </c>
      <c r="M3466" t="s">
        <v>9856</v>
      </c>
      <c r="N3466" s="26">
        <v>1.8883333330000001</v>
      </c>
      <c r="O3466">
        <v>7</v>
      </c>
      <c r="P3466">
        <v>1192</v>
      </c>
      <c r="Q3466">
        <v>3</v>
      </c>
      <c r="R3466">
        <v>3</v>
      </c>
      <c r="S3466">
        <v>3</v>
      </c>
      <c r="T3466">
        <v>89</v>
      </c>
      <c r="U3466">
        <v>0</v>
      </c>
      <c r="V3466">
        <v>0</v>
      </c>
      <c r="W3466" s="26">
        <v>16.232196582999194</v>
      </c>
      <c r="X3466" s="26">
        <v>139.76797054516118</v>
      </c>
      <c r="Y3466" s="26">
        <v>0</v>
      </c>
      <c r="Z3466" s="26">
        <v>0.67191152142222221</v>
      </c>
      <c r="AA3466" s="26">
        <v>28.549312322764596</v>
      </c>
      <c r="AB3466" s="26">
        <v>18.561855319001481</v>
      </c>
      <c r="AC3466" s="26">
        <v>0</v>
      </c>
      <c r="AD3466" s="26">
        <v>0</v>
      </c>
      <c r="AE3466" s="26">
        <v>203.78324629134869</v>
      </c>
    </row>
    <row r="3467" spans="1:31" x14ac:dyDescent="0.3">
      <c r="A3467">
        <v>2770130</v>
      </c>
      <c r="B3467">
        <v>1</v>
      </c>
      <c r="C3467" t="s">
        <v>81</v>
      </c>
      <c r="D3467" t="s">
        <v>118</v>
      </c>
      <c r="E3467" t="s">
        <v>146</v>
      </c>
      <c r="F3467" t="s">
        <v>9857</v>
      </c>
      <c r="G3467" t="s">
        <v>148</v>
      </c>
      <c r="H3467" t="s">
        <v>149</v>
      </c>
      <c r="I3467" t="s">
        <v>136</v>
      </c>
      <c r="J3467" t="s">
        <v>137</v>
      </c>
      <c r="K3467" t="s">
        <v>138</v>
      </c>
      <c r="L3467" t="s">
        <v>9858</v>
      </c>
      <c r="M3467" t="s">
        <v>9859</v>
      </c>
      <c r="N3467" s="26">
        <v>1.549722222</v>
      </c>
      <c r="O3467">
        <v>0</v>
      </c>
      <c r="P3467">
        <v>0</v>
      </c>
      <c r="Q3467">
        <v>2</v>
      </c>
      <c r="R3467">
        <v>4</v>
      </c>
      <c r="S3467">
        <v>2</v>
      </c>
      <c r="T3467">
        <v>0</v>
      </c>
      <c r="U3467">
        <v>0</v>
      </c>
      <c r="V3467">
        <v>0</v>
      </c>
      <c r="W3467" s="26">
        <v>0</v>
      </c>
      <c r="X3467" s="26">
        <v>0</v>
      </c>
      <c r="Y3467" s="26">
        <v>0</v>
      </c>
      <c r="Z3467" s="26">
        <v>3.4881321665596668E-3</v>
      </c>
      <c r="AA3467" s="26">
        <v>233.5029446524411</v>
      </c>
      <c r="AB3467" s="26">
        <v>0</v>
      </c>
      <c r="AC3467" s="26">
        <v>0</v>
      </c>
      <c r="AD3467" s="26">
        <v>0</v>
      </c>
      <c r="AE3467" s="26">
        <v>233.50643278460765</v>
      </c>
    </row>
    <row r="3468" spans="1:31" x14ac:dyDescent="0.3">
      <c r="A3468">
        <v>2769841</v>
      </c>
      <c r="B3468">
        <v>1</v>
      </c>
      <c r="C3468" t="s">
        <v>81</v>
      </c>
      <c r="D3468" t="s">
        <v>127</v>
      </c>
      <c r="E3468" t="s">
        <v>141</v>
      </c>
      <c r="F3468" t="s">
        <v>4858</v>
      </c>
      <c r="G3468" t="s">
        <v>9834</v>
      </c>
      <c r="H3468" t="s">
        <v>135</v>
      </c>
      <c r="I3468" t="s">
        <v>136</v>
      </c>
      <c r="J3468" t="s">
        <v>137</v>
      </c>
      <c r="K3468" t="s">
        <v>138</v>
      </c>
      <c r="L3468" t="s">
        <v>9860</v>
      </c>
      <c r="M3468" t="s">
        <v>9861</v>
      </c>
      <c r="N3468" s="26">
        <v>4.7527777770000004</v>
      </c>
      <c r="O3468">
        <v>0</v>
      </c>
      <c r="P3468">
        <v>146</v>
      </c>
      <c r="Q3468">
        <v>0</v>
      </c>
      <c r="R3468">
        <v>0</v>
      </c>
      <c r="S3468">
        <v>0</v>
      </c>
      <c r="T3468">
        <v>28</v>
      </c>
      <c r="U3468">
        <v>0</v>
      </c>
      <c r="V3468">
        <v>0</v>
      </c>
      <c r="W3468" s="26">
        <v>0</v>
      </c>
      <c r="X3468" s="26">
        <v>177.90195514975829</v>
      </c>
      <c r="Y3468" s="26">
        <v>0</v>
      </c>
      <c r="Z3468" s="26">
        <v>0</v>
      </c>
      <c r="AA3468" s="26">
        <v>0</v>
      </c>
      <c r="AB3468" s="26">
        <v>115.32652505081332</v>
      </c>
      <c r="AC3468" s="26">
        <v>0</v>
      </c>
      <c r="AD3468" s="26">
        <v>0</v>
      </c>
      <c r="AE3468" s="26">
        <v>293.2284802005716</v>
      </c>
    </row>
    <row r="3469" spans="1:31" x14ac:dyDescent="0.3">
      <c r="A3469">
        <v>2769675</v>
      </c>
      <c r="B3469">
        <v>1</v>
      </c>
      <c r="C3469" t="s">
        <v>80</v>
      </c>
      <c r="D3469" t="s">
        <v>105</v>
      </c>
      <c r="E3469" t="s">
        <v>157</v>
      </c>
      <c r="F3469" t="s">
        <v>9862</v>
      </c>
      <c r="G3469" t="s">
        <v>186</v>
      </c>
      <c r="H3469" t="s">
        <v>149</v>
      </c>
      <c r="I3469" t="s">
        <v>136</v>
      </c>
      <c r="J3469" t="s">
        <v>137</v>
      </c>
      <c r="K3469" t="s">
        <v>187</v>
      </c>
      <c r="L3469" t="s">
        <v>9863</v>
      </c>
      <c r="M3469" t="s">
        <v>9864</v>
      </c>
      <c r="N3469" s="26">
        <v>6.0869444440000002</v>
      </c>
      <c r="O3469">
        <v>0</v>
      </c>
      <c r="P3469">
        <v>1408</v>
      </c>
      <c r="Q3469">
        <v>0</v>
      </c>
      <c r="R3469">
        <v>18</v>
      </c>
      <c r="S3469">
        <v>8</v>
      </c>
      <c r="T3469">
        <v>34</v>
      </c>
      <c r="U3469">
        <v>6</v>
      </c>
      <c r="V3469">
        <v>0</v>
      </c>
      <c r="W3469" s="26">
        <v>0</v>
      </c>
      <c r="X3469" s="26">
        <v>2138.9713192869572</v>
      </c>
      <c r="Y3469" s="26">
        <v>0</v>
      </c>
      <c r="Z3469" s="26">
        <v>13.815287263518538</v>
      </c>
      <c r="AA3469" s="26">
        <v>579.17699700309709</v>
      </c>
      <c r="AB3469" s="26">
        <v>287.42728796616706</v>
      </c>
      <c r="AC3469" s="26">
        <v>791.5062752381657</v>
      </c>
      <c r="AD3469" s="26">
        <v>0</v>
      </c>
      <c r="AE3469" s="26">
        <v>3810.8971667579062</v>
      </c>
    </row>
    <row r="3470" spans="1:31" x14ac:dyDescent="0.3">
      <c r="A3470">
        <v>2769698</v>
      </c>
      <c r="B3470">
        <v>1</v>
      </c>
      <c r="C3470" t="s">
        <v>80</v>
      </c>
      <c r="D3470" t="s">
        <v>94</v>
      </c>
      <c r="E3470" t="s">
        <v>157</v>
      </c>
      <c r="F3470" t="s">
        <v>9865</v>
      </c>
      <c r="G3470" t="s">
        <v>159</v>
      </c>
      <c r="H3470" t="s">
        <v>149</v>
      </c>
      <c r="I3470" t="s">
        <v>136</v>
      </c>
      <c r="J3470" t="s">
        <v>137</v>
      </c>
      <c r="K3470" t="s">
        <v>138</v>
      </c>
      <c r="L3470" t="s">
        <v>9866</v>
      </c>
      <c r="M3470" t="s">
        <v>9867</v>
      </c>
      <c r="N3470" s="26">
        <v>0.81444444400000005</v>
      </c>
      <c r="O3470">
        <v>0</v>
      </c>
      <c r="P3470">
        <v>847</v>
      </c>
      <c r="Q3470">
        <v>24</v>
      </c>
      <c r="R3470">
        <v>23</v>
      </c>
      <c r="S3470">
        <v>14</v>
      </c>
      <c r="T3470">
        <v>152</v>
      </c>
      <c r="U3470">
        <v>0</v>
      </c>
      <c r="V3470">
        <v>0</v>
      </c>
      <c r="W3470" s="26">
        <v>0</v>
      </c>
      <c r="X3470" s="26">
        <v>82.275697991020294</v>
      </c>
      <c r="Y3470" s="26">
        <v>11.078723917126187</v>
      </c>
      <c r="Z3470" s="26">
        <v>0.38589794909862368</v>
      </c>
      <c r="AA3470" s="26">
        <v>60.697280256067728</v>
      </c>
      <c r="AB3470" s="26">
        <v>37.777534353931024</v>
      </c>
      <c r="AC3470" s="26">
        <v>0</v>
      </c>
      <c r="AD3470" s="26">
        <v>0</v>
      </c>
      <c r="AE3470" s="26">
        <v>192.21513446724387</v>
      </c>
    </row>
    <row r="3471" spans="1:31" x14ac:dyDescent="0.3">
      <c r="A3471">
        <v>2770053</v>
      </c>
      <c r="B3471">
        <v>1</v>
      </c>
      <c r="C3471" t="s">
        <v>80</v>
      </c>
      <c r="D3471" t="s">
        <v>82</v>
      </c>
      <c r="E3471" t="s">
        <v>132</v>
      </c>
      <c r="F3471" t="s">
        <v>9868</v>
      </c>
      <c r="G3471" t="s">
        <v>197</v>
      </c>
      <c r="H3471" t="s">
        <v>135</v>
      </c>
      <c r="I3471" t="s">
        <v>136</v>
      </c>
      <c r="J3471" t="s">
        <v>137</v>
      </c>
      <c r="K3471" t="s">
        <v>138</v>
      </c>
      <c r="L3471" t="s">
        <v>9869</v>
      </c>
      <c r="M3471" t="s">
        <v>9870</v>
      </c>
      <c r="N3471" s="26">
        <v>4.5152777769999997</v>
      </c>
      <c r="O3471">
        <v>0</v>
      </c>
      <c r="P3471">
        <v>3</v>
      </c>
      <c r="Q3471">
        <v>0</v>
      </c>
      <c r="R3471">
        <v>0</v>
      </c>
      <c r="S3471">
        <v>0</v>
      </c>
      <c r="T3471">
        <v>1</v>
      </c>
      <c r="U3471">
        <v>0</v>
      </c>
      <c r="V3471">
        <v>0</v>
      </c>
      <c r="W3471" s="26">
        <v>0</v>
      </c>
      <c r="X3471" s="26">
        <v>3.5218946231669692</v>
      </c>
      <c r="Y3471" s="26">
        <v>0</v>
      </c>
      <c r="Z3471" s="26">
        <v>0</v>
      </c>
      <c r="AA3471" s="26">
        <v>0</v>
      </c>
      <c r="AB3471" s="26">
        <v>0</v>
      </c>
      <c r="AC3471" s="26">
        <v>0</v>
      </c>
      <c r="AD3471" s="26">
        <v>0</v>
      </c>
      <c r="AE3471" s="26">
        <v>3.5218946231669692</v>
      </c>
    </row>
    <row r="3472" spans="1:31" x14ac:dyDescent="0.3">
      <c r="A3472">
        <v>2769798</v>
      </c>
      <c r="B3472">
        <v>1</v>
      </c>
      <c r="C3472" t="s">
        <v>80</v>
      </c>
      <c r="D3472" t="s">
        <v>100</v>
      </c>
      <c r="E3472" t="s">
        <v>170</v>
      </c>
      <c r="F3472" t="s">
        <v>9871</v>
      </c>
      <c r="G3472" t="s">
        <v>204</v>
      </c>
      <c r="H3472" t="s">
        <v>135</v>
      </c>
      <c r="I3472" t="s">
        <v>136</v>
      </c>
      <c r="J3472" t="s">
        <v>137</v>
      </c>
      <c r="K3472" t="s">
        <v>138</v>
      </c>
      <c r="L3472" t="s">
        <v>9872</v>
      </c>
      <c r="M3472" t="s">
        <v>9873</v>
      </c>
      <c r="N3472" s="26">
        <v>2.855277777</v>
      </c>
      <c r="O3472">
        <v>0</v>
      </c>
      <c r="P3472">
        <v>10</v>
      </c>
      <c r="Q3472">
        <v>0</v>
      </c>
      <c r="R3472">
        <v>7</v>
      </c>
      <c r="S3472">
        <v>0</v>
      </c>
      <c r="T3472">
        <v>3</v>
      </c>
      <c r="U3472">
        <v>0</v>
      </c>
      <c r="V3472">
        <v>0</v>
      </c>
      <c r="W3472" s="26">
        <v>0</v>
      </c>
      <c r="X3472" s="26">
        <v>4.8701904142930177</v>
      </c>
      <c r="Y3472" s="26">
        <v>0</v>
      </c>
      <c r="Z3472" s="26">
        <v>0.56643153759537079</v>
      </c>
      <c r="AA3472" s="26">
        <v>0</v>
      </c>
      <c r="AB3472" s="26">
        <v>0.10495456286423925</v>
      </c>
      <c r="AC3472" s="26">
        <v>0</v>
      </c>
      <c r="AD3472" s="26">
        <v>0</v>
      </c>
      <c r="AE3472" s="26">
        <v>5.5415765147526272</v>
      </c>
    </row>
    <row r="3473" spans="1:31" x14ac:dyDescent="0.3">
      <c r="A3473">
        <v>2769632</v>
      </c>
      <c r="B3473">
        <v>1</v>
      </c>
      <c r="C3473" t="s">
        <v>80</v>
      </c>
      <c r="D3473" t="s">
        <v>83</v>
      </c>
      <c r="E3473" t="s">
        <v>146</v>
      </c>
      <c r="F3473" t="s">
        <v>9874</v>
      </c>
      <c r="G3473" t="s">
        <v>628</v>
      </c>
      <c r="H3473" t="s">
        <v>149</v>
      </c>
      <c r="I3473" t="s">
        <v>136</v>
      </c>
      <c r="J3473" t="s">
        <v>137</v>
      </c>
      <c r="K3473" t="s">
        <v>187</v>
      </c>
      <c r="L3473" t="s">
        <v>9875</v>
      </c>
      <c r="M3473" t="s">
        <v>9876</v>
      </c>
      <c r="N3473" s="26">
        <v>4.7144444439999997</v>
      </c>
      <c r="O3473">
        <v>0</v>
      </c>
      <c r="P3473">
        <v>1506</v>
      </c>
      <c r="Q3473">
        <v>0</v>
      </c>
      <c r="R3473">
        <v>0</v>
      </c>
      <c r="S3473">
        <v>8</v>
      </c>
      <c r="T3473">
        <v>147</v>
      </c>
      <c r="U3473">
        <v>7</v>
      </c>
      <c r="V3473">
        <v>2</v>
      </c>
      <c r="W3473" s="26">
        <v>0</v>
      </c>
      <c r="X3473" s="26">
        <v>1823.8628447634087</v>
      </c>
      <c r="Y3473" s="26">
        <v>0</v>
      </c>
      <c r="Z3473" s="26">
        <v>0</v>
      </c>
      <c r="AA3473" s="26">
        <v>1654.0248933480927</v>
      </c>
      <c r="AB3473" s="26">
        <v>1163.9381659532021</v>
      </c>
      <c r="AC3473" s="26">
        <v>3247.5323282565555</v>
      </c>
      <c r="AD3473" s="26">
        <v>250.98152252063528</v>
      </c>
      <c r="AE3473" s="26">
        <v>8140.3397548418943</v>
      </c>
    </row>
    <row r="3474" spans="1:31" x14ac:dyDescent="0.3">
      <c r="A3474">
        <v>2769532</v>
      </c>
      <c r="B3474">
        <v>1</v>
      </c>
      <c r="C3474" t="s">
        <v>80</v>
      </c>
      <c r="D3474" t="s">
        <v>85</v>
      </c>
      <c r="E3474" t="s">
        <v>132</v>
      </c>
      <c r="F3474" t="s">
        <v>9877</v>
      </c>
      <c r="G3474" t="s">
        <v>307</v>
      </c>
      <c r="H3474" t="s">
        <v>135</v>
      </c>
      <c r="I3474" t="s">
        <v>136</v>
      </c>
      <c r="J3474" t="s">
        <v>137</v>
      </c>
      <c r="K3474" t="s">
        <v>138</v>
      </c>
      <c r="L3474" t="s">
        <v>9878</v>
      </c>
      <c r="M3474" t="s">
        <v>9879</v>
      </c>
      <c r="N3474" s="26">
        <v>2.5061111110000001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5</v>
      </c>
      <c r="U3474">
        <v>0</v>
      </c>
      <c r="V3474">
        <v>0</v>
      </c>
      <c r="W3474" s="26">
        <v>0</v>
      </c>
      <c r="X3474" s="26">
        <v>0</v>
      </c>
      <c r="Y3474" s="26">
        <v>0</v>
      </c>
      <c r="Z3474" s="26">
        <v>0</v>
      </c>
      <c r="AA3474" s="26">
        <v>0</v>
      </c>
      <c r="AB3474" s="26">
        <v>12.476786105434812</v>
      </c>
      <c r="AC3474" s="26">
        <v>0</v>
      </c>
      <c r="AD3474" s="26">
        <v>0</v>
      </c>
      <c r="AE3474" s="26">
        <v>12.476786105434812</v>
      </c>
    </row>
    <row r="3475" spans="1:31" x14ac:dyDescent="0.3">
      <c r="A3475">
        <v>2769506</v>
      </c>
      <c r="B3475">
        <v>1</v>
      </c>
      <c r="C3475" t="s">
        <v>81</v>
      </c>
      <c r="D3475" t="s">
        <v>128</v>
      </c>
      <c r="E3475" t="s">
        <v>152</v>
      </c>
      <c r="F3475" t="s">
        <v>5919</v>
      </c>
      <c r="G3475" t="s">
        <v>159</v>
      </c>
      <c r="H3475" t="s">
        <v>149</v>
      </c>
      <c r="I3475" t="s">
        <v>136</v>
      </c>
      <c r="J3475" t="s">
        <v>137</v>
      </c>
      <c r="K3475" t="s">
        <v>138</v>
      </c>
      <c r="L3475" t="s">
        <v>9880</v>
      </c>
      <c r="M3475" t="s">
        <v>9881</v>
      </c>
      <c r="N3475" s="26">
        <v>0.19416666599999999</v>
      </c>
      <c r="O3475">
        <v>7</v>
      </c>
      <c r="P3475">
        <v>1192</v>
      </c>
      <c r="Q3475">
        <v>3</v>
      </c>
      <c r="R3475">
        <v>3</v>
      </c>
      <c r="S3475">
        <v>3</v>
      </c>
      <c r="T3475">
        <v>89</v>
      </c>
      <c r="U3475">
        <v>0</v>
      </c>
      <c r="V3475">
        <v>0</v>
      </c>
      <c r="W3475" s="26">
        <v>1.6712690217801978</v>
      </c>
      <c r="X3475" s="26">
        <v>15.354005517532983</v>
      </c>
      <c r="Y3475" s="26">
        <v>0</v>
      </c>
      <c r="Z3475" s="26">
        <v>5.2462901333333332E-2</v>
      </c>
      <c r="AA3475" s="26">
        <v>2.8280152694260794</v>
      </c>
      <c r="AB3475" s="26">
        <v>1.4826823480450697</v>
      </c>
      <c r="AC3475" s="26">
        <v>0</v>
      </c>
      <c r="AD3475" s="26">
        <v>0</v>
      </c>
      <c r="AE3475" s="26">
        <v>21.388435058117661</v>
      </c>
    </row>
    <row r="3476" spans="1:31" x14ac:dyDescent="0.3">
      <c r="A3476">
        <v>2769718</v>
      </c>
      <c r="B3476">
        <v>1</v>
      </c>
      <c r="C3476" t="s">
        <v>80</v>
      </c>
      <c r="D3476" t="s">
        <v>96</v>
      </c>
      <c r="E3476" t="s">
        <v>146</v>
      </c>
      <c r="F3476" t="s">
        <v>9882</v>
      </c>
      <c r="G3476" t="s">
        <v>148</v>
      </c>
      <c r="H3476" t="s">
        <v>149</v>
      </c>
      <c r="I3476" t="s">
        <v>136</v>
      </c>
      <c r="J3476" t="s">
        <v>137</v>
      </c>
      <c r="K3476" t="s">
        <v>138</v>
      </c>
      <c r="L3476" t="s">
        <v>9883</v>
      </c>
      <c r="M3476" t="s">
        <v>9884</v>
      </c>
      <c r="N3476" s="26">
        <v>1.4344444439999999</v>
      </c>
      <c r="O3476">
        <v>0</v>
      </c>
      <c r="P3476">
        <v>496</v>
      </c>
      <c r="Q3476">
        <v>0</v>
      </c>
      <c r="R3476">
        <v>1</v>
      </c>
      <c r="S3476">
        <v>1</v>
      </c>
      <c r="T3476">
        <v>47</v>
      </c>
      <c r="U3476">
        <v>0</v>
      </c>
      <c r="V3476">
        <v>0</v>
      </c>
      <c r="W3476" s="26">
        <v>0</v>
      </c>
      <c r="X3476" s="26">
        <v>93.899222306753913</v>
      </c>
      <c r="Y3476" s="26">
        <v>0</v>
      </c>
      <c r="Z3476" s="26">
        <v>0</v>
      </c>
      <c r="AA3476" s="26">
        <v>27.82816365721547</v>
      </c>
      <c r="AB3476" s="26">
        <v>43.472663673703337</v>
      </c>
      <c r="AC3476" s="26">
        <v>0</v>
      </c>
      <c r="AD3476" s="26">
        <v>0</v>
      </c>
      <c r="AE3476" s="26">
        <v>165.20004963767272</v>
      </c>
    </row>
    <row r="3477" spans="1:31" x14ac:dyDescent="0.3">
      <c r="A3477">
        <v>2770359</v>
      </c>
      <c r="B3477">
        <v>1</v>
      </c>
      <c r="C3477" t="s">
        <v>80</v>
      </c>
      <c r="D3477" t="s">
        <v>104</v>
      </c>
      <c r="E3477" t="s">
        <v>146</v>
      </c>
      <c r="F3477" t="s">
        <v>9885</v>
      </c>
      <c r="G3477" t="s">
        <v>1309</v>
      </c>
      <c r="H3477" t="s">
        <v>149</v>
      </c>
      <c r="I3477" t="s">
        <v>136</v>
      </c>
      <c r="J3477" t="s">
        <v>137</v>
      </c>
      <c r="K3477" t="s">
        <v>138</v>
      </c>
      <c r="L3477" t="s">
        <v>9787</v>
      </c>
      <c r="M3477" t="s">
        <v>9886</v>
      </c>
      <c r="N3477" s="26">
        <v>9.1850000000000005</v>
      </c>
      <c r="O3477">
        <v>0</v>
      </c>
      <c r="P3477">
        <v>48</v>
      </c>
      <c r="Q3477">
        <v>0</v>
      </c>
      <c r="R3477">
        <v>1</v>
      </c>
      <c r="S3477">
        <v>0</v>
      </c>
      <c r="T3477">
        <v>0</v>
      </c>
      <c r="U3477">
        <v>0</v>
      </c>
      <c r="V3477">
        <v>0</v>
      </c>
      <c r="W3477" s="26">
        <v>0</v>
      </c>
      <c r="X3477" s="26">
        <v>109.57585733052254</v>
      </c>
      <c r="Y3477" s="26">
        <v>0</v>
      </c>
      <c r="Z3477" s="26">
        <v>0</v>
      </c>
      <c r="AA3477" s="26">
        <v>0</v>
      </c>
      <c r="AB3477" s="26">
        <v>0</v>
      </c>
      <c r="AC3477" s="26">
        <v>0</v>
      </c>
      <c r="AD3477" s="26">
        <v>0</v>
      </c>
      <c r="AE3477" s="26">
        <v>109.57585733052254</v>
      </c>
    </row>
    <row r="3478" spans="1:31" x14ac:dyDescent="0.3">
      <c r="A3478">
        <v>2769861</v>
      </c>
      <c r="B3478">
        <v>1</v>
      </c>
      <c r="C3478" t="s">
        <v>80</v>
      </c>
      <c r="D3478" t="s">
        <v>95</v>
      </c>
      <c r="E3478" t="s">
        <v>146</v>
      </c>
      <c r="F3478" t="s">
        <v>9887</v>
      </c>
      <c r="G3478" t="s">
        <v>1269</v>
      </c>
      <c r="H3478" t="s">
        <v>149</v>
      </c>
      <c r="I3478" t="s">
        <v>136</v>
      </c>
      <c r="J3478" t="s">
        <v>137</v>
      </c>
      <c r="K3478" t="s">
        <v>138</v>
      </c>
      <c r="L3478" t="s">
        <v>9888</v>
      </c>
      <c r="M3478" t="s">
        <v>9889</v>
      </c>
      <c r="N3478" s="26">
        <v>2.17</v>
      </c>
      <c r="O3478">
        <v>0</v>
      </c>
      <c r="P3478">
        <v>0</v>
      </c>
      <c r="Q3478">
        <v>0</v>
      </c>
      <c r="R3478">
        <v>0</v>
      </c>
      <c r="S3478">
        <v>3</v>
      </c>
      <c r="T3478">
        <v>30</v>
      </c>
      <c r="U3478">
        <v>2</v>
      </c>
      <c r="V3478">
        <v>0</v>
      </c>
      <c r="W3478" s="26">
        <v>0</v>
      </c>
      <c r="X3478" s="26">
        <v>0</v>
      </c>
      <c r="Y3478" s="26">
        <v>0</v>
      </c>
      <c r="Z3478" s="26">
        <v>0</v>
      </c>
      <c r="AA3478" s="26">
        <v>98.981850795082124</v>
      </c>
      <c r="AB3478" s="26">
        <v>46.864266169245823</v>
      </c>
      <c r="AC3478" s="26">
        <v>38.806972780987635</v>
      </c>
      <c r="AD3478" s="26">
        <v>0</v>
      </c>
      <c r="AE3478" s="26">
        <v>184.65308974531558</v>
      </c>
    </row>
    <row r="3479" spans="1:31" x14ac:dyDescent="0.3">
      <c r="A3479">
        <v>2769498</v>
      </c>
      <c r="B3479">
        <v>1</v>
      </c>
      <c r="C3479" t="s">
        <v>81</v>
      </c>
      <c r="D3479" t="s">
        <v>116</v>
      </c>
      <c r="E3479" t="s">
        <v>146</v>
      </c>
      <c r="F3479" t="s">
        <v>9890</v>
      </c>
      <c r="G3479" t="s">
        <v>1365</v>
      </c>
      <c r="H3479" t="s">
        <v>149</v>
      </c>
      <c r="I3479" t="s">
        <v>136</v>
      </c>
      <c r="J3479" t="s">
        <v>137</v>
      </c>
      <c r="K3479" t="s">
        <v>138</v>
      </c>
      <c r="L3479" t="s">
        <v>9891</v>
      </c>
      <c r="M3479" t="s">
        <v>9850</v>
      </c>
      <c r="N3479" s="26">
        <v>2.3161111110000001</v>
      </c>
      <c r="O3479">
        <v>0</v>
      </c>
      <c r="P3479">
        <v>74</v>
      </c>
      <c r="Q3479">
        <v>0</v>
      </c>
      <c r="R3479">
        <v>0</v>
      </c>
      <c r="S3479">
        <v>1</v>
      </c>
      <c r="T3479">
        <v>7</v>
      </c>
      <c r="U3479">
        <v>0</v>
      </c>
      <c r="V3479">
        <v>0</v>
      </c>
      <c r="W3479" s="26">
        <v>0</v>
      </c>
      <c r="X3479" s="26">
        <v>16.770283830130868</v>
      </c>
      <c r="Y3479" s="26">
        <v>0</v>
      </c>
      <c r="Z3479" s="26">
        <v>0</v>
      </c>
      <c r="AA3479" s="26">
        <v>0</v>
      </c>
      <c r="AB3479" s="26">
        <v>0.26448665899637297</v>
      </c>
      <c r="AC3479" s="26">
        <v>0</v>
      </c>
      <c r="AD3479" s="26">
        <v>0</v>
      </c>
      <c r="AE3479" s="26">
        <v>17.03477048912724</v>
      </c>
    </row>
    <row r="3480" spans="1:31" x14ac:dyDescent="0.3">
      <c r="A3480">
        <v>2770162</v>
      </c>
      <c r="B3480">
        <v>1</v>
      </c>
      <c r="C3480" t="s">
        <v>80</v>
      </c>
      <c r="D3480" t="s">
        <v>84</v>
      </c>
      <c r="E3480" t="s">
        <v>170</v>
      </c>
      <c r="F3480" t="s">
        <v>9892</v>
      </c>
      <c r="G3480" t="s">
        <v>204</v>
      </c>
      <c r="H3480" t="s">
        <v>135</v>
      </c>
      <c r="I3480" t="s">
        <v>136</v>
      </c>
      <c r="J3480" t="s">
        <v>137</v>
      </c>
      <c r="K3480" t="s">
        <v>138</v>
      </c>
      <c r="L3480" t="s">
        <v>9893</v>
      </c>
      <c r="M3480" t="s">
        <v>9894</v>
      </c>
      <c r="N3480" s="26">
        <v>2.0024999999999999</v>
      </c>
      <c r="O3480">
        <v>0</v>
      </c>
      <c r="P3480">
        <v>240</v>
      </c>
      <c r="Q3480">
        <v>0</v>
      </c>
      <c r="R3480">
        <v>0</v>
      </c>
      <c r="S3480">
        <v>0</v>
      </c>
      <c r="T3480">
        <v>24</v>
      </c>
      <c r="U3480">
        <v>0</v>
      </c>
      <c r="V3480">
        <v>0</v>
      </c>
      <c r="W3480" s="26">
        <v>0</v>
      </c>
      <c r="X3480" s="26">
        <v>109.41592079144991</v>
      </c>
      <c r="Y3480" s="26">
        <v>0</v>
      </c>
      <c r="Z3480" s="26">
        <v>0</v>
      </c>
      <c r="AA3480" s="26">
        <v>0</v>
      </c>
      <c r="AB3480" s="26">
        <v>31.893057531578609</v>
      </c>
      <c r="AC3480" s="26">
        <v>0</v>
      </c>
      <c r="AD3480" s="26">
        <v>0</v>
      </c>
      <c r="AE3480" s="26">
        <v>141.30897832302853</v>
      </c>
    </row>
    <row r="3481" spans="1:31" x14ac:dyDescent="0.3">
      <c r="A3481">
        <v>2769807</v>
      </c>
      <c r="B3481">
        <v>1</v>
      </c>
      <c r="C3481" t="s">
        <v>81</v>
      </c>
      <c r="D3481" t="s">
        <v>127</v>
      </c>
      <c r="E3481" t="s">
        <v>170</v>
      </c>
      <c r="F3481" t="s">
        <v>9895</v>
      </c>
      <c r="G3481" t="s">
        <v>204</v>
      </c>
      <c r="H3481" t="s">
        <v>135</v>
      </c>
      <c r="I3481" t="s">
        <v>136</v>
      </c>
      <c r="J3481" t="s">
        <v>137</v>
      </c>
      <c r="K3481" t="s">
        <v>138</v>
      </c>
      <c r="L3481" t="s">
        <v>9896</v>
      </c>
      <c r="M3481" t="s">
        <v>9897</v>
      </c>
      <c r="N3481" s="26">
        <v>3.6119444440000001</v>
      </c>
      <c r="O3481">
        <v>0</v>
      </c>
      <c r="P3481">
        <v>69</v>
      </c>
      <c r="Q3481">
        <v>0</v>
      </c>
      <c r="R3481">
        <v>5</v>
      </c>
      <c r="S3481">
        <v>0</v>
      </c>
      <c r="T3481">
        <v>14</v>
      </c>
      <c r="U3481">
        <v>0</v>
      </c>
      <c r="V3481">
        <v>0</v>
      </c>
      <c r="W3481" s="26">
        <v>0</v>
      </c>
      <c r="X3481" s="26">
        <v>36.984937153374368</v>
      </c>
      <c r="Y3481" s="26">
        <v>0</v>
      </c>
      <c r="Z3481" s="26">
        <v>1.4227053865151915</v>
      </c>
      <c r="AA3481" s="26">
        <v>0</v>
      </c>
      <c r="AB3481" s="26">
        <v>21.763668876029193</v>
      </c>
      <c r="AC3481" s="26">
        <v>0</v>
      </c>
      <c r="AD3481" s="26">
        <v>0</v>
      </c>
      <c r="AE3481" s="26">
        <v>60.171311415918751</v>
      </c>
    </row>
    <row r="3482" spans="1:31" x14ac:dyDescent="0.3">
      <c r="A3482">
        <v>2769847</v>
      </c>
      <c r="B3482">
        <v>1</v>
      </c>
      <c r="C3482" t="s">
        <v>80</v>
      </c>
      <c r="D3482" t="s">
        <v>82</v>
      </c>
      <c r="E3482" t="s">
        <v>132</v>
      </c>
      <c r="F3482" t="s">
        <v>9898</v>
      </c>
      <c r="G3482" t="s">
        <v>197</v>
      </c>
      <c r="H3482" t="s">
        <v>135</v>
      </c>
      <c r="I3482" t="s">
        <v>136</v>
      </c>
      <c r="J3482" t="s">
        <v>137</v>
      </c>
      <c r="K3482" t="s">
        <v>138</v>
      </c>
      <c r="L3482" t="s">
        <v>9899</v>
      </c>
      <c r="M3482" t="s">
        <v>9900</v>
      </c>
      <c r="N3482" s="26">
        <v>1.0925</v>
      </c>
      <c r="O3482">
        <v>0</v>
      </c>
      <c r="P3482">
        <v>2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 s="26">
        <v>0</v>
      </c>
      <c r="X3482" s="26">
        <v>0.29759730899200032</v>
      </c>
      <c r="Y3482" s="26">
        <v>0</v>
      </c>
      <c r="Z3482" s="26">
        <v>0</v>
      </c>
      <c r="AA3482" s="26">
        <v>0</v>
      </c>
      <c r="AB3482" s="26">
        <v>0</v>
      </c>
      <c r="AC3482" s="26">
        <v>0</v>
      </c>
      <c r="AD3482" s="26">
        <v>0</v>
      </c>
      <c r="AE3482" s="26">
        <v>0.29759730899200032</v>
      </c>
    </row>
    <row r="3483" spans="1:31" x14ac:dyDescent="0.3">
      <c r="A3483">
        <v>2769893</v>
      </c>
      <c r="B3483">
        <v>1</v>
      </c>
      <c r="C3483" t="s">
        <v>81</v>
      </c>
      <c r="D3483" t="s">
        <v>123</v>
      </c>
      <c r="E3483" t="s">
        <v>152</v>
      </c>
      <c r="F3483" t="s">
        <v>9901</v>
      </c>
      <c r="G3483" t="s">
        <v>159</v>
      </c>
      <c r="H3483" t="s">
        <v>149</v>
      </c>
      <c r="I3483" t="s">
        <v>136</v>
      </c>
      <c r="J3483" t="s">
        <v>137</v>
      </c>
      <c r="K3483" t="s">
        <v>138</v>
      </c>
      <c r="L3483" t="s">
        <v>9902</v>
      </c>
      <c r="M3483" t="s">
        <v>9903</v>
      </c>
      <c r="N3483" s="26">
        <v>1.768333333</v>
      </c>
      <c r="O3483">
        <v>3</v>
      </c>
      <c r="P3483">
        <v>382</v>
      </c>
      <c r="Q3483">
        <v>149</v>
      </c>
      <c r="R3483">
        <v>60</v>
      </c>
      <c r="S3483">
        <v>12</v>
      </c>
      <c r="T3483">
        <v>35</v>
      </c>
      <c r="U3483">
        <v>0</v>
      </c>
      <c r="V3483">
        <v>0</v>
      </c>
      <c r="W3483" s="26">
        <v>1.2270767725</v>
      </c>
      <c r="X3483" s="26">
        <v>77.16888360978129</v>
      </c>
      <c r="Y3483" s="26">
        <v>93.323954751399086</v>
      </c>
      <c r="Z3483" s="26">
        <v>7.3754186528115886</v>
      </c>
      <c r="AA3483" s="26">
        <v>1.9042097834641603</v>
      </c>
      <c r="AB3483" s="26">
        <v>21.101819792331852</v>
      </c>
      <c r="AC3483" s="26">
        <v>0</v>
      </c>
      <c r="AD3483" s="26">
        <v>0</v>
      </c>
      <c r="AE3483" s="26">
        <v>202.101363362288</v>
      </c>
    </row>
    <row r="3484" spans="1:31" x14ac:dyDescent="0.3">
      <c r="A3484">
        <v>2769790</v>
      </c>
      <c r="B3484">
        <v>1</v>
      </c>
      <c r="C3484" t="s">
        <v>81</v>
      </c>
      <c r="D3484" t="s">
        <v>115</v>
      </c>
      <c r="E3484" t="s">
        <v>146</v>
      </c>
      <c r="F3484" t="s">
        <v>9293</v>
      </c>
      <c r="G3484" t="s">
        <v>159</v>
      </c>
      <c r="H3484" t="s">
        <v>149</v>
      </c>
      <c r="I3484" t="s">
        <v>566</v>
      </c>
      <c r="J3484" t="s">
        <v>137</v>
      </c>
      <c r="K3484" t="s">
        <v>138</v>
      </c>
      <c r="L3484" t="s">
        <v>9904</v>
      </c>
      <c r="M3484" t="s">
        <v>9905</v>
      </c>
      <c r="N3484" s="26">
        <v>1.4999999999999999E-2</v>
      </c>
      <c r="O3484">
        <v>0</v>
      </c>
      <c r="P3484">
        <v>340</v>
      </c>
      <c r="Q3484">
        <v>10</v>
      </c>
      <c r="R3484">
        <v>161</v>
      </c>
      <c r="S3484">
        <v>0</v>
      </c>
      <c r="T3484">
        <v>15</v>
      </c>
      <c r="U3484">
        <v>1</v>
      </c>
      <c r="V3484">
        <v>0</v>
      </c>
      <c r="W3484" s="26">
        <v>0</v>
      </c>
      <c r="X3484" s="26">
        <v>0.20776279472452355</v>
      </c>
      <c r="Y3484" s="26">
        <v>2.155308587229E-2</v>
      </c>
      <c r="Z3484" s="26">
        <v>0.28327873667620812</v>
      </c>
      <c r="AA3484" s="26">
        <v>0</v>
      </c>
      <c r="AB3484" s="26">
        <v>0.16448344281435598</v>
      </c>
      <c r="AC3484" s="26">
        <v>0.17290618924465201</v>
      </c>
      <c r="AD3484" s="26">
        <v>0</v>
      </c>
      <c r="AE3484" s="26">
        <v>0.84998424933202976</v>
      </c>
    </row>
    <row r="3485" spans="1:31" x14ac:dyDescent="0.3">
      <c r="A3485">
        <v>2770411</v>
      </c>
      <c r="B3485">
        <v>1</v>
      </c>
      <c r="C3485" t="s">
        <v>80</v>
      </c>
      <c r="D3485" t="s">
        <v>108</v>
      </c>
      <c r="E3485" t="s">
        <v>152</v>
      </c>
      <c r="F3485" t="s">
        <v>9906</v>
      </c>
      <c r="G3485" t="s">
        <v>159</v>
      </c>
      <c r="H3485" t="s">
        <v>149</v>
      </c>
      <c r="I3485" t="s">
        <v>136</v>
      </c>
      <c r="J3485" t="s">
        <v>137</v>
      </c>
      <c r="K3485" t="s">
        <v>138</v>
      </c>
      <c r="L3485" t="s">
        <v>9907</v>
      </c>
      <c r="M3485" t="s">
        <v>9908</v>
      </c>
      <c r="N3485" s="26">
        <v>1.3488888880000001</v>
      </c>
      <c r="O3485">
        <v>0</v>
      </c>
      <c r="P3485">
        <v>638</v>
      </c>
      <c r="Q3485">
        <v>0</v>
      </c>
      <c r="R3485">
        <v>416</v>
      </c>
      <c r="S3485">
        <v>4</v>
      </c>
      <c r="T3485">
        <v>213</v>
      </c>
      <c r="U3485">
        <v>1</v>
      </c>
      <c r="V3485">
        <v>0</v>
      </c>
      <c r="W3485" s="26">
        <v>0</v>
      </c>
      <c r="X3485" s="26">
        <v>186.83679155802861</v>
      </c>
      <c r="Y3485" s="26">
        <v>0</v>
      </c>
      <c r="Z3485" s="26">
        <v>50.598430546989675</v>
      </c>
      <c r="AA3485" s="26">
        <v>99.230584304769195</v>
      </c>
      <c r="AB3485" s="26">
        <v>97.259794896590648</v>
      </c>
      <c r="AC3485" s="26">
        <v>21.122617504053718</v>
      </c>
      <c r="AD3485" s="26">
        <v>0</v>
      </c>
      <c r="AE3485" s="26">
        <v>455.04821881043182</v>
      </c>
    </row>
    <row r="3486" spans="1:31" x14ac:dyDescent="0.3">
      <c r="A3486">
        <v>2769721</v>
      </c>
      <c r="B3486">
        <v>1</v>
      </c>
      <c r="C3486" t="s">
        <v>80</v>
      </c>
      <c r="D3486" t="s">
        <v>108</v>
      </c>
      <c r="E3486" t="s">
        <v>170</v>
      </c>
      <c r="F3486" t="s">
        <v>9909</v>
      </c>
      <c r="G3486" t="s">
        <v>204</v>
      </c>
      <c r="H3486" t="s">
        <v>135</v>
      </c>
      <c r="I3486" t="s">
        <v>136</v>
      </c>
      <c r="J3486" t="s">
        <v>137</v>
      </c>
      <c r="K3486" t="s">
        <v>138</v>
      </c>
      <c r="L3486" t="s">
        <v>9910</v>
      </c>
      <c r="M3486" t="s">
        <v>9911</v>
      </c>
      <c r="N3486" s="26">
        <v>3.2891666659999999</v>
      </c>
      <c r="O3486">
        <v>0</v>
      </c>
      <c r="P3486">
        <v>41</v>
      </c>
      <c r="Q3486">
        <v>0</v>
      </c>
      <c r="R3486">
        <v>4</v>
      </c>
      <c r="S3486">
        <v>0</v>
      </c>
      <c r="T3486">
        <v>2</v>
      </c>
      <c r="U3486">
        <v>0</v>
      </c>
      <c r="V3486">
        <v>0</v>
      </c>
      <c r="W3486" s="26">
        <v>0</v>
      </c>
      <c r="X3486" s="26">
        <v>13.868990281643214</v>
      </c>
      <c r="Y3486" s="26">
        <v>0</v>
      </c>
      <c r="Z3486" s="26">
        <v>1.1377372176355556</v>
      </c>
      <c r="AA3486" s="26">
        <v>0</v>
      </c>
      <c r="AB3486" s="26">
        <v>0.20506541508148277</v>
      </c>
      <c r="AC3486" s="26">
        <v>0</v>
      </c>
      <c r="AD3486" s="26">
        <v>0</v>
      </c>
      <c r="AE3486" s="26">
        <v>15.211792914360252</v>
      </c>
    </row>
    <row r="3487" spans="1:31" x14ac:dyDescent="0.3">
      <c r="A3487">
        <v>2770434</v>
      </c>
      <c r="B3487">
        <v>1</v>
      </c>
      <c r="C3487" t="s">
        <v>81</v>
      </c>
      <c r="D3487" t="s">
        <v>113</v>
      </c>
      <c r="E3487" t="s">
        <v>146</v>
      </c>
      <c r="F3487" t="s">
        <v>9912</v>
      </c>
      <c r="G3487" t="s">
        <v>1309</v>
      </c>
      <c r="H3487" t="s">
        <v>149</v>
      </c>
      <c r="I3487" t="s">
        <v>136</v>
      </c>
      <c r="J3487" t="s">
        <v>137</v>
      </c>
      <c r="K3487" t="s">
        <v>138</v>
      </c>
      <c r="L3487" t="s">
        <v>9913</v>
      </c>
      <c r="M3487" t="s">
        <v>9914</v>
      </c>
      <c r="N3487" s="26">
        <v>5.1016666659999999</v>
      </c>
      <c r="O3487">
        <v>4</v>
      </c>
      <c r="P3487">
        <v>347</v>
      </c>
      <c r="Q3487">
        <v>7</v>
      </c>
      <c r="R3487">
        <v>12</v>
      </c>
      <c r="S3487">
        <v>2</v>
      </c>
      <c r="T3487">
        <v>24</v>
      </c>
      <c r="U3487">
        <v>0</v>
      </c>
      <c r="V3487">
        <v>0</v>
      </c>
      <c r="W3487" s="26">
        <v>3.5149131188899991</v>
      </c>
      <c r="X3487" s="26">
        <v>334.05908918143496</v>
      </c>
      <c r="Y3487" s="26">
        <v>7.3921753372577239</v>
      </c>
      <c r="Z3487" s="26">
        <v>5.3047687224240434</v>
      </c>
      <c r="AA3487" s="26">
        <v>0.38883028459229296</v>
      </c>
      <c r="AB3487" s="26">
        <v>27.77148007810224</v>
      </c>
      <c r="AC3487" s="26">
        <v>0</v>
      </c>
      <c r="AD3487" s="26">
        <v>0</v>
      </c>
      <c r="AE3487" s="26">
        <v>378.43125672270122</v>
      </c>
    </row>
    <row r="3488" spans="1:31" x14ac:dyDescent="0.3">
      <c r="A3488">
        <v>2769770</v>
      </c>
      <c r="B3488">
        <v>1</v>
      </c>
      <c r="C3488" t="s">
        <v>81</v>
      </c>
      <c r="D3488" t="s">
        <v>126</v>
      </c>
      <c r="E3488" t="s">
        <v>146</v>
      </c>
      <c r="F3488" t="s">
        <v>9915</v>
      </c>
      <c r="G3488" t="s">
        <v>148</v>
      </c>
      <c r="H3488" t="s">
        <v>149</v>
      </c>
      <c r="I3488" t="s">
        <v>136</v>
      </c>
      <c r="J3488" t="s">
        <v>137</v>
      </c>
      <c r="K3488" t="s">
        <v>138</v>
      </c>
      <c r="L3488" t="s">
        <v>9916</v>
      </c>
      <c r="M3488" t="s">
        <v>9917</v>
      </c>
      <c r="N3488" s="26">
        <v>0.74083333299999998</v>
      </c>
      <c r="O3488">
        <v>0</v>
      </c>
      <c r="P3488">
        <v>45</v>
      </c>
      <c r="Q3488">
        <v>6</v>
      </c>
      <c r="R3488">
        <v>36</v>
      </c>
      <c r="S3488">
        <v>0</v>
      </c>
      <c r="T3488">
        <v>1</v>
      </c>
      <c r="U3488">
        <v>0</v>
      </c>
      <c r="V3488">
        <v>0</v>
      </c>
      <c r="W3488" s="26">
        <v>0</v>
      </c>
      <c r="X3488" s="26">
        <v>3.5232767196752537</v>
      </c>
      <c r="Y3488" s="26">
        <v>0</v>
      </c>
      <c r="Z3488" s="26">
        <v>1.9833561008183203</v>
      </c>
      <c r="AA3488" s="26">
        <v>0</v>
      </c>
      <c r="AB3488" s="26">
        <v>0</v>
      </c>
      <c r="AC3488" s="26">
        <v>0</v>
      </c>
      <c r="AD3488" s="26">
        <v>0</v>
      </c>
      <c r="AE3488" s="26">
        <v>5.5066328204935742</v>
      </c>
    </row>
    <row r="3489" spans="1:31" x14ac:dyDescent="0.3">
      <c r="A3489">
        <v>2769578</v>
      </c>
      <c r="B3489">
        <v>1</v>
      </c>
      <c r="C3489" t="s">
        <v>80</v>
      </c>
      <c r="D3489" t="s">
        <v>87</v>
      </c>
      <c r="E3489" t="s">
        <v>166</v>
      </c>
      <c r="F3489" t="s">
        <v>9918</v>
      </c>
      <c r="G3489" t="s">
        <v>232</v>
      </c>
      <c r="H3489" t="s">
        <v>135</v>
      </c>
      <c r="I3489" t="s">
        <v>136</v>
      </c>
      <c r="J3489" t="s">
        <v>137</v>
      </c>
      <c r="K3489" t="s">
        <v>138</v>
      </c>
      <c r="L3489" t="s">
        <v>9919</v>
      </c>
      <c r="M3489" t="s">
        <v>9920</v>
      </c>
      <c r="N3489" s="26">
        <v>0.689722222</v>
      </c>
      <c r="O3489">
        <v>0</v>
      </c>
      <c r="P3489">
        <v>102</v>
      </c>
      <c r="Q3489">
        <v>0</v>
      </c>
      <c r="R3489">
        <v>0</v>
      </c>
      <c r="S3489">
        <v>0</v>
      </c>
      <c r="T3489">
        <v>8</v>
      </c>
      <c r="U3489">
        <v>0</v>
      </c>
      <c r="V3489">
        <v>0</v>
      </c>
      <c r="W3489" s="26">
        <v>0</v>
      </c>
      <c r="X3489" s="26">
        <v>14.907505546104151</v>
      </c>
      <c r="Y3489" s="26">
        <v>0</v>
      </c>
      <c r="Z3489" s="26">
        <v>0</v>
      </c>
      <c r="AA3489" s="26">
        <v>0</v>
      </c>
      <c r="AB3489" s="26">
        <v>1.8423901297618943</v>
      </c>
      <c r="AC3489" s="26">
        <v>0</v>
      </c>
      <c r="AD3489" s="26">
        <v>0</v>
      </c>
      <c r="AE3489" s="26">
        <v>16.749895675866046</v>
      </c>
    </row>
    <row r="3490" spans="1:31" x14ac:dyDescent="0.3">
      <c r="A3490">
        <v>2769701</v>
      </c>
      <c r="B3490">
        <v>1</v>
      </c>
      <c r="C3490" t="s">
        <v>80</v>
      </c>
      <c r="D3490" t="s">
        <v>104</v>
      </c>
      <c r="E3490" t="s">
        <v>152</v>
      </c>
      <c r="F3490" t="s">
        <v>9921</v>
      </c>
      <c r="G3490" t="s">
        <v>186</v>
      </c>
      <c r="H3490" t="s">
        <v>149</v>
      </c>
      <c r="I3490" t="s">
        <v>136</v>
      </c>
      <c r="J3490" t="s">
        <v>137</v>
      </c>
      <c r="K3490" t="s">
        <v>187</v>
      </c>
      <c r="L3490" t="s">
        <v>9922</v>
      </c>
      <c r="M3490" t="s">
        <v>9923</v>
      </c>
      <c r="N3490" s="26">
        <v>1.953333333</v>
      </c>
      <c r="O3490">
        <v>4</v>
      </c>
      <c r="P3490">
        <v>898</v>
      </c>
      <c r="Q3490">
        <v>20</v>
      </c>
      <c r="R3490">
        <v>98</v>
      </c>
      <c r="S3490">
        <v>6</v>
      </c>
      <c r="T3490">
        <v>195</v>
      </c>
      <c r="U3490">
        <v>2</v>
      </c>
      <c r="V3490">
        <v>0</v>
      </c>
      <c r="W3490" s="26">
        <v>1.6955718632449461</v>
      </c>
      <c r="X3490" s="26">
        <v>291.30314676480901</v>
      </c>
      <c r="Y3490" s="26">
        <v>23.200077192396925</v>
      </c>
      <c r="Z3490" s="26">
        <v>13.526096162969033</v>
      </c>
      <c r="AA3490" s="26">
        <v>10.749885027852759</v>
      </c>
      <c r="AB3490" s="26">
        <v>99.395699279125054</v>
      </c>
      <c r="AC3490" s="26">
        <v>82.192203224430884</v>
      </c>
      <c r="AD3490" s="26">
        <v>0</v>
      </c>
      <c r="AE3490" s="26">
        <v>522.06267951482857</v>
      </c>
    </row>
    <row r="3491" spans="1:31" x14ac:dyDescent="0.3">
      <c r="A3491">
        <v>2770368</v>
      </c>
      <c r="B3491">
        <v>1</v>
      </c>
      <c r="C3491" t="s">
        <v>81</v>
      </c>
      <c r="D3491" t="s">
        <v>113</v>
      </c>
      <c r="E3491" t="s">
        <v>141</v>
      </c>
      <c r="F3491" t="s">
        <v>9924</v>
      </c>
      <c r="G3491" t="s">
        <v>681</v>
      </c>
      <c r="H3491" t="s">
        <v>135</v>
      </c>
      <c r="I3491" t="s">
        <v>136</v>
      </c>
      <c r="J3491" t="s">
        <v>137</v>
      </c>
      <c r="K3491" t="s">
        <v>138</v>
      </c>
      <c r="L3491" t="s">
        <v>9925</v>
      </c>
      <c r="M3491" t="s">
        <v>9926</v>
      </c>
      <c r="N3491" s="26">
        <v>1.0605555550000001</v>
      </c>
      <c r="O3491">
        <v>0</v>
      </c>
      <c r="P3491">
        <v>435</v>
      </c>
      <c r="Q3491">
        <v>0</v>
      </c>
      <c r="R3491">
        <v>1</v>
      </c>
      <c r="S3491">
        <v>0</v>
      </c>
      <c r="T3491">
        <v>16</v>
      </c>
      <c r="U3491">
        <v>0</v>
      </c>
      <c r="V3491">
        <v>0</v>
      </c>
      <c r="W3491" s="26">
        <v>0</v>
      </c>
      <c r="X3491" s="26">
        <v>143.61695625997339</v>
      </c>
      <c r="Y3491" s="26">
        <v>0</v>
      </c>
      <c r="Z3491" s="26">
        <v>0</v>
      </c>
      <c r="AA3491" s="26">
        <v>0</v>
      </c>
      <c r="AB3491" s="26">
        <v>11.150389872887795</v>
      </c>
      <c r="AC3491" s="26">
        <v>0</v>
      </c>
      <c r="AD3491" s="26">
        <v>0</v>
      </c>
      <c r="AE3491" s="26">
        <v>154.76734613286118</v>
      </c>
    </row>
    <row r="3492" spans="1:31" x14ac:dyDescent="0.3">
      <c r="A3492">
        <v>2769621</v>
      </c>
      <c r="B3492">
        <v>1</v>
      </c>
      <c r="C3492" t="s">
        <v>80</v>
      </c>
      <c r="D3492" t="s">
        <v>83</v>
      </c>
      <c r="E3492" t="s">
        <v>170</v>
      </c>
      <c r="F3492" t="s">
        <v>9927</v>
      </c>
      <c r="G3492" t="s">
        <v>9928</v>
      </c>
      <c r="H3492" t="s">
        <v>135</v>
      </c>
      <c r="I3492" t="s">
        <v>136</v>
      </c>
      <c r="J3492" t="s">
        <v>137</v>
      </c>
      <c r="K3492" t="s">
        <v>138</v>
      </c>
      <c r="L3492" t="s">
        <v>9929</v>
      </c>
      <c r="M3492" t="s">
        <v>9930</v>
      </c>
      <c r="N3492" s="26">
        <v>3.073611111</v>
      </c>
      <c r="O3492">
        <v>0</v>
      </c>
      <c r="P3492">
        <v>67</v>
      </c>
      <c r="Q3492">
        <v>0</v>
      </c>
      <c r="R3492">
        <v>1</v>
      </c>
      <c r="S3492">
        <v>0</v>
      </c>
      <c r="T3492">
        <v>9</v>
      </c>
      <c r="U3492">
        <v>0</v>
      </c>
      <c r="V3492">
        <v>0</v>
      </c>
      <c r="W3492" s="26">
        <v>0</v>
      </c>
      <c r="X3492" s="26">
        <v>84.390941916241871</v>
      </c>
      <c r="Y3492" s="26">
        <v>0</v>
      </c>
      <c r="Z3492" s="26">
        <v>0.20585447312567512</v>
      </c>
      <c r="AA3492" s="26">
        <v>0</v>
      </c>
      <c r="AB3492" s="26">
        <v>17.688526838651551</v>
      </c>
      <c r="AC3492" s="26">
        <v>0</v>
      </c>
      <c r="AD3492" s="26">
        <v>0</v>
      </c>
      <c r="AE3492" s="26">
        <v>102.2853232280191</v>
      </c>
    </row>
    <row r="3493" spans="1:31" x14ac:dyDescent="0.3">
      <c r="A3493">
        <v>2770454</v>
      </c>
      <c r="B3493">
        <v>1</v>
      </c>
      <c r="C3493" t="s">
        <v>81</v>
      </c>
      <c r="D3493" t="s">
        <v>127</v>
      </c>
      <c r="E3493" t="s">
        <v>170</v>
      </c>
      <c r="F3493" t="s">
        <v>9931</v>
      </c>
      <c r="G3493" t="s">
        <v>143</v>
      </c>
      <c r="H3493" t="s">
        <v>135</v>
      </c>
      <c r="I3493" t="s">
        <v>136</v>
      </c>
      <c r="J3493" t="s">
        <v>137</v>
      </c>
      <c r="K3493" t="s">
        <v>138</v>
      </c>
      <c r="L3493" t="s">
        <v>9932</v>
      </c>
      <c r="M3493" t="s">
        <v>9933</v>
      </c>
      <c r="N3493" s="26">
        <v>0.28722222200000003</v>
      </c>
      <c r="O3493">
        <v>0</v>
      </c>
      <c r="P3493">
        <v>57</v>
      </c>
      <c r="Q3493">
        <v>0</v>
      </c>
      <c r="R3493">
        <v>0</v>
      </c>
      <c r="S3493">
        <v>0</v>
      </c>
      <c r="T3493">
        <v>10</v>
      </c>
      <c r="U3493">
        <v>0</v>
      </c>
      <c r="V3493">
        <v>0</v>
      </c>
      <c r="W3493" s="26">
        <v>0</v>
      </c>
      <c r="X3493" s="26">
        <v>2.8735859522879297</v>
      </c>
      <c r="Y3493" s="26">
        <v>0</v>
      </c>
      <c r="Z3493" s="26">
        <v>0</v>
      </c>
      <c r="AA3493" s="26">
        <v>0</v>
      </c>
      <c r="AB3493" s="26">
        <v>0.23604569717336302</v>
      </c>
      <c r="AC3493" s="26">
        <v>0</v>
      </c>
      <c r="AD3493" s="26">
        <v>0</v>
      </c>
      <c r="AE3493" s="26">
        <v>3.1096316494612926</v>
      </c>
    </row>
    <row r="3494" spans="1:31" x14ac:dyDescent="0.3">
      <c r="A3494">
        <v>2769664</v>
      </c>
      <c r="B3494">
        <v>1</v>
      </c>
      <c r="C3494" t="s">
        <v>81</v>
      </c>
      <c r="D3494" t="s">
        <v>127</v>
      </c>
      <c r="E3494" t="s">
        <v>141</v>
      </c>
      <c r="F3494" t="s">
        <v>9934</v>
      </c>
      <c r="G3494" t="s">
        <v>344</v>
      </c>
      <c r="H3494" t="s">
        <v>135</v>
      </c>
      <c r="I3494" t="s">
        <v>136</v>
      </c>
      <c r="J3494" t="s">
        <v>137</v>
      </c>
      <c r="K3494" t="s">
        <v>138</v>
      </c>
      <c r="L3494" t="s">
        <v>9935</v>
      </c>
      <c r="M3494" t="s">
        <v>9936</v>
      </c>
      <c r="N3494" s="26">
        <v>5.3327777770000004</v>
      </c>
      <c r="O3494">
        <v>0</v>
      </c>
      <c r="P3494">
        <v>186</v>
      </c>
      <c r="Q3494">
        <v>0</v>
      </c>
      <c r="R3494">
        <v>16</v>
      </c>
      <c r="S3494">
        <v>0</v>
      </c>
      <c r="T3494">
        <v>24</v>
      </c>
      <c r="U3494">
        <v>0</v>
      </c>
      <c r="V3494">
        <v>0</v>
      </c>
      <c r="W3494" s="26">
        <v>0</v>
      </c>
      <c r="X3494" s="26">
        <v>201.13729845105576</v>
      </c>
      <c r="Y3494" s="26">
        <v>0</v>
      </c>
      <c r="Z3494" s="26">
        <v>5.7313218440142411</v>
      </c>
      <c r="AA3494" s="26">
        <v>0</v>
      </c>
      <c r="AB3494" s="26">
        <v>49.768210473433733</v>
      </c>
      <c r="AC3494" s="26">
        <v>0</v>
      </c>
      <c r="AD3494" s="26">
        <v>0</v>
      </c>
      <c r="AE3494" s="26">
        <v>256.63683076850373</v>
      </c>
    </row>
    <row r="3495" spans="1:31" x14ac:dyDescent="0.3">
      <c r="A3495">
        <v>2769996</v>
      </c>
      <c r="B3495">
        <v>1</v>
      </c>
      <c r="C3495" t="s">
        <v>80</v>
      </c>
      <c r="D3495" t="s">
        <v>94</v>
      </c>
      <c r="E3495" t="s">
        <v>170</v>
      </c>
      <c r="F3495" t="s">
        <v>9937</v>
      </c>
      <c r="G3495" t="s">
        <v>303</v>
      </c>
      <c r="H3495" t="s">
        <v>135</v>
      </c>
      <c r="I3495" t="s">
        <v>136</v>
      </c>
      <c r="J3495" t="s">
        <v>137</v>
      </c>
      <c r="K3495" t="s">
        <v>138</v>
      </c>
      <c r="L3495" t="s">
        <v>9938</v>
      </c>
      <c r="M3495" t="s">
        <v>9939</v>
      </c>
      <c r="N3495" s="26">
        <v>2.9391666660000002</v>
      </c>
      <c r="O3495">
        <v>0</v>
      </c>
      <c r="P3495">
        <v>39</v>
      </c>
      <c r="Q3495">
        <v>0</v>
      </c>
      <c r="R3495">
        <v>0</v>
      </c>
      <c r="S3495">
        <v>0</v>
      </c>
      <c r="T3495">
        <v>18</v>
      </c>
      <c r="U3495">
        <v>0</v>
      </c>
      <c r="V3495">
        <v>0</v>
      </c>
      <c r="W3495" s="26">
        <v>0</v>
      </c>
      <c r="X3495" s="26">
        <v>19.3058466289175</v>
      </c>
      <c r="Y3495" s="26">
        <v>0</v>
      </c>
      <c r="Z3495" s="26">
        <v>0</v>
      </c>
      <c r="AA3495" s="26">
        <v>0</v>
      </c>
      <c r="AB3495" s="26">
        <v>15.386442889054742</v>
      </c>
      <c r="AC3495" s="26">
        <v>0</v>
      </c>
      <c r="AD3495" s="26">
        <v>0</v>
      </c>
      <c r="AE3495" s="26">
        <v>34.692289517972242</v>
      </c>
    </row>
    <row r="3496" spans="1:31" x14ac:dyDescent="0.3">
      <c r="A3496">
        <v>2770019</v>
      </c>
      <c r="B3496">
        <v>1</v>
      </c>
      <c r="C3496" t="s">
        <v>80</v>
      </c>
      <c r="D3496" t="s">
        <v>82</v>
      </c>
      <c r="E3496" t="s">
        <v>166</v>
      </c>
      <c r="F3496" t="s">
        <v>7753</v>
      </c>
      <c r="G3496" t="s">
        <v>143</v>
      </c>
      <c r="H3496" t="s">
        <v>135</v>
      </c>
      <c r="I3496" t="s">
        <v>136</v>
      </c>
      <c r="J3496" t="s">
        <v>137</v>
      </c>
      <c r="K3496" t="s">
        <v>138</v>
      </c>
      <c r="L3496" t="s">
        <v>9940</v>
      </c>
      <c r="M3496" t="s">
        <v>9941</v>
      </c>
      <c r="N3496" s="26">
        <v>1.7511111109999999</v>
      </c>
      <c r="O3496">
        <v>0</v>
      </c>
      <c r="P3496">
        <v>49</v>
      </c>
      <c r="Q3496">
        <v>0</v>
      </c>
      <c r="R3496">
        <v>0</v>
      </c>
      <c r="S3496">
        <v>0</v>
      </c>
      <c r="T3496">
        <v>15</v>
      </c>
      <c r="U3496">
        <v>0</v>
      </c>
      <c r="V3496">
        <v>0</v>
      </c>
      <c r="W3496" s="26">
        <v>0</v>
      </c>
      <c r="X3496" s="26">
        <v>31.760197907640002</v>
      </c>
      <c r="Y3496" s="26">
        <v>0</v>
      </c>
      <c r="Z3496" s="26">
        <v>0</v>
      </c>
      <c r="AA3496" s="26">
        <v>0</v>
      </c>
      <c r="AB3496" s="26">
        <v>39.193212009691663</v>
      </c>
      <c r="AC3496" s="26">
        <v>0</v>
      </c>
      <c r="AD3496" s="26">
        <v>0</v>
      </c>
      <c r="AE3496" s="26">
        <v>70.953409917331669</v>
      </c>
    </row>
    <row r="3497" spans="1:31" x14ac:dyDescent="0.3">
      <c r="A3497">
        <v>2769873</v>
      </c>
      <c r="B3497">
        <v>1</v>
      </c>
      <c r="C3497" t="s">
        <v>80</v>
      </c>
      <c r="D3497" t="s">
        <v>103</v>
      </c>
      <c r="E3497" t="s">
        <v>170</v>
      </c>
      <c r="F3497" t="s">
        <v>3706</v>
      </c>
      <c r="G3497" t="s">
        <v>204</v>
      </c>
      <c r="H3497" t="s">
        <v>135</v>
      </c>
      <c r="I3497" t="s">
        <v>136</v>
      </c>
      <c r="J3497" t="s">
        <v>137</v>
      </c>
      <c r="K3497" t="s">
        <v>138</v>
      </c>
      <c r="L3497" t="s">
        <v>9942</v>
      </c>
      <c r="M3497" t="s">
        <v>9943</v>
      </c>
      <c r="N3497" s="26">
        <v>0.65249999999999997</v>
      </c>
      <c r="O3497">
        <v>0</v>
      </c>
      <c r="P3497">
        <v>0</v>
      </c>
      <c r="Q3497">
        <v>0</v>
      </c>
      <c r="R3497">
        <v>14</v>
      </c>
      <c r="S3497">
        <v>0</v>
      </c>
      <c r="T3497">
        <v>0</v>
      </c>
      <c r="U3497">
        <v>0</v>
      </c>
      <c r="V3497">
        <v>0</v>
      </c>
      <c r="W3497" s="26">
        <v>0</v>
      </c>
      <c r="X3497" s="26">
        <v>0</v>
      </c>
      <c r="Y3497" s="26">
        <v>0</v>
      </c>
      <c r="Z3497" s="26">
        <v>0.21706630848</v>
      </c>
      <c r="AA3497" s="26">
        <v>0</v>
      </c>
      <c r="AB3497" s="26">
        <v>0</v>
      </c>
      <c r="AC3497" s="26">
        <v>0</v>
      </c>
      <c r="AD3497" s="26">
        <v>0</v>
      </c>
      <c r="AE3497" s="26">
        <v>0.21706630848</v>
      </c>
    </row>
    <row r="3498" spans="1:31" x14ac:dyDescent="0.3">
      <c r="A3498">
        <v>2769681</v>
      </c>
      <c r="B3498">
        <v>1</v>
      </c>
      <c r="C3498" t="s">
        <v>80</v>
      </c>
      <c r="D3498" t="s">
        <v>85</v>
      </c>
      <c r="E3498" t="s">
        <v>132</v>
      </c>
      <c r="F3498" t="s">
        <v>9944</v>
      </c>
      <c r="G3498" t="s">
        <v>307</v>
      </c>
      <c r="H3498" t="s">
        <v>135</v>
      </c>
      <c r="I3498" t="s">
        <v>136</v>
      </c>
      <c r="J3498" t="s">
        <v>137</v>
      </c>
      <c r="K3498" t="s">
        <v>138</v>
      </c>
      <c r="L3498" t="s">
        <v>9945</v>
      </c>
      <c r="M3498" t="s">
        <v>9946</v>
      </c>
      <c r="N3498" s="26">
        <v>1.382777777</v>
      </c>
      <c r="O3498">
        <v>0</v>
      </c>
      <c r="P3498">
        <v>6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 s="26">
        <v>0</v>
      </c>
      <c r="X3498" s="26">
        <v>2.4978281240277349</v>
      </c>
      <c r="Y3498" s="26">
        <v>0</v>
      </c>
      <c r="Z3498" s="26">
        <v>0</v>
      </c>
      <c r="AA3498" s="26">
        <v>0</v>
      </c>
      <c r="AB3498" s="26">
        <v>0</v>
      </c>
      <c r="AC3498" s="26">
        <v>0</v>
      </c>
      <c r="AD3498" s="26">
        <v>0</v>
      </c>
      <c r="AE3498" s="26">
        <v>2.4978281240277349</v>
      </c>
    </row>
    <row r="3499" spans="1:31" x14ac:dyDescent="0.3">
      <c r="A3499">
        <v>2769495</v>
      </c>
      <c r="B3499">
        <v>1</v>
      </c>
      <c r="C3499" t="s">
        <v>81</v>
      </c>
      <c r="D3499" t="s">
        <v>128</v>
      </c>
      <c r="E3499" t="s">
        <v>152</v>
      </c>
      <c r="F3499" t="s">
        <v>5919</v>
      </c>
      <c r="G3499" t="s">
        <v>159</v>
      </c>
      <c r="H3499" t="s">
        <v>149</v>
      </c>
      <c r="I3499" t="s">
        <v>136</v>
      </c>
      <c r="J3499" t="s">
        <v>137</v>
      </c>
      <c r="K3499" t="s">
        <v>138</v>
      </c>
      <c r="L3499" t="s">
        <v>9947</v>
      </c>
      <c r="M3499" t="s">
        <v>9948</v>
      </c>
      <c r="N3499" s="26">
        <v>0.119444444</v>
      </c>
      <c r="O3499">
        <v>7</v>
      </c>
      <c r="P3499">
        <v>1192</v>
      </c>
      <c r="Q3499">
        <v>3</v>
      </c>
      <c r="R3499">
        <v>3</v>
      </c>
      <c r="S3499">
        <v>3</v>
      </c>
      <c r="T3499">
        <v>89</v>
      </c>
      <c r="U3499">
        <v>0</v>
      </c>
      <c r="V3499">
        <v>0</v>
      </c>
      <c r="W3499" s="26">
        <v>1.0281054068175755</v>
      </c>
      <c r="X3499" s="26">
        <v>9.4452394456926765</v>
      </c>
      <c r="Y3499" s="26">
        <v>0</v>
      </c>
      <c r="Z3499" s="26">
        <v>3.2273315555555557E-2</v>
      </c>
      <c r="AA3499" s="26">
        <v>1.7396946578729817</v>
      </c>
      <c r="AB3499" s="26">
        <v>0.91209357605061503</v>
      </c>
      <c r="AC3499" s="26">
        <v>0</v>
      </c>
      <c r="AD3499" s="26">
        <v>0</v>
      </c>
      <c r="AE3499" s="26">
        <v>13.157406401989403</v>
      </c>
    </row>
    <row r="3500" spans="1:31" x14ac:dyDescent="0.3">
      <c r="A3500">
        <v>2769541</v>
      </c>
      <c r="B3500">
        <v>1</v>
      </c>
      <c r="C3500" t="s">
        <v>80</v>
      </c>
      <c r="D3500" t="s">
        <v>82</v>
      </c>
      <c r="E3500" t="s">
        <v>157</v>
      </c>
      <c r="F3500" t="s">
        <v>4754</v>
      </c>
      <c r="G3500" t="s">
        <v>326</v>
      </c>
      <c r="H3500" t="s">
        <v>149</v>
      </c>
      <c r="I3500" t="s">
        <v>136</v>
      </c>
      <c r="J3500" t="s">
        <v>137</v>
      </c>
      <c r="K3500" t="s">
        <v>187</v>
      </c>
      <c r="L3500" t="s">
        <v>9949</v>
      </c>
      <c r="M3500" t="s">
        <v>9950</v>
      </c>
      <c r="N3500" s="26">
        <v>5.7222222000000003E-2</v>
      </c>
      <c r="O3500">
        <v>0</v>
      </c>
      <c r="P3500">
        <v>11609</v>
      </c>
      <c r="Q3500">
        <v>0</v>
      </c>
      <c r="R3500">
        <v>0</v>
      </c>
      <c r="S3500">
        <v>4</v>
      </c>
      <c r="T3500">
        <v>1333</v>
      </c>
      <c r="U3500">
        <v>1</v>
      </c>
      <c r="V3500">
        <v>0</v>
      </c>
      <c r="W3500" s="26">
        <v>0</v>
      </c>
      <c r="X3500" s="26">
        <v>154.49551862804998</v>
      </c>
      <c r="Y3500" s="26">
        <v>0</v>
      </c>
      <c r="Z3500" s="26">
        <v>0</v>
      </c>
      <c r="AA3500" s="26">
        <v>6.8252916736648279</v>
      </c>
      <c r="AB3500" s="26">
        <v>21.05238381495111</v>
      </c>
      <c r="AC3500" s="26">
        <v>2.3197454541659832</v>
      </c>
      <c r="AD3500" s="26">
        <v>0</v>
      </c>
      <c r="AE3500" s="26">
        <v>184.6929395708319</v>
      </c>
    </row>
    <row r="3501" spans="1:31" x14ac:dyDescent="0.3">
      <c r="A3501">
        <v>2769641</v>
      </c>
      <c r="B3501">
        <v>1</v>
      </c>
      <c r="C3501" t="s">
        <v>80</v>
      </c>
      <c r="D3501" t="s">
        <v>99</v>
      </c>
      <c r="E3501" t="s">
        <v>170</v>
      </c>
      <c r="F3501" t="s">
        <v>9951</v>
      </c>
      <c r="G3501" t="s">
        <v>204</v>
      </c>
      <c r="H3501" t="s">
        <v>135</v>
      </c>
      <c r="I3501" t="s">
        <v>136</v>
      </c>
      <c r="J3501" t="s">
        <v>137</v>
      </c>
      <c r="K3501" t="s">
        <v>138</v>
      </c>
      <c r="L3501" t="s">
        <v>9952</v>
      </c>
      <c r="M3501" t="s">
        <v>9953</v>
      </c>
      <c r="N3501" s="26">
        <v>1.635555555</v>
      </c>
      <c r="O3501">
        <v>0</v>
      </c>
      <c r="P3501">
        <v>95</v>
      </c>
      <c r="Q3501">
        <v>0</v>
      </c>
      <c r="R3501">
        <v>0</v>
      </c>
      <c r="S3501">
        <v>0</v>
      </c>
      <c r="T3501">
        <v>5</v>
      </c>
      <c r="U3501">
        <v>0</v>
      </c>
      <c r="V3501">
        <v>0</v>
      </c>
      <c r="W3501" s="26">
        <v>0</v>
      </c>
      <c r="X3501" s="26">
        <v>6.576260934542888</v>
      </c>
      <c r="Y3501" s="26">
        <v>0</v>
      </c>
      <c r="Z3501" s="26">
        <v>0</v>
      </c>
      <c r="AA3501" s="26">
        <v>0</v>
      </c>
      <c r="AB3501" s="26">
        <v>65.529983941495942</v>
      </c>
      <c r="AC3501" s="26">
        <v>0</v>
      </c>
      <c r="AD3501" s="26">
        <v>0</v>
      </c>
      <c r="AE3501" s="26">
        <v>72.106244876038829</v>
      </c>
    </row>
    <row r="3502" spans="1:31" x14ac:dyDescent="0.3">
      <c r="A3502">
        <v>2769724</v>
      </c>
      <c r="B3502">
        <v>1</v>
      </c>
      <c r="C3502" t="s">
        <v>81</v>
      </c>
      <c r="D3502" t="s">
        <v>128</v>
      </c>
      <c r="E3502" t="s">
        <v>157</v>
      </c>
      <c r="F3502" t="s">
        <v>9954</v>
      </c>
      <c r="G3502" t="s">
        <v>628</v>
      </c>
      <c r="H3502" t="s">
        <v>149</v>
      </c>
      <c r="I3502" t="s">
        <v>136</v>
      </c>
      <c r="J3502" t="s">
        <v>137</v>
      </c>
      <c r="K3502" t="s">
        <v>187</v>
      </c>
      <c r="L3502" t="s">
        <v>9955</v>
      </c>
      <c r="M3502" t="s">
        <v>9956</v>
      </c>
      <c r="N3502" s="26">
        <v>6.7961111110000001</v>
      </c>
      <c r="O3502">
        <v>0</v>
      </c>
      <c r="P3502">
        <v>0</v>
      </c>
      <c r="Q3502">
        <v>1</v>
      </c>
      <c r="R3502">
        <v>0</v>
      </c>
      <c r="S3502">
        <v>83</v>
      </c>
      <c r="T3502">
        <v>1</v>
      </c>
      <c r="U3502">
        <v>81</v>
      </c>
      <c r="V3502">
        <v>4</v>
      </c>
      <c r="W3502" s="26">
        <v>0</v>
      </c>
      <c r="X3502" s="26">
        <v>0</v>
      </c>
      <c r="Y3502" s="26">
        <v>0</v>
      </c>
      <c r="Z3502" s="26">
        <v>0</v>
      </c>
      <c r="AA3502" s="26">
        <v>4826.0478389716154</v>
      </c>
      <c r="AB3502" s="26">
        <v>30.276419701028242</v>
      </c>
      <c r="AC3502" s="26">
        <v>28211.3943269956</v>
      </c>
      <c r="AD3502" s="26">
        <v>265.42890415004155</v>
      </c>
      <c r="AE3502" s="26">
        <v>33333.147489818286</v>
      </c>
    </row>
    <row r="3503" spans="1:31" x14ac:dyDescent="0.3">
      <c r="A3503">
        <v>2769890</v>
      </c>
      <c r="B3503">
        <v>1</v>
      </c>
      <c r="C3503" t="s">
        <v>80</v>
      </c>
      <c r="D3503" t="s">
        <v>97</v>
      </c>
      <c r="E3503" t="s">
        <v>132</v>
      </c>
      <c r="F3503" t="s">
        <v>9957</v>
      </c>
      <c r="G3503" t="s">
        <v>197</v>
      </c>
      <c r="H3503" t="s">
        <v>135</v>
      </c>
      <c r="I3503" t="s">
        <v>136</v>
      </c>
      <c r="J3503" t="s">
        <v>137</v>
      </c>
      <c r="K3503" t="s">
        <v>138</v>
      </c>
      <c r="L3503" t="s">
        <v>9958</v>
      </c>
      <c r="M3503" t="s">
        <v>9959</v>
      </c>
      <c r="N3503" s="26">
        <v>1.116666666</v>
      </c>
      <c r="O3503">
        <v>0</v>
      </c>
      <c r="P3503">
        <v>0</v>
      </c>
      <c r="Q3503">
        <v>0</v>
      </c>
      <c r="R3503">
        <v>2</v>
      </c>
      <c r="S3503">
        <v>0</v>
      </c>
      <c r="T3503">
        <v>0</v>
      </c>
      <c r="U3503">
        <v>0</v>
      </c>
      <c r="V3503">
        <v>0</v>
      </c>
      <c r="W3503" s="26">
        <v>0</v>
      </c>
      <c r="X3503" s="26">
        <v>0</v>
      </c>
      <c r="Y3503" s="26">
        <v>0</v>
      </c>
      <c r="Z3503" s="26">
        <v>0</v>
      </c>
      <c r="AA3503" s="26">
        <v>0</v>
      </c>
      <c r="AB3503" s="26">
        <v>0</v>
      </c>
      <c r="AC3503" s="26">
        <v>0</v>
      </c>
      <c r="AD3503" s="26">
        <v>0</v>
      </c>
      <c r="AE3503" s="26">
        <v>0</v>
      </c>
    </row>
    <row r="3504" spans="1:31" x14ac:dyDescent="0.3">
      <c r="A3504">
        <v>2769867</v>
      </c>
      <c r="B3504">
        <v>1</v>
      </c>
      <c r="C3504" t="s">
        <v>80</v>
      </c>
      <c r="D3504" t="s">
        <v>100</v>
      </c>
      <c r="E3504" t="s">
        <v>157</v>
      </c>
      <c r="F3504" t="s">
        <v>3099</v>
      </c>
      <c r="G3504" t="s">
        <v>143</v>
      </c>
      <c r="H3504" t="s">
        <v>149</v>
      </c>
      <c r="I3504" t="s">
        <v>136</v>
      </c>
      <c r="J3504" t="s">
        <v>137</v>
      </c>
      <c r="K3504" t="s">
        <v>138</v>
      </c>
      <c r="L3504" t="s">
        <v>9960</v>
      </c>
      <c r="M3504" t="s">
        <v>9961</v>
      </c>
      <c r="N3504" s="26">
        <v>6.7222221999999998E-2</v>
      </c>
      <c r="O3504">
        <v>1</v>
      </c>
      <c r="P3504">
        <v>26</v>
      </c>
      <c r="Q3504">
        <v>53</v>
      </c>
      <c r="R3504">
        <v>34</v>
      </c>
      <c r="S3504">
        <v>6</v>
      </c>
      <c r="T3504">
        <v>13</v>
      </c>
      <c r="U3504">
        <v>0</v>
      </c>
      <c r="V3504">
        <v>0</v>
      </c>
      <c r="W3504" s="26">
        <v>1.572099975111111E-2</v>
      </c>
      <c r="X3504" s="26">
        <v>0.15795972137433642</v>
      </c>
      <c r="Y3504" s="26">
        <v>0.98466825514558376</v>
      </c>
      <c r="Z3504" s="26">
        <v>0.51457253342005504</v>
      </c>
      <c r="AA3504" s="26">
        <v>0.21297887167590368</v>
      </c>
      <c r="AB3504" s="26">
        <v>0.25865431445339809</v>
      </c>
      <c r="AC3504" s="26">
        <v>0</v>
      </c>
      <c r="AD3504" s="26">
        <v>0</v>
      </c>
      <c r="AE3504" s="26">
        <v>2.1445546958203878</v>
      </c>
    </row>
    <row r="3505" spans="1:31" x14ac:dyDescent="0.3">
      <c r="A3505">
        <v>2769555</v>
      </c>
      <c r="B3505">
        <v>1</v>
      </c>
      <c r="C3505" t="s">
        <v>80</v>
      </c>
      <c r="D3505" t="s">
        <v>82</v>
      </c>
      <c r="E3505" t="s">
        <v>170</v>
      </c>
      <c r="F3505" t="s">
        <v>9962</v>
      </c>
      <c r="G3505" t="s">
        <v>204</v>
      </c>
      <c r="H3505" t="s">
        <v>135</v>
      </c>
      <c r="I3505" t="s">
        <v>136</v>
      </c>
      <c r="J3505" t="s">
        <v>137</v>
      </c>
      <c r="K3505" t="s">
        <v>138</v>
      </c>
      <c r="L3505" t="s">
        <v>9963</v>
      </c>
      <c r="M3505" t="s">
        <v>9964</v>
      </c>
      <c r="N3505" s="26">
        <v>0.74083333299999998</v>
      </c>
      <c r="O3505">
        <v>0</v>
      </c>
      <c r="P3505">
        <v>208</v>
      </c>
      <c r="Q3505">
        <v>0</v>
      </c>
      <c r="R3505">
        <v>0</v>
      </c>
      <c r="S3505">
        <v>0</v>
      </c>
      <c r="T3505">
        <v>10</v>
      </c>
      <c r="U3505">
        <v>0</v>
      </c>
      <c r="V3505">
        <v>0</v>
      </c>
      <c r="W3505" s="26">
        <v>0</v>
      </c>
      <c r="X3505" s="26">
        <v>28.701499697371059</v>
      </c>
      <c r="Y3505" s="26">
        <v>0</v>
      </c>
      <c r="Z3505" s="26">
        <v>0</v>
      </c>
      <c r="AA3505" s="26">
        <v>0</v>
      </c>
      <c r="AB3505" s="26">
        <v>2.4786089586262183</v>
      </c>
      <c r="AC3505" s="26">
        <v>0</v>
      </c>
      <c r="AD3505" s="26">
        <v>0</v>
      </c>
      <c r="AE3505" s="26">
        <v>31.180108655997277</v>
      </c>
    </row>
    <row r="3506" spans="1:31" x14ac:dyDescent="0.3">
      <c r="A3506">
        <v>2770202</v>
      </c>
      <c r="B3506">
        <v>1</v>
      </c>
      <c r="C3506" t="s">
        <v>81</v>
      </c>
      <c r="D3506" t="s">
        <v>117</v>
      </c>
      <c r="E3506" t="s">
        <v>170</v>
      </c>
      <c r="F3506" t="s">
        <v>9965</v>
      </c>
      <c r="G3506" t="s">
        <v>204</v>
      </c>
      <c r="H3506" t="s">
        <v>135</v>
      </c>
      <c r="I3506" t="s">
        <v>136</v>
      </c>
      <c r="J3506" t="s">
        <v>137</v>
      </c>
      <c r="K3506" t="s">
        <v>138</v>
      </c>
      <c r="L3506" t="s">
        <v>9966</v>
      </c>
      <c r="M3506" t="s">
        <v>9967</v>
      </c>
      <c r="N3506" s="26">
        <v>0.54333333299999997</v>
      </c>
      <c r="O3506">
        <v>0</v>
      </c>
      <c r="P3506">
        <v>23</v>
      </c>
      <c r="Q3506">
        <v>0</v>
      </c>
      <c r="R3506">
        <v>9</v>
      </c>
      <c r="S3506">
        <v>0</v>
      </c>
      <c r="T3506">
        <v>10</v>
      </c>
      <c r="U3506">
        <v>0</v>
      </c>
      <c r="V3506">
        <v>0</v>
      </c>
      <c r="W3506" s="26">
        <v>0</v>
      </c>
      <c r="X3506" s="26">
        <v>2.26762663109684</v>
      </c>
      <c r="Y3506" s="26">
        <v>0</v>
      </c>
      <c r="Z3506" s="26">
        <v>0</v>
      </c>
      <c r="AA3506" s="26">
        <v>0</v>
      </c>
      <c r="AB3506" s="26">
        <v>6.3940233496908823</v>
      </c>
      <c r="AC3506" s="26">
        <v>0</v>
      </c>
      <c r="AD3506" s="26">
        <v>0</v>
      </c>
      <c r="AE3506" s="26">
        <v>8.6616499807877219</v>
      </c>
    </row>
    <row r="3507" spans="1:31" x14ac:dyDescent="0.3">
      <c r="A3507">
        <v>2769561</v>
      </c>
      <c r="B3507">
        <v>1</v>
      </c>
      <c r="C3507" t="s">
        <v>81</v>
      </c>
      <c r="D3507" t="s">
        <v>128</v>
      </c>
      <c r="E3507" t="s">
        <v>152</v>
      </c>
      <c r="F3507" t="s">
        <v>9968</v>
      </c>
      <c r="G3507" t="s">
        <v>159</v>
      </c>
      <c r="H3507" t="s">
        <v>149</v>
      </c>
      <c r="I3507" t="s">
        <v>136</v>
      </c>
      <c r="J3507" t="s">
        <v>137</v>
      </c>
      <c r="K3507" t="s">
        <v>138</v>
      </c>
      <c r="L3507" t="s">
        <v>9969</v>
      </c>
      <c r="M3507" t="s">
        <v>9970</v>
      </c>
      <c r="N3507" s="26">
        <v>0.12944444399999999</v>
      </c>
      <c r="O3507">
        <v>18</v>
      </c>
      <c r="P3507">
        <v>1494</v>
      </c>
      <c r="Q3507">
        <v>28</v>
      </c>
      <c r="R3507">
        <v>23</v>
      </c>
      <c r="S3507">
        <v>14</v>
      </c>
      <c r="T3507">
        <v>128</v>
      </c>
      <c r="U3507">
        <v>1</v>
      </c>
      <c r="V3507">
        <v>0</v>
      </c>
      <c r="W3507" s="26">
        <v>0.39028832436473249</v>
      </c>
      <c r="X3507" s="26">
        <v>13.635582172862955</v>
      </c>
      <c r="Y3507" s="26">
        <v>22.27072831205022</v>
      </c>
      <c r="Z3507" s="26">
        <v>0.17700309134714515</v>
      </c>
      <c r="AA3507" s="26">
        <v>6.0777725412000594</v>
      </c>
      <c r="AB3507" s="26">
        <v>2.594077755486266</v>
      </c>
      <c r="AC3507" s="26">
        <v>7.3510123948964736</v>
      </c>
      <c r="AD3507" s="26">
        <v>0</v>
      </c>
      <c r="AE3507" s="26">
        <v>52.496464592207857</v>
      </c>
    </row>
    <row r="3508" spans="1:31" x14ac:dyDescent="0.3">
      <c r="A3508">
        <v>2769910</v>
      </c>
      <c r="B3508">
        <v>1</v>
      </c>
      <c r="C3508" t="s">
        <v>80</v>
      </c>
      <c r="D3508" t="s">
        <v>100</v>
      </c>
      <c r="E3508" t="s">
        <v>170</v>
      </c>
      <c r="F3508" t="s">
        <v>9971</v>
      </c>
      <c r="G3508" t="s">
        <v>303</v>
      </c>
      <c r="H3508" t="s">
        <v>135</v>
      </c>
      <c r="I3508" t="s">
        <v>136</v>
      </c>
      <c r="J3508" t="s">
        <v>137</v>
      </c>
      <c r="K3508" t="s">
        <v>138</v>
      </c>
      <c r="L3508" t="s">
        <v>9972</v>
      </c>
      <c r="M3508" t="s">
        <v>9973</v>
      </c>
      <c r="N3508" s="26">
        <v>2.6019444439999999</v>
      </c>
      <c r="O3508">
        <v>0</v>
      </c>
      <c r="P3508">
        <v>36</v>
      </c>
      <c r="Q3508">
        <v>0</v>
      </c>
      <c r="R3508">
        <v>4</v>
      </c>
      <c r="S3508">
        <v>0</v>
      </c>
      <c r="T3508">
        <v>3</v>
      </c>
      <c r="U3508">
        <v>0</v>
      </c>
      <c r="V3508">
        <v>0</v>
      </c>
      <c r="W3508" s="26">
        <v>0</v>
      </c>
      <c r="X3508" s="26">
        <v>32.103920488048772</v>
      </c>
      <c r="Y3508" s="26">
        <v>0</v>
      </c>
      <c r="Z3508" s="26">
        <v>0.72967207866445427</v>
      </c>
      <c r="AA3508" s="26">
        <v>0</v>
      </c>
      <c r="AB3508" s="26">
        <v>0.85435005813395704</v>
      </c>
      <c r="AC3508" s="26">
        <v>0</v>
      </c>
      <c r="AD3508" s="26">
        <v>0</v>
      </c>
      <c r="AE3508" s="26">
        <v>33.687942624847189</v>
      </c>
    </row>
    <row r="3509" spans="1:31" x14ac:dyDescent="0.3">
      <c r="A3509">
        <v>2770408</v>
      </c>
      <c r="B3509">
        <v>1</v>
      </c>
      <c r="C3509" t="s">
        <v>80</v>
      </c>
      <c r="D3509" t="s">
        <v>82</v>
      </c>
      <c r="E3509" t="s">
        <v>170</v>
      </c>
      <c r="F3509" t="s">
        <v>1662</v>
      </c>
      <c r="G3509" t="s">
        <v>204</v>
      </c>
      <c r="H3509" t="s">
        <v>135</v>
      </c>
      <c r="I3509" t="s">
        <v>136</v>
      </c>
      <c r="J3509" t="s">
        <v>137</v>
      </c>
      <c r="K3509" t="s">
        <v>138</v>
      </c>
      <c r="L3509" t="s">
        <v>9974</v>
      </c>
      <c r="M3509" t="s">
        <v>9975</v>
      </c>
      <c r="N3509" s="26">
        <v>7.0847222219999999</v>
      </c>
      <c r="O3509">
        <v>0</v>
      </c>
      <c r="P3509">
        <v>52</v>
      </c>
      <c r="Q3509">
        <v>0</v>
      </c>
      <c r="R3509">
        <v>0</v>
      </c>
      <c r="S3509">
        <v>0</v>
      </c>
      <c r="T3509">
        <v>11</v>
      </c>
      <c r="U3509">
        <v>0</v>
      </c>
      <c r="V3509">
        <v>0</v>
      </c>
      <c r="W3509" s="26">
        <v>0</v>
      </c>
      <c r="X3509" s="26">
        <v>115.32475328133135</v>
      </c>
      <c r="Y3509" s="26">
        <v>0</v>
      </c>
      <c r="Z3509" s="26">
        <v>0</v>
      </c>
      <c r="AA3509" s="26">
        <v>0</v>
      </c>
      <c r="AB3509" s="26">
        <v>25.735358846803791</v>
      </c>
      <c r="AC3509" s="26">
        <v>0</v>
      </c>
      <c r="AD3509" s="26">
        <v>0</v>
      </c>
      <c r="AE3509" s="26">
        <v>141.06011212813513</v>
      </c>
    </row>
    <row r="3510" spans="1:31" x14ac:dyDescent="0.3">
      <c r="A3510">
        <v>2769661</v>
      </c>
      <c r="B3510">
        <v>1</v>
      </c>
      <c r="C3510" t="s">
        <v>80</v>
      </c>
      <c r="D3510" t="s">
        <v>102</v>
      </c>
      <c r="E3510" t="s">
        <v>141</v>
      </c>
      <c r="F3510" t="s">
        <v>9976</v>
      </c>
      <c r="G3510" t="s">
        <v>344</v>
      </c>
      <c r="H3510" t="s">
        <v>135</v>
      </c>
      <c r="I3510" t="s">
        <v>136</v>
      </c>
      <c r="J3510" t="s">
        <v>137</v>
      </c>
      <c r="K3510" t="s">
        <v>138</v>
      </c>
      <c r="L3510" t="s">
        <v>9977</v>
      </c>
      <c r="M3510" t="s">
        <v>9978</v>
      </c>
      <c r="N3510" s="26">
        <v>1.7411111109999999</v>
      </c>
      <c r="O3510">
        <v>0</v>
      </c>
      <c r="P3510">
        <v>354</v>
      </c>
      <c r="Q3510">
        <v>0</v>
      </c>
      <c r="R3510">
        <v>1</v>
      </c>
      <c r="S3510">
        <v>0</v>
      </c>
      <c r="T3510">
        <v>5</v>
      </c>
      <c r="U3510">
        <v>0</v>
      </c>
      <c r="V3510">
        <v>0</v>
      </c>
      <c r="W3510" s="26">
        <v>0</v>
      </c>
      <c r="X3510" s="26">
        <v>103.79355036765415</v>
      </c>
      <c r="Y3510" s="26">
        <v>0</v>
      </c>
      <c r="Z3510" s="26">
        <v>0</v>
      </c>
      <c r="AA3510" s="26">
        <v>0</v>
      </c>
      <c r="AB3510" s="26">
        <v>1.0899635199602549</v>
      </c>
      <c r="AC3510" s="26">
        <v>0</v>
      </c>
      <c r="AD3510" s="26">
        <v>0</v>
      </c>
      <c r="AE3510" s="26">
        <v>104.8835138876144</v>
      </c>
    </row>
    <row r="3511" spans="1:31" x14ac:dyDescent="0.3">
      <c r="A3511">
        <v>2770451</v>
      </c>
      <c r="B3511">
        <v>1</v>
      </c>
      <c r="C3511" t="s">
        <v>81</v>
      </c>
      <c r="D3511" t="s">
        <v>123</v>
      </c>
      <c r="E3511" t="s">
        <v>170</v>
      </c>
      <c r="F3511" t="s">
        <v>9979</v>
      </c>
      <c r="G3511" t="s">
        <v>204</v>
      </c>
      <c r="H3511" t="s">
        <v>135</v>
      </c>
      <c r="I3511" t="s">
        <v>136</v>
      </c>
      <c r="J3511" t="s">
        <v>137</v>
      </c>
      <c r="K3511" t="s">
        <v>138</v>
      </c>
      <c r="L3511" t="s">
        <v>9980</v>
      </c>
      <c r="M3511" t="s">
        <v>9981</v>
      </c>
      <c r="N3511" s="26">
        <v>0.79944444400000003</v>
      </c>
      <c r="O3511">
        <v>0</v>
      </c>
      <c r="P3511">
        <v>465</v>
      </c>
      <c r="Q3511">
        <v>0</v>
      </c>
      <c r="R3511">
        <v>0</v>
      </c>
      <c r="S3511">
        <v>0</v>
      </c>
      <c r="T3511">
        <v>32</v>
      </c>
      <c r="U3511">
        <v>0</v>
      </c>
      <c r="V3511">
        <v>0</v>
      </c>
      <c r="W3511" s="26">
        <v>0</v>
      </c>
      <c r="X3511" s="26">
        <v>62.127715468346807</v>
      </c>
      <c r="Y3511" s="26">
        <v>0</v>
      </c>
      <c r="Z3511" s="26">
        <v>0</v>
      </c>
      <c r="AA3511" s="26">
        <v>0</v>
      </c>
      <c r="AB3511" s="26">
        <v>7.0370329439712913</v>
      </c>
      <c r="AC3511" s="26">
        <v>0</v>
      </c>
      <c r="AD3511" s="26">
        <v>0</v>
      </c>
      <c r="AE3511" s="26">
        <v>69.164748412318104</v>
      </c>
    </row>
    <row r="3512" spans="1:31" x14ac:dyDescent="0.3">
      <c r="A3512">
        <v>2769922</v>
      </c>
      <c r="B3512">
        <v>1</v>
      </c>
      <c r="C3512" t="s">
        <v>80</v>
      </c>
      <c r="D3512" t="s">
        <v>106</v>
      </c>
      <c r="E3512" t="s">
        <v>146</v>
      </c>
      <c r="F3512" t="s">
        <v>9982</v>
      </c>
      <c r="G3512" t="s">
        <v>148</v>
      </c>
      <c r="H3512" t="s">
        <v>149</v>
      </c>
      <c r="I3512" t="s">
        <v>136</v>
      </c>
      <c r="J3512" t="s">
        <v>137</v>
      </c>
      <c r="K3512" t="s">
        <v>138</v>
      </c>
      <c r="L3512" t="s">
        <v>9983</v>
      </c>
      <c r="M3512" t="s">
        <v>9984</v>
      </c>
      <c r="N3512" s="26">
        <v>1.3983333330000001</v>
      </c>
      <c r="O3512">
        <v>0</v>
      </c>
      <c r="P3512">
        <v>0</v>
      </c>
      <c r="Q3512">
        <v>2</v>
      </c>
      <c r="R3512">
        <v>0</v>
      </c>
      <c r="S3512">
        <v>1</v>
      </c>
      <c r="T3512">
        <v>0</v>
      </c>
      <c r="U3512">
        <v>0</v>
      </c>
      <c r="V3512">
        <v>0</v>
      </c>
      <c r="W3512" s="26">
        <v>0</v>
      </c>
      <c r="X3512" s="26">
        <v>0</v>
      </c>
      <c r="Y3512" s="26">
        <v>3.4053933738656466</v>
      </c>
      <c r="Z3512" s="26">
        <v>0</v>
      </c>
      <c r="AA3512" s="26">
        <v>0.27657156628246671</v>
      </c>
      <c r="AB3512" s="26">
        <v>0</v>
      </c>
      <c r="AC3512" s="26">
        <v>0</v>
      </c>
      <c r="AD3512" s="26">
        <v>0</v>
      </c>
      <c r="AE3512" s="26">
        <v>3.6819649401481134</v>
      </c>
    </row>
    <row r="3513" spans="1:31" x14ac:dyDescent="0.3">
      <c r="A3513">
        <v>2769876</v>
      </c>
      <c r="B3513">
        <v>1</v>
      </c>
      <c r="C3513" t="s">
        <v>81</v>
      </c>
      <c r="D3513" t="s">
        <v>112</v>
      </c>
      <c r="E3513" t="s">
        <v>170</v>
      </c>
      <c r="F3513" t="s">
        <v>9985</v>
      </c>
      <c r="G3513" t="s">
        <v>2710</v>
      </c>
      <c r="H3513" t="s">
        <v>135</v>
      </c>
      <c r="I3513" t="s">
        <v>136</v>
      </c>
      <c r="J3513" t="s">
        <v>137</v>
      </c>
      <c r="K3513" t="s">
        <v>138</v>
      </c>
      <c r="L3513" t="s">
        <v>9986</v>
      </c>
      <c r="M3513" t="s">
        <v>9987</v>
      </c>
      <c r="N3513" s="26">
        <v>7.7347222220000003</v>
      </c>
      <c r="O3513">
        <v>0</v>
      </c>
      <c r="P3513">
        <v>2</v>
      </c>
      <c r="Q3513">
        <v>0</v>
      </c>
      <c r="R3513">
        <v>2</v>
      </c>
      <c r="S3513">
        <v>0</v>
      </c>
      <c r="T3513">
        <v>0</v>
      </c>
      <c r="U3513">
        <v>0</v>
      </c>
      <c r="V3513">
        <v>0</v>
      </c>
      <c r="W3513" s="26">
        <v>0</v>
      </c>
      <c r="X3513" s="26">
        <v>0</v>
      </c>
      <c r="Y3513" s="26">
        <v>0</v>
      </c>
      <c r="Z3513" s="26">
        <v>2.7404956721777776</v>
      </c>
      <c r="AA3513" s="26">
        <v>0</v>
      </c>
      <c r="AB3513" s="26">
        <v>0</v>
      </c>
      <c r="AC3513" s="26">
        <v>0</v>
      </c>
      <c r="AD3513" s="26">
        <v>0</v>
      </c>
      <c r="AE3513" s="26">
        <v>2.7404956721777776</v>
      </c>
    </row>
    <row r="3514" spans="1:31" x14ac:dyDescent="0.3">
      <c r="A3514">
        <v>2769995</v>
      </c>
      <c r="B3514">
        <v>2</v>
      </c>
      <c r="C3514" t="s">
        <v>80</v>
      </c>
      <c r="D3514" t="s">
        <v>86</v>
      </c>
      <c r="E3514" t="s">
        <v>157</v>
      </c>
      <c r="F3514" t="s">
        <v>9988</v>
      </c>
      <c r="G3514" t="s">
        <v>159</v>
      </c>
      <c r="H3514" t="s">
        <v>149</v>
      </c>
      <c r="I3514" t="s">
        <v>136</v>
      </c>
      <c r="J3514" t="s">
        <v>137</v>
      </c>
      <c r="K3514" t="s">
        <v>138</v>
      </c>
      <c r="L3514" t="s">
        <v>9989</v>
      </c>
      <c r="M3514" t="s">
        <v>9990</v>
      </c>
      <c r="N3514" s="26">
        <v>0.39861111100000002</v>
      </c>
      <c r="O3514">
        <v>0</v>
      </c>
      <c r="P3514">
        <v>3140</v>
      </c>
      <c r="Q3514">
        <v>0</v>
      </c>
      <c r="R3514">
        <v>2</v>
      </c>
      <c r="S3514">
        <v>1</v>
      </c>
      <c r="T3514">
        <v>260</v>
      </c>
      <c r="U3514">
        <v>0</v>
      </c>
      <c r="V3514">
        <v>0</v>
      </c>
      <c r="W3514" s="26">
        <v>0</v>
      </c>
      <c r="X3514" s="26">
        <v>336.28380594539465</v>
      </c>
      <c r="Y3514" s="26">
        <v>0</v>
      </c>
      <c r="Z3514" s="26">
        <v>0.39556449848650976</v>
      </c>
      <c r="AA3514" s="26">
        <v>134.40699257962086</v>
      </c>
      <c r="AB3514" s="26">
        <v>89.994840840931829</v>
      </c>
      <c r="AC3514" s="26">
        <v>0</v>
      </c>
      <c r="AD3514" s="26">
        <v>0</v>
      </c>
      <c r="AE3514" s="26">
        <v>561.08120386443386</v>
      </c>
    </row>
    <row r="3515" spans="1:31" x14ac:dyDescent="0.3">
      <c r="A3515">
        <v>2769590</v>
      </c>
      <c r="B3515">
        <v>1</v>
      </c>
      <c r="C3515" t="s">
        <v>80</v>
      </c>
      <c r="D3515" t="s">
        <v>108</v>
      </c>
      <c r="E3515" t="s">
        <v>141</v>
      </c>
      <c r="F3515" t="s">
        <v>9991</v>
      </c>
      <c r="G3515" t="s">
        <v>344</v>
      </c>
      <c r="H3515" t="s">
        <v>135</v>
      </c>
      <c r="I3515" t="s">
        <v>136</v>
      </c>
      <c r="J3515" t="s">
        <v>137</v>
      </c>
      <c r="K3515" t="s">
        <v>138</v>
      </c>
      <c r="L3515" t="s">
        <v>9992</v>
      </c>
      <c r="M3515" t="s">
        <v>9993</v>
      </c>
      <c r="N3515" s="26">
        <v>1.0891666659999999</v>
      </c>
      <c r="O3515">
        <v>0</v>
      </c>
      <c r="P3515">
        <v>28</v>
      </c>
      <c r="Q3515">
        <v>0</v>
      </c>
      <c r="R3515">
        <v>26</v>
      </c>
      <c r="S3515">
        <v>0</v>
      </c>
      <c r="T3515">
        <v>6</v>
      </c>
      <c r="U3515">
        <v>0</v>
      </c>
      <c r="V3515">
        <v>0</v>
      </c>
      <c r="W3515" s="26">
        <v>0</v>
      </c>
      <c r="X3515" s="26">
        <v>7.1999104756398324</v>
      </c>
      <c r="Y3515" s="26">
        <v>0</v>
      </c>
      <c r="Z3515" s="26">
        <v>2.7859499124063567</v>
      </c>
      <c r="AA3515" s="26">
        <v>0</v>
      </c>
      <c r="AB3515" s="26">
        <v>1.7995791170721123</v>
      </c>
      <c r="AC3515" s="26">
        <v>0</v>
      </c>
      <c r="AD3515" s="26">
        <v>0</v>
      </c>
      <c r="AE3515" s="26">
        <v>11.785439505118301</v>
      </c>
    </row>
    <row r="3516" spans="1:31" x14ac:dyDescent="0.3">
      <c r="A3516">
        <v>2769982</v>
      </c>
      <c r="B3516">
        <v>1</v>
      </c>
      <c r="C3516" t="s">
        <v>80</v>
      </c>
      <c r="D3516" t="s">
        <v>105</v>
      </c>
      <c r="E3516" t="s">
        <v>132</v>
      </c>
      <c r="F3516" t="s">
        <v>9994</v>
      </c>
      <c r="G3516" t="s">
        <v>134</v>
      </c>
      <c r="H3516" t="s">
        <v>135</v>
      </c>
      <c r="I3516" t="s">
        <v>136</v>
      </c>
      <c r="J3516" t="s">
        <v>137</v>
      </c>
      <c r="K3516" t="s">
        <v>138</v>
      </c>
      <c r="L3516" t="s">
        <v>9995</v>
      </c>
      <c r="M3516" t="s">
        <v>9996</v>
      </c>
      <c r="N3516" s="26">
        <v>2.9375</v>
      </c>
      <c r="O3516">
        <v>0</v>
      </c>
      <c r="P3516">
        <v>65</v>
      </c>
      <c r="Q3516">
        <v>0</v>
      </c>
      <c r="R3516">
        <v>0</v>
      </c>
      <c r="S3516">
        <v>0</v>
      </c>
      <c r="T3516">
        <v>4</v>
      </c>
      <c r="U3516">
        <v>0</v>
      </c>
      <c r="V3516">
        <v>0</v>
      </c>
      <c r="W3516" s="26">
        <v>0</v>
      </c>
      <c r="X3516" s="26">
        <v>46.021540301839508</v>
      </c>
      <c r="Y3516" s="26">
        <v>0</v>
      </c>
      <c r="Z3516" s="26">
        <v>0</v>
      </c>
      <c r="AA3516" s="26">
        <v>0</v>
      </c>
      <c r="AB3516" s="26">
        <v>14.752197678104446</v>
      </c>
      <c r="AC3516" s="26">
        <v>0</v>
      </c>
      <c r="AD3516" s="26">
        <v>0</v>
      </c>
      <c r="AE3516" s="26">
        <v>60.773737979943952</v>
      </c>
    </row>
    <row r="3517" spans="1:31" x14ac:dyDescent="0.3">
      <c r="A3517">
        <v>2769939</v>
      </c>
      <c r="B3517">
        <v>1</v>
      </c>
      <c r="C3517" t="s">
        <v>80</v>
      </c>
      <c r="D3517" t="s">
        <v>97</v>
      </c>
      <c r="E3517" t="s">
        <v>170</v>
      </c>
      <c r="F3517" t="s">
        <v>9997</v>
      </c>
      <c r="G3517" t="s">
        <v>425</v>
      </c>
      <c r="H3517" t="s">
        <v>135</v>
      </c>
      <c r="I3517" t="s">
        <v>136</v>
      </c>
      <c r="J3517" t="s">
        <v>137</v>
      </c>
      <c r="K3517" t="s">
        <v>138</v>
      </c>
      <c r="L3517" t="s">
        <v>9998</v>
      </c>
      <c r="M3517" t="s">
        <v>9999</v>
      </c>
      <c r="N3517" s="26">
        <v>6.8436111110000004</v>
      </c>
      <c r="O3517">
        <v>0</v>
      </c>
      <c r="P3517">
        <v>84</v>
      </c>
      <c r="Q3517">
        <v>0</v>
      </c>
      <c r="R3517">
        <v>0</v>
      </c>
      <c r="S3517">
        <v>0</v>
      </c>
      <c r="T3517">
        <v>2</v>
      </c>
      <c r="U3517">
        <v>0</v>
      </c>
      <c r="V3517">
        <v>0</v>
      </c>
      <c r="W3517" s="26">
        <v>0</v>
      </c>
      <c r="X3517" s="26">
        <v>161.89355628083246</v>
      </c>
      <c r="Y3517" s="26">
        <v>0</v>
      </c>
      <c r="Z3517" s="26">
        <v>0</v>
      </c>
      <c r="AA3517" s="26">
        <v>0</v>
      </c>
      <c r="AB3517" s="26">
        <v>7.9611161294898816</v>
      </c>
      <c r="AC3517" s="26">
        <v>0</v>
      </c>
      <c r="AD3517" s="26">
        <v>0</v>
      </c>
      <c r="AE3517" s="26">
        <v>169.85467241032234</v>
      </c>
    </row>
    <row r="3518" spans="1:31" x14ac:dyDescent="0.3">
      <c r="A3518">
        <v>2770131</v>
      </c>
      <c r="B3518">
        <v>1</v>
      </c>
      <c r="C3518" t="s">
        <v>80</v>
      </c>
      <c r="D3518" t="s">
        <v>105</v>
      </c>
      <c r="E3518" t="s">
        <v>157</v>
      </c>
      <c r="F3518" t="s">
        <v>6147</v>
      </c>
      <c r="G3518" t="s">
        <v>159</v>
      </c>
      <c r="H3518" t="s">
        <v>149</v>
      </c>
      <c r="I3518" t="s">
        <v>136</v>
      </c>
      <c r="J3518" t="s">
        <v>137</v>
      </c>
      <c r="K3518" t="s">
        <v>138</v>
      </c>
      <c r="L3518" t="s">
        <v>10000</v>
      </c>
      <c r="M3518" t="s">
        <v>10001</v>
      </c>
      <c r="N3518" s="26">
        <v>2.1455555550000001</v>
      </c>
      <c r="O3518">
        <v>0</v>
      </c>
      <c r="P3518">
        <v>609</v>
      </c>
      <c r="Q3518">
        <v>0</v>
      </c>
      <c r="R3518">
        <v>0</v>
      </c>
      <c r="S3518">
        <v>0</v>
      </c>
      <c r="T3518">
        <v>69</v>
      </c>
      <c r="U3518">
        <v>0</v>
      </c>
      <c r="V3518">
        <v>0</v>
      </c>
      <c r="W3518" s="26">
        <v>0</v>
      </c>
      <c r="X3518" s="26">
        <v>421.82658128152815</v>
      </c>
      <c r="Y3518" s="26">
        <v>0</v>
      </c>
      <c r="Z3518" s="26">
        <v>0</v>
      </c>
      <c r="AA3518" s="26">
        <v>0</v>
      </c>
      <c r="AB3518" s="26">
        <v>169.86057160648096</v>
      </c>
      <c r="AC3518" s="26">
        <v>0</v>
      </c>
      <c r="AD3518" s="26">
        <v>0</v>
      </c>
      <c r="AE3518" s="26">
        <v>591.68715288800911</v>
      </c>
    </row>
    <row r="3519" spans="1:31" x14ac:dyDescent="0.3">
      <c r="A3519">
        <v>2769690</v>
      </c>
      <c r="B3519">
        <v>1</v>
      </c>
      <c r="C3519" t="s">
        <v>81</v>
      </c>
      <c r="D3519" t="s">
        <v>127</v>
      </c>
      <c r="E3519" t="s">
        <v>141</v>
      </c>
      <c r="F3519" t="s">
        <v>4858</v>
      </c>
      <c r="G3519" t="s">
        <v>344</v>
      </c>
      <c r="H3519" t="s">
        <v>135</v>
      </c>
      <c r="I3519" t="s">
        <v>136</v>
      </c>
      <c r="J3519" t="s">
        <v>137</v>
      </c>
      <c r="K3519" t="s">
        <v>138</v>
      </c>
      <c r="L3519" t="s">
        <v>10002</v>
      </c>
      <c r="M3519" t="s">
        <v>10003</v>
      </c>
      <c r="N3519" s="26">
        <v>0.65277777699999995</v>
      </c>
      <c r="O3519">
        <v>0</v>
      </c>
      <c r="P3519">
        <v>146</v>
      </c>
      <c r="Q3519">
        <v>0</v>
      </c>
      <c r="R3519">
        <v>0</v>
      </c>
      <c r="S3519">
        <v>0</v>
      </c>
      <c r="T3519">
        <v>28</v>
      </c>
      <c r="U3519">
        <v>0</v>
      </c>
      <c r="V3519">
        <v>0</v>
      </c>
      <c r="W3519" s="26">
        <v>0</v>
      </c>
      <c r="X3519" s="26">
        <v>23.753648138247353</v>
      </c>
      <c r="Y3519" s="26">
        <v>0</v>
      </c>
      <c r="Z3519" s="26">
        <v>0</v>
      </c>
      <c r="AA3519" s="26">
        <v>0</v>
      </c>
      <c r="AB3519" s="26">
        <v>15.761184854607432</v>
      </c>
      <c r="AC3519" s="26">
        <v>0</v>
      </c>
      <c r="AD3519" s="26">
        <v>0</v>
      </c>
      <c r="AE3519" s="26">
        <v>39.514832992854785</v>
      </c>
    </row>
    <row r="3520" spans="1:31" x14ac:dyDescent="0.3">
      <c r="A3520">
        <v>2769793</v>
      </c>
      <c r="B3520">
        <v>1</v>
      </c>
      <c r="C3520" t="s">
        <v>80</v>
      </c>
      <c r="D3520" t="s">
        <v>103</v>
      </c>
      <c r="E3520" t="s">
        <v>170</v>
      </c>
      <c r="F3520" t="s">
        <v>10004</v>
      </c>
      <c r="G3520" t="s">
        <v>204</v>
      </c>
      <c r="H3520" t="s">
        <v>135</v>
      </c>
      <c r="I3520" t="s">
        <v>136</v>
      </c>
      <c r="J3520" t="s">
        <v>137</v>
      </c>
      <c r="K3520" t="s">
        <v>138</v>
      </c>
      <c r="L3520" t="s">
        <v>10005</v>
      </c>
      <c r="M3520" t="s">
        <v>10006</v>
      </c>
      <c r="N3520" s="26">
        <v>2.693888888</v>
      </c>
      <c r="O3520">
        <v>0</v>
      </c>
      <c r="P3520">
        <v>1</v>
      </c>
      <c r="Q3520">
        <v>0</v>
      </c>
      <c r="R3520">
        <v>3</v>
      </c>
      <c r="S3520">
        <v>0</v>
      </c>
      <c r="T3520">
        <v>3</v>
      </c>
      <c r="U3520">
        <v>0</v>
      </c>
      <c r="V3520">
        <v>0</v>
      </c>
      <c r="W3520" s="26">
        <v>0</v>
      </c>
      <c r="X3520" s="26">
        <v>0.61937818051351756</v>
      </c>
      <c r="Y3520" s="26">
        <v>0</v>
      </c>
      <c r="Z3520" s="26">
        <v>71.814163514402125</v>
      </c>
      <c r="AA3520" s="26">
        <v>0</v>
      </c>
      <c r="AB3520" s="26">
        <v>4.4212109279513596</v>
      </c>
      <c r="AC3520" s="26">
        <v>0</v>
      </c>
      <c r="AD3520" s="26">
        <v>0</v>
      </c>
      <c r="AE3520" s="26">
        <v>76.854752622867011</v>
      </c>
    </row>
    <row r="3521" spans="1:31" x14ac:dyDescent="0.3">
      <c r="A3521">
        <v>2769819</v>
      </c>
      <c r="B3521">
        <v>1</v>
      </c>
      <c r="C3521" t="s">
        <v>80</v>
      </c>
      <c r="D3521" t="s">
        <v>85</v>
      </c>
      <c r="E3521" t="s">
        <v>170</v>
      </c>
      <c r="F3521" t="s">
        <v>10007</v>
      </c>
      <c r="G3521" t="s">
        <v>287</v>
      </c>
      <c r="H3521" t="s">
        <v>135</v>
      </c>
      <c r="I3521" t="s">
        <v>136</v>
      </c>
      <c r="J3521" t="s">
        <v>3</v>
      </c>
      <c r="K3521" t="s">
        <v>138</v>
      </c>
      <c r="L3521" t="s">
        <v>10008</v>
      </c>
      <c r="M3521" t="s">
        <v>10009</v>
      </c>
      <c r="N3521" s="26">
        <v>8.5730555549999998</v>
      </c>
      <c r="O3521">
        <v>0</v>
      </c>
      <c r="P3521">
        <v>150</v>
      </c>
      <c r="Q3521">
        <v>0</v>
      </c>
      <c r="R3521">
        <v>0</v>
      </c>
      <c r="S3521">
        <v>0</v>
      </c>
      <c r="T3521">
        <v>14</v>
      </c>
      <c r="U3521">
        <v>0</v>
      </c>
      <c r="V3521">
        <v>0</v>
      </c>
      <c r="W3521" s="26">
        <v>0</v>
      </c>
      <c r="X3521" s="26">
        <v>261.57648122367681</v>
      </c>
      <c r="Y3521" s="26">
        <v>0</v>
      </c>
      <c r="Z3521" s="26">
        <v>0</v>
      </c>
      <c r="AA3521" s="26">
        <v>0</v>
      </c>
      <c r="AB3521" s="26">
        <v>90.894993932069767</v>
      </c>
      <c r="AC3521" s="26">
        <v>0</v>
      </c>
      <c r="AD3521" s="26">
        <v>0</v>
      </c>
      <c r="AE3521" s="26">
        <v>352.47147515574659</v>
      </c>
    </row>
    <row r="3522" spans="1:31" x14ac:dyDescent="0.3">
      <c r="A3522">
        <v>2769650</v>
      </c>
      <c r="B3522">
        <v>1</v>
      </c>
      <c r="C3522" t="s">
        <v>80</v>
      </c>
      <c r="D3522" t="s">
        <v>98</v>
      </c>
      <c r="E3522" t="s">
        <v>170</v>
      </c>
      <c r="F3522" t="s">
        <v>10010</v>
      </c>
      <c r="G3522" t="s">
        <v>204</v>
      </c>
      <c r="H3522" t="s">
        <v>135</v>
      </c>
      <c r="I3522" t="s">
        <v>136</v>
      </c>
      <c r="J3522" t="s">
        <v>137</v>
      </c>
      <c r="K3522" t="s">
        <v>138</v>
      </c>
      <c r="L3522" t="s">
        <v>10011</v>
      </c>
      <c r="M3522" t="s">
        <v>10012</v>
      </c>
      <c r="N3522" s="26">
        <v>2.7094444439999998</v>
      </c>
      <c r="O3522">
        <v>0</v>
      </c>
      <c r="P3522">
        <v>0</v>
      </c>
      <c r="Q3522">
        <v>0</v>
      </c>
      <c r="R3522">
        <v>3</v>
      </c>
      <c r="S3522">
        <v>0</v>
      </c>
      <c r="T3522">
        <v>2</v>
      </c>
      <c r="U3522">
        <v>0</v>
      </c>
      <c r="V3522">
        <v>0</v>
      </c>
      <c r="W3522" s="26">
        <v>0</v>
      </c>
      <c r="X3522" s="26">
        <v>0</v>
      </c>
      <c r="Y3522" s="26">
        <v>0</v>
      </c>
      <c r="Z3522" s="26">
        <v>0</v>
      </c>
      <c r="AA3522" s="26">
        <v>0</v>
      </c>
      <c r="AB3522" s="26">
        <v>3.3521436056583331</v>
      </c>
      <c r="AC3522" s="26">
        <v>0</v>
      </c>
      <c r="AD3522" s="26">
        <v>0</v>
      </c>
      <c r="AE3522" s="26">
        <v>3.3521436056583331</v>
      </c>
    </row>
    <row r="3523" spans="1:31" x14ac:dyDescent="0.3">
      <c r="A3523">
        <v>2769776</v>
      </c>
      <c r="B3523">
        <v>1</v>
      </c>
      <c r="C3523" t="s">
        <v>81</v>
      </c>
      <c r="D3523" t="s">
        <v>123</v>
      </c>
      <c r="E3523" t="s">
        <v>175</v>
      </c>
      <c r="F3523" t="s">
        <v>10013</v>
      </c>
      <c r="G3523" t="s">
        <v>159</v>
      </c>
      <c r="H3523" t="s">
        <v>149</v>
      </c>
      <c r="I3523" t="s">
        <v>136</v>
      </c>
      <c r="J3523" t="s">
        <v>137</v>
      </c>
      <c r="K3523" t="s">
        <v>138</v>
      </c>
      <c r="L3523" t="s">
        <v>10014</v>
      </c>
      <c r="M3523" t="s">
        <v>10015</v>
      </c>
      <c r="N3523" s="26">
        <v>0.69</v>
      </c>
      <c r="O3523">
        <v>11</v>
      </c>
      <c r="P3523">
        <v>7246</v>
      </c>
      <c r="Q3523">
        <v>195</v>
      </c>
      <c r="R3523">
        <v>396</v>
      </c>
      <c r="S3523">
        <v>49</v>
      </c>
      <c r="T3523">
        <v>1037</v>
      </c>
      <c r="U3523">
        <v>9</v>
      </c>
      <c r="V3523">
        <v>1</v>
      </c>
      <c r="W3523" s="26">
        <v>1.926140185146864</v>
      </c>
      <c r="X3523" s="26">
        <v>834.37931285203854</v>
      </c>
      <c r="Y3523" s="26">
        <v>57.842392573596051</v>
      </c>
      <c r="Z3523" s="26">
        <v>51.654348060692243</v>
      </c>
      <c r="AA3523" s="26">
        <v>102.8692294039008</v>
      </c>
      <c r="AB3523" s="26">
        <v>423.03500567496587</v>
      </c>
      <c r="AC3523" s="26">
        <v>454.91288695350534</v>
      </c>
      <c r="AD3523" s="26">
        <v>0.46508390349888001</v>
      </c>
      <c r="AE3523" s="26">
        <v>1927.0843996073445</v>
      </c>
    </row>
    <row r="3524" spans="1:31" x14ac:dyDescent="0.3">
      <c r="A3524">
        <v>2770440</v>
      </c>
      <c r="B3524">
        <v>1</v>
      </c>
      <c r="C3524" t="s">
        <v>80</v>
      </c>
      <c r="D3524" t="s">
        <v>108</v>
      </c>
      <c r="E3524" t="s">
        <v>146</v>
      </c>
      <c r="F3524" t="s">
        <v>10016</v>
      </c>
      <c r="G3524" t="s">
        <v>1365</v>
      </c>
      <c r="H3524" t="s">
        <v>149</v>
      </c>
      <c r="I3524" t="s">
        <v>136</v>
      </c>
      <c r="J3524" t="s">
        <v>137</v>
      </c>
      <c r="K3524" t="s">
        <v>138</v>
      </c>
      <c r="L3524" t="s">
        <v>10017</v>
      </c>
      <c r="M3524" t="s">
        <v>10018</v>
      </c>
      <c r="N3524" s="26">
        <v>1.848055555</v>
      </c>
      <c r="O3524">
        <v>0</v>
      </c>
      <c r="P3524">
        <v>381</v>
      </c>
      <c r="Q3524">
        <v>0</v>
      </c>
      <c r="R3524">
        <v>266</v>
      </c>
      <c r="S3524">
        <v>1</v>
      </c>
      <c r="T3524">
        <v>152</v>
      </c>
      <c r="U3524">
        <v>0</v>
      </c>
      <c r="V3524">
        <v>0</v>
      </c>
      <c r="W3524" s="26">
        <v>0</v>
      </c>
      <c r="X3524" s="26">
        <v>126.81928245067863</v>
      </c>
      <c r="Y3524" s="26">
        <v>0</v>
      </c>
      <c r="Z3524" s="26">
        <v>53.433343038037826</v>
      </c>
      <c r="AA3524" s="26">
        <v>0.27377033626793335</v>
      </c>
      <c r="AB3524" s="26">
        <v>86.136157146855695</v>
      </c>
      <c r="AC3524" s="26">
        <v>0</v>
      </c>
      <c r="AD3524" s="26">
        <v>0</v>
      </c>
      <c r="AE3524" s="26">
        <v>266.66255297184011</v>
      </c>
    </row>
    <row r="3525" spans="1:31" x14ac:dyDescent="0.3">
      <c r="A3525">
        <v>2769919</v>
      </c>
      <c r="B3525">
        <v>1</v>
      </c>
      <c r="C3525" t="s">
        <v>80</v>
      </c>
      <c r="D3525" t="s">
        <v>103</v>
      </c>
      <c r="E3525" t="s">
        <v>146</v>
      </c>
      <c r="F3525" t="s">
        <v>10019</v>
      </c>
      <c r="G3525" t="s">
        <v>154</v>
      </c>
      <c r="H3525" t="s">
        <v>149</v>
      </c>
      <c r="I3525" t="s">
        <v>136</v>
      </c>
      <c r="J3525" t="s">
        <v>137</v>
      </c>
      <c r="K3525" t="s">
        <v>138</v>
      </c>
      <c r="L3525" t="s">
        <v>10020</v>
      </c>
      <c r="M3525" t="s">
        <v>10021</v>
      </c>
      <c r="N3525" s="26">
        <v>1.2655555549999999</v>
      </c>
      <c r="O3525">
        <v>0</v>
      </c>
      <c r="P3525">
        <v>381</v>
      </c>
      <c r="Q3525">
        <v>0</v>
      </c>
      <c r="R3525">
        <v>25</v>
      </c>
      <c r="S3525">
        <v>2</v>
      </c>
      <c r="T3525">
        <v>44</v>
      </c>
      <c r="U3525">
        <v>1</v>
      </c>
      <c r="V3525">
        <v>0</v>
      </c>
      <c r="W3525" s="26">
        <v>0</v>
      </c>
      <c r="X3525" s="26">
        <v>70.819285311408564</v>
      </c>
      <c r="Y3525" s="26">
        <v>0</v>
      </c>
      <c r="Z3525" s="26">
        <v>3.683593011101483</v>
      </c>
      <c r="AA3525" s="26">
        <v>11.289714088987779</v>
      </c>
      <c r="AB3525" s="26">
        <v>17.618143197130234</v>
      </c>
      <c r="AC3525" s="26">
        <v>10.701016824218343</v>
      </c>
      <c r="AD3525" s="26">
        <v>0</v>
      </c>
      <c r="AE3525" s="26">
        <v>114.1117524328464</v>
      </c>
    </row>
    <row r="3526" spans="1:31" x14ac:dyDescent="0.3">
      <c r="A3526">
        <v>2770360</v>
      </c>
      <c r="B3526">
        <v>1</v>
      </c>
      <c r="C3526" t="s">
        <v>80</v>
      </c>
      <c r="D3526" t="s">
        <v>101</v>
      </c>
      <c r="E3526" t="s">
        <v>132</v>
      </c>
      <c r="F3526" t="s">
        <v>10022</v>
      </c>
      <c r="G3526" t="s">
        <v>134</v>
      </c>
      <c r="H3526" t="s">
        <v>135</v>
      </c>
      <c r="I3526" t="s">
        <v>136</v>
      </c>
      <c r="J3526" t="s">
        <v>137</v>
      </c>
      <c r="K3526" t="s">
        <v>138</v>
      </c>
      <c r="L3526" t="s">
        <v>10023</v>
      </c>
      <c r="M3526" t="s">
        <v>10024</v>
      </c>
      <c r="N3526" s="26">
        <v>6.056944444</v>
      </c>
      <c r="O3526">
        <v>0</v>
      </c>
      <c r="P3526">
        <v>1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 s="26">
        <v>0</v>
      </c>
      <c r="X3526" s="26">
        <v>1.3808400103822223</v>
      </c>
      <c r="Y3526" s="26">
        <v>0</v>
      </c>
      <c r="Z3526" s="26">
        <v>0</v>
      </c>
      <c r="AA3526" s="26">
        <v>0</v>
      </c>
      <c r="AB3526" s="26">
        <v>0</v>
      </c>
      <c r="AC3526" s="26">
        <v>0</v>
      </c>
      <c r="AD3526" s="26">
        <v>0</v>
      </c>
      <c r="AE3526" s="26">
        <v>1.3808400103822223</v>
      </c>
    </row>
    <row r="3527" spans="1:31" x14ac:dyDescent="0.3">
      <c r="A3527">
        <v>2769713</v>
      </c>
      <c r="B3527">
        <v>1</v>
      </c>
      <c r="C3527" t="s">
        <v>81</v>
      </c>
      <c r="D3527" t="s">
        <v>126</v>
      </c>
      <c r="E3527" t="s">
        <v>146</v>
      </c>
      <c r="F3527" t="s">
        <v>4148</v>
      </c>
      <c r="G3527" t="s">
        <v>154</v>
      </c>
      <c r="H3527" t="s">
        <v>149</v>
      </c>
      <c r="I3527" t="s">
        <v>136</v>
      </c>
      <c r="J3527" t="s">
        <v>137</v>
      </c>
      <c r="K3527" t="s">
        <v>138</v>
      </c>
      <c r="L3527" t="s">
        <v>10025</v>
      </c>
      <c r="M3527" t="s">
        <v>10026</v>
      </c>
      <c r="N3527" s="26">
        <v>3.2936111110000001</v>
      </c>
      <c r="O3527">
        <v>0</v>
      </c>
      <c r="P3527">
        <v>36</v>
      </c>
      <c r="Q3527">
        <v>0</v>
      </c>
      <c r="R3527">
        <v>25</v>
      </c>
      <c r="S3527">
        <v>0</v>
      </c>
      <c r="T3527">
        <v>3</v>
      </c>
      <c r="U3527">
        <v>0</v>
      </c>
      <c r="V3527">
        <v>0</v>
      </c>
      <c r="W3527" s="26">
        <v>0</v>
      </c>
      <c r="X3527" s="26">
        <v>9.3508023034712853</v>
      </c>
      <c r="Y3527" s="26">
        <v>0</v>
      </c>
      <c r="Z3527" s="26">
        <v>32.28467808774019</v>
      </c>
      <c r="AA3527" s="26">
        <v>0</v>
      </c>
      <c r="AB3527" s="26">
        <v>1.0683574384259973</v>
      </c>
      <c r="AC3527" s="26">
        <v>0</v>
      </c>
      <c r="AD3527" s="26">
        <v>0</v>
      </c>
      <c r="AE3527" s="26">
        <v>42.703837829637472</v>
      </c>
    </row>
    <row r="3528" spans="1:31" x14ac:dyDescent="0.3">
      <c r="A3528">
        <v>2769813</v>
      </c>
      <c r="B3528">
        <v>1</v>
      </c>
      <c r="C3528" t="s">
        <v>81</v>
      </c>
      <c r="D3528" t="s">
        <v>120</v>
      </c>
      <c r="E3528" t="s">
        <v>157</v>
      </c>
      <c r="F3528" t="s">
        <v>3391</v>
      </c>
      <c r="G3528" t="s">
        <v>159</v>
      </c>
      <c r="H3528" t="s">
        <v>149</v>
      </c>
      <c r="I3528" t="s">
        <v>136</v>
      </c>
      <c r="J3528" t="s">
        <v>137</v>
      </c>
      <c r="K3528" t="s">
        <v>138</v>
      </c>
      <c r="L3528" t="s">
        <v>10027</v>
      </c>
      <c r="M3528" t="s">
        <v>10028</v>
      </c>
      <c r="N3528" s="26">
        <v>0.21666666600000001</v>
      </c>
      <c r="O3528">
        <v>2</v>
      </c>
      <c r="P3528">
        <v>327</v>
      </c>
      <c r="Q3528">
        <v>100</v>
      </c>
      <c r="R3528">
        <v>9</v>
      </c>
      <c r="S3528">
        <v>9</v>
      </c>
      <c r="T3528">
        <v>23</v>
      </c>
      <c r="U3528">
        <v>1</v>
      </c>
      <c r="V3528">
        <v>0</v>
      </c>
      <c r="W3528" s="26">
        <v>0</v>
      </c>
      <c r="X3528" s="26">
        <v>12.31231386789611</v>
      </c>
      <c r="Y3528" s="26">
        <v>0.64093469338843756</v>
      </c>
      <c r="Z3528" s="26">
        <v>0.22661891989460461</v>
      </c>
      <c r="AA3528" s="26">
        <v>6.5049391982148173</v>
      </c>
      <c r="AB3528" s="26">
        <v>1.3556873436987411</v>
      </c>
      <c r="AC3528" s="26">
        <v>1.3727336574344577</v>
      </c>
      <c r="AD3528" s="26">
        <v>0</v>
      </c>
      <c r="AE3528" s="26">
        <v>22.413227680527172</v>
      </c>
    </row>
    <row r="3529" spans="1:31" x14ac:dyDescent="0.3">
      <c r="A3529">
        <v>2769710</v>
      </c>
      <c r="B3529">
        <v>1</v>
      </c>
      <c r="C3529" t="s">
        <v>80</v>
      </c>
      <c r="D3529" t="s">
        <v>82</v>
      </c>
      <c r="E3529" t="s">
        <v>170</v>
      </c>
      <c r="F3529" t="s">
        <v>1662</v>
      </c>
      <c r="G3529" t="s">
        <v>204</v>
      </c>
      <c r="H3529" t="s">
        <v>135</v>
      </c>
      <c r="I3529" t="s">
        <v>136</v>
      </c>
      <c r="J3529" t="s">
        <v>137</v>
      </c>
      <c r="K3529" t="s">
        <v>138</v>
      </c>
      <c r="L3529" t="s">
        <v>10029</v>
      </c>
      <c r="M3529" t="s">
        <v>10030</v>
      </c>
      <c r="N3529" s="26">
        <v>2.693888888</v>
      </c>
      <c r="O3529">
        <v>0</v>
      </c>
      <c r="P3529">
        <v>52</v>
      </c>
      <c r="Q3529">
        <v>0</v>
      </c>
      <c r="R3529">
        <v>0</v>
      </c>
      <c r="S3529">
        <v>0</v>
      </c>
      <c r="T3529">
        <v>11</v>
      </c>
      <c r="U3529">
        <v>0</v>
      </c>
      <c r="V3529">
        <v>0</v>
      </c>
      <c r="W3529" s="26">
        <v>0</v>
      </c>
      <c r="X3529" s="26">
        <v>44.95820951846833</v>
      </c>
      <c r="Y3529" s="26">
        <v>0</v>
      </c>
      <c r="Z3529" s="26">
        <v>0</v>
      </c>
      <c r="AA3529" s="26">
        <v>0</v>
      </c>
      <c r="AB3529" s="26">
        <v>15.732609191126688</v>
      </c>
      <c r="AC3529" s="26">
        <v>0</v>
      </c>
      <c r="AD3529" s="26">
        <v>0</v>
      </c>
      <c r="AE3529" s="26">
        <v>60.690818709595021</v>
      </c>
    </row>
    <row r="3530" spans="1:31" x14ac:dyDescent="0.3">
      <c r="A3530">
        <v>2770211</v>
      </c>
      <c r="B3530">
        <v>1</v>
      </c>
      <c r="C3530" t="s">
        <v>80</v>
      </c>
      <c r="D3530" t="s">
        <v>108</v>
      </c>
      <c r="E3530" t="s">
        <v>170</v>
      </c>
      <c r="F3530" t="s">
        <v>10031</v>
      </c>
      <c r="G3530" t="s">
        <v>204</v>
      </c>
      <c r="H3530" t="s">
        <v>135</v>
      </c>
      <c r="I3530" t="s">
        <v>136</v>
      </c>
      <c r="J3530" t="s">
        <v>137</v>
      </c>
      <c r="K3530" t="s">
        <v>138</v>
      </c>
      <c r="L3530" t="s">
        <v>10032</v>
      </c>
      <c r="M3530" t="s">
        <v>10033</v>
      </c>
      <c r="N3530" s="26">
        <v>0.80416666599999997</v>
      </c>
      <c r="O3530">
        <v>0</v>
      </c>
      <c r="P3530">
        <v>2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 s="26">
        <v>0</v>
      </c>
      <c r="X3530" s="26">
        <v>0.43728972080200867</v>
      </c>
      <c r="Y3530" s="26">
        <v>0</v>
      </c>
      <c r="Z3530" s="26">
        <v>0</v>
      </c>
      <c r="AA3530" s="26">
        <v>0</v>
      </c>
      <c r="AB3530" s="26">
        <v>0</v>
      </c>
      <c r="AC3530" s="26">
        <v>0</v>
      </c>
      <c r="AD3530" s="26">
        <v>0</v>
      </c>
      <c r="AE3530" s="26">
        <v>0.43728972080200867</v>
      </c>
    </row>
    <row r="3531" spans="1:31" x14ac:dyDescent="0.3">
      <c r="A3531">
        <v>2770250</v>
      </c>
      <c r="B3531">
        <v>2</v>
      </c>
      <c r="C3531" t="s">
        <v>80</v>
      </c>
      <c r="D3531" t="s">
        <v>95</v>
      </c>
      <c r="E3531" t="s">
        <v>166</v>
      </c>
      <c r="F3531" t="s">
        <v>10034</v>
      </c>
      <c r="G3531" t="s">
        <v>197</v>
      </c>
      <c r="H3531" t="s">
        <v>135</v>
      </c>
      <c r="I3531" t="s">
        <v>136</v>
      </c>
      <c r="J3531" t="s">
        <v>137</v>
      </c>
      <c r="K3531" t="s">
        <v>138</v>
      </c>
      <c r="L3531" t="s">
        <v>9738</v>
      </c>
      <c r="M3531" t="s">
        <v>10035</v>
      </c>
      <c r="N3531" s="26">
        <v>1.3830555550000001</v>
      </c>
      <c r="O3531">
        <v>0</v>
      </c>
      <c r="P3531">
        <v>110</v>
      </c>
      <c r="Q3531">
        <v>0</v>
      </c>
      <c r="R3531">
        <v>0</v>
      </c>
      <c r="S3531">
        <v>0</v>
      </c>
      <c r="T3531">
        <v>7</v>
      </c>
      <c r="U3531">
        <v>0</v>
      </c>
      <c r="V3531">
        <v>0</v>
      </c>
      <c r="W3531" s="26">
        <v>0</v>
      </c>
      <c r="X3531" s="26">
        <v>43.628176489014088</v>
      </c>
      <c r="Y3531" s="26">
        <v>0</v>
      </c>
      <c r="Z3531" s="26">
        <v>0</v>
      </c>
      <c r="AA3531" s="26">
        <v>0</v>
      </c>
      <c r="AB3531" s="26">
        <v>34.843578451922653</v>
      </c>
      <c r="AC3531" s="26">
        <v>0</v>
      </c>
      <c r="AD3531" s="26">
        <v>0</v>
      </c>
      <c r="AE3531" s="26">
        <v>78.471754940936734</v>
      </c>
    </row>
    <row r="3532" spans="1:31" x14ac:dyDescent="0.3">
      <c r="A3532">
        <v>2769641</v>
      </c>
      <c r="B3532">
        <v>2</v>
      </c>
      <c r="C3532" t="s">
        <v>80</v>
      </c>
      <c r="D3532" t="s">
        <v>99</v>
      </c>
      <c r="E3532" t="s">
        <v>141</v>
      </c>
      <c r="F3532" t="s">
        <v>10036</v>
      </c>
      <c r="G3532" t="s">
        <v>204</v>
      </c>
      <c r="H3532" t="s">
        <v>135</v>
      </c>
      <c r="I3532" t="s">
        <v>136</v>
      </c>
      <c r="J3532" t="s">
        <v>137</v>
      </c>
      <c r="K3532" t="s">
        <v>138</v>
      </c>
      <c r="L3532" t="s">
        <v>9953</v>
      </c>
      <c r="M3532" t="s">
        <v>10037</v>
      </c>
      <c r="N3532" s="26">
        <v>0.60055555500000002</v>
      </c>
      <c r="O3532">
        <v>0</v>
      </c>
      <c r="P3532">
        <v>233</v>
      </c>
      <c r="Q3532">
        <v>0</v>
      </c>
      <c r="R3532">
        <v>0</v>
      </c>
      <c r="S3532">
        <v>0</v>
      </c>
      <c r="T3532">
        <v>9</v>
      </c>
      <c r="U3532">
        <v>0</v>
      </c>
      <c r="V3532">
        <v>0</v>
      </c>
      <c r="W3532" s="26">
        <v>0</v>
      </c>
      <c r="X3532" s="26">
        <v>9.0088868019407364</v>
      </c>
      <c r="Y3532" s="26">
        <v>0</v>
      </c>
      <c r="Z3532" s="26">
        <v>0</v>
      </c>
      <c r="AA3532" s="26">
        <v>0</v>
      </c>
      <c r="AB3532" s="26">
        <v>39.824847850016923</v>
      </c>
      <c r="AC3532" s="26">
        <v>0</v>
      </c>
      <c r="AD3532" s="26">
        <v>0</v>
      </c>
      <c r="AE3532" s="26">
        <v>48.833734651957656</v>
      </c>
    </row>
    <row r="3533" spans="1:31" x14ac:dyDescent="0.3">
      <c r="A3533">
        <v>2769501</v>
      </c>
      <c r="B3533">
        <v>1</v>
      </c>
      <c r="C3533" t="s">
        <v>81</v>
      </c>
      <c r="D3533" t="s">
        <v>116</v>
      </c>
      <c r="E3533" t="s">
        <v>141</v>
      </c>
      <c r="F3533" t="s">
        <v>5343</v>
      </c>
      <c r="G3533" t="s">
        <v>344</v>
      </c>
      <c r="H3533" t="s">
        <v>135</v>
      </c>
      <c r="I3533" t="s">
        <v>136</v>
      </c>
      <c r="J3533" t="s">
        <v>137</v>
      </c>
      <c r="K3533" t="s">
        <v>138</v>
      </c>
      <c r="L3533" t="s">
        <v>9891</v>
      </c>
      <c r="M3533" t="s">
        <v>10038</v>
      </c>
      <c r="N3533" s="26">
        <v>0.90277777699999995</v>
      </c>
      <c r="O3533">
        <v>0</v>
      </c>
      <c r="P3533">
        <v>152</v>
      </c>
      <c r="Q3533">
        <v>0</v>
      </c>
      <c r="R3533">
        <v>6</v>
      </c>
      <c r="S3533">
        <v>0</v>
      </c>
      <c r="T3533">
        <v>10</v>
      </c>
      <c r="U3533">
        <v>0</v>
      </c>
      <c r="V3533">
        <v>0</v>
      </c>
      <c r="W3533" s="26">
        <v>0</v>
      </c>
      <c r="X3533" s="26">
        <v>20.292068895432934</v>
      </c>
      <c r="Y3533" s="26">
        <v>0</v>
      </c>
      <c r="Z3533" s="26">
        <v>0.35762175893888887</v>
      </c>
      <c r="AA3533" s="26">
        <v>0</v>
      </c>
      <c r="AB3533" s="26">
        <v>0.40053382437250007</v>
      </c>
      <c r="AC3533" s="26">
        <v>0</v>
      </c>
      <c r="AD3533" s="26">
        <v>0</v>
      </c>
      <c r="AE3533" s="26">
        <v>21.050224478744322</v>
      </c>
    </row>
    <row r="3534" spans="1:31" x14ac:dyDescent="0.3">
      <c r="A3534">
        <v>2769883</v>
      </c>
      <c r="B3534">
        <v>2</v>
      </c>
      <c r="C3534" t="s">
        <v>81</v>
      </c>
      <c r="D3534" t="s">
        <v>118</v>
      </c>
      <c r="E3534" t="s">
        <v>157</v>
      </c>
      <c r="F3534" t="s">
        <v>10039</v>
      </c>
      <c r="G3534" t="s">
        <v>148</v>
      </c>
      <c r="H3534" t="s">
        <v>149</v>
      </c>
      <c r="I3534" t="s">
        <v>136</v>
      </c>
      <c r="J3534" t="s">
        <v>137</v>
      </c>
      <c r="K3534" t="s">
        <v>138</v>
      </c>
      <c r="L3534" t="s">
        <v>10040</v>
      </c>
      <c r="M3534" t="s">
        <v>10041</v>
      </c>
      <c r="N3534" s="26">
        <v>0.70111111100000001</v>
      </c>
      <c r="O3534">
        <v>0</v>
      </c>
      <c r="P3534">
        <v>348</v>
      </c>
      <c r="Q3534">
        <v>54</v>
      </c>
      <c r="R3534">
        <v>92</v>
      </c>
      <c r="S3534">
        <v>18</v>
      </c>
      <c r="T3534">
        <v>70</v>
      </c>
      <c r="U3534">
        <v>2</v>
      </c>
      <c r="V3534">
        <v>0</v>
      </c>
      <c r="W3534" s="26">
        <v>0</v>
      </c>
      <c r="X3534" s="26">
        <v>47.239394252691433</v>
      </c>
      <c r="Y3534" s="26">
        <v>31.996811417491511</v>
      </c>
      <c r="Z3534" s="26">
        <v>22.479949779685722</v>
      </c>
      <c r="AA3534" s="26">
        <v>181.04135001397447</v>
      </c>
      <c r="AB3534" s="26">
        <v>12.061056815916366</v>
      </c>
      <c r="AC3534" s="26">
        <v>340.11932510311232</v>
      </c>
      <c r="AD3534" s="26">
        <v>0</v>
      </c>
      <c r="AE3534" s="26">
        <v>634.93788738287185</v>
      </c>
    </row>
    <row r="3535" spans="1:31" x14ac:dyDescent="0.3">
      <c r="A3535">
        <v>2769805</v>
      </c>
      <c r="B3535">
        <v>2</v>
      </c>
      <c r="C3535" t="s">
        <v>80</v>
      </c>
      <c r="D3535" t="s">
        <v>95</v>
      </c>
      <c r="E3535" t="s">
        <v>170</v>
      </c>
      <c r="F3535" t="s">
        <v>10042</v>
      </c>
      <c r="G3535" t="s">
        <v>197</v>
      </c>
      <c r="H3535" t="s">
        <v>135</v>
      </c>
      <c r="I3535" t="s">
        <v>136</v>
      </c>
      <c r="J3535" t="s">
        <v>137</v>
      </c>
      <c r="K3535" t="s">
        <v>138</v>
      </c>
      <c r="L3535" t="s">
        <v>10043</v>
      </c>
      <c r="M3535" t="s">
        <v>10044</v>
      </c>
      <c r="N3535" s="26">
        <v>0.63388888799999998</v>
      </c>
      <c r="O3535">
        <v>0</v>
      </c>
      <c r="P3535">
        <v>117</v>
      </c>
      <c r="Q3535">
        <v>0</v>
      </c>
      <c r="R3535">
        <v>0</v>
      </c>
      <c r="S3535">
        <v>0</v>
      </c>
      <c r="T3535">
        <v>2</v>
      </c>
      <c r="U3535">
        <v>0</v>
      </c>
      <c r="V3535">
        <v>0</v>
      </c>
      <c r="W3535" s="26">
        <v>0</v>
      </c>
      <c r="X3535" s="26">
        <v>19.134843866821456</v>
      </c>
      <c r="Y3535" s="26">
        <v>0</v>
      </c>
      <c r="Z3535" s="26">
        <v>0</v>
      </c>
      <c r="AA3535" s="26">
        <v>0</v>
      </c>
      <c r="AB3535" s="26">
        <v>0</v>
      </c>
      <c r="AC3535" s="26">
        <v>0</v>
      </c>
      <c r="AD3535" s="26">
        <v>0</v>
      </c>
      <c r="AE3535" s="26">
        <v>19.134843866821456</v>
      </c>
    </row>
    <row r="3536" spans="1:31" x14ac:dyDescent="0.3">
      <c r="A3536">
        <v>2769833</v>
      </c>
      <c r="B3536">
        <v>1</v>
      </c>
      <c r="C3536" t="s">
        <v>80</v>
      </c>
      <c r="D3536" t="s">
        <v>110</v>
      </c>
      <c r="E3536" t="s">
        <v>175</v>
      </c>
      <c r="F3536" t="s">
        <v>10045</v>
      </c>
      <c r="G3536" t="s">
        <v>1309</v>
      </c>
      <c r="H3536" t="s">
        <v>149</v>
      </c>
      <c r="I3536" t="s">
        <v>136</v>
      </c>
      <c r="J3536" t="s">
        <v>137</v>
      </c>
      <c r="K3536" t="s">
        <v>138</v>
      </c>
      <c r="L3536" t="s">
        <v>10046</v>
      </c>
      <c r="M3536" t="s">
        <v>10047</v>
      </c>
      <c r="N3536" s="26">
        <v>6.5925000000000002</v>
      </c>
      <c r="O3536">
        <v>0</v>
      </c>
      <c r="P3536">
        <v>4</v>
      </c>
      <c r="Q3536">
        <v>0</v>
      </c>
      <c r="R3536">
        <v>0</v>
      </c>
      <c r="S3536">
        <v>2</v>
      </c>
      <c r="T3536">
        <v>144</v>
      </c>
      <c r="U3536">
        <v>0</v>
      </c>
      <c r="V3536">
        <v>0</v>
      </c>
      <c r="W3536" s="26">
        <v>0</v>
      </c>
      <c r="X3536" s="26">
        <v>33.776337442518887</v>
      </c>
      <c r="Y3536" s="26">
        <v>0</v>
      </c>
      <c r="Z3536" s="26">
        <v>0</v>
      </c>
      <c r="AA3536" s="26">
        <v>339.60720189102875</v>
      </c>
      <c r="AB3536" s="26">
        <v>1464.4861436681772</v>
      </c>
      <c r="AC3536" s="26">
        <v>0</v>
      </c>
      <c r="AD3536" s="26">
        <v>0</v>
      </c>
      <c r="AE3536" s="26">
        <v>1837.8696830017248</v>
      </c>
    </row>
    <row r="3537" spans="1:31" x14ac:dyDescent="0.3">
      <c r="A3537">
        <v>2769839</v>
      </c>
      <c r="B3537">
        <v>1</v>
      </c>
      <c r="C3537" t="s">
        <v>80</v>
      </c>
      <c r="D3537" t="s">
        <v>111</v>
      </c>
      <c r="E3537" t="s">
        <v>166</v>
      </c>
      <c r="F3537" t="s">
        <v>10048</v>
      </c>
      <c r="G3537" t="s">
        <v>204</v>
      </c>
      <c r="H3537" t="s">
        <v>135</v>
      </c>
      <c r="I3537" t="s">
        <v>136</v>
      </c>
      <c r="J3537" t="s">
        <v>137</v>
      </c>
      <c r="K3537" t="s">
        <v>138</v>
      </c>
      <c r="L3537" t="s">
        <v>10049</v>
      </c>
      <c r="M3537" t="s">
        <v>10050</v>
      </c>
      <c r="N3537" s="26">
        <v>1.463055555</v>
      </c>
      <c r="O3537">
        <v>0</v>
      </c>
      <c r="P3537">
        <v>176</v>
      </c>
      <c r="Q3537">
        <v>0</v>
      </c>
      <c r="R3537">
        <v>0</v>
      </c>
      <c r="S3537">
        <v>0</v>
      </c>
      <c r="T3537">
        <v>3</v>
      </c>
      <c r="U3537">
        <v>0</v>
      </c>
      <c r="V3537">
        <v>0</v>
      </c>
      <c r="W3537" s="26">
        <v>0</v>
      </c>
      <c r="X3537" s="26">
        <v>52.751366733175971</v>
      </c>
      <c r="Y3537" s="26">
        <v>0</v>
      </c>
      <c r="Z3537" s="26">
        <v>0</v>
      </c>
      <c r="AA3537" s="26">
        <v>0</v>
      </c>
      <c r="AB3537" s="26">
        <v>0.79852189508878391</v>
      </c>
      <c r="AC3537" s="26">
        <v>0</v>
      </c>
      <c r="AD3537" s="26">
        <v>0</v>
      </c>
      <c r="AE3537" s="26">
        <v>53.549888628264753</v>
      </c>
    </row>
    <row r="3538" spans="1:31" x14ac:dyDescent="0.3">
      <c r="A3538">
        <v>2770380</v>
      </c>
      <c r="B3538">
        <v>1</v>
      </c>
      <c r="C3538" t="s">
        <v>80</v>
      </c>
      <c r="D3538" t="s">
        <v>88</v>
      </c>
      <c r="E3538" t="s">
        <v>166</v>
      </c>
      <c r="F3538" t="s">
        <v>10051</v>
      </c>
      <c r="G3538" t="s">
        <v>232</v>
      </c>
      <c r="H3538" t="s">
        <v>135</v>
      </c>
      <c r="I3538" t="s">
        <v>136</v>
      </c>
      <c r="J3538" t="s">
        <v>137</v>
      </c>
      <c r="K3538" t="s">
        <v>138</v>
      </c>
      <c r="L3538" t="s">
        <v>10052</v>
      </c>
      <c r="M3538" t="s">
        <v>10053</v>
      </c>
      <c r="N3538" s="26">
        <v>6.1605555550000002</v>
      </c>
      <c r="O3538">
        <v>0</v>
      </c>
      <c r="P3538">
        <v>196</v>
      </c>
      <c r="Q3538">
        <v>0</v>
      </c>
      <c r="R3538">
        <v>0</v>
      </c>
      <c r="S3538">
        <v>0</v>
      </c>
      <c r="T3538">
        <v>10</v>
      </c>
      <c r="U3538">
        <v>0</v>
      </c>
      <c r="V3538">
        <v>0</v>
      </c>
      <c r="W3538" s="26">
        <v>0</v>
      </c>
      <c r="X3538" s="26">
        <v>282.79598637758397</v>
      </c>
      <c r="Y3538" s="26">
        <v>0</v>
      </c>
      <c r="Z3538" s="26">
        <v>0</v>
      </c>
      <c r="AA3538" s="26">
        <v>0</v>
      </c>
      <c r="AB3538" s="26">
        <v>40.236494342105836</v>
      </c>
      <c r="AC3538" s="26">
        <v>0</v>
      </c>
      <c r="AD3538" s="26">
        <v>0</v>
      </c>
      <c r="AE3538" s="26">
        <v>323.03248071968983</v>
      </c>
    </row>
    <row r="3539" spans="1:31" x14ac:dyDescent="0.3">
      <c r="A3539">
        <v>2770128</v>
      </c>
      <c r="B3539">
        <v>1</v>
      </c>
      <c r="C3539" t="s">
        <v>80</v>
      </c>
      <c r="D3539" t="s">
        <v>90</v>
      </c>
      <c r="E3539" t="s">
        <v>146</v>
      </c>
      <c r="F3539" t="s">
        <v>10054</v>
      </c>
      <c r="G3539" t="s">
        <v>1309</v>
      </c>
      <c r="H3539" t="s">
        <v>149</v>
      </c>
      <c r="I3539" t="s">
        <v>136</v>
      </c>
      <c r="J3539" t="s">
        <v>137</v>
      </c>
      <c r="K3539" t="s">
        <v>138</v>
      </c>
      <c r="L3539" t="s">
        <v>10055</v>
      </c>
      <c r="M3539" t="s">
        <v>10056</v>
      </c>
      <c r="N3539" s="26">
        <v>2.0333333329999999</v>
      </c>
      <c r="O3539">
        <v>0</v>
      </c>
      <c r="P3539">
        <v>4771</v>
      </c>
      <c r="Q3539">
        <v>0</v>
      </c>
      <c r="R3539">
        <v>0</v>
      </c>
      <c r="S3539">
        <v>1</v>
      </c>
      <c r="T3539">
        <v>255</v>
      </c>
      <c r="U3539">
        <v>0</v>
      </c>
      <c r="V3539">
        <v>1</v>
      </c>
      <c r="W3539" s="26">
        <v>0</v>
      </c>
      <c r="X3539" s="26">
        <v>2352.026300213397</v>
      </c>
      <c r="Y3539" s="26">
        <v>0</v>
      </c>
      <c r="Z3539" s="26">
        <v>0</v>
      </c>
      <c r="AA3539" s="26">
        <v>1590.8669530547031</v>
      </c>
      <c r="AB3539" s="26">
        <v>440.23189063253039</v>
      </c>
      <c r="AC3539" s="26">
        <v>0</v>
      </c>
      <c r="AD3539" s="26">
        <v>2.1534784435706964</v>
      </c>
      <c r="AE3539" s="26">
        <v>4385.2786223442008</v>
      </c>
    </row>
    <row r="3540" spans="1:31" x14ac:dyDescent="0.3">
      <c r="A3540">
        <v>2769673</v>
      </c>
      <c r="B3540">
        <v>1</v>
      </c>
      <c r="C3540" t="s">
        <v>81</v>
      </c>
      <c r="D3540" t="s">
        <v>123</v>
      </c>
      <c r="E3540" t="s">
        <v>170</v>
      </c>
      <c r="F3540" t="s">
        <v>10057</v>
      </c>
      <c r="G3540" t="s">
        <v>204</v>
      </c>
      <c r="H3540" t="s">
        <v>135</v>
      </c>
      <c r="I3540" t="s">
        <v>136</v>
      </c>
      <c r="J3540" t="s">
        <v>137</v>
      </c>
      <c r="K3540" t="s">
        <v>138</v>
      </c>
      <c r="L3540" t="s">
        <v>10058</v>
      </c>
      <c r="M3540" t="s">
        <v>10059</v>
      </c>
      <c r="N3540" s="26">
        <v>2.2822222220000001</v>
      </c>
      <c r="O3540">
        <v>0</v>
      </c>
      <c r="P3540">
        <v>188</v>
      </c>
      <c r="Q3540">
        <v>0</v>
      </c>
      <c r="R3540">
        <v>0</v>
      </c>
      <c r="S3540">
        <v>0</v>
      </c>
      <c r="T3540">
        <v>8</v>
      </c>
      <c r="U3540">
        <v>0</v>
      </c>
      <c r="V3540">
        <v>0</v>
      </c>
      <c r="W3540" s="26">
        <v>0</v>
      </c>
      <c r="X3540" s="26">
        <v>76.066292836094959</v>
      </c>
      <c r="Y3540" s="26">
        <v>0</v>
      </c>
      <c r="Z3540" s="26">
        <v>0</v>
      </c>
      <c r="AA3540" s="26">
        <v>0</v>
      </c>
      <c r="AB3540" s="26">
        <v>17.509641353955377</v>
      </c>
      <c r="AC3540" s="26">
        <v>0</v>
      </c>
      <c r="AD3540" s="26">
        <v>0</v>
      </c>
      <c r="AE3540" s="26">
        <v>93.575934190050333</v>
      </c>
    </row>
    <row r="3541" spans="1:31" x14ac:dyDescent="0.3">
      <c r="A3541">
        <v>2769773</v>
      </c>
      <c r="B3541">
        <v>1</v>
      </c>
      <c r="C3541" t="s">
        <v>80</v>
      </c>
      <c r="D3541" t="s">
        <v>102</v>
      </c>
      <c r="E3541" t="s">
        <v>170</v>
      </c>
      <c r="F3541" t="s">
        <v>10060</v>
      </c>
      <c r="G3541" t="s">
        <v>344</v>
      </c>
      <c r="H3541" t="s">
        <v>135</v>
      </c>
      <c r="I3541" t="s">
        <v>136</v>
      </c>
      <c r="J3541" t="s">
        <v>137</v>
      </c>
      <c r="K3541" t="s">
        <v>138</v>
      </c>
      <c r="L3541" t="s">
        <v>10061</v>
      </c>
      <c r="M3541" t="s">
        <v>10062</v>
      </c>
      <c r="N3541" s="26">
        <v>1.108055555</v>
      </c>
      <c r="O3541">
        <v>0</v>
      </c>
      <c r="P3541">
        <v>354</v>
      </c>
      <c r="Q3541">
        <v>0</v>
      </c>
      <c r="R3541">
        <v>1</v>
      </c>
      <c r="S3541">
        <v>0</v>
      </c>
      <c r="T3541">
        <v>5</v>
      </c>
      <c r="U3541">
        <v>0</v>
      </c>
      <c r="V3541">
        <v>0</v>
      </c>
      <c r="W3541" s="26">
        <v>0</v>
      </c>
      <c r="X3541" s="26">
        <v>69.003665004284613</v>
      </c>
      <c r="Y3541" s="26">
        <v>0</v>
      </c>
      <c r="Z3541" s="26">
        <v>0</v>
      </c>
      <c r="AA3541" s="26">
        <v>0</v>
      </c>
      <c r="AB3541" s="26">
        <v>0.7096278531059661</v>
      </c>
      <c r="AC3541" s="26">
        <v>0</v>
      </c>
      <c r="AD3541" s="26">
        <v>0</v>
      </c>
      <c r="AE3541" s="26">
        <v>69.713292857390584</v>
      </c>
    </row>
    <row r="3542" spans="1:31" x14ac:dyDescent="0.3">
      <c r="A3542">
        <v>2769965</v>
      </c>
      <c r="B3542">
        <v>1</v>
      </c>
      <c r="C3542" t="s">
        <v>81</v>
      </c>
      <c r="D3542" t="s">
        <v>113</v>
      </c>
      <c r="E3542" t="s">
        <v>152</v>
      </c>
      <c r="F3542" t="s">
        <v>2096</v>
      </c>
      <c r="G3542" t="s">
        <v>159</v>
      </c>
      <c r="H3542" t="s">
        <v>149</v>
      </c>
      <c r="I3542" t="s">
        <v>136</v>
      </c>
      <c r="J3542" t="s">
        <v>137</v>
      </c>
      <c r="K3542" t="s">
        <v>138</v>
      </c>
      <c r="L3542" t="s">
        <v>10063</v>
      </c>
      <c r="M3542" t="s">
        <v>10064</v>
      </c>
      <c r="N3542" s="26">
        <v>0.42249999999999999</v>
      </c>
      <c r="O3542">
        <v>3</v>
      </c>
      <c r="P3542">
        <v>374</v>
      </c>
      <c r="Q3542">
        <v>13</v>
      </c>
      <c r="R3542">
        <v>3</v>
      </c>
      <c r="S3542">
        <v>8</v>
      </c>
      <c r="T3542">
        <v>10</v>
      </c>
      <c r="U3542">
        <v>2</v>
      </c>
      <c r="V3542">
        <v>0</v>
      </c>
      <c r="W3542" s="26">
        <v>0.29560029895499995</v>
      </c>
      <c r="X3542" s="26">
        <v>4.5173111880000016</v>
      </c>
      <c r="Y3542" s="26">
        <v>6.5193755697829241</v>
      </c>
      <c r="Z3542" s="26">
        <v>0</v>
      </c>
      <c r="AA3542" s="26">
        <v>4.8938273147968916</v>
      </c>
      <c r="AB3542" s="26">
        <v>0.52269850294999998</v>
      </c>
      <c r="AC3542" s="26">
        <v>22.979951499853481</v>
      </c>
      <c r="AD3542" s="26">
        <v>0</v>
      </c>
      <c r="AE3542" s="26">
        <v>39.728764374338297</v>
      </c>
    </row>
    <row r="3543" spans="1:31" x14ac:dyDescent="0.3">
      <c r="A3543">
        <v>2769916</v>
      </c>
      <c r="B3543">
        <v>1</v>
      </c>
      <c r="C3543" t="s">
        <v>80</v>
      </c>
      <c r="D3543" t="s">
        <v>94</v>
      </c>
      <c r="E3543" t="s">
        <v>146</v>
      </c>
      <c r="F3543" t="s">
        <v>8941</v>
      </c>
      <c r="G3543" t="s">
        <v>159</v>
      </c>
      <c r="H3543" t="s">
        <v>149</v>
      </c>
      <c r="I3543" t="s">
        <v>136</v>
      </c>
      <c r="J3543" t="s">
        <v>137</v>
      </c>
      <c r="K3543" t="s">
        <v>138</v>
      </c>
      <c r="L3543" t="s">
        <v>10065</v>
      </c>
      <c r="M3543" t="s">
        <v>10066</v>
      </c>
      <c r="N3543" s="26">
        <v>1.259166666</v>
      </c>
      <c r="O3543">
        <v>0</v>
      </c>
      <c r="P3543">
        <v>164</v>
      </c>
      <c r="Q3543">
        <v>1</v>
      </c>
      <c r="R3543">
        <v>160</v>
      </c>
      <c r="S3543">
        <v>4</v>
      </c>
      <c r="T3543">
        <v>35</v>
      </c>
      <c r="U3543">
        <v>0</v>
      </c>
      <c r="V3543">
        <v>0</v>
      </c>
      <c r="W3543" s="26">
        <v>0</v>
      </c>
      <c r="X3543" s="26">
        <v>35.124697885737817</v>
      </c>
      <c r="Y3543" s="26">
        <v>0</v>
      </c>
      <c r="Z3543" s="26">
        <v>5.9370618682604759</v>
      </c>
      <c r="AA3543" s="26">
        <v>166.38679588007554</v>
      </c>
      <c r="AB3543" s="26">
        <v>88.734823746901682</v>
      </c>
      <c r="AC3543" s="26">
        <v>0</v>
      </c>
      <c r="AD3543" s="26">
        <v>0</v>
      </c>
      <c r="AE3543" s="26">
        <v>296.18337938097551</v>
      </c>
    </row>
    <row r="3544" spans="1:31" x14ac:dyDescent="0.3">
      <c r="A3544">
        <v>2769816</v>
      </c>
      <c r="B3544">
        <v>1</v>
      </c>
      <c r="C3544" t="s">
        <v>81</v>
      </c>
      <c r="D3544" t="s">
        <v>119</v>
      </c>
      <c r="E3544" t="s">
        <v>152</v>
      </c>
      <c r="F3544" t="s">
        <v>10067</v>
      </c>
      <c r="G3544" t="s">
        <v>159</v>
      </c>
      <c r="H3544" t="s">
        <v>149</v>
      </c>
      <c r="I3544" t="s">
        <v>136</v>
      </c>
      <c r="J3544" t="s">
        <v>137</v>
      </c>
      <c r="K3544" t="s">
        <v>138</v>
      </c>
      <c r="L3544" t="s">
        <v>10068</v>
      </c>
      <c r="M3544" t="s">
        <v>10069</v>
      </c>
      <c r="N3544" s="26">
        <v>0.46666666600000001</v>
      </c>
      <c r="O3544">
        <v>0</v>
      </c>
      <c r="P3544">
        <v>238</v>
      </c>
      <c r="Q3544">
        <v>34</v>
      </c>
      <c r="R3544">
        <v>87</v>
      </c>
      <c r="S3544">
        <v>2</v>
      </c>
      <c r="T3544">
        <v>15</v>
      </c>
      <c r="U3544">
        <v>0</v>
      </c>
      <c r="V3544">
        <v>0</v>
      </c>
      <c r="W3544" s="26">
        <v>0</v>
      </c>
      <c r="X3544" s="26">
        <v>10.866283762195119</v>
      </c>
      <c r="Y3544" s="26">
        <v>3.6240224376709991</v>
      </c>
      <c r="Z3544" s="26">
        <v>0.60824774505504153</v>
      </c>
      <c r="AA3544" s="26">
        <v>3.2793801918022685</v>
      </c>
      <c r="AB3544" s="26">
        <v>11.418553469285456</v>
      </c>
      <c r="AC3544" s="26">
        <v>0</v>
      </c>
      <c r="AD3544" s="26">
        <v>0</v>
      </c>
      <c r="AE3544" s="26">
        <v>29.796487606008885</v>
      </c>
    </row>
    <row r="3545" spans="1:31" x14ac:dyDescent="0.3">
      <c r="A3545">
        <v>2769759</v>
      </c>
      <c r="B3545">
        <v>1</v>
      </c>
      <c r="C3545" t="s">
        <v>80</v>
      </c>
      <c r="D3545" t="s">
        <v>96</v>
      </c>
      <c r="E3545" t="s">
        <v>170</v>
      </c>
      <c r="F3545" t="s">
        <v>10070</v>
      </c>
      <c r="G3545" t="s">
        <v>204</v>
      </c>
      <c r="H3545" t="s">
        <v>135</v>
      </c>
      <c r="I3545" t="s">
        <v>136</v>
      </c>
      <c r="J3545" t="s">
        <v>137</v>
      </c>
      <c r="K3545" t="s">
        <v>138</v>
      </c>
      <c r="L3545" t="s">
        <v>10071</v>
      </c>
      <c r="M3545" t="s">
        <v>10072</v>
      </c>
      <c r="N3545" s="26">
        <v>1.7863888880000001</v>
      </c>
      <c r="O3545">
        <v>0</v>
      </c>
      <c r="P3545">
        <v>37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 s="26">
        <v>0</v>
      </c>
      <c r="X3545" s="26">
        <v>8.8470887058811734</v>
      </c>
      <c r="Y3545" s="26">
        <v>0</v>
      </c>
      <c r="Z3545" s="26">
        <v>0</v>
      </c>
      <c r="AA3545" s="26">
        <v>0</v>
      </c>
      <c r="AB3545" s="26">
        <v>0</v>
      </c>
      <c r="AC3545" s="26">
        <v>0</v>
      </c>
      <c r="AD3545" s="26">
        <v>0</v>
      </c>
      <c r="AE3545" s="26">
        <v>8.8470887058811734</v>
      </c>
    </row>
    <row r="3546" spans="1:31" x14ac:dyDescent="0.3">
      <c r="A3546">
        <v>2769805</v>
      </c>
      <c r="B3546">
        <v>1</v>
      </c>
      <c r="C3546" t="s">
        <v>80</v>
      </c>
      <c r="D3546" t="s">
        <v>95</v>
      </c>
      <c r="E3546" t="s">
        <v>132</v>
      </c>
      <c r="F3546" t="s">
        <v>10073</v>
      </c>
      <c r="G3546" t="s">
        <v>197</v>
      </c>
      <c r="H3546" t="s">
        <v>135</v>
      </c>
      <c r="I3546" t="s">
        <v>136</v>
      </c>
      <c r="J3546" t="s">
        <v>137</v>
      </c>
      <c r="K3546" t="s">
        <v>138</v>
      </c>
      <c r="L3546" t="s">
        <v>10074</v>
      </c>
      <c r="M3546" t="s">
        <v>10043</v>
      </c>
      <c r="N3546" s="26">
        <v>3.8450000000000002</v>
      </c>
      <c r="O3546">
        <v>0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 s="26">
        <v>0</v>
      </c>
      <c r="X3546" s="26">
        <v>0</v>
      </c>
      <c r="Y3546" s="26">
        <v>0</v>
      </c>
      <c r="Z3546" s="26">
        <v>0</v>
      </c>
      <c r="AA3546" s="26">
        <v>0</v>
      </c>
      <c r="AB3546" s="26">
        <v>0</v>
      </c>
      <c r="AC3546" s="26">
        <v>0</v>
      </c>
      <c r="AD3546" s="26">
        <v>0</v>
      </c>
      <c r="AE3546" s="26">
        <v>0</v>
      </c>
    </row>
    <row r="3547" spans="1:31" x14ac:dyDescent="0.3">
      <c r="A3547">
        <v>2769951</v>
      </c>
      <c r="B3547">
        <v>1</v>
      </c>
      <c r="C3547" t="s">
        <v>80</v>
      </c>
      <c r="D3547" t="s">
        <v>82</v>
      </c>
      <c r="E3547" t="s">
        <v>166</v>
      </c>
      <c r="F3547" t="s">
        <v>2393</v>
      </c>
      <c r="G3547" t="s">
        <v>204</v>
      </c>
      <c r="H3547" t="s">
        <v>135</v>
      </c>
      <c r="I3547" t="s">
        <v>136</v>
      </c>
      <c r="J3547" t="s">
        <v>137</v>
      </c>
      <c r="K3547" t="s">
        <v>138</v>
      </c>
      <c r="L3547" t="s">
        <v>10075</v>
      </c>
      <c r="M3547" t="s">
        <v>10076</v>
      </c>
      <c r="N3547" s="26">
        <v>3.4202777769999999</v>
      </c>
      <c r="O3547">
        <v>0</v>
      </c>
      <c r="P3547">
        <v>4</v>
      </c>
      <c r="Q3547">
        <v>0</v>
      </c>
      <c r="R3547">
        <v>0</v>
      </c>
      <c r="S3547">
        <v>0</v>
      </c>
      <c r="T3547">
        <v>27</v>
      </c>
      <c r="U3547">
        <v>0</v>
      </c>
      <c r="V3547">
        <v>0</v>
      </c>
      <c r="W3547" s="26">
        <v>0</v>
      </c>
      <c r="X3547" s="26">
        <v>3.0584406929031434</v>
      </c>
      <c r="Y3547" s="26">
        <v>0</v>
      </c>
      <c r="Z3547" s="26">
        <v>0</v>
      </c>
      <c r="AA3547" s="26">
        <v>0</v>
      </c>
      <c r="AB3547" s="26">
        <v>222.30246049113424</v>
      </c>
      <c r="AC3547" s="26">
        <v>0</v>
      </c>
      <c r="AD3547" s="26">
        <v>0</v>
      </c>
      <c r="AE3547" s="26">
        <v>225.36090118403737</v>
      </c>
    </row>
    <row r="3548" spans="1:31" x14ac:dyDescent="0.3">
      <c r="A3548">
        <v>2770128</v>
      </c>
      <c r="B3548">
        <v>2</v>
      </c>
      <c r="C3548" t="s">
        <v>80</v>
      </c>
      <c r="D3548" t="s">
        <v>90</v>
      </c>
      <c r="E3548" t="s">
        <v>146</v>
      </c>
      <c r="F3548" t="s">
        <v>10077</v>
      </c>
      <c r="G3548" t="s">
        <v>1309</v>
      </c>
      <c r="H3548" t="s">
        <v>149</v>
      </c>
      <c r="I3548" t="s">
        <v>136</v>
      </c>
      <c r="J3548" t="s">
        <v>137</v>
      </c>
      <c r="K3548" t="s">
        <v>138</v>
      </c>
      <c r="L3548" t="s">
        <v>10056</v>
      </c>
      <c r="M3548" t="s">
        <v>10078</v>
      </c>
      <c r="N3548" s="26">
        <v>0.16666666599999999</v>
      </c>
      <c r="O3548">
        <v>0</v>
      </c>
      <c r="P3548">
        <v>9592</v>
      </c>
      <c r="Q3548">
        <v>0</v>
      </c>
      <c r="R3548">
        <v>0</v>
      </c>
      <c r="S3548">
        <v>5</v>
      </c>
      <c r="T3548">
        <v>999</v>
      </c>
      <c r="U3548">
        <v>0</v>
      </c>
      <c r="V3548">
        <v>0</v>
      </c>
      <c r="W3548" s="26">
        <v>0</v>
      </c>
      <c r="X3548" s="26">
        <v>444.69511826484779</v>
      </c>
      <c r="Y3548" s="26">
        <v>0</v>
      </c>
      <c r="Z3548" s="26">
        <v>0</v>
      </c>
      <c r="AA3548" s="26">
        <v>28.384828043620661</v>
      </c>
      <c r="AB3548" s="26">
        <v>140.53247375540482</v>
      </c>
      <c r="AC3548" s="26">
        <v>0</v>
      </c>
      <c r="AD3548" s="26">
        <v>0</v>
      </c>
      <c r="AE3548" s="26">
        <v>613.61242006387329</v>
      </c>
    </row>
    <row r="3549" spans="1:31" x14ac:dyDescent="0.3">
      <c r="A3549">
        <v>2769699</v>
      </c>
      <c r="B3549">
        <v>1</v>
      </c>
      <c r="C3549" t="s">
        <v>80</v>
      </c>
      <c r="D3549" t="s">
        <v>93</v>
      </c>
      <c r="E3549" t="s">
        <v>132</v>
      </c>
      <c r="F3549" t="s">
        <v>10079</v>
      </c>
      <c r="G3549" t="s">
        <v>307</v>
      </c>
      <c r="H3549" t="s">
        <v>135</v>
      </c>
      <c r="I3549" t="s">
        <v>136</v>
      </c>
      <c r="J3549" t="s">
        <v>137</v>
      </c>
      <c r="K3549" t="s">
        <v>138</v>
      </c>
      <c r="L3549" t="s">
        <v>10080</v>
      </c>
      <c r="M3549" t="s">
        <v>10081</v>
      </c>
      <c r="N3549" s="26">
        <v>2.1180555550000002</v>
      </c>
      <c r="O3549">
        <v>0</v>
      </c>
      <c r="P3549">
        <v>1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 s="26">
        <v>0</v>
      </c>
      <c r="X3549" s="26">
        <v>3.3071740135542704</v>
      </c>
      <c r="Y3549" s="26">
        <v>0</v>
      </c>
      <c r="Z3549" s="26">
        <v>0</v>
      </c>
      <c r="AA3549" s="26">
        <v>0</v>
      </c>
      <c r="AB3549" s="26">
        <v>0</v>
      </c>
      <c r="AC3549" s="26">
        <v>0</v>
      </c>
      <c r="AD3549" s="26">
        <v>0</v>
      </c>
      <c r="AE3549" s="26">
        <v>3.3071740135542704</v>
      </c>
    </row>
    <row r="3550" spans="1:31" x14ac:dyDescent="0.3">
      <c r="A3550">
        <v>2770054</v>
      </c>
      <c r="B3550">
        <v>1</v>
      </c>
      <c r="C3550" t="s">
        <v>80</v>
      </c>
      <c r="D3550" t="s">
        <v>101</v>
      </c>
      <c r="E3550" t="s">
        <v>166</v>
      </c>
      <c r="F3550" t="s">
        <v>10082</v>
      </c>
      <c r="G3550" t="s">
        <v>204</v>
      </c>
      <c r="H3550" t="s">
        <v>135</v>
      </c>
      <c r="I3550" t="s">
        <v>136</v>
      </c>
      <c r="J3550" t="s">
        <v>137</v>
      </c>
      <c r="K3550" t="s">
        <v>138</v>
      </c>
      <c r="L3550" t="s">
        <v>10083</v>
      </c>
      <c r="M3550" t="s">
        <v>10084</v>
      </c>
      <c r="N3550" s="26">
        <v>9.8774999999999995</v>
      </c>
      <c r="O3550">
        <v>0</v>
      </c>
      <c r="P3550">
        <v>32</v>
      </c>
      <c r="Q3550">
        <v>0</v>
      </c>
      <c r="R3550">
        <v>0</v>
      </c>
      <c r="S3550">
        <v>0</v>
      </c>
      <c r="T3550">
        <v>1</v>
      </c>
      <c r="U3550">
        <v>0</v>
      </c>
      <c r="V3550">
        <v>0</v>
      </c>
      <c r="W3550" s="26">
        <v>0</v>
      </c>
      <c r="X3550" s="26">
        <v>46.836066819883847</v>
      </c>
      <c r="Y3550" s="26">
        <v>0</v>
      </c>
      <c r="Z3550" s="26">
        <v>0</v>
      </c>
      <c r="AA3550" s="26">
        <v>0</v>
      </c>
      <c r="AB3550" s="26">
        <v>10.45218171806002</v>
      </c>
      <c r="AC3550" s="26">
        <v>0</v>
      </c>
      <c r="AD3550" s="26">
        <v>0</v>
      </c>
      <c r="AE3550" s="26">
        <v>57.288248537943865</v>
      </c>
    </row>
    <row r="3551" spans="1:31" x14ac:dyDescent="0.3">
      <c r="A3551">
        <v>2769656</v>
      </c>
      <c r="B3551">
        <v>1</v>
      </c>
      <c r="C3551" t="s">
        <v>81</v>
      </c>
      <c r="D3551" t="s">
        <v>116</v>
      </c>
      <c r="E3551" t="s">
        <v>146</v>
      </c>
      <c r="F3551" t="s">
        <v>10085</v>
      </c>
      <c r="G3551" t="s">
        <v>10086</v>
      </c>
      <c r="H3551" t="s">
        <v>149</v>
      </c>
      <c r="I3551" t="s">
        <v>136</v>
      </c>
      <c r="J3551" t="s">
        <v>137</v>
      </c>
      <c r="K3551" t="s">
        <v>138</v>
      </c>
      <c r="L3551" t="s">
        <v>10087</v>
      </c>
      <c r="M3551" t="s">
        <v>10088</v>
      </c>
      <c r="N3551" s="26">
        <v>2.233333333</v>
      </c>
      <c r="O3551">
        <v>0</v>
      </c>
      <c r="P3551">
        <v>142</v>
      </c>
      <c r="Q3551">
        <v>0</v>
      </c>
      <c r="R3551">
        <v>2</v>
      </c>
      <c r="S3551">
        <v>0</v>
      </c>
      <c r="T3551">
        <v>10</v>
      </c>
      <c r="U3551">
        <v>0</v>
      </c>
      <c r="V3551">
        <v>0</v>
      </c>
      <c r="W3551" s="26">
        <v>0</v>
      </c>
      <c r="X3551" s="26">
        <v>36.854677030922126</v>
      </c>
      <c r="Y3551" s="26">
        <v>0</v>
      </c>
      <c r="Z3551" s="26">
        <v>0</v>
      </c>
      <c r="AA3551" s="26">
        <v>0</v>
      </c>
      <c r="AB3551" s="26">
        <v>1.78814360104476</v>
      </c>
      <c r="AC3551" s="26">
        <v>0</v>
      </c>
      <c r="AD3551" s="26">
        <v>0</v>
      </c>
      <c r="AE3551" s="26">
        <v>38.642820631966885</v>
      </c>
    </row>
    <row r="3552" spans="1:31" x14ac:dyDescent="0.3">
      <c r="A3552">
        <v>2769556</v>
      </c>
      <c r="B3552">
        <v>1</v>
      </c>
      <c r="C3552" t="s">
        <v>80</v>
      </c>
      <c r="D3552" t="s">
        <v>82</v>
      </c>
      <c r="E3552" t="s">
        <v>132</v>
      </c>
      <c r="F3552" t="s">
        <v>10089</v>
      </c>
      <c r="G3552" t="s">
        <v>197</v>
      </c>
      <c r="H3552" t="s">
        <v>135</v>
      </c>
      <c r="I3552" t="s">
        <v>136</v>
      </c>
      <c r="J3552" t="s">
        <v>137</v>
      </c>
      <c r="K3552" t="s">
        <v>138</v>
      </c>
      <c r="L3552" t="s">
        <v>10090</v>
      </c>
      <c r="M3552" t="s">
        <v>10091</v>
      </c>
      <c r="N3552" s="26">
        <v>2.8391666660000001</v>
      </c>
      <c r="O3552">
        <v>0</v>
      </c>
      <c r="P3552">
        <v>10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 s="26">
        <v>0</v>
      </c>
      <c r="X3552" s="26">
        <v>4.7571069765629774</v>
      </c>
      <c r="Y3552" s="26">
        <v>0</v>
      </c>
      <c r="Z3552" s="26">
        <v>0</v>
      </c>
      <c r="AA3552" s="26">
        <v>0</v>
      </c>
      <c r="AB3552" s="26">
        <v>0</v>
      </c>
      <c r="AC3552" s="26">
        <v>0</v>
      </c>
      <c r="AD3552" s="26">
        <v>0</v>
      </c>
      <c r="AE3552" s="26">
        <v>4.7571069765629774</v>
      </c>
    </row>
    <row r="3553" spans="1:31" x14ac:dyDescent="0.3">
      <c r="A3553">
        <v>2769968</v>
      </c>
      <c r="B3553">
        <v>1</v>
      </c>
      <c r="C3553" t="s">
        <v>80</v>
      </c>
      <c r="D3553" t="s">
        <v>106</v>
      </c>
      <c r="E3553" t="s">
        <v>157</v>
      </c>
      <c r="F3553" t="s">
        <v>2200</v>
      </c>
      <c r="G3553" t="s">
        <v>159</v>
      </c>
      <c r="H3553" t="s">
        <v>149</v>
      </c>
      <c r="I3553" t="s">
        <v>136</v>
      </c>
      <c r="J3553" t="s">
        <v>137</v>
      </c>
      <c r="K3553" t="s">
        <v>138</v>
      </c>
      <c r="L3553" t="s">
        <v>10092</v>
      </c>
      <c r="M3553" t="s">
        <v>10093</v>
      </c>
      <c r="N3553" s="26">
        <v>0.233055555</v>
      </c>
      <c r="O3553">
        <v>1</v>
      </c>
      <c r="P3553">
        <v>2</v>
      </c>
      <c r="Q3553">
        <v>12</v>
      </c>
      <c r="R3553">
        <v>153</v>
      </c>
      <c r="S3553">
        <v>6</v>
      </c>
      <c r="T3553">
        <v>38</v>
      </c>
      <c r="U3553">
        <v>0</v>
      </c>
      <c r="V3553">
        <v>0</v>
      </c>
      <c r="W3553" s="26">
        <v>1.1268276576492453</v>
      </c>
      <c r="X3553" s="26">
        <v>2.9895956654078668E-2</v>
      </c>
      <c r="Y3553" s="26">
        <v>0.86036503188550162</v>
      </c>
      <c r="Z3553" s="26">
        <v>3.6804577807177936</v>
      </c>
      <c r="AA3553" s="26">
        <v>22.05245684559506</v>
      </c>
      <c r="AB3553" s="26">
        <v>0</v>
      </c>
      <c r="AC3553" s="26">
        <v>0</v>
      </c>
      <c r="AD3553" s="26">
        <v>0</v>
      </c>
      <c r="AE3553" s="26">
        <v>27.750003272501679</v>
      </c>
    </row>
    <row r="3554" spans="1:31" x14ac:dyDescent="0.3">
      <c r="A3554">
        <v>2770260</v>
      </c>
      <c r="B3554">
        <v>1</v>
      </c>
      <c r="C3554" t="s">
        <v>81</v>
      </c>
      <c r="D3554" t="s">
        <v>120</v>
      </c>
      <c r="E3554" t="s">
        <v>141</v>
      </c>
      <c r="F3554" t="s">
        <v>10094</v>
      </c>
      <c r="G3554" t="s">
        <v>344</v>
      </c>
      <c r="H3554" t="s">
        <v>135</v>
      </c>
      <c r="I3554" t="s">
        <v>136</v>
      </c>
      <c r="J3554" t="s">
        <v>137</v>
      </c>
      <c r="K3554" t="s">
        <v>138</v>
      </c>
      <c r="L3554" t="s">
        <v>10095</v>
      </c>
      <c r="M3554" t="s">
        <v>10096</v>
      </c>
      <c r="N3554" s="26">
        <v>1.528611111</v>
      </c>
      <c r="O3554">
        <v>0</v>
      </c>
      <c r="P3554">
        <v>19</v>
      </c>
      <c r="Q3554">
        <v>0</v>
      </c>
      <c r="R3554">
        <v>2</v>
      </c>
      <c r="S3554">
        <v>0</v>
      </c>
      <c r="T3554">
        <v>11</v>
      </c>
      <c r="U3554">
        <v>0</v>
      </c>
      <c r="V3554">
        <v>0</v>
      </c>
      <c r="W3554" s="26">
        <v>0</v>
      </c>
      <c r="X3554" s="26">
        <v>5.2755463210865816</v>
      </c>
      <c r="Y3554" s="26">
        <v>0</v>
      </c>
      <c r="Z3554" s="26">
        <v>0.41772462495189056</v>
      </c>
      <c r="AA3554" s="26">
        <v>0</v>
      </c>
      <c r="AB3554" s="26">
        <v>2.1853503256904578</v>
      </c>
      <c r="AC3554" s="26">
        <v>0</v>
      </c>
      <c r="AD3554" s="26">
        <v>0</v>
      </c>
      <c r="AE3554" s="26">
        <v>7.8786212717289299</v>
      </c>
    </row>
    <row r="3555" spans="1:31" x14ac:dyDescent="0.3">
      <c r="A3555">
        <v>2769794</v>
      </c>
      <c r="B3555">
        <v>2</v>
      </c>
      <c r="C3555" t="s">
        <v>81</v>
      </c>
      <c r="D3555" t="s">
        <v>113</v>
      </c>
      <c r="E3555" t="s">
        <v>141</v>
      </c>
      <c r="F3555" t="s">
        <v>10097</v>
      </c>
      <c r="G3555" t="s">
        <v>287</v>
      </c>
      <c r="H3555" t="s">
        <v>135</v>
      </c>
      <c r="I3555" t="s">
        <v>136</v>
      </c>
      <c r="J3555" t="s">
        <v>3</v>
      </c>
      <c r="K3555" t="s">
        <v>138</v>
      </c>
      <c r="L3555" t="s">
        <v>10098</v>
      </c>
      <c r="M3555" t="s">
        <v>10099</v>
      </c>
      <c r="N3555" s="26">
        <v>0.55000000000000004</v>
      </c>
      <c r="O3555">
        <v>0</v>
      </c>
      <c r="P3555">
        <v>195</v>
      </c>
      <c r="Q3555">
        <v>0</v>
      </c>
      <c r="R3555">
        <v>0</v>
      </c>
      <c r="S3555">
        <v>0</v>
      </c>
      <c r="T3555">
        <v>26</v>
      </c>
      <c r="U3555">
        <v>0</v>
      </c>
      <c r="V3555">
        <v>0</v>
      </c>
      <c r="W3555" s="26">
        <v>0</v>
      </c>
      <c r="X3555" s="26">
        <v>32.376903707371575</v>
      </c>
      <c r="Y3555" s="26">
        <v>0</v>
      </c>
      <c r="Z3555" s="26">
        <v>0</v>
      </c>
      <c r="AA3555" s="26">
        <v>0</v>
      </c>
      <c r="AB3555" s="26">
        <v>10.560768003080893</v>
      </c>
      <c r="AC3555" s="26">
        <v>0</v>
      </c>
      <c r="AD3555" s="26">
        <v>0</v>
      </c>
      <c r="AE3555" s="26">
        <v>42.93767171045247</v>
      </c>
    </row>
    <row r="3556" spans="1:31" x14ac:dyDescent="0.3">
      <c r="A3556">
        <v>2769996</v>
      </c>
      <c r="B3556">
        <v>2</v>
      </c>
      <c r="C3556" t="s">
        <v>80</v>
      </c>
      <c r="D3556" t="s">
        <v>94</v>
      </c>
      <c r="E3556" t="s">
        <v>141</v>
      </c>
      <c r="F3556" t="s">
        <v>10100</v>
      </c>
      <c r="G3556" t="s">
        <v>303</v>
      </c>
      <c r="H3556" t="s">
        <v>135</v>
      </c>
      <c r="I3556" t="s">
        <v>136</v>
      </c>
      <c r="J3556" t="s">
        <v>137</v>
      </c>
      <c r="K3556" t="s">
        <v>138</v>
      </c>
      <c r="L3556" t="s">
        <v>9939</v>
      </c>
      <c r="M3556" t="s">
        <v>10101</v>
      </c>
      <c r="N3556" s="26">
        <v>0.24361111099999999</v>
      </c>
      <c r="O3556">
        <v>0</v>
      </c>
      <c r="P3556">
        <v>121</v>
      </c>
      <c r="Q3556">
        <v>0</v>
      </c>
      <c r="R3556">
        <v>7</v>
      </c>
      <c r="S3556">
        <v>0</v>
      </c>
      <c r="T3556">
        <v>40</v>
      </c>
      <c r="U3556">
        <v>0</v>
      </c>
      <c r="V3556">
        <v>0</v>
      </c>
      <c r="W3556" s="26">
        <v>0</v>
      </c>
      <c r="X3556" s="26">
        <v>5.0036754795119585</v>
      </c>
      <c r="Y3556" s="26">
        <v>0</v>
      </c>
      <c r="Z3556" s="26">
        <v>0.1944964571306903</v>
      </c>
      <c r="AA3556" s="26">
        <v>0</v>
      </c>
      <c r="AB3556" s="26">
        <v>3.1144902159310686</v>
      </c>
      <c r="AC3556" s="26">
        <v>0</v>
      </c>
      <c r="AD3556" s="26">
        <v>0</v>
      </c>
      <c r="AE3556" s="26">
        <v>8.3126621525737185</v>
      </c>
    </row>
    <row r="3557" spans="1:31" x14ac:dyDescent="0.3">
      <c r="A3557">
        <v>2769925</v>
      </c>
      <c r="B3557">
        <v>1</v>
      </c>
      <c r="C3557" t="s">
        <v>80</v>
      </c>
      <c r="D3557" t="s">
        <v>110</v>
      </c>
      <c r="E3557" t="s">
        <v>132</v>
      </c>
      <c r="F3557" t="s">
        <v>10102</v>
      </c>
      <c r="G3557" t="s">
        <v>197</v>
      </c>
      <c r="H3557" t="s">
        <v>135</v>
      </c>
      <c r="I3557" t="s">
        <v>136</v>
      </c>
      <c r="J3557" t="s">
        <v>137</v>
      </c>
      <c r="K3557" t="s">
        <v>138</v>
      </c>
      <c r="L3557" t="s">
        <v>10103</v>
      </c>
      <c r="M3557" t="s">
        <v>10104</v>
      </c>
      <c r="N3557" s="26">
        <v>6.3852777769999998</v>
      </c>
      <c r="O3557">
        <v>0</v>
      </c>
      <c r="P3557">
        <v>5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 s="26">
        <v>0</v>
      </c>
      <c r="X3557" s="26">
        <v>9.0649427724931506</v>
      </c>
      <c r="Y3557" s="26">
        <v>0</v>
      </c>
      <c r="Z3557" s="26">
        <v>0</v>
      </c>
      <c r="AA3557" s="26">
        <v>0</v>
      </c>
      <c r="AB3557" s="26">
        <v>0</v>
      </c>
      <c r="AC3557" s="26">
        <v>0</v>
      </c>
      <c r="AD3557" s="26">
        <v>0</v>
      </c>
      <c r="AE3557" s="26">
        <v>9.0649427724931506</v>
      </c>
    </row>
    <row r="3558" spans="1:31" x14ac:dyDescent="0.3">
      <c r="A3558">
        <v>2769779</v>
      </c>
      <c r="B3558">
        <v>1</v>
      </c>
      <c r="C3558" t="s">
        <v>81</v>
      </c>
      <c r="D3558" t="s">
        <v>117</v>
      </c>
      <c r="E3558" t="s">
        <v>146</v>
      </c>
      <c r="F3558" t="s">
        <v>10105</v>
      </c>
      <c r="G3558" t="s">
        <v>159</v>
      </c>
      <c r="H3558" t="s">
        <v>149</v>
      </c>
      <c r="I3558" t="s">
        <v>566</v>
      </c>
      <c r="J3558" t="s">
        <v>137</v>
      </c>
      <c r="K3558" t="s">
        <v>138</v>
      </c>
      <c r="L3558" t="s">
        <v>10106</v>
      </c>
      <c r="M3558" t="s">
        <v>10107</v>
      </c>
      <c r="N3558" s="26">
        <v>6.6666659999999999E-3</v>
      </c>
      <c r="O3558">
        <v>1</v>
      </c>
      <c r="P3558">
        <v>400</v>
      </c>
      <c r="Q3558">
        <v>8</v>
      </c>
      <c r="R3558">
        <v>6</v>
      </c>
      <c r="S3558">
        <v>2</v>
      </c>
      <c r="T3558">
        <v>10</v>
      </c>
      <c r="U3558">
        <v>0</v>
      </c>
      <c r="V3558">
        <v>0</v>
      </c>
      <c r="W3558" s="26">
        <v>1.5877656533333333E-3</v>
      </c>
      <c r="X3558" s="26">
        <v>0.17880711163745411</v>
      </c>
      <c r="Y3558" s="26">
        <v>0.24063634917336002</v>
      </c>
      <c r="Z3558" s="26">
        <v>0</v>
      </c>
      <c r="AA3558" s="26">
        <v>8.5061521695080008E-3</v>
      </c>
      <c r="AB3558" s="26">
        <v>3.7426195303699996E-3</v>
      </c>
      <c r="AC3558" s="26">
        <v>0</v>
      </c>
      <c r="AD3558" s="26">
        <v>0</v>
      </c>
      <c r="AE3558" s="26">
        <v>0.43327999816402546</v>
      </c>
    </row>
    <row r="3559" spans="1:31" x14ac:dyDescent="0.3">
      <c r="A3559">
        <v>2769848</v>
      </c>
      <c r="B3559">
        <v>1</v>
      </c>
      <c r="C3559" t="s">
        <v>80</v>
      </c>
      <c r="D3559" t="s">
        <v>83</v>
      </c>
      <c r="E3559" t="s">
        <v>146</v>
      </c>
      <c r="F3559" t="s">
        <v>5540</v>
      </c>
      <c r="G3559" t="s">
        <v>451</v>
      </c>
      <c r="H3559" t="s">
        <v>149</v>
      </c>
      <c r="I3559" t="s">
        <v>136</v>
      </c>
      <c r="J3559" t="s">
        <v>137</v>
      </c>
      <c r="K3559" t="s">
        <v>138</v>
      </c>
      <c r="L3559" t="s">
        <v>10108</v>
      </c>
      <c r="M3559" t="s">
        <v>10109</v>
      </c>
      <c r="N3559" s="26">
        <v>1.503333333</v>
      </c>
      <c r="O3559">
        <v>0</v>
      </c>
      <c r="P3559">
        <v>58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 s="26">
        <v>0</v>
      </c>
      <c r="X3559" s="26">
        <v>25.688653729395433</v>
      </c>
      <c r="Y3559" s="26">
        <v>0</v>
      </c>
      <c r="Z3559" s="26">
        <v>0</v>
      </c>
      <c r="AA3559" s="26">
        <v>0</v>
      </c>
      <c r="AB3559" s="26">
        <v>0</v>
      </c>
      <c r="AC3559" s="26">
        <v>0</v>
      </c>
      <c r="AD3559" s="26">
        <v>0</v>
      </c>
      <c r="AE3559" s="26">
        <v>25.688653729395433</v>
      </c>
    </row>
    <row r="3560" spans="1:31" x14ac:dyDescent="0.3">
      <c r="A3560">
        <v>2769847</v>
      </c>
      <c r="B3560">
        <v>2</v>
      </c>
      <c r="C3560" t="s">
        <v>80</v>
      </c>
      <c r="D3560" t="s">
        <v>82</v>
      </c>
      <c r="E3560" t="s">
        <v>141</v>
      </c>
      <c r="F3560" t="s">
        <v>10110</v>
      </c>
      <c r="G3560" t="s">
        <v>197</v>
      </c>
      <c r="H3560" t="s">
        <v>135</v>
      </c>
      <c r="I3560" t="s">
        <v>136</v>
      </c>
      <c r="J3560" t="s">
        <v>137</v>
      </c>
      <c r="K3560" t="s">
        <v>138</v>
      </c>
      <c r="L3560" t="s">
        <v>9900</v>
      </c>
      <c r="M3560" t="s">
        <v>10111</v>
      </c>
      <c r="N3560" s="26">
        <v>0.74805555499999998</v>
      </c>
      <c r="O3560">
        <v>0</v>
      </c>
      <c r="P3560">
        <v>740</v>
      </c>
      <c r="Q3560">
        <v>0</v>
      </c>
      <c r="R3560">
        <v>0</v>
      </c>
      <c r="S3560">
        <v>0</v>
      </c>
      <c r="T3560">
        <v>17</v>
      </c>
      <c r="U3560">
        <v>0</v>
      </c>
      <c r="V3560">
        <v>0</v>
      </c>
      <c r="W3560" s="26">
        <v>0</v>
      </c>
      <c r="X3560" s="26">
        <v>143.16310570723533</v>
      </c>
      <c r="Y3560" s="26">
        <v>0</v>
      </c>
      <c r="Z3560" s="26">
        <v>0</v>
      </c>
      <c r="AA3560" s="26">
        <v>0</v>
      </c>
      <c r="AB3560" s="26">
        <v>1.4713481563821598</v>
      </c>
      <c r="AC3560" s="26">
        <v>0</v>
      </c>
      <c r="AD3560" s="26">
        <v>0</v>
      </c>
      <c r="AE3560" s="26">
        <v>144.63445386361749</v>
      </c>
    </row>
    <row r="3561" spans="1:31" x14ac:dyDescent="0.3">
      <c r="A3561">
        <v>2769869</v>
      </c>
      <c r="B3561">
        <v>2</v>
      </c>
      <c r="C3561" t="s">
        <v>80</v>
      </c>
      <c r="D3561" t="s">
        <v>94</v>
      </c>
      <c r="E3561" t="s">
        <v>170</v>
      </c>
      <c r="F3561" t="s">
        <v>10112</v>
      </c>
      <c r="G3561" t="s">
        <v>197</v>
      </c>
      <c r="H3561" t="s">
        <v>135</v>
      </c>
      <c r="I3561" t="s">
        <v>136</v>
      </c>
      <c r="J3561" t="s">
        <v>137</v>
      </c>
      <c r="K3561" t="s">
        <v>138</v>
      </c>
      <c r="L3561" t="s">
        <v>10113</v>
      </c>
      <c r="M3561" t="s">
        <v>10114</v>
      </c>
      <c r="N3561" s="26">
        <v>0.97305555499999996</v>
      </c>
      <c r="O3561">
        <v>0</v>
      </c>
      <c r="P3561">
        <v>9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 s="26">
        <v>0</v>
      </c>
      <c r="X3561" s="26">
        <v>1.9850396102975836</v>
      </c>
      <c r="Y3561" s="26">
        <v>0</v>
      </c>
      <c r="Z3561" s="26">
        <v>0</v>
      </c>
      <c r="AA3561" s="26">
        <v>0</v>
      </c>
      <c r="AB3561" s="26">
        <v>0</v>
      </c>
      <c r="AC3561" s="26">
        <v>0</v>
      </c>
      <c r="AD3561" s="26">
        <v>0</v>
      </c>
      <c r="AE3561" s="26">
        <v>1.9850396102975836</v>
      </c>
    </row>
    <row r="3562" spans="1:31" x14ac:dyDescent="0.3">
      <c r="A3562">
        <v>2769510</v>
      </c>
      <c r="B3562">
        <v>1</v>
      </c>
      <c r="C3562" t="s">
        <v>80</v>
      </c>
      <c r="D3562" t="s">
        <v>101</v>
      </c>
      <c r="E3562" t="s">
        <v>132</v>
      </c>
      <c r="F3562" t="s">
        <v>10115</v>
      </c>
      <c r="G3562" t="s">
        <v>134</v>
      </c>
      <c r="H3562" t="s">
        <v>135</v>
      </c>
      <c r="I3562" t="s">
        <v>136</v>
      </c>
      <c r="J3562" t="s">
        <v>137</v>
      </c>
      <c r="K3562" t="s">
        <v>138</v>
      </c>
      <c r="L3562" t="s">
        <v>10116</v>
      </c>
      <c r="M3562" t="s">
        <v>10117</v>
      </c>
      <c r="N3562" s="26">
        <v>2.3419444440000001</v>
      </c>
      <c r="O3562">
        <v>0</v>
      </c>
      <c r="P3562">
        <v>1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 s="26">
        <v>0</v>
      </c>
      <c r="X3562" s="26">
        <v>0.42654606465183398</v>
      </c>
      <c r="Y3562" s="26">
        <v>0</v>
      </c>
      <c r="Z3562" s="26">
        <v>0</v>
      </c>
      <c r="AA3562" s="26">
        <v>0</v>
      </c>
      <c r="AB3562" s="26">
        <v>0</v>
      </c>
      <c r="AC3562" s="26">
        <v>0</v>
      </c>
      <c r="AD3562" s="26">
        <v>0</v>
      </c>
      <c r="AE3562" s="26">
        <v>0.42654606465183398</v>
      </c>
    </row>
    <row r="3563" spans="1:31" x14ac:dyDescent="0.3">
      <c r="A3563">
        <v>2769865</v>
      </c>
      <c r="B3563">
        <v>1</v>
      </c>
      <c r="C3563" t="s">
        <v>80</v>
      </c>
      <c r="D3563" t="s">
        <v>82</v>
      </c>
      <c r="E3563" t="s">
        <v>166</v>
      </c>
      <c r="F3563" t="s">
        <v>1197</v>
      </c>
      <c r="G3563" t="s">
        <v>425</v>
      </c>
      <c r="H3563" t="s">
        <v>135</v>
      </c>
      <c r="I3563" t="s">
        <v>136</v>
      </c>
      <c r="J3563" t="s">
        <v>137</v>
      </c>
      <c r="K3563" t="s">
        <v>138</v>
      </c>
      <c r="L3563" t="s">
        <v>10118</v>
      </c>
      <c r="M3563" t="s">
        <v>10119</v>
      </c>
      <c r="N3563" s="26">
        <v>5.2472222220000004</v>
      </c>
      <c r="O3563">
        <v>0</v>
      </c>
      <c r="P3563">
        <v>21</v>
      </c>
      <c r="Q3563">
        <v>0</v>
      </c>
      <c r="R3563">
        <v>0</v>
      </c>
      <c r="S3563">
        <v>0</v>
      </c>
      <c r="T3563">
        <v>10</v>
      </c>
      <c r="U3563">
        <v>0</v>
      </c>
      <c r="V3563">
        <v>0</v>
      </c>
      <c r="W3563" s="26">
        <v>0</v>
      </c>
      <c r="X3563" s="26">
        <v>28.942994368281845</v>
      </c>
      <c r="Y3563" s="26">
        <v>0</v>
      </c>
      <c r="Z3563" s="26">
        <v>0</v>
      </c>
      <c r="AA3563" s="26">
        <v>0</v>
      </c>
      <c r="AB3563" s="26">
        <v>189.68110997684104</v>
      </c>
      <c r="AC3563" s="26">
        <v>0</v>
      </c>
      <c r="AD3563" s="26">
        <v>0</v>
      </c>
      <c r="AE3563" s="26">
        <v>218.62410434512287</v>
      </c>
    </row>
    <row r="3564" spans="1:31" x14ac:dyDescent="0.3">
      <c r="A3564">
        <v>2769722</v>
      </c>
      <c r="B3564">
        <v>1</v>
      </c>
      <c r="C3564" t="s">
        <v>81</v>
      </c>
      <c r="D3564" t="s">
        <v>114</v>
      </c>
      <c r="E3564" t="s">
        <v>152</v>
      </c>
      <c r="F3564" t="s">
        <v>10120</v>
      </c>
      <c r="G3564" t="s">
        <v>186</v>
      </c>
      <c r="H3564" t="s">
        <v>149</v>
      </c>
      <c r="I3564" t="s">
        <v>136</v>
      </c>
      <c r="J3564" t="s">
        <v>137</v>
      </c>
      <c r="K3564" t="s">
        <v>187</v>
      </c>
      <c r="L3564" t="s">
        <v>10121</v>
      </c>
      <c r="M3564" t="s">
        <v>10122</v>
      </c>
      <c r="N3564" s="26">
        <v>7.33</v>
      </c>
      <c r="O3564">
        <v>2</v>
      </c>
      <c r="P3564">
        <v>546</v>
      </c>
      <c r="Q3564">
        <v>2</v>
      </c>
      <c r="R3564">
        <v>2</v>
      </c>
      <c r="S3564">
        <v>4</v>
      </c>
      <c r="T3564">
        <v>42</v>
      </c>
      <c r="U3564">
        <v>0</v>
      </c>
      <c r="V3564">
        <v>0</v>
      </c>
      <c r="W3564" s="26">
        <v>3.5266878010099996</v>
      </c>
      <c r="X3564" s="26">
        <v>340.16638219613691</v>
      </c>
      <c r="Y3564" s="26">
        <v>90.416861660420125</v>
      </c>
      <c r="Z3564" s="26">
        <v>2.5314143628800001</v>
      </c>
      <c r="AA3564" s="26">
        <v>65.307790736692297</v>
      </c>
      <c r="AB3564" s="26">
        <v>103.15564796511359</v>
      </c>
      <c r="AC3564" s="26">
        <v>0</v>
      </c>
      <c r="AD3564" s="26">
        <v>0</v>
      </c>
      <c r="AE3564" s="26">
        <v>605.10478472225293</v>
      </c>
    </row>
    <row r="3565" spans="1:31" x14ac:dyDescent="0.3">
      <c r="A3565">
        <v>2769679</v>
      </c>
      <c r="B3565">
        <v>1</v>
      </c>
      <c r="C3565" t="s">
        <v>81</v>
      </c>
      <c r="D3565" t="s">
        <v>127</v>
      </c>
      <c r="E3565" t="s">
        <v>152</v>
      </c>
      <c r="F3565" t="s">
        <v>4728</v>
      </c>
      <c r="G3565" t="s">
        <v>628</v>
      </c>
      <c r="H3565" t="s">
        <v>149</v>
      </c>
      <c r="I3565" t="s">
        <v>136</v>
      </c>
      <c r="J3565" t="s">
        <v>137</v>
      </c>
      <c r="K3565" t="s">
        <v>187</v>
      </c>
      <c r="L3565" t="s">
        <v>10123</v>
      </c>
      <c r="M3565" t="s">
        <v>10124</v>
      </c>
      <c r="N3565" s="26">
        <v>8.2444444440000009</v>
      </c>
      <c r="O3565">
        <v>6</v>
      </c>
      <c r="P3565">
        <v>12</v>
      </c>
      <c r="Q3565">
        <v>191</v>
      </c>
      <c r="R3565">
        <v>121</v>
      </c>
      <c r="S3565">
        <v>15</v>
      </c>
      <c r="T3565">
        <v>8</v>
      </c>
      <c r="U3565">
        <v>0</v>
      </c>
      <c r="V3565">
        <v>0</v>
      </c>
      <c r="W3565" s="26">
        <v>19.660215341343832</v>
      </c>
      <c r="X3565" s="26">
        <v>0</v>
      </c>
      <c r="Y3565" s="26">
        <v>281.26071784970975</v>
      </c>
      <c r="Z3565" s="26">
        <v>74.615647910359428</v>
      </c>
      <c r="AA3565" s="26">
        <v>407.65258481106218</v>
      </c>
      <c r="AB3565" s="26">
        <v>6.6719541030046745</v>
      </c>
      <c r="AC3565" s="26">
        <v>0</v>
      </c>
      <c r="AD3565" s="26">
        <v>0</v>
      </c>
      <c r="AE3565" s="26">
        <v>789.86112001547974</v>
      </c>
    </row>
    <row r="3566" spans="1:31" x14ac:dyDescent="0.3">
      <c r="A3566">
        <v>2769822</v>
      </c>
      <c r="B3566">
        <v>1</v>
      </c>
      <c r="C3566" t="s">
        <v>80</v>
      </c>
      <c r="D3566" t="s">
        <v>100</v>
      </c>
      <c r="E3566" t="s">
        <v>132</v>
      </c>
      <c r="F3566" t="s">
        <v>10125</v>
      </c>
      <c r="G3566" t="s">
        <v>197</v>
      </c>
      <c r="H3566" t="s">
        <v>135</v>
      </c>
      <c r="I3566" t="s">
        <v>136</v>
      </c>
      <c r="J3566" t="s">
        <v>137</v>
      </c>
      <c r="K3566" t="s">
        <v>138</v>
      </c>
      <c r="L3566" t="s">
        <v>10126</v>
      </c>
      <c r="M3566" t="s">
        <v>10127</v>
      </c>
      <c r="N3566" s="26">
        <v>2.582222222</v>
      </c>
      <c r="O3566">
        <v>0</v>
      </c>
      <c r="P3566">
        <v>1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 s="26">
        <v>0</v>
      </c>
      <c r="X3566" s="26">
        <v>0.55325571016555553</v>
      </c>
      <c r="Y3566" s="26">
        <v>0</v>
      </c>
      <c r="Z3566" s="26">
        <v>0</v>
      </c>
      <c r="AA3566" s="26">
        <v>0</v>
      </c>
      <c r="AB3566" s="26">
        <v>0</v>
      </c>
      <c r="AC3566" s="26">
        <v>0</v>
      </c>
      <c r="AD3566" s="26">
        <v>0</v>
      </c>
      <c r="AE3566" s="26">
        <v>0.55325571016555553</v>
      </c>
    </row>
    <row r="3567" spans="1:31" x14ac:dyDescent="0.3">
      <c r="A3567">
        <v>2769702</v>
      </c>
      <c r="B3567">
        <v>1</v>
      </c>
      <c r="C3567" t="s">
        <v>80</v>
      </c>
      <c r="D3567" t="s">
        <v>106</v>
      </c>
      <c r="E3567" t="s">
        <v>141</v>
      </c>
      <c r="F3567" t="s">
        <v>10128</v>
      </c>
      <c r="G3567" t="s">
        <v>344</v>
      </c>
      <c r="H3567" t="s">
        <v>135</v>
      </c>
      <c r="I3567" t="s">
        <v>136</v>
      </c>
      <c r="J3567" t="s">
        <v>137</v>
      </c>
      <c r="K3567" t="s">
        <v>138</v>
      </c>
      <c r="L3567" t="s">
        <v>10129</v>
      </c>
      <c r="M3567" t="s">
        <v>10130</v>
      </c>
      <c r="N3567" s="26">
        <v>1.285555555</v>
      </c>
      <c r="O3567">
        <v>0</v>
      </c>
      <c r="P3567">
        <v>59</v>
      </c>
      <c r="Q3567">
        <v>0</v>
      </c>
      <c r="R3567">
        <v>3</v>
      </c>
      <c r="S3567">
        <v>0</v>
      </c>
      <c r="T3567">
        <v>49</v>
      </c>
      <c r="U3567">
        <v>0</v>
      </c>
      <c r="V3567">
        <v>0</v>
      </c>
      <c r="W3567" s="26">
        <v>0</v>
      </c>
      <c r="X3567" s="26">
        <v>18.891452779205871</v>
      </c>
      <c r="Y3567" s="26">
        <v>0</v>
      </c>
      <c r="Z3567" s="26">
        <v>0</v>
      </c>
      <c r="AA3567" s="26">
        <v>0</v>
      </c>
      <c r="AB3567" s="26">
        <v>88.065928311388348</v>
      </c>
      <c r="AC3567" s="26">
        <v>0</v>
      </c>
      <c r="AD3567" s="26">
        <v>0</v>
      </c>
      <c r="AE3567" s="26">
        <v>106.95738109059423</v>
      </c>
    </row>
    <row r="3568" spans="1:31" x14ac:dyDescent="0.3">
      <c r="A3568">
        <v>2769573</v>
      </c>
      <c r="B3568">
        <v>1</v>
      </c>
      <c r="C3568" t="s">
        <v>80</v>
      </c>
      <c r="D3568" t="s">
        <v>93</v>
      </c>
      <c r="E3568" t="s">
        <v>146</v>
      </c>
      <c r="F3568" t="s">
        <v>10131</v>
      </c>
      <c r="G3568" t="s">
        <v>159</v>
      </c>
      <c r="H3568" t="s">
        <v>149</v>
      </c>
      <c r="I3568" t="s">
        <v>136</v>
      </c>
      <c r="J3568" t="s">
        <v>137</v>
      </c>
      <c r="K3568" t="s">
        <v>138</v>
      </c>
      <c r="L3568" t="s">
        <v>10132</v>
      </c>
      <c r="M3568" t="s">
        <v>10133</v>
      </c>
      <c r="N3568" s="26">
        <v>0.41861111099999998</v>
      </c>
      <c r="O3568">
        <v>0</v>
      </c>
      <c r="P3568">
        <v>5577</v>
      </c>
      <c r="Q3568">
        <v>0</v>
      </c>
      <c r="R3568">
        <v>0</v>
      </c>
      <c r="S3568">
        <v>4</v>
      </c>
      <c r="T3568">
        <v>438</v>
      </c>
      <c r="U3568">
        <v>0</v>
      </c>
      <c r="V3568">
        <v>0</v>
      </c>
      <c r="W3568" s="26">
        <v>0</v>
      </c>
      <c r="X3568" s="26">
        <v>433.35861938613704</v>
      </c>
      <c r="Y3568" s="26">
        <v>0</v>
      </c>
      <c r="Z3568" s="26">
        <v>0</v>
      </c>
      <c r="AA3568" s="26">
        <v>12.10246160094694</v>
      </c>
      <c r="AB3568" s="26">
        <v>104.55975022981482</v>
      </c>
      <c r="AC3568" s="26">
        <v>0</v>
      </c>
      <c r="AD3568" s="26">
        <v>0</v>
      </c>
      <c r="AE3568" s="26">
        <v>550.02083121689884</v>
      </c>
    </row>
    <row r="3569" spans="1:31" x14ac:dyDescent="0.3">
      <c r="A3569">
        <v>2770449</v>
      </c>
      <c r="B3569">
        <v>1</v>
      </c>
      <c r="C3569" t="s">
        <v>80</v>
      </c>
      <c r="D3569" t="s">
        <v>82</v>
      </c>
      <c r="E3569" t="s">
        <v>132</v>
      </c>
      <c r="F3569" t="s">
        <v>10134</v>
      </c>
      <c r="G3569" t="s">
        <v>197</v>
      </c>
      <c r="H3569" t="s">
        <v>135</v>
      </c>
      <c r="I3569" t="s">
        <v>136</v>
      </c>
      <c r="J3569" t="s">
        <v>137</v>
      </c>
      <c r="K3569" t="s">
        <v>138</v>
      </c>
      <c r="L3569" t="s">
        <v>10135</v>
      </c>
      <c r="M3569" t="s">
        <v>10136</v>
      </c>
      <c r="N3569" s="26">
        <v>2.920833333</v>
      </c>
      <c r="O3569">
        <v>0</v>
      </c>
      <c r="P3569">
        <v>4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 s="26">
        <v>0</v>
      </c>
      <c r="X3569" s="26">
        <v>2.8489026132996198</v>
      </c>
      <c r="Y3569" s="26">
        <v>0</v>
      </c>
      <c r="Z3569" s="26">
        <v>0</v>
      </c>
      <c r="AA3569" s="26">
        <v>0</v>
      </c>
      <c r="AB3569" s="26">
        <v>0</v>
      </c>
      <c r="AC3569" s="26">
        <v>0</v>
      </c>
      <c r="AD3569" s="26">
        <v>0</v>
      </c>
      <c r="AE3569" s="26">
        <v>2.8489026132996198</v>
      </c>
    </row>
    <row r="3570" spans="1:31" x14ac:dyDescent="0.3">
      <c r="A3570">
        <v>2769716</v>
      </c>
      <c r="B3570">
        <v>1</v>
      </c>
      <c r="C3570" t="s">
        <v>81</v>
      </c>
      <c r="D3570" t="s">
        <v>119</v>
      </c>
      <c r="E3570" t="s">
        <v>132</v>
      </c>
      <c r="F3570" t="s">
        <v>10137</v>
      </c>
      <c r="G3570" t="s">
        <v>197</v>
      </c>
      <c r="H3570" t="s">
        <v>135</v>
      </c>
      <c r="I3570" t="s">
        <v>136</v>
      </c>
      <c r="J3570" t="s">
        <v>137</v>
      </c>
      <c r="K3570" t="s">
        <v>138</v>
      </c>
      <c r="L3570" t="s">
        <v>10138</v>
      </c>
      <c r="M3570" t="s">
        <v>10139</v>
      </c>
      <c r="N3570" s="26">
        <v>0.88861111100000001</v>
      </c>
      <c r="O3570">
        <v>0</v>
      </c>
      <c r="P3570">
        <v>1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 s="26">
        <v>0</v>
      </c>
      <c r="X3570" s="26">
        <v>0.13560761235380217</v>
      </c>
      <c r="Y3570" s="26">
        <v>0</v>
      </c>
      <c r="Z3570" s="26">
        <v>0</v>
      </c>
      <c r="AA3570" s="26">
        <v>0</v>
      </c>
      <c r="AB3570" s="26">
        <v>0</v>
      </c>
      <c r="AC3570" s="26">
        <v>0</v>
      </c>
      <c r="AD3570" s="26">
        <v>0</v>
      </c>
      <c r="AE3570" s="26">
        <v>0.13560761235380217</v>
      </c>
    </row>
    <row r="3571" spans="1:31" x14ac:dyDescent="0.3">
      <c r="A3571">
        <v>2770375</v>
      </c>
      <c r="B3571">
        <v>1</v>
      </c>
      <c r="C3571" t="s">
        <v>80</v>
      </c>
      <c r="D3571" t="s">
        <v>90</v>
      </c>
      <c r="E3571" t="s">
        <v>146</v>
      </c>
      <c r="F3571" t="s">
        <v>10140</v>
      </c>
      <c r="G3571" t="s">
        <v>326</v>
      </c>
      <c r="H3571" t="s">
        <v>149</v>
      </c>
      <c r="I3571" t="s">
        <v>136</v>
      </c>
      <c r="J3571" t="s">
        <v>137</v>
      </c>
      <c r="K3571" t="s">
        <v>138</v>
      </c>
      <c r="L3571" t="s">
        <v>10141</v>
      </c>
      <c r="M3571" t="s">
        <v>10142</v>
      </c>
      <c r="N3571" s="26">
        <v>0.206666666</v>
      </c>
      <c r="O3571">
        <v>0</v>
      </c>
      <c r="P3571">
        <v>2210</v>
      </c>
      <c r="Q3571">
        <v>0</v>
      </c>
      <c r="R3571">
        <v>0</v>
      </c>
      <c r="S3571">
        <v>2</v>
      </c>
      <c r="T3571">
        <v>123</v>
      </c>
      <c r="U3571">
        <v>0</v>
      </c>
      <c r="V3571">
        <v>0</v>
      </c>
      <c r="W3571" s="26">
        <v>0</v>
      </c>
      <c r="X3571" s="26">
        <v>108.72606605995782</v>
      </c>
      <c r="Y3571" s="26">
        <v>0</v>
      </c>
      <c r="Z3571" s="26">
        <v>0</v>
      </c>
      <c r="AA3571" s="26">
        <v>32.175921881473244</v>
      </c>
      <c r="AB3571" s="26">
        <v>16.46264567532392</v>
      </c>
      <c r="AC3571" s="26">
        <v>0</v>
      </c>
      <c r="AD3571" s="26">
        <v>0</v>
      </c>
      <c r="AE3571" s="26">
        <v>157.36463361675499</v>
      </c>
    </row>
    <row r="3572" spans="1:31" x14ac:dyDescent="0.3">
      <c r="A3572">
        <v>2769874</v>
      </c>
      <c r="B3572">
        <v>1</v>
      </c>
      <c r="C3572" t="s">
        <v>80</v>
      </c>
      <c r="D3572" t="s">
        <v>92</v>
      </c>
      <c r="E3572" t="s">
        <v>170</v>
      </c>
      <c r="F3572" t="s">
        <v>10143</v>
      </c>
      <c r="G3572" t="s">
        <v>143</v>
      </c>
      <c r="H3572" t="s">
        <v>135</v>
      </c>
      <c r="I3572" t="s">
        <v>136</v>
      </c>
      <c r="J3572" t="s">
        <v>137</v>
      </c>
      <c r="K3572" t="s">
        <v>138</v>
      </c>
      <c r="L3572" t="s">
        <v>10144</v>
      </c>
      <c r="M3572" t="s">
        <v>10145</v>
      </c>
      <c r="N3572" s="26">
        <v>2.0930555549999998</v>
      </c>
      <c r="O3572">
        <v>0</v>
      </c>
      <c r="P3572">
        <v>51</v>
      </c>
      <c r="Q3572">
        <v>0</v>
      </c>
      <c r="R3572">
        <v>1</v>
      </c>
      <c r="S3572">
        <v>0</v>
      </c>
      <c r="T3572">
        <v>13</v>
      </c>
      <c r="U3572">
        <v>0</v>
      </c>
      <c r="V3572">
        <v>0</v>
      </c>
      <c r="W3572" s="26">
        <v>0</v>
      </c>
      <c r="X3572" s="26">
        <v>37.749239833677599</v>
      </c>
      <c r="Y3572" s="26">
        <v>0</v>
      </c>
      <c r="Z3572" s="26">
        <v>0.68108178602666669</v>
      </c>
      <c r="AA3572" s="26">
        <v>0</v>
      </c>
      <c r="AB3572" s="26">
        <v>30.433251577385391</v>
      </c>
      <c r="AC3572" s="26">
        <v>0</v>
      </c>
      <c r="AD3572" s="26">
        <v>0</v>
      </c>
      <c r="AE3572" s="26">
        <v>68.863573197089664</v>
      </c>
    </row>
    <row r="3573" spans="1:31" x14ac:dyDescent="0.3">
      <c r="A3573">
        <v>2769997</v>
      </c>
      <c r="B3573">
        <v>1</v>
      </c>
      <c r="C3573" t="s">
        <v>80</v>
      </c>
      <c r="D3573" t="s">
        <v>96</v>
      </c>
      <c r="E3573" t="s">
        <v>166</v>
      </c>
      <c r="F3573" t="s">
        <v>10146</v>
      </c>
      <c r="G3573" t="s">
        <v>425</v>
      </c>
      <c r="H3573" t="s">
        <v>135</v>
      </c>
      <c r="I3573" t="s">
        <v>136</v>
      </c>
      <c r="J3573" t="s">
        <v>137</v>
      </c>
      <c r="K3573" t="s">
        <v>138</v>
      </c>
      <c r="L3573" t="s">
        <v>10147</v>
      </c>
      <c r="M3573" t="s">
        <v>10148</v>
      </c>
      <c r="N3573" s="26">
        <v>3.6891666660000002</v>
      </c>
      <c r="O3573">
        <v>0</v>
      </c>
      <c r="P3573">
        <v>22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 s="26">
        <v>0</v>
      </c>
      <c r="X3573" s="26">
        <v>12.671763223866265</v>
      </c>
      <c r="Y3573" s="26">
        <v>0</v>
      </c>
      <c r="Z3573" s="26">
        <v>0</v>
      </c>
      <c r="AA3573" s="26">
        <v>0</v>
      </c>
      <c r="AB3573" s="26">
        <v>0</v>
      </c>
      <c r="AC3573" s="26">
        <v>0</v>
      </c>
      <c r="AD3573" s="26">
        <v>0</v>
      </c>
      <c r="AE3573" s="26">
        <v>12.671763223866265</v>
      </c>
    </row>
    <row r="3574" spans="1:31" x14ac:dyDescent="0.3">
      <c r="A3574">
        <v>2769605</v>
      </c>
      <c r="B3574">
        <v>1</v>
      </c>
      <c r="C3574" t="s">
        <v>80</v>
      </c>
      <c r="D3574" t="s">
        <v>105</v>
      </c>
      <c r="E3574" t="s">
        <v>141</v>
      </c>
      <c r="F3574" t="s">
        <v>6664</v>
      </c>
      <c r="G3574" t="s">
        <v>1313</v>
      </c>
      <c r="H3574" t="s">
        <v>135</v>
      </c>
      <c r="I3574" t="s">
        <v>136</v>
      </c>
      <c r="J3574" t="s">
        <v>137</v>
      </c>
      <c r="K3574" t="s">
        <v>138</v>
      </c>
      <c r="L3574" t="s">
        <v>10149</v>
      </c>
      <c r="M3574" t="s">
        <v>10150</v>
      </c>
      <c r="N3574" s="26">
        <v>3.5386111109999998</v>
      </c>
      <c r="O3574">
        <v>0</v>
      </c>
      <c r="P3574">
        <v>527</v>
      </c>
      <c r="Q3574">
        <v>0</v>
      </c>
      <c r="R3574">
        <v>0</v>
      </c>
      <c r="S3574">
        <v>0</v>
      </c>
      <c r="T3574">
        <v>7</v>
      </c>
      <c r="U3574">
        <v>0</v>
      </c>
      <c r="V3574">
        <v>0</v>
      </c>
      <c r="W3574" s="26">
        <v>0</v>
      </c>
      <c r="X3574" s="26">
        <v>453.38776761407291</v>
      </c>
      <c r="Y3574" s="26">
        <v>0</v>
      </c>
      <c r="Z3574" s="26">
        <v>0</v>
      </c>
      <c r="AA3574" s="26">
        <v>0</v>
      </c>
      <c r="AB3574" s="26">
        <v>1.2168747737672199</v>
      </c>
      <c r="AC3574" s="26">
        <v>0</v>
      </c>
      <c r="AD3574" s="26">
        <v>0</v>
      </c>
      <c r="AE3574" s="26">
        <v>454.60464238784016</v>
      </c>
    </row>
    <row r="3575" spans="1:31" x14ac:dyDescent="0.3">
      <c r="A3575">
        <v>2769891</v>
      </c>
      <c r="B3575">
        <v>1</v>
      </c>
      <c r="C3575" t="s">
        <v>80</v>
      </c>
      <c r="D3575" t="s">
        <v>82</v>
      </c>
      <c r="E3575" t="s">
        <v>170</v>
      </c>
      <c r="F3575" t="s">
        <v>1662</v>
      </c>
      <c r="G3575" t="s">
        <v>204</v>
      </c>
      <c r="H3575" t="s">
        <v>135</v>
      </c>
      <c r="I3575" t="s">
        <v>136</v>
      </c>
      <c r="J3575" t="s">
        <v>137</v>
      </c>
      <c r="K3575" t="s">
        <v>138</v>
      </c>
      <c r="L3575" t="s">
        <v>10151</v>
      </c>
      <c r="M3575" t="s">
        <v>10152</v>
      </c>
      <c r="N3575" s="26">
        <v>2.9141666659999999</v>
      </c>
      <c r="O3575">
        <v>0</v>
      </c>
      <c r="P3575">
        <v>52</v>
      </c>
      <c r="Q3575">
        <v>0</v>
      </c>
      <c r="R3575">
        <v>0</v>
      </c>
      <c r="S3575">
        <v>0</v>
      </c>
      <c r="T3575">
        <v>11</v>
      </c>
      <c r="U3575">
        <v>0</v>
      </c>
      <c r="V3575">
        <v>0</v>
      </c>
      <c r="W3575" s="26">
        <v>0</v>
      </c>
      <c r="X3575" s="26">
        <v>48.709111638049947</v>
      </c>
      <c r="Y3575" s="26">
        <v>0</v>
      </c>
      <c r="Z3575" s="26">
        <v>0</v>
      </c>
      <c r="AA3575" s="26">
        <v>0</v>
      </c>
      <c r="AB3575" s="26">
        <v>16.789275299782119</v>
      </c>
      <c r="AC3575" s="26">
        <v>0</v>
      </c>
      <c r="AD3575" s="26">
        <v>0</v>
      </c>
      <c r="AE3575" s="26">
        <v>65.498386937832066</v>
      </c>
    </row>
    <row r="3576" spans="1:31" x14ac:dyDescent="0.3">
      <c r="A3576">
        <v>2770438</v>
      </c>
      <c r="B3576">
        <v>1</v>
      </c>
      <c r="C3576" t="s">
        <v>81</v>
      </c>
      <c r="D3576" t="s">
        <v>112</v>
      </c>
      <c r="E3576" t="s">
        <v>146</v>
      </c>
      <c r="F3576" t="s">
        <v>10153</v>
      </c>
      <c r="G3576" t="s">
        <v>154</v>
      </c>
      <c r="H3576" t="s">
        <v>149</v>
      </c>
      <c r="I3576" t="s">
        <v>136</v>
      </c>
      <c r="J3576" t="s">
        <v>137</v>
      </c>
      <c r="K3576" t="s">
        <v>138</v>
      </c>
      <c r="L3576" t="s">
        <v>10154</v>
      </c>
      <c r="M3576" t="s">
        <v>10155</v>
      </c>
      <c r="N3576" s="26">
        <v>4.3122222219999999</v>
      </c>
      <c r="O3576">
        <v>1</v>
      </c>
      <c r="P3576">
        <v>162</v>
      </c>
      <c r="Q3576">
        <v>0</v>
      </c>
      <c r="R3576">
        <v>0</v>
      </c>
      <c r="S3576">
        <v>0</v>
      </c>
      <c r="T3576">
        <v>6</v>
      </c>
      <c r="U3576">
        <v>0</v>
      </c>
      <c r="V3576">
        <v>0</v>
      </c>
      <c r="W3576" s="26">
        <v>0.81591353345111117</v>
      </c>
      <c r="X3576" s="26">
        <v>53.425128727860084</v>
      </c>
      <c r="Y3576" s="26">
        <v>0</v>
      </c>
      <c r="Z3576" s="26">
        <v>0</v>
      </c>
      <c r="AA3576" s="26">
        <v>0</v>
      </c>
      <c r="AB3576" s="26">
        <v>4.6319409030400873</v>
      </c>
      <c r="AC3576" s="26">
        <v>0</v>
      </c>
      <c r="AD3576" s="26">
        <v>0</v>
      </c>
      <c r="AE3576" s="26">
        <v>58.872983164351282</v>
      </c>
    </row>
    <row r="3577" spans="1:31" x14ac:dyDescent="0.3">
      <c r="A3577">
        <v>2770266</v>
      </c>
      <c r="B3577">
        <v>1</v>
      </c>
      <c r="C3577" t="s">
        <v>80</v>
      </c>
      <c r="D3577" t="s">
        <v>105</v>
      </c>
      <c r="E3577" t="s">
        <v>146</v>
      </c>
      <c r="F3577" t="s">
        <v>10156</v>
      </c>
      <c r="G3577" t="s">
        <v>159</v>
      </c>
      <c r="H3577" t="s">
        <v>149</v>
      </c>
      <c r="I3577" t="s">
        <v>136</v>
      </c>
      <c r="J3577" t="s">
        <v>137</v>
      </c>
      <c r="K3577" t="s">
        <v>138</v>
      </c>
      <c r="L3577" t="s">
        <v>10157</v>
      </c>
      <c r="M3577" t="s">
        <v>10158</v>
      </c>
      <c r="N3577" s="26">
        <v>5.0238888880000001</v>
      </c>
      <c r="O3577">
        <v>0</v>
      </c>
      <c r="P3577">
        <v>1336</v>
      </c>
      <c r="Q3577">
        <v>0</v>
      </c>
      <c r="R3577">
        <v>0</v>
      </c>
      <c r="S3577">
        <v>0</v>
      </c>
      <c r="T3577">
        <v>25</v>
      </c>
      <c r="U3577">
        <v>0</v>
      </c>
      <c r="V3577">
        <v>0</v>
      </c>
      <c r="W3577" s="26">
        <v>0</v>
      </c>
      <c r="X3577" s="26">
        <v>1886.3171731345462</v>
      </c>
      <c r="Y3577" s="26">
        <v>0</v>
      </c>
      <c r="Z3577" s="26">
        <v>0</v>
      </c>
      <c r="AA3577" s="26">
        <v>0</v>
      </c>
      <c r="AB3577" s="26">
        <v>184.76683913766385</v>
      </c>
      <c r="AC3577" s="26">
        <v>0</v>
      </c>
      <c r="AD3577" s="26">
        <v>0</v>
      </c>
      <c r="AE3577" s="26">
        <v>2071.0840122722102</v>
      </c>
    </row>
    <row r="3578" spans="1:31" x14ac:dyDescent="0.3">
      <c r="A3578">
        <v>2769625</v>
      </c>
      <c r="B3578">
        <v>1</v>
      </c>
      <c r="C3578" t="s">
        <v>81</v>
      </c>
      <c r="D3578" t="s">
        <v>112</v>
      </c>
      <c r="E3578" t="s">
        <v>170</v>
      </c>
      <c r="F3578" t="s">
        <v>10159</v>
      </c>
      <c r="G3578" t="s">
        <v>204</v>
      </c>
      <c r="H3578" t="s">
        <v>135</v>
      </c>
      <c r="I3578" t="s">
        <v>136</v>
      </c>
      <c r="J3578" t="s">
        <v>137</v>
      </c>
      <c r="K3578" t="s">
        <v>138</v>
      </c>
      <c r="L3578" t="s">
        <v>10160</v>
      </c>
      <c r="M3578" t="s">
        <v>10161</v>
      </c>
      <c r="N3578" s="26">
        <v>2.8136111110000002</v>
      </c>
      <c r="O3578">
        <v>0</v>
      </c>
      <c r="P3578">
        <v>9</v>
      </c>
      <c r="Q3578">
        <v>0</v>
      </c>
      <c r="R3578">
        <v>1</v>
      </c>
      <c r="S3578">
        <v>0</v>
      </c>
      <c r="T3578">
        <v>0</v>
      </c>
      <c r="U3578">
        <v>0</v>
      </c>
      <c r="V3578">
        <v>0</v>
      </c>
      <c r="W3578" s="26">
        <v>0</v>
      </c>
      <c r="X3578" s="26">
        <v>0</v>
      </c>
      <c r="Y3578" s="26">
        <v>0</v>
      </c>
      <c r="Z3578" s="26">
        <v>0</v>
      </c>
      <c r="AA3578" s="26">
        <v>0</v>
      </c>
      <c r="AB3578" s="26">
        <v>0</v>
      </c>
      <c r="AC3578" s="26">
        <v>0</v>
      </c>
      <c r="AD3578" s="26">
        <v>0</v>
      </c>
      <c r="AE3578" s="26">
        <v>0</v>
      </c>
    </row>
    <row r="3579" spans="1:31" x14ac:dyDescent="0.3">
      <c r="A3579">
        <v>2770415</v>
      </c>
      <c r="B3579">
        <v>1</v>
      </c>
      <c r="C3579" t="s">
        <v>80</v>
      </c>
      <c r="D3579" t="s">
        <v>94</v>
      </c>
      <c r="E3579" t="s">
        <v>170</v>
      </c>
      <c r="F3579" t="s">
        <v>10162</v>
      </c>
      <c r="G3579" t="s">
        <v>204</v>
      </c>
      <c r="H3579" t="s">
        <v>135</v>
      </c>
      <c r="I3579" t="s">
        <v>136</v>
      </c>
      <c r="J3579" t="s">
        <v>137</v>
      </c>
      <c r="K3579" t="s">
        <v>138</v>
      </c>
      <c r="L3579" t="s">
        <v>10163</v>
      </c>
      <c r="M3579" t="s">
        <v>10164</v>
      </c>
      <c r="N3579" s="26">
        <v>2.8975</v>
      </c>
      <c r="O3579">
        <v>0</v>
      </c>
      <c r="P3579">
        <v>1</v>
      </c>
      <c r="Q3579">
        <v>0</v>
      </c>
      <c r="R3579">
        <v>0</v>
      </c>
      <c r="S3579">
        <v>0</v>
      </c>
      <c r="T3579">
        <v>1</v>
      </c>
      <c r="U3579">
        <v>0</v>
      </c>
      <c r="V3579">
        <v>0</v>
      </c>
      <c r="W3579" s="26">
        <v>0</v>
      </c>
      <c r="X3579" s="26">
        <v>0.52273624483185155</v>
      </c>
      <c r="Y3579" s="26">
        <v>0</v>
      </c>
      <c r="Z3579" s="26">
        <v>0</v>
      </c>
      <c r="AA3579" s="26">
        <v>0</v>
      </c>
      <c r="AB3579" s="26">
        <v>0</v>
      </c>
      <c r="AC3579" s="26">
        <v>0</v>
      </c>
      <c r="AD3579" s="26">
        <v>0</v>
      </c>
      <c r="AE3579" s="26">
        <v>0.52273624483185155</v>
      </c>
    </row>
    <row r="3580" spans="1:31" x14ac:dyDescent="0.3">
      <c r="A3580">
        <v>2769705</v>
      </c>
      <c r="B3580">
        <v>1</v>
      </c>
      <c r="C3580" t="s">
        <v>80</v>
      </c>
      <c r="D3580" t="s">
        <v>93</v>
      </c>
      <c r="E3580" t="s">
        <v>132</v>
      </c>
      <c r="F3580" t="s">
        <v>10165</v>
      </c>
      <c r="G3580" t="s">
        <v>307</v>
      </c>
      <c r="H3580" t="s">
        <v>135</v>
      </c>
      <c r="I3580" t="s">
        <v>136</v>
      </c>
      <c r="J3580" t="s">
        <v>137</v>
      </c>
      <c r="K3580" t="s">
        <v>138</v>
      </c>
      <c r="L3580" t="s">
        <v>10166</v>
      </c>
      <c r="M3580" t="s">
        <v>10167</v>
      </c>
      <c r="N3580" s="26">
        <v>2.653611111</v>
      </c>
      <c r="O3580">
        <v>0</v>
      </c>
      <c r="P3580">
        <v>10</v>
      </c>
      <c r="Q3580">
        <v>0</v>
      </c>
      <c r="R3580">
        <v>0</v>
      </c>
      <c r="S3580">
        <v>0</v>
      </c>
      <c r="T3580">
        <v>2</v>
      </c>
      <c r="U3580">
        <v>0</v>
      </c>
      <c r="V3580">
        <v>0</v>
      </c>
      <c r="W3580" s="26">
        <v>0</v>
      </c>
      <c r="X3580" s="26">
        <v>3.6654493972689512</v>
      </c>
      <c r="Y3580" s="26">
        <v>0</v>
      </c>
      <c r="Z3580" s="26">
        <v>0</v>
      </c>
      <c r="AA3580" s="26">
        <v>0</v>
      </c>
      <c r="AB3580" s="26">
        <v>1.9647650900223179</v>
      </c>
      <c r="AC3580" s="26">
        <v>0</v>
      </c>
      <c r="AD3580" s="26">
        <v>0</v>
      </c>
      <c r="AE3580" s="26">
        <v>5.6302144872912692</v>
      </c>
    </row>
    <row r="3581" spans="1:31" x14ac:dyDescent="0.3">
      <c r="A3581">
        <v>2770309</v>
      </c>
      <c r="B3581">
        <v>1</v>
      </c>
      <c r="C3581" t="s">
        <v>80</v>
      </c>
      <c r="D3581" t="s">
        <v>103</v>
      </c>
      <c r="E3581" t="s">
        <v>132</v>
      </c>
      <c r="F3581" t="s">
        <v>10168</v>
      </c>
      <c r="G3581" t="s">
        <v>134</v>
      </c>
      <c r="H3581" t="s">
        <v>135</v>
      </c>
      <c r="I3581" t="s">
        <v>136</v>
      </c>
      <c r="J3581" t="s">
        <v>137</v>
      </c>
      <c r="K3581" t="s">
        <v>138</v>
      </c>
      <c r="L3581" t="s">
        <v>10169</v>
      </c>
      <c r="M3581" t="s">
        <v>10170</v>
      </c>
      <c r="N3581" s="26">
        <v>2.0405555550000001</v>
      </c>
      <c r="O3581">
        <v>0</v>
      </c>
      <c r="P3581">
        <v>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 s="26">
        <v>0</v>
      </c>
      <c r="X3581" s="26">
        <v>3.5116151250973726E-2</v>
      </c>
      <c r="Y3581" s="26">
        <v>0</v>
      </c>
      <c r="Z3581" s="26">
        <v>0</v>
      </c>
      <c r="AA3581" s="26">
        <v>0</v>
      </c>
      <c r="AB3581" s="26">
        <v>0</v>
      </c>
      <c r="AC3581" s="26">
        <v>0</v>
      </c>
      <c r="AD3581" s="26">
        <v>0</v>
      </c>
      <c r="AE3581" s="26">
        <v>3.5116151250973726E-2</v>
      </c>
    </row>
    <row r="3582" spans="1:31" x14ac:dyDescent="0.3">
      <c r="A3582">
        <v>2769668</v>
      </c>
      <c r="B3582">
        <v>1</v>
      </c>
      <c r="C3582" t="s">
        <v>80</v>
      </c>
      <c r="D3582" t="s">
        <v>84</v>
      </c>
      <c r="E3582" t="s">
        <v>141</v>
      </c>
      <c r="F3582" t="s">
        <v>6453</v>
      </c>
      <c r="G3582" t="s">
        <v>186</v>
      </c>
      <c r="H3582" t="s">
        <v>135</v>
      </c>
      <c r="I3582" t="s">
        <v>136</v>
      </c>
      <c r="J3582" t="s">
        <v>137</v>
      </c>
      <c r="K3582" t="s">
        <v>187</v>
      </c>
      <c r="L3582" t="s">
        <v>10171</v>
      </c>
      <c r="M3582" t="s">
        <v>10172</v>
      </c>
      <c r="N3582" s="26">
        <v>2.1077777769999999</v>
      </c>
      <c r="O3582">
        <v>0</v>
      </c>
      <c r="P3582">
        <v>26</v>
      </c>
      <c r="Q3582">
        <v>0</v>
      </c>
      <c r="R3582">
        <v>0</v>
      </c>
      <c r="S3582">
        <v>0</v>
      </c>
      <c r="T3582">
        <v>144</v>
      </c>
      <c r="U3582">
        <v>0</v>
      </c>
      <c r="V3582">
        <v>3</v>
      </c>
      <c r="W3582" s="26">
        <v>0</v>
      </c>
      <c r="X3582" s="26">
        <v>13.479810530912831</v>
      </c>
      <c r="Y3582" s="26">
        <v>0</v>
      </c>
      <c r="Z3582" s="26">
        <v>0</v>
      </c>
      <c r="AA3582" s="26">
        <v>0</v>
      </c>
      <c r="AB3582" s="26">
        <v>214.02327933246991</v>
      </c>
      <c r="AC3582" s="26">
        <v>0</v>
      </c>
      <c r="AD3582" s="26">
        <v>32.559476708760968</v>
      </c>
      <c r="AE3582" s="26">
        <v>260.06256657214374</v>
      </c>
    </row>
    <row r="3583" spans="1:31" x14ac:dyDescent="0.3">
      <c r="A3583">
        <v>2770060</v>
      </c>
      <c r="B3583">
        <v>1</v>
      </c>
      <c r="C3583" t="s">
        <v>80</v>
      </c>
      <c r="D3583" t="s">
        <v>82</v>
      </c>
      <c r="E3583" t="s">
        <v>132</v>
      </c>
      <c r="F3583" t="s">
        <v>10173</v>
      </c>
      <c r="G3583" t="s">
        <v>134</v>
      </c>
      <c r="H3583" t="s">
        <v>135</v>
      </c>
      <c r="I3583" t="s">
        <v>136</v>
      </c>
      <c r="J3583" t="s">
        <v>137</v>
      </c>
      <c r="K3583" t="s">
        <v>138</v>
      </c>
      <c r="L3583" t="s">
        <v>10174</v>
      </c>
      <c r="M3583" t="s">
        <v>10175</v>
      </c>
      <c r="N3583" s="26">
        <v>5.4838888880000001</v>
      </c>
      <c r="O3583">
        <v>0</v>
      </c>
      <c r="P3583">
        <v>2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 s="26">
        <v>0</v>
      </c>
      <c r="X3583" s="26">
        <v>0.86791059150783645</v>
      </c>
      <c r="Y3583" s="26">
        <v>0</v>
      </c>
      <c r="Z3583" s="26">
        <v>0</v>
      </c>
      <c r="AA3583" s="26">
        <v>0</v>
      </c>
      <c r="AB3583" s="26">
        <v>0</v>
      </c>
      <c r="AC3583" s="26">
        <v>0</v>
      </c>
      <c r="AD3583" s="26">
        <v>0</v>
      </c>
      <c r="AE3583" s="26">
        <v>0.86791059150783645</v>
      </c>
    </row>
    <row r="3584" spans="1:31" x14ac:dyDescent="0.3">
      <c r="A3584">
        <v>2769499</v>
      </c>
      <c r="B3584">
        <v>1</v>
      </c>
      <c r="C3584" t="s">
        <v>80</v>
      </c>
      <c r="D3584" t="s">
        <v>105</v>
      </c>
      <c r="E3584" t="s">
        <v>170</v>
      </c>
      <c r="F3584" t="s">
        <v>2382</v>
      </c>
      <c r="G3584" t="s">
        <v>204</v>
      </c>
      <c r="H3584" t="s">
        <v>135</v>
      </c>
      <c r="I3584" t="s">
        <v>136</v>
      </c>
      <c r="J3584" t="s">
        <v>137</v>
      </c>
      <c r="K3584" t="s">
        <v>138</v>
      </c>
      <c r="L3584" t="s">
        <v>10176</v>
      </c>
      <c r="M3584" t="s">
        <v>10177</v>
      </c>
      <c r="N3584" s="26">
        <v>6.7405555550000003</v>
      </c>
      <c r="O3584">
        <v>0</v>
      </c>
      <c r="P3584">
        <v>527</v>
      </c>
      <c r="Q3584">
        <v>0</v>
      </c>
      <c r="R3584">
        <v>0</v>
      </c>
      <c r="S3584">
        <v>0</v>
      </c>
      <c r="T3584">
        <v>7</v>
      </c>
      <c r="U3584">
        <v>0</v>
      </c>
      <c r="V3584">
        <v>0</v>
      </c>
      <c r="W3584" s="26">
        <v>0</v>
      </c>
      <c r="X3584" s="26">
        <v>842.47256888918071</v>
      </c>
      <c r="Y3584" s="26">
        <v>0</v>
      </c>
      <c r="Z3584" s="26">
        <v>0</v>
      </c>
      <c r="AA3584" s="26">
        <v>0</v>
      </c>
      <c r="AB3584" s="26">
        <v>1.5757933598495464</v>
      </c>
      <c r="AC3584" s="26">
        <v>0</v>
      </c>
      <c r="AD3584" s="26">
        <v>0</v>
      </c>
      <c r="AE3584" s="26">
        <v>844.04836224903022</v>
      </c>
    </row>
    <row r="3585" spans="1:31" x14ac:dyDescent="0.3">
      <c r="A3585">
        <v>2770000</v>
      </c>
      <c r="B3585">
        <v>1</v>
      </c>
      <c r="C3585" t="s">
        <v>81</v>
      </c>
      <c r="D3585" t="s">
        <v>123</v>
      </c>
      <c r="E3585" t="s">
        <v>170</v>
      </c>
      <c r="F3585" t="s">
        <v>10178</v>
      </c>
      <c r="G3585" t="s">
        <v>204</v>
      </c>
      <c r="H3585" t="s">
        <v>135</v>
      </c>
      <c r="I3585" t="s">
        <v>136</v>
      </c>
      <c r="J3585" t="s">
        <v>137</v>
      </c>
      <c r="K3585" t="s">
        <v>138</v>
      </c>
      <c r="L3585" t="s">
        <v>10179</v>
      </c>
      <c r="M3585" t="s">
        <v>10180</v>
      </c>
      <c r="N3585" s="26">
        <v>2.1924999999999999</v>
      </c>
      <c r="O3585">
        <v>0</v>
      </c>
      <c r="P3585">
        <v>86</v>
      </c>
      <c r="Q3585">
        <v>0</v>
      </c>
      <c r="R3585">
        <v>0</v>
      </c>
      <c r="S3585">
        <v>0</v>
      </c>
      <c r="T3585">
        <v>3</v>
      </c>
      <c r="U3585">
        <v>0</v>
      </c>
      <c r="V3585">
        <v>0</v>
      </c>
      <c r="W3585" s="26">
        <v>0</v>
      </c>
      <c r="X3585" s="26">
        <v>37.754207254852439</v>
      </c>
      <c r="Y3585" s="26">
        <v>0</v>
      </c>
      <c r="Z3585" s="26">
        <v>0</v>
      </c>
      <c r="AA3585" s="26">
        <v>0</v>
      </c>
      <c r="AB3585" s="26">
        <v>9.8841977977936661</v>
      </c>
      <c r="AC3585" s="26">
        <v>0</v>
      </c>
      <c r="AD3585" s="26">
        <v>0</v>
      </c>
      <c r="AE3585" s="26">
        <v>47.638405052646107</v>
      </c>
    </row>
    <row r="3586" spans="1:31" x14ac:dyDescent="0.3">
      <c r="A3586">
        <v>2769583</v>
      </c>
      <c r="B3586">
        <v>2</v>
      </c>
      <c r="C3586" t="s">
        <v>80</v>
      </c>
      <c r="D3586" t="s">
        <v>93</v>
      </c>
      <c r="E3586" t="s">
        <v>141</v>
      </c>
      <c r="F3586" t="s">
        <v>10181</v>
      </c>
      <c r="G3586" t="s">
        <v>681</v>
      </c>
      <c r="H3586" t="s">
        <v>135</v>
      </c>
      <c r="I3586" t="s">
        <v>136</v>
      </c>
      <c r="J3586" t="s">
        <v>137</v>
      </c>
      <c r="K3586" t="s">
        <v>138</v>
      </c>
      <c r="L3586" t="s">
        <v>9775</v>
      </c>
      <c r="M3586" t="s">
        <v>10182</v>
      </c>
      <c r="N3586" s="26">
        <v>0.696111111</v>
      </c>
      <c r="O3586">
        <v>0</v>
      </c>
      <c r="P3586">
        <v>1</v>
      </c>
      <c r="Q3586">
        <v>0</v>
      </c>
      <c r="R3586">
        <v>3</v>
      </c>
      <c r="S3586">
        <v>0</v>
      </c>
      <c r="T3586">
        <v>4</v>
      </c>
      <c r="U3586">
        <v>0</v>
      </c>
      <c r="V3586">
        <v>2</v>
      </c>
      <c r="W3586" s="26">
        <v>0</v>
      </c>
      <c r="X3586" s="26">
        <v>0</v>
      </c>
      <c r="Y3586" s="26">
        <v>0</v>
      </c>
      <c r="Z3586" s="26">
        <v>0.57833074196683543</v>
      </c>
      <c r="AA3586" s="26">
        <v>0</v>
      </c>
      <c r="AB3586" s="26">
        <v>2.4218144781083359</v>
      </c>
      <c r="AC3586" s="26">
        <v>0</v>
      </c>
      <c r="AD3586" s="26">
        <v>2.6001948953644769</v>
      </c>
      <c r="AE3586" s="26">
        <v>5.6003401154396482</v>
      </c>
    </row>
    <row r="3587" spans="1:31" x14ac:dyDescent="0.3">
      <c r="A3587">
        <v>2769539</v>
      </c>
      <c r="B3587">
        <v>1</v>
      </c>
      <c r="C3587" t="s">
        <v>80</v>
      </c>
      <c r="D3587" t="s">
        <v>82</v>
      </c>
      <c r="E3587" t="s">
        <v>175</v>
      </c>
      <c r="F3587" t="s">
        <v>10183</v>
      </c>
      <c r="G3587" t="s">
        <v>326</v>
      </c>
      <c r="H3587" t="s">
        <v>149</v>
      </c>
      <c r="I3587" t="s">
        <v>136</v>
      </c>
      <c r="J3587" t="s">
        <v>137</v>
      </c>
      <c r="K3587" t="s">
        <v>187</v>
      </c>
      <c r="L3587" t="s">
        <v>10184</v>
      </c>
      <c r="M3587" t="s">
        <v>10185</v>
      </c>
      <c r="N3587" s="26">
        <v>0.16277777700000001</v>
      </c>
      <c r="O3587">
        <v>0</v>
      </c>
      <c r="P3587">
        <v>29677</v>
      </c>
      <c r="Q3587">
        <v>0</v>
      </c>
      <c r="R3587">
        <v>0</v>
      </c>
      <c r="S3587">
        <v>44</v>
      </c>
      <c r="T3587">
        <v>15643</v>
      </c>
      <c r="U3587">
        <v>1</v>
      </c>
      <c r="V3587">
        <v>38</v>
      </c>
      <c r="W3587" s="26">
        <v>0</v>
      </c>
      <c r="X3587" s="26">
        <v>1070.4424199176653</v>
      </c>
      <c r="Y3587" s="26">
        <v>0</v>
      </c>
      <c r="Z3587" s="26">
        <v>0</v>
      </c>
      <c r="AA3587" s="26">
        <v>662.2934767939588</v>
      </c>
      <c r="AB3587" s="26">
        <v>1017.9230270037305</v>
      </c>
      <c r="AC3587" s="26">
        <v>0</v>
      </c>
      <c r="AD3587" s="26">
        <v>16.773005333424909</v>
      </c>
      <c r="AE3587" s="26">
        <v>2767.4319290487797</v>
      </c>
    </row>
    <row r="3588" spans="1:31" x14ac:dyDescent="0.3">
      <c r="A3588">
        <v>2769645</v>
      </c>
      <c r="B3588">
        <v>1</v>
      </c>
      <c r="C3588" t="s">
        <v>80</v>
      </c>
      <c r="D3588" t="s">
        <v>82</v>
      </c>
      <c r="E3588" t="s">
        <v>132</v>
      </c>
      <c r="F3588" t="s">
        <v>10186</v>
      </c>
      <c r="G3588" t="s">
        <v>197</v>
      </c>
      <c r="H3588" t="s">
        <v>135</v>
      </c>
      <c r="I3588" t="s">
        <v>136</v>
      </c>
      <c r="J3588" t="s">
        <v>137</v>
      </c>
      <c r="K3588" t="s">
        <v>138</v>
      </c>
      <c r="L3588" t="s">
        <v>10187</v>
      </c>
      <c r="M3588" t="s">
        <v>10188</v>
      </c>
      <c r="N3588" s="26">
        <v>2.3372222219999998</v>
      </c>
      <c r="O3588">
        <v>0</v>
      </c>
      <c r="P3588">
        <v>3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 s="26">
        <v>0</v>
      </c>
      <c r="X3588" s="26">
        <v>0.74523152683210403</v>
      </c>
      <c r="Y3588" s="26">
        <v>0</v>
      </c>
      <c r="Z3588" s="26">
        <v>0</v>
      </c>
      <c r="AA3588" s="26">
        <v>0</v>
      </c>
      <c r="AB3588" s="26">
        <v>0</v>
      </c>
      <c r="AC3588" s="26">
        <v>0</v>
      </c>
      <c r="AD3588" s="26">
        <v>0</v>
      </c>
      <c r="AE3588" s="26">
        <v>0.74523152683210403</v>
      </c>
    </row>
    <row r="3589" spans="1:31" x14ac:dyDescent="0.3">
      <c r="A3589">
        <v>2769685</v>
      </c>
      <c r="B3589">
        <v>1</v>
      </c>
      <c r="C3589" t="s">
        <v>80</v>
      </c>
      <c r="D3589" t="s">
        <v>85</v>
      </c>
      <c r="E3589" t="s">
        <v>166</v>
      </c>
      <c r="F3589" t="s">
        <v>7701</v>
      </c>
      <c r="G3589" t="s">
        <v>204</v>
      </c>
      <c r="H3589" t="s">
        <v>135</v>
      </c>
      <c r="I3589" t="s">
        <v>136</v>
      </c>
      <c r="J3589" t="s">
        <v>137</v>
      </c>
      <c r="K3589" t="s">
        <v>138</v>
      </c>
      <c r="L3589" t="s">
        <v>10189</v>
      </c>
      <c r="M3589" t="s">
        <v>10190</v>
      </c>
      <c r="N3589" s="26">
        <v>7.4919444439999996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11</v>
      </c>
      <c r="U3589">
        <v>0</v>
      </c>
      <c r="V3589">
        <v>0</v>
      </c>
      <c r="W3589" s="26">
        <v>0</v>
      </c>
      <c r="X3589" s="26">
        <v>0</v>
      </c>
      <c r="Y3589" s="26">
        <v>0</v>
      </c>
      <c r="Z3589" s="26">
        <v>0</v>
      </c>
      <c r="AA3589" s="26">
        <v>0</v>
      </c>
      <c r="AB3589" s="26">
        <v>257.31936433885812</v>
      </c>
      <c r="AC3589" s="26">
        <v>0</v>
      </c>
      <c r="AD3589" s="26">
        <v>0</v>
      </c>
      <c r="AE3589" s="26">
        <v>257.31936433885812</v>
      </c>
    </row>
    <row r="3590" spans="1:31" x14ac:dyDescent="0.3">
      <c r="A3590">
        <v>2770432</v>
      </c>
      <c r="B3590">
        <v>1</v>
      </c>
      <c r="C3590" t="s">
        <v>80</v>
      </c>
      <c r="D3590" t="s">
        <v>82</v>
      </c>
      <c r="E3590" t="s">
        <v>170</v>
      </c>
      <c r="F3590" t="s">
        <v>6211</v>
      </c>
      <c r="G3590" t="s">
        <v>204</v>
      </c>
      <c r="H3590" t="s">
        <v>135</v>
      </c>
      <c r="I3590" t="s">
        <v>136</v>
      </c>
      <c r="J3590" t="s">
        <v>137</v>
      </c>
      <c r="K3590" t="s">
        <v>138</v>
      </c>
      <c r="L3590" t="s">
        <v>10191</v>
      </c>
      <c r="M3590" t="s">
        <v>10192</v>
      </c>
      <c r="N3590" s="26">
        <v>2.9872222220000002</v>
      </c>
      <c r="O3590">
        <v>0</v>
      </c>
      <c r="P3590">
        <v>186</v>
      </c>
      <c r="Q3590">
        <v>0</v>
      </c>
      <c r="R3590">
        <v>0</v>
      </c>
      <c r="S3590">
        <v>0</v>
      </c>
      <c r="T3590">
        <v>6</v>
      </c>
      <c r="U3590">
        <v>0</v>
      </c>
      <c r="V3590">
        <v>0</v>
      </c>
      <c r="W3590" s="26">
        <v>0</v>
      </c>
      <c r="X3590" s="26">
        <v>159.45265196641702</v>
      </c>
      <c r="Y3590" s="26">
        <v>0</v>
      </c>
      <c r="Z3590" s="26">
        <v>0</v>
      </c>
      <c r="AA3590" s="26">
        <v>0</v>
      </c>
      <c r="AB3590" s="26">
        <v>2.6996273396985395</v>
      </c>
      <c r="AC3590" s="26">
        <v>0</v>
      </c>
      <c r="AD3590" s="26">
        <v>0</v>
      </c>
      <c r="AE3590" s="26">
        <v>162.15227930611556</v>
      </c>
    </row>
    <row r="3591" spans="1:31" x14ac:dyDescent="0.3">
      <c r="A3591">
        <v>2769745</v>
      </c>
      <c r="B3591">
        <v>1</v>
      </c>
      <c r="C3591" t="s">
        <v>80</v>
      </c>
      <c r="D3591" t="s">
        <v>98</v>
      </c>
      <c r="E3591" t="s">
        <v>141</v>
      </c>
      <c r="F3591" t="s">
        <v>10193</v>
      </c>
      <c r="G3591" t="s">
        <v>186</v>
      </c>
      <c r="H3591" t="s">
        <v>135</v>
      </c>
      <c r="I3591" t="s">
        <v>136</v>
      </c>
      <c r="J3591" t="s">
        <v>137</v>
      </c>
      <c r="K3591" t="s">
        <v>187</v>
      </c>
      <c r="L3591" t="s">
        <v>10194</v>
      </c>
      <c r="M3591" t="s">
        <v>10195</v>
      </c>
      <c r="N3591" s="26">
        <v>6.2805555550000003</v>
      </c>
      <c r="O3591">
        <v>0</v>
      </c>
      <c r="P3591">
        <v>35</v>
      </c>
      <c r="Q3591">
        <v>0</v>
      </c>
      <c r="R3591">
        <v>50</v>
      </c>
      <c r="S3591">
        <v>0</v>
      </c>
      <c r="T3591">
        <v>14</v>
      </c>
      <c r="U3591">
        <v>0</v>
      </c>
      <c r="V3591">
        <v>0</v>
      </c>
      <c r="W3591" s="26">
        <v>0</v>
      </c>
      <c r="X3591" s="26">
        <v>58.141987531069191</v>
      </c>
      <c r="Y3591" s="26">
        <v>0</v>
      </c>
      <c r="Z3591" s="26">
        <v>126.99854255176056</v>
      </c>
      <c r="AA3591" s="26">
        <v>0</v>
      </c>
      <c r="AB3591" s="26">
        <v>40.021537660542073</v>
      </c>
      <c r="AC3591" s="26">
        <v>0</v>
      </c>
      <c r="AD3591" s="26">
        <v>0</v>
      </c>
      <c r="AE3591" s="26">
        <v>225.16206774337181</v>
      </c>
    </row>
    <row r="3592" spans="1:31" x14ac:dyDescent="0.3">
      <c r="A3592">
        <v>2769728</v>
      </c>
      <c r="B3592">
        <v>1</v>
      </c>
      <c r="C3592" t="s">
        <v>80</v>
      </c>
      <c r="D3592" t="s">
        <v>105</v>
      </c>
      <c r="E3592" t="s">
        <v>132</v>
      </c>
      <c r="F3592" t="s">
        <v>10196</v>
      </c>
      <c r="G3592" t="s">
        <v>197</v>
      </c>
      <c r="H3592" t="s">
        <v>135</v>
      </c>
      <c r="I3592" t="s">
        <v>136</v>
      </c>
      <c r="J3592" t="s">
        <v>137</v>
      </c>
      <c r="K3592" t="s">
        <v>138</v>
      </c>
      <c r="L3592" t="s">
        <v>10197</v>
      </c>
      <c r="M3592" t="s">
        <v>10198</v>
      </c>
      <c r="N3592" s="26">
        <v>1.1530555549999999</v>
      </c>
      <c r="O3592">
        <v>0</v>
      </c>
      <c r="P3592">
        <v>1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 s="26">
        <v>0</v>
      </c>
      <c r="X3592" s="26">
        <v>9.740427657703557E-2</v>
      </c>
      <c r="Y3592" s="26">
        <v>0</v>
      </c>
      <c r="Z3592" s="26">
        <v>0</v>
      </c>
      <c r="AA3592" s="26">
        <v>0</v>
      </c>
      <c r="AB3592" s="26">
        <v>0</v>
      </c>
      <c r="AC3592" s="26">
        <v>0</v>
      </c>
      <c r="AD3592" s="26">
        <v>0</v>
      </c>
      <c r="AE3592" s="26">
        <v>9.740427657703557E-2</v>
      </c>
    </row>
    <row r="3593" spans="1:31" x14ac:dyDescent="0.3">
      <c r="A3593">
        <v>2769751</v>
      </c>
      <c r="B3593">
        <v>1</v>
      </c>
      <c r="C3593" t="s">
        <v>80</v>
      </c>
      <c r="D3593" t="s">
        <v>92</v>
      </c>
      <c r="E3593" t="s">
        <v>132</v>
      </c>
      <c r="F3593" t="s">
        <v>10199</v>
      </c>
      <c r="G3593" t="s">
        <v>307</v>
      </c>
      <c r="H3593" t="s">
        <v>135</v>
      </c>
      <c r="I3593" t="s">
        <v>136</v>
      </c>
      <c r="J3593" t="s">
        <v>137</v>
      </c>
      <c r="K3593" t="s">
        <v>138</v>
      </c>
      <c r="L3593" t="s">
        <v>10200</v>
      </c>
      <c r="M3593" t="s">
        <v>10201</v>
      </c>
      <c r="N3593" s="26">
        <v>1.993055555</v>
      </c>
      <c r="O3593">
        <v>0</v>
      </c>
      <c r="P3593">
        <v>6</v>
      </c>
      <c r="Q3593">
        <v>0</v>
      </c>
      <c r="R3593">
        <v>0</v>
      </c>
      <c r="S3593">
        <v>0</v>
      </c>
      <c r="T3593">
        <v>1</v>
      </c>
      <c r="U3593">
        <v>0</v>
      </c>
      <c r="V3593">
        <v>0</v>
      </c>
      <c r="W3593" s="26">
        <v>0</v>
      </c>
      <c r="X3593" s="26">
        <v>2.5741807900399554</v>
      </c>
      <c r="Y3593" s="26">
        <v>0</v>
      </c>
      <c r="Z3593" s="26">
        <v>0</v>
      </c>
      <c r="AA3593" s="26">
        <v>0</v>
      </c>
      <c r="AB3593" s="26">
        <v>1.3860140298406942</v>
      </c>
      <c r="AC3593" s="26">
        <v>0</v>
      </c>
      <c r="AD3593" s="26">
        <v>0</v>
      </c>
      <c r="AE3593" s="26">
        <v>3.9601948198806496</v>
      </c>
    </row>
    <row r="3594" spans="1:31" x14ac:dyDescent="0.3">
      <c r="A3594">
        <v>2769957</v>
      </c>
      <c r="B3594">
        <v>1</v>
      </c>
      <c r="C3594" t="s">
        <v>81</v>
      </c>
      <c r="D3594" t="s">
        <v>122</v>
      </c>
      <c r="E3594" t="s">
        <v>132</v>
      </c>
      <c r="F3594" t="s">
        <v>10202</v>
      </c>
      <c r="G3594" t="s">
        <v>307</v>
      </c>
      <c r="H3594" t="s">
        <v>135</v>
      </c>
      <c r="I3594" t="s">
        <v>136</v>
      </c>
      <c r="J3594" t="s">
        <v>137</v>
      </c>
      <c r="K3594" t="s">
        <v>138</v>
      </c>
      <c r="L3594" t="s">
        <v>10203</v>
      </c>
      <c r="M3594" t="s">
        <v>10204</v>
      </c>
      <c r="N3594" s="26">
        <v>2.323611111</v>
      </c>
      <c r="O3594">
        <v>0</v>
      </c>
      <c r="P3594">
        <v>10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 s="26">
        <v>0</v>
      </c>
      <c r="X3594" s="26">
        <v>6.663445296854734</v>
      </c>
      <c r="Y3594" s="26">
        <v>0</v>
      </c>
      <c r="Z3594" s="26">
        <v>0</v>
      </c>
      <c r="AA3594" s="26">
        <v>0</v>
      </c>
      <c r="AB3594" s="26">
        <v>0</v>
      </c>
      <c r="AC3594" s="26">
        <v>0</v>
      </c>
      <c r="AD3594" s="26">
        <v>0</v>
      </c>
      <c r="AE3594" s="26">
        <v>6.663445296854734</v>
      </c>
    </row>
    <row r="3595" spans="1:31" x14ac:dyDescent="0.3">
      <c r="A3595">
        <v>2769711</v>
      </c>
      <c r="B3595">
        <v>1</v>
      </c>
      <c r="C3595" t="s">
        <v>81</v>
      </c>
      <c r="D3595" t="s">
        <v>117</v>
      </c>
      <c r="E3595" t="s">
        <v>141</v>
      </c>
      <c r="F3595" t="s">
        <v>10205</v>
      </c>
      <c r="G3595" t="s">
        <v>186</v>
      </c>
      <c r="H3595" t="s">
        <v>135</v>
      </c>
      <c r="I3595" t="s">
        <v>136</v>
      </c>
      <c r="J3595" t="s">
        <v>137</v>
      </c>
      <c r="K3595" t="s">
        <v>187</v>
      </c>
      <c r="L3595" t="s">
        <v>10206</v>
      </c>
      <c r="M3595" t="s">
        <v>10151</v>
      </c>
      <c r="N3595" s="26">
        <v>3.4024999999999999</v>
      </c>
      <c r="O3595">
        <v>0</v>
      </c>
      <c r="P3595">
        <v>16</v>
      </c>
      <c r="Q3595">
        <v>0</v>
      </c>
      <c r="R3595">
        <v>11</v>
      </c>
      <c r="S3595">
        <v>0</v>
      </c>
      <c r="T3595">
        <v>1</v>
      </c>
      <c r="U3595">
        <v>0</v>
      </c>
      <c r="V3595">
        <v>0</v>
      </c>
      <c r="W3595" s="26">
        <v>0</v>
      </c>
      <c r="X3595" s="26">
        <v>0.72832554337333333</v>
      </c>
      <c r="Y3595" s="26">
        <v>0</v>
      </c>
      <c r="Z3595" s="26">
        <v>0</v>
      </c>
      <c r="AA3595" s="26">
        <v>0</v>
      </c>
      <c r="AB3595" s="26">
        <v>2.3155750591530175</v>
      </c>
      <c r="AC3595" s="26">
        <v>0</v>
      </c>
      <c r="AD3595" s="26">
        <v>0</v>
      </c>
      <c r="AE3595" s="26">
        <v>3.0439006025263509</v>
      </c>
    </row>
    <row r="3596" spans="1:31" x14ac:dyDescent="0.3">
      <c r="A3596">
        <v>2769571</v>
      </c>
      <c r="B3596">
        <v>1</v>
      </c>
      <c r="C3596" t="s">
        <v>81</v>
      </c>
      <c r="D3596" t="s">
        <v>128</v>
      </c>
      <c r="E3596" t="s">
        <v>152</v>
      </c>
      <c r="F3596" t="s">
        <v>7644</v>
      </c>
      <c r="G3596" t="s">
        <v>159</v>
      </c>
      <c r="H3596" t="s">
        <v>149</v>
      </c>
      <c r="I3596" t="s">
        <v>136</v>
      </c>
      <c r="J3596" t="s">
        <v>137</v>
      </c>
      <c r="K3596" t="s">
        <v>138</v>
      </c>
      <c r="L3596" t="s">
        <v>10207</v>
      </c>
      <c r="M3596" t="s">
        <v>10208</v>
      </c>
      <c r="N3596" s="26">
        <v>1.7822222219999999</v>
      </c>
      <c r="O3596">
        <v>6</v>
      </c>
      <c r="P3596">
        <v>643</v>
      </c>
      <c r="Q3596">
        <v>100</v>
      </c>
      <c r="R3596">
        <v>30</v>
      </c>
      <c r="S3596">
        <v>6</v>
      </c>
      <c r="T3596">
        <v>69</v>
      </c>
      <c r="U3596">
        <v>0</v>
      </c>
      <c r="V3596">
        <v>0</v>
      </c>
      <c r="W3596" s="26">
        <v>0.98399791130159997</v>
      </c>
      <c r="X3596" s="26">
        <v>168.26060749624818</v>
      </c>
      <c r="Y3596" s="26">
        <v>50.390527412938425</v>
      </c>
      <c r="Z3596" s="26">
        <v>8.1763773386693543</v>
      </c>
      <c r="AA3596" s="26">
        <v>48.975777549354333</v>
      </c>
      <c r="AB3596" s="26">
        <v>36.034554323941983</v>
      </c>
      <c r="AC3596" s="26">
        <v>0</v>
      </c>
      <c r="AD3596" s="26">
        <v>0</v>
      </c>
      <c r="AE3596" s="26">
        <v>312.82184203245384</v>
      </c>
    </row>
    <row r="3597" spans="1:31" x14ac:dyDescent="0.3">
      <c r="A3597">
        <v>2769903</v>
      </c>
      <c r="B3597">
        <v>1</v>
      </c>
      <c r="C3597" t="s">
        <v>80</v>
      </c>
      <c r="D3597" t="s">
        <v>84</v>
      </c>
      <c r="E3597" t="s">
        <v>132</v>
      </c>
      <c r="F3597" t="s">
        <v>10209</v>
      </c>
      <c r="G3597" t="s">
        <v>134</v>
      </c>
      <c r="H3597" t="s">
        <v>135</v>
      </c>
      <c r="I3597" t="s">
        <v>136</v>
      </c>
      <c r="J3597" t="s">
        <v>137</v>
      </c>
      <c r="K3597" t="s">
        <v>138</v>
      </c>
      <c r="L3597" t="s">
        <v>10210</v>
      </c>
      <c r="M3597" t="s">
        <v>10211</v>
      </c>
      <c r="N3597" s="26">
        <v>2.448611111</v>
      </c>
      <c r="O3597">
        <v>0</v>
      </c>
      <c r="P3597">
        <v>6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 s="26">
        <v>0</v>
      </c>
      <c r="X3597" s="26">
        <v>1.9358996019040786</v>
      </c>
      <c r="Y3597" s="26">
        <v>0</v>
      </c>
      <c r="Z3597" s="26">
        <v>0</v>
      </c>
      <c r="AA3597" s="26">
        <v>0</v>
      </c>
      <c r="AB3597" s="26">
        <v>0</v>
      </c>
      <c r="AC3597" s="26">
        <v>0</v>
      </c>
      <c r="AD3597" s="26">
        <v>0</v>
      </c>
      <c r="AE3597" s="26">
        <v>1.9358996019040786</v>
      </c>
    </row>
    <row r="3598" spans="1:31" x14ac:dyDescent="0.3">
      <c r="A3598">
        <v>2770421</v>
      </c>
      <c r="B3598">
        <v>1</v>
      </c>
      <c r="C3598" t="s">
        <v>81</v>
      </c>
      <c r="D3598" t="s">
        <v>112</v>
      </c>
      <c r="E3598" t="s">
        <v>157</v>
      </c>
      <c r="F3598" t="s">
        <v>8108</v>
      </c>
      <c r="G3598" t="s">
        <v>159</v>
      </c>
      <c r="H3598" t="s">
        <v>149</v>
      </c>
      <c r="I3598" t="s">
        <v>136</v>
      </c>
      <c r="J3598" t="s">
        <v>137</v>
      </c>
      <c r="K3598" t="s">
        <v>138</v>
      </c>
      <c r="L3598" t="s">
        <v>10212</v>
      </c>
      <c r="M3598" t="s">
        <v>10213</v>
      </c>
      <c r="N3598" s="26">
        <v>0.169444444</v>
      </c>
      <c r="O3598">
        <v>19</v>
      </c>
      <c r="P3598">
        <v>4907</v>
      </c>
      <c r="Q3598">
        <v>152</v>
      </c>
      <c r="R3598">
        <v>647</v>
      </c>
      <c r="S3598">
        <v>43</v>
      </c>
      <c r="T3598">
        <v>334</v>
      </c>
      <c r="U3598">
        <v>3</v>
      </c>
      <c r="V3598">
        <v>0</v>
      </c>
      <c r="W3598" s="26">
        <v>0.67060164439087833</v>
      </c>
      <c r="X3598" s="26">
        <v>49.039439750060431</v>
      </c>
      <c r="Y3598" s="26">
        <v>1.3511566295101443</v>
      </c>
      <c r="Z3598" s="26">
        <v>9.2366849895494703</v>
      </c>
      <c r="AA3598" s="26">
        <v>28.579228803557914</v>
      </c>
      <c r="AB3598" s="26">
        <v>8.3940013916740455</v>
      </c>
      <c r="AC3598" s="26">
        <v>8.1757931683656153</v>
      </c>
      <c r="AD3598" s="26">
        <v>0</v>
      </c>
      <c r="AE3598" s="26">
        <v>105.4469063771085</v>
      </c>
    </row>
    <row r="3599" spans="1:31" x14ac:dyDescent="0.3">
      <c r="A3599">
        <v>2769880</v>
      </c>
      <c r="B3599">
        <v>1</v>
      </c>
      <c r="C3599" t="s">
        <v>80</v>
      </c>
      <c r="D3599" t="s">
        <v>103</v>
      </c>
      <c r="E3599" t="s">
        <v>175</v>
      </c>
      <c r="F3599" t="s">
        <v>10214</v>
      </c>
      <c r="G3599" t="s">
        <v>159</v>
      </c>
      <c r="H3599" t="s">
        <v>149</v>
      </c>
      <c r="I3599" t="s">
        <v>136</v>
      </c>
      <c r="J3599" t="s">
        <v>137</v>
      </c>
      <c r="K3599" t="s">
        <v>138</v>
      </c>
      <c r="L3599" t="s">
        <v>10215</v>
      </c>
      <c r="M3599" t="s">
        <v>10216</v>
      </c>
      <c r="N3599" s="26">
        <v>8.7222222000000002E-2</v>
      </c>
      <c r="O3599">
        <v>32</v>
      </c>
      <c r="P3599">
        <v>6108</v>
      </c>
      <c r="Q3599">
        <v>71</v>
      </c>
      <c r="R3599">
        <v>696</v>
      </c>
      <c r="S3599">
        <v>137</v>
      </c>
      <c r="T3599">
        <v>2025</v>
      </c>
      <c r="U3599">
        <v>22</v>
      </c>
      <c r="V3599">
        <v>7</v>
      </c>
      <c r="W3599" s="26">
        <v>1.6015806913474842</v>
      </c>
      <c r="X3599" s="26">
        <v>90.013234889250754</v>
      </c>
      <c r="Y3599" s="26">
        <v>24.292826106770399</v>
      </c>
      <c r="Z3599" s="26">
        <v>7.8538587110046043</v>
      </c>
      <c r="AA3599" s="26">
        <v>40.520868229576692</v>
      </c>
      <c r="AB3599" s="26">
        <v>67.522351851374481</v>
      </c>
      <c r="AC3599" s="26">
        <v>121.6149776630794</v>
      </c>
      <c r="AD3599" s="26">
        <v>2.0481134245106132</v>
      </c>
      <c r="AE3599" s="26">
        <v>355.46781156691446</v>
      </c>
    </row>
    <row r="3600" spans="1:31" x14ac:dyDescent="0.3">
      <c r="A3600">
        <v>2770444</v>
      </c>
      <c r="B3600">
        <v>1</v>
      </c>
      <c r="C3600" t="s">
        <v>80</v>
      </c>
      <c r="D3600" t="s">
        <v>104</v>
      </c>
      <c r="E3600" t="s">
        <v>157</v>
      </c>
      <c r="F3600" t="s">
        <v>3033</v>
      </c>
      <c r="G3600" t="s">
        <v>159</v>
      </c>
      <c r="H3600" t="s">
        <v>149</v>
      </c>
      <c r="I3600" t="s">
        <v>136</v>
      </c>
      <c r="J3600" t="s">
        <v>137</v>
      </c>
      <c r="K3600" t="s">
        <v>138</v>
      </c>
      <c r="L3600" t="s">
        <v>10217</v>
      </c>
      <c r="M3600" t="s">
        <v>10218</v>
      </c>
      <c r="N3600" s="26">
        <v>0.41749999999999998</v>
      </c>
      <c r="O3600">
        <v>1</v>
      </c>
      <c r="P3600">
        <v>436</v>
      </c>
      <c r="Q3600">
        <v>22</v>
      </c>
      <c r="R3600">
        <v>19</v>
      </c>
      <c r="S3600">
        <v>29</v>
      </c>
      <c r="T3600">
        <v>69</v>
      </c>
      <c r="U3600">
        <v>5</v>
      </c>
      <c r="V3600">
        <v>0</v>
      </c>
      <c r="W3600" s="26">
        <v>0.94027455195710941</v>
      </c>
      <c r="X3600" s="26">
        <v>41.994293506813214</v>
      </c>
      <c r="Y3600" s="26">
        <v>7.9362707477486172</v>
      </c>
      <c r="Z3600" s="26">
        <v>0.22824877014167472</v>
      </c>
      <c r="AA3600" s="26">
        <v>220.75108733582255</v>
      </c>
      <c r="AB3600" s="26">
        <v>12.488799434351581</v>
      </c>
      <c r="AC3600" s="26">
        <v>24.890154414000751</v>
      </c>
      <c r="AD3600" s="26">
        <v>0</v>
      </c>
      <c r="AE3600" s="26">
        <v>309.22912876083547</v>
      </c>
    </row>
    <row r="3601" spans="1:31" x14ac:dyDescent="0.3">
      <c r="A3601">
        <v>2769780</v>
      </c>
      <c r="B3601">
        <v>1</v>
      </c>
      <c r="C3601" t="s">
        <v>80</v>
      </c>
      <c r="D3601" t="s">
        <v>82</v>
      </c>
      <c r="E3601" t="s">
        <v>132</v>
      </c>
      <c r="F3601" t="s">
        <v>10219</v>
      </c>
      <c r="G3601" t="s">
        <v>134</v>
      </c>
      <c r="H3601" t="s">
        <v>135</v>
      </c>
      <c r="I3601" t="s">
        <v>136</v>
      </c>
      <c r="J3601" t="s">
        <v>137</v>
      </c>
      <c r="K3601" t="s">
        <v>138</v>
      </c>
      <c r="L3601" t="s">
        <v>10220</v>
      </c>
      <c r="M3601" t="s">
        <v>10221</v>
      </c>
      <c r="N3601" s="26">
        <v>3.8961111110000002</v>
      </c>
      <c r="O3601">
        <v>0</v>
      </c>
      <c r="P3601">
        <v>7</v>
      </c>
      <c r="Q3601">
        <v>0</v>
      </c>
      <c r="R3601">
        <v>0</v>
      </c>
      <c r="S3601">
        <v>0</v>
      </c>
      <c r="T3601">
        <v>12</v>
      </c>
      <c r="U3601">
        <v>0</v>
      </c>
      <c r="V3601">
        <v>0</v>
      </c>
      <c r="W3601" s="26">
        <v>0</v>
      </c>
      <c r="X3601" s="26">
        <v>4.1817557416905915</v>
      </c>
      <c r="Y3601" s="26">
        <v>0</v>
      </c>
      <c r="Z3601" s="26">
        <v>0</v>
      </c>
      <c r="AA3601" s="26">
        <v>0</v>
      </c>
      <c r="AB3601" s="26">
        <v>23.521484283010825</v>
      </c>
      <c r="AC3601" s="26">
        <v>0</v>
      </c>
      <c r="AD3601" s="26">
        <v>0</v>
      </c>
      <c r="AE3601" s="26">
        <v>27.703240024701415</v>
      </c>
    </row>
    <row r="3602" spans="1:31" x14ac:dyDescent="0.3">
      <c r="A3602">
        <v>2769840</v>
      </c>
      <c r="B3602">
        <v>1</v>
      </c>
      <c r="C3602" t="s">
        <v>80</v>
      </c>
      <c r="D3602" t="s">
        <v>96</v>
      </c>
      <c r="E3602" t="s">
        <v>132</v>
      </c>
      <c r="F3602" t="s">
        <v>10222</v>
      </c>
      <c r="G3602" t="s">
        <v>307</v>
      </c>
      <c r="H3602" t="s">
        <v>135</v>
      </c>
      <c r="I3602" t="s">
        <v>136</v>
      </c>
      <c r="J3602" t="s">
        <v>137</v>
      </c>
      <c r="K3602" t="s">
        <v>138</v>
      </c>
      <c r="L3602" t="s">
        <v>10223</v>
      </c>
      <c r="M3602" t="s">
        <v>10224</v>
      </c>
      <c r="N3602" s="26">
        <v>1.770277777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1</v>
      </c>
      <c r="U3602">
        <v>0</v>
      </c>
      <c r="V3602">
        <v>0</v>
      </c>
      <c r="W3602" s="26">
        <v>0</v>
      </c>
      <c r="X3602" s="26">
        <v>0</v>
      </c>
      <c r="Y3602" s="26">
        <v>0</v>
      </c>
      <c r="Z3602" s="26">
        <v>0</v>
      </c>
      <c r="AA3602" s="26">
        <v>0</v>
      </c>
      <c r="AB3602" s="26">
        <v>0</v>
      </c>
      <c r="AC3602" s="26">
        <v>0</v>
      </c>
      <c r="AD3602" s="26">
        <v>0</v>
      </c>
      <c r="AE3602" s="26">
        <v>0</v>
      </c>
    </row>
    <row r="3603" spans="1:31" x14ac:dyDescent="0.3">
      <c r="A3603">
        <v>2769817</v>
      </c>
      <c r="B3603">
        <v>1</v>
      </c>
      <c r="C3603" t="s">
        <v>80</v>
      </c>
      <c r="D3603" t="s">
        <v>98</v>
      </c>
      <c r="E3603" t="s">
        <v>132</v>
      </c>
      <c r="F3603" t="s">
        <v>10225</v>
      </c>
      <c r="G3603" t="s">
        <v>197</v>
      </c>
      <c r="H3603" t="s">
        <v>135</v>
      </c>
      <c r="I3603" t="s">
        <v>136</v>
      </c>
      <c r="J3603" t="s">
        <v>137</v>
      </c>
      <c r="K3603" t="s">
        <v>138</v>
      </c>
      <c r="L3603" t="s">
        <v>10226</v>
      </c>
      <c r="M3603" t="s">
        <v>10227</v>
      </c>
      <c r="N3603" s="26">
        <v>8.0308333330000004</v>
      </c>
      <c r="O3603">
        <v>0</v>
      </c>
      <c r="P3603">
        <v>1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 s="26">
        <v>0</v>
      </c>
      <c r="X3603" s="26">
        <v>0.377209430199756</v>
      </c>
      <c r="Y3603" s="26">
        <v>0</v>
      </c>
      <c r="Z3603" s="26">
        <v>0</v>
      </c>
      <c r="AA3603" s="26">
        <v>0</v>
      </c>
      <c r="AB3603" s="26">
        <v>0</v>
      </c>
      <c r="AC3603" s="26">
        <v>0</v>
      </c>
      <c r="AD3603" s="26">
        <v>0</v>
      </c>
      <c r="AE3603" s="26">
        <v>0.377209430199756</v>
      </c>
    </row>
    <row r="3604" spans="1:31" x14ac:dyDescent="0.3">
      <c r="A3604">
        <v>2770195</v>
      </c>
      <c r="B3604">
        <v>1</v>
      </c>
      <c r="C3604" t="s">
        <v>81</v>
      </c>
      <c r="D3604" t="s">
        <v>127</v>
      </c>
      <c r="E3604" t="s">
        <v>152</v>
      </c>
      <c r="F3604" t="s">
        <v>10228</v>
      </c>
      <c r="G3604" t="s">
        <v>159</v>
      </c>
      <c r="H3604" t="s">
        <v>149</v>
      </c>
      <c r="I3604" t="s">
        <v>136</v>
      </c>
      <c r="J3604" t="s">
        <v>137</v>
      </c>
      <c r="K3604" t="s">
        <v>138</v>
      </c>
      <c r="L3604" t="s">
        <v>10229</v>
      </c>
      <c r="M3604" t="s">
        <v>10230</v>
      </c>
      <c r="N3604" s="26">
        <v>1.8872222219999999</v>
      </c>
      <c r="O3604">
        <v>15</v>
      </c>
      <c r="P3604">
        <v>542</v>
      </c>
      <c r="Q3604">
        <v>81</v>
      </c>
      <c r="R3604">
        <v>87</v>
      </c>
      <c r="S3604">
        <v>18</v>
      </c>
      <c r="T3604">
        <v>41</v>
      </c>
      <c r="U3604">
        <v>4</v>
      </c>
      <c r="V3604">
        <v>0</v>
      </c>
      <c r="W3604" s="26">
        <v>4.9281449947000002</v>
      </c>
      <c r="X3604" s="26">
        <v>152.75975051507612</v>
      </c>
      <c r="Y3604" s="26">
        <v>69.868184859952621</v>
      </c>
      <c r="Z3604" s="26">
        <v>24.479179541885259</v>
      </c>
      <c r="AA3604" s="26">
        <v>85.392786455367059</v>
      </c>
      <c r="AB3604" s="26">
        <v>10.540593803835401</v>
      </c>
      <c r="AC3604" s="26">
        <v>126.60494927010664</v>
      </c>
      <c r="AD3604" s="26">
        <v>0</v>
      </c>
      <c r="AE3604" s="26">
        <v>474.57358944092317</v>
      </c>
    </row>
    <row r="3605" spans="1:31" x14ac:dyDescent="0.3">
      <c r="A3605">
        <v>2769631</v>
      </c>
      <c r="B3605">
        <v>1</v>
      </c>
      <c r="C3605" t="s">
        <v>80</v>
      </c>
      <c r="D3605" t="s">
        <v>87</v>
      </c>
      <c r="E3605" t="s">
        <v>132</v>
      </c>
      <c r="F3605" t="s">
        <v>10231</v>
      </c>
      <c r="G3605" t="s">
        <v>134</v>
      </c>
      <c r="H3605" t="s">
        <v>135</v>
      </c>
      <c r="I3605" t="s">
        <v>136</v>
      </c>
      <c r="J3605" t="s">
        <v>137</v>
      </c>
      <c r="K3605" t="s">
        <v>138</v>
      </c>
      <c r="L3605" t="s">
        <v>10232</v>
      </c>
      <c r="M3605" t="s">
        <v>10233</v>
      </c>
      <c r="N3605" s="26">
        <v>5.0597222220000004</v>
      </c>
      <c r="O3605">
        <v>0</v>
      </c>
      <c r="P3605">
        <v>19</v>
      </c>
      <c r="Q3605">
        <v>0</v>
      </c>
      <c r="R3605">
        <v>0</v>
      </c>
      <c r="S3605">
        <v>0</v>
      </c>
      <c r="T3605">
        <v>1</v>
      </c>
      <c r="U3605">
        <v>0</v>
      </c>
      <c r="V3605">
        <v>0</v>
      </c>
      <c r="W3605" s="26">
        <v>0</v>
      </c>
      <c r="X3605" s="26">
        <v>20.486701563733099</v>
      </c>
      <c r="Y3605" s="26">
        <v>0</v>
      </c>
      <c r="Z3605" s="26">
        <v>0</v>
      </c>
      <c r="AA3605" s="26">
        <v>0</v>
      </c>
      <c r="AB3605" s="26">
        <v>6.1584322511569436</v>
      </c>
      <c r="AC3605" s="26">
        <v>0</v>
      </c>
      <c r="AD3605" s="26">
        <v>0</v>
      </c>
      <c r="AE3605" s="26">
        <v>26.645133814890045</v>
      </c>
    </row>
    <row r="3606" spans="1:31" x14ac:dyDescent="0.3">
      <c r="A3606">
        <v>2769568</v>
      </c>
      <c r="B3606">
        <v>1</v>
      </c>
      <c r="C3606" t="s">
        <v>81</v>
      </c>
      <c r="D3606" t="s">
        <v>128</v>
      </c>
      <c r="E3606" t="s">
        <v>152</v>
      </c>
      <c r="F3606" t="s">
        <v>5919</v>
      </c>
      <c r="G3606" t="s">
        <v>159</v>
      </c>
      <c r="H3606" t="s">
        <v>149</v>
      </c>
      <c r="I3606" t="s">
        <v>136</v>
      </c>
      <c r="J3606" t="s">
        <v>137</v>
      </c>
      <c r="K3606" t="s">
        <v>138</v>
      </c>
      <c r="L3606" t="s">
        <v>10234</v>
      </c>
      <c r="M3606" t="s">
        <v>10235</v>
      </c>
      <c r="N3606" s="26">
        <v>1.8561111109999999</v>
      </c>
      <c r="O3606">
        <v>7</v>
      </c>
      <c r="P3606">
        <v>1192</v>
      </c>
      <c r="Q3606">
        <v>3</v>
      </c>
      <c r="R3606">
        <v>3</v>
      </c>
      <c r="S3606">
        <v>3</v>
      </c>
      <c r="T3606">
        <v>89</v>
      </c>
      <c r="U3606">
        <v>0</v>
      </c>
      <c r="V3606">
        <v>0</v>
      </c>
      <c r="W3606" s="26">
        <v>13.975727041955059</v>
      </c>
      <c r="X3606" s="26">
        <v>136.88344662540788</v>
      </c>
      <c r="Y3606" s="26">
        <v>0</v>
      </c>
      <c r="Z3606" s="26">
        <v>0.66608561834666669</v>
      </c>
      <c r="AA3606" s="26">
        <v>26.282000377826932</v>
      </c>
      <c r="AB3606" s="26">
        <v>14.352067007433941</v>
      </c>
      <c r="AC3606" s="26">
        <v>0</v>
      </c>
      <c r="AD3606" s="26">
        <v>0</v>
      </c>
      <c r="AE3606" s="26">
        <v>192.15932667097047</v>
      </c>
    </row>
    <row r="3607" spans="1:31" x14ac:dyDescent="0.3">
      <c r="A3607">
        <v>2770009</v>
      </c>
      <c r="B3607">
        <v>1</v>
      </c>
      <c r="C3607" t="s">
        <v>80</v>
      </c>
      <c r="D3607" t="s">
        <v>103</v>
      </c>
      <c r="E3607" t="s">
        <v>132</v>
      </c>
      <c r="F3607" t="s">
        <v>10236</v>
      </c>
      <c r="G3607" t="s">
        <v>197</v>
      </c>
      <c r="H3607" t="s">
        <v>135</v>
      </c>
      <c r="I3607" t="s">
        <v>136</v>
      </c>
      <c r="J3607" t="s">
        <v>137</v>
      </c>
      <c r="K3607" t="s">
        <v>138</v>
      </c>
      <c r="L3607" t="s">
        <v>10237</v>
      </c>
      <c r="M3607" t="s">
        <v>10238</v>
      </c>
      <c r="N3607" s="26">
        <v>1.008611111</v>
      </c>
      <c r="O3607">
        <v>0</v>
      </c>
      <c r="P3607">
        <v>1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 s="26">
        <v>0</v>
      </c>
      <c r="X3607" s="26">
        <v>0.22997067959388889</v>
      </c>
      <c r="Y3607" s="26">
        <v>0</v>
      </c>
      <c r="Z3607" s="26">
        <v>0</v>
      </c>
      <c r="AA3607" s="26">
        <v>0</v>
      </c>
      <c r="AB3607" s="26">
        <v>0</v>
      </c>
      <c r="AC3607" s="26">
        <v>0</v>
      </c>
      <c r="AD3607" s="26">
        <v>0</v>
      </c>
      <c r="AE3607" s="26">
        <v>0.22997067959388889</v>
      </c>
    </row>
    <row r="3608" spans="1:31" x14ac:dyDescent="0.3">
      <c r="A3608">
        <v>2769877</v>
      </c>
      <c r="B3608">
        <v>1</v>
      </c>
      <c r="C3608" t="s">
        <v>80</v>
      </c>
      <c r="D3608" t="s">
        <v>84</v>
      </c>
      <c r="E3608" t="s">
        <v>132</v>
      </c>
      <c r="F3608" t="s">
        <v>10239</v>
      </c>
      <c r="G3608" t="s">
        <v>134</v>
      </c>
      <c r="H3608" t="s">
        <v>135</v>
      </c>
      <c r="I3608" t="s">
        <v>136</v>
      </c>
      <c r="J3608" t="s">
        <v>137</v>
      </c>
      <c r="K3608" t="s">
        <v>138</v>
      </c>
      <c r="L3608" t="s">
        <v>10240</v>
      </c>
      <c r="M3608" t="s">
        <v>10241</v>
      </c>
      <c r="N3608" s="26">
        <v>1.5563888880000001</v>
      </c>
      <c r="O3608">
        <v>0</v>
      </c>
      <c r="P3608">
        <v>1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 s="26">
        <v>0</v>
      </c>
      <c r="X3608" s="26">
        <v>0.37400210028759151</v>
      </c>
      <c r="Y3608" s="26">
        <v>0</v>
      </c>
      <c r="Z3608" s="26">
        <v>0</v>
      </c>
      <c r="AA3608" s="26">
        <v>0</v>
      </c>
      <c r="AB3608" s="26">
        <v>0</v>
      </c>
      <c r="AC3608" s="26">
        <v>0</v>
      </c>
      <c r="AD3608" s="26">
        <v>0</v>
      </c>
      <c r="AE3608" s="26">
        <v>0.37400210028759151</v>
      </c>
    </row>
    <row r="3609" spans="1:31" x14ac:dyDescent="0.3">
      <c r="A3609">
        <v>2770424</v>
      </c>
      <c r="B3609">
        <v>1</v>
      </c>
      <c r="C3609" t="s">
        <v>80</v>
      </c>
      <c r="D3609" t="s">
        <v>105</v>
      </c>
      <c r="E3609" t="s">
        <v>170</v>
      </c>
      <c r="F3609" t="s">
        <v>10242</v>
      </c>
      <c r="G3609" t="s">
        <v>204</v>
      </c>
      <c r="H3609" t="s">
        <v>135</v>
      </c>
      <c r="I3609" t="s">
        <v>136</v>
      </c>
      <c r="J3609" t="s">
        <v>137</v>
      </c>
      <c r="K3609" t="s">
        <v>138</v>
      </c>
      <c r="L3609" t="s">
        <v>10243</v>
      </c>
      <c r="M3609" t="s">
        <v>9727</v>
      </c>
      <c r="N3609" s="26">
        <v>1.8205555550000001</v>
      </c>
      <c r="O3609">
        <v>0</v>
      </c>
      <c r="P3609">
        <v>140</v>
      </c>
      <c r="Q3609">
        <v>0</v>
      </c>
      <c r="R3609">
        <v>0</v>
      </c>
      <c r="S3609">
        <v>0</v>
      </c>
      <c r="T3609">
        <v>1</v>
      </c>
      <c r="U3609">
        <v>0</v>
      </c>
      <c r="V3609">
        <v>0</v>
      </c>
      <c r="W3609" s="26">
        <v>0</v>
      </c>
      <c r="X3609" s="26">
        <v>76.464618830105763</v>
      </c>
      <c r="Y3609" s="26">
        <v>0</v>
      </c>
      <c r="Z3609" s="26">
        <v>0</v>
      </c>
      <c r="AA3609" s="26">
        <v>0</v>
      </c>
      <c r="AB3609" s="26">
        <v>3.6621657637378138</v>
      </c>
      <c r="AC3609" s="26">
        <v>0</v>
      </c>
      <c r="AD3609" s="26">
        <v>0</v>
      </c>
      <c r="AE3609" s="26">
        <v>80.126784593843581</v>
      </c>
    </row>
    <row r="3610" spans="1:31" x14ac:dyDescent="0.3">
      <c r="A3610">
        <v>2769923</v>
      </c>
      <c r="B3610">
        <v>1</v>
      </c>
      <c r="C3610" t="s">
        <v>80</v>
      </c>
      <c r="D3610" t="s">
        <v>108</v>
      </c>
      <c r="E3610" t="s">
        <v>170</v>
      </c>
      <c r="F3610" t="s">
        <v>10244</v>
      </c>
      <c r="G3610" t="s">
        <v>1885</v>
      </c>
      <c r="H3610" t="s">
        <v>135</v>
      </c>
      <c r="I3610" t="s">
        <v>136</v>
      </c>
      <c r="J3610" t="s">
        <v>137</v>
      </c>
      <c r="K3610" t="s">
        <v>138</v>
      </c>
      <c r="L3610" t="s">
        <v>10245</v>
      </c>
      <c r="M3610" t="s">
        <v>10246</v>
      </c>
      <c r="N3610" s="26">
        <v>4.7727777769999999</v>
      </c>
      <c r="O3610">
        <v>0</v>
      </c>
      <c r="P3610">
        <v>100</v>
      </c>
      <c r="Q3610">
        <v>0</v>
      </c>
      <c r="R3610">
        <v>6</v>
      </c>
      <c r="S3610">
        <v>0</v>
      </c>
      <c r="T3610">
        <v>14</v>
      </c>
      <c r="U3610">
        <v>0</v>
      </c>
      <c r="V3610">
        <v>0</v>
      </c>
      <c r="W3610" s="26">
        <v>0</v>
      </c>
      <c r="X3610" s="26">
        <v>99.673875510042649</v>
      </c>
      <c r="Y3610" s="26">
        <v>0</v>
      </c>
      <c r="Z3610" s="26">
        <v>2.1422922377313127</v>
      </c>
      <c r="AA3610" s="26">
        <v>0</v>
      </c>
      <c r="AB3610" s="26">
        <v>32.912030147615134</v>
      </c>
      <c r="AC3610" s="26">
        <v>0</v>
      </c>
      <c r="AD3610" s="26">
        <v>0</v>
      </c>
      <c r="AE3610" s="26">
        <v>134.72819789538909</v>
      </c>
    </row>
    <row r="3611" spans="1:31" x14ac:dyDescent="0.3">
      <c r="A3611">
        <v>2769883</v>
      </c>
      <c r="B3611">
        <v>1</v>
      </c>
      <c r="C3611" t="s">
        <v>81</v>
      </c>
      <c r="D3611" t="s">
        <v>118</v>
      </c>
      <c r="E3611" t="s">
        <v>146</v>
      </c>
      <c r="F3611" t="s">
        <v>10247</v>
      </c>
      <c r="G3611" t="s">
        <v>148</v>
      </c>
      <c r="H3611" t="s">
        <v>149</v>
      </c>
      <c r="I3611" t="s">
        <v>136</v>
      </c>
      <c r="J3611" t="s">
        <v>137</v>
      </c>
      <c r="K3611" t="s">
        <v>138</v>
      </c>
      <c r="L3611" t="s">
        <v>10248</v>
      </c>
      <c r="M3611" t="s">
        <v>10040</v>
      </c>
      <c r="N3611" s="26">
        <v>1.3788888880000001</v>
      </c>
      <c r="O3611">
        <v>0</v>
      </c>
      <c r="P3611">
        <v>347</v>
      </c>
      <c r="Q3611">
        <v>10</v>
      </c>
      <c r="R3611">
        <v>79</v>
      </c>
      <c r="S3611">
        <v>7</v>
      </c>
      <c r="T3611">
        <v>67</v>
      </c>
      <c r="U3611">
        <v>1</v>
      </c>
      <c r="V3611">
        <v>0</v>
      </c>
      <c r="W3611" s="26">
        <v>0</v>
      </c>
      <c r="X3611" s="26">
        <v>92.871203939068209</v>
      </c>
      <c r="Y3611" s="26">
        <v>1.5259749654520001</v>
      </c>
      <c r="Z3611" s="26">
        <v>34.82714160698049</v>
      </c>
      <c r="AA3611" s="26">
        <v>277.0478690381866</v>
      </c>
      <c r="AB3611" s="26">
        <v>19.589567647892203</v>
      </c>
      <c r="AC3611" s="26">
        <v>576.18671131463839</v>
      </c>
      <c r="AD3611" s="26">
        <v>0</v>
      </c>
      <c r="AE3611" s="26">
        <v>1002.0484685122178</v>
      </c>
    </row>
    <row r="3612" spans="1:31" x14ac:dyDescent="0.3">
      <c r="A3612">
        <v>2770384</v>
      </c>
      <c r="B3612">
        <v>1</v>
      </c>
      <c r="C3612" t="s">
        <v>81</v>
      </c>
      <c r="D3612" t="s">
        <v>113</v>
      </c>
      <c r="E3612" t="s">
        <v>157</v>
      </c>
      <c r="F3612" t="s">
        <v>10249</v>
      </c>
      <c r="G3612" t="s">
        <v>159</v>
      </c>
      <c r="H3612" t="s">
        <v>149</v>
      </c>
      <c r="I3612" t="s">
        <v>136</v>
      </c>
      <c r="J3612" t="s">
        <v>137</v>
      </c>
      <c r="K3612" t="s">
        <v>138</v>
      </c>
      <c r="L3612" t="s">
        <v>10250</v>
      </c>
      <c r="M3612" t="s">
        <v>10251</v>
      </c>
      <c r="N3612" s="26">
        <v>2.0447222219999999</v>
      </c>
      <c r="O3612">
        <v>4</v>
      </c>
      <c r="P3612">
        <v>1566</v>
      </c>
      <c r="Q3612">
        <v>7</v>
      </c>
      <c r="R3612">
        <v>39</v>
      </c>
      <c r="S3612">
        <v>2</v>
      </c>
      <c r="T3612">
        <v>316</v>
      </c>
      <c r="U3612">
        <v>0</v>
      </c>
      <c r="V3612">
        <v>0</v>
      </c>
      <c r="W3612" s="26">
        <v>1.635372754738333</v>
      </c>
      <c r="X3612" s="26">
        <v>712.68255986159841</v>
      </c>
      <c r="Y3612" s="26">
        <v>3.0678060960822426</v>
      </c>
      <c r="Z3612" s="26">
        <v>25.740408870332967</v>
      </c>
      <c r="AA3612" s="26">
        <v>0.16408525854243766</v>
      </c>
      <c r="AB3612" s="26">
        <v>214.49397990812852</v>
      </c>
      <c r="AC3612" s="26">
        <v>0</v>
      </c>
      <c r="AD3612" s="26">
        <v>0</v>
      </c>
      <c r="AE3612" s="26">
        <v>957.78421274942286</v>
      </c>
    </row>
    <row r="3613" spans="1:31" x14ac:dyDescent="0.3">
      <c r="A3613">
        <v>2769940</v>
      </c>
      <c r="B3613">
        <v>1</v>
      </c>
      <c r="C3613" t="s">
        <v>80</v>
      </c>
      <c r="D3613" t="s">
        <v>88</v>
      </c>
      <c r="E3613" t="s">
        <v>132</v>
      </c>
      <c r="F3613" t="s">
        <v>10252</v>
      </c>
      <c r="G3613" t="s">
        <v>134</v>
      </c>
      <c r="H3613" t="s">
        <v>135</v>
      </c>
      <c r="I3613" t="s">
        <v>136</v>
      </c>
      <c r="J3613" t="s">
        <v>137</v>
      </c>
      <c r="K3613" t="s">
        <v>138</v>
      </c>
      <c r="L3613" t="s">
        <v>10253</v>
      </c>
      <c r="M3613" t="s">
        <v>10254</v>
      </c>
      <c r="N3613" s="26">
        <v>4.9966666660000003</v>
      </c>
      <c r="O3613">
        <v>0</v>
      </c>
      <c r="P3613">
        <v>6</v>
      </c>
      <c r="Q3613">
        <v>0</v>
      </c>
      <c r="R3613">
        <v>0</v>
      </c>
      <c r="S3613">
        <v>0</v>
      </c>
      <c r="T3613">
        <v>2</v>
      </c>
      <c r="U3613">
        <v>0</v>
      </c>
      <c r="V3613">
        <v>0</v>
      </c>
      <c r="W3613" s="26">
        <v>0</v>
      </c>
      <c r="X3613" s="26">
        <v>11.192817180122049</v>
      </c>
      <c r="Y3613" s="26">
        <v>0</v>
      </c>
      <c r="Z3613" s="26">
        <v>0</v>
      </c>
      <c r="AA3613" s="26">
        <v>0</v>
      </c>
      <c r="AB3613" s="26">
        <v>0.40337519986935289</v>
      </c>
      <c r="AC3613" s="26">
        <v>0</v>
      </c>
      <c r="AD3613" s="26">
        <v>0</v>
      </c>
      <c r="AE3613" s="26">
        <v>11.596192379991402</v>
      </c>
    </row>
    <row r="3614" spans="1:31" x14ac:dyDescent="0.3">
      <c r="A3614">
        <v>2769691</v>
      </c>
      <c r="B3614">
        <v>1</v>
      </c>
      <c r="C3614" t="s">
        <v>80</v>
      </c>
      <c r="D3614" t="s">
        <v>83</v>
      </c>
      <c r="E3614" t="s">
        <v>152</v>
      </c>
      <c r="F3614" t="s">
        <v>10255</v>
      </c>
      <c r="G3614" t="s">
        <v>159</v>
      </c>
      <c r="H3614" t="s">
        <v>149</v>
      </c>
      <c r="I3614" t="s">
        <v>136</v>
      </c>
      <c r="J3614" t="s">
        <v>137</v>
      </c>
      <c r="K3614" t="s">
        <v>138</v>
      </c>
      <c r="L3614" t="s">
        <v>10256</v>
      </c>
      <c r="M3614" t="s">
        <v>10257</v>
      </c>
      <c r="N3614" s="26">
        <v>0.23722222200000001</v>
      </c>
      <c r="O3614">
        <v>12</v>
      </c>
      <c r="P3614">
        <v>816</v>
      </c>
      <c r="Q3614">
        <v>14</v>
      </c>
      <c r="R3614">
        <v>55</v>
      </c>
      <c r="S3614">
        <v>34</v>
      </c>
      <c r="T3614">
        <v>68</v>
      </c>
      <c r="U3614">
        <v>1</v>
      </c>
      <c r="V3614">
        <v>0</v>
      </c>
      <c r="W3614" s="26">
        <v>2.5531622408826862</v>
      </c>
      <c r="X3614" s="26">
        <v>48.719235829587049</v>
      </c>
      <c r="Y3614" s="26">
        <v>2.7563386348971699</v>
      </c>
      <c r="Z3614" s="26">
        <v>3.8546818645445775</v>
      </c>
      <c r="AA3614" s="26">
        <v>65.000348743301188</v>
      </c>
      <c r="AB3614" s="26">
        <v>7.9959564603175792</v>
      </c>
      <c r="AC3614" s="26">
        <v>2.0545614490141664</v>
      </c>
      <c r="AD3614" s="26">
        <v>0</v>
      </c>
      <c r="AE3614" s="26">
        <v>132.93428522254442</v>
      </c>
    </row>
    <row r="3615" spans="1:31" x14ac:dyDescent="0.3">
      <c r="A3615">
        <v>2769986</v>
      </c>
      <c r="B3615">
        <v>1</v>
      </c>
      <c r="C3615" t="s">
        <v>80</v>
      </c>
      <c r="D3615" t="s">
        <v>96</v>
      </c>
      <c r="E3615" t="s">
        <v>132</v>
      </c>
      <c r="F3615" t="s">
        <v>10258</v>
      </c>
      <c r="G3615" t="s">
        <v>134</v>
      </c>
      <c r="H3615" t="s">
        <v>135</v>
      </c>
      <c r="I3615" t="s">
        <v>136</v>
      </c>
      <c r="J3615" t="s">
        <v>137</v>
      </c>
      <c r="K3615" t="s">
        <v>138</v>
      </c>
      <c r="L3615" t="s">
        <v>10259</v>
      </c>
      <c r="M3615" t="s">
        <v>10260</v>
      </c>
      <c r="N3615" s="26">
        <v>2.2669444439999999</v>
      </c>
      <c r="O3615">
        <v>0</v>
      </c>
      <c r="P3615">
        <v>1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 s="26">
        <v>0</v>
      </c>
      <c r="X3615" s="26">
        <v>0.65932613178275801</v>
      </c>
      <c r="Y3615" s="26">
        <v>0</v>
      </c>
      <c r="Z3615" s="26">
        <v>0</v>
      </c>
      <c r="AA3615" s="26">
        <v>0</v>
      </c>
      <c r="AB3615" s="26">
        <v>0</v>
      </c>
      <c r="AC3615" s="26">
        <v>0</v>
      </c>
      <c r="AD3615" s="26">
        <v>0</v>
      </c>
      <c r="AE3615" s="26">
        <v>0.65932613178275801</v>
      </c>
    </row>
    <row r="3616" spans="1:31" x14ac:dyDescent="0.3">
      <c r="A3616">
        <v>2769837</v>
      </c>
      <c r="B3616">
        <v>1</v>
      </c>
      <c r="C3616" t="s">
        <v>81</v>
      </c>
      <c r="D3616" t="s">
        <v>123</v>
      </c>
      <c r="E3616" t="s">
        <v>170</v>
      </c>
      <c r="F3616" t="s">
        <v>10261</v>
      </c>
      <c r="G3616" t="s">
        <v>204</v>
      </c>
      <c r="H3616" t="s">
        <v>135</v>
      </c>
      <c r="I3616" t="s">
        <v>136</v>
      </c>
      <c r="J3616" t="s">
        <v>137</v>
      </c>
      <c r="K3616" t="s">
        <v>138</v>
      </c>
      <c r="L3616" t="s">
        <v>10262</v>
      </c>
      <c r="M3616" t="s">
        <v>10263</v>
      </c>
      <c r="N3616" s="26">
        <v>1.8725000000000001</v>
      </c>
      <c r="O3616">
        <v>0</v>
      </c>
      <c r="P3616">
        <v>103</v>
      </c>
      <c r="Q3616">
        <v>0</v>
      </c>
      <c r="R3616">
        <v>0</v>
      </c>
      <c r="S3616">
        <v>0</v>
      </c>
      <c r="T3616">
        <v>11</v>
      </c>
      <c r="U3616">
        <v>0</v>
      </c>
      <c r="V3616">
        <v>0</v>
      </c>
      <c r="W3616" s="26">
        <v>0</v>
      </c>
      <c r="X3616" s="26">
        <v>34.033110718293607</v>
      </c>
      <c r="Y3616" s="26">
        <v>0</v>
      </c>
      <c r="Z3616" s="26">
        <v>0</v>
      </c>
      <c r="AA3616" s="26">
        <v>0</v>
      </c>
      <c r="AB3616" s="26">
        <v>11.920155969238554</v>
      </c>
      <c r="AC3616" s="26">
        <v>0</v>
      </c>
      <c r="AD3616" s="26">
        <v>0</v>
      </c>
      <c r="AE3616" s="26">
        <v>45.953266687532164</v>
      </c>
    </row>
    <row r="3617" spans="1:31" x14ac:dyDescent="0.3">
      <c r="A3617">
        <v>2769591</v>
      </c>
      <c r="B3617">
        <v>1</v>
      </c>
      <c r="C3617" t="s">
        <v>80</v>
      </c>
      <c r="D3617" t="s">
        <v>103</v>
      </c>
      <c r="E3617" t="s">
        <v>146</v>
      </c>
      <c r="F3617" t="s">
        <v>10264</v>
      </c>
      <c r="G3617" t="s">
        <v>154</v>
      </c>
      <c r="H3617" t="s">
        <v>149</v>
      </c>
      <c r="I3617" t="s">
        <v>136</v>
      </c>
      <c r="J3617" t="s">
        <v>137</v>
      </c>
      <c r="K3617" t="s">
        <v>138</v>
      </c>
      <c r="L3617" t="s">
        <v>10265</v>
      </c>
      <c r="M3617" t="s">
        <v>10266</v>
      </c>
      <c r="N3617" s="26">
        <v>3.6413888879999998</v>
      </c>
      <c r="O3617">
        <v>0</v>
      </c>
      <c r="P3617">
        <v>572</v>
      </c>
      <c r="Q3617">
        <v>0</v>
      </c>
      <c r="R3617">
        <v>28</v>
      </c>
      <c r="S3617">
        <v>0</v>
      </c>
      <c r="T3617">
        <v>181</v>
      </c>
      <c r="U3617">
        <v>0</v>
      </c>
      <c r="V3617">
        <v>0</v>
      </c>
      <c r="W3617" s="26">
        <v>0</v>
      </c>
      <c r="X3617" s="26">
        <v>345.63721436785937</v>
      </c>
      <c r="Y3617" s="26">
        <v>0</v>
      </c>
      <c r="Z3617" s="26">
        <v>15.814217228219313</v>
      </c>
      <c r="AA3617" s="26">
        <v>0</v>
      </c>
      <c r="AB3617" s="26">
        <v>204.11587307302952</v>
      </c>
      <c r="AC3617" s="26">
        <v>0</v>
      </c>
      <c r="AD3617" s="26">
        <v>0</v>
      </c>
      <c r="AE3617" s="26">
        <v>565.56730466910824</v>
      </c>
    </row>
    <row r="3618" spans="1:31" x14ac:dyDescent="0.3">
      <c r="A3618">
        <v>2769820</v>
      </c>
      <c r="B3618">
        <v>1</v>
      </c>
      <c r="C3618" t="s">
        <v>81</v>
      </c>
      <c r="D3618" t="s">
        <v>120</v>
      </c>
      <c r="E3618" t="s">
        <v>157</v>
      </c>
      <c r="F3618" t="s">
        <v>5576</v>
      </c>
      <c r="G3618" t="s">
        <v>628</v>
      </c>
      <c r="H3618" t="s">
        <v>149</v>
      </c>
      <c r="I3618" t="s">
        <v>136</v>
      </c>
      <c r="J3618" t="s">
        <v>137</v>
      </c>
      <c r="K3618" t="s">
        <v>187</v>
      </c>
      <c r="L3618" t="s">
        <v>10267</v>
      </c>
      <c r="M3618" t="s">
        <v>10268</v>
      </c>
      <c r="N3618" s="26">
        <v>3.054166666</v>
      </c>
      <c r="O3618">
        <v>8</v>
      </c>
      <c r="P3618">
        <v>1234</v>
      </c>
      <c r="Q3618">
        <v>117</v>
      </c>
      <c r="R3618">
        <v>69</v>
      </c>
      <c r="S3618">
        <v>21</v>
      </c>
      <c r="T3618">
        <v>70</v>
      </c>
      <c r="U3618">
        <v>2</v>
      </c>
      <c r="V3618">
        <v>0</v>
      </c>
      <c r="W3618" s="26">
        <v>4.9597921897533324</v>
      </c>
      <c r="X3618" s="26">
        <v>593.45795075084413</v>
      </c>
      <c r="Y3618" s="26">
        <v>31.163395973468486</v>
      </c>
      <c r="Z3618" s="26">
        <v>14.073973029445211</v>
      </c>
      <c r="AA3618" s="26">
        <v>458.18082870589797</v>
      </c>
      <c r="AB3618" s="26">
        <v>95.512974291370995</v>
      </c>
      <c r="AC3618" s="26">
        <v>93.10434345528013</v>
      </c>
      <c r="AD3618" s="26">
        <v>0</v>
      </c>
      <c r="AE3618" s="26">
        <v>1290.4532583960602</v>
      </c>
    </row>
    <row r="3619" spans="1:31" x14ac:dyDescent="0.3">
      <c r="A3619">
        <v>2769794</v>
      </c>
      <c r="B3619">
        <v>1</v>
      </c>
      <c r="C3619" t="s">
        <v>81</v>
      </c>
      <c r="D3619" t="s">
        <v>113</v>
      </c>
      <c r="E3619" t="s">
        <v>132</v>
      </c>
      <c r="F3619" t="s">
        <v>10269</v>
      </c>
      <c r="G3619" t="s">
        <v>287</v>
      </c>
      <c r="H3619" t="s">
        <v>135</v>
      </c>
      <c r="I3619" t="s">
        <v>136</v>
      </c>
      <c r="J3619" t="s">
        <v>3</v>
      </c>
      <c r="K3619" t="s">
        <v>138</v>
      </c>
      <c r="L3619" t="s">
        <v>10270</v>
      </c>
      <c r="M3619" t="s">
        <v>10098</v>
      </c>
      <c r="N3619" s="26">
        <v>1.295555555</v>
      </c>
      <c r="O3619">
        <v>0</v>
      </c>
      <c r="P3619">
        <v>2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 s="26">
        <v>0</v>
      </c>
      <c r="X3619" s="26">
        <v>1.045356654100615</v>
      </c>
      <c r="Y3619" s="26">
        <v>0</v>
      </c>
      <c r="Z3619" s="26">
        <v>0</v>
      </c>
      <c r="AA3619" s="26">
        <v>0</v>
      </c>
      <c r="AB3619" s="26">
        <v>0</v>
      </c>
      <c r="AC3619" s="26">
        <v>0</v>
      </c>
      <c r="AD3619" s="26">
        <v>0</v>
      </c>
      <c r="AE3619" s="26">
        <v>1.045356654100615</v>
      </c>
    </row>
    <row r="3620" spans="1:31" x14ac:dyDescent="0.3">
      <c r="A3620">
        <v>2769651</v>
      </c>
      <c r="B3620">
        <v>1</v>
      </c>
      <c r="C3620" t="s">
        <v>80</v>
      </c>
      <c r="D3620" t="s">
        <v>83</v>
      </c>
      <c r="E3620" t="s">
        <v>146</v>
      </c>
      <c r="F3620" t="s">
        <v>10271</v>
      </c>
      <c r="G3620" t="s">
        <v>628</v>
      </c>
      <c r="H3620" t="s">
        <v>149</v>
      </c>
      <c r="I3620" t="s">
        <v>136</v>
      </c>
      <c r="J3620" t="s">
        <v>137</v>
      </c>
      <c r="K3620" t="s">
        <v>187</v>
      </c>
      <c r="L3620" t="s">
        <v>10272</v>
      </c>
      <c r="M3620" t="s">
        <v>10273</v>
      </c>
      <c r="N3620" s="26">
        <v>3.741944444</v>
      </c>
      <c r="O3620">
        <v>0</v>
      </c>
      <c r="P3620">
        <v>0</v>
      </c>
      <c r="Q3620">
        <v>0</v>
      </c>
      <c r="R3620">
        <v>0</v>
      </c>
      <c r="S3620">
        <v>16</v>
      </c>
      <c r="T3620">
        <v>0</v>
      </c>
      <c r="U3620">
        <v>0</v>
      </c>
      <c r="V3620">
        <v>0</v>
      </c>
      <c r="W3620" s="26">
        <v>0</v>
      </c>
      <c r="X3620" s="26">
        <v>0</v>
      </c>
      <c r="Y3620" s="26">
        <v>0</v>
      </c>
      <c r="Z3620" s="26">
        <v>0</v>
      </c>
      <c r="AA3620" s="26">
        <v>90.534211685934721</v>
      </c>
      <c r="AB3620" s="26">
        <v>0</v>
      </c>
      <c r="AC3620" s="26">
        <v>0</v>
      </c>
      <c r="AD3620" s="26">
        <v>0</v>
      </c>
      <c r="AE3620" s="26">
        <v>90.534211685934721</v>
      </c>
    </row>
    <row r="3621" spans="1:31" x14ac:dyDescent="0.3">
      <c r="A3621">
        <v>2770169</v>
      </c>
      <c r="B3621">
        <v>1</v>
      </c>
      <c r="C3621" t="s">
        <v>81</v>
      </c>
      <c r="D3621" t="s">
        <v>113</v>
      </c>
      <c r="E3621" t="s">
        <v>170</v>
      </c>
      <c r="F3621" t="s">
        <v>10274</v>
      </c>
      <c r="G3621" t="s">
        <v>204</v>
      </c>
      <c r="H3621" t="s">
        <v>135</v>
      </c>
      <c r="I3621" t="s">
        <v>136</v>
      </c>
      <c r="J3621" t="s">
        <v>137</v>
      </c>
      <c r="K3621" t="s">
        <v>138</v>
      </c>
      <c r="L3621" t="s">
        <v>10275</v>
      </c>
      <c r="M3621" t="s">
        <v>10276</v>
      </c>
      <c r="N3621" s="26">
        <v>2.1327777769999998</v>
      </c>
      <c r="O3621">
        <v>0</v>
      </c>
      <c r="P3621">
        <v>25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 s="26">
        <v>0</v>
      </c>
      <c r="X3621" s="26">
        <v>11.442150302826352</v>
      </c>
      <c r="Y3621" s="26">
        <v>0</v>
      </c>
      <c r="Z3621" s="26">
        <v>0</v>
      </c>
      <c r="AA3621" s="26">
        <v>0</v>
      </c>
      <c r="AB3621" s="26">
        <v>0</v>
      </c>
      <c r="AC3621" s="26">
        <v>0</v>
      </c>
      <c r="AD3621" s="26">
        <v>0</v>
      </c>
      <c r="AE3621" s="26">
        <v>11.442150302826352</v>
      </c>
    </row>
    <row r="3622" spans="1:31" x14ac:dyDescent="0.3">
      <c r="A3622">
        <v>2769628</v>
      </c>
      <c r="B3622">
        <v>1</v>
      </c>
      <c r="C3622" t="s">
        <v>80</v>
      </c>
      <c r="D3622" t="s">
        <v>98</v>
      </c>
      <c r="E3622" t="s">
        <v>141</v>
      </c>
      <c r="F3622" t="s">
        <v>10277</v>
      </c>
      <c r="G3622" t="s">
        <v>344</v>
      </c>
      <c r="H3622" t="s">
        <v>135</v>
      </c>
      <c r="I3622" t="s">
        <v>136</v>
      </c>
      <c r="J3622" t="s">
        <v>137</v>
      </c>
      <c r="K3622" t="s">
        <v>138</v>
      </c>
      <c r="L3622" t="s">
        <v>10278</v>
      </c>
      <c r="M3622" t="s">
        <v>10279</v>
      </c>
      <c r="N3622" s="26">
        <v>2.2452777770000001</v>
      </c>
      <c r="O3622">
        <v>0</v>
      </c>
      <c r="P3622">
        <v>12</v>
      </c>
      <c r="Q3622">
        <v>0</v>
      </c>
      <c r="R3622">
        <v>36</v>
      </c>
      <c r="S3622">
        <v>0</v>
      </c>
      <c r="T3622">
        <v>22</v>
      </c>
      <c r="U3622">
        <v>0</v>
      </c>
      <c r="V3622">
        <v>0</v>
      </c>
      <c r="W3622" s="26">
        <v>0</v>
      </c>
      <c r="X3622" s="26">
        <v>5.2486340005154517</v>
      </c>
      <c r="Y3622" s="26">
        <v>0</v>
      </c>
      <c r="Z3622" s="26">
        <v>12.805146449995474</v>
      </c>
      <c r="AA3622" s="26">
        <v>0</v>
      </c>
      <c r="AB3622" s="26">
        <v>12.134925416915875</v>
      </c>
      <c r="AC3622" s="26">
        <v>0</v>
      </c>
      <c r="AD3622" s="26">
        <v>0</v>
      </c>
      <c r="AE3622" s="26">
        <v>30.188705867426805</v>
      </c>
    </row>
    <row r="3623" spans="1:31" x14ac:dyDescent="0.3">
      <c r="A3623">
        <v>2769800</v>
      </c>
      <c r="B3623">
        <v>1</v>
      </c>
      <c r="C3623" t="s">
        <v>81</v>
      </c>
      <c r="D3623" t="s">
        <v>123</v>
      </c>
      <c r="E3623" t="s">
        <v>170</v>
      </c>
      <c r="F3623" t="s">
        <v>10280</v>
      </c>
      <c r="G3623" t="s">
        <v>204</v>
      </c>
      <c r="H3623" t="s">
        <v>135</v>
      </c>
      <c r="I3623" t="s">
        <v>136</v>
      </c>
      <c r="J3623" t="s">
        <v>137</v>
      </c>
      <c r="K3623" t="s">
        <v>138</v>
      </c>
      <c r="L3623" t="s">
        <v>10281</v>
      </c>
      <c r="M3623" t="s">
        <v>10282</v>
      </c>
      <c r="N3623" s="26">
        <v>1.2763888880000001</v>
      </c>
      <c r="O3623">
        <v>0</v>
      </c>
      <c r="P3623">
        <v>0</v>
      </c>
      <c r="Q3623">
        <v>0</v>
      </c>
      <c r="R3623">
        <v>3</v>
      </c>
      <c r="S3623">
        <v>0</v>
      </c>
      <c r="T3623">
        <v>0</v>
      </c>
      <c r="U3623">
        <v>0</v>
      </c>
      <c r="V3623">
        <v>0</v>
      </c>
      <c r="W3623" s="26">
        <v>0</v>
      </c>
      <c r="X3623" s="26">
        <v>0</v>
      </c>
      <c r="Y3623" s="26">
        <v>0</v>
      </c>
      <c r="Z3623" s="26">
        <v>0</v>
      </c>
      <c r="AA3623" s="26">
        <v>0</v>
      </c>
      <c r="AB3623" s="26">
        <v>0</v>
      </c>
      <c r="AC3623" s="26">
        <v>0</v>
      </c>
      <c r="AD3623" s="26">
        <v>0</v>
      </c>
      <c r="AE3623" s="26">
        <v>0</v>
      </c>
    </row>
    <row r="3624" spans="1:31" x14ac:dyDescent="0.3">
      <c r="A3624">
        <v>2770049</v>
      </c>
      <c r="B3624">
        <v>1</v>
      </c>
      <c r="C3624" t="s">
        <v>81</v>
      </c>
      <c r="D3624" t="s">
        <v>120</v>
      </c>
      <c r="E3624" t="s">
        <v>152</v>
      </c>
      <c r="F3624" t="s">
        <v>10283</v>
      </c>
      <c r="G3624" t="s">
        <v>159</v>
      </c>
      <c r="H3624" t="s">
        <v>149</v>
      </c>
      <c r="I3624" t="s">
        <v>136</v>
      </c>
      <c r="J3624" t="s">
        <v>137</v>
      </c>
      <c r="K3624" t="s">
        <v>138</v>
      </c>
      <c r="L3624" t="s">
        <v>10284</v>
      </c>
      <c r="M3624" t="s">
        <v>10285</v>
      </c>
      <c r="N3624" s="26">
        <v>0.48694444399999998</v>
      </c>
      <c r="O3624">
        <v>1</v>
      </c>
      <c r="P3624">
        <v>206</v>
      </c>
      <c r="Q3624">
        <v>51</v>
      </c>
      <c r="R3624">
        <v>18</v>
      </c>
      <c r="S3624">
        <v>6</v>
      </c>
      <c r="T3624">
        <v>17</v>
      </c>
      <c r="U3624">
        <v>0</v>
      </c>
      <c r="V3624">
        <v>0</v>
      </c>
      <c r="W3624" s="26">
        <v>0.14012418610722222</v>
      </c>
      <c r="X3624" s="26">
        <v>16.53168229664675</v>
      </c>
      <c r="Y3624" s="26">
        <v>0.92877676907955065</v>
      </c>
      <c r="Z3624" s="26">
        <v>0.55218617807161718</v>
      </c>
      <c r="AA3624" s="26">
        <v>1.4702711273543723</v>
      </c>
      <c r="AB3624" s="26">
        <v>1.412764108503735</v>
      </c>
      <c r="AC3624" s="26">
        <v>0</v>
      </c>
      <c r="AD3624" s="26">
        <v>0</v>
      </c>
      <c r="AE3624" s="26">
        <v>21.035804665763251</v>
      </c>
    </row>
    <row r="3625" spans="1:31" x14ac:dyDescent="0.3">
      <c r="A3625">
        <v>2769614</v>
      </c>
      <c r="B3625">
        <v>1</v>
      </c>
      <c r="C3625" t="s">
        <v>81</v>
      </c>
      <c r="D3625" t="s">
        <v>121</v>
      </c>
      <c r="E3625" t="s">
        <v>157</v>
      </c>
      <c r="F3625" t="s">
        <v>992</v>
      </c>
      <c r="G3625" t="s">
        <v>159</v>
      </c>
      <c r="H3625" t="s">
        <v>149</v>
      </c>
      <c r="I3625" t="s">
        <v>136</v>
      </c>
      <c r="J3625" t="s">
        <v>137</v>
      </c>
      <c r="K3625" t="s">
        <v>138</v>
      </c>
      <c r="L3625" t="s">
        <v>10286</v>
      </c>
      <c r="M3625" t="s">
        <v>10287</v>
      </c>
      <c r="N3625" s="26">
        <v>0.34611111100000003</v>
      </c>
      <c r="O3625">
        <v>8</v>
      </c>
      <c r="P3625">
        <v>1331</v>
      </c>
      <c r="Q3625">
        <v>4</v>
      </c>
      <c r="R3625">
        <v>122</v>
      </c>
      <c r="S3625">
        <v>5</v>
      </c>
      <c r="T3625">
        <v>95</v>
      </c>
      <c r="U3625">
        <v>0</v>
      </c>
      <c r="V3625">
        <v>0</v>
      </c>
      <c r="W3625" s="26">
        <v>0.58504408535999997</v>
      </c>
      <c r="X3625" s="26">
        <v>24.754706031206954</v>
      </c>
      <c r="Y3625" s="26">
        <v>2.7536444081242815</v>
      </c>
      <c r="Z3625" s="26">
        <v>1.8570140261465897</v>
      </c>
      <c r="AA3625" s="26">
        <v>3.3456722630468714</v>
      </c>
      <c r="AB3625" s="26">
        <v>5.8463610084188398</v>
      </c>
      <c r="AC3625" s="26">
        <v>0</v>
      </c>
      <c r="AD3625" s="26">
        <v>0</v>
      </c>
      <c r="AE3625" s="26">
        <v>39.142441822303532</v>
      </c>
    </row>
    <row r="3626" spans="1:31" x14ac:dyDescent="0.3">
      <c r="A3626">
        <v>2769857</v>
      </c>
      <c r="B3626">
        <v>1</v>
      </c>
      <c r="C3626" t="s">
        <v>80</v>
      </c>
      <c r="D3626" t="s">
        <v>94</v>
      </c>
      <c r="E3626" t="s">
        <v>170</v>
      </c>
      <c r="F3626" t="s">
        <v>10288</v>
      </c>
      <c r="G3626" t="s">
        <v>204</v>
      </c>
      <c r="H3626" t="s">
        <v>135</v>
      </c>
      <c r="I3626" t="s">
        <v>136</v>
      </c>
      <c r="J3626" t="s">
        <v>137</v>
      </c>
      <c r="K3626" t="s">
        <v>138</v>
      </c>
      <c r="L3626" t="s">
        <v>10289</v>
      </c>
      <c r="M3626" t="s">
        <v>10290</v>
      </c>
      <c r="N3626" s="26">
        <v>2.676388888</v>
      </c>
      <c r="O3626">
        <v>0</v>
      </c>
      <c r="P3626">
        <v>39</v>
      </c>
      <c r="Q3626">
        <v>0</v>
      </c>
      <c r="R3626">
        <v>0</v>
      </c>
      <c r="S3626">
        <v>0</v>
      </c>
      <c r="T3626">
        <v>18</v>
      </c>
      <c r="U3626">
        <v>0</v>
      </c>
      <c r="V3626">
        <v>0</v>
      </c>
      <c r="W3626" s="26">
        <v>0</v>
      </c>
      <c r="X3626" s="26">
        <v>16.017764229801884</v>
      </c>
      <c r="Y3626" s="26">
        <v>0</v>
      </c>
      <c r="Z3626" s="26">
        <v>0</v>
      </c>
      <c r="AA3626" s="26">
        <v>0</v>
      </c>
      <c r="AB3626" s="26">
        <v>13.958413881058467</v>
      </c>
      <c r="AC3626" s="26">
        <v>0</v>
      </c>
      <c r="AD3626" s="26">
        <v>0</v>
      </c>
      <c r="AE3626" s="26">
        <v>29.976178110860353</v>
      </c>
    </row>
    <row r="3627" spans="1:31" x14ac:dyDescent="0.3">
      <c r="A3627">
        <v>2769565</v>
      </c>
      <c r="B3627">
        <v>1</v>
      </c>
      <c r="C3627" t="s">
        <v>80</v>
      </c>
      <c r="D3627" t="s">
        <v>101</v>
      </c>
      <c r="E3627" t="s">
        <v>141</v>
      </c>
      <c r="F3627" t="s">
        <v>9391</v>
      </c>
      <c r="G3627" t="s">
        <v>344</v>
      </c>
      <c r="H3627" t="s">
        <v>135</v>
      </c>
      <c r="I3627" t="s">
        <v>136</v>
      </c>
      <c r="J3627" t="s">
        <v>137</v>
      </c>
      <c r="K3627" t="s">
        <v>138</v>
      </c>
      <c r="L3627" t="s">
        <v>10291</v>
      </c>
      <c r="M3627" t="s">
        <v>10292</v>
      </c>
      <c r="N3627" s="26">
        <v>1.0425</v>
      </c>
      <c r="O3627">
        <v>0</v>
      </c>
      <c r="P3627">
        <v>279</v>
      </c>
      <c r="Q3627">
        <v>0</v>
      </c>
      <c r="R3627">
        <v>0</v>
      </c>
      <c r="S3627">
        <v>0</v>
      </c>
      <c r="T3627">
        <v>5</v>
      </c>
      <c r="U3627">
        <v>0</v>
      </c>
      <c r="V3627">
        <v>0</v>
      </c>
      <c r="W3627" s="26">
        <v>0</v>
      </c>
      <c r="X3627" s="26">
        <v>24.713402557161938</v>
      </c>
      <c r="Y3627" s="26">
        <v>0</v>
      </c>
      <c r="Z3627" s="26">
        <v>0</v>
      </c>
      <c r="AA3627" s="26">
        <v>0</v>
      </c>
      <c r="AB3627" s="26">
        <v>0.18546916955910292</v>
      </c>
      <c r="AC3627" s="26">
        <v>0</v>
      </c>
      <c r="AD3627" s="26">
        <v>0</v>
      </c>
      <c r="AE3627" s="26">
        <v>24.89887172672104</v>
      </c>
    </row>
    <row r="3628" spans="1:31" x14ac:dyDescent="0.3">
      <c r="A3628">
        <v>2770281</v>
      </c>
      <c r="B3628">
        <v>1</v>
      </c>
      <c r="C3628" t="s">
        <v>81</v>
      </c>
      <c r="D3628" t="s">
        <v>123</v>
      </c>
      <c r="E3628" t="s">
        <v>170</v>
      </c>
      <c r="F3628" t="s">
        <v>10293</v>
      </c>
      <c r="G3628" t="s">
        <v>204</v>
      </c>
      <c r="H3628" t="s">
        <v>135</v>
      </c>
      <c r="I3628" t="s">
        <v>136</v>
      </c>
      <c r="J3628" t="s">
        <v>137</v>
      </c>
      <c r="K3628" t="s">
        <v>138</v>
      </c>
      <c r="L3628" t="s">
        <v>10294</v>
      </c>
      <c r="M3628" t="s">
        <v>10295</v>
      </c>
      <c r="N3628" s="26">
        <v>1.416388888</v>
      </c>
      <c r="O3628">
        <v>0</v>
      </c>
      <c r="P3628">
        <v>320</v>
      </c>
      <c r="Q3628">
        <v>0</v>
      </c>
      <c r="R3628">
        <v>0</v>
      </c>
      <c r="S3628">
        <v>0</v>
      </c>
      <c r="T3628">
        <v>27</v>
      </c>
      <c r="U3628">
        <v>0</v>
      </c>
      <c r="V3628">
        <v>0</v>
      </c>
      <c r="W3628" s="26">
        <v>0</v>
      </c>
      <c r="X3628" s="26">
        <v>90.272244903896492</v>
      </c>
      <c r="Y3628" s="26">
        <v>0</v>
      </c>
      <c r="Z3628" s="26">
        <v>0</v>
      </c>
      <c r="AA3628" s="26">
        <v>0</v>
      </c>
      <c r="AB3628" s="26">
        <v>15.210026335716703</v>
      </c>
      <c r="AC3628" s="26">
        <v>0</v>
      </c>
      <c r="AD3628" s="26">
        <v>0</v>
      </c>
      <c r="AE3628" s="26">
        <v>105.4822712396132</v>
      </c>
    </row>
    <row r="3629" spans="1:31" x14ac:dyDescent="0.3">
      <c r="A3629">
        <v>2769949</v>
      </c>
      <c r="B3629">
        <v>1</v>
      </c>
      <c r="C3629" t="s">
        <v>81</v>
      </c>
      <c r="D3629" t="s">
        <v>123</v>
      </c>
      <c r="E3629" t="s">
        <v>170</v>
      </c>
      <c r="F3629" t="s">
        <v>9979</v>
      </c>
      <c r="G3629" t="s">
        <v>204</v>
      </c>
      <c r="H3629" t="s">
        <v>135</v>
      </c>
      <c r="I3629" t="s">
        <v>136</v>
      </c>
      <c r="J3629" t="s">
        <v>137</v>
      </c>
      <c r="K3629" t="s">
        <v>138</v>
      </c>
      <c r="L3629" t="s">
        <v>10296</v>
      </c>
      <c r="M3629" t="s">
        <v>10297</v>
      </c>
      <c r="N3629" s="26">
        <v>1.016388888</v>
      </c>
      <c r="O3629">
        <v>0</v>
      </c>
      <c r="P3629">
        <v>465</v>
      </c>
      <c r="Q3629">
        <v>0</v>
      </c>
      <c r="R3629">
        <v>0</v>
      </c>
      <c r="S3629">
        <v>0</v>
      </c>
      <c r="T3629">
        <v>32</v>
      </c>
      <c r="U3629">
        <v>0</v>
      </c>
      <c r="V3629">
        <v>0</v>
      </c>
      <c r="W3629" s="26">
        <v>0</v>
      </c>
      <c r="X3629" s="26">
        <v>81.610096200461925</v>
      </c>
      <c r="Y3629" s="26">
        <v>0</v>
      </c>
      <c r="Z3629" s="26">
        <v>0</v>
      </c>
      <c r="AA3629" s="26">
        <v>0</v>
      </c>
      <c r="AB3629" s="26">
        <v>13.970824422810008</v>
      </c>
      <c r="AC3629" s="26">
        <v>0</v>
      </c>
      <c r="AD3629" s="26">
        <v>0</v>
      </c>
      <c r="AE3629" s="26">
        <v>95.580920623271936</v>
      </c>
    </row>
    <row r="3630" spans="1:31" x14ac:dyDescent="0.3">
      <c r="A3630">
        <v>2769594</v>
      </c>
      <c r="B3630">
        <v>1</v>
      </c>
      <c r="C3630" t="s">
        <v>80</v>
      </c>
      <c r="D3630" t="s">
        <v>96</v>
      </c>
      <c r="E3630" t="s">
        <v>170</v>
      </c>
      <c r="F3630" t="s">
        <v>10298</v>
      </c>
      <c r="G3630" t="s">
        <v>204</v>
      </c>
      <c r="H3630" t="s">
        <v>135</v>
      </c>
      <c r="I3630" t="s">
        <v>136</v>
      </c>
      <c r="J3630" t="s">
        <v>137</v>
      </c>
      <c r="K3630" t="s">
        <v>138</v>
      </c>
      <c r="L3630" t="s">
        <v>10299</v>
      </c>
      <c r="M3630" t="s">
        <v>10300</v>
      </c>
      <c r="N3630" s="26">
        <v>3.4402777769999999</v>
      </c>
      <c r="O3630">
        <v>0</v>
      </c>
      <c r="P3630">
        <v>13</v>
      </c>
      <c r="Q3630">
        <v>0</v>
      </c>
      <c r="R3630">
        <v>0</v>
      </c>
      <c r="S3630">
        <v>0</v>
      </c>
      <c r="T3630">
        <v>2</v>
      </c>
      <c r="U3630">
        <v>0</v>
      </c>
      <c r="V3630">
        <v>0</v>
      </c>
      <c r="W3630" s="26">
        <v>0</v>
      </c>
      <c r="X3630" s="26">
        <v>0.68678184700888889</v>
      </c>
      <c r="Y3630" s="26">
        <v>0</v>
      </c>
      <c r="Z3630" s="26">
        <v>0</v>
      </c>
      <c r="AA3630" s="26">
        <v>0</v>
      </c>
      <c r="AB3630" s="26">
        <v>0</v>
      </c>
      <c r="AC3630" s="26">
        <v>0</v>
      </c>
      <c r="AD3630" s="26">
        <v>0</v>
      </c>
      <c r="AE3630" s="26">
        <v>0.68678184700888889</v>
      </c>
    </row>
    <row r="3631" spans="1:31" x14ac:dyDescent="0.3">
      <c r="A3631">
        <v>2769803</v>
      </c>
      <c r="B3631">
        <v>1</v>
      </c>
      <c r="C3631" t="s">
        <v>80</v>
      </c>
      <c r="D3631" t="s">
        <v>85</v>
      </c>
      <c r="E3631" t="s">
        <v>166</v>
      </c>
      <c r="F3631" t="s">
        <v>10301</v>
      </c>
      <c r="G3631" t="s">
        <v>232</v>
      </c>
      <c r="H3631" t="s">
        <v>135</v>
      </c>
      <c r="I3631" t="s">
        <v>136</v>
      </c>
      <c r="J3631" t="s">
        <v>137</v>
      </c>
      <c r="K3631" t="s">
        <v>138</v>
      </c>
      <c r="L3631" t="s">
        <v>10302</v>
      </c>
      <c r="M3631" t="s">
        <v>10303</v>
      </c>
      <c r="N3631" s="26">
        <v>7.9513888880000003</v>
      </c>
      <c r="O3631">
        <v>0</v>
      </c>
      <c r="P3631">
        <v>147</v>
      </c>
      <c r="Q3631">
        <v>0</v>
      </c>
      <c r="R3631">
        <v>0</v>
      </c>
      <c r="S3631">
        <v>0</v>
      </c>
      <c r="T3631">
        <v>2</v>
      </c>
      <c r="U3631">
        <v>0</v>
      </c>
      <c r="V3631">
        <v>0</v>
      </c>
      <c r="W3631" s="26">
        <v>0</v>
      </c>
      <c r="X3631" s="26">
        <v>269.98152616777355</v>
      </c>
      <c r="Y3631" s="26">
        <v>0</v>
      </c>
      <c r="Z3631" s="26">
        <v>0</v>
      </c>
      <c r="AA3631" s="26">
        <v>0</v>
      </c>
      <c r="AB3631" s="26">
        <v>25.225760303986775</v>
      </c>
      <c r="AC3631" s="26">
        <v>0</v>
      </c>
      <c r="AD3631" s="26">
        <v>0</v>
      </c>
      <c r="AE3631" s="26">
        <v>295.20728647176031</v>
      </c>
    </row>
    <row r="3632" spans="1:31" x14ac:dyDescent="0.3">
      <c r="A3632">
        <v>2769995</v>
      </c>
      <c r="B3632">
        <v>1</v>
      </c>
      <c r="C3632" t="s">
        <v>80</v>
      </c>
      <c r="D3632" t="s">
        <v>86</v>
      </c>
      <c r="E3632" t="s">
        <v>146</v>
      </c>
      <c r="F3632" t="s">
        <v>10304</v>
      </c>
      <c r="G3632" t="s">
        <v>159</v>
      </c>
      <c r="H3632" t="s">
        <v>149</v>
      </c>
      <c r="I3632" t="s">
        <v>136</v>
      </c>
      <c r="J3632" t="s">
        <v>137</v>
      </c>
      <c r="K3632" t="s">
        <v>138</v>
      </c>
      <c r="L3632" t="s">
        <v>10305</v>
      </c>
      <c r="M3632" t="s">
        <v>9989</v>
      </c>
      <c r="N3632" s="26">
        <v>0.53916666599999996</v>
      </c>
      <c r="O3632">
        <v>0</v>
      </c>
      <c r="P3632">
        <v>283</v>
      </c>
      <c r="Q3632">
        <v>0</v>
      </c>
      <c r="R3632">
        <v>2</v>
      </c>
      <c r="S3632">
        <v>0</v>
      </c>
      <c r="T3632">
        <v>9</v>
      </c>
      <c r="U3632">
        <v>0</v>
      </c>
      <c r="V3632">
        <v>0</v>
      </c>
      <c r="W3632" s="26">
        <v>0</v>
      </c>
      <c r="X3632" s="26">
        <v>49.584335329399899</v>
      </c>
      <c r="Y3632" s="26">
        <v>0</v>
      </c>
      <c r="Z3632" s="26">
        <v>0.53426377434614702</v>
      </c>
      <c r="AA3632" s="26">
        <v>0</v>
      </c>
      <c r="AB3632" s="26">
        <v>8.4219552393797592</v>
      </c>
      <c r="AC3632" s="26">
        <v>0</v>
      </c>
      <c r="AD3632" s="26">
        <v>0</v>
      </c>
      <c r="AE3632" s="26">
        <v>58.540554343125805</v>
      </c>
    </row>
    <row r="3633" spans="1:31" x14ac:dyDescent="0.3">
      <c r="A3633">
        <v>2769919</v>
      </c>
      <c r="B3633">
        <v>2</v>
      </c>
      <c r="C3633" t="s">
        <v>80</v>
      </c>
      <c r="D3633" t="s">
        <v>103</v>
      </c>
      <c r="E3633" t="s">
        <v>152</v>
      </c>
      <c r="F3633" t="s">
        <v>10306</v>
      </c>
      <c r="G3633" t="s">
        <v>154</v>
      </c>
      <c r="H3633" t="s">
        <v>149</v>
      </c>
      <c r="I3633" t="s">
        <v>136</v>
      </c>
      <c r="J3633" t="s">
        <v>137</v>
      </c>
      <c r="K3633" t="s">
        <v>138</v>
      </c>
      <c r="L3633" t="s">
        <v>10021</v>
      </c>
      <c r="M3633" t="s">
        <v>10307</v>
      </c>
      <c r="N3633" s="26">
        <v>0.41777777700000002</v>
      </c>
      <c r="O3633">
        <v>0</v>
      </c>
      <c r="P3633">
        <v>206</v>
      </c>
      <c r="Q3633">
        <v>0</v>
      </c>
      <c r="R3633">
        <v>76</v>
      </c>
      <c r="S3633">
        <v>1</v>
      </c>
      <c r="T3633">
        <v>75</v>
      </c>
      <c r="U3633">
        <v>1</v>
      </c>
      <c r="V3633">
        <v>0</v>
      </c>
      <c r="W3633" s="26">
        <v>0</v>
      </c>
      <c r="X3633" s="26">
        <v>20.461785682031532</v>
      </c>
      <c r="Y3633" s="26">
        <v>0</v>
      </c>
      <c r="Z3633" s="26">
        <v>3.0321656594428594</v>
      </c>
      <c r="AA3633" s="26">
        <v>1.0770149214583575</v>
      </c>
      <c r="AB3633" s="26">
        <v>21.945520557542011</v>
      </c>
      <c r="AC3633" s="26">
        <v>4.6468073588973331</v>
      </c>
      <c r="AD3633" s="26">
        <v>0</v>
      </c>
      <c r="AE3633" s="26">
        <v>51.163294179372095</v>
      </c>
    </row>
    <row r="3634" spans="1:31" x14ac:dyDescent="0.3">
      <c r="A3634">
        <v>2770095</v>
      </c>
      <c r="B3634">
        <v>1</v>
      </c>
      <c r="C3634" t="s">
        <v>80</v>
      </c>
      <c r="D3634" t="s">
        <v>106</v>
      </c>
      <c r="E3634" t="s">
        <v>170</v>
      </c>
      <c r="F3634" t="s">
        <v>5231</v>
      </c>
      <c r="G3634" t="s">
        <v>204</v>
      </c>
      <c r="H3634" t="s">
        <v>135</v>
      </c>
      <c r="I3634" t="s">
        <v>136</v>
      </c>
      <c r="J3634" t="s">
        <v>137</v>
      </c>
      <c r="K3634" t="s">
        <v>138</v>
      </c>
      <c r="L3634" t="s">
        <v>10308</v>
      </c>
      <c r="M3634" t="s">
        <v>10309</v>
      </c>
      <c r="N3634" s="26">
        <v>1.0169444439999999</v>
      </c>
      <c r="O3634">
        <v>0</v>
      </c>
      <c r="P3634">
        <v>1</v>
      </c>
      <c r="Q3634">
        <v>0</v>
      </c>
      <c r="R3634">
        <v>2</v>
      </c>
      <c r="S3634">
        <v>0</v>
      </c>
      <c r="T3634">
        <v>0</v>
      </c>
      <c r="U3634">
        <v>0</v>
      </c>
      <c r="V3634">
        <v>0</v>
      </c>
      <c r="W3634" s="26">
        <v>0</v>
      </c>
      <c r="X3634" s="26">
        <v>0</v>
      </c>
      <c r="Y3634" s="26">
        <v>0</v>
      </c>
      <c r="Z3634" s="26">
        <v>0</v>
      </c>
      <c r="AA3634" s="26">
        <v>0</v>
      </c>
      <c r="AB3634" s="26">
        <v>0</v>
      </c>
      <c r="AC3634" s="26">
        <v>0</v>
      </c>
      <c r="AD3634" s="26">
        <v>0</v>
      </c>
      <c r="AE3634" s="26">
        <v>0</v>
      </c>
    </row>
    <row r="3635" spans="1:31" x14ac:dyDescent="0.3">
      <c r="A3635">
        <v>2769849</v>
      </c>
      <c r="B3635">
        <v>1</v>
      </c>
      <c r="C3635" t="s">
        <v>80</v>
      </c>
      <c r="D3635" t="s">
        <v>94</v>
      </c>
      <c r="E3635" t="s">
        <v>157</v>
      </c>
      <c r="F3635" t="s">
        <v>7859</v>
      </c>
      <c r="G3635" t="s">
        <v>159</v>
      </c>
      <c r="H3635" t="s">
        <v>149</v>
      </c>
      <c r="I3635" t="s">
        <v>136</v>
      </c>
      <c r="J3635" t="s">
        <v>137</v>
      </c>
      <c r="K3635" t="s">
        <v>138</v>
      </c>
      <c r="L3635" t="s">
        <v>10310</v>
      </c>
      <c r="M3635" t="s">
        <v>10311</v>
      </c>
      <c r="N3635" s="26">
        <v>1.066944444</v>
      </c>
      <c r="O3635">
        <v>0</v>
      </c>
      <c r="P3635">
        <v>526</v>
      </c>
      <c r="Q3635">
        <v>0</v>
      </c>
      <c r="R3635">
        <v>0</v>
      </c>
      <c r="S3635">
        <v>1</v>
      </c>
      <c r="T3635">
        <v>21</v>
      </c>
      <c r="U3635">
        <v>0</v>
      </c>
      <c r="V3635">
        <v>0</v>
      </c>
      <c r="W3635" s="26">
        <v>0</v>
      </c>
      <c r="X3635" s="26">
        <v>42.055904193580673</v>
      </c>
      <c r="Y3635" s="26">
        <v>0</v>
      </c>
      <c r="Z3635" s="26">
        <v>0</v>
      </c>
      <c r="AA3635" s="26">
        <v>0.21241075585426666</v>
      </c>
      <c r="AB3635" s="26">
        <v>10.674173184934244</v>
      </c>
      <c r="AC3635" s="26">
        <v>0</v>
      </c>
      <c r="AD3635" s="26">
        <v>0</v>
      </c>
      <c r="AE3635" s="26">
        <v>52.942488134369185</v>
      </c>
    </row>
    <row r="3636" spans="1:31" x14ac:dyDescent="0.3">
      <c r="A3636">
        <v>2769600</v>
      </c>
      <c r="B3636">
        <v>1</v>
      </c>
      <c r="C3636" t="s">
        <v>80</v>
      </c>
      <c r="D3636" t="s">
        <v>96</v>
      </c>
      <c r="E3636" t="s">
        <v>170</v>
      </c>
      <c r="F3636" t="s">
        <v>7641</v>
      </c>
      <c r="G3636" t="s">
        <v>204</v>
      </c>
      <c r="H3636" t="s">
        <v>135</v>
      </c>
      <c r="I3636" t="s">
        <v>136</v>
      </c>
      <c r="J3636" t="s">
        <v>137</v>
      </c>
      <c r="K3636" t="s">
        <v>138</v>
      </c>
      <c r="L3636" t="s">
        <v>10312</v>
      </c>
      <c r="M3636" t="s">
        <v>10313</v>
      </c>
      <c r="N3636" s="26">
        <v>2.36</v>
      </c>
      <c r="O3636">
        <v>0</v>
      </c>
      <c r="P3636">
        <v>80</v>
      </c>
      <c r="Q3636">
        <v>0</v>
      </c>
      <c r="R3636">
        <v>1</v>
      </c>
      <c r="S3636">
        <v>0</v>
      </c>
      <c r="T3636">
        <v>1</v>
      </c>
      <c r="U3636">
        <v>0</v>
      </c>
      <c r="V3636">
        <v>0</v>
      </c>
      <c r="W3636" s="26">
        <v>0</v>
      </c>
      <c r="X3636" s="26">
        <v>20.980519484152271</v>
      </c>
      <c r="Y3636" s="26">
        <v>0</v>
      </c>
      <c r="Z3636" s="26">
        <v>0</v>
      </c>
      <c r="AA3636" s="26">
        <v>0</v>
      </c>
      <c r="AB3636" s="26">
        <v>0</v>
      </c>
      <c r="AC3636" s="26">
        <v>0</v>
      </c>
      <c r="AD3636" s="26">
        <v>0</v>
      </c>
      <c r="AE3636" s="26">
        <v>20.980519484152271</v>
      </c>
    </row>
    <row r="3637" spans="1:31" x14ac:dyDescent="0.3">
      <c r="A3637">
        <v>2770035</v>
      </c>
      <c r="B3637">
        <v>1</v>
      </c>
      <c r="C3637" t="s">
        <v>81</v>
      </c>
      <c r="D3637" t="s">
        <v>112</v>
      </c>
      <c r="E3637" t="s">
        <v>157</v>
      </c>
      <c r="F3637" t="s">
        <v>6213</v>
      </c>
      <c r="G3637" t="s">
        <v>628</v>
      </c>
      <c r="H3637" t="s">
        <v>149</v>
      </c>
      <c r="I3637" t="s">
        <v>136</v>
      </c>
      <c r="J3637" t="s">
        <v>137</v>
      </c>
      <c r="K3637" t="s">
        <v>187</v>
      </c>
      <c r="L3637" t="s">
        <v>10314</v>
      </c>
      <c r="M3637" t="s">
        <v>10315</v>
      </c>
      <c r="N3637" s="26">
        <v>1.0577777770000001</v>
      </c>
      <c r="O3637">
        <v>0</v>
      </c>
      <c r="P3637">
        <v>466</v>
      </c>
      <c r="Q3637">
        <v>19</v>
      </c>
      <c r="R3637">
        <v>97</v>
      </c>
      <c r="S3637">
        <v>25</v>
      </c>
      <c r="T3637">
        <v>236</v>
      </c>
      <c r="U3637">
        <v>5</v>
      </c>
      <c r="V3637">
        <v>0</v>
      </c>
      <c r="W3637" s="26">
        <v>0</v>
      </c>
      <c r="X3637" s="26">
        <v>94.553959717781311</v>
      </c>
      <c r="Y3637" s="26">
        <v>0.78027232540444447</v>
      </c>
      <c r="Z3637" s="26">
        <v>5.8051668183402025</v>
      </c>
      <c r="AA3637" s="26">
        <v>227.47373433282152</v>
      </c>
      <c r="AB3637" s="26">
        <v>169.70041680953724</v>
      </c>
      <c r="AC3637" s="26">
        <v>319.46472693931526</v>
      </c>
      <c r="AD3637" s="26">
        <v>0</v>
      </c>
      <c r="AE3637" s="26">
        <v>817.77827694320001</v>
      </c>
    </row>
    <row r="3638" spans="1:31" x14ac:dyDescent="0.3">
      <c r="A3638">
        <v>2769591</v>
      </c>
      <c r="B3638">
        <v>2</v>
      </c>
      <c r="C3638" t="s">
        <v>80</v>
      </c>
      <c r="D3638" t="s">
        <v>103</v>
      </c>
      <c r="E3638" t="s">
        <v>152</v>
      </c>
      <c r="F3638" t="s">
        <v>10316</v>
      </c>
      <c r="G3638" t="s">
        <v>154</v>
      </c>
      <c r="H3638" t="s">
        <v>149</v>
      </c>
      <c r="I3638" t="s">
        <v>136</v>
      </c>
      <c r="J3638" t="s">
        <v>137</v>
      </c>
      <c r="K3638" t="s">
        <v>138</v>
      </c>
      <c r="L3638" t="s">
        <v>10266</v>
      </c>
      <c r="M3638" t="s">
        <v>10317</v>
      </c>
      <c r="N3638" s="26">
        <v>1.1372222219999999</v>
      </c>
      <c r="O3638">
        <v>24</v>
      </c>
      <c r="P3638">
        <v>2733</v>
      </c>
      <c r="Q3638">
        <v>34</v>
      </c>
      <c r="R3638">
        <v>217</v>
      </c>
      <c r="S3638">
        <v>67</v>
      </c>
      <c r="T3638">
        <v>860</v>
      </c>
      <c r="U3638">
        <v>5</v>
      </c>
      <c r="V3638">
        <v>0</v>
      </c>
      <c r="W3638" s="26">
        <v>19.93009746183251</v>
      </c>
      <c r="X3638" s="26">
        <v>528.78126215842792</v>
      </c>
      <c r="Y3638" s="26">
        <v>157.4742153131296</v>
      </c>
      <c r="Z3638" s="26">
        <v>58.173553511504949</v>
      </c>
      <c r="AA3638" s="26">
        <v>363.21617171798988</v>
      </c>
      <c r="AB3638" s="26">
        <v>414.06771902749074</v>
      </c>
      <c r="AC3638" s="26">
        <v>206.08198737098303</v>
      </c>
      <c r="AD3638" s="26">
        <v>0</v>
      </c>
      <c r="AE3638" s="26">
        <v>1747.7250065613584</v>
      </c>
    </row>
    <row r="3639" spans="1:31" x14ac:dyDescent="0.3">
      <c r="A3639">
        <v>2769640</v>
      </c>
      <c r="B3639">
        <v>1</v>
      </c>
      <c r="C3639" t="s">
        <v>81</v>
      </c>
      <c r="D3639" t="s">
        <v>121</v>
      </c>
      <c r="E3639" t="s">
        <v>152</v>
      </c>
      <c r="F3639" t="s">
        <v>5944</v>
      </c>
      <c r="G3639" t="s">
        <v>159</v>
      </c>
      <c r="H3639" t="s">
        <v>149</v>
      </c>
      <c r="I3639" t="s">
        <v>136</v>
      </c>
      <c r="J3639" t="s">
        <v>137</v>
      </c>
      <c r="K3639" t="s">
        <v>138</v>
      </c>
      <c r="L3639" t="s">
        <v>10318</v>
      </c>
      <c r="M3639" t="s">
        <v>10319</v>
      </c>
      <c r="N3639" s="26">
        <v>1.6955555550000001</v>
      </c>
      <c r="O3639">
        <v>1</v>
      </c>
      <c r="P3639">
        <v>127</v>
      </c>
      <c r="Q3639">
        <v>2</v>
      </c>
      <c r="R3639">
        <v>2</v>
      </c>
      <c r="S3639">
        <v>1</v>
      </c>
      <c r="T3639">
        <v>0</v>
      </c>
      <c r="U3639">
        <v>0</v>
      </c>
      <c r="V3639">
        <v>0</v>
      </c>
      <c r="W3639" s="26">
        <v>0.40474147611333333</v>
      </c>
      <c r="X3639" s="26">
        <v>19.750533439669564</v>
      </c>
      <c r="Y3639" s="26">
        <v>0.62376956359111102</v>
      </c>
      <c r="Z3639" s="26">
        <v>0</v>
      </c>
      <c r="AA3639" s="26">
        <v>2.7309150077645334</v>
      </c>
      <c r="AB3639" s="26">
        <v>0</v>
      </c>
      <c r="AC3639" s="26">
        <v>0</v>
      </c>
      <c r="AD3639" s="26">
        <v>0</v>
      </c>
      <c r="AE3639" s="26">
        <v>23.509959487138541</v>
      </c>
    </row>
    <row r="3640" spans="1:31" x14ac:dyDescent="0.3">
      <c r="A3640">
        <v>2770181</v>
      </c>
      <c r="B3640">
        <v>1</v>
      </c>
      <c r="C3640" t="s">
        <v>80</v>
      </c>
      <c r="D3640" t="s">
        <v>85</v>
      </c>
      <c r="E3640" t="s">
        <v>166</v>
      </c>
      <c r="F3640" t="s">
        <v>3529</v>
      </c>
      <c r="G3640" t="s">
        <v>425</v>
      </c>
      <c r="H3640" t="s">
        <v>135</v>
      </c>
      <c r="I3640" t="s">
        <v>136</v>
      </c>
      <c r="J3640" t="s">
        <v>137</v>
      </c>
      <c r="K3640" t="s">
        <v>138</v>
      </c>
      <c r="L3640" t="s">
        <v>10320</v>
      </c>
      <c r="M3640" t="s">
        <v>10321</v>
      </c>
      <c r="N3640" s="26">
        <v>7.250277777</v>
      </c>
      <c r="O3640">
        <v>0</v>
      </c>
      <c r="P3640">
        <v>56</v>
      </c>
      <c r="Q3640">
        <v>0</v>
      </c>
      <c r="R3640">
        <v>0</v>
      </c>
      <c r="S3640">
        <v>0</v>
      </c>
      <c r="T3640">
        <v>19</v>
      </c>
      <c r="U3640">
        <v>0</v>
      </c>
      <c r="V3640">
        <v>0</v>
      </c>
      <c r="W3640" s="26">
        <v>0</v>
      </c>
      <c r="X3640" s="26">
        <v>82.758300628071126</v>
      </c>
      <c r="Y3640" s="26">
        <v>0</v>
      </c>
      <c r="Z3640" s="26">
        <v>0</v>
      </c>
      <c r="AA3640" s="26">
        <v>0</v>
      </c>
      <c r="AB3640" s="26">
        <v>168.53090908356333</v>
      </c>
      <c r="AC3640" s="26">
        <v>0</v>
      </c>
      <c r="AD3640" s="26">
        <v>0</v>
      </c>
      <c r="AE3640" s="26">
        <v>251.28920971163444</v>
      </c>
    </row>
    <row r="3641" spans="1:31" x14ac:dyDescent="0.3">
      <c r="A3641">
        <v>2769866</v>
      </c>
      <c r="B3641">
        <v>1</v>
      </c>
      <c r="C3641" t="s">
        <v>80</v>
      </c>
      <c r="D3641" t="s">
        <v>90</v>
      </c>
      <c r="E3641" t="s">
        <v>132</v>
      </c>
      <c r="F3641" t="s">
        <v>10322</v>
      </c>
      <c r="G3641" t="s">
        <v>134</v>
      </c>
      <c r="H3641" t="s">
        <v>135</v>
      </c>
      <c r="I3641" t="s">
        <v>136</v>
      </c>
      <c r="J3641" t="s">
        <v>137</v>
      </c>
      <c r="K3641" t="s">
        <v>138</v>
      </c>
      <c r="L3641" t="s">
        <v>10323</v>
      </c>
      <c r="M3641" t="s">
        <v>10324</v>
      </c>
      <c r="N3641" s="26">
        <v>0.70499999999999996</v>
      </c>
      <c r="O3641">
        <v>0</v>
      </c>
      <c r="P3641">
        <v>11</v>
      </c>
      <c r="Q3641">
        <v>0</v>
      </c>
      <c r="R3641">
        <v>0</v>
      </c>
      <c r="S3641">
        <v>0</v>
      </c>
      <c r="T3641">
        <v>1</v>
      </c>
      <c r="U3641">
        <v>0</v>
      </c>
      <c r="V3641">
        <v>0</v>
      </c>
      <c r="W3641" s="26">
        <v>0</v>
      </c>
      <c r="X3641" s="26">
        <v>1.6360624703113529</v>
      </c>
      <c r="Y3641" s="26">
        <v>0</v>
      </c>
      <c r="Z3641" s="26">
        <v>0</v>
      </c>
      <c r="AA3641" s="26">
        <v>0</v>
      </c>
      <c r="AB3641" s="26">
        <v>0.8842834937177777</v>
      </c>
      <c r="AC3641" s="26">
        <v>0</v>
      </c>
      <c r="AD3641" s="26">
        <v>0</v>
      </c>
      <c r="AE3641" s="26">
        <v>2.5203459640291306</v>
      </c>
    </row>
    <row r="3642" spans="1:31" x14ac:dyDescent="0.3">
      <c r="A3642">
        <v>2769889</v>
      </c>
      <c r="B3642">
        <v>1</v>
      </c>
      <c r="C3642" t="s">
        <v>81</v>
      </c>
      <c r="D3642" t="s">
        <v>113</v>
      </c>
      <c r="E3642" t="s">
        <v>141</v>
      </c>
      <c r="F3642" t="s">
        <v>10325</v>
      </c>
      <c r="G3642" t="s">
        <v>1313</v>
      </c>
      <c r="H3642" t="s">
        <v>135</v>
      </c>
      <c r="I3642" t="s">
        <v>136</v>
      </c>
      <c r="J3642" t="s">
        <v>137</v>
      </c>
      <c r="K3642" t="s">
        <v>138</v>
      </c>
      <c r="L3642" t="s">
        <v>10326</v>
      </c>
      <c r="M3642" t="s">
        <v>10327</v>
      </c>
      <c r="N3642" s="26">
        <v>1.8386111110000001</v>
      </c>
      <c r="O3642">
        <v>0</v>
      </c>
      <c r="P3642">
        <v>306</v>
      </c>
      <c r="Q3642">
        <v>0</v>
      </c>
      <c r="R3642">
        <v>26</v>
      </c>
      <c r="S3642">
        <v>0</v>
      </c>
      <c r="T3642">
        <v>31</v>
      </c>
      <c r="U3642">
        <v>0</v>
      </c>
      <c r="V3642">
        <v>0</v>
      </c>
      <c r="W3642" s="26">
        <v>0</v>
      </c>
      <c r="X3642" s="26">
        <v>7.4635231125916848</v>
      </c>
      <c r="Y3642" s="26">
        <v>0</v>
      </c>
      <c r="Z3642" s="26">
        <v>0.87129527398128137</v>
      </c>
      <c r="AA3642" s="26">
        <v>0</v>
      </c>
      <c r="AB3642" s="26">
        <v>22.925534925522232</v>
      </c>
      <c r="AC3642" s="26">
        <v>0</v>
      </c>
      <c r="AD3642" s="26">
        <v>0</v>
      </c>
      <c r="AE3642" s="26">
        <v>31.260353312095198</v>
      </c>
    </row>
    <row r="3643" spans="1:31" x14ac:dyDescent="0.3">
      <c r="A3643">
        <v>2769746</v>
      </c>
      <c r="B3643">
        <v>1</v>
      </c>
      <c r="C3643" t="s">
        <v>81</v>
      </c>
      <c r="D3643" t="s">
        <v>122</v>
      </c>
      <c r="E3643" t="s">
        <v>141</v>
      </c>
      <c r="F3643" t="s">
        <v>10328</v>
      </c>
      <c r="G3643" t="s">
        <v>344</v>
      </c>
      <c r="H3643" t="s">
        <v>135</v>
      </c>
      <c r="I3643" t="s">
        <v>136</v>
      </c>
      <c r="J3643" t="s">
        <v>137</v>
      </c>
      <c r="K3643" t="s">
        <v>138</v>
      </c>
      <c r="L3643" t="s">
        <v>10329</v>
      </c>
      <c r="M3643" t="s">
        <v>10330</v>
      </c>
      <c r="N3643" s="26">
        <v>2.0352777770000001</v>
      </c>
      <c r="O3643">
        <v>0</v>
      </c>
      <c r="P3643">
        <v>28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 s="26">
        <v>0</v>
      </c>
      <c r="X3643" s="26">
        <v>12.841778098788561</v>
      </c>
      <c r="Y3643" s="26">
        <v>0</v>
      </c>
      <c r="Z3643" s="26">
        <v>0</v>
      </c>
      <c r="AA3643" s="26">
        <v>0</v>
      </c>
      <c r="AB3643" s="26">
        <v>0</v>
      </c>
      <c r="AC3643" s="26">
        <v>0</v>
      </c>
      <c r="AD3643" s="26">
        <v>0</v>
      </c>
      <c r="AE3643" s="26">
        <v>12.841778098788561</v>
      </c>
    </row>
    <row r="3644" spans="1:31" x14ac:dyDescent="0.3">
      <c r="A3644">
        <v>2769703</v>
      </c>
      <c r="B3644">
        <v>1</v>
      </c>
      <c r="C3644" t="s">
        <v>81</v>
      </c>
      <c r="D3644" t="s">
        <v>124</v>
      </c>
      <c r="E3644" t="s">
        <v>132</v>
      </c>
      <c r="F3644" t="s">
        <v>10331</v>
      </c>
      <c r="G3644" t="s">
        <v>197</v>
      </c>
      <c r="H3644" t="s">
        <v>135</v>
      </c>
      <c r="I3644" t="s">
        <v>136</v>
      </c>
      <c r="J3644" t="s">
        <v>137</v>
      </c>
      <c r="K3644" t="s">
        <v>138</v>
      </c>
      <c r="L3644" t="s">
        <v>10332</v>
      </c>
      <c r="M3644" t="s">
        <v>10333</v>
      </c>
      <c r="N3644" s="26">
        <v>2.400833333</v>
      </c>
      <c r="O3644">
        <v>0</v>
      </c>
      <c r="P3644">
        <v>1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 s="26">
        <v>0</v>
      </c>
      <c r="X3644" s="26">
        <v>9.8448747046415347E-2</v>
      </c>
      <c r="Y3644" s="26">
        <v>0</v>
      </c>
      <c r="Z3644" s="26">
        <v>0</v>
      </c>
      <c r="AA3644" s="26">
        <v>0</v>
      </c>
      <c r="AB3644" s="26">
        <v>0</v>
      </c>
      <c r="AC3644" s="26">
        <v>0</v>
      </c>
      <c r="AD3644" s="26">
        <v>0</v>
      </c>
      <c r="AE3644" s="26">
        <v>9.8448747046415347E-2</v>
      </c>
    </row>
    <row r="3645" spans="1:31" x14ac:dyDescent="0.3">
      <c r="A3645">
        <v>2769680</v>
      </c>
      <c r="B3645">
        <v>1</v>
      </c>
      <c r="C3645" t="s">
        <v>81</v>
      </c>
      <c r="D3645" t="s">
        <v>112</v>
      </c>
      <c r="E3645" t="s">
        <v>170</v>
      </c>
      <c r="F3645" t="s">
        <v>10334</v>
      </c>
      <c r="G3645" t="s">
        <v>204</v>
      </c>
      <c r="H3645" t="s">
        <v>135</v>
      </c>
      <c r="I3645" t="s">
        <v>136</v>
      </c>
      <c r="J3645" t="s">
        <v>137</v>
      </c>
      <c r="K3645" t="s">
        <v>138</v>
      </c>
      <c r="L3645" t="s">
        <v>10335</v>
      </c>
      <c r="M3645" t="s">
        <v>10336</v>
      </c>
      <c r="N3645" s="26">
        <v>4.9430555549999999</v>
      </c>
      <c r="O3645">
        <v>0</v>
      </c>
      <c r="P3645">
        <v>12</v>
      </c>
      <c r="Q3645">
        <v>0</v>
      </c>
      <c r="R3645">
        <v>2</v>
      </c>
      <c r="S3645">
        <v>0</v>
      </c>
      <c r="T3645">
        <v>0</v>
      </c>
      <c r="U3645">
        <v>0</v>
      </c>
      <c r="V3645">
        <v>0</v>
      </c>
      <c r="W3645" s="26">
        <v>0</v>
      </c>
      <c r="X3645" s="26">
        <v>16.331298650415334</v>
      </c>
      <c r="Y3645" s="26">
        <v>0</v>
      </c>
      <c r="Z3645" s="26">
        <v>0</v>
      </c>
      <c r="AA3645" s="26">
        <v>0</v>
      </c>
      <c r="AB3645" s="26">
        <v>0</v>
      </c>
      <c r="AC3645" s="26">
        <v>0</v>
      </c>
      <c r="AD3645" s="26">
        <v>0</v>
      </c>
      <c r="AE3645" s="26">
        <v>16.331298650415334</v>
      </c>
    </row>
    <row r="3646" spans="1:31" x14ac:dyDescent="0.3">
      <c r="A3646">
        <v>2769846</v>
      </c>
      <c r="B3646">
        <v>1</v>
      </c>
      <c r="C3646" t="s">
        <v>80</v>
      </c>
      <c r="D3646" t="s">
        <v>106</v>
      </c>
      <c r="E3646" t="s">
        <v>170</v>
      </c>
      <c r="F3646" t="s">
        <v>10337</v>
      </c>
      <c r="G3646" t="s">
        <v>204</v>
      </c>
      <c r="H3646" t="s">
        <v>135</v>
      </c>
      <c r="I3646" t="s">
        <v>136</v>
      </c>
      <c r="J3646" t="s">
        <v>137</v>
      </c>
      <c r="K3646" t="s">
        <v>138</v>
      </c>
      <c r="L3646" t="s">
        <v>10338</v>
      </c>
      <c r="M3646" t="s">
        <v>10339</v>
      </c>
      <c r="N3646" s="26">
        <v>1.4750000000000001</v>
      </c>
      <c r="O3646">
        <v>0</v>
      </c>
      <c r="P3646">
        <v>0</v>
      </c>
      <c r="Q3646">
        <v>0</v>
      </c>
      <c r="R3646">
        <v>2</v>
      </c>
      <c r="S3646">
        <v>0</v>
      </c>
      <c r="T3646">
        <v>1</v>
      </c>
      <c r="U3646">
        <v>0</v>
      </c>
      <c r="V3646">
        <v>0</v>
      </c>
      <c r="W3646" s="26">
        <v>0</v>
      </c>
      <c r="X3646" s="26">
        <v>0</v>
      </c>
      <c r="Y3646" s="26">
        <v>0</v>
      </c>
      <c r="Z3646" s="26">
        <v>0</v>
      </c>
      <c r="AA3646" s="26">
        <v>0</v>
      </c>
      <c r="AB3646" s="26">
        <v>0</v>
      </c>
      <c r="AC3646" s="26">
        <v>0</v>
      </c>
      <c r="AD3646" s="26">
        <v>0</v>
      </c>
      <c r="AE3646" s="26">
        <v>0</v>
      </c>
    </row>
    <row r="3647" spans="1:31" x14ac:dyDescent="0.3">
      <c r="A3647">
        <v>2769823</v>
      </c>
      <c r="B3647">
        <v>1</v>
      </c>
      <c r="C3647" t="s">
        <v>81</v>
      </c>
      <c r="D3647" t="s">
        <v>117</v>
      </c>
      <c r="E3647" t="s">
        <v>132</v>
      </c>
      <c r="F3647" t="s">
        <v>10340</v>
      </c>
      <c r="G3647" t="s">
        <v>197</v>
      </c>
      <c r="H3647" t="s">
        <v>135</v>
      </c>
      <c r="I3647" t="s">
        <v>136</v>
      </c>
      <c r="J3647" t="s">
        <v>137</v>
      </c>
      <c r="K3647" t="s">
        <v>138</v>
      </c>
      <c r="L3647" t="s">
        <v>10341</v>
      </c>
      <c r="M3647" t="s">
        <v>10342</v>
      </c>
      <c r="N3647" s="26">
        <v>5.2491666659999998</v>
      </c>
      <c r="O3647">
        <v>0</v>
      </c>
      <c r="P3647">
        <v>1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 s="26">
        <v>0</v>
      </c>
      <c r="X3647" s="26">
        <v>2.3864786790599726</v>
      </c>
      <c r="Y3647" s="26">
        <v>0</v>
      </c>
      <c r="Z3647" s="26">
        <v>0</v>
      </c>
      <c r="AA3647" s="26">
        <v>0</v>
      </c>
      <c r="AB3647" s="26">
        <v>0</v>
      </c>
      <c r="AC3647" s="26">
        <v>0</v>
      </c>
      <c r="AD3647" s="26">
        <v>0</v>
      </c>
      <c r="AE3647" s="26">
        <v>2.3864786790599726</v>
      </c>
    </row>
    <row r="3648" spans="1:31" x14ac:dyDescent="0.3">
      <c r="A3648">
        <v>2769554</v>
      </c>
      <c r="B3648">
        <v>1</v>
      </c>
      <c r="C3648" t="s">
        <v>80</v>
      </c>
      <c r="D3648" t="s">
        <v>103</v>
      </c>
      <c r="E3648" t="s">
        <v>152</v>
      </c>
      <c r="F3648" t="s">
        <v>10316</v>
      </c>
      <c r="G3648" t="s">
        <v>159</v>
      </c>
      <c r="H3648" t="s">
        <v>149</v>
      </c>
      <c r="I3648" t="s">
        <v>136</v>
      </c>
      <c r="J3648" t="s">
        <v>137</v>
      </c>
      <c r="K3648" t="s">
        <v>138</v>
      </c>
      <c r="L3648" t="s">
        <v>10343</v>
      </c>
      <c r="M3648" t="s">
        <v>10344</v>
      </c>
      <c r="N3648" s="26">
        <v>2.4175</v>
      </c>
      <c r="O3648">
        <v>24</v>
      </c>
      <c r="P3648">
        <v>2733</v>
      </c>
      <c r="Q3648">
        <v>34</v>
      </c>
      <c r="R3648">
        <v>217</v>
      </c>
      <c r="S3648">
        <v>67</v>
      </c>
      <c r="T3648">
        <v>860</v>
      </c>
      <c r="U3648">
        <v>5</v>
      </c>
      <c r="V3648">
        <v>0</v>
      </c>
      <c r="W3648" s="26">
        <v>30.2388275239819</v>
      </c>
      <c r="X3648" s="26">
        <v>1014.3287611850683</v>
      </c>
      <c r="Y3648" s="26">
        <v>287.76880039561723</v>
      </c>
      <c r="Z3648" s="26">
        <v>109.40401730524886</v>
      </c>
      <c r="AA3648" s="26">
        <v>659.67496765809335</v>
      </c>
      <c r="AB3648" s="26">
        <v>543.88762169179427</v>
      </c>
      <c r="AC3648" s="26">
        <v>366.94584924362459</v>
      </c>
      <c r="AD3648" s="26">
        <v>0</v>
      </c>
      <c r="AE3648" s="26">
        <v>3012.2488450034284</v>
      </c>
    </row>
    <row r="3649" spans="1:31" x14ac:dyDescent="0.3">
      <c r="A3649">
        <v>2769574</v>
      </c>
      <c r="B3649">
        <v>1</v>
      </c>
      <c r="C3649" t="s">
        <v>81</v>
      </c>
      <c r="D3649" t="s">
        <v>116</v>
      </c>
      <c r="E3649" t="s">
        <v>157</v>
      </c>
      <c r="F3649" t="s">
        <v>9574</v>
      </c>
      <c r="G3649" t="s">
        <v>159</v>
      </c>
      <c r="H3649" t="s">
        <v>149</v>
      </c>
      <c r="I3649" t="s">
        <v>136</v>
      </c>
      <c r="J3649" t="s">
        <v>137</v>
      </c>
      <c r="K3649" t="s">
        <v>138</v>
      </c>
      <c r="L3649" t="s">
        <v>10345</v>
      </c>
      <c r="M3649" t="s">
        <v>10346</v>
      </c>
      <c r="N3649" s="26">
        <v>0.193333333</v>
      </c>
      <c r="O3649">
        <v>7</v>
      </c>
      <c r="P3649">
        <v>994</v>
      </c>
      <c r="Q3649">
        <v>122</v>
      </c>
      <c r="R3649">
        <v>225</v>
      </c>
      <c r="S3649">
        <v>12</v>
      </c>
      <c r="T3649">
        <v>107</v>
      </c>
      <c r="U3649">
        <v>2</v>
      </c>
      <c r="V3649">
        <v>0</v>
      </c>
      <c r="W3649" s="26">
        <v>0.10018839031999999</v>
      </c>
      <c r="X3649" s="26">
        <v>20.634281964720021</v>
      </c>
      <c r="Y3649" s="26">
        <v>4.5600414745713449</v>
      </c>
      <c r="Z3649" s="26">
        <v>2.1785092652467211</v>
      </c>
      <c r="AA3649" s="26">
        <v>4.402124562147983</v>
      </c>
      <c r="AB3649" s="26">
        <v>4.188921825820648</v>
      </c>
      <c r="AC3649" s="26">
        <v>1.2683265211025225</v>
      </c>
      <c r="AD3649" s="26">
        <v>0</v>
      </c>
      <c r="AE3649" s="26">
        <v>37.332394003929238</v>
      </c>
    </row>
    <row r="3650" spans="1:31" x14ac:dyDescent="0.3">
      <c r="A3650">
        <v>2770052</v>
      </c>
      <c r="B3650">
        <v>1</v>
      </c>
      <c r="C3650" t="s">
        <v>80</v>
      </c>
      <c r="D3650" t="s">
        <v>85</v>
      </c>
      <c r="E3650" t="s">
        <v>132</v>
      </c>
      <c r="F3650" t="s">
        <v>10347</v>
      </c>
      <c r="G3650" t="s">
        <v>134</v>
      </c>
      <c r="H3650" t="s">
        <v>135</v>
      </c>
      <c r="I3650" t="s">
        <v>136</v>
      </c>
      <c r="J3650" t="s">
        <v>137</v>
      </c>
      <c r="K3650" t="s">
        <v>138</v>
      </c>
      <c r="L3650" t="s">
        <v>10348</v>
      </c>
      <c r="M3650" t="s">
        <v>10349</v>
      </c>
      <c r="N3650" s="26">
        <v>5.5525000000000002</v>
      </c>
      <c r="O3650">
        <v>0</v>
      </c>
      <c r="P3650">
        <v>11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 s="26">
        <v>0</v>
      </c>
      <c r="X3650" s="26">
        <v>19.38838645570479</v>
      </c>
      <c r="Y3650" s="26">
        <v>0</v>
      </c>
      <c r="Z3650" s="26">
        <v>0</v>
      </c>
      <c r="AA3650" s="26">
        <v>0</v>
      </c>
      <c r="AB3650" s="26">
        <v>0</v>
      </c>
      <c r="AC3650" s="26">
        <v>0</v>
      </c>
      <c r="AD3650" s="26">
        <v>0</v>
      </c>
      <c r="AE3650" s="26">
        <v>19.38838645570479</v>
      </c>
    </row>
    <row r="3651" spans="1:31" x14ac:dyDescent="0.3">
      <c r="A3651">
        <v>2770450</v>
      </c>
      <c r="B3651">
        <v>1</v>
      </c>
      <c r="C3651" t="s">
        <v>80</v>
      </c>
      <c r="D3651" t="s">
        <v>83</v>
      </c>
      <c r="E3651" t="s">
        <v>132</v>
      </c>
      <c r="F3651" t="s">
        <v>10350</v>
      </c>
      <c r="G3651" t="s">
        <v>197</v>
      </c>
      <c r="H3651" t="s">
        <v>135</v>
      </c>
      <c r="I3651" t="s">
        <v>136</v>
      </c>
      <c r="J3651" t="s">
        <v>137</v>
      </c>
      <c r="K3651" t="s">
        <v>138</v>
      </c>
      <c r="L3651" t="s">
        <v>10351</v>
      </c>
      <c r="M3651" t="s">
        <v>10352</v>
      </c>
      <c r="N3651" s="26">
        <v>1.359444444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1</v>
      </c>
      <c r="U3651">
        <v>0</v>
      </c>
      <c r="V3651">
        <v>0</v>
      </c>
      <c r="W3651" s="26">
        <v>0</v>
      </c>
      <c r="X3651" s="26">
        <v>0</v>
      </c>
      <c r="Y3651" s="26">
        <v>0</v>
      </c>
      <c r="Z3651" s="26">
        <v>0</v>
      </c>
      <c r="AA3651" s="26">
        <v>0</v>
      </c>
      <c r="AB3651" s="26">
        <v>0</v>
      </c>
      <c r="AC3651" s="26">
        <v>0</v>
      </c>
      <c r="AD3651" s="26">
        <v>0</v>
      </c>
      <c r="AE3651" s="26">
        <v>0</v>
      </c>
    </row>
    <row r="3652" spans="1:31" x14ac:dyDescent="0.3">
      <c r="A3652">
        <v>2769809</v>
      </c>
      <c r="B3652">
        <v>1</v>
      </c>
      <c r="C3652" t="s">
        <v>80</v>
      </c>
      <c r="D3652" t="s">
        <v>105</v>
      </c>
      <c r="E3652" t="s">
        <v>166</v>
      </c>
      <c r="F3652" t="s">
        <v>8071</v>
      </c>
      <c r="G3652" t="s">
        <v>204</v>
      </c>
      <c r="H3652" t="s">
        <v>135</v>
      </c>
      <c r="I3652" t="s">
        <v>136</v>
      </c>
      <c r="J3652" t="s">
        <v>137</v>
      </c>
      <c r="K3652" t="s">
        <v>138</v>
      </c>
      <c r="L3652" t="s">
        <v>10353</v>
      </c>
      <c r="M3652" t="s">
        <v>10354</v>
      </c>
      <c r="N3652" s="26">
        <v>0.55916666599999998</v>
      </c>
      <c r="O3652">
        <v>0</v>
      </c>
      <c r="P3652">
        <v>51</v>
      </c>
      <c r="Q3652">
        <v>0</v>
      </c>
      <c r="R3652">
        <v>0</v>
      </c>
      <c r="S3652">
        <v>0</v>
      </c>
      <c r="T3652">
        <v>4</v>
      </c>
      <c r="U3652">
        <v>0</v>
      </c>
      <c r="V3652">
        <v>0</v>
      </c>
      <c r="W3652" s="26">
        <v>0</v>
      </c>
      <c r="X3652" s="26">
        <v>6.9155368402595991</v>
      </c>
      <c r="Y3652" s="26">
        <v>0</v>
      </c>
      <c r="Z3652" s="26">
        <v>0</v>
      </c>
      <c r="AA3652" s="26">
        <v>0</v>
      </c>
      <c r="AB3652" s="26">
        <v>12.725486239384459</v>
      </c>
      <c r="AC3652" s="26">
        <v>0</v>
      </c>
      <c r="AD3652" s="26">
        <v>0</v>
      </c>
      <c r="AE3652" s="26">
        <v>19.641023079644057</v>
      </c>
    </row>
    <row r="3653" spans="1:31" x14ac:dyDescent="0.3">
      <c r="A3653">
        <v>2769517</v>
      </c>
      <c r="B3653">
        <v>1</v>
      </c>
      <c r="C3653" t="s">
        <v>80</v>
      </c>
      <c r="D3653" t="s">
        <v>88</v>
      </c>
      <c r="E3653" t="s">
        <v>132</v>
      </c>
      <c r="F3653" t="s">
        <v>10355</v>
      </c>
      <c r="G3653" t="s">
        <v>134</v>
      </c>
      <c r="H3653" t="s">
        <v>135</v>
      </c>
      <c r="I3653" t="s">
        <v>136</v>
      </c>
      <c r="J3653" t="s">
        <v>137</v>
      </c>
      <c r="K3653" t="s">
        <v>138</v>
      </c>
      <c r="L3653" t="s">
        <v>10356</v>
      </c>
      <c r="M3653" t="s">
        <v>10357</v>
      </c>
      <c r="N3653" s="26">
        <v>1.481944444</v>
      </c>
      <c r="O3653">
        <v>0</v>
      </c>
      <c r="P3653">
        <v>24</v>
      </c>
      <c r="Q3653">
        <v>0</v>
      </c>
      <c r="R3653">
        <v>0</v>
      </c>
      <c r="S3653">
        <v>0</v>
      </c>
      <c r="T3653">
        <v>1</v>
      </c>
      <c r="U3653">
        <v>0</v>
      </c>
      <c r="V3653">
        <v>0</v>
      </c>
      <c r="W3653" s="26">
        <v>0</v>
      </c>
      <c r="X3653" s="26">
        <v>8.1422315102757938</v>
      </c>
      <c r="Y3653" s="26">
        <v>0</v>
      </c>
      <c r="Z3653" s="26">
        <v>0</v>
      </c>
      <c r="AA3653" s="26">
        <v>0</v>
      </c>
      <c r="AB3653" s="26">
        <v>0.60865942188364752</v>
      </c>
      <c r="AC3653" s="26">
        <v>0</v>
      </c>
      <c r="AD3653" s="26">
        <v>0</v>
      </c>
      <c r="AE3653" s="26">
        <v>8.7508909321594412</v>
      </c>
    </row>
    <row r="3654" spans="1:31" x14ac:dyDescent="0.3">
      <c r="A3654">
        <v>2769783</v>
      </c>
      <c r="B3654">
        <v>1</v>
      </c>
      <c r="C3654" t="s">
        <v>80</v>
      </c>
      <c r="D3654" t="s">
        <v>85</v>
      </c>
      <c r="E3654" t="s">
        <v>166</v>
      </c>
      <c r="F3654" t="s">
        <v>3529</v>
      </c>
      <c r="G3654" t="s">
        <v>204</v>
      </c>
      <c r="H3654" t="s">
        <v>135</v>
      </c>
      <c r="I3654" t="s">
        <v>136</v>
      </c>
      <c r="J3654" t="s">
        <v>137</v>
      </c>
      <c r="K3654" t="s">
        <v>138</v>
      </c>
      <c r="L3654" t="s">
        <v>10358</v>
      </c>
      <c r="M3654" t="s">
        <v>10359</v>
      </c>
      <c r="N3654" s="26">
        <v>6.2966666660000001</v>
      </c>
      <c r="O3654">
        <v>0</v>
      </c>
      <c r="P3654">
        <v>56</v>
      </c>
      <c r="Q3654">
        <v>0</v>
      </c>
      <c r="R3654">
        <v>0</v>
      </c>
      <c r="S3654">
        <v>0</v>
      </c>
      <c r="T3654">
        <v>19</v>
      </c>
      <c r="U3654">
        <v>0</v>
      </c>
      <c r="V3654">
        <v>0</v>
      </c>
      <c r="W3654" s="26">
        <v>0</v>
      </c>
      <c r="X3654" s="26">
        <v>68.975060450395333</v>
      </c>
      <c r="Y3654" s="26">
        <v>0</v>
      </c>
      <c r="Z3654" s="26">
        <v>0</v>
      </c>
      <c r="AA3654" s="26">
        <v>0</v>
      </c>
      <c r="AB3654" s="26">
        <v>192.23345307811292</v>
      </c>
      <c r="AC3654" s="26">
        <v>0</v>
      </c>
      <c r="AD3654" s="26">
        <v>0</v>
      </c>
      <c r="AE3654" s="26">
        <v>261.20851352850826</v>
      </c>
    </row>
    <row r="3655" spans="1:31" x14ac:dyDescent="0.3">
      <c r="A3655">
        <v>2770038</v>
      </c>
      <c r="B3655">
        <v>1</v>
      </c>
      <c r="C3655" t="s">
        <v>80</v>
      </c>
      <c r="D3655" t="s">
        <v>82</v>
      </c>
      <c r="E3655" t="s">
        <v>132</v>
      </c>
      <c r="F3655" t="s">
        <v>10360</v>
      </c>
      <c r="G3655" t="s">
        <v>134</v>
      </c>
      <c r="H3655" t="s">
        <v>135</v>
      </c>
      <c r="I3655" t="s">
        <v>136</v>
      </c>
      <c r="J3655" t="s">
        <v>137</v>
      </c>
      <c r="K3655" t="s">
        <v>138</v>
      </c>
      <c r="L3655" t="s">
        <v>10361</v>
      </c>
      <c r="M3655" t="s">
        <v>10362</v>
      </c>
      <c r="N3655" s="26">
        <v>6.1802777769999997</v>
      </c>
      <c r="O3655">
        <v>0</v>
      </c>
      <c r="P3655">
        <v>10</v>
      </c>
      <c r="Q3655">
        <v>0</v>
      </c>
      <c r="R3655">
        <v>0</v>
      </c>
      <c r="S3655">
        <v>0</v>
      </c>
      <c r="T3655">
        <v>1</v>
      </c>
      <c r="U3655">
        <v>0</v>
      </c>
      <c r="V3655">
        <v>0</v>
      </c>
      <c r="W3655" s="26">
        <v>0</v>
      </c>
      <c r="X3655" s="26">
        <v>0</v>
      </c>
      <c r="Y3655" s="26">
        <v>0</v>
      </c>
      <c r="Z3655" s="26">
        <v>0</v>
      </c>
      <c r="AA3655" s="26">
        <v>0</v>
      </c>
      <c r="AB3655" s="26">
        <v>6.1942239099774623</v>
      </c>
      <c r="AC3655" s="26">
        <v>0</v>
      </c>
      <c r="AD3655" s="26">
        <v>0</v>
      </c>
      <c r="AE3655" s="26">
        <v>6.1942239099774623</v>
      </c>
    </row>
    <row r="3656" spans="1:31" x14ac:dyDescent="0.3">
      <c r="A3656">
        <v>2769743</v>
      </c>
      <c r="B3656">
        <v>1</v>
      </c>
      <c r="C3656" t="s">
        <v>80</v>
      </c>
      <c r="D3656" t="s">
        <v>94</v>
      </c>
      <c r="E3656" t="s">
        <v>141</v>
      </c>
      <c r="F3656" t="s">
        <v>10363</v>
      </c>
      <c r="G3656" t="s">
        <v>143</v>
      </c>
      <c r="H3656" t="s">
        <v>135</v>
      </c>
      <c r="I3656" t="s">
        <v>136</v>
      </c>
      <c r="J3656" t="s">
        <v>137</v>
      </c>
      <c r="K3656" t="s">
        <v>138</v>
      </c>
      <c r="L3656" t="s">
        <v>10364</v>
      </c>
      <c r="M3656" t="s">
        <v>10365</v>
      </c>
      <c r="N3656" s="26">
        <v>0.95888888800000005</v>
      </c>
      <c r="O3656">
        <v>0</v>
      </c>
      <c r="P3656">
        <v>109</v>
      </c>
      <c r="Q3656">
        <v>0</v>
      </c>
      <c r="R3656">
        <v>5</v>
      </c>
      <c r="S3656">
        <v>0</v>
      </c>
      <c r="T3656">
        <v>14</v>
      </c>
      <c r="U3656">
        <v>0</v>
      </c>
      <c r="V3656">
        <v>0</v>
      </c>
      <c r="W3656" s="26">
        <v>0</v>
      </c>
      <c r="X3656" s="26">
        <v>15.610868223096444</v>
      </c>
      <c r="Y3656" s="26">
        <v>0</v>
      </c>
      <c r="Z3656" s="26">
        <v>0.3451292086044444</v>
      </c>
      <c r="AA3656" s="26">
        <v>0</v>
      </c>
      <c r="AB3656" s="26">
        <v>6.0795484070899501</v>
      </c>
      <c r="AC3656" s="26">
        <v>0</v>
      </c>
      <c r="AD3656" s="26">
        <v>0</v>
      </c>
      <c r="AE3656" s="26">
        <v>22.035545838790839</v>
      </c>
    </row>
    <row r="3657" spans="1:31" x14ac:dyDescent="0.3">
      <c r="A3657">
        <v>2769683</v>
      </c>
      <c r="B3657">
        <v>1</v>
      </c>
      <c r="C3657" t="s">
        <v>80</v>
      </c>
      <c r="D3657" t="s">
        <v>84</v>
      </c>
      <c r="E3657" t="s">
        <v>141</v>
      </c>
      <c r="F3657" t="s">
        <v>10366</v>
      </c>
      <c r="G3657" t="s">
        <v>186</v>
      </c>
      <c r="H3657" t="s">
        <v>135</v>
      </c>
      <c r="I3657" t="s">
        <v>136</v>
      </c>
      <c r="J3657" t="s">
        <v>137</v>
      </c>
      <c r="K3657" t="s">
        <v>187</v>
      </c>
      <c r="L3657" t="s">
        <v>10367</v>
      </c>
      <c r="M3657" t="s">
        <v>10368</v>
      </c>
      <c r="N3657" s="26">
        <v>2.4922222220000001</v>
      </c>
      <c r="O3657">
        <v>0</v>
      </c>
      <c r="P3657">
        <v>42</v>
      </c>
      <c r="Q3657">
        <v>0</v>
      </c>
      <c r="R3657">
        <v>0</v>
      </c>
      <c r="S3657">
        <v>0</v>
      </c>
      <c r="T3657">
        <v>204</v>
      </c>
      <c r="U3657">
        <v>0</v>
      </c>
      <c r="V3657">
        <v>1</v>
      </c>
      <c r="W3657" s="26">
        <v>0</v>
      </c>
      <c r="X3657" s="26">
        <v>34.121145267171862</v>
      </c>
      <c r="Y3657" s="26">
        <v>0</v>
      </c>
      <c r="Z3657" s="26">
        <v>0</v>
      </c>
      <c r="AA3657" s="26">
        <v>0</v>
      </c>
      <c r="AB3657" s="26">
        <v>280.20908423409037</v>
      </c>
      <c r="AC3657" s="26">
        <v>0</v>
      </c>
      <c r="AD3657" s="26">
        <v>17.242165961350036</v>
      </c>
      <c r="AE3657" s="26">
        <v>331.57239546261229</v>
      </c>
    </row>
    <row r="3658" spans="1:31" x14ac:dyDescent="0.3">
      <c r="A3658">
        <v>2769700</v>
      </c>
      <c r="B3658">
        <v>1</v>
      </c>
      <c r="C3658" t="s">
        <v>80</v>
      </c>
      <c r="D3658" t="s">
        <v>93</v>
      </c>
      <c r="E3658" t="s">
        <v>170</v>
      </c>
      <c r="F3658" t="s">
        <v>10369</v>
      </c>
      <c r="G3658" t="s">
        <v>204</v>
      </c>
      <c r="H3658" t="s">
        <v>135</v>
      </c>
      <c r="I3658" t="s">
        <v>136</v>
      </c>
      <c r="J3658" t="s">
        <v>137</v>
      </c>
      <c r="K3658" t="s">
        <v>138</v>
      </c>
      <c r="L3658" t="s">
        <v>10370</v>
      </c>
      <c r="M3658" t="s">
        <v>10371</v>
      </c>
      <c r="N3658" s="26">
        <v>1.457222222</v>
      </c>
      <c r="O3658">
        <v>0</v>
      </c>
      <c r="P3658">
        <v>2</v>
      </c>
      <c r="Q3658">
        <v>0</v>
      </c>
      <c r="R3658">
        <v>0</v>
      </c>
      <c r="S3658">
        <v>0</v>
      </c>
      <c r="T3658">
        <v>2</v>
      </c>
      <c r="U3658">
        <v>0</v>
      </c>
      <c r="V3658">
        <v>0</v>
      </c>
      <c r="W3658" s="26">
        <v>0</v>
      </c>
      <c r="X3658" s="26">
        <v>0</v>
      </c>
      <c r="Y3658" s="26">
        <v>0</v>
      </c>
      <c r="Z3658" s="26">
        <v>0</v>
      </c>
      <c r="AA3658" s="26">
        <v>0</v>
      </c>
      <c r="AB3658" s="26">
        <v>0</v>
      </c>
      <c r="AC3658" s="26">
        <v>0</v>
      </c>
      <c r="AD3658" s="26">
        <v>0</v>
      </c>
      <c r="AE3658" s="26">
        <v>0</v>
      </c>
    </row>
    <row r="3659" spans="1:31" x14ac:dyDescent="0.3">
      <c r="A3659">
        <v>2769534</v>
      </c>
      <c r="B3659">
        <v>1</v>
      </c>
      <c r="C3659" t="s">
        <v>80</v>
      </c>
      <c r="D3659" t="s">
        <v>102</v>
      </c>
      <c r="E3659" t="s">
        <v>141</v>
      </c>
      <c r="F3659" t="s">
        <v>9976</v>
      </c>
      <c r="G3659" t="s">
        <v>344</v>
      </c>
      <c r="H3659" t="s">
        <v>135</v>
      </c>
      <c r="I3659" t="s">
        <v>136</v>
      </c>
      <c r="J3659" t="s">
        <v>137</v>
      </c>
      <c r="K3659" t="s">
        <v>138</v>
      </c>
      <c r="L3659" t="s">
        <v>10372</v>
      </c>
      <c r="M3659" t="s">
        <v>10373</v>
      </c>
      <c r="N3659" s="26">
        <v>1.145277777</v>
      </c>
      <c r="O3659">
        <v>0</v>
      </c>
      <c r="P3659">
        <v>354</v>
      </c>
      <c r="Q3659">
        <v>0</v>
      </c>
      <c r="R3659">
        <v>1</v>
      </c>
      <c r="S3659">
        <v>0</v>
      </c>
      <c r="T3659">
        <v>5</v>
      </c>
      <c r="U3659">
        <v>0</v>
      </c>
      <c r="V3659">
        <v>0</v>
      </c>
      <c r="W3659" s="26">
        <v>0</v>
      </c>
      <c r="X3659" s="26">
        <v>65.462640786394559</v>
      </c>
      <c r="Y3659" s="26">
        <v>0</v>
      </c>
      <c r="Z3659" s="26">
        <v>0</v>
      </c>
      <c r="AA3659" s="26">
        <v>0</v>
      </c>
      <c r="AB3659" s="26">
        <v>0.44885125736181125</v>
      </c>
      <c r="AC3659" s="26">
        <v>0</v>
      </c>
      <c r="AD3659" s="26">
        <v>0</v>
      </c>
      <c r="AE3659" s="26">
        <v>65.911492043756368</v>
      </c>
    </row>
    <row r="3660" spans="1:31" x14ac:dyDescent="0.3">
      <c r="A3660">
        <v>2769869</v>
      </c>
      <c r="B3660">
        <v>1</v>
      </c>
      <c r="C3660" t="s">
        <v>80</v>
      </c>
      <c r="D3660" t="s">
        <v>94</v>
      </c>
      <c r="E3660" t="s">
        <v>132</v>
      </c>
      <c r="F3660" t="s">
        <v>10374</v>
      </c>
      <c r="G3660" t="s">
        <v>197</v>
      </c>
      <c r="H3660" t="s">
        <v>135</v>
      </c>
      <c r="I3660" t="s">
        <v>136</v>
      </c>
      <c r="J3660" t="s">
        <v>137</v>
      </c>
      <c r="K3660" t="s">
        <v>138</v>
      </c>
      <c r="L3660" t="s">
        <v>10375</v>
      </c>
      <c r="M3660" t="s">
        <v>10113</v>
      </c>
      <c r="N3660" s="26">
        <v>4.006388888</v>
      </c>
      <c r="O3660">
        <v>0</v>
      </c>
      <c r="P3660">
        <v>2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 s="26">
        <v>0</v>
      </c>
      <c r="X3660" s="26">
        <v>8.0375275527638887E-5</v>
      </c>
      <c r="Y3660" s="26">
        <v>0</v>
      </c>
      <c r="Z3660" s="26">
        <v>0</v>
      </c>
      <c r="AA3660" s="26">
        <v>0</v>
      </c>
      <c r="AB3660" s="26">
        <v>0</v>
      </c>
      <c r="AC3660" s="26">
        <v>0</v>
      </c>
      <c r="AD3660" s="26">
        <v>0</v>
      </c>
      <c r="AE3660" s="26">
        <v>8.0375275527638887E-5</v>
      </c>
    </row>
    <row r="3661" spans="1:31" x14ac:dyDescent="0.3">
      <c r="A3661">
        <v>2770367</v>
      </c>
      <c r="B3661">
        <v>1</v>
      </c>
      <c r="C3661" t="s">
        <v>80</v>
      </c>
      <c r="D3661" t="s">
        <v>82</v>
      </c>
      <c r="E3661" t="s">
        <v>170</v>
      </c>
      <c r="F3661" t="s">
        <v>1662</v>
      </c>
      <c r="G3661" t="s">
        <v>204</v>
      </c>
      <c r="H3661" t="s">
        <v>135</v>
      </c>
      <c r="I3661" t="s">
        <v>136</v>
      </c>
      <c r="J3661" t="s">
        <v>137</v>
      </c>
      <c r="K3661" t="s">
        <v>138</v>
      </c>
      <c r="L3661" t="s">
        <v>10376</v>
      </c>
      <c r="M3661" t="s">
        <v>10377</v>
      </c>
      <c r="N3661" s="26">
        <v>0.68277777699999997</v>
      </c>
      <c r="O3661">
        <v>0</v>
      </c>
      <c r="P3661">
        <v>52</v>
      </c>
      <c r="Q3661">
        <v>0</v>
      </c>
      <c r="R3661">
        <v>0</v>
      </c>
      <c r="S3661">
        <v>0</v>
      </c>
      <c r="T3661">
        <v>11</v>
      </c>
      <c r="U3661">
        <v>0</v>
      </c>
      <c r="V3661">
        <v>0</v>
      </c>
      <c r="W3661" s="26">
        <v>0</v>
      </c>
      <c r="X3661" s="26">
        <v>13.278555736504313</v>
      </c>
      <c r="Y3661" s="26">
        <v>0</v>
      </c>
      <c r="Z3661" s="26">
        <v>0</v>
      </c>
      <c r="AA3661" s="26">
        <v>0</v>
      </c>
      <c r="AB3661" s="26">
        <v>3.2748938178798364</v>
      </c>
      <c r="AC3661" s="26">
        <v>0</v>
      </c>
      <c r="AD3661" s="26">
        <v>0</v>
      </c>
      <c r="AE3661" s="26">
        <v>16.553449554384148</v>
      </c>
    </row>
    <row r="3662" spans="1:31" x14ac:dyDescent="0.3">
      <c r="A3662">
        <v>2770241</v>
      </c>
      <c r="B3662">
        <v>1</v>
      </c>
      <c r="C3662" t="s">
        <v>81</v>
      </c>
      <c r="D3662" t="s">
        <v>112</v>
      </c>
      <c r="E3662" t="s">
        <v>146</v>
      </c>
      <c r="F3662" t="s">
        <v>10378</v>
      </c>
      <c r="G3662" t="s">
        <v>148</v>
      </c>
      <c r="H3662" t="s">
        <v>149</v>
      </c>
      <c r="I3662" t="s">
        <v>136</v>
      </c>
      <c r="J3662" t="s">
        <v>137</v>
      </c>
      <c r="K3662" t="s">
        <v>138</v>
      </c>
      <c r="L3662" t="s">
        <v>10379</v>
      </c>
      <c r="M3662" t="s">
        <v>10380</v>
      </c>
      <c r="N3662" s="26">
        <v>3.286944444</v>
      </c>
      <c r="O3662">
        <v>0</v>
      </c>
      <c r="P3662">
        <v>45</v>
      </c>
      <c r="Q3662">
        <v>0</v>
      </c>
      <c r="R3662">
        <v>1</v>
      </c>
      <c r="S3662">
        <v>0</v>
      </c>
      <c r="T3662">
        <v>0</v>
      </c>
      <c r="U3662">
        <v>0</v>
      </c>
      <c r="V3662">
        <v>0</v>
      </c>
      <c r="W3662" s="26">
        <v>0</v>
      </c>
      <c r="X3662" s="26">
        <v>1.7529855598207902</v>
      </c>
      <c r="Y3662" s="26">
        <v>0</v>
      </c>
      <c r="Z3662" s="26">
        <v>0</v>
      </c>
      <c r="AA3662" s="26">
        <v>0</v>
      </c>
      <c r="AB3662" s="26">
        <v>0</v>
      </c>
      <c r="AC3662" s="26">
        <v>0</v>
      </c>
      <c r="AD3662" s="26">
        <v>0</v>
      </c>
      <c r="AE3662" s="26">
        <v>1.7529855598207902</v>
      </c>
    </row>
    <row r="3663" spans="1:31" x14ac:dyDescent="0.3">
      <c r="A3663">
        <v>2769906</v>
      </c>
      <c r="B3663">
        <v>1</v>
      </c>
      <c r="C3663" t="s">
        <v>80</v>
      </c>
      <c r="D3663" t="s">
        <v>82</v>
      </c>
      <c r="E3663" t="s">
        <v>166</v>
      </c>
      <c r="F3663" t="s">
        <v>6845</v>
      </c>
      <c r="G3663" t="s">
        <v>425</v>
      </c>
      <c r="H3663" t="s">
        <v>135</v>
      </c>
      <c r="I3663" t="s">
        <v>136</v>
      </c>
      <c r="J3663" t="s">
        <v>137</v>
      </c>
      <c r="K3663" t="s">
        <v>138</v>
      </c>
      <c r="L3663" t="s">
        <v>10381</v>
      </c>
      <c r="M3663" t="s">
        <v>10382</v>
      </c>
      <c r="N3663" s="26">
        <v>0.81805555500000005</v>
      </c>
      <c r="O3663">
        <v>0</v>
      </c>
      <c r="P3663">
        <v>1</v>
      </c>
      <c r="Q3663">
        <v>0</v>
      </c>
      <c r="R3663">
        <v>0</v>
      </c>
      <c r="S3663">
        <v>0</v>
      </c>
      <c r="T3663">
        <v>12</v>
      </c>
      <c r="U3663">
        <v>0</v>
      </c>
      <c r="V3663">
        <v>0</v>
      </c>
      <c r="W3663" s="26">
        <v>0</v>
      </c>
      <c r="X3663" s="26">
        <v>1.3033986149444445E-5</v>
      </c>
      <c r="Y3663" s="26">
        <v>0</v>
      </c>
      <c r="Z3663" s="26">
        <v>0</v>
      </c>
      <c r="AA3663" s="26">
        <v>0</v>
      </c>
      <c r="AB3663" s="26">
        <v>4.7455359697528881</v>
      </c>
      <c r="AC3663" s="26">
        <v>0</v>
      </c>
      <c r="AD3663" s="26">
        <v>0</v>
      </c>
      <c r="AE3663" s="26">
        <v>4.7455490037390371</v>
      </c>
    </row>
    <row r="3664" spans="1:31" x14ac:dyDescent="0.3">
      <c r="A3664">
        <v>2769657</v>
      </c>
      <c r="B3664">
        <v>1</v>
      </c>
      <c r="C3664" t="s">
        <v>80</v>
      </c>
      <c r="D3664" t="s">
        <v>84</v>
      </c>
      <c r="E3664" t="s">
        <v>132</v>
      </c>
      <c r="F3664" t="s">
        <v>10383</v>
      </c>
      <c r="G3664" t="s">
        <v>307</v>
      </c>
      <c r="H3664" t="s">
        <v>135</v>
      </c>
      <c r="I3664" t="s">
        <v>136</v>
      </c>
      <c r="J3664" t="s">
        <v>137</v>
      </c>
      <c r="K3664" t="s">
        <v>138</v>
      </c>
      <c r="L3664" t="s">
        <v>10384</v>
      </c>
      <c r="M3664" t="s">
        <v>10385</v>
      </c>
      <c r="N3664" s="26">
        <v>1.763055555</v>
      </c>
      <c r="O3664">
        <v>0</v>
      </c>
      <c r="P3664">
        <v>3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 s="26">
        <v>0</v>
      </c>
      <c r="X3664" s="26">
        <v>1.3042497430756577</v>
      </c>
      <c r="Y3664" s="26">
        <v>0</v>
      </c>
      <c r="Z3664" s="26">
        <v>0</v>
      </c>
      <c r="AA3664" s="26">
        <v>0</v>
      </c>
      <c r="AB3664" s="26">
        <v>0</v>
      </c>
      <c r="AC3664" s="26">
        <v>0</v>
      </c>
      <c r="AD3664" s="26">
        <v>0</v>
      </c>
      <c r="AE3664" s="26">
        <v>1.3042497430756577</v>
      </c>
    </row>
    <row r="3665" spans="1:31" x14ac:dyDescent="0.3">
      <c r="A3665">
        <v>2770012</v>
      </c>
      <c r="B3665">
        <v>1</v>
      </c>
      <c r="C3665" t="s">
        <v>80</v>
      </c>
      <c r="D3665" t="s">
        <v>84</v>
      </c>
      <c r="E3665" t="s">
        <v>170</v>
      </c>
      <c r="F3665" t="s">
        <v>10386</v>
      </c>
      <c r="G3665" t="s">
        <v>143</v>
      </c>
      <c r="H3665" t="s">
        <v>135</v>
      </c>
      <c r="I3665" t="s">
        <v>136</v>
      </c>
      <c r="J3665" t="s">
        <v>137</v>
      </c>
      <c r="K3665" t="s">
        <v>138</v>
      </c>
      <c r="L3665" t="s">
        <v>10387</v>
      </c>
      <c r="M3665" t="s">
        <v>10388</v>
      </c>
      <c r="N3665" s="26">
        <v>2.7725</v>
      </c>
      <c r="O3665">
        <v>0</v>
      </c>
      <c r="P3665">
        <v>103</v>
      </c>
      <c r="Q3665">
        <v>0</v>
      </c>
      <c r="R3665">
        <v>0</v>
      </c>
      <c r="S3665">
        <v>0</v>
      </c>
      <c r="T3665">
        <v>22</v>
      </c>
      <c r="U3665">
        <v>0</v>
      </c>
      <c r="V3665">
        <v>0</v>
      </c>
      <c r="W3665" s="26">
        <v>0</v>
      </c>
      <c r="X3665" s="26">
        <v>60.136616617521973</v>
      </c>
      <c r="Y3665" s="26">
        <v>0</v>
      </c>
      <c r="Z3665" s="26">
        <v>0</v>
      </c>
      <c r="AA3665" s="26">
        <v>0</v>
      </c>
      <c r="AB3665" s="26">
        <v>47.345899735392692</v>
      </c>
      <c r="AC3665" s="26">
        <v>0</v>
      </c>
      <c r="AD3665" s="26">
        <v>0</v>
      </c>
      <c r="AE3665" s="26">
        <v>107.48251635291467</v>
      </c>
    </row>
    <row r="3666" spans="1:31" x14ac:dyDescent="0.3">
      <c r="A3666">
        <v>2770565</v>
      </c>
      <c r="B3666">
        <v>1</v>
      </c>
      <c r="C3666" t="s">
        <v>80</v>
      </c>
      <c r="D3666" t="s">
        <v>106</v>
      </c>
      <c r="E3666" t="s">
        <v>141</v>
      </c>
      <c r="F3666" t="s">
        <v>10389</v>
      </c>
      <c r="G3666" t="s">
        <v>628</v>
      </c>
      <c r="H3666" t="s">
        <v>135</v>
      </c>
      <c r="I3666" t="s">
        <v>136</v>
      </c>
      <c r="J3666" t="s">
        <v>137</v>
      </c>
      <c r="K3666" t="s">
        <v>187</v>
      </c>
      <c r="L3666" t="s">
        <v>10390</v>
      </c>
      <c r="M3666" t="s">
        <v>10391</v>
      </c>
      <c r="N3666" s="26">
        <v>6.3672222219999997</v>
      </c>
      <c r="O3666">
        <v>0</v>
      </c>
      <c r="P3666">
        <v>13</v>
      </c>
      <c r="Q3666">
        <v>0</v>
      </c>
      <c r="R3666">
        <v>17</v>
      </c>
      <c r="S3666">
        <v>0</v>
      </c>
      <c r="T3666">
        <v>5</v>
      </c>
      <c r="U3666">
        <v>0</v>
      </c>
      <c r="V3666">
        <v>0</v>
      </c>
      <c r="W3666" s="26">
        <v>0</v>
      </c>
      <c r="X3666" s="26">
        <v>31.341398064103863</v>
      </c>
      <c r="Y3666" s="26">
        <v>0</v>
      </c>
      <c r="Z3666" s="26">
        <v>60.885065133854326</v>
      </c>
      <c r="AA3666" s="26">
        <v>0</v>
      </c>
      <c r="AB3666" s="26">
        <v>14.683045212739339</v>
      </c>
      <c r="AC3666" s="26">
        <v>0</v>
      </c>
      <c r="AD3666" s="26">
        <v>0</v>
      </c>
      <c r="AE3666" s="26">
        <v>106.90950841069754</v>
      </c>
    </row>
    <row r="3667" spans="1:31" x14ac:dyDescent="0.3">
      <c r="A3667">
        <v>2770897</v>
      </c>
      <c r="B3667">
        <v>1</v>
      </c>
      <c r="C3667" t="s">
        <v>80</v>
      </c>
      <c r="D3667" t="s">
        <v>83</v>
      </c>
      <c r="E3667" t="s">
        <v>132</v>
      </c>
      <c r="F3667" t="s">
        <v>10392</v>
      </c>
      <c r="G3667" t="s">
        <v>134</v>
      </c>
      <c r="H3667" t="s">
        <v>135</v>
      </c>
      <c r="I3667" t="s">
        <v>136</v>
      </c>
      <c r="J3667" t="s">
        <v>137</v>
      </c>
      <c r="K3667" t="s">
        <v>138</v>
      </c>
      <c r="L3667" t="s">
        <v>10393</v>
      </c>
      <c r="M3667" t="s">
        <v>10394</v>
      </c>
      <c r="N3667" s="26">
        <v>1.0236111109999999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1</v>
      </c>
      <c r="U3667">
        <v>0</v>
      </c>
      <c r="V3667">
        <v>0</v>
      </c>
      <c r="W3667" s="26">
        <v>0</v>
      </c>
      <c r="X3667" s="26">
        <v>0</v>
      </c>
      <c r="Y3667" s="26">
        <v>0</v>
      </c>
      <c r="Z3667" s="26">
        <v>0</v>
      </c>
      <c r="AA3667" s="26">
        <v>0</v>
      </c>
      <c r="AB3667" s="26">
        <v>0.92196322486104409</v>
      </c>
      <c r="AC3667" s="26">
        <v>0</v>
      </c>
      <c r="AD3667" s="26">
        <v>0</v>
      </c>
      <c r="AE3667" s="26">
        <v>0.92196322486104409</v>
      </c>
    </row>
    <row r="3668" spans="1:31" x14ac:dyDescent="0.3">
      <c r="A3668">
        <v>2770874</v>
      </c>
      <c r="B3668">
        <v>1</v>
      </c>
      <c r="C3668" t="s">
        <v>81</v>
      </c>
      <c r="D3668" t="s">
        <v>118</v>
      </c>
      <c r="E3668" t="s">
        <v>141</v>
      </c>
      <c r="F3668" t="s">
        <v>10395</v>
      </c>
      <c r="G3668" t="s">
        <v>143</v>
      </c>
      <c r="H3668" t="s">
        <v>135</v>
      </c>
      <c r="I3668" t="s">
        <v>136</v>
      </c>
      <c r="J3668" t="s">
        <v>137</v>
      </c>
      <c r="K3668" t="s">
        <v>138</v>
      </c>
      <c r="L3668" t="s">
        <v>10396</v>
      </c>
      <c r="M3668" t="s">
        <v>10397</v>
      </c>
      <c r="N3668" s="26">
        <v>0.37805555499999999</v>
      </c>
      <c r="O3668">
        <v>0</v>
      </c>
      <c r="P3668">
        <v>30</v>
      </c>
      <c r="Q3668">
        <v>0</v>
      </c>
      <c r="R3668">
        <v>4</v>
      </c>
      <c r="S3668">
        <v>0</v>
      </c>
      <c r="T3668">
        <v>0</v>
      </c>
      <c r="U3668">
        <v>0</v>
      </c>
      <c r="V3668">
        <v>0</v>
      </c>
      <c r="W3668" s="26">
        <v>0</v>
      </c>
      <c r="X3668" s="26">
        <v>2.0788564663478262</v>
      </c>
      <c r="Y3668" s="26">
        <v>0</v>
      </c>
      <c r="Z3668" s="26">
        <v>0</v>
      </c>
      <c r="AA3668" s="26">
        <v>0</v>
      </c>
      <c r="AB3668" s="26">
        <v>0</v>
      </c>
      <c r="AC3668" s="26">
        <v>0</v>
      </c>
      <c r="AD3668" s="26">
        <v>0</v>
      </c>
      <c r="AE3668" s="26">
        <v>2.0788564663478262</v>
      </c>
    </row>
    <row r="3669" spans="1:31" x14ac:dyDescent="0.3">
      <c r="A3669">
        <v>2770851</v>
      </c>
      <c r="B3669">
        <v>1</v>
      </c>
      <c r="C3669" t="s">
        <v>81</v>
      </c>
      <c r="D3669" t="s">
        <v>122</v>
      </c>
      <c r="E3669" t="s">
        <v>157</v>
      </c>
      <c r="F3669" t="s">
        <v>10398</v>
      </c>
      <c r="G3669" t="s">
        <v>159</v>
      </c>
      <c r="H3669" t="s">
        <v>149</v>
      </c>
      <c r="I3669" t="s">
        <v>136</v>
      </c>
      <c r="J3669" t="s">
        <v>137</v>
      </c>
      <c r="K3669" t="s">
        <v>138</v>
      </c>
      <c r="L3669" t="s">
        <v>10399</v>
      </c>
      <c r="M3669" t="s">
        <v>10400</v>
      </c>
      <c r="N3669" s="26">
        <v>0.266666666</v>
      </c>
      <c r="O3669">
        <v>0</v>
      </c>
      <c r="P3669">
        <v>6025</v>
      </c>
      <c r="Q3669">
        <v>0</v>
      </c>
      <c r="R3669">
        <v>21</v>
      </c>
      <c r="S3669">
        <v>3</v>
      </c>
      <c r="T3669">
        <v>431</v>
      </c>
      <c r="U3669">
        <v>0</v>
      </c>
      <c r="V3669">
        <v>2</v>
      </c>
      <c r="W3669" s="26">
        <v>0</v>
      </c>
      <c r="X3669" s="26">
        <v>314.09813386919484</v>
      </c>
      <c r="Y3669" s="26">
        <v>0</v>
      </c>
      <c r="Z3669" s="26">
        <v>0.72073591450376007</v>
      </c>
      <c r="AA3669" s="26">
        <v>28.070627755500368</v>
      </c>
      <c r="AB3669" s="26">
        <v>119.86425370968223</v>
      </c>
      <c r="AC3669" s="26">
        <v>0</v>
      </c>
      <c r="AD3669" s="26">
        <v>55.972971499407322</v>
      </c>
      <c r="AE3669" s="26">
        <v>518.72672274828847</v>
      </c>
    </row>
    <row r="3670" spans="1:31" x14ac:dyDescent="0.3">
      <c r="A3670">
        <v>2770519</v>
      </c>
      <c r="B3670">
        <v>1</v>
      </c>
      <c r="C3670" t="s">
        <v>80</v>
      </c>
      <c r="D3670" t="s">
        <v>97</v>
      </c>
      <c r="E3670" t="s">
        <v>170</v>
      </c>
      <c r="F3670" t="s">
        <v>10401</v>
      </c>
      <c r="G3670" t="s">
        <v>143</v>
      </c>
      <c r="H3670" t="s">
        <v>135</v>
      </c>
      <c r="I3670" t="s">
        <v>136</v>
      </c>
      <c r="J3670" t="s">
        <v>137</v>
      </c>
      <c r="K3670" t="s">
        <v>138</v>
      </c>
      <c r="L3670" t="s">
        <v>10402</v>
      </c>
      <c r="M3670" t="s">
        <v>10403</v>
      </c>
      <c r="N3670" s="26">
        <v>2.133888888</v>
      </c>
      <c r="O3670">
        <v>0</v>
      </c>
      <c r="P3670">
        <v>45</v>
      </c>
      <c r="Q3670">
        <v>0</v>
      </c>
      <c r="R3670">
        <v>0</v>
      </c>
      <c r="S3670">
        <v>0</v>
      </c>
      <c r="T3670">
        <v>21</v>
      </c>
      <c r="U3670">
        <v>0</v>
      </c>
      <c r="V3670">
        <v>0</v>
      </c>
      <c r="W3670" s="26">
        <v>0</v>
      </c>
      <c r="X3670" s="26">
        <v>22.209176058509911</v>
      </c>
      <c r="Y3670" s="26">
        <v>0</v>
      </c>
      <c r="Z3670" s="26">
        <v>0</v>
      </c>
      <c r="AA3670" s="26">
        <v>0</v>
      </c>
      <c r="AB3670" s="26">
        <v>54.300406334379481</v>
      </c>
      <c r="AC3670" s="26">
        <v>0</v>
      </c>
      <c r="AD3670" s="26">
        <v>0</v>
      </c>
      <c r="AE3670" s="26">
        <v>76.509582392889399</v>
      </c>
    </row>
    <row r="3671" spans="1:31" x14ac:dyDescent="0.3">
      <c r="A3671">
        <v>2770496</v>
      </c>
      <c r="B3671">
        <v>1</v>
      </c>
      <c r="C3671" t="s">
        <v>80</v>
      </c>
      <c r="D3671" t="s">
        <v>82</v>
      </c>
      <c r="E3671" t="s">
        <v>146</v>
      </c>
      <c r="F3671" t="s">
        <v>10404</v>
      </c>
      <c r="G3671" t="s">
        <v>326</v>
      </c>
      <c r="H3671" t="s">
        <v>149</v>
      </c>
      <c r="I3671" t="s">
        <v>566</v>
      </c>
      <c r="J3671" t="s">
        <v>137</v>
      </c>
      <c r="K3671" t="s">
        <v>138</v>
      </c>
      <c r="L3671" t="s">
        <v>10405</v>
      </c>
      <c r="M3671" t="s">
        <v>10406</v>
      </c>
      <c r="N3671" s="26">
        <v>8.6111109999999994E-3</v>
      </c>
      <c r="O3671">
        <v>0</v>
      </c>
      <c r="P3671">
        <v>583</v>
      </c>
      <c r="Q3671">
        <v>0</v>
      </c>
      <c r="R3671">
        <v>0</v>
      </c>
      <c r="S3671">
        <v>2</v>
      </c>
      <c r="T3671">
        <v>1612</v>
      </c>
      <c r="U3671">
        <v>0</v>
      </c>
      <c r="V3671">
        <v>16</v>
      </c>
      <c r="W3671" s="26">
        <v>0</v>
      </c>
      <c r="X3671" s="26">
        <v>1.0893696685261709</v>
      </c>
      <c r="Y3671" s="26">
        <v>0</v>
      </c>
      <c r="Z3671" s="26">
        <v>0</v>
      </c>
      <c r="AA3671" s="26">
        <v>2.7311903794457155</v>
      </c>
      <c r="AB3671" s="26">
        <v>5.9701871256846415</v>
      </c>
      <c r="AC3671" s="26">
        <v>0</v>
      </c>
      <c r="AD3671" s="26">
        <v>0.2807300848021253</v>
      </c>
      <c r="AE3671" s="26">
        <v>10.071477258458652</v>
      </c>
    </row>
    <row r="3672" spans="1:31" x14ac:dyDescent="0.3">
      <c r="A3672">
        <v>2771106</v>
      </c>
      <c r="B3672">
        <v>1</v>
      </c>
      <c r="C3672" t="s">
        <v>80</v>
      </c>
      <c r="D3672" t="s">
        <v>103</v>
      </c>
      <c r="E3672" t="s">
        <v>146</v>
      </c>
      <c r="F3672" t="s">
        <v>10407</v>
      </c>
      <c r="G3672" t="s">
        <v>154</v>
      </c>
      <c r="H3672" t="s">
        <v>149</v>
      </c>
      <c r="I3672" t="s">
        <v>136</v>
      </c>
      <c r="J3672" t="s">
        <v>137</v>
      </c>
      <c r="K3672" t="s">
        <v>138</v>
      </c>
      <c r="L3672" t="s">
        <v>10408</v>
      </c>
      <c r="M3672" t="s">
        <v>10409</v>
      </c>
      <c r="N3672" s="26">
        <v>1.5347222220000001</v>
      </c>
      <c r="O3672">
        <v>0</v>
      </c>
      <c r="P3672">
        <v>231</v>
      </c>
      <c r="Q3672">
        <v>0</v>
      </c>
      <c r="R3672">
        <v>0</v>
      </c>
      <c r="S3672">
        <v>0</v>
      </c>
      <c r="T3672">
        <v>41</v>
      </c>
      <c r="U3672">
        <v>0</v>
      </c>
      <c r="V3672">
        <v>0</v>
      </c>
      <c r="W3672" s="26">
        <v>0</v>
      </c>
      <c r="X3672" s="26">
        <v>88.533197291508387</v>
      </c>
      <c r="Y3672" s="26">
        <v>0</v>
      </c>
      <c r="Z3672" s="26">
        <v>0</v>
      </c>
      <c r="AA3672" s="26">
        <v>0</v>
      </c>
      <c r="AB3672" s="26">
        <v>61.13617904898161</v>
      </c>
      <c r="AC3672" s="26">
        <v>0</v>
      </c>
      <c r="AD3672" s="26">
        <v>0</v>
      </c>
      <c r="AE3672" s="26">
        <v>149.66937634049</v>
      </c>
    </row>
    <row r="3673" spans="1:31" x14ac:dyDescent="0.3">
      <c r="A3673">
        <v>2770556</v>
      </c>
      <c r="B3673">
        <v>2</v>
      </c>
      <c r="C3673" t="s">
        <v>80</v>
      </c>
      <c r="D3673" t="s">
        <v>103</v>
      </c>
      <c r="E3673" t="s">
        <v>152</v>
      </c>
      <c r="F3673" t="s">
        <v>10316</v>
      </c>
      <c r="G3673" t="s">
        <v>960</v>
      </c>
      <c r="H3673" t="s">
        <v>149</v>
      </c>
      <c r="I3673" t="s">
        <v>136</v>
      </c>
      <c r="J3673" t="s">
        <v>137</v>
      </c>
      <c r="K3673" t="s">
        <v>138</v>
      </c>
      <c r="L3673" t="s">
        <v>10410</v>
      </c>
      <c r="M3673" t="s">
        <v>10411</v>
      </c>
      <c r="N3673" s="26">
        <v>0.890833333</v>
      </c>
      <c r="O3673">
        <v>24</v>
      </c>
      <c r="P3673">
        <v>2734</v>
      </c>
      <c r="Q3673">
        <v>34</v>
      </c>
      <c r="R3673">
        <v>217</v>
      </c>
      <c r="S3673">
        <v>67</v>
      </c>
      <c r="T3673">
        <v>860</v>
      </c>
      <c r="U3673">
        <v>5</v>
      </c>
      <c r="V3673">
        <v>0</v>
      </c>
      <c r="W3673" s="26">
        <v>12.94210896580022</v>
      </c>
      <c r="X3673" s="26">
        <v>432.37430549863393</v>
      </c>
      <c r="Y3673" s="26">
        <v>133.21754716318273</v>
      </c>
      <c r="Z3673" s="26">
        <v>46.77769584473269</v>
      </c>
      <c r="AA3673" s="26">
        <v>432.37467115061725</v>
      </c>
      <c r="AB3673" s="26">
        <v>446.57864441984219</v>
      </c>
      <c r="AC3673" s="26">
        <v>505.45879961733658</v>
      </c>
      <c r="AD3673" s="26">
        <v>0</v>
      </c>
      <c r="AE3673" s="26">
        <v>2009.7237726601456</v>
      </c>
    </row>
    <row r="3674" spans="1:31" x14ac:dyDescent="0.3">
      <c r="A3674">
        <v>2770914</v>
      </c>
      <c r="B3674">
        <v>1</v>
      </c>
      <c r="C3674" t="s">
        <v>81</v>
      </c>
      <c r="D3674" t="s">
        <v>113</v>
      </c>
      <c r="E3674" t="s">
        <v>132</v>
      </c>
      <c r="F3674" t="s">
        <v>10412</v>
      </c>
      <c r="G3674" t="s">
        <v>307</v>
      </c>
      <c r="H3674" t="s">
        <v>135</v>
      </c>
      <c r="I3674" t="s">
        <v>136</v>
      </c>
      <c r="J3674" t="s">
        <v>137</v>
      </c>
      <c r="K3674" t="s">
        <v>138</v>
      </c>
      <c r="L3674" t="s">
        <v>10413</v>
      </c>
      <c r="M3674" t="s">
        <v>10414</v>
      </c>
      <c r="N3674" s="26">
        <v>2.5469444440000002</v>
      </c>
      <c r="O3674">
        <v>0</v>
      </c>
      <c r="P3674">
        <v>1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 s="26">
        <v>0</v>
      </c>
      <c r="X3674" s="26">
        <v>0</v>
      </c>
      <c r="Y3674" s="26">
        <v>0</v>
      </c>
      <c r="Z3674" s="26">
        <v>0</v>
      </c>
      <c r="AA3674" s="26">
        <v>0</v>
      </c>
      <c r="AB3674" s="26">
        <v>0</v>
      </c>
      <c r="AC3674" s="26">
        <v>0</v>
      </c>
      <c r="AD3674" s="26">
        <v>0</v>
      </c>
      <c r="AE3674" s="26">
        <v>0</v>
      </c>
    </row>
    <row r="3675" spans="1:31" x14ac:dyDescent="0.3">
      <c r="A3675">
        <v>2770582</v>
      </c>
      <c r="B3675">
        <v>1</v>
      </c>
      <c r="C3675" t="s">
        <v>80</v>
      </c>
      <c r="D3675" t="s">
        <v>83</v>
      </c>
      <c r="E3675" t="s">
        <v>170</v>
      </c>
      <c r="F3675" t="s">
        <v>10415</v>
      </c>
      <c r="G3675" t="s">
        <v>287</v>
      </c>
      <c r="H3675" t="s">
        <v>135</v>
      </c>
      <c r="I3675" t="s">
        <v>136</v>
      </c>
      <c r="J3675" t="s">
        <v>3</v>
      </c>
      <c r="K3675" t="s">
        <v>138</v>
      </c>
      <c r="L3675" t="s">
        <v>10416</v>
      </c>
      <c r="M3675" t="s">
        <v>10417</v>
      </c>
      <c r="N3675" s="26">
        <v>2.4394444439999998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13</v>
      </c>
      <c r="U3675">
        <v>0</v>
      </c>
      <c r="V3675">
        <v>0</v>
      </c>
      <c r="W3675" s="26">
        <v>0</v>
      </c>
      <c r="X3675" s="26">
        <v>0</v>
      </c>
      <c r="Y3675" s="26">
        <v>0</v>
      </c>
      <c r="Z3675" s="26">
        <v>0</v>
      </c>
      <c r="AA3675" s="26">
        <v>0</v>
      </c>
      <c r="AB3675" s="26">
        <v>131.37456376554607</v>
      </c>
      <c r="AC3675" s="26">
        <v>0</v>
      </c>
      <c r="AD3675" s="26">
        <v>0</v>
      </c>
      <c r="AE3675" s="26">
        <v>131.37456376554607</v>
      </c>
    </row>
    <row r="3676" spans="1:31" x14ac:dyDescent="0.3">
      <c r="A3676">
        <v>2770479</v>
      </c>
      <c r="B3676">
        <v>1</v>
      </c>
      <c r="C3676" t="s">
        <v>80</v>
      </c>
      <c r="D3676" t="s">
        <v>82</v>
      </c>
      <c r="E3676" t="s">
        <v>157</v>
      </c>
      <c r="F3676" t="s">
        <v>7704</v>
      </c>
      <c r="G3676" t="s">
        <v>159</v>
      </c>
      <c r="H3676" t="s">
        <v>149</v>
      </c>
      <c r="I3676" t="s">
        <v>136</v>
      </c>
      <c r="J3676" t="s">
        <v>137</v>
      </c>
      <c r="K3676" t="s">
        <v>138</v>
      </c>
      <c r="L3676" t="s">
        <v>10418</v>
      </c>
      <c r="M3676" t="s">
        <v>10419</v>
      </c>
      <c r="N3676" s="26">
        <v>0.465277777</v>
      </c>
      <c r="O3676">
        <v>0</v>
      </c>
      <c r="P3676">
        <v>11609</v>
      </c>
      <c r="Q3676">
        <v>0</v>
      </c>
      <c r="R3676">
        <v>0</v>
      </c>
      <c r="S3676">
        <v>4</v>
      </c>
      <c r="T3676">
        <v>1333</v>
      </c>
      <c r="U3676">
        <v>1</v>
      </c>
      <c r="V3676">
        <v>0</v>
      </c>
      <c r="W3676" s="26">
        <v>0</v>
      </c>
      <c r="X3676" s="26">
        <v>1221.9251630382721</v>
      </c>
      <c r="Y3676" s="26">
        <v>0</v>
      </c>
      <c r="Z3676" s="26">
        <v>0</v>
      </c>
      <c r="AA3676" s="26">
        <v>55.142633291068243</v>
      </c>
      <c r="AB3676" s="26">
        <v>168.72820647027811</v>
      </c>
      <c r="AC3676" s="26">
        <v>17.188082345339716</v>
      </c>
      <c r="AD3676" s="26">
        <v>0</v>
      </c>
      <c r="AE3676" s="26">
        <v>1462.9840851449583</v>
      </c>
    </row>
    <row r="3677" spans="1:31" x14ac:dyDescent="0.3">
      <c r="A3677">
        <v>2770728</v>
      </c>
      <c r="B3677">
        <v>1</v>
      </c>
      <c r="C3677" t="s">
        <v>80</v>
      </c>
      <c r="D3677" t="s">
        <v>96</v>
      </c>
      <c r="E3677" t="s">
        <v>132</v>
      </c>
      <c r="F3677" t="s">
        <v>7915</v>
      </c>
      <c r="G3677" t="s">
        <v>134</v>
      </c>
      <c r="H3677" t="s">
        <v>135</v>
      </c>
      <c r="I3677" t="s">
        <v>136</v>
      </c>
      <c r="J3677" t="s">
        <v>137</v>
      </c>
      <c r="K3677" t="s">
        <v>138</v>
      </c>
      <c r="L3677" t="s">
        <v>10420</v>
      </c>
      <c r="M3677" t="s">
        <v>10421</v>
      </c>
      <c r="N3677" s="26">
        <v>2.2041666659999999</v>
      </c>
      <c r="O3677">
        <v>0</v>
      </c>
      <c r="P3677">
        <v>2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 s="26">
        <v>0</v>
      </c>
      <c r="X3677" s="26">
        <v>0</v>
      </c>
      <c r="Y3677" s="26">
        <v>0</v>
      </c>
      <c r="Z3677" s="26">
        <v>0</v>
      </c>
      <c r="AA3677" s="26">
        <v>0</v>
      </c>
      <c r="AB3677" s="26">
        <v>0</v>
      </c>
      <c r="AC3677" s="26">
        <v>0</v>
      </c>
      <c r="AD3677" s="26">
        <v>0</v>
      </c>
      <c r="AE3677" s="26">
        <v>0</v>
      </c>
    </row>
    <row r="3678" spans="1:31" x14ac:dyDescent="0.3">
      <c r="A3678">
        <v>2770774</v>
      </c>
      <c r="B3678">
        <v>1</v>
      </c>
      <c r="C3678" t="s">
        <v>80</v>
      </c>
      <c r="D3678" t="s">
        <v>106</v>
      </c>
      <c r="E3678" t="s">
        <v>170</v>
      </c>
      <c r="F3678" t="s">
        <v>10422</v>
      </c>
      <c r="G3678" t="s">
        <v>2059</v>
      </c>
      <c r="H3678" t="s">
        <v>135</v>
      </c>
      <c r="I3678" t="s">
        <v>136</v>
      </c>
      <c r="J3678" t="s">
        <v>137</v>
      </c>
      <c r="K3678" t="s">
        <v>138</v>
      </c>
      <c r="L3678" t="s">
        <v>10423</v>
      </c>
      <c r="M3678" t="s">
        <v>10424</v>
      </c>
      <c r="N3678" s="26">
        <v>3.0752777770000002</v>
      </c>
      <c r="O3678">
        <v>0</v>
      </c>
      <c r="P3678">
        <v>11</v>
      </c>
      <c r="Q3678">
        <v>0</v>
      </c>
      <c r="R3678">
        <v>4</v>
      </c>
      <c r="S3678">
        <v>0</v>
      </c>
      <c r="T3678">
        <v>0</v>
      </c>
      <c r="U3678">
        <v>0</v>
      </c>
      <c r="V3678">
        <v>0</v>
      </c>
      <c r="W3678" s="26">
        <v>0</v>
      </c>
      <c r="X3678" s="26">
        <v>2.0072401126473531</v>
      </c>
      <c r="Y3678" s="26">
        <v>0</v>
      </c>
      <c r="Z3678" s="26">
        <v>0</v>
      </c>
      <c r="AA3678" s="26">
        <v>0</v>
      </c>
      <c r="AB3678" s="26">
        <v>0</v>
      </c>
      <c r="AC3678" s="26">
        <v>0</v>
      </c>
      <c r="AD3678" s="26">
        <v>0</v>
      </c>
      <c r="AE3678" s="26">
        <v>2.0072401126473531</v>
      </c>
    </row>
    <row r="3679" spans="1:31" x14ac:dyDescent="0.3">
      <c r="A3679">
        <v>2771003</v>
      </c>
      <c r="B3679">
        <v>1</v>
      </c>
      <c r="C3679" t="s">
        <v>80</v>
      </c>
      <c r="D3679" t="s">
        <v>84</v>
      </c>
      <c r="E3679" t="s">
        <v>132</v>
      </c>
      <c r="F3679" t="s">
        <v>10425</v>
      </c>
      <c r="G3679" t="s">
        <v>134</v>
      </c>
      <c r="H3679" t="s">
        <v>135</v>
      </c>
      <c r="I3679" t="s">
        <v>136</v>
      </c>
      <c r="J3679" t="s">
        <v>137</v>
      </c>
      <c r="K3679" t="s">
        <v>138</v>
      </c>
      <c r="L3679" t="s">
        <v>10426</v>
      </c>
      <c r="M3679" t="s">
        <v>10427</v>
      </c>
      <c r="N3679" s="26">
        <v>4.1061111109999997</v>
      </c>
      <c r="O3679">
        <v>0</v>
      </c>
      <c r="P3679">
        <v>4</v>
      </c>
      <c r="Q3679">
        <v>0</v>
      </c>
      <c r="R3679">
        <v>0</v>
      </c>
      <c r="S3679">
        <v>0</v>
      </c>
      <c r="T3679">
        <v>1</v>
      </c>
      <c r="U3679">
        <v>0</v>
      </c>
      <c r="V3679">
        <v>0</v>
      </c>
      <c r="W3679" s="26">
        <v>0</v>
      </c>
      <c r="X3679" s="26">
        <v>5.5431599416895612</v>
      </c>
      <c r="Y3679" s="26">
        <v>0</v>
      </c>
      <c r="Z3679" s="26">
        <v>0</v>
      </c>
      <c r="AA3679" s="26">
        <v>0</v>
      </c>
      <c r="AB3679" s="26">
        <v>0</v>
      </c>
      <c r="AC3679" s="26">
        <v>0</v>
      </c>
      <c r="AD3679" s="26">
        <v>0</v>
      </c>
      <c r="AE3679" s="26">
        <v>5.5431599416895612</v>
      </c>
    </row>
    <row r="3680" spans="1:31" x14ac:dyDescent="0.3">
      <c r="A3680">
        <v>2770960</v>
      </c>
      <c r="B3680">
        <v>1</v>
      </c>
      <c r="C3680" t="s">
        <v>80</v>
      </c>
      <c r="D3680" t="s">
        <v>108</v>
      </c>
      <c r="E3680" t="s">
        <v>170</v>
      </c>
      <c r="F3680" t="s">
        <v>10428</v>
      </c>
      <c r="G3680" t="s">
        <v>143</v>
      </c>
      <c r="H3680" t="s">
        <v>135</v>
      </c>
      <c r="I3680" t="s">
        <v>136</v>
      </c>
      <c r="J3680" t="s">
        <v>137</v>
      </c>
      <c r="K3680" t="s">
        <v>138</v>
      </c>
      <c r="L3680" t="s">
        <v>10429</v>
      </c>
      <c r="M3680" t="s">
        <v>10430</v>
      </c>
      <c r="N3680" s="26">
        <v>1.155</v>
      </c>
      <c r="O3680">
        <v>0</v>
      </c>
      <c r="P3680">
        <v>3</v>
      </c>
      <c r="Q3680">
        <v>0</v>
      </c>
      <c r="R3680">
        <v>9</v>
      </c>
      <c r="S3680">
        <v>0</v>
      </c>
      <c r="T3680">
        <v>4</v>
      </c>
      <c r="U3680">
        <v>0</v>
      </c>
      <c r="V3680">
        <v>0</v>
      </c>
      <c r="W3680" s="26">
        <v>0</v>
      </c>
      <c r="X3680" s="26">
        <v>1.9114488008844239</v>
      </c>
      <c r="Y3680" s="26">
        <v>0</v>
      </c>
      <c r="Z3680" s="26">
        <v>0</v>
      </c>
      <c r="AA3680" s="26">
        <v>0</v>
      </c>
      <c r="AB3680" s="26">
        <v>9.3585253837059792</v>
      </c>
      <c r="AC3680" s="26">
        <v>0</v>
      </c>
      <c r="AD3680" s="26">
        <v>0</v>
      </c>
      <c r="AE3680" s="26">
        <v>11.269974184590403</v>
      </c>
    </row>
    <row r="3681" spans="1:31" x14ac:dyDescent="0.3">
      <c r="A3681">
        <v>2770954</v>
      </c>
      <c r="B3681">
        <v>1</v>
      </c>
      <c r="C3681" t="s">
        <v>80</v>
      </c>
      <c r="D3681" t="s">
        <v>96</v>
      </c>
      <c r="E3681" t="s">
        <v>132</v>
      </c>
      <c r="F3681" t="s">
        <v>10431</v>
      </c>
      <c r="G3681" t="s">
        <v>197</v>
      </c>
      <c r="H3681" t="s">
        <v>135</v>
      </c>
      <c r="I3681" t="s">
        <v>136</v>
      </c>
      <c r="J3681" t="s">
        <v>137</v>
      </c>
      <c r="K3681" t="s">
        <v>138</v>
      </c>
      <c r="L3681" t="s">
        <v>10432</v>
      </c>
      <c r="M3681" t="s">
        <v>10433</v>
      </c>
      <c r="N3681" s="26">
        <v>3.843611111</v>
      </c>
      <c r="O3681">
        <v>0</v>
      </c>
      <c r="P3681">
        <v>1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 s="26">
        <v>0</v>
      </c>
      <c r="X3681" s="26">
        <v>1.8029801240725161</v>
      </c>
      <c r="Y3681" s="26">
        <v>0</v>
      </c>
      <c r="Z3681" s="26">
        <v>0</v>
      </c>
      <c r="AA3681" s="26">
        <v>0</v>
      </c>
      <c r="AB3681" s="26">
        <v>0</v>
      </c>
      <c r="AC3681" s="26">
        <v>0</v>
      </c>
      <c r="AD3681" s="26">
        <v>0</v>
      </c>
      <c r="AE3681" s="26">
        <v>1.8029801240725161</v>
      </c>
    </row>
    <row r="3682" spans="1:31" x14ac:dyDescent="0.3">
      <c r="A3682">
        <v>2770834</v>
      </c>
      <c r="B3682">
        <v>1</v>
      </c>
      <c r="C3682" t="s">
        <v>80</v>
      </c>
      <c r="D3682" t="s">
        <v>96</v>
      </c>
      <c r="E3682" t="s">
        <v>132</v>
      </c>
      <c r="F3682" t="s">
        <v>10434</v>
      </c>
      <c r="G3682" t="s">
        <v>134</v>
      </c>
      <c r="H3682" t="s">
        <v>135</v>
      </c>
      <c r="I3682" t="s">
        <v>136</v>
      </c>
      <c r="J3682" t="s">
        <v>137</v>
      </c>
      <c r="K3682" t="s">
        <v>138</v>
      </c>
      <c r="L3682" t="s">
        <v>10435</v>
      </c>
      <c r="M3682" t="s">
        <v>10436</v>
      </c>
      <c r="N3682" s="26">
        <v>5.4644444439999997</v>
      </c>
      <c r="O3682">
        <v>0</v>
      </c>
      <c r="P3682">
        <v>1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 s="26">
        <v>0</v>
      </c>
      <c r="X3682" s="26">
        <v>0</v>
      </c>
      <c r="Y3682" s="26">
        <v>0</v>
      </c>
      <c r="Z3682" s="26">
        <v>0</v>
      </c>
      <c r="AA3682" s="26">
        <v>0</v>
      </c>
      <c r="AB3682" s="26">
        <v>0</v>
      </c>
      <c r="AC3682" s="26">
        <v>0</v>
      </c>
      <c r="AD3682" s="26">
        <v>0</v>
      </c>
      <c r="AE3682" s="26">
        <v>0</v>
      </c>
    </row>
    <row r="3683" spans="1:31" x14ac:dyDescent="0.3">
      <c r="A3683">
        <v>2770997</v>
      </c>
      <c r="B3683">
        <v>1</v>
      </c>
      <c r="C3683" t="s">
        <v>80</v>
      </c>
      <c r="D3683" t="s">
        <v>93</v>
      </c>
      <c r="E3683" t="s">
        <v>132</v>
      </c>
      <c r="F3683" t="s">
        <v>10437</v>
      </c>
      <c r="G3683" t="s">
        <v>307</v>
      </c>
      <c r="H3683" t="s">
        <v>135</v>
      </c>
      <c r="I3683" t="s">
        <v>136</v>
      </c>
      <c r="J3683" t="s">
        <v>137</v>
      </c>
      <c r="K3683" t="s">
        <v>138</v>
      </c>
      <c r="L3683" t="s">
        <v>10438</v>
      </c>
      <c r="M3683" t="s">
        <v>10439</v>
      </c>
      <c r="N3683" s="26">
        <v>0.55777777699999997</v>
      </c>
      <c r="O3683">
        <v>0</v>
      </c>
      <c r="P3683">
        <v>17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 s="26">
        <v>0</v>
      </c>
      <c r="X3683" s="26">
        <v>2.3760312071527756</v>
      </c>
      <c r="Y3683" s="26">
        <v>0</v>
      </c>
      <c r="Z3683" s="26">
        <v>0</v>
      </c>
      <c r="AA3683" s="26">
        <v>0</v>
      </c>
      <c r="AB3683" s="26">
        <v>0</v>
      </c>
      <c r="AC3683" s="26">
        <v>0</v>
      </c>
      <c r="AD3683" s="26">
        <v>0</v>
      </c>
      <c r="AE3683" s="26">
        <v>2.3760312071527756</v>
      </c>
    </row>
    <row r="3684" spans="1:31" x14ac:dyDescent="0.3">
      <c r="A3684">
        <v>2770456</v>
      </c>
      <c r="B3684">
        <v>1</v>
      </c>
      <c r="C3684" t="s">
        <v>80</v>
      </c>
      <c r="D3684" t="s">
        <v>89</v>
      </c>
      <c r="E3684" t="s">
        <v>132</v>
      </c>
      <c r="F3684" t="s">
        <v>10440</v>
      </c>
      <c r="G3684" t="s">
        <v>134</v>
      </c>
      <c r="H3684" t="s">
        <v>135</v>
      </c>
      <c r="I3684" t="s">
        <v>136</v>
      </c>
      <c r="J3684" t="s">
        <v>137</v>
      </c>
      <c r="K3684" t="s">
        <v>138</v>
      </c>
      <c r="L3684" t="s">
        <v>10441</v>
      </c>
      <c r="M3684" t="s">
        <v>10442</v>
      </c>
      <c r="N3684" s="26">
        <v>1.019722222</v>
      </c>
      <c r="O3684">
        <v>0</v>
      </c>
      <c r="P3684">
        <v>5</v>
      </c>
      <c r="Q3684">
        <v>0</v>
      </c>
      <c r="R3684">
        <v>0</v>
      </c>
      <c r="S3684">
        <v>0</v>
      </c>
      <c r="T3684">
        <v>1</v>
      </c>
      <c r="U3684">
        <v>0</v>
      </c>
      <c r="V3684">
        <v>0</v>
      </c>
      <c r="W3684" s="26">
        <v>0</v>
      </c>
      <c r="X3684" s="26">
        <v>0.86458780842511085</v>
      </c>
      <c r="Y3684" s="26">
        <v>0</v>
      </c>
      <c r="Z3684" s="26">
        <v>0</v>
      </c>
      <c r="AA3684" s="26">
        <v>0</v>
      </c>
      <c r="AB3684" s="26">
        <v>0.3374677564957817</v>
      </c>
      <c r="AC3684" s="26">
        <v>0</v>
      </c>
      <c r="AD3684" s="26">
        <v>0</v>
      </c>
      <c r="AE3684" s="26">
        <v>1.2020555649208926</v>
      </c>
    </row>
    <row r="3685" spans="1:31" x14ac:dyDescent="0.3">
      <c r="A3685">
        <v>2770748</v>
      </c>
      <c r="B3685">
        <v>1</v>
      </c>
      <c r="C3685" t="s">
        <v>80</v>
      </c>
      <c r="D3685" t="s">
        <v>96</v>
      </c>
      <c r="E3685" t="s">
        <v>170</v>
      </c>
      <c r="F3685" t="s">
        <v>10443</v>
      </c>
      <c r="G3685" t="s">
        <v>186</v>
      </c>
      <c r="H3685" t="s">
        <v>135</v>
      </c>
      <c r="I3685" t="s">
        <v>136</v>
      </c>
      <c r="J3685" t="s">
        <v>137</v>
      </c>
      <c r="K3685" t="s">
        <v>187</v>
      </c>
      <c r="L3685" t="s">
        <v>10444</v>
      </c>
      <c r="M3685" t="s">
        <v>10445</v>
      </c>
      <c r="N3685" s="26">
        <v>4.3572222219999999</v>
      </c>
      <c r="O3685">
        <v>0</v>
      </c>
      <c r="P3685">
        <v>140</v>
      </c>
      <c r="Q3685">
        <v>0</v>
      </c>
      <c r="R3685">
        <v>0</v>
      </c>
      <c r="S3685">
        <v>0</v>
      </c>
      <c r="T3685">
        <v>11</v>
      </c>
      <c r="U3685">
        <v>0</v>
      </c>
      <c r="V3685">
        <v>0</v>
      </c>
      <c r="W3685" s="26">
        <v>0</v>
      </c>
      <c r="X3685" s="26">
        <v>19.976041753874284</v>
      </c>
      <c r="Y3685" s="26">
        <v>0</v>
      </c>
      <c r="Z3685" s="26">
        <v>0</v>
      </c>
      <c r="AA3685" s="26">
        <v>0</v>
      </c>
      <c r="AB3685" s="26">
        <v>21.095546944754172</v>
      </c>
      <c r="AC3685" s="26">
        <v>0</v>
      </c>
      <c r="AD3685" s="26">
        <v>0</v>
      </c>
      <c r="AE3685" s="26">
        <v>41.07158869862846</v>
      </c>
    </row>
    <row r="3686" spans="1:31" x14ac:dyDescent="0.3">
      <c r="A3686">
        <v>2770982</v>
      </c>
      <c r="B3686">
        <v>2</v>
      </c>
      <c r="C3686" t="s">
        <v>81</v>
      </c>
      <c r="D3686" t="s">
        <v>128</v>
      </c>
      <c r="E3686" t="s">
        <v>157</v>
      </c>
      <c r="F3686" t="s">
        <v>10446</v>
      </c>
      <c r="G3686" t="s">
        <v>148</v>
      </c>
      <c r="H3686" t="s">
        <v>149</v>
      </c>
      <c r="I3686" t="s">
        <v>136</v>
      </c>
      <c r="J3686" t="s">
        <v>137</v>
      </c>
      <c r="K3686" t="s">
        <v>138</v>
      </c>
      <c r="L3686" t="s">
        <v>10447</v>
      </c>
      <c r="M3686" t="s">
        <v>10448</v>
      </c>
      <c r="N3686" s="26">
        <v>1.7083333329999999</v>
      </c>
      <c r="O3686">
        <v>7</v>
      </c>
      <c r="P3686">
        <v>1132</v>
      </c>
      <c r="Q3686">
        <v>14</v>
      </c>
      <c r="R3686">
        <v>15</v>
      </c>
      <c r="S3686">
        <v>14</v>
      </c>
      <c r="T3686">
        <v>138</v>
      </c>
      <c r="U3686">
        <v>0</v>
      </c>
      <c r="V3686">
        <v>0</v>
      </c>
      <c r="W3686" s="26">
        <v>2.9216727739849988</v>
      </c>
      <c r="X3686" s="26">
        <v>51.181512477232843</v>
      </c>
      <c r="Y3686" s="26">
        <v>6.9268993026133323</v>
      </c>
      <c r="Z3686" s="26">
        <v>2.0848614929066671</v>
      </c>
      <c r="AA3686" s="26">
        <v>273.89400642674883</v>
      </c>
      <c r="AB3686" s="26">
        <v>39.435022609548547</v>
      </c>
      <c r="AC3686" s="26">
        <v>0</v>
      </c>
      <c r="AD3686" s="26">
        <v>0</v>
      </c>
      <c r="AE3686" s="26">
        <v>376.44397508303518</v>
      </c>
    </row>
    <row r="3687" spans="1:31" x14ac:dyDescent="0.3">
      <c r="A3687">
        <v>2770731</v>
      </c>
      <c r="B3687">
        <v>1</v>
      </c>
      <c r="C3687" t="s">
        <v>81</v>
      </c>
      <c r="D3687" t="s">
        <v>113</v>
      </c>
      <c r="E3687" t="s">
        <v>170</v>
      </c>
      <c r="F3687" t="s">
        <v>10449</v>
      </c>
      <c r="G3687" t="s">
        <v>204</v>
      </c>
      <c r="H3687" t="s">
        <v>135</v>
      </c>
      <c r="I3687" t="s">
        <v>136</v>
      </c>
      <c r="J3687" t="s">
        <v>137</v>
      </c>
      <c r="K3687" t="s">
        <v>138</v>
      </c>
      <c r="L3687" t="s">
        <v>10450</v>
      </c>
      <c r="M3687" t="s">
        <v>10451</v>
      </c>
      <c r="N3687" s="26">
        <v>0.49916666599999998</v>
      </c>
      <c r="O3687">
        <v>0</v>
      </c>
      <c r="P3687">
        <v>14</v>
      </c>
      <c r="Q3687">
        <v>0</v>
      </c>
      <c r="R3687">
        <v>0</v>
      </c>
      <c r="S3687">
        <v>0</v>
      </c>
      <c r="T3687">
        <v>1</v>
      </c>
      <c r="U3687">
        <v>0</v>
      </c>
      <c r="V3687">
        <v>0</v>
      </c>
      <c r="W3687" s="26">
        <v>0</v>
      </c>
      <c r="X3687" s="26">
        <v>1.8457107098264143</v>
      </c>
      <c r="Y3687" s="26">
        <v>0</v>
      </c>
      <c r="Z3687" s="26">
        <v>0</v>
      </c>
      <c r="AA3687" s="26">
        <v>0</v>
      </c>
      <c r="AB3687" s="26">
        <v>0.19229309717651288</v>
      </c>
      <c r="AC3687" s="26">
        <v>0</v>
      </c>
      <c r="AD3687" s="26">
        <v>0</v>
      </c>
      <c r="AE3687" s="26">
        <v>2.0380038070029274</v>
      </c>
    </row>
    <row r="3688" spans="1:31" x14ac:dyDescent="0.3">
      <c r="A3688">
        <v>2770562</v>
      </c>
      <c r="B3688">
        <v>1</v>
      </c>
      <c r="C3688" t="s">
        <v>80</v>
      </c>
      <c r="D3688" t="s">
        <v>90</v>
      </c>
      <c r="E3688" t="s">
        <v>132</v>
      </c>
      <c r="F3688" t="s">
        <v>10452</v>
      </c>
      <c r="G3688" t="s">
        <v>197</v>
      </c>
      <c r="H3688" t="s">
        <v>135</v>
      </c>
      <c r="I3688" t="s">
        <v>136</v>
      </c>
      <c r="J3688" t="s">
        <v>137</v>
      </c>
      <c r="K3688" t="s">
        <v>138</v>
      </c>
      <c r="L3688" t="s">
        <v>10453</v>
      </c>
      <c r="M3688" t="s">
        <v>10454</v>
      </c>
      <c r="N3688" s="26">
        <v>3.011666666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1</v>
      </c>
      <c r="U3688">
        <v>0</v>
      </c>
      <c r="V3688">
        <v>0</v>
      </c>
      <c r="W3688" s="26">
        <v>0</v>
      </c>
      <c r="X3688" s="26">
        <v>0</v>
      </c>
      <c r="Y3688" s="26">
        <v>0</v>
      </c>
      <c r="Z3688" s="26">
        <v>0</v>
      </c>
      <c r="AA3688" s="26">
        <v>0</v>
      </c>
      <c r="AB3688" s="26">
        <v>2.2405547313246381</v>
      </c>
      <c r="AC3688" s="26">
        <v>0</v>
      </c>
      <c r="AD3688" s="26">
        <v>0</v>
      </c>
      <c r="AE3688" s="26">
        <v>2.2405547313246381</v>
      </c>
    </row>
    <row r="3689" spans="1:31" x14ac:dyDescent="0.3">
      <c r="A3689">
        <v>2770585</v>
      </c>
      <c r="B3689">
        <v>1</v>
      </c>
      <c r="C3689" t="s">
        <v>80</v>
      </c>
      <c r="D3689" t="s">
        <v>96</v>
      </c>
      <c r="E3689" t="s">
        <v>132</v>
      </c>
      <c r="F3689" t="s">
        <v>10455</v>
      </c>
      <c r="G3689" t="s">
        <v>287</v>
      </c>
      <c r="H3689" t="s">
        <v>135</v>
      </c>
      <c r="I3689" t="s">
        <v>136</v>
      </c>
      <c r="J3689" t="s">
        <v>3</v>
      </c>
      <c r="K3689" t="s">
        <v>138</v>
      </c>
      <c r="L3689" t="s">
        <v>10456</v>
      </c>
      <c r="M3689" t="s">
        <v>10457</v>
      </c>
      <c r="N3689" s="26">
        <v>3.2741666660000002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1</v>
      </c>
      <c r="U3689">
        <v>0</v>
      </c>
      <c r="V3689">
        <v>0</v>
      </c>
      <c r="W3689" s="26">
        <v>0</v>
      </c>
      <c r="X3689" s="26">
        <v>0</v>
      </c>
      <c r="Y3689" s="26">
        <v>0</v>
      </c>
      <c r="Z3689" s="26">
        <v>0</v>
      </c>
      <c r="AA3689" s="26">
        <v>0</v>
      </c>
      <c r="AB3689" s="26">
        <v>0</v>
      </c>
      <c r="AC3689" s="26">
        <v>0</v>
      </c>
      <c r="AD3689" s="26">
        <v>0</v>
      </c>
      <c r="AE3689" s="26">
        <v>0</v>
      </c>
    </row>
    <row r="3690" spans="1:31" x14ac:dyDescent="0.3">
      <c r="A3690">
        <v>2771023</v>
      </c>
      <c r="B3690">
        <v>1</v>
      </c>
      <c r="C3690" t="s">
        <v>80</v>
      </c>
      <c r="D3690" t="s">
        <v>82</v>
      </c>
      <c r="E3690" t="s">
        <v>170</v>
      </c>
      <c r="F3690" t="s">
        <v>1662</v>
      </c>
      <c r="G3690" t="s">
        <v>204</v>
      </c>
      <c r="H3690" t="s">
        <v>135</v>
      </c>
      <c r="I3690" t="s">
        <v>136</v>
      </c>
      <c r="J3690" t="s">
        <v>137</v>
      </c>
      <c r="K3690" t="s">
        <v>138</v>
      </c>
      <c r="L3690" t="s">
        <v>10458</v>
      </c>
      <c r="M3690" t="s">
        <v>10459</v>
      </c>
      <c r="N3690" s="26">
        <v>1.0363888880000001</v>
      </c>
      <c r="O3690">
        <v>0</v>
      </c>
      <c r="P3690">
        <v>52</v>
      </c>
      <c r="Q3690">
        <v>0</v>
      </c>
      <c r="R3690">
        <v>0</v>
      </c>
      <c r="S3690">
        <v>0</v>
      </c>
      <c r="T3690">
        <v>11</v>
      </c>
      <c r="U3690">
        <v>0</v>
      </c>
      <c r="V3690">
        <v>0</v>
      </c>
      <c r="W3690" s="26">
        <v>0</v>
      </c>
      <c r="X3690" s="26">
        <v>20.543017199467013</v>
      </c>
      <c r="Y3690" s="26">
        <v>0</v>
      </c>
      <c r="Z3690" s="26">
        <v>0</v>
      </c>
      <c r="AA3690" s="26">
        <v>0</v>
      </c>
      <c r="AB3690" s="26">
        <v>5.7113224349184488</v>
      </c>
      <c r="AC3690" s="26">
        <v>0</v>
      </c>
      <c r="AD3690" s="26">
        <v>0</v>
      </c>
      <c r="AE3690" s="26">
        <v>26.25433963438546</v>
      </c>
    </row>
    <row r="3691" spans="1:31" x14ac:dyDescent="0.3">
      <c r="A3691">
        <v>2770877</v>
      </c>
      <c r="B3691">
        <v>1</v>
      </c>
      <c r="C3691" t="s">
        <v>81</v>
      </c>
      <c r="D3691" t="s">
        <v>115</v>
      </c>
      <c r="E3691" t="s">
        <v>146</v>
      </c>
      <c r="F3691" t="s">
        <v>10460</v>
      </c>
      <c r="G3691" t="s">
        <v>159</v>
      </c>
      <c r="H3691" t="s">
        <v>149</v>
      </c>
      <c r="I3691" t="s">
        <v>136</v>
      </c>
      <c r="J3691" t="s">
        <v>137</v>
      </c>
      <c r="K3691" t="s">
        <v>138</v>
      </c>
      <c r="L3691" t="s">
        <v>10461</v>
      </c>
      <c r="M3691" t="s">
        <v>10462</v>
      </c>
      <c r="N3691" s="26">
        <v>0.70666666600000005</v>
      </c>
      <c r="O3691">
        <v>0</v>
      </c>
      <c r="P3691">
        <v>31</v>
      </c>
      <c r="Q3691">
        <v>0</v>
      </c>
      <c r="R3691">
        <v>28</v>
      </c>
      <c r="S3691">
        <v>0</v>
      </c>
      <c r="T3691">
        <v>4</v>
      </c>
      <c r="U3691">
        <v>0</v>
      </c>
      <c r="V3691">
        <v>0</v>
      </c>
      <c r="W3691" s="26">
        <v>0</v>
      </c>
      <c r="X3691" s="26">
        <v>0.10534653509980001</v>
      </c>
      <c r="Y3691" s="26">
        <v>0</v>
      </c>
      <c r="Z3691" s="26">
        <v>2.0267111557072361</v>
      </c>
      <c r="AA3691" s="26">
        <v>0</v>
      </c>
      <c r="AB3691" s="26">
        <v>0.31280851946109073</v>
      </c>
      <c r="AC3691" s="26">
        <v>0</v>
      </c>
      <c r="AD3691" s="26">
        <v>0</v>
      </c>
      <c r="AE3691" s="26">
        <v>2.4448662102681267</v>
      </c>
    </row>
    <row r="3692" spans="1:31" x14ac:dyDescent="0.3">
      <c r="A3692">
        <v>2771017</v>
      </c>
      <c r="B3692">
        <v>1</v>
      </c>
      <c r="C3692" t="s">
        <v>80</v>
      </c>
      <c r="D3692" t="s">
        <v>99</v>
      </c>
      <c r="E3692" t="s">
        <v>170</v>
      </c>
      <c r="F3692" t="s">
        <v>10463</v>
      </c>
      <c r="G3692" t="s">
        <v>204</v>
      </c>
      <c r="H3692" t="s">
        <v>135</v>
      </c>
      <c r="I3692" t="s">
        <v>136</v>
      </c>
      <c r="J3692" t="s">
        <v>137</v>
      </c>
      <c r="K3692" t="s">
        <v>138</v>
      </c>
      <c r="L3692" t="s">
        <v>10464</v>
      </c>
      <c r="M3692" t="s">
        <v>10465</v>
      </c>
      <c r="N3692" s="26">
        <v>2.4755555550000001</v>
      </c>
      <c r="O3692">
        <v>0</v>
      </c>
      <c r="P3692">
        <v>57</v>
      </c>
      <c r="Q3692">
        <v>0</v>
      </c>
      <c r="R3692">
        <v>0</v>
      </c>
      <c r="S3692">
        <v>0</v>
      </c>
      <c r="T3692">
        <v>1</v>
      </c>
      <c r="U3692">
        <v>0</v>
      </c>
      <c r="V3692">
        <v>0</v>
      </c>
      <c r="W3692" s="26">
        <v>0</v>
      </c>
      <c r="X3692" s="26">
        <v>22.156732525133148</v>
      </c>
      <c r="Y3692" s="26">
        <v>0</v>
      </c>
      <c r="Z3692" s="26">
        <v>0</v>
      </c>
      <c r="AA3692" s="26">
        <v>0</v>
      </c>
      <c r="AB3692" s="26">
        <v>2.7596229121666669</v>
      </c>
      <c r="AC3692" s="26">
        <v>0</v>
      </c>
      <c r="AD3692" s="26">
        <v>0</v>
      </c>
      <c r="AE3692" s="26">
        <v>24.916355437299814</v>
      </c>
    </row>
    <row r="3693" spans="1:31" x14ac:dyDescent="0.3">
      <c r="A3693">
        <v>2770479</v>
      </c>
      <c r="B3693">
        <v>2</v>
      </c>
      <c r="C3693" t="s">
        <v>80</v>
      </c>
      <c r="D3693" t="s">
        <v>83</v>
      </c>
      <c r="E3693" t="s">
        <v>175</v>
      </c>
      <c r="F3693" t="s">
        <v>10466</v>
      </c>
      <c r="G3693" t="s">
        <v>159</v>
      </c>
      <c r="H3693" t="s">
        <v>149</v>
      </c>
      <c r="I3693" t="s">
        <v>136</v>
      </c>
      <c r="J3693" t="s">
        <v>137</v>
      </c>
      <c r="K3693" t="s">
        <v>138</v>
      </c>
      <c r="L3693" t="s">
        <v>10419</v>
      </c>
      <c r="M3693" t="s">
        <v>10467</v>
      </c>
      <c r="N3693" s="26">
        <v>0.27861111100000002</v>
      </c>
      <c r="O3693">
        <v>0</v>
      </c>
      <c r="P3693">
        <v>14526</v>
      </c>
      <c r="Q3693">
        <v>0</v>
      </c>
      <c r="R3693">
        <v>0</v>
      </c>
      <c r="S3693">
        <v>9</v>
      </c>
      <c r="T3693">
        <v>2296</v>
      </c>
      <c r="U3693">
        <v>2</v>
      </c>
      <c r="V3693">
        <v>35</v>
      </c>
      <c r="W3693" s="26">
        <v>0</v>
      </c>
      <c r="X3693" s="26">
        <v>928.94576089974578</v>
      </c>
      <c r="Y3693" s="26">
        <v>0</v>
      </c>
      <c r="Z3693" s="26">
        <v>0</v>
      </c>
      <c r="AA3693" s="26">
        <v>59.756545900239146</v>
      </c>
      <c r="AB3693" s="26">
        <v>289.06511291511185</v>
      </c>
      <c r="AC3693" s="26">
        <v>13.616075490230852</v>
      </c>
      <c r="AD3693" s="26">
        <v>73.173881193465647</v>
      </c>
      <c r="AE3693" s="26">
        <v>1364.5573763987932</v>
      </c>
    </row>
    <row r="3694" spans="1:31" x14ac:dyDescent="0.3">
      <c r="A3694">
        <v>2770980</v>
      </c>
      <c r="B3694">
        <v>1</v>
      </c>
      <c r="C3694" t="s">
        <v>80</v>
      </c>
      <c r="D3694" t="s">
        <v>90</v>
      </c>
      <c r="E3694" t="s">
        <v>170</v>
      </c>
      <c r="F3694" t="s">
        <v>10468</v>
      </c>
      <c r="G3694" t="s">
        <v>1885</v>
      </c>
      <c r="H3694" t="s">
        <v>135</v>
      </c>
      <c r="I3694" t="s">
        <v>136</v>
      </c>
      <c r="J3694" t="s">
        <v>137</v>
      </c>
      <c r="K3694" t="s">
        <v>138</v>
      </c>
      <c r="L3694" t="s">
        <v>10469</v>
      </c>
      <c r="M3694" t="s">
        <v>10470</v>
      </c>
      <c r="N3694" s="26">
        <v>2.2577777769999998</v>
      </c>
      <c r="O3694">
        <v>0</v>
      </c>
      <c r="P3694">
        <v>134</v>
      </c>
      <c r="Q3694">
        <v>0</v>
      </c>
      <c r="R3694">
        <v>0</v>
      </c>
      <c r="S3694">
        <v>0</v>
      </c>
      <c r="T3694">
        <v>12</v>
      </c>
      <c r="U3694">
        <v>0</v>
      </c>
      <c r="V3694">
        <v>0</v>
      </c>
      <c r="W3694" s="26">
        <v>0</v>
      </c>
      <c r="X3694" s="26">
        <v>86.722917367018681</v>
      </c>
      <c r="Y3694" s="26">
        <v>0</v>
      </c>
      <c r="Z3694" s="26">
        <v>0</v>
      </c>
      <c r="AA3694" s="26">
        <v>0</v>
      </c>
      <c r="AB3694" s="26">
        <v>26.273913977381937</v>
      </c>
      <c r="AC3694" s="26">
        <v>0</v>
      </c>
      <c r="AD3694" s="26">
        <v>0</v>
      </c>
      <c r="AE3694" s="26">
        <v>112.99683134440062</v>
      </c>
    </row>
    <row r="3695" spans="1:31" x14ac:dyDescent="0.3">
      <c r="A3695">
        <v>2771100</v>
      </c>
      <c r="B3695">
        <v>1</v>
      </c>
      <c r="C3695" t="s">
        <v>80</v>
      </c>
      <c r="D3695" t="s">
        <v>82</v>
      </c>
      <c r="E3695" t="s">
        <v>166</v>
      </c>
      <c r="F3695" t="s">
        <v>10471</v>
      </c>
      <c r="G3695" t="s">
        <v>204</v>
      </c>
      <c r="H3695" t="s">
        <v>135</v>
      </c>
      <c r="I3695" t="s">
        <v>136</v>
      </c>
      <c r="J3695" t="s">
        <v>137</v>
      </c>
      <c r="K3695" t="s">
        <v>138</v>
      </c>
      <c r="L3695" t="s">
        <v>10472</v>
      </c>
      <c r="M3695" t="s">
        <v>10473</v>
      </c>
      <c r="N3695" s="26">
        <v>2.0108333329999999</v>
      </c>
      <c r="O3695">
        <v>0</v>
      </c>
      <c r="P3695">
        <v>23</v>
      </c>
      <c r="Q3695">
        <v>0</v>
      </c>
      <c r="R3695">
        <v>0</v>
      </c>
      <c r="S3695">
        <v>0</v>
      </c>
      <c r="T3695">
        <v>4</v>
      </c>
      <c r="U3695">
        <v>0</v>
      </c>
      <c r="V3695">
        <v>0</v>
      </c>
      <c r="W3695" s="26">
        <v>0</v>
      </c>
      <c r="X3695" s="26">
        <v>14.991122757930308</v>
      </c>
      <c r="Y3695" s="26">
        <v>0</v>
      </c>
      <c r="Z3695" s="26">
        <v>0</v>
      </c>
      <c r="AA3695" s="26">
        <v>0</v>
      </c>
      <c r="AB3695" s="26">
        <v>8.5797272020865769</v>
      </c>
      <c r="AC3695" s="26">
        <v>0</v>
      </c>
      <c r="AD3695" s="26">
        <v>0</v>
      </c>
      <c r="AE3695" s="26">
        <v>23.570849960016886</v>
      </c>
    </row>
    <row r="3696" spans="1:31" x14ac:dyDescent="0.3">
      <c r="A3696">
        <v>2770459</v>
      </c>
      <c r="B3696">
        <v>1</v>
      </c>
      <c r="C3696" t="s">
        <v>81</v>
      </c>
      <c r="D3696" t="s">
        <v>113</v>
      </c>
      <c r="E3696" t="s">
        <v>157</v>
      </c>
      <c r="F3696" t="s">
        <v>10249</v>
      </c>
      <c r="G3696" t="s">
        <v>143</v>
      </c>
      <c r="H3696" t="s">
        <v>149</v>
      </c>
      <c r="I3696" t="s">
        <v>136</v>
      </c>
      <c r="J3696" t="s">
        <v>137</v>
      </c>
      <c r="K3696" t="s">
        <v>138</v>
      </c>
      <c r="L3696" t="s">
        <v>10474</v>
      </c>
      <c r="M3696" t="s">
        <v>10475</v>
      </c>
      <c r="N3696" s="26">
        <v>1.003055555</v>
      </c>
      <c r="O3696">
        <v>4</v>
      </c>
      <c r="P3696">
        <v>1566</v>
      </c>
      <c r="Q3696">
        <v>7</v>
      </c>
      <c r="R3696">
        <v>39</v>
      </c>
      <c r="S3696">
        <v>2</v>
      </c>
      <c r="T3696">
        <v>316</v>
      </c>
      <c r="U3696">
        <v>0</v>
      </c>
      <c r="V3696">
        <v>0</v>
      </c>
      <c r="W3696" s="26">
        <v>0.54614526385999984</v>
      </c>
      <c r="X3696" s="26">
        <v>287.17377560744978</v>
      </c>
      <c r="Y3696" s="26">
        <v>1.392648952157419</v>
      </c>
      <c r="Z3696" s="26">
        <v>10.710078626602396</v>
      </c>
      <c r="AA3696" s="26">
        <v>7.164345450590999E-2</v>
      </c>
      <c r="AB3696" s="26">
        <v>84.651693145538914</v>
      </c>
      <c r="AC3696" s="26">
        <v>0</v>
      </c>
      <c r="AD3696" s="26">
        <v>0</v>
      </c>
      <c r="AE3696" s="26">
        <v>384.54598505011444</v>
      </c>
    </row>
    <row r="3697" spans="1:31" x14ac:dyDescent="0.3">
      <c r="A3697">
        <v>2770847</v>
      </c>
      <c r="B3697">
        <v>2</v>
      </c>
      <c r="C3697" t="s">
        <v>80</v>
      </c>
      <c r="D3697" t="s">
        <v>94</v>
      </c>
      <c r="E3697" t="s">
        <v>141</v>
      </c>
      <c r="F3697" t="s">
        <v>10476</v>
      </c>
      <c r="G3697" t="s">
        <v>287</v>
      </c>
      <c r="H3697" t="s">
        <v>135</v>
      </c>
      <c r="I3697" t="s">
        <v>136</v>
      </c>
      <c r="J3697" t="s">
        <v>3</v>
      </c>
      <c r="K3697" t="s">
        <v>138</v>
      </c>
      <c r="L3697" t="s">
        <v>10477</v>
      </c>
      <c r="M3697" t="s">
        <v>10478</v>
      </c>
      <c r="N3697" s="26">
        <v>1.191944444</v>
      </c>
      <c r="O3697">
        <v>0</v>
      </c>
      <c r="P3697">
        <v>24</v>
      </c>
      <c r="Q3697">
        <v>0</v>
      </c>
      <c r="R3697">
        <v>0</v>
      </c>
      <c r="S3697">
        <v>0</v>
      </c>
      <c r="T3697">
        <v>2</v>
      </c>
      <c r="U3697">
        <v>0</v>
      </c>
      <c r="V3697">
        <v>0</v>
      </c>
      <c r="W3697" s="26">
        <v>0</v>
      </c>
      <c r="X3697" s="26">
        <v>5.0876364241359617</v>
      </c>
      <c r="Y3697" s="26">
        <v>0</v>
      </c>
      <c r="Z3697" s="26">
        <v>0</v>
      </c>
      <c r="AA3697" s="26">
        <v>0</v>
      </c>
      <c r="AB3697" s="26">
        <v>0.22414002541248268</v>
      </c>
      <c r="AC3697" s="26">
        <v>0</v>
      </c>
      <c r="AD3697" s="26">
        <v>0</v>
      </c>
      <c r="AE3697" s="26">
        <v>5.3117764495484447</v>
      </c>
    </row>
    <row r="3698" spans="1:31" x14ac:dyDescent="0.3">
      <c r="A3698">
        <v>2770559</v>
      </c>
      <c r="B3698">
        <v>1</v>
      </c>
      <c r="C3698" t="s">
        <v>80</v>
      </c>
      <c r="D3698" t="s">
        <v>108</v>
      </c>
      <c r="E3698" t="s">
        <v>170</v>
      </c>
      <c r="F3698" t="s">
        <v>10479</v>
      </c>
      <c r="G3698" t="s">
        <v>204</v>
      </c>
      <c r="H3698" t="s">
        <v>135</v>
      </c>
      <c r="I3698" t="s">
        <v>136</v>
      </c>
      <c r="J3698" t="s">
        <v>137</v>
      </c>
      <c r="K3698" t="s">
        <v>138</v>
      </c>
      <c r="L3698" t="s">
        <v>10480</v>
      </c>
      <c r="M3698" t="s">
        <v>10481</v>
      </c>
      <c r="N3698" s="26">
        <v>2.7227777770000001</v>
      </c>
      <c r="O3698">
        <v>0</v>
      </c>
      <c r="P3698">
        <v>20</v>
      </c>
      <c r="Q3698">
        <v>0</v>
      </c>
      <c r="R3698">
        <v>3</v>
      </c>
      <c r="S3698">
        <v>0</v>
      </c>
      <c r="T3698">
        <v>1</v>
      </c>
      <c r="U3698">
        <v>0</v>
      </c>
      <c r="V3698">
        <v>0</v>
      </c>
      <c r="W3698" s="26">
        <v>0</v>
      </c>
      <c r="X3698" s="26">
        <v>6.554021253811122</v>
      </c>
      <c r="Y3698" s="26">
        <v>0</v>
      </c>
      <c r="Z3698" s="26">
        <v>0</v>
      </c>
      <c r="AA3698" s="26">
        <v>0</v>
      </c>
      <c r="AB3698" s="26">
        <v>0.2911285018332484</v>
      </c>
      <c r="AC3698" s="26">
        <v>0</v>
      </c>
      <c r="AD3698" s="26">
        <v>0</v>
      </c>
      <c r="AE3698" s="26">
        <v>6.8451497556443703</v>
      </c>
    </row>
    <row r="3699" spans="1:31" x14ac:dyDescent="0.3">
      <c r="A3699">
        <v>2770545</v>
      </c>
      <c r="B3699">
        <v>1</v>
      </c>
      <c r="C3699" t="s">
        <v>80</v>
      </c>
      <c r="D3699" t="s">
        <v>105</v>
      </c>
      <c r="E3699" t="s">
        <v>166</v>
      </c>
      <c r="F3699" t="s">
        <v>10482</v>
      </c>
      <c r="G3699" t="s">
        <v>458</v>
      </c>
      <c r="H3699" t="s">
        <v>135</v>
      </c>
      <c r="I3699" t="s">
        <v>136</v>
      </c>
      <c r="J3699" t="s">
        <v>137</v>
      </c>
      <c r="K3699" t="s">
        <v>138</v>
      </c>
      <c r="L3699" t="s">
        <v>10483</v>
      </c>
      <c r="M3699" t="s">
        <v>10484</v>
      </c>
      <c r="N3699" s="26">
        <v>3.9508333329999998</v>
      </c>
      <c r="O3699">
        <v>0</v>
      </c>
      <c r="P3699">
        <v>67</v>
      </c>
      <c r="Q3699">
        <v>0</v>
      </c>
      <c r="R3699">
        <v>0</v>
      </c>
      <c r="S3699">
        <v>0</v>
      </c>
      <c r="T3699">
        <v>17</v>
      </c>
      <c r="U3699">
        <v>0</v>
      </c>
      <c r="V3699">
        <v>0</v>
      </c>
      <c r="W3699" s="26">
        <v>0</v>
      </c>
      <c r="X3699" s="26">
        <v>59.47690711167597</v>
      </c>
      <c r="Y3699" s="26">
        <v>0</v>
      </c>
      <c r="Z3699" s="26">
        <v>0</v>
      </c>
      <c r="AA3699" s="26">
        <v>0</v>
      </c>
      <c r="AB3699" s="26">
        <v>125.04101479435333</v>
      </c>
      <c r="AC3699" s="26">
        <v>0</v>
      </c>
      <c r="AD3699" s="26">
        <v>0</v>
      </c>
      <c r="AE3699" s="26">
        <v>184.5179219060293</v>
      </c>
    </row>
    <row r="3700" spans="1:31" x14ac:dyDescent="0.3">
      <c r="A3700">
        <v>2771000</v>
      </c>
      <c r="B3700">
        <v>1</v>
      </c>
      <c r="C3700" t="s">
        <v>80</v>
      </c>
      <c r="D3700" t="s">
        <v>82</v>
      </c>
      <c r="E3700" t="s">
        <v>170</v>
      </c>
      <c r="F3700" t="s">
        <v>6211</v>
      </c>
      <c r="G3700" t="s">
        <v>204</v>
      </c>
      <c r="H3700" t="s">
        <v>135</v>
      </c>
      <c r="I3700" t="s">
        <v>136</v>
      </c>
      <c r="J3700" t="s">
        <v>137</v>
      </c>
      <c r="K3700" t="s">
        <v>138</v>
      </c>
      <c r="L3700" t="s">
        <v>10485</v>
      </c>
      <c r="M3700" t="s">
        <v>10486</v>
      </c>
      <c r="N3700" s="26">
        <v>0.89861111100000002</v>
      </c>
      <c r="O3700">
        <v>0</v>
      </c>
      <c r="P3700">
        <v>186</v>
      </c>
      <c r="Q3700">
        <v>0</v>
      </c>
      <c r="R3700">
        <v>0</v>
      </c>
      <c r="S3700">
        <v>0</v>
      </c>
      <c r="T3700">
        <v>6</v>
      </c>
      <c r="U3700">
        <v>0</v>
      </c>
      <c r="V3700">
        <v>0</v>
      </c>
      <c r="W3700" s="26">
        <v>0</v>
      </c>
      <c r="X3700" s="26">
        <v>57.527204081684559</v>
      </c>
      <c r="Y3700" s="26">
        <v>0</v>
      </c>
      <c r="Z3700" s="26">
        <v>0</v>
      </c>
      <c r="AA3700" s="26">
        <v>0</v>
      </c>
      <c r="AB3700" s="26">
        <v>1.2828999846800915</v>
      </c>
      <c r="AC3700" s="26">
        <v>0</v>
      </c>
      <c r="AD3700" s="26">
        <v>0</v>
      </c>
      <c r="AE3700" s="26">
        <v>58.810104066364651</v>
      </c>
    </row>
    <row r="3701" spans="1:31" x14ac:dyDescent="0.3">
      <c r="A3701">
        <v>2770602</v>
      </c>
      <c r="B3701">
        <v>1</v>
      </c>
      <c r="C3701" t="s">
        <v>80</v>
      </c>
      <c r="D3701" t="s">
        <v>84</v>
      </c>
      <c r="E3701" t="s">
        <v>170</v>
      </c>
      <c r="F3701" t="s">
        <v>10487</v>
      </c>
      <c r="G3701" t="s">
        <v>204</v>
      </c>
      <c r="H3701" t="s">
        <v>135</v>
      </c>
      <c r="I3701" t="s">
        <v>136</v>
      </c>
      <c r="J3701" t="s">
        <v>137</v>
      </c>
      <c r="K3701" t="s">
        <v>138</v>
      </c>
      <c r="L3701" t="s">
        <v>10488</v>
      </c>
      <c r="M3701" t="s">
        <v>10489</v>
      </c>
      <c r="N3701" s="26">
        <v>1.535555555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12</v>
      </c>
      <c r="U3701">
        <v>0</v>
      </c>
      <c r="V3701">
        <v>0</v>
      </c>
      <c r="W3701" s="26">
        <v>0</v>
      </c>
      <c r="X3701" s="26">
        <v>0</v>
      </c>
      <c r="Y3701" s="26">
        <v>0</v>
      </c>
      <c r="Z3701" s="26">
        <v>0</v>
      </c>
      <c r="AA3701" s="26">
        <v>0</v>
      </c>
      <c r="AB3701" s="26">
        <v>34.637863937081804</v>
      </c>
      <c r="AC3701" s="26">
        <v>0</v>
      </c>
      <c r="AD3701" s="26">
        <v>0</v>
      </c>
      <c r="AE3701" s="26">
        <v>34.637863937081804</v>
      </c>
    </row>
    <row r="3702" spans="1:31" x14ac:dyDescent="0.3">
      <c r="A3702">
        <v>2771043</v>
      </c>
      <c r="B3702">
        <v>1</v>
      </c>
      <c r="C3702" t="s">
        <v>80</v>
      </c>
      <c r="D3702" t="s">
        <v>83</v>
      </c>
      <c r="E3702" t="s">
        <v>132</v>
      </c>
      <c r="F3702" t="s">
        <v>10490</v>
      </c>
      <c r="G3702" t="s">
        <v>197</v>
      </c>
      <c r="H3702" t="s">
        <v>135</v>
      </c>
      <c r="I3702" t="s">
        <v>136</v>
      </c>
      <c r="J3702" t="s">
        <v>137</v>
      </c>
      <c r="K3702" t="s">
        <v>138</v>
      </c>
      <c r="L3702" t="s">
        <v>10491</v>
      </c>
      <c r="M3702" t="s">
        <v>10492</v>
      </c>
      <c r="N3702" s="26">
        <v>2.1272222219999999</v>
      </c>
      <c r="O3702">
        <v>0</v>
      </c>
      <c r="P3702">
        <v>11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 s="26">
        <v>0</v>
      </c>
      <c r="X3702" s="26">
        <v>8.3823657416204593</v>
      </c>
      <c r="Y3702" s="26">
        <v>0</v>
      </c>
      <c r="Z3702" s="26">
        <v>0</v>
      </c>
      <c r="AA3702" s="26">
        <v>0</v>
      </c>
      <c r="AB3702" s="26">
        <v>0</v>
      </c>
      <c r="AC3702" s="26">
        <v>0</v>
      </c>
      <c r="AD3702" s="26">
        <v>0</v>
      </c>
      <c r="AE3702" s="26">
        <v>8.3823657416204593</v>
      </c>
    </row>
    <row r="3703" spans="1:31" x14ac:dyDescent="0.3">
      <c r="A3703">
        <v>2771112</v>
      </c>
      <c r="B3703">
        <v>1</v>
      </c>
      <c r="C3703" t="s">
        <v>81</v>
      </c>
      <c r="D3703" t="s">
        <v>123</v>
      </c>
      <c r="E3703" t="s">
        <v>170</v>
      </c>
      <c r="F3703" t="s">
        <v>9979</v>
      </c>
      <c r="G3703" t="s">
        <v>204</v>
      </c>
      <c r="H3703" t="s">
        <v>135</v>
      </c>
      <c r="I3703" t="s">
        <v>136</v>
      </c>
      <c r="J3703" t="s">
        <v>137</v>
      </c>
      <c r="K3703" t="s">
        <v>138</v>
      </c>
      <c r="L3703" t="s">
        <v>10493</v>
      </c>
      <c r="M3703" t="s">
        <v>10494</v>
      </c>
      <c r="N3703" s="26">
        <v>0.81222222200000005</v>
      </c>
      <c r="O3703">
        <v>0</v>
      </c>
      <c r="P3703">
        <v>466</v>
      </c>
      <c r="Q3703">
        <v>0</v>
      </c>
      <c r="R3703">
        <v>0</v>
      </c>
      <c r="S3703">
        <v>0</v>
      </c>
      <c r="T3703">
        <v>33</v>
      </c>
      <c r="U3703">
        <v>0</v>
      </c>
      <c r="V3703">
        <v>0</v>
      </c>
      <c r="W3703" s="26">
        <v>0</v>
      </c>
      <c r="X3703" s="26">
        <v>64.084559415538067</v>
      </c>
      <c r="Y3703" s="26">
        <v>0</v>
      </c>
      <c r="Z3703" s="26">
        <v>0</v>
      </c>
      <c r="AA3703" s="26">
        <v>0</v>
      </c>
      <c r="AB3703" s="26">
        <v>7.9955320991645094</v>
      </c>
      <c r="AC3703" s="26">
        <v>0</v>
      </c>
      <c r="AD3703" s="26">
        <v>0</v>
      </c>
      <c r="AE3703" s="26">
        <v>72.080091514702573</v>
      </c>
    </row>
    <row r="3704" spans="1:31" x14ac:dyDescent="0.3">
      <c r="A3704">
        <v>2770611</v>
      </c>
      <c r="B3704">
        <v>1</v>
      </c>
      <c r="C3704" t="s">
        <v>80</v>
      </c>
      <c r="D3704" t="s">
        <v>103</v>
      </c>
      <c r="E3704" t="s">
        <v>132</v>
      </c>
      <c r="F3704" t="s">
        <v>10495</v>
      </c>
      <c r="G3704" t="s">
        <v>197</v>
      </c>
      <c r="H3704" t="s">
        <v>135</v>
      </c>
      <c r="I3704" t="s">
        <v>136</v>
      </c>
      <c r="J3704" t="s">
        <v>137</v>
      </c>
      <c r="K3704" t="s">
        <v>138</v>
      </c>
      <c r="L3704" t="s">
        <v>10496</v>
      </c>
      <c r="M3704" t="s">
        <v>10497</v>
      </c>
      <c r="N3704" s="26">
        <v>0.93500000000000005</v>
      </c>
      <c r="O3704">
        <v>0</v>
      </c>
      <c r="P3704">
        <v>1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 s="26">
        <v>0</v>
      </c>
      <c r="X3704" s="26">
        <v>0.8959514681782339</v>
      </c>
      <c r="Y3704" s="26">
        <v>0</v>
      </c>
      <c r="Z3704" s="26">
        <v>0</v>
      </c>
      <c r="AA3704" s="26">
        <v>0</v>
      </c>
      <c r="AB3704" s="26">
        <v>0</v>
      </c>
      <c r="AC3704" s="26">
        <v>0</v>
      </c>
      <c r="AD3704" s="26">
        <v>0</v>
      </c>
      <c r="AE3704" s="26">
        <v>0.8959514681782339</v>
      </c>
    </row>
    <row r="3705" spans="1:31" x14ac:dyDescent="0.3">
      <c r="A3705">
        <v>2770465</v>
      </c>
      <c r="B3705">
        <v>1</v>
      </c>
      <c r="C3705" t="s">
        <v>80</v>
      </c>
      <c r="D3705" t="s">
        <v>105</v>
      </c>
      <c r="E3705" t="s">
        <v>152</v>
      </c>
      <c r="F3705" t="s">
        <v>10498</v>
      </c>
      <c r="G3705" t="s">
        <v>1309</v>
      </c>
      <c r="H3705" t="s">
        <v>149</v>
      </c>
      <c r="I3705" t="s">
        <v>136</v>
      </c>
      <c r="J3705" t="s">
        <v>137</v>
      </c>
      <c r="K3705" t="s">
        <v>138</v>
      </c>
      <c r="L3705" t="s">
        <v>10499</v>
      </c>
      <c r="M3705" t="s">
        <v>10500</v>
      </c>
      <c r="N3705" s="26">
        <v>2.4594444439999998</v>
      </c>
      <c r="O3705">
        <v>3</v>
      </c>
      <c r="P3705">
        <v>2650</v>
      </c>
      <c r="Q3705">
        <v>4</v>
      </c>
      <c r="R3705">
        <v>340</v>
      </c>
      <c r="S3705">
        <v>42</v>
      </c>
      <c r="T3705">
        <v>384</v>
      </c>
      <c r="U3705">
        <v>7</v>
      </c>
      <c r="V3705">
        <v>2</v>
      </c>
      <c r="W3705" s="26">
        <v>2.0035295371470556</v>
      </c>
      <c r="X3705" s="26">
        <v>1401.7784473042188</v>
      </c>
      <c r="Y3705" s="26">
        <v>2.5397209601389803</v>
      </c>
      <c r="Z3705" s="26">
        <v>89.582577567300859</v>
      </c>
      <c r="AA3705" s="26">
        <v>393.66509182456889</v>
      </c>
      <c r="AB3705" s="26">
        <v>428.8592464565391</v>
      </c>
      <c r="AC3705" s="26">
        <v>277.1439424699654</v>
      </c>
      <c r="AD3705" s="26">
        <v>2.4494955589258764</v>
      </c>
      <c r="AE3705" s="26">
        <v>2598.0220516788045</v>
      </c>
    </row>
    <row r="3706" spans="1:31" x14ac:dyDescent="0.3">
      <c r="A3706">
        <v>2770488</v>
      </c>
      <c r="B3706">
        <v>1</v>
      </c>
      <c r="C3706" t="s">
        <v>81</v>
      </c>
      <c r="D3706" t="s">
        <v>112</v>
      </c>
      <c r="E3706" t="s">
        <v>152</v>
      </c>
      <c r="F3706" t="s">
        <v>10501</v>
      </c>
      <c r="G3706" t="s">
        <v>159</v>
      </c>
      <c r="H3706" t="s">
        <v>149</v>
      </c>
      <c r="I3706" t="s">
        <v>136</v>
      </c>
      <c r="J3706" t="s">
        <v>137</v>
      </c>
      <c r="K3706" t="s">
        <v>138</v>
      </c>
      <c r="L3706" t="s">
        <v>10502</v>
      </c>
      <c r="M3706" t="s">
        <v>10503</v>
      </c>
      <c r="N3706" s="26">
        <v>0.78500000000000003</v>
      </c>
      <c r="O3706">
        <v>1</v>
      </c>
      <c r="P3706">
        <v>379</v>
      </c>
      <c r="Q3706">
        <v>2</v>
      </c>
      <c r="R3706">
        <v>0</v>
      </c>
      <c r="S3706">
        <v>0</v>
      </c>
      <c r="T3706">
        <v>7</v>
      </c>
      <c r="U3706">
        <v>0</v>
      </c>
      <c r="V3706">
        <v>0</v>
      </c>
      <c r="W3706" s="26">
        <v>0.13096032243000003</v>
      </c>
      <c r="X3706" s="26">
        <v>22.602080842383842</v>
      </c>
      <c r="Y3706" s="26">
        <v>0.45201320565632408</v>
      </c>
      <c r="Z3706" s="26">
        <v>0</v>
      </c>
      <c r="AA3706" s="26">
        <v>0</v>
      </c>
      <c r="AB3706" s="26">
        <v>0.87398340765526072</v>
      </c>
      <c r="AC3706" s="26">
        <v>0</v>
      </c>
      <c r="AD3706" s="26">
        <v>0</v>
      </c>
      <c r="AE3706" s="26">
        <v>24.059037778125425</v>
      </c>
    </row>
    <row r="3707" spans="1:31" x14ac:dyDescent="0.3">
      <c r="A3707">
        <v>2771066</v>
      </c>
      <c r="B3707">
        <v>1</v>
      </c>
      <c r="C3707" t="s">
        <v>80</v>
      </c>
      <c r="D3707" t="s">
        <v>97</v>
      </c>
      <c r="E3707" t="s">
        <v>170</v>
      </c>
      <c r="F3707" t="s">
        <v>10504</v>
      </c>
      <c r="G3707" t="s">
        <v>204</v>
      </c>
      <c r="H3707" t="s">
        <v>135</v>
      </c>
      <c r="I3707" t="s">
        <v>136</v>
      </c>
      <c r="J3707" t="s">
        <v>137</v>
      </c>
      <c r="K3707" t="s">
        <v>138</v>
      </c>
      <c r="L3707" t="s">
        <v>10505</v>
      </c>
      <c r="M3707" t="s">
        <v>10506</v>
      </c>
      <c r="N3707" s="26">
        <v>0.65722222200000002</v>
      </c>
      <c r="O3707">
        <v>0</v>
      </c>
      <c r="P3707">
        <v>69</v>
      </c>
      <c r="Q3707">
        <v>0</v>
      </c>
      <c r="R3707">
        <v>0</v>
      </c>
      <c r="S3707">
        <v>0</v>
      </c>
      <c r="T3707">
        <v>31</v>
      </c>
      <c r="U3707">
        <v>0</v>
      </c>
      <c r="V3707">
        <v>0</v>
      </c>
      <c r="W3707" s="26">
        <v>0</v>
      </c>
      <c r="X3707" s="26">
        <v>15.039733717439926</v>
      </c>
      <c r="Y3707" s="26">
        <v>0</v>
      </c>
      <c r="Z3707" s="26">
        <v>0</v>
      </c>
      <c r="AA3707" s="26">
        <v>0</v>
      </c>
      <c r="AB3707" s="26">
        <v>21.143932678854583</v>
      </c>
      <c r="AC3707" s="26">
        <v>0</v>
      </c>
      <c r="AD3707" s="26">
        <v>0</v>
      </c>
      <c r="AE3707" s="26">
        <v>36.183666396294512</v>
      </c>
    </row>
    <row r="3708" spans="1:31" x14ac:dyDescent="0.3">
      <c r="A3708">
        <v>2770525</v>
      </c>
      <c r="B3708">
        <v>1</v>
      </c>
      <c r="C3708" t="s">
        <v>80</v>
      </c>
      <c r="D3708" t="s">
        <v>82</v>
      </c>
      <c r="E3708" t="s">
        <v>132</v>
      </c>
      <c r="F3708" t="s">
        <v>9279</v>
      </c>
      <c r="G3708" t="s">
        <v>307</v>
      </c>
      <c r="H3708" t="s">
        <v>135</v>
      </c>
      <c r="I3708" t="s">
        <v>136</v>
      </c>
      <c r="J3708" t="s">
        <v>137</v>
      </c>
      <c r="K3708" t="s">
        <v>138</v>
      </c>
      <c r="L3708" t="s">
        <v>10507</v>
      </c>
      <c r="M3708" t="s">
        <v>10508</v>
      </c>
      <c r="N3708" s="26">
        <v>1.42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1</v>
      </c>
      <c r="U3708">
        <v>0</v>
      </c>
      <c r="V3708">
        <v>0</v>
      </c>
      <c r="W3708" s="26">
        <v>0</v>
      </c>
      <c r="X3708" s="26">
        <v>0</v>
      </c>
      <c r="Y3708" s="26">
        <v>0</v>
      </c>
      <c r="Z3708" s="26">
        <v>0</v>
      </c>
      <c r="AA3708" s="26">
        <v>0</v>
      </c>
      <c r="AB3708" s="26">
        <v>5.4586527877039623</v>
      </c>
      <c r="AC3708" s="26">
        <v>0</v>
      </c>
      <c r="AD3708" s="26">
        <v>0</v>
      </c>
      <c r="AE3708" s="26">
        <v>5.4586527877039623</v>
      </c>
    </row>
    <row r="3709" spans="1:31" x14ac:dyDescent="0.3">
      <c r="A3709">
        <v>2771052</v>
      </c>
      <c r="B3709">
        <v>1</v>
      </c>
      <c r="C3709" t="s">
        <v>80</v>
      </c>
      <c r="D3709" t="s">
        <v>83</v>
      </c>
      <c r="E3709" t="s">
        <v>141</v>
      </c>
      <c r="F3709" t="s">
        <v>10509</v>
      </c>
      <c r="G3709" t="s">
        <v>344</v>
      </c>
      <c r="H3709" t="s">
        <v>135</v>
      </c>
      <c r="I3709" t="s">
        <v>136</v>
      </c>
      <c r="J3709" t="s">
        <v>137</v>
      </c>
      <c r="K3709" t="s">
        <v>138</v>
      </c>
      <c r="L3709" t="s">
        <v>10510</v>
      </c>
      <c r="M3709" t="s">
        <v>10511</v>
      </c>
      <c r="N3709" s="26">
        <v>0.97805555499999997</v>
      </c>
      <c r="O3709">
        <v>0</v>
      </c>
      <c r="P3709">
        <v>372</v>
      </c>
      <c r="Q3709">
        <v>0</v>
      </c>
      <c r="R3709">
        <v>0</v>
      </c>
      <c r="S3709">
        <v>0</v>
      </c>
      <c r="T3709">
        <v>20</v>
      </c>
      <c r="U3709">
        <v>0</v>
      </c>
      <c r="V3709">
        <v>0</v>
      </c>
      <c r="W3709" s="26">
        <v>0</v>
      </c>
      <c r="X3709" s="26">
        <v>103.46865489874801</v>
      </c>
      <c r="Y3709" s="26">
        <v>0</v>
      </c>
      <c r="Z3709" s="26">
        <v>0</v>
      </c>
      <c r="AA3709" s="26">
        <v>0</v>
      </c>
      <c r="AB3709" s="26">
        <v>4.4630982079276071</v>
      </c>
      <c r="AC3709" s="26">
        <v>0</v>
      </c>
      <c r="AD3709" s="26">
        <v>0</v>
      </c>
      <c r="AE3709" s="26">
        <v>107.93175310667561</v>
      </c>
    </row>
    <row r="3710" spans="1:31" x14ac:dyDescent="0.3">
      <c r="A3710">
        <v>2771026</v>
      </c>
      <c r="B3710">
        <v>1</v>
      </c>
      <c r="C3710" t="s">
        <v>81</v>
      </c>
      <c r="D3710" t="s">
        <v>123</v>
      </c>
      <c r="E3710" t="s">
        <v>132</v>
      </c>
      <c r="F3710" t="s">
        <v>10512</v>
      </c>
      <c r="G3710" t="s">
        <v>307</v>
      </c>
      <c r="H3710" t="s">
        <v>135</v>
      </c>
      <c r="I3710" t="s">
        <v>136</v>
      </c>
      <c r="J3710" t="s">
        <v>137</v>
      </c>
      <c r="K3710" t="s">
        <v>138</v>
      </c>
      <c r="L3710" t="s">
        <v>10513</v>
      </c>
      <c r="M3710" t="s">
        <v>10514</v>
      </c>
      <c r="N3710" s="26">
        <v>1.0277777770000001</v>
      </c>
      <c r="O3710">
        <v>0</v>
      </c>
      <c r="P3710">
        <v>5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 s="26">
        <v>0</v>
      </c>
      <c r="X3710" s="26">
        <v>1.4315853615925034</v>
      </c>
      <c r="Y3710" s="26">
        <v>0</v>
      </c>
      <c r="Z3710" s="26">
        <v>0</v>
      </c>
      <c r="AA3710" s="26">
        <v>0</v>
      </c>
      <c r="AB3710" s="26">
        <v>0</v>
      </c>
      <c r="AC3710" s="26">
        <v>0</v>
      </c>
      <c r="AD3710" s="26">
        <v>0</v>
      </c>
      <c r="AE3710" s="26">
        <v>1.4315853615925034</v>
      </c>
    </row>
    <row r="3711" spans="1:31" x14ac:dyDescent="0.3">
      <c r="A3711">
        <v>2770840</v>
      </c>
      <c r="B3711">
        <v>1</v>
      </c>
      <c r="C3711" t="s">
        <v>80</v>
      </c>
      <c r="D3711" t="s">
        <v>90</v>
      </c>
      <c r="E3711" t="s">
        <v>170</v>
      </c>
      <c r="F3711" t="s">
        <v>10515</v>
      </c>
      <c r="G3711" t="s">
        <v>303</v>
      </c>
      <c r="H3711" t="s">
        <v>135</v>
      </c>
      <c r="I3711" t="s">
        <v>136</v>
      </c>
      <c r="J3711" t="s">
        <v>137</v>
      </c>
      <c r="K3711" t="s">
        <v>138</v>
      </c>
      <c r="L3711" t="s">
        <v>10516</v>
      </c>
      <c r="M3711" t="s">
        <v>10517</v>
      </c>
      <c r="N3711" s="26">
        <v>2.270277777</v>
      </c>
      <c r="O3711">
        <v>0</v>
      </c>
      <c r="P3711">
        <v>148</v>
      </c>
      <c r="Q3711">
        <v>0</v>
      </c>
      <c r="R3711">
        <v>0</v>
      </c>
      <c r="S3711">
        <v>0</v>
      </c>
      <c r="T3711">
        <v>1</v>
      </c>
      <c r="U3711">
        <v>0</v>
      </c>
      <c r="V3711">
        <v>0</v>
      </c>
      <c r="W3711" s="26">
        <v>0</v>
      </c>
      <c r="X3711" s="26">
        <v>66.493639922977493</v>
      </c>
      <c r="Y3711" s="26">
        <v>0</v>
      </c>
      <c r="Z3711" s="26">
        <v>0</v>
      </c>
      <c r="AA3711" s="26">
        <v>0</v>
      </c>
      <c r="AB3711" s="26">
        <v>0.94872995262214677</v>
      </c>
      <c r="AC3711" s="26">
        <v>0</v>
      </c>
      <c r="AD3711" s="26">
        <v>0</v>
      </c>
      <c r="AE3711" s="26">
        <v>67.442369875599638</v>
      </c>
    </row>
    <row r="3712" spans="1:31" x14ac:dyDescent="0.3">
      <c r="A3712">
        <v>2770485</v>
      </c>
      <c r="B3712">
        <v>1</v>
      </c>
      <c r="C3712" t="s">
        <v>80</v>
      </c>
      <c r="D3712" t="s">
        <v>84</v>
      </c>
      <c r="E3712" t="s">
        <v>146</v>
      </c>
      <c r="F3712" t="s">
        <v>10518</v>
      </c>
      <c r="G3712" t="s">
        <v>159</v>
      </c>
      <c r="H3712" t="s">
        <v>149</v>
      </c>
      <c r="I3712" t="s">
        <v>136</v>
      </c>
      <c r="J3712" t="s">
        <v>137</v>
      </c>
      <c r="K3712" t="s">
        <v>138</v>
      </c>
      <c r="L3712" t="s">
        <v>10519</v>
      </c>
      <c r="M3712" t="s">
        <v>10520</v>
      </c>
      <c r="N3712" s="26">
        <v>1.7661111110000001</v>
      </c>
      <c r="O3712">
        <v>14</v>
      </c>
      <c r="P3712">
        <v>1573</v>
      </c>
      <c r="Q3712">
        <v>4</v>
      </c>
      <c r="R3712">
        <v>251</v>
      </c>
      <c r="S3712">
        <v>9</v>
      </c>
      <c r="T3712">
        <v>191</v>
      </c>
      <c r="U3712">
        <v>0</v>
      </c>
      <c r="V3712">
        <v>0</v>
      </c>
      <c r="W3712" s="26">
        <v>7.3825005071755916</v>
      </c>
      <c r="X3712" s="26">
        <v>462.29588880459204</v>
      </c>
      <c r="Y3712" s="26">
        <v>27.674617988886169</v>
      </c>
      <c r="Z3712" s="26">
        <v>46.94183043774354</v>
      </c>
      <c r="AA3712" s="26">
        <v>8.8600863739748235</v>
      </c>
      <c r="AB3712" s="26">
        <v>137.45177897343385</v>
      </c>
      <c r="AC3712" s="26">
        <v>0</v>
      </c>
      <c r="AD3712" s="26">
        <v>0</v>
      </c>
      <c r="AE3712" s="26">
        <v>690.60670308580598</v>
      </c>
    </row>
    <row r="3713" spans="1:31" x14ac:dyDescent="0.3">
      <c r="A3713">
        <v>2770983</v>
      </c>
      <c r="B3713">
        <v>1</v>
      </c>
      <c r="C3713" t="s">
        <v>80</v>
      </c>
      <c r="D3713" t="s">
        <v>103</v>
      </c>
      <c r="E3713" t="s">
        <v>170</v>
      </c>
      <c r="F3713" t="s">
        <v>10521</v>
      </c>
      <c r="G3713" t="s">
        <v>204</v>
      </c>
      <c r="H3713" t="s">
        <v>135</v>
      </c>
      <c r="I3713" t="s">
        <v>136</v>
      </c>
      <c r="J3713" t="s">
        <v>137</v>
      </c>
      <c r="K3713" t="s">
        <v>138</v>
      </c>
      <c r="L3713" t="s">
        <v>10522</v>
      </c>
      <c r="M3713" t="s">
        <v>10523</v>
      </c>
      <c r="N3713" s="26">
        <v>2.096944444</v>
      </c>
      <c r="O3713">
        <v>0</v>
      </c>
      <c r="P3713">
        <v>29</v>
      </c>
      <c r="Q3713">
        <v>0</v>
      </c>
      <c r="R3713">
        <v>0</v>
      </c>
      <c r="S3713">
        <v>0</v>
      </c>
      <c r="T3713">
        <v>1</v>
      </c>
      <c r="U3713">
        <v>0</v>
      </c>
      <c r="V3713">
        <v>0</v>
      </c>
      <c r="W3713" s="26">
        <v>0</v>
      </c>
      <c r="X3713" s="26">
        <v>16.730388810389776</v>
      </c>
      <c r="Y3713" s="26">
        <v>0</v>
      </c>
      <c r="Z3713" s="26">
        <v>0</v>
      </c>
      <c r="AA3713" s="26">
        <v>0</v>
      </c>
      <c r="AB3713" s="26">
        <v>0.40212413756157578</v>
      </c>
      <c r="AC3713" s="26">
        <v>0</v>
      </c>
      <c r="AD3713" s="26">
        <v>0</v>
      </c>
      <c r="AE3713" s="26">
        <v>17.132512947951351</v>
      </c>
    </row>
    <row r="3714" spans="1:31" x14ac:dyDescent="0.3">
      <c r="A3714">
        <v>2770511</v>
      </c>
      <c r="B3714">
        <v>1</v>
      </c>
      <c r="C3714" t="s">
        <v>80</v>
      </c>
      <c r="D3714" t="s">
        <v>85</v>
      </c>
      <c r="E3714" t="s">
        <v>166</v>
      </c>
      <c r="F3714" t="s">
        <v>10524</v>
      </c>
      <c r="G3714" t="s">
        <v>232</v>
      </c>
      <c r="H3714" t="s">
        <v>135</v>
      </c>
      <c r="I3714" t="s">
        <v>136</v>
      </c>
      <c r="J3714" t="s">
        <v>137</v>
      </c>
      <c r="K3714" t="s">
        <v>138</v>
      </c>
      <c r="L3714" t="s">
        <v>10525</v>
      </c>
      <c r="M3714" t="s">
        <v>10526</v>
      </c>
      <c r="N3714" s="26">
        <v>3.5225</v>
      </c>
      <c r="O3714">
        <v>0</v>
      </c>
      <c r="P3714">
        <v>81</v>
      </c>
      <c r="Q3714">
        <v>0</v>
      </c>
      <c r="R3714">
        <v>0</v>
      </c>
      <c r="S3714">
        <v>0</v>
      </c>
      <c r="T3714">
        <v>9</v>
      </c>
      <c r="U3714">
        <v>0</v>
      </c>
      <c r="V3714">
        <v>0</v>
      </c>
      <c r="W3714" s="26">
        <v>0</v>
      </c>
      <c r="X3714" s="26">
        <v>64.887508433075354</v>
      </c>
      <c r="Y3714" s="26">
        <v>0</v>
      </c>
      <c r="Z3714" s="26">
        <v>0</v>
      </c>
      <c r="AA3714" s="26">
        <v>0</v>
      </c>
      <c r="AB3714" s="26">
        <v>27.59437656872425</v>
      </c>
      <c r="AC3714" s="26">
        <v>0</v>
      </c>
      <c r="AD3714" s="26">
        <v>0</v>
      </c>
      <c r="AE3714" s="26">
        <v>92.481885001799611</v>
      </c>
    </row>
    <row r="3715" spans="1:31" x14ac:dyDescent="0.3">
      <c r="A3715">
        <v>2771046</v>
      </c>
      <c r="B3715">
        <v>1</v>
      </c>
      <c r="C3715" t="s">
        <v>80</v>
      </c>
      <c r="D3715" t="s">
        <v>92</v>
      </c>
      <c r="E3715" t="s">
        <v>132</v>
      </c>
      <c r="F3715" t="s">
        <v>10527</v>
      </c>
      <c r="G3715" t="s">
        <v>197</v>
      </c>
      <c r="H3715" t="s">
        <v>135</v>
      </c>
      <c r="I3715" t="s">
        <v>136</v>
      </c>
      <c r="J3715" t="s">
        <v>137</v>
      </c>
      <c r="K3715" t="s">
        <v>138</v>
      </c>
      <c r="L3715" t="s">
        <v>10528</v>
      </c>
      <c r="M3715" t="s">
        <v>10529</v>
      </c>
      <c r="N3715" s="26">
        <v>1.6402777770000001</v>
      </c>
      <c r="O3715">
        <v>0</v>
      </c>
      <c r="P3715">
        <v>0</v>
      </c>
      <c r="Q3715">
        <v>0</v>
      </c>
      <c r="R3715">
        <v>3</v>
      </c>
      <c r="S3715">
        <v>0</v>
      </c>
      <c r="T3715">
        <v>0</v>
      </c>
      <c r="U3715">
        <v>0</v>
      </c>
      <c r="V3715">
        <v>0</v>
      </c>
      <c r="W3715" s="26">
        <v>0</v>
      </c>
      <c r="X3715" s="26">
        <v>0</v>
      </c>
      <c r="Y3715" s="26">
        <v>0</v>
      </c>
      <c r="Z3715" s="26">
        <v>0.13129992039685434</v>
      </c>
      <c r="AA3715" s="26">
        <v>0</v>
      </c>
      <c r="AB3715" s="26">
        <v>0</v>
      </c>
      <c r="AC3715" s="26">
        <v>0</v>
      </c>
      <c r="AD3715" s="26">
        <v>0</v>
      </c>
      <c r="AE3715" s="26">
        <v>0.13129992039685434</v>
      </c>
    </row>
    <row r="3716" spans="1:31" x14ac:dyDescent="0.3">
      <c r="A3716">
        <v>2770697</v>
      </c>
      <c r="B3716">
        <v>1</v>
      </c>
      <c r="C3716" t="s">
        <v>80</v>
      </c>
      <c r="D3716" t="s">
        <v>95</v>
      </c>
      <c r="E3716" t="s">
        <v>170</v>
      </c>
      <c r="F3716" t="s">
        <v>10530</v>
      </c>
      <c r="G3716" t="s">
        <v>303</v>
      </c>
      <c r="H3716" t="s">
        <v>135</v>
      </c>
      <c r="I3716" t="s">
        <v>136</v>
      </c>
      <c r="J3716" t="s">
        <v>137</v>
      </c>
      <c r="K3716" t="s">
        <v>138</v>
      </c>
      <c r="L3716" t="s">
        <v>10531</v>
      </c>
      <c r="M3716" t="s">
        <v>10532</v>
      </c>
      <c r="N3716" s="26">
        <v>3.0108333329999999</v>
      </c>
      <c r="O3716">
        <v>0</v>
      </c>
      <c r="P3716">
        <v>81</v>
      </c>
      <c r="Q3716">
        <v>0</v>
      </c>
      <c r="R3716">
        <v>0</v>
      </c>
      <c r="S3716">
        <v>0</v>
      </c>
      <c r="T3716">
        <v>2</v>
      </c>
      <c r="U3716">
        <v>0</v>
      </c>
      <c r="V3716">
        <v>0</v>
      </c>
      <c r="W3716" s="26">
        <v>0</v>
      </c>
      <c r="X3716" s="26">
        <v>51.874825873552091</v>
      </c>
      <c r="Y3716" s="26">
        <v>0</v>
      </c>
      <c r="Z3716" s="26">
        <v>0</v>
      </c>
      <c r="AA3716" s="26">
        <v>0</v>
      </c>
      <c r="AB3716" s="26">
        <v>5.438425813329026</v>
      </c>
      <c r="AC3716" s="26">
        <v>0</v>
      </c>
      <c r="AD3716" s="26">
        <v>0</v>
      </c>
      <c r="AE3716" s="26">
        <v>57.313251686881117</v>
      </c>
    </row>
    <row r="3717" spans="1:31" x14ac:dyDescent="0.3">
      <c r="A3717">
        <v>2770946</v>
      </c>
      <c r="B3717">
        <v>1</v>
      </c>
      <c r="C3717" t="s">
        <v>80</v>
      </c>
      <c r="D3717" t="s">
        <v>85</v>
      </c>
      <c r="E3717" t="s">
        <v>166</v>
      </c>
      <c r="F3717" t="s">
        <v>7701</v>
      </c>
      <c r="G3717" t="s">
        <v>143</v>
      </c>
      <c r="H3717" t="s">
        <v>135</v>
      </c>
      <c r="I3717" t="s">
        <v>136</v>
      </c>
      <c r="J3717" t="s">
        <v>137</v>
      </c>
      <c r="K3717" t="s">
        <v>138</v>
      </c>
      <c r="L3717" t="s">
        <v>10533</v>
      </c>
      <c r="M3717" t="s">
        <v>10534</v>
      </c>
      <c r="N3717" s="26">
        <v>1.875555555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11</v>
      </c>
      <c r="U3717">
        <v>0</v>
      </c>
      <c r="V3717">
        <v>0</v>
      </c>
      <c r="W3717" s="26">
        <v>0</v>
      </c>
      <c r="X3717" s="26">
        <v>0</v>
      </c>
      <c r="Y3717" s="26">
        <v>0</v>
      </c>
      <c r="Z3717" s="26">
        <v>0</v>
      </c>
      <c r="AA3717" s="26">
        <v>0</v>
      </c>
      <c r="AB3717" s="26">
        <v>67.53742311771154</v>
      </c>
      <c r="AC3717" s="26">
        <v>0</v>
      </c>
      <c r="AD3717" s="26">
        <v>0</v>
      </c>
      <c r="AE3717" s="26">
        <v>67.53742311771154</v>
      </c>
    </row>
    <row r="3718" spans="1:31" x14ac:dyDescent="0.3">
      <c r="A3718">
        <v>2770777</v>
      </c>
      <c r="B3718">
        <v>1</v>
      </c>
      <c r="C3718" t="s">
        <v>80</v>
      </c>
      <c r="D3718" t="s">
        <v>94</v>
      </c>
      <c r="E3718" t="s">
        <v>170</v>
      </c>
      <c r="F3718" t="s">
        <v>9525</v>
      </c>
      <c r="G3718" t="s">
        <v>143</v>
      </c>
      <c r="H3718" t="s">
        <v>135</v>
      </c>
      <c r="I3718" t="s">
        <v>136</v>
      </c>
      <c r="J3718" t="s">
        <v>137</v>
      </c>
      <c r="K3718" t="s">
        <v>138</v>
      </c>
      <c r="L3718" t="s">
        <v>10535</v>
      </c>
      <c r="M3718" t="s">
        <v>10536</v>
      </c>
      <c r="N3718" s="26">
        <v>0.65805555500000001</v>
      </c>
      <c r="O3718">
        <v>0</v>
      </c>
      <c r="P3718">
        <v>98</v>
      </c>
      <c r="Q3718">
        <v>0</v>
      </c>
      <c r="R3718">
        <v>0</v>
      </c>
      <c r="S3718">
        <v>0</v>
      </c>
      <c r="T3718">
        <v>2</v>
      </c>
      <c r="U3718">
        <v>0</v>
      </c>
      <c r="V3718">
        <v>0</v>
      </c>
      <c r="W3718" s="26">
        <v>0</v>
      </c>
      <c r="X3718" s="26">
        <v>11.649488984752425</v>
      </c>
      <c r="Y3718" s="26">
        <v>0</v>
      </c>
      <c r="Z3718" s="26">
        <v>0</v>
      </c>
      <c r="AA3718" s="26">
        <v>0</v>
      </c>
      <c r="AB3718" s="26">
        <v>1.483778399092639</v>
      </c>
      <c r="AC3718" s="26">
        <v>0</v>
      </c>
      <c r="AD3718" s="26">
        <v>0</v>
      </c>
      <c r="AE3718" s="26">
        <v>13.133267383845064</v>
      </c>
    </row>
    <row r="3719" spans="1:31" x14ac:dyDescent="0.3">
      <c r="A3719">
        <v>2770614</v>
      </c>
      <c r="B3719">
        <v>1</v>
      </c>
      <c r="C3719" t="s">
        <v>80</v>
      </c>
      <c r="D3719" t="s">
        <v>110</v>
      </c>
      <c r="E3719" t="s">
        <v>132</v>
      </c>
      <c r="F3719" t="s">
        <v>10537</v>
      </c>
      <c r="G3719" t="s">
        <v>307</v>
      </c>
      <c r="H3719" t="s">
        <v>135</v>
      </c>
      <c r="I3719" t="s">
        <v>136</v>
      </c>
      <c r="J3719" t="s">
        <v>137</v>
      </c>
      <c r="K3719" t="s">
        <v>138</v>
      </c>
      <c r="L3719" t="s">
        <v>10538</v>
      </c>
      <c r="M3719" t="s">
        <v>10539</v>
      </c>
      <c r="N3719" s="26">
        <v>0.57666666600000005</v>
      </c>
      <c r="O3719">
        <v>0</v>
      </c>
      <c r="P3719">
        <v>25</v>
      </c>
      <c r="Q3719">
        <v>0</v>
      </c>
      <c r="R3719">
        <v>0</v>
      </c>
      <c r="S3719">
        <v>0</v>
      </c>
      <c r="T3719">
        <v>2</v>
      </c>
      <c r="U3719">
        <v>0</v>
      </c>
      <c r="V3719">
        <v>0</v>
      </c>
      <c r="W3719" s="26">
        <v>0</v>
      </c>
      <c r="X3719" s="26">
        <v>3.4443625078845974</v>
      </c>
      <c r="Y3719" s="26">
        <v>0</v>
      </c>
      <c r="Z3719" s="26">
        <v>0</v>
      </c>
      <c r="AA3719" s="26">
        <v>0</v>
      </c>
      <c r="AB3719" s="26">
        <v>1.0572373885532762</v>
      </c>
      <c r="AC3719" s="26">
        <v>0</v>
      </c>
      <c r="AD3719" s="26">
        <v>0</v>
      </c>
      <c r="AE3719" s="26">
        <v>4.5015998964378738</v>
      </c>
    </row>
    <row r="3720" spans="1:31" x14ac:dyDescent="0.3">
      <c r="A3720">
        <v>2770760</v>
      </c>
      <c r="B3720">
        <v>1</v>
      </c>
      <c r="C3720" t="s">
        <v>81</v>
      </c>
      <c r="D3720" t="s">
        <v>122</v>
      </c>
      <c r="E3720" t="s">
        <v>170</v>
      </c>
      <c r="F3720" t="s">
        <v>10540</v>
      </c>
      <c r="G3720" t="s">
        <v>143</v>
      </c>
      <c r="H3720" t="s">
        <v>135</v>
      </c>
      <c r="I3720" t="s">
        <v>136</v>
      </c>
      <c r="J3720" t="s">
        <v>137</v>
      </c>
      <c r="K3720" t="s">
        <v>138</v>
      </c>
      <c r="L3720" t="s">
        <v>10541</v>
      </c>
      <c r="M3720" t="s">
        <v>10542</v>
      </c>
      <c r="N3720" s="26">
        <v>1.1527777770000001</v>
      </c>
      <c r="O3720">
        <v>0</v>
      </c>
      <c r="P3720">
        <v>84</v>
      </c>
      <c r="Q3720">
        <v>0</v>
      </c>
      <c r="R3720">
        <v>0</v>
      </c>
      <c r="S3720">
        <v>0</v>
      </c>
      <c r="T3720">
        <v>8</v>
      </c>
      <c r="U3720">
        <v>0</v>
      </c>
      <c r="V3720">
        <v>0</v>
      </c>
      <c r="W3720" s="26">
        <v>0</v>
      </c>
      <c r="X3720" s="26">
        <v>11.928356762379579</v>
      </c>
      <c r="Y3720" s="26">
        <v>0</v>
      </c>
      <c r="Z3720" s="26">
        <v>0</v>
      </c>
      <c r="AA3720" s="26">
        <v>0</v>
      </c>
      <c r="AB3720" s="26">
        <v>1.58514944234404</v>
      </c>
      <c r="AC3720" s="26">
        <v>0</v>
      </c>
      <c r="AD3720" s="26">
        <v>0</v>
      </c>
      <c r="AE3720" s="26">
        <v>13.513506204723619</v>
      </c>
    </row>
    <row r="3721" spans="1:31" x14ac:dyDescent="0.3">
      <c r="A3721">
        <v>2771069</v>
      </c>
      <c r="B3721">
        <v>1</v>
      </c>
      <c r="C3721" t="s">
        <v>80</v>
      </c>
      <c r="D3721" t="s">
        <v>96</v>
      </c>
      <c r="E3721" t="s">
        <v>166</v>
      </c>
      <c r="F3721" t="s">
        <v>10543</v>
      </c>
      <c r="G3721" t="s">
        <v>232</v>
      </c>
      <c r="H3721" t="s">
        <v>135</v>
      </c>
      <c r="I3721" t="s">
        <v>136</v>
      </c>
      <c r="J3721" t="s">
        <v>137</v>
      </c>
      <c r="K3721" t="s">
        <v>138</v>
      </c>
      <c r="L3721" t="s">
        <v>10544</v>
      </c>
      <c r="M3721" t="s">
        <v>10545</v>
      </c>
      <c r="N3721" s="26">
        <v>2.690833333</v>
      </c>
      <c r="O3721">
        <v>0</v>
      </c>
      <c r="P3721">
        <v>51</v>
      </c>
      <c r="Q3721">
        <v>0</v>
      </c>
      <c r="R3721">
        <v>0</v>
      </c>
      <c r="S3721">
        <v>0</v>
      </c>
      <c r="T3721">
        <v>59</v>
      </c>
      <c r="U3721">
        <v>0</v>
      </c>
      <c r="V3721">
        <v>0</v>
      </c>
      <c r="W3721" s="26">
        <v>0</v>
      </c>
      <c r="X3721" s="26">
        <v>32.910594033513327</v>
      </c>
      <c r="Y3721" s="26">
        <v>0</v>
      </c>
      <c r="Z3721" s="26">
        <v>0</v>
      </c>
      <c r="AA3721" s="26">
        <v>0</v>
      </c>
      <c r="AB3721" s="26">
        <v>54.191525619831964</v>
      </c>
      <c r="AC3721" s="26">
        <v>0</v>
      </c>
      <c r="AD3721" s="26">
        <v>0</v>
      </c>
      <c r="AE3721" s="26">
        <v>87.102119653345284</v>
      </c>
    </row>
    <row r="3722" spans="1:31" x14ac:dyDescent="0.3">
      <c r="A3722">
        <v>2770714</v>
      </c>
      <c r="B3722">
        <v>1</v>
      </c>
      <c r="C3722" t="s">
        <v>80</v>
      </c>
      <c r="D3722" t="s">
        <v>93</v>
      </c>
      <c r="E3722" t="s">
        <v>170</v>
      </c>
      <c r="F3722" t="s">
        <v>10546</v>
      </c>
      <c r="G3722" t="s">
        <v>204</v>
      </c>
      <c r="H3722" t="s">
        <v>135</v>
      </c>
      <c r="I3722" t="s">
        <v>136</v>
      </c>
      <c r="J3722" t="s">
        <v>137</v>
      </c>
      <c r="K3722" t="s">
        <v>138</v>
      </c>
      <c r="L3722" t="s">
        <v>10547</v>
      </c>
      <c r="M3722" t="s">
        <v>10548</v>
      </c>
      <c r="N3722" s="26">
        <v>3.6208333330000002</v>
      </c>
      <c r="O3722">
        <v>0</v>
      </c>
      <c r="P3722">
        <v>3</v>
      </c>
      <c r="Q3722">
        <v>0</v>
      </c>
      <c r="R3722">
        <v>7</v>
      </c>
      <c r="S3722">
        <v>0</v>
      </c>
      <c r="T3722">
        <v>5</v>
      </c>
      <c r="U3722">
        <v>0</v>
      </c>
      <c r="V3722">
        <v>0</v>
      </c>
      <c r="W3722" s="26">
        <v>0</v>
      </c>
      <c r="X3722" s="26">
        <v>1.1446428491674572</v>
      </c>
      <c r="Y3722" s="26">
        <v>0</v>
      </c>
      <c r="Z3722" s="26">
        <v>4.9477605467798877</v>
      </c>
      <c r="AA3722" s="26">
        <v>0</v>
      </c>
      <c r="AB3722" s="26">
        <v>12.090806982302452</v>
      </c>
      <c r="AC3722" s="26">
        <v>0</v>
      </c>
      <c r="AD3722" s="26">
        <v>0</v>
      </c>
      <c r="AE3722" s="26">
        <v>18.183210378249797</v>
      </c>
    </row>
    <row r="3723" spans="1:31" x14ac:dyDescent="0.3">
      <c r="A3723">
        <v>2770776</v>
      </c>
      <c r="B3723">
        <v>2</v>
      </c>
      <c r="C3723" t="s">
        <v>80</v>
      </c>
      <c r="D3723" t="s">
        <v>100</v>
      </c>
      <c r="E3723" t="s">
        <v>141</v>
      </c>
      <c r="F3723" t="s">
        <v>10549</v>
      </c>
      <c r="G3723" t="s">
        <v>204</v>
      </c>
      <c r="H3723" t="s">
        <v>135</v>
      </c>
      <c r="I3723" t="s">
        <v>136</v>
      </c>
      <c r="J3723" t="s">
        <v>137</v>
      </c>
      <c r="K3723" t="s">
        <v>138</v>
      </c>
      <c r="L3723" t="s">
        <v>10550</v>
      </c>
      <c r="M3723" t="s">
        <v>10551</v>
      </c>
      <c r="N3723" s="26">
        <v>2.2549999999999999</v>
      </c>
      <c r="O3723">
        <v>0</v>
      </c>
      <c r="P3723">
        <v>48</v>
      </c>
      <c r="Q3723">
        <v>0</v>
      </c>
      <c r="R3723">
        <v>8</v>
      </c>
      <c r="S3723">
        <v>0</v>
      </c>
      <c r="T3723">
        <v>20</v>
      </c>
      <c r="U3723">
        <v>0</v>
      </c>
      <c r="V3723">
        <v>0</v>
      </c>
      <c r="W3723" s="26">
        <v>0</v>
      </c>
      <c r="X3723" s="26">
        <v>15.035066143803279</v>
      </c>
      <c r="Y3723" s="26">
        <v>0</v>
      </c>
      <c r="Z3723" s="26">
        <v>0.48933218906484754</v>
      </c>
      <c r="AA3723" s="26">
        <v>0</v>
      </c>
      <c r="AB3723" s="26">
        <v>13.225925647003091</v>
      </c>
      <c r="AC3723" s="26">
        <v>0</v>
      </c>
      <c r="AD3723" s="26">
        <v>0</v>
      </c>
      <c r="AE3723" s="26">
        <v>28.750323979871219</v>
      </c>
    </row>
    <row r="3724" spans="1:31" x14ac:dyDescent="0.3">
      <c r="A3724">
        <v>2770923</v>
      </c>
      <c r="B3724">
        <v>1</v>
      </c>
      <c r="C3724" t="s">
        <v>80</v>
      </c>
      <c r="D3724" t="s">
        <v>82</v>
      </c>
      <c r="E3724" t="s">
        <v>166</v>
      </c>
      <c r="F3724" t="s">
        <v>10552</v>
      </c>
      <c r="G3724" t="s">
        <v>425</v>
      </c>
      <c r="H3724" t="s">
        <v>135</v>
      </c>
      <c r="I3724" t="s">
        <v>136</v>
      </c>
      <c r="J3724" t="s">
        <v>137</v>
      </c>
      <c r="K3724" t="s">
        <v>138</v>
      </c>
      <c r="L3724" t="s">
        <v>10553</v>
      </c>
      <c r="M3724" t="s">
        <v>10554</v>
      </c>
      <c r="N3724" s="26">
        <v>3.0558333329999998</v>
      </c>
      <c r="O3724">
        <v>0</v>
      </c>
      <c r="P3724">
        <v>5</v>
      </c>
      <c r="Q3724">
        <v>0</v>
      </c>
      <c r="R3724">
        <v>0</v>
      </c>
      <c r="S3724">
        <v>0</v>
      </c>
      <c r="T3724">
        <v>2</v>
      </c>
      <c r="U3724">
        <v>0</v>
      </c>
      <c r="V3724">
        <v>0</v>
      </c>
      <c r="W3724" s="26">
        <v>0</v>
      </c>
      <c r="X3724" s="26">
        <v>3.5297715963718987</v>
      </c>
      <c r="Y3724" s="26">
        <v>0</v>
      </c>
      <c r="Z3724" s="26">
        <v>0</v>
      </c>
      <c r="AA3724" s="26">
        <v>0</v>
      </c>
      <c r="AB3724" s="26">
        <v>7.4013127263999579</v>
      </c>
      <c r="AC3724" s="26">
        <v>0</v>
      </c>
      <c r="AD3724" s="26">
        <v>0</v>
      </c>
      <c r="AE3724" s="26">
        <v>10.931084322771856</v>
      </c>
    </row>
    <row r="3725" spans="1:31" x14ac:dyDescent="0.3">
      <c r="A3725">
        <v>2770528</v>
      </c>
      <c r="B3725">
        <v>1</v>
      </c>
      <c r="C3725" t="s">
        <v>80</v>
      </c>
      <c r="D3725" t="s">
        <v>108</v>
      </c>
      <c r="E3725" t="s">
        <v>152</v>
      </c>
      <c r="F3725" t="s">
        <v>10555</v>
      </c>
      <c r="G3725" t="s">
        <v>159</v>
      </c>
      <c r="H3725" t="s">
        <v>149</v>
      </c>
      <c r="I3725" t="s">
        <v>136</v>
      </c>
      <c r="J3725" t="s">
        <v>137</v>
      </c>
      <c r="K3725" t="s">
        <v>138</v>
      </c>
      <c r="L3725" t="s">
        <v>10556</v>
      </c>
      <c r="M3725" t="s">
        <v>10557</v>
      </c>
      <c r="N3725" s="26">
        <v>0.32888888799999999</v>
      </c>
      <c r="O3725">
        <v>0</v>
      </c>
      <c r="P3725">
        <v>186</v>
      </c>
      <c r="Q3725">
        <v>0</v>
      </c>
      <c r="R3725">
        <v>62</v>
      </c>
      <c r="S3725">
        <v>0</v>
      </c>
      <c r="T3725">
        <v>30</v>
      </c>
      <c r="U3725">
        <v>0</v>
      </c>
      <c r="V3725">
        <v>0</v>
      </c>
      <c r="W3725" s="26">
        <v>0</v>
      </c>
      <c r="X3725" s="26">
        <v>6.9588142346347359</v>
      </c>
      <c r="Y3725" s="26">
        <v>0</v>
      </c>
      <c r="Z3725" s="26">
        <v>0.62011512480896003</v>
      </c>
      <c r="AA3725" s="26">
        <v>0</v>
      </c>
      <c r="AB3725" s="26">
        <v>7.4055050697326754</v>
      </c>
      <c r="AC3725" s="26">
        <v>0</v>
      </c>
      <c r="AD3725" s="26">
        <v>0</v>
      </c>
      <c r="AE3725" s="26">
        <v>14.984434429176371</v>
      </c>
    </row>
    <row r="3726" spans="1:31" x14ac:dyDescent="0.3">
      <c r="A3726">
        <v>2770863</v>
      </c>
      <c r="B3726">
        <v>1</v>
      </c>
      <c r="C3726" t="s">
        <v>80</v>
      </c>
      <c r="D3726" t="s">
        <v>96</v>
      </c>
      <c r="E3726" t="s">
        <v>132</v>
      </c>
      <c r="F3726" t="s">
        <v>10558</v>
      </c>
      <c r="G3726" t="s">
        <v>307</v>
      </c>
      <c r="H3726" t="s">
        <v>135</v>
      </c>
      <c r="I3726" t="s">
        <v>136</v>
      </c>
      <c r="J3726" t="s">
        <v>137</v>
      </c>
      <c r="K3726" t="s">
        <v>138</v>
      </c>
      <c r="L3726" t="s">
        <v>10559</v>
      </c>
      <c r="M3726" t="s">
        <v>10560</v>
      </c>
      <c r="N3726" s="26">
        <v>3.7647222220000001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1</v>
      </c>
      <c r="U3726">
        <v>0</v>
      </c>
      <c r="V3726">
        <v>0</v>
      </c>
      <c r="W3726" s="26">
        <v>0</v>
      </c>
      <c r="X3726" s="26">
        <v>0</v>
      </c>
      <c r="Y3726" s="26">
        <v>0</v>
      </c>
      <c r="Z3726" s="26">
        <v>0</v>
      </c>
      <c r="AA3726" s="26">
        <v>0</v>
      </c>
      <c r="AB3726" s="26">
        <v>5.4876753561933329</v>
      </c>
      <c r="AC3726" s="26">
        <v>0</v>
      </c>
      <c r="AD3726" s="26">
        <v>0</v>
      </c>
      <c r="AE3726" s="26">
        <v>5.4876753561933329</v>
      </c>
    </row>
    <row r="3727" spans="1:31" x14ac:dyDescent="0.3">
      <c r="A3727">
        <v>2770508</v>
      </c>
      <c r="B3727">
        <v>1</v>
      </c>
      <c r="C3727" t="s">
        <v>80</v>
      </c>
      <c r="D3727" t="s">
        <v>83</v>
      </c>
      <c r="E3727" t="s">
        <v>132</v>
      </c>
      <c r="F3727" t="s">
        <v>10561</v>
      </c>
      <c r="G3727" t="s">
        <v>197</v>
      </c>
      <c r="H3727" t="s">
        <v>135</v>
      </c>
      <c r="I3727" t="s">
        <v>136</v>
      </c>
      <c r="J3727" t="s">
        <v>137</v>
      </c>
      <c r="K3727" t="s">
        <v>138</v>
      </c>
      <c r="L3727" t="s">
        <v>10562</v>
      </c>
      <c r="M3727" t="s">
        <v>10563</v>
      </c>
      <c r="N3727" s="26">
        <v>6.3205555550000003</v>
      </c>
      <c r="O3727">
        <v>0</v>
      </c>
      <c r="P3727">
        <v>11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 s="26">
        <v>0</v>
      </c>
      <c r="X3727" s="26">
        <v>16.117728441549463</v>
      </c>
      <c r="Y3727" s="26">
        <v>0</v>
      </c>
      <c r="Z3727" s="26">
        <v>0</v>
      </c>
      <c r="AA3727" s="26">
        <v>0</v>
      </c>
      <c r="AB3727" s="26">
        <v>0</v>
      </c>
      <c r="AC3727" s="26">
        <v>0</v>
      </c>
      <c r="AD3727" s="26">
        <v>0</v>
      </c>
      <c r="AE3727" s="26">
        <v>16.117728441549463</v>
      </c>
    </row>
    <row r="3728" spans="1:31" x14ac:dyDescent="0.3">
      <c r="A3728">
        <v>2770986</v>
      </c>
      <c r="B3728">
        <v>1</v>
      </c>
      <c r="C3728" t="s">
        <v>81</v>
      </c>
      <c r="D3728" t="s">
        <v>118</v>
      </c>
      <c r="E3728" t="s">
        <v>170</v>
      </c>
      <c r="F3728" t="s">
        <v>10564</v>
      </c>
      <c r="G3728" t="s">
        <v>143</v>
      </c>
      <c r="H3728" t="s">
        <v>135</v>
      </c>
      <c r="I3728" t="s">
        <v>136</v>
      </c>
      <c r="J3728" t="s">
        <v>137</v>
      </c>
      <c r="K3728" t="s">
        <v>138</v>
      </c>
      <c r="L3728" t="s">
        <v>10565</v>
      </c>
      <c r="M3728" t="s">
        <v>10566</v>
      </c>
      <c r="N3728" s="26">
        <v>0.42444444399999998</v>
      </c>
      <c r="O3728">
        <v>0</v>
      </c>
      <c r="P3728">
        <v>69</v>
      </c>
      <c r="Q3728">
        <v>0</v>
      </c>
      <c r="R3728">
        <v>2</v>
      </c>
      <c r="S3728">
        <v>0</v>
      </c>
      <c r="T3728">
        <v>7</v>
      </c>
      <c r="U3728">
        <v>0</v>
      </c>
      <c r="V3728">
        <v>0</v>
      </c>
      <c r="W3728" s="26">
        <v>0</v>
      </c>
      <c r="X3728" s="26">
        <v>0.74707156813333342</v>
      </c>
      <c r="Y3728" s="26">
        <v>0</v>
      </c>
      <c r="Z3728" s="26">
        <v>0.36941112870580806</v>
      </c>
      <c r="AA3728" s="26">
        <v>0</v>
      </c>
      <c r="AB3728" s="26">
        <v>1.6639854830800003</v>
      </c>
      <c r="AC3728" s="26">
        <v>0</v>
      </c>
      <c r="AD3728" s="26">
        <v>0</v>
      </c>
      <c r="AE3728" s="26">
        <v>2.7804681799191417</v>
      </c>
    </row>
    <row r="3729" spans="1:31" x14ac:dyDescent="0.3">
      <c r="A3729">
        <v>2770943</v>
      </c>
      <c r="B3729">
        <v>1</v>
      </c>
      <c r="C3729" t="s">
        <v>81</v>
      </c>
      <c r="D3729" t="s">
        <v>121</v>
      </c>
      <c r="E3729" t="s">
        <v>170</v>
      </c>
      <c r="F3729" t="s">
        <v>10567</v>
      </c>
      <c r="G3729" t="s">
        <v>143</v>
      </c>
      <c r="H3729" t="s">
        <v>135</v>
      </c>
      <c r="I3729" t="s">
        <v>136</v>
      </c>
      <c r="J3729" t="s">
        <v>137</v>
      </c>
      <c r="K3729" t="s">
        <v>138</v>
      </c>
      <c r="L3729" t="s">
        <v>10568</v>
      </c>
      <c r="M3729" t="s">
        <v>10569</v>
      </c>
      <c r="N3729" s="26">
        <v>1.359444444</v>
      </c>
      <c r="O3729">
        <v>0</v>
      </c>
      <c r="P3729">
        <v>203</v>
      </c>
      <c r="Q3729">
        <v>0</v>
      </c>
      <c r="R3729">
        <v>1</v>
      </c>
      <c r="S3729">
        <v>0</v>
      </c>
      <c r="T3729">
        <v>156</v>
      </c>
      <c r="U3729">
        <v>0</v>
      </c>
      <c r="V3729">
        <v>0</v>
      </c>
      <c r="W3729" s="26">
        <v>0</v>
      </c>
      <c r="X3729" s="26">
        <v>66.572859783311856</v>
      </c>
      <c r="Y3729" s="26">
        <v>0</v>
      </c>
      <c r="Z3729" s="26">
        <v>0</v>
      </c>
      <c r="AA3729" s="26">
        <v>0</v>
      </c>
      <c r="AB3729" s="26">
        <v>86.824788999409776</v>
      </c>
      <c r="AC3729" s="26">
        <v>0</v>
      </c>
      <c r="AD3729" s="26">
        <v>0</v>
      </c>
      <c r="AE3729" s="26">
        <v>153.39764878272163</v>
      </c>
    </row>
    <row r="3730" spans="1:31" x14ac:dyDescent="0.3">
      <c r="A3730">
        <v>2770551</v>
      </c>
      <c r="B3730">
        <v>1</v>
      </c>
      <c r="C3730" t="s">
        <v>80</v>
      </c>
      <c r="D3730" t="s">
        <v>96</v>
      </c>
      <c r="E3730" t="s">
        <v>146</v>
      </c>
      <c r="F3730" t="s">
        <v>10570</v>
      </c>
      <c r="G3730" t="s">
        <v>148</v>
      </c>
      <c r="H3730" t="s">
        <v>149</v>
      </c>
      <c r="I3730" t="s">
        <v>136</v>
      </c>
      <c r="J3730" t="s">
        <v>137</v>
      </c>
      <c r="K3730" t="s">
        <v>138</v>
      </c>
      <c r="L3730" t="s">
        <v>10571</v>
      </c>
      <c r="M3730" t="s">
        <v>10572</v>
      </c>
      <c r="N3730" s="26">
        <v>1.359444444</v>
      </c>
      <c r="O3730">
        <v>0</v>
      </c>
      <c r="P3730">
        <v>0</v>
      </c>
      <c r="Q3730">
        <v>0</v>
      </c>
      <c r="R3730">
        <v>0</v>
      </c>
      <c r="S3730">
        <v>1</v>
      </c>
      <c r="T3730">
        <v>0</v>
      </c>
      <c r="U3730">
        <v>0</v>
      </c>
      <c r="V3730">
        <v>0</v>
      </c>
      <c r="W3730" s="26">
        <v>0</v>
      </c>
      <c r="X3730" s="26">
        <v>0</v>
      </c>
      <c r="Y3730" s="26">
        <v>0</v>
      </c>
      <c r="Z3730" s="26">
        <v>0</v>
      </c>
      <c r="AA3730" s="26">
        <v>0.30500952856857932</v>
      </c>
      <c r="AB3730" s="26">
        <v>0</v>
      </c>
      <c r="AC3730" s="26">
        <v>0</v>
      </c>
      <c r="AD3730" s="26">
        <v>0</v>
      </c>
      <c r="AE3730" s="26">
        <v>0.30500952856857932</v>
      </c>
    </row>
    <row r="3731" spans="1:31" x14ac:dyDescent="0.3">
      <c r="A3731">
        <v>2770494</v>
      </c>
      <c r="B3731">
        <v>1</v>
      </c>
      <c r="C3731" t="s">
        <v>80</v>
      </c>
      <c r="D3731" t="s">
        <v>82</v>
      </c>
      <c r="E3731" t="s">
        <v>175</v>
      </c>
      <c r="F3731" t="s">
        <v>10573</v>
      </c>
      <c r="G3731" t="s">
        <v>326</v>
      </c>
      <c r="H3731" t="s">
        <v>365</v>
      </c>
      <c r="I3731" t="s">
        <v>136</v>
      </c>
      <c r="J3731" t="s">
        <v>137</v>
      </c>
      <c r="K3731" t="s">
        <v>187</v>
      </c>
      <c r="L3731" t="s">
        <v>10574</v>
      </c>
      <c r="M3731" t="s">
        <v>10575</v>
      </c>
      <c r="N3731" s="26">
        <v>0.16527777699999999</v>
      </c>
      <c r="O3731">
        <v>0</v>
      </c>
      <c r="P3731">
        <v>29670</v>
      </c>
      <c r="Q3731">
        <v>0</v>
      </c>
      <c r="R3731">
        <v>0</v>
      </c>
      <c r="S3731">
        <v>44</v>
      </c>
      <c r="T3731">
        <v>15644</v>
      </c>
      <c r="U3731">
        <v>1</v>
      </c>
      <c r="V3731">
        <v>38</v>
      </c>
      <c r="W3731" s="26">
        <v>0</v>
      </c>
      <c r="X3731" s="26">
        <v>1026.9718548737376</v>
      </c>
      <c r="Y3731" s="26">
        <v>0</v>
      </c>
      <c r="Z3731" s="26">
        <v>0</v>
      </c>
      <c r="AA3731" s="26">
        <v>650.17803543735204</v>
      </c>
      <c r="AB3731" s="26">
        <v>1027.5674337601811</v>
      </c>
      <c r="AC3731" s="26">
        <v>0</v>
      </c>
      <c r="AD3731" s="26">
        <v>14.77056594414428</v>
      </c>
      <c r="AE3731" s="26">
        <v>2719.4878900154154</v>
      </c>
    </row>
    <row r="3732" spans="1:31" x14ac:dyDescent="0.3">
      <c r="A3732">
        <v>2770517</v>
      </c>
      <c r="B3732">
        <v>1</v>
      </c>
      <c r="C3732" t="s">
        <v>80</v>
      </c>
      <c r="D3732" t="s">
        <v>85</v>
      </c>
      <c r="E3732" t="s">
        <v>166</v>
      </c>
      <c r="F3732" t="s">
        <v>10576</v>
      </c>
      <c r="G3732" t="s">
        <v>425</v>
      </c>
      <c r="H3732" t="s">
        <v>135</v>
      </c>
      <c r="I3732" t="s">
        <v>136</v>
      </c>
      <c r="J3732" t="s">
        <v>137</v>
      </c>
      <c r="K3732" t="s">
        <v>138</v>
      </c>
      <c r="L3732" t="s">
        <v>10577</v>
      </c>
      <c r="M3732" t="s">
        <v>10578</v>
      </c>
      <c r="N3732" s="26">
        <v>3.2258333330000002</v>
      </c>
      <c r="O3732">
        <v>0</v>
      </c>
      <c r="P3732">
        <v>81</v>
      </c>
      <c r="Q3732">
        <v>0</v>
      </c>
      <c r="R3732">
        <v>0</v>
      </c>
      <c r="S3732">
        <v>0</v>
      </c>
      <c r="T3732">
        <v>4</v>
      </c>
      <c r="U3732">
        <v>0</v>
      </c>
      <c r="V3732">
        <v>0</v>
      </c>
      <c r="W3732" s="26">
        <v>0</v>
      </c>
      <c r="X3732" s="26">
        <v>101.27223131656311</v>
      </c>
      <c r="Y3732" s="26">
        <v>0</v>
      </c>
      <c r="Z3732" s="26">
        <v>0</v>
      </c>
      <c r="AA3732" s="26">
        <v>0</v>
      </c>
      <c r="AB3732" s="26">
        <v>43.146289984298249</v>
      </c>
      <c r="AC3732" s="26">
        <v>0</v>
      </c>
      <c r="AD3732" s="26">
        <v>0</v>
      </c>
      <c r="AE3732" s="26">
        <v>144.41852130086136</v>
      </c>
    </row>
    <row r="3733" spans="1:31" x14ac:dyDescent="0.3">
      <c r="A3733">
        <v>2770849</v>
      </c>
      <c r="B3733">
        <v>1</v>
      </c>
      <c r="C3733" t="s">
        <v>80</v>
      </c>
      <c r="D3733" t="s">
        <v>106</v>
      </c>
      <c r="E3733" t="s">
        <v>170</v>
      </c>
      <c r="F3733" t="s">
        <v>10579</v>
      </c>
      <c r="G3733" t="s">
        <v>204</v>
      </c>
      <c r="H3733" t="s">
        <v>135</v>
      </c>
      <c r="I3733" t="s">
        <v>136</v>
      </c>
      <c r="J3733" t="s">
        <v>137</v>
      </c>
      <c r="K3733" t="s">
        <v>138</v>
      </c>
      <c r="L3733" t="s">
        <v>10580</v>
      </c>
      <c r="M3733" t="s">
        <v>10581</v>
      </c>
      <c r="N3733" s="26">
        <v>2.4730555550000002</v>
      </c>
      <c r="O3733">
        <v>0</v>
      </c>
      <c r="P3733">
        <v>0</v>
      </c>
      <c r="Q3733">
        <v>0</v>
      </c>
      <c r="R3733">
        <v>6</v>
      </c>
      <c r="S3733">
        <v>0</v>
      </c>
      <c r="T3733">
        <v>0</v>
      </c>
      <c r="U3733">
        <v>0</v>
      </c>
      <c r="V3733">
        <v>0</v>
      </c>
      <c r="W3733" s="26">
        <v>0</v>
      </c>
      <c r="X3733" s="26">
        <v>0</v>
      </c>
      <c r="Y3733" s="26">
        <v>0</v>
      </c>
      <c r="Z3733" s="26">
        <v>9.7691467825490007E-3</v>
      </c>
      <c r="AA3733" s="26">
        <v>0</v>
      </c>
      <c r="AB3733" s="26">
        <v>0</v>
      </c>
      <c r="AC3733" s="26">
        <v>0</v>
      </c>
      <c r="AD3733" s="26">
        <v>0</v>
      </c>
      <c r="AE3733" s="26">
        <v>9.7691467825490007E-3</v>
      </c>
    </row>
    <row r="3734" spans="1:31" x14ac:dyDescent="0.3">
      <c r="A3734">
        <v>2770471</v>
      </c>
      <c r="B3734">
        <v>1</v>
      </c>
      <c r="C3734" t="s">
        <v>80</v>
      </c>
      <c r="D3734" t="s">
        <v>84</v>
      </c>
      <c r="E3734" t="s">
        <v>152</v>
      </c>
      <c r="F3734" t="s">
        <v>10582</v>
      </c>
      <c r="G3734" t="s">
        <v>159</v>
      </c>
      <c r="H3734" t="s">
        <v>149</v>
      </c>
      <c r="I3734" t="s">
        <v>136</v>
      </c>
      <c r="J3734" t="s">
        <v>137</v>
      </c>
      <c r="K3734" t="s">
        <v>138</v>
      </c>
      <c r="L3734" t="s">
        <v>10583</v>
      </c>
      <c r="M3734" t="s">
        <v>10584</v>
      </c>
      <c r="N3734" s="26">
        <v>0.58111111100000001</v>
      </c>
      <c r="O3734">
        <v>9</v>
      </c>
      <c r="P3734">
        <v>1738</v>
      </c>
      <c r="Q3734">
        <v>13</v>
      </c>
      <c r="R3734">
        <v>304</v>
      </c>
      <c r="S3734">
        <v>33</v>
      </c>
      <c r="T3734">
        <v>312</v>
      </c>
      <c r="U3734">
        <v>1</v>
      </c>
      <c r="V3734">
        <v>0</v>
      </c>
      <c r="W3734" s="26">
        <v>1.670129793013257</v>
      </c>
      <c r="X3734" s="26">
        <v>226.0416872968261</v>
      </c>
      <c r="Y3734" s="26">
        <v>11.888100608898066</v>
      </c>
      <c r="Z3734" s="26">
        <v>38.034305352265299</v>
      </c>
      <c r="AA3734" s="26">
        <v>74.155504814629069</v>
      </c>
      <c r="AB3734" s="26">
        <v>83.419375230913033</v>
      </c>
      <c r="AC3734" s="26">
        <v>3.7085621971882041</v>
      </c>
      <c r="AD3734" s="26">
        <v>0</v>
      </c>
      <c r="AE3734" s="26">
        <v>438.91766529373302</v>
      </c>
    </row>
    <row r="3735" spans="1:31" x14ac:dyDescent="0.3">
      <c r="A3735">
        <v>2770640</v>
      </c>
      <c r="B3735">
        <v>1</v>
      </c>
      <c r="C3735" t="s">
        <v>80</v>
      </c>
      <c r="D3735" t="s">
        <v>96</v>
      </c>
      <c r="E3735" t="s">
        <v>157</v>
      </c>
      <c r="F3735" t="s">
        <v>10585</v>
      </c>
      <c r="G3735" t="s">
        <v>628</v>
      </c>
      <c r="H3735" t="s">
        <v>149</v>
      </c>
      <c r="I3735" t="s">
        <v>136</v>
      </c>
      <c r="J3735" t="s">
        <v>137</v>
      </c>
      <c r="K3735" t="s">
        <v>187</v>
      </c>
      <c r="L3735" t="s">
        <v>10586</v>
      </c>
      <c r="M3735" t="s">
        <v>10587</v>
      </c>
      <c r="N3735" s="26">
        <v>1.987777777</v>
      </c>
      <c r="O3735">
        <v>4</v>
      </c>
      <c r="P3735">
        <v>3</v>
      </c>
      <c r="Q3735">
        <v>7</v>
      </c>
      <c r="R3735">
        <v>8</v>
      </c>
      <c r="S3735">
        <v>7</v>
      </c>
      <c r="T3735">
        <v>4</v>
      </c>
      <c r="U3735">
        <v>0</v>
      </c>
      <c r="V3735">
        <v>0</v>
      </c>
      <c r="W3735" s="26">
        <v>3.6908494749032381</v>
      </c>
      <c r="X3735" s="26">
        <v>0.11215334332496806</v>
      </c>
      <c r="Y3735" s="26">
        <v>15.588220531039656</v>
      </c>
      <c r="Z3735" s="26">
        <v>6.9076360120083002E-2</v>
      </c>
      <c r="AA3735" s="26">
        <v>116.81545640415294</v>
      </c>
      <c r="AB3735" s="26">
        <v>3.4674396694972223</v>
      </c>
      <c r="AC3735" s="26">
        <v>0</v>
      </c>
      <c r="AD3735" s="26">
        <v>0</v>
      </c>
      <c r="AE3735" s="26">
        <v>139.74319578303812</v>
      </c>
    </row>
    <row r="3736" spans="1:31" x14ac:dyDescent="0.3">
      <c r="A3736">
        <v>2770726</v>
      </c>
      <c r="B3736">
        <v>1</v>
      </c>
      <c r="C3736" t="s">
        <v>80</v>
      </c>
      <c r="D3736" t="s">
        <v>82</v>
      </c>
      <c r="E3736" t="s">
        <v>170</v>
      </c>
      <c r="F3736" t="s">
        <v>1662</v>
      </c>
      <c r="G3736" t="s">
        <v>204</v>
      </c>
      <c r="H3736" t="s">
        <v>135</v>
      </c>
      <c r="I3736" t="s">
        <v>136</v>
      </c>
      <c r="J3736" t="s">
        <v>137</v>
      </c>
      <c r="K3736" t="s">
        <v>138</v>
      </c>
      <c r="L3736" t="s">
        <v>10588</v>
      </c>
      <c r="M3736" t="s">
        <v>10589</v>
      </c>
      <c r="N3736" s="26">
        <v>0.81861111099999995</v>
      </c>
      <c r="O3736">
        <v>0</v>
      </c>
      <c r="P3736">
        <v>52</v>
      </c>
      <c r="Q3736">
        <v>0</v>
      </c>
      <c r="R3736">
        <v>0</v>
      </c>
      <c r="S3736">
        <v>0</v>
      </c>
      <c r="T3736">
        <v>11</v>
      </c>
      <c r="U3736">
        <v>0</v>
      </c>
      <c r="V3736">
        <v>0</v>
      </c>
      <c r="W3736" s="26">
        <v>0</v>
      </c>
      <c r="X3736" s="26">
        <v>13.984605572559589</v>
      </c>
      <c r="Y3736" s="26">
        <v>0</v>
      </c>
      <c r="Z3736" s="26">
        <v>0</v>
      </c>
      <c r="AA3736" s="26">
        <v>0</v>
      </c>
      <c r="AB3736" s="26">
        <v>6.4493438685727567</v>
      </c>
      <c r="AC3736" s="26">
        <v>0</v>
      </c>
      <c r="AD3736" s="26">
        <v>0</v>
      </c>
      <c r="AE3736" s="26">
        <v>20.433949441132345</v>
      </c>
    </row>
    <row r="3737" spans="1:31" x14ac:dyDescent="0.3">
      <c r="A3737">
        <v>2770714</v>
      </c>
      <c r="B3737">
        <v>2</v>
      </c>
      <c r="C3737" t="s">
        <v>80</v>
      </c>
      <c r="D3737" t="s">
        <v>93</v>
      </c>
      <c r="E3737" t="s">
        <v>141</v>
      </c>
      <c r="F3737" t="s">
        <v>10590</v>
      </c>
      <c r="G3737" t="s">
        <v>204</v>
      </c>
      <c r="H3737" t="s">
        <v>135</v>
      </c>
      <c r="I3737" t="s">
        <v>136</v>
      </c>
      <c r="J3737" t="s">
        <v>137</v>
      </c>
      <c r="K3737" t="s">
        <v>138</v>
      </c>
      <c r="L3737" t="s">
        <v>10548</v>
      </c>
      <c r="M3737" t="s">
        <v>10591</v>
      </c>
      <c r="N3737" s="26">
        <v>0.198333333</v>
      </c>
      <c r="O3737">
        <v>0</v>
      </c>
      <c r="P3737">
        <v>16</v>
      </c>
      <c r="Q3737">
        <v>0</v>
      </c>
      <c r="R3737">
        <v>23</v>
      </c>
      <c r="S3737">
        <v>0</v>
      </c>
      <c r="T3737">
        <v>10</v>
      </c>
      <c r="U3737">
        <v>0</v>
      </c>
      <c r="V3737">
        <v>0</v>
      </c>
      <c r="W3737" s="26">
        <v>0</v>
      </c>
      <c r="X3737" s="26">
        <v>0.22121885428794635</v>
      </c>
      <c r="Y3737" s="26">
        <v>0</v>
      </c>
      <c r="Z3737" s="26">
        <v>0.49254968916910724</v>
      </c>
      <c r="AA3737" s="26">
        <v>0</v>
      </c>
      <c r="AB3737" s="26">
        <v>0.92722589840263703</v>
      </c>
      <c r="AC3737" s="26">
        <v>0</v>
      </c>
      <c r="AD3737" s="26">
        <v>0</v>
      </c>
      <c r="AE3737" s="26">
        <v>1.6409944418596907</v>
      </c>
    </row>
    <row r="3738" spans="1:31" x14ac:dyDescent="0.3">
      <c r="A3738">
        <v>2770534</v>
      </c>
      <c r="B3738">
        <v>1</v>
      </c>
      <c r="C3738" t="s">
        <v>80</v>
      </c>
      <c r="D3738" t="s">
        <v>85</v>
      </c>
      <c r="E3738" t="s">
        <v>166</v>
      </c>
      <c r="F3738" t="s">
        <v>3529</v>
      </c>
      <c r="G3738" t="s">
        <v>425</v>
      </c>
      <c r="H3738" t="s">
        <v>135</v>
      </c>
      <c r="I3738" t="s">
        <v>136</v>
      </c>
      <c r="J3738" t="s">
        <v>137</v>
      </c>
      <c r="K3738" t="s">
        <v>138</v>
      </c>
      <c r="L3738" t="s">
        <v>10592</v>
      </c>
      <c r="M3738" t="s">
        <v>10593</v>
      </c>
      <c r="N3738" s="26">
        <v>4.0475000000000003</v>
      </c>
      <c r="O3738">
        <v>0</v>
      </c>
      <c r="P3738">
        <v>56</v>
      </c>
      <c r="Q3738">
        <v>0</v>
      </c>
      <c r="R3738">
        <v>0</v>
      </c>
      <c r="S3738">
        <v>0</v>
      </c>
      <c r="T3738">
        <v>19</v>
      </c>
      <c r="U3738">
        <v>0</v>
      </c>
      <c r="V3738">
        <v>0</v>
      </c>
      <c r="W3738" s="26">
        <v>0</v>
      </c>
      <c r="X3738" s="26">
        <v>45.675246070623771</v>
      </c>
      <c r="Y3738" s="26">
        <v>0</v>
      </c>
      <c r="Z3738" s="26">
        <v>0</v>
      </c>
      <c r="AA3738" s="26">
        <v>0</v>
      </c>
      <c r="AB3738" s="26">
        <v>172.53699909126294</v>
      </c>
      <c r="AC3738" s="26">
        <v>0</v>
      </c>
      <c r="AD3738" s="26">
        <v>0</v>
      </c>
      <c r="AE3738" s="26">
        <v>218.2122451618867</v>
      </c>
    </row>
    <row r="3739" spans="1:31" x14ac:dyDescent="0.3">
      <c r="A3739">
        <v>2770617</v>
      </c>
      <c r="B3739">
        <v>1</v>
      </c>
      <c r="C3739" t="s">
        <v>81</v>
      </c>
      <c r="D3739" t="s">
        <v>127</v>
      </c>
      <c r="E3739" t="s">
        <v>152</v>
      </c>
      <c r="F3739" t="s">
        <v>10594</v>
      </c>
      <c r="G3739" t="s">
        <v>628</v>
      </c>
      <c r="H3739" t="s">
        <v>149</v>
      </c>
      <c r="I3739" t="s">
        <v>136</v>
      </c>
      <c r="J3739" t="s">
        <v>137</v>
      </c>
      <c r="K3739" t="s">
        <v>187</v>
      </c>
      <c r="L3739" t="s">
        <v>10595</v>
      </c>
      <c r="M3739" t="s">
        <v>10596</v>
      </c>
      <c r="N3739" s="26">
        <v>7.9386111110000002</v>
      </c>
      <c r="O3739">
        <v>2</v>
      </c>
      <c r="P3739">
        <v>3</v>
      </c>
      <c r="Q3739">
        <v>59</v>
      </c>
      <c r="R3739">
        <v>37</v>
      </c>
      <c r="S3739">
        <v>6</v>
      </c>
      <c r="T3739">
        <v>0</v>
      </c>
      <c r="U3739">
        <v>0</v>
      </c>
      <c r="V3739">
        <v>0</v>
      </c>
      <c r="W3739" s="26">
        <v>7.6504225120263687</v>
      </c>
      <c r="X3739" s="26">
        <v>0</v>
      </c>
      <c r="Y3739" s="26">
        <v>39.477032974967322</v>
      </c>
      <c r="Z3739" s="26">
        <v>56.323211295177202</v>
      </c>
      <c r="AA3739" s="26">
        <v>8.1699709058480252</v>
      </c>
      <c r="AB3739" s="26">
        <v>0</v>
      </c>
      <c r="AC3739" s="26">
        <v>0</v>
      </c>
      <c r="AD3739" s="26">
        <v>0</v>
      </c>
      <c r="AE3739" s="26">
        <v>111.62063768801892</v>
      </c>
    </row>
    <row r="3740" spans="1:31" x14ac:dyDescent="0.3">
      <c r="A3740">
        <v>2770680</v>
      </c>
      <c r="B3740">
        <v>1</v>
      </c>
      <c r="C3740" t="s">
        <v>80</v>
      </c>
      <c r="D3740" t="s">
        <v>88</v>
      </c>
      <c r="E3740" t="s">
        <v>166</v>
      </c>
      <c r="F3740" t="s">
        <v>10597</v>
      </c>
      <c r="G3740" t="s">
        <v>425</v>
      </c>
      <c r="H3740" t="s">
        <v>135</v>
      </c>
      <c r="I3740" t="s">
        <v>136</v>
      </c>
      <c r="J3740" t="s">
        <v>137</v>
      </c>
      <c r="K3740" t="s">
        <v>138</v>
      </c>
      <c r="L3740" t="s">
        <v>10598</v>
      </c>
      <c r="M3740" t="s">
        <v>10599</v>
      </c>
      <c r="N3740" s="26">
        <v>5.2244444440000004</v>
      </c>
      <c r="O3740">
        <v>0</v>
      </c>
      <c r="P3740">
        <v>69</v>
      </c>
      <c r="Q3740">
        <v>0</v>
      </c>
      <c r="R3740">
        <v>0</v>
      </c>
      <c r="S3740">
        <v>0</v>
      </c>
      <c r="T3740">
        <v>9</v>
      </c>
      <c r="U3740">
        <v>0</v>
      </c>
      <c r="V3740">
        <v>0</v>
      </c>
      <c r="W3740" s="26">
        <v>0</v>
      </c>
      <c r="X3740" s="26">
        <v>88.156173019947317</v>
      </c>
      <c r="Y3740" s="26">
        <v>0</v>
      </c>
      <c r="Z3740" s="26">
        <v>0</v>
      </c>
      <c r="AA3740" s="26">
        <v>0</v>
      </c>
      <c r="AB3740" s="26">
        <v>39.094751701385533</v>
      </c>
      <c r="AC3740" s="26">
        <v>0</v>
      </c>
      <c r="AD3740" s="26">
        <v>0</v>
      </c>
      <c r="AE3740" s="26">
        <v>127.25092472133285</v>
      </c>
    </row>
    <row r="3741" spans="1:31" x14ac:dyDescent="0.3">
      <c r="A3741">
        <v>2771012</v>
      </c>
      <c r="B3741">
        <v>1</v>
      </c>
      <c r="C3741" t="s">
        <v>80</v>
      </c>
      <c r="D3741" t="s">
        <v>96</v>
      </c>
      <c r="E3741" t="s">
        <v>132</v>
      </c>
      <c r="F3741" t="s">
        <v>10600</v>
      </c>
      <c r="G3741" t="s">
        <v>307</v>
      </c>
      <c r="H3741" t="s">
        <v>135</v>
      </c>
      <c r="I3741" t="s">
        <v>136</v>
      </c>
      <c r="J3741" t="s">
        <v>137</v>
      </c>
      <c r="K3741" t="s">
        <v>138</v>
      </c>
      <c r="L3741" t="s">
        <v>10601</v>
      </c>
      <c r="M3741" t="s">
        <v>10602</v>
      </c>
      <c r="N3741" s="26">
        <v>1.820277777</v>
      </c>
      <c r="O3741">
        <v>0</v>
      </c>
      <c r="P3741">
        <v>2</v>
      </c>
      <c r="Q3741">
        <v>0</v>
      </c>
      <c r="R3741">
        <v>0</v>
      </c>
      <c r="S3741">
        <v>0</v>
      </c>
      <c r="T3741">
        <v>3</v>
      </c>
      <c r="U3741">
        <v>0</v>
      </c>
      <c r="V3741">
        <v>0</v>
      </c>
      <c r="W3741" s="26">
        <v>0</v>
      </c>
      <c r="X3741" s="26">
        <v>2.528700368528197</v>
      </c>
      <c r="Y3741" s="26">
        <v>0</v>
      </c>
      <c r="Z3741" s="26">
        <v>0</v>
      </c>
      <c r="AA3741" s="26">
        <v>0</v>
      </c>
      <c r="AB3741" s="26">
        <v>0.78612119572220851</v>
      </c>
      <c r="AC3741" s="26">
        <v>0</v>
      </c>
      <c r="AD3741" s="26">
        <v>0</v>
      </c>
      <c r="AE3741" s="26">
        <v>3.3148215642504057</v>
      </c>
    </row>
    <row r="3742" spans="1:31" x14ac:dyDescent="0.3">
      <c r="A3742">
        <v>2770580</v>
      </c>
      <c r="B3742">
        <v>1</v>
      </c>
      <c r="C3742" t="s">
        <v>80</v>
      </c>
      <c r="D3742" t="s">
        <v>100</v>
      </c>
      <c r="E3742" t="s">
        <v>157</v>
      </c>
      <c r="F3742" t="s">
        <v>10603</v>
      </c>
      <c r="G3742" t="s">
        <v>628</v>
      </c>
      <c r="H3742" t="s">
        <v>149</v>
      </c>
      <c r="I3742" t="s">
        <v>136</v>
      </c>
      <c r="J3742" t="s">
        <v>137</v>
      </c>
      <c r="K3742" t="s">
        <v>187</v>
      </c>
      <c r="L3742" t="s">
        <v>10604</v>
      </c>
      <c r="M3742" t="s">
        <v>10605</v>
      </c>
      <c r="N3742" s="26">
        <v>3.6305555549999999</v>
      </c>
      <c r="O3742">
        <v>8</v>
      </c>
      <c r="P3742">
        <v>1118</v>
      </c>
      <c r="Q3742">
        <v>25</v>
      </c>
      <c r="R3742">
        <v>407</v>
      </c>
      <c r="S3742">
        <v>12</v>
      </c>
      <c r="T3742">
        <v>222</v>
      </c>
      <c r="U3742">
        <v>3</v>
      </c>
      <c r="V3742">
        <v>0</v>
      </c>
      <c r="W3742" s="26">
        <v>7.9913981712142679</v>
      </c>
      <c r="X3742" s="26">
        <v>780.21336414492339</v>
      </c>
      <c r="Y3742" s="26">
        <v>29.907042176971764</v>
      </c>
      <c r="Z3742" s="26">
        <v>305.52429667222253</v>
      </c>
      <c r="AA3742" s="26">
        <v>169.29577603532474</v>
      </c>
      <c r="AB3742" s="26">
        <v>684.53397917380119</v>
      </c>
      <c r="AC3742" s="26">
        <v>1240.5255466982846</v>
      </c>
      <c r="AD3742" s="26">
        <v>0</v>
      </c>
      <c r="AE3742" s="26">
        <v>3217.9914030727423</v>
      </c>
    </row>
    <row r="3743" spans="1:31" x14ac:dyDescent="0.3">
      <c r="A3743">
        <v>2770623</v>
      </c>
      <c r="B3743">
        <v>1</v>
      </c>
      <c r="C3743" t="s">
        <v>80</v>
      </c>
      <c r="D3743" t="s">
        <v>107</v>
      </c>
      <c r="E3743" t="s">
        <v>141</v>
      </c>
      <c r="F3743" t="s">
        <v>10606</v>
      </c>
      <c r="G3743" t="s">
        <v>628</v>
      </c>
      <c r="H3743" t="s">
        <v>135</v>
      </c>
      <c r="I3743" t="s">
        <v>136</v>
      </c>
      <c r="J3743" t="s">
        <v>137</v>
      </c>
      <c r="K3743" t="s">
        <v>187</v>
      </c>
      <c r="L3743" t="s">
        <v>10607</v>
      </c>
      <c r="M3743" t="s">
        <v>10608</v>
      </c>
      <c r="N3743" s="26">
        <v>7.9574999999999996</v>
      </c>
      <c r="O3743">
        <v>0</v>
      </c>
      <c r="P3743">
        <v>64</v>
      </c>
      <c r="Q3743">
        <v>0</v>
      </c>
      <c r="R3743">
        <v>1</v>
      </c>
      <c r="S3743">
        <v>0</v>
      </c>
      <c r="T3743">
        <v>4</v>
      </c>
      <c r="U3743">
        <v>0</v>
      </c>
      <c r="V3743">
        <v>0</v>
      </c>
      <c r="W3743" s="26">
        <v>0</v>
      </c>
      <c r="X3743" s="26">
        <v>77.343994004831231</v>
      </c>
      <c r="Y3743" s="26">
        <v>0</v>
      </c>
      <c r="Z3743" s="26">
        <v>15.408808063404569</v>
      </c>
      <c r="AA3743" s="26">
        <v>0</v>
      </c>
      <c r="AB3743" s="26">
        <v>2.370926801419365</v>
      </c>
      <c r="AC3743" s="26">
        <v>0</v>
      </c>
      <c r="AD3743" s="26">
        <v>0</v>
      </c>
      <c r="AE3743" s="26">
        <v>95.123728869655153</v>
      </c>
    </row>
    <row r="3744" spans="1:31" x14ac:dyDescent="0.3">
      <c r="A3744">
        <v>2770872</v>
      </c>
      <c r="B3744">
        <v>1</v>
      </c>
      <c r="C3744" t="s">
        <v>80</v>
      </c>
      <c r="D3744" t="s">
        <v>94</v>
      </c>
      <c r="E3744" t="s">
        <v>132</v>
      </c>
      <c r="F3744" t="s">
        <v>10609</v>
      </c>
      <c r="G3744" t="s">
        <v>287</v>
      </c>
      <c r="H3744" t="s">
        <v>135</v>
      </c>
      <c r="I3744" t="s">
        <v>136</v>
      </c>
      <c r="J3744" t="s">
        <v>3</v>
      </c>
      <c r="K3744" t="s">
        <v>138</v>
      </c>
      <c r="L3744" t="s">
        <v>10610</v>
      </c>
      <c r="M3744" t="s">
        <v>10611</v>
      </c>
      <c r="N3744" s="26">
        <v>1.8244444440000001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1</v>
      </c>
      <c r="U3744">
        <v>0</v>
      </c>
      <c r="V3744">
        <v>0</v>
      </c>
      <c r="W3744" s="26">
        <v>0</v>
      </c>
      <c r="X3744" s="26">
        <v>0</v>
      </c>
      <c r="Y3744" s="26">
        <v>0</v>
      </c>
      <c r="Z3744" s="26">
        <v>0</v>
      </c>
      <c r="AA3744" s="26">
        <v>0</v>
      </c>
      <c r="AB3744" s="26">
        <v>0.11920857259212579</v>
      </c>
      <c r="AC3744" s="26">
        <v>0</v>
      </c>
      <c r="AD3744" s="26">
        <v>0</v>
      </c>
      <c r="AE3744" s="26">
        <v>0.11920857259212579</v>
      </c>
    </row>
    <row r="3745" spans="1:31" x14ac:dyDescent="0.3">
      <c r="A3745">
        <v>2771075</v>
      </c>
      <c r="B3745">
        <v>1</v>
      </c>
      <c r="C3745" t="s">
        <v>80</v>
      </c>
      <c r="D3745" t="s">
        <v>96</v>
      </c>
      <c r="E3745" t="s">
        <v>170</v>
      </c>
      <c r="F3745" t="s">
        <v>10612</v>
      </c>
      <c r="G3745" t="s">
        <v>204</v>
      </c>
      <c r="H3745" t="s">
        <v>135</v>
      </c>
      <c r="I3745" t="s">
        <v>136</v>
      </c>
      <c r="J3745" t="s">
        <v>137</v>
      </c>
      <c r="K3745" t="s">
        <v>138</v>
      </c>
      <c r="L3745" t="s">
        <v>10613</v>
      </c>
      <c r="M3745" t="s">
        <v>10614</v>
      </c>
      <c r="N3745" s="26">
        <v>1.6575</v>
      </c>
      <c r="O3745">
        <v>0</v>
      </c>
      <c r="P3745">
        <v>98</v>
      </c>
      <c r="Q3745">
        <v>0</v>
      </c>
      <c r="R3745">
        <v>0</v>
      </c>
      <c r="S3745">
        <v>0</v>
      </c>
      <c r="T3745">
        <v>5</v>
      </c>
      <c r="U3745">
        <v>0</v>
      </c>
      <c r="V3745">
        <v>0</v>
      </c>
      <c r="W3745" s="26">
        <v>0</v>
      </c>
      <c r="X3745" s="26">
        <v>69.750884187763944</v>
      </c>
      <c r="Y3745" s="26">
        <v>0</v>
      </c>
      <c r="Z3745" s="26">
        <v>0</v>
      </c>
      <c r="AA3745" s="26">
        <v>0</v>
      </c>
      <c r="AB3745" s="26">
        <v>2.130404453025847</v>
      </c>
      <c r="AC3745" s="26">
        <v>0</v>
      </c>
      <c r="AD3745" s="26">
        <v>0</v>
      </c>
      <c r="AE3745" s="26">
        <v>71.881288640789791</v>
      </c>
    </row>
    <row r="3746" spans="1:31" x14ac:dyDescent="0.3">
      <c r="A3746">
        <v>2770932</v>
      </c>
      <c r="B3746">
        <v>1</v>
      </c>
      <c r="C3746" t="s">
        <v>80</v>
      </c>
      <c r="D3746" t="s">
        <v>101</v>
      </c>
      <c r="E3746" t="s">
        <v>132</v>
      </c>
      <c r="F3746" t="s">
        <v>10615</v>
      </c>
      <c r="G3746" t="s">
        <v>197</v>
      </c>
      <c r="H3746" t="s">
        <v>135</v>
      </c>
      <c r="I3746" t="s">
        <v>136</v>
      </c>
      <c r="J3746" t="s">
        <v>137</v>
      </c>
      <c r="K3746" t="s">
        <v>138</v>
      </c>
      <c r="L3746" t="s">
        <v>10616</v>
      </c>
      <c r="M3746" t="s">
        <v>10617</v>
      </c>
      <c r="N3746" s="26">
        <v>5.9816666659999997</v>
      </c>
      <c r="O3746">
        <v>0</v>
      </c>
      <c r="P3746">
        <v>1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 s="26">
        <v>0</v>
      </c>
      <c r="X3746" s="26">
        <v>0.7566969708785134</v>
      </c>
      <c r="Y3746" s="26">
        <v>0</v>
      </c>
      <c r="Z3746" s="26">
        <v>0</v>
      </c>
      <c r="AA3746" s="26">
        <v>0</v>
      </c>
      <c r="AB3746" s="26">
        <v>0</v>
      </c>
      <c r="AC3746" s="26">
        <v>0</v>
      </c>
      <c r="AD3746" s="26">
        <v>0</v>
      </c>
      <c r="AE3746" s="26">
        <v>0.7566969708785134</v>
      </c>
    </row>
    <row r="3747" spans="1:31" x14ac:dyDescent="0.3">
      <c r="A3747">
        <v>2770560</v>
      </c>
      <c r="B3747">
        <v>1</v>
      </c>
      <c r="C3747" t="s">
        <v>80</v>
      </c>
      <c r="D3747" t="s">
        <v>105</v>
      </c>
      <c r="E3747" t="s">
        <v>170</v>
      </c>
      <c r="F3747" t="s">
        <v>10618</v>
      </c>
      <c r="G3747" t="s">
        <v>186</v>
      </c>
      <c r="H3747" t="s">
        <v>135</v>
      </c>
      <c r="I3747" t="s">
        <v>136</v>
      </c>
      <c r="J3747" t="s">
        <v>137</v>
      </c>
      <c r="K3747" t="s">
        <v>187</v>
      </c>
      <c r="L3747" t="s">
        <v>10619</v>
      </c>
      <c r="M3747" t="s">
        <v>10620</v>
      </c>
      <c r="N3747" s="26">
        <v>9.3794444440000007</v>
      </c>
      <c r="O3747">
        <v>0</v>
      </c>
      <c r="P3747">
        <v>15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 s="26">
        <v>0</v>
      </c>
      <c r="X3747" s="26">
        <v>47.029595374860108</v>
      </c>
      <c r="Y3747" s="26">
        <v>0</v>
      </c>
      <c r="Z3747" s="26">
        <v>0</v>
      </c>
      <c r="AA3747" s="26">
        <v>0</v>
      </c>
      <c r="AB3747" s="26">
        <v>0</v>
      </c>
      <c r="AC3747" s="26">
        <v>0</v>
      </c>
      <c r="AD3747" s="26">
        <v>0</v>
      </c>
      <c r="AE3747" s="26">
        <v>47.029595374860108</v>
      </c>
    </row>
    <row r="3748" spans="1:31" x14ac:dyDescent="0.3">
      <c r="A3748">
        <v>2770746</v>
      </c>
      <c r="B3748">
        <v>1</v>
      </c>
      <c r="C3748" t="s">
        <v>80</v>
      </c>
      <c r="D3748" t="s">
        <v>96</v>
      </c>
      <c r="E3748" t="s">
        <v>132</v>
      </c>
      <c r="F3748" t="s">
        <v>10621</v>
      </c>
      <c r="G3748" t="s">
        <v>134</v>
      </c>
      <c r="H3748" t="s">
        <v>135</v>
      </c>
      <c r="I3748" t="s">
        <v>136</v>
      </c>
      <c r="J3748" t="s">
        <v>137</v>
      </c>
      <c r="K3748" t="s">
        <v>138</v>
      </c>
      <c r="L3748" t="s">
        <v>10622</v>
      </c>
      <c r="M3748" t="s">
        <v>10623</v>
      </c>
      <c r="N3748" s="26">
        <v>2.3983333330000001</v>
      </c>
      <c r="O3748">
        <v>0</v>
      </c>
      <c r="P3748">
        <v>1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 s="26">
        <v>0</v>
      </c>
      <c r="X3748" s="26">
        <v>0</v>
      </c>
      <c r="Y3748" s="26">
        <v>0</v>
      </c>
      <c r="Z3748" s="26">
        <v>0</v>
      </c>
      <c r="AA3748" s="26">
        <v>0</v>
      </c>
      <c r="AB3748" s="26">
        <v>0</v>
      </c>
      <c r="AC3748" s="26">
        <v>0</v>
      </c>
      <c r="AD3748" s="26">
        <v>0</v>
      </c>
      <c r="AE3748" s="26">
        <v>0</v>
      </c>
    </row>
    <row r="3749" spans="1:31" x14ac:dyDescent="0.3">
      <c r="A3749">
        <v>2770597</v>
      </c>
      <c r="B3749">
        <v>1</v>
      </c>
      <c r="C3749" t="s">
        <v>81</v>
      </c>
      <c r="D3749" t="s">
        <v>127</v>
      </c>
      <c r="E3749" t="s">
        <v>152</v>
      </c>
      <c r="F3749" t="s">
        <v>10624</v>
      </c>
      <c r="G3749" t="s">
        <v>159</v>
      </c>
      <c r="H3749" t="s">
        <v>149</v>
      </c>
      <c r="I3749" t="s">
        <v>136</v>
      </c>
      <c r="J3749" t="s">
        <v>137</v>
      </c>
      <c r="K3749" t="s">
        <v>138</v>
      </c>
      <c r="L3749" t="s">
        <v>10625</v>
      </c>
      <c r="M3749" t="s">
        <v>10626</v>
      </c>
      <c r="N3749" s="26">
        <v>1.154722222</v>
      </c>
      <c r="O3749">
        <v>0</v>
      </c>
      <c r="P3749">
        <v>231</v>
      </c>
      <c r="Q3749">
        <v>5</v>
      </c>
      <c r="R3749">
        <v>10</v>
      </c>
      <c r="S3749">
        <v>2</v>
      </c>
      <c r="T3749">
        <v>39</v>
      </c>
      <c r="U3749">
        <v>0</v>
      </c>
      <c r="V3749">
        <v>0</v>
      </c>
      <c r="W3749" s="26">
        <v>0</v>
      </c>
      <c r="X3749" s="26">
        <v>51.932062305252558</v>
      </c>
      <c r="Y3749" s="26">
        <v>0.44433788024888887</v>
      </c>
      <c r="Z3749" s="26">
        <v>8.3953721098780036</v>
      </c>
      <c r="AA3749" s="26">
        <v>21.543129109697254</v>
      </c>
      <c r="AB3749" s="26">
        <v>29.74319547914239</v>
      </c>
      <c r="AC3749" s="26">
        <v>0</v>
      </c>
      <c r="AD3749" s="26">
        <v>0</v>
      </c>
      <c r="AE3749" s="26">
        <v>112.0580968842191</v>
      </c>
    </row>
    <row r="3750" spans="1:31" x14ac:dyDescent="0.3">
      <c r="A3750">
        <v>2770846</v>
      </c>
      <c r="B3750">
        <v>1</v>
      </c>
      <c r="C3750" t="s">
        <v>80</v>
      </c>
      <c r="D3750" t="s">
        <v>102</v>
      </c>
      <c r="E3750" t="s">
        <v>157</v>
      </c>
      <c r="F3750" t="s">
        <v>4706</v>
      </c>
      <c r="G3750" t="s">
        <v>159</v>
      </c>
      <c r="H3750" t="s">
        <v>149</v>
      </c>
      <c r="I3750" t="s">
        <v>136</v>
      </c>
      <c r="J3750" t="s">
        <v>137</v>
      </c>
      <c r="K3750" t="s">
        <v>138</v>
      </c>
      <c r="L3750" t="s">
        <v>10627</v>
      </c>
      <c r="M3750" t="s">
        <v>10628</v>
      </c>
      <c r="N3750" s="26">
        <v>6.6111111E-2</v>
      </c>
      <c r="O3750">
        <v>1</v>
      </c>
      <c r="P3750">
        <v>1789</v>
      </c>
      <c r="Q3750">
        <v>12</v>
      </c>
      <c r="R3750">
        <v>541</v>
      </c>
      <c r="S3750">
        <v>17</v>
      </c>
      <c r="T3750">
        <v>361</v>
      </c>
      <c r="U3750">
        <v>8</v>
      </c>
      <c r="V3750">
        <v>2</v>
      </c>
      <c r="W3750" s="26">
        <v>5.0062378173243334E-3</v>
      </c>
      <c r="X3750" s="26">
        <v>15.160487333884943</v>
      </c>
      <c r="Y3750" s="26">
        <v>0.81741490588252419</v>
      </c>
      <c r="Z3750" s="26">
        <v>4.6093365776325133</v>
      </c>
      <c r="AA3750" s="26">
        <v>11.385997384324149</v>
      </c>
      <c r="AB3750" s="26">
        <v>16.121714489919999</v>
      </c>
      <c r="AC3750" s="26">
        <v>105.05520607441021</v>
      </c>
      <c r="AD3750" s="26">
        <v>9.6067676823666055</v>
      </c>
      <c r="AE3750" s="26">
        <v>162.76193068623829</v>
      </c>
    </row>
    <row r="3751" spans="1:31" x14ac:dyDescent="0.3">
      <c r="A3751">
        <v>2771015</v>
      </c>
      <c r="B3751">
        <v>1</v>
      </c>
      <c r="C3751" t="s">
        <v>80</v>
      </c>
      <c r="D3751" t="s">
        <v>83</v>
      </c>
      <c r="E3751" t="s">
        <v>146</v>
      </c>
      <c r="F3751" t="s">
        <v>10629</v>
      </c>
      <c r="G3751" t="s">
        <v>148</v>
      </c>
      <c r="H3751" t="s">
        <v>149</v>
      </c>
      <c r="I3751" t="s">
        <v>136</v>
      </c>
      <c r="J3751" t="s">
        <v>137</v>
      </c>
      <c r="K3751" t="s">
        <v>138</v>
      </c>
      <c r="L3751" t="s">
        <v>10630</v>
      </c>
      <c r="M3751" t="s">
        <v>10631</v>
      </c>
      <c r="N3751" s="26">
        <v>1.6125</v>
      </c>
      <c r="O3751">
        <v>0</v>
      </c>
      <c r="P3751">
        <v>238</v>
      </c>
      <c r="Q3751">
        <v>0</v>
      </c>
      <c r="R3751">
        <v>5</v>
      </c>
      <c r="S3751">
        <v>0</v>
      </c>
      <c r="T3751">
        <v>3</v>
      </c>
      <c r="U3751">
        <v>0</v>
      </c>
      <c r="V3751">
        <v>0</v>
      </c>
      <c r="W3751" s="26">
        <v>0</v>
      </c>
      <c r="X3751" s="26">
        <v>116.62876500612434</v>
      </c>
      <c r="Y3751" s="26">
        <v>0</v>
      </c>
      <c r="Z3751" s="26">
        <v>1.7445294190278817</v>
      </c>
      <c r="AA3751" s="26">
        <v>0</v>
      </c>
      <c r="AB3751" s="26">
        <v>0.43241797930806369</v>
      </c>
      <c r="AC3751" s="26">
        <v>0</v>
      </c>
      <c r="AD3751" s="26">
        <v>0</v>
      </c>
      <c r="AE3751" s="26">
        <v>118.80571240446029</v>
      </c>
    </row>
    <row r="3752" spans="1:31" x14ac:dyDescent="0.3">
      <c r="A3752">
        <v>2771038</v>
      </c>
      <c r="B3752">
        <v>1</v>
      </c>
      <c r="C3752" t="s">
        <v>80</v>
      </c>
      <c r="D3752" t="s">
        <v>105</v>
      </c>
      <c r="E3752" t="s">
        <v>166</v>
      </c>
      <c r="F3752" t="s">
        <v>8071</v>
      </c>
      <c r="G3752" t="s">
        <v>425</v>
      </c>
      <c r="H3752" t="s">
        <v>135</v>
      </c>
      <c r="I3752" t="s">
        <v>136</v>
      </c>
      <c r="J3752" t="s">
        <v>137</v>
      </c>
      <c r="K3752" t="s">
        <v>138</v>
      </c>
      <c r="L3752" t="s">
        <v>10632</v>
      </c>
      <c r="M3752" t="s">
        <v>10633</v>
      </c>
      <c r="N3752" s="26">
        <v>0.97888888799999996</v>
      </c>
      <c r="O3752">
        <v>0</v>
      </c>
      <c r="P3752">
        <v>51</v>
      </c>
      <c r="Q3752">
        <v>0</v>
      </c>
      <c r="R3752">
        <v>0</v>
      </c>
      <c r="S3752">
        <v>0</v>
      </c>
      <c r="T3752">
        <v>4</v>
      </c>
      <c r="U3752">
        <v>0</v>
      </c>
      <c r="V3752">
        <v>0</v>
      </c>
      <c r="W3752" s="26">
        <v>0</v>
      </c>
      <c r="X3752" s="26">
        <v>13.533715962707701</v>
      </c>
      <c r="Y3752" s="26">
        <v>0</v>
      </c>
      <c r="Z3752" s="26">
        <v>0</v>
      </c>
      <c r="AA3752" s="26">
        <v>0</v>
      </c>
      <c r="AB3752" s="26">
        <v>20.008578972622605</v>
      </c>
      <c r="AC3752" s="26">
        <v>0</v>
      </c>
      <c r="AD3752" s="26">
        <v>0</v>
      </c>
      <c r="AE3752" s="26">
        <v>33.542294935330304</v>
      </c>
    </row>
    <row r="3753" spans="1:31" x14ac:dyDescent="0.3">
      <c r="A3753">
        <v>2770829</v>
      </c>
      <c r="B3753">
        <v>1</v>
      </c>
      <c r="C3753" t="s">
        <v>80</v>
      </c>
      <c r="D3753" t="s">
        <v>104</v>
      </c>
      <c r="E3753" t="s">
        <v>170</v>
      </c>
      <c r="F3753" t="s">
        <v>10634</v>
      </c>
      <c r="G3753" t="s">
        <v>204</v>
      </c>
      <c r="H3753" t="s">
        <v>135</v>
      </c>
      <c r="I3753" t="s">
        <v>136</v>
      </c>
      <c r="J3753" t="s">
        <v>137</v>
      </c>
      <c r="K3753" t="s">
        <v>138</v>
      </c>
      <c r="L3753" t="s">
        <v>10635</v>
      </c>
      <c r="M3753" t="s">
        <v>10636</v>
      </c>
      <c r="N3753" s="26">
        <v>3.4522222220000001</v>
      </c>
      <c r="O3753">
        <v>0</v>
      </c>
      <c r="P3753">
        <v>15</v>
      </c>
      <c r="Q3753">
        <v>0</v>
      </c>
      <c r="R3753">
        <v>0</v>
      </c>
      <c r="S3753">
        <v>0</v>
      </c>
      <c r="T3753">
        <v>2</v>
      </c>
      <c r="U3753">
        <v>0</v>
      </c>
      <c r="V3753">
        <v>0</v>
      </c>
      <c r="W3753" s="26">
        <v>0</v>
      </c>
      <c r="X3753" s="26">
        <v>8.3331277387470557</v>
      </c>
      <c r="Y3753" s="26">
        <v>0</v>
      </c>
      <c r="Z3753" s="26">
        <v>0</v>
      </c>
      <c r="AA3753" s="26">
        <v>0</v>
      </c>
      <c r="AB3753" s="26">
        <v>2.7700896544563307E-2</v>
      </c>
      <c r="AC3753" s="26">
        <v>0</v>
      </c>
      <c r="AD3753" s="26">
        <v>0</v>
      </c>
      <c r="AE3753" s="26">
        <v>8.3608286352916181</v>
      </c>
    </row>
    <row r="3754" spans="1:31" x14ac:dyDescent="0.3">
      <c r="A3754">
        <v>2770491</v>
      </c>
      <c r="B3754">
        <v>1</v>
      </c>
      <c r="C3754" t="s">
        <v>80</v>
      </c>
      <c r="D3754" t="s">
        <v>85</v>
      </c>
      <c r="E3754" t="s">
        <v>166</v>
      </c>
      <c r="F3754" t="s">
        <v>10524</v>
      </c>
      <c r="G3754" t="s">
        <v>232</v>
      </c>
      <c r="H3754" t="s">
        <v>135</v>
      </c>
      <c r="I3754" t="s">
        <v>136</v>
      </c>
      <c r="J3754" t="s">
        <v>137</v>
      </c>
      <c r="K3754" t="s">
        <v>138</v>
      </c>
      <c r="L3754" t="s">
        <v>10637</v>
      </c>
      <c r="M3754" t="s">
        <v>10638</v>
      </c>
      <c r="N3754" s="26">
        <v>0.85388888799999996</v>
      </c>
      <c r="O3754">
        <v>0</v>
      </c>
      <c r="P3754">
        <v>81</v>
      </c>
      <c r="Q3754">
        <v>0</v>
      </c>
      <c r="R3754">
        <v>0</v>
      </c>
      <c r="S3754">
        <v>0</v>
      </c>
      <c r="T3754">
        <v>9</v>
      </c>
      <c r="U3754">
        <v>0</v>
      </c>
      <c r="V3754">
        <v>0</v>
      </c>
      <c r="W3754" s="26">
        <v>0</v>
      </c>
      <c r="X3754" s="26">
        <v>13.447916637092618</v>
      </c>
      <c r="Y3754" s="26">
        <v>0</v>
      </c>
      <c r="Z3754" s="26">
        <v>0</v>
      </c>
      <c r="AA3754" s="26">
        <v>0</v>
      </c>
      <c r="AB3754" s="26">
        <v>3.9508280865932743</v>
      </c>
      <c r="AC3754" s="26">
        <v>0</v>
      </c>
      <c r="AD3754" s="26">
        <v>0</v>
      </c>
      <c r="AE3754" s="26">
        <v>17.398744723685894</v>
      </c>
    </row>
    <row r="3755" spans="1:31" x14ac:dyDescent="0.3">
      <c r="A3755">
        <v>2770637</v>
      </c>
      <c r="B3755">
        <v>1</v>
      </c>
      <c r="C3755" t="s">
        <v>80</v>
      </c>
      <c r="D3755" t="s">
        <v>87</v>
      </c>
      <c r="E3755" t="s">
        <v>157</v>
      </c>
      <c r="F3755" t="s">
        <v>10639</v>
      </c>
      <c r="G3755" t="s">
        <v>628</v>
      </c>
      <c r="H3755" t="s">
        <v>149</v>
      </c>
      <c r="I3755" t="s">
        <v>136</v>
      </c>
      <c r="J3755" t="s">
        <v>137</v>
      </c>
      <c r="K3755" t="s">
        <v>187</v>
      </c>
      <c r="L3755" t="s">
        <v>10640</v>
      </c>
      <c r="M3755" t="s">
        <v>10641</v>
      </c>
      <c r="N3755" s="26">
        <v>6.9897222220000002</v>
      </c>
      <c r="O3755">
        <v>0</v>
      </c>
      <c r="P3755">
        <v>1860</v>
      </c>
      <c r="Q3755">
        <v>0</v>
      </c>
      <c r="R3755">
        <v>1</v>
      </c>
      <c r="S3755">
        <v>0</v>
      </c>
      <c r="T3755">
        <v>65</v>
      </c>
      <c r="U3755">
        <v>0</v>
      </c>
      <c r="V3755">
        <v>0</v>
      </c>
      <c r="W3755" s="26">
        <v>0</v>
      </c>
      <c r="X3755" s="26">
        <v>3264.2412997911701</v>
      </c>
      <c r="Y3755" s="26">
        <v>0</v>
      </c>
      <c r="Z3755" s="26">
        <v>3.4709646743112366</v>
      </c>
      <c r="AA3755" s="26">
        <v>0</v>
      </c>
      <c r="AB3755" s="26">
        <v>666.484951405169</v>
      </c>
      <c r="AC3755" s="26">
        <v>0</v>
      </c>
      <c r="AD3755" s="26">
        <v>0</v>
      </c>
      <c r="AE3755" s="26">
        <v>3934.1972158706503</v>
      </c>
    </row>
    <row r="3756" spans="1:31" x14ac:dyDescent="0.3">
      <c r="A3756">
        <v>2770620</v>
      </c>
      <c r="B3756">
        <v>1</v>
      </c>
      <c r="C3756" t="s">
        <v>80</v>
      </c>
      <c r="D3756" t="s">
        <v>104</v>
      </c>
      <c r="E3756" t="s">
        <v>141</v>
      </c>
      <c r="F3756" t="s">
        <v>10642</v>
      </c>
      <c r="G3756" t="s">
        <v>186</v>
      </c>
      <c r="H3756" t="s">
        <v>135</v>
      </c>
      <c r="I3756" t="s">
        <v>136</v>
      </c>
      <c r="J3756" t="s">
        <v>137</v>
      </c>
      <c r="K3756" t="s">
        <v>187</v>
      </c>
      <c r="L3756" t="s">
        <v>10643</v>
      </c>
      <c r="M3756" t="s">
        <v>10644</v>
      </c>
      <c r="N3756" s="26">
        <v>1.226111111</v>
      </c>
      <c r="O3756">
        <v>0</v>
      </c>
      <c r="P3756">
        <v>102</v>
      </c>
      <c r="Q3756">
        <v>0</v>
      </c>
      <c r="R3756">
        <v>0</v>
      </c>
      <c r="S3756">
        <v>0</v>
      </c>
      <c r="T3756">
        <v>8</v>
      </c>
      <c r="U3756">
        <v>0</v>
      </c>
      <c r="V3756">
        <v>0</v>
      </c>
      <c r="W3756" s="26">
        <v>0</v>
      </c>
      <c r="X3756" s="26">
        <v>42.118594536466766</v>
      </c>
      <c r="Y3756" s="26">
        <v>0</v>
      </c>
      <c r="Z3756" s="26">
        <v>0</v>
      </c>
      <c r="AA3756" s="26">
        <v>0</v>
      </c>
      <c r="AB3756" s="26">
        <v>9.3310316522254837</v>
      </c>
      <c r="AC3756" s="26">
        <v>0</v>
      </c>
      <c r="AD3756" s="26">
        <v>0</v>
      </c>
      <c r="AE3756" s="26">
        <v>51.44962618869225</v>
      </c>
    </row>
    <row r="3757" spans="1:31" x14ac:dyDescent="0.3">
      <c r="A3757">
        <v>2770869</v>
      </c>
      <c r="B3757">
        <v>1</v>
      </c>
      <c r="C3757" t="s">
        <v>80</v>
      </c>
      <c r="D3757" t="s">
        <v>85</v>
      </c>
      <c r="E3757" t="s">
        <v>132</v>
      </c>
      <c r="F3757" t="s">
        <v>10645</v>
      </c>
      <c r="G3757" t="s">
        <v>134</v>
      </c>
      <c r="H3757" t="s">
        <v>135</v>
      </c>
      <c r="I3757" t="s">
        <v>136</v>
      </c>
      <c r="J3757" t="s">
        <v>137</v>
      </c>
      <c r="K3757" t="s">
        <v>138</v>
      </c>
      <c r="L3757" t="s">
        <v>10646</v>
      </c>
      <c r="M3757" t="s">
        <v>10647</v>
      </c>
      <c r="N3757" s="26">
        <v>2.5249999999999999</v>
      </c>
      <c r="O3757">
        <v>0</v>
      </c>
      <c r="P3757">
        <v>10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 s="26">
        <v>0</v>
      </c>
      <c r="X3757" s="26">
        <v>6.5976840567921267</v>
      </c>
      <c r="Y3757" s="26">
        <v>0</v>
      </c>
      <c r="Z3757" s="26">
        <v>0</v>
      </c>
      <c r="AA3757" s="26">
        <v>0</v>
      </c>
      <c r="AB3757" s="26">
        <v>0</v>
      </c>
      <c r="AC3757" s="26">
        <v>0</v>
      </c>
      <c r="AD3757" s="26">
        <v>0</v>
      </c>
      <c r="AE3757" s="26">
        <v>6.5976840567921267</v>
      </c>
    </row>
    <row r="3758" spans="1:31" x14ac:dyDescent="0.3">
      <c r="A3758">
        <v>2770743</v>
      </c>
      <c r="B3758">
        <v>1</v>
      </c>
      <c r="C3758" t="s">
        <v>81</v>
      </c>
      <c r="D3758" t="s">
        <v>119</v>
      </c>
      <c r="E3758" t="s">
        <v>152</v>
      </c>
      <c r="F3758" t="s">
        <v>10648</v>
      </c>
      <c r="G3758" t="s">
        <v>159</v>
      </c>
      <c r="H3758" t="s">
        <v>149</v>
      </c>
      <c r="I3758" t="s">
        <v>136</v>
      </c>
      <c r="J3758" t="s">
        <v>137</v>
      </c>
      <c r="K3758" t="s">
        <v>138</v>
      </c>
      <c r="L3758" t="s">
        <v>10649</v>
      </c>
      <c r="M3758" t="s">
        <v>10650</v>
      </c>
      <c r="N3758" s="26">
        <v>1.1311111110000001</v>
      </c>
      <c r="O3758">
        <v>0</v>
      </c>
      <c r="P3758">
        <v>238</v>
      </c>
      <c r="Q3758">
        <v>34</v>
      </c>
      <c r="R3758">
        <v>87</v>
      </c>
      <c r="S3758">
        <v>2</v>
      </c>
      <c r="T3758">
        <v>15</v>
      </c>
      <c r="U3758">
        <v>0</v>
      </c>
      <c r="V3758">
        <v>0</v>
      </c>
      <c r="W3758" s="26">
        <v>0</v>
      </c>
      <c r="X3758" s="26">
        <v>26.400871339851648</v>
      </c>
      <c r="Y3758" s="26">
        <v>9.2462488979780613</v>
      </c>
      <c r="Z3758" s="26">
        <v>1.5594526570983454</v>
      </c>
      <c r="AA3758" s="26">
        <v>11.739568912711956</v>
      </c>
      <c r="AB3758" s="26">
        <v>36.976672791631749</v>
      </c>
      <c r="AC3758" s="26">
        <v>0</v>
      </c>
      <c r="AD3758" s="26">
        <v>0</v>
      </c>
      <c r="AE3758" s="26">
        <v>85.92281459927176</v>
      </c>
    </row>
    <row r="3759" spans="1:31" x14ac:dyDescent="0.3">
      <c r="A3759">
        <v>2771078</v>
      </c>
      <c r="B3759">
        <v>1</v>
      </c>
      <c r="C3759" t="s">
        <v>80</v>
      </c>
      <c r="D3759" t="s">
        <v>110</v>
      </c>
      <c r="E3759" t="s">
        <v>170</v>
      </c>
      <c r="F3759" t="s">
        <v>7993</v>
      </c>
      <c r="G3759" t="s">
        <v>143</v>
      </c>
      <c r="H3759" t="s">
        <v>135</v>
      </c>
      <c r="I3759" t="s">
        <v>136</v>
      </c>
      <c r="J3759" t="s">
        <v>137</v>
      </c>
      <c r="K3759" t="s">
        <v>138</v>
      </c>
      <c r="L3759" t="s">
        <v>10651</v>
      </c>
      <c r="M3759" t="s">
        <v>10652</v>
      </c>
      <c r="N3759" s="26">
        <v>0.89388888799999999</v>
      </c>
      <c r="O3759">
        <v>0</v>
      </c>
      <c r="P3759">
        <v>192</v>
      </c>
      <c r="Q3759">
        <v>0</v>
      </c>
      <c r="R3759">
        <v>0</v>
      </c>
      <c r="S3759">
        <v>0</v>
      </c>
      <c r="T3759">
        <v>18</v>
      </c>
      <c r="U3759">
        <v>0</v>
      </c>
      <c r="V3759">
        <v>0</v>
      </c>
      <c r="W3759" s="26">
        <v>0</v>
      </c>
      <c r="X3759" s="26">
        <v>45.101623242818988</v>
      </c>
      <c r="Y3759" s="26">
        <v>0</v>
      </c>
      <c r="Z3759" s="26">
        <v>0</v>
      </c>
      <c r="AA3759" s="26">
        <v>0</v>
      </c>
      <c r="AB3759" s="26">
        <v>3.9016710680174578</v>
      </c>
      <c r="AC3759" s="26">
        <v>0</v>
      </c>
      <c r="AD3759" s="26">
        <v>0</v>
      </c>
      <c r="AE3759" s="26">
        <v>49.003294310836445</v>
      </c>
    </row>
    <row r="3760" spans="1:31" x14ac:dyDescent="0.3">
      <c r="A3760">
        <v>2770912</v>
      </c>
      <c r="B3760">
        <v>1</v>
      </c>
      <c r="C3760" t="s">
        <v>80</v>
      </c>
      <c r="D3760" t="s">
        <v>83</v>
      </c>
      <c r="E3760" t="s">
        <v>132</v>
      </c>
      <c r="F3760" t="s">
        <v>10653</v>
      </c>
      <c r="G3760" t="s">
        <v>197</v>
      </c>
      <c r="H3760" t="s">
        <v>135</v>
      </c>
      <c r="I3760" t="s">
        <v>136</v>
      </c>
      <c r="J3760" t="s">
        <v>137</v>
      </c>
      <c r="K3760" t="s">
        <v>138</v>
      </c>
      <c r="L3760" t="s">
        <v>10654</v>
      </c>
      <c r="M3760" t="s">
        <v>10477</v>
      </c>
      <c r="N3760" s="26">
        <v>1.568333333</v>
      </c>
      <c r="O3760">
        <v>0</v>
      </c>
      <c r="P3760">
        <v>4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 s="26">
        <v>0</v>
      </c>
      <c r="X3760" s="26">
        <v>1.6469761406167744</v>
      </c>
      <c r="Y3760" s="26">
        <v>0</v>
      </c>
      <c r="Z3760" s="26">
        <v>0</v>
      </c>
      <c r="AA3760" s="26">
        <v>0</v>
      </c>
      <c r="AB3760" s="26">
        <v>0</v>
      </c>
      <c r="AC3760" s="26">
        <v>0</v>
      </c>
      <c r="AD3760" s="26">
        <v>0</v>
      </c>
      <c r="AE3760" s="26">
        <v>1.6469761406167744</v>
      </c>
    </row>
    <row r="3761" spans="1:31" x14ac:dyDescent="0.3">
      <c r="A3761">
        <v>2770840</v>
      </c>
      <c r="B3761">
        <v>2</v>
      </c>
      <c r="C3761" t="s">
        <v>80</v>
      </c>
      <c r="D3761" t="s">
        <v>90</v>
      </c>
      <c r="E3761" t="s">
        <v>141</v>
      </c>
      <c r="F3761" t="s">
        <v>10655</v>
      </c>
      <c r="G3761" t="s">
        <v>303</v>
      </c>
      <c r="H3761" t="s">
        <v>135</v>
      </c>
      <c r="I3761" t="s">
        <v>136</v>
      </c>
      <c r="J3761" t="s">
        <v>137</v>
      </c>
      <c r="K3761" t="s">
        <v>138</v>
      </c>
      <c r="L3761" t="s">
        <v>10517</v>
      </c>
      <c r="M3761" t="s">
        <v>10656</v>
      </c>
      <c r="N3761" s="26">
        <v>3.1580555549999998</v>
      </c>
      <c r="O3761">
        <v>0</v>
      </c>
      <c r="P3761">
        <v>282</v>
      </c>
      <c r="Q3761">
        <v>0</v>
      </c>
      <c r="R3761">
        <v>0</v>
      </c>
      <c r="S3761">
        <v>0</v>
      </c>
      <c r="T3761">
        <v>6</v>
      </c>
      <c r="U3761">
        <v>0</v>
      </c>
      <c r="V3761">
        <v>0</v>
      </c>
      <c r="W3761" s="26">
        <v>0</v>
      </c>
      <c r="X3761" s="26">
        <v>209.91298716024741</v>
      </c>
      <c r="Y3761" s="26">
        <v>0</v>
      </c>
      <c r="Z3761" s="26">
        <v>0</v>
      </c>
      <c r="AA3761" s="26">
        <v>0</v>
      </c>
      <c r="AB3761" s="26">
        <v>8.1632835932432997</v>
      </c>
      <c r="AC3761" s="26">
        <v>0</v>
      </c>
      <c r="AD3761" s="26">
        <v>0</v>
      </c>
      <c r="AE3761" s="26">
        <v>218.07627075349072</v>
      </c>
    </row>
    <row r="3762" spans="1:31" x14ac:dyDescent="0.3">
      <c r="A3762">
        <v>2770763</v>
      </c>
      <c r="B3762">
        <v>1</v>
      </c>
      <c r="C3762" t="s">
        <v>80</v>
      </c>
      <c r="D3762" t="s">
        <v>82</v>
      </c>
      <c r="E3762" t="s">
        <v>132</v>
      </c>
      <c r="F3762" t="s">
        <v>10657</v>
      </c>
      <c r="G3762" t="s">
        <v>197</v>
      </c>
      <c r="H3762" t="s">
        <v>135</v>
      </c>
      <c r="I3762" t="s">
        <v>136</v>
      </c>
      <c r="J3762" t="s">
        <v>137</v>
      </c>
      <c r="K3762" t="s">
        <v>138</v>
      </c>
      <c r="L3762" t="s">
        <v>10658</v>
      </c>
      <c r="M3762" t="s">
        <v>10659</v>
      </c>
      <c r="N3762" s="26">
        <v>1.1316666660000001</v>
      </c>
      <c r="O3762">
        <v>0</v>
      </c>
      <c r="P3762">
        <v>9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 s="26">
        <v>0</v>
      </c>
      <c r="X3762" s="26">
        <v>4.4863864499960533</v>
      </c>
      <c r="Y3762" s="26">
        <v>0</v>
      </c>
      <c r="Z3762" s="26">
        <v>0</v>
      </c>
      <c r="AA3762" s="26">
        <v>0</v>
      </c>
      <c r="AB3762" s="26">
        <v>0</v>
      </c>
      <c r="AC3762" s="26">
        <v>0</v>
      </c>
      <c r="AD3762" s="26">
        <v>0</v>
      </c>
      <c r="AE3762" s="26">
        <v>4.4863864499960533</v>
      </c>
    </row>
    <row r="3763" spans="1:31" x14ac:dyDescent="0.3">
      <c r="A3763">
        <v>2770719</v>
      </c>
      <c r="B3763">
        <v>2</v>
      </c>
      <c r="C3763" t="s">
        <v>81</v>
      </c>
      <c r="D3763" t="s">
        <v>128</v>
      </c>
      <c r="E3763" t="s">
        <v>152</v>
      </c>
      <c r="F3763" t="s">
        <v>10660</v>
      </c>
      <c r="G3763" t="s">
        <v>148</v>
      </c>
      <c r="H3763" t="s">
        <v>149</v>
      </c>
      <c r="I3763" t="s">
        <v>136</v>
      </c>
      <c r="J3763" t="s">
        <v>137</v>
      </c>
      <c r="K3763" t="s">
        <v>138</v>
      </c>
      <c r="L3763" t="s">
        <v>10661</v>
      </c>
      <c r="M3763" t="s">
        <v>10662</v>
      </c>
      <c r="N3763" s="26">
        <v>1.200555555</v>
      </c>
      <c r="O3763">
        <v>6</v>
      </c>
      <c r="P3763">
        <v>623</v>
      </c>
      <c r="Q3763">
        <v>4</v>
      </c>
      <c r="R3763">
        <v>4</v>
      </c>
      <c r="S3763">
        <v>2</v>
      </c>
      <c r="T3763">
        <v>57</v>
      </c>
      <c r="U3763">
        <v>0</v>
      </c>
      <c r="V3763">
        <v>0</v>
      </c>
      <c r="W3763" s="26">
        <v>1.1391265854083334</v>
      </c>
      <c r="X3763" s="26">
        <v>8.9280069763959382</v>
      </c>
      <c r="Y3763" s="26">
        <v>0.80106982659036674</v>
      </c>
      <c r="Z3763" s="26">
        <v>0</v>
      </c>
      <c r="AA3763" s="26">
        <v>13.737084717177666</v>
      </c>
      <c r="AB3763" s="26">
        <v>14.688988672066511</v>
      </c>
      <c r="AC3763" s="26">
        <v>0</v>
      </c>
      <c r="AD3763" s="26">
        <v>0</v>
      </c>
      <c r="AE3763" s="26">
        <v>39.294276777638814</v>
      </c>
    </row>
    <row r="3764" spans="1:31" x14ac:dyDescent="0.3">
      <c r="A3764">
        <v>2771055</v>
      </c>
      <c r="B3764">
        <v>1</v>
      </c>
      <c r="C3764" t="s">
        <v>80</v>
      </c>
      <c r="D3764" t="s">
        <v>82</v>
      </c>
      <c r="E3764" t="s">
        <v>141</v>
      </c>
      <c r="F3764" t="s">
        <v>10663</v>
      </c>
      <c r="G3764" t="s">
        <v>143</v>
      </c>
      <c r="H3764" t="s">
        <v>135</v>
      </c>
      <c r="I3764" t="s">
        <v>136</v>
      </c>
      <c r="J3764" t="s">
        <v>137</v>
      </c>
      <c r="K3764" t="s">
        <v>138</v>
      </c>
      <c r="L3764" t="s">
        <v>10664</v>
      </c>
      <c r="M3764" t="s">
        <v>10665</v>
      </c>
      <c r="N3764" s="26">
        <v>1.6775</v>
      </c>
      <c r="O3764">
        <v>0</v>
      </c>
      <c r="P3764">
        <v>603</v>
      </c>
      <c r="Q3764">
        <v>0</v>
      </c>
      <c r="R3764">
        <v>0</v>
      </c>
      <c r="S3764">
        <v>0</v>
      </c>
      <c r="T3764">
        <v>38</v>
      </c>
      <c r="U3764">
        <v>0</v>
      </c>
      <c r="V3764">
        <v>0</v>
      </c>
      <c r="W3764" s="26">
        <v>0</v>
      </c>
      <c r="X3764" s="26">
        <v>338.16153861306447</v>
      </c>
      <c r="Y3764" s="26">
        <v>0</v>
      </c>
      <c r="Z3764" s="26">
        <v>0</v>
      </c>
      <c r="AA3764" s="26">
        <v>0</v>
      </c>
      <c r="AB3764" s="26">
        <v>18.528764786507242</v>
      </c>
      <c r="AC3764" s="26">
        <v>0</v>
      </c>
      <c r="AD3764" s="26">
        <v>0</v>
      </c>
      <c r="AE3764" s="26">
        <v>356.69030339957169</v>
      </c>
    </row>
    <row r="3765" spans="1:31" x14ac:dyDescent="0.3">
      <c r="A3765">
        <v>2770949</v>
      </c>
      <c r="B3765">
        <v>1</v>
      </c>
      <c r="C3765" t="s">
        <v>81</v>
      </c>
      <c r="D3765" t="s">
        <v>118</v>
      </c>
      <c r="E3765" t="s">
        <v>141</v>
      </c>
      <c r="F3765" t="s">
        <v>514</v>
      </c>
      <c r="G3765" t="s">
        <v>143</v>
      </c>
      <c r="H3765" t="s">
        <v>135</v>
      </c>
      <c r="I3765" t="s">
        <v>136</v>
      </c>
      <c r="J3765" t="s">
        <v>137</v>
      </c>
      <c r="K3765" t="s">
        <v>138</v>
      </c>
      <c r="L3765" t="s">
        <v>10666</v>
      </c>
      <c r="M3765" t="s">
        <v>10667</v>
      </c>
      <c r="N3765" s="26">
        <v>0.62388888799999997</v>
      </c>
      <c r="O3765">
        <v>0</v>
      </c>
      <c r="P3765">
        <v>118</v>
      </c>
      <c r="Q3765">
        <v>0</v>
      </c>
      <c r="R3765">
        <v>1</v>
      </c>
      <c r="S3765">
        <v>0</v>
      </c>
      <c r="T3765">
        <v>8</v>
      </c>
      <c r="U3765">
        <v>0</v>
      </c>
      <c r="V3765">
        <v>0</v>
      </c>
      <c r="W3765" s="26">
        <v>0</v>
      </c>
      <c r="X3765" s="26">
        <v>20.455868037124937</v>
      </c>
      <c r="Y3765" s="26">
        <v>0</v>
      </c>
      <c r="Z3765" s="26">
        <v>0</v>
      </c>
      <c r="AA3765" s="26">
        <v>0</v>
      </c>
      <c r="AB3765" s="26">
        <v>7.879503989765797</v>
      </c>
      <c r="AC3765" s="26">
        <v>0</v>
      </c>
      <c r="AD3765" s="26">
        <v>0</v>
      </c>
      <c r="AE3765" s="26">
        <v>28.335372026890735</v>
      </c>
    </row>
    <row r="3766" spans="1:31" x14ac:dyDescent="0.3">
      <c r="A3766">
        <v>2770557</v>
      </c>
      <c r="B3766">
        <v>1</v>
      </c>
      <c r="C3766" t="s">
        <v>80</v>
      </c>
      <c r="D3766" t="s">
        <v>82</v>
      </c>
      <c r="E3766" t="s">
        <v>146</v>
      </c>
      <c r="F3766" t="s">
        <v>10668</v>
      </c>
      <c r="G3766" t="s">
        <v>186</v>
      </c>
      <c r="H3766" t="s">
        <v>149</v>
      </c>
      <c r="I3766" t="s">
        <v>136</v>
      </c>
      <c r="J3766" t="s">
        <v>137</v>
      </c>
      <c r="K3766" t="s">
        <v>187</v>
      </c>
      <c r="L3766" t="s">
        <v>10669</v>
      </c>
      <c r="M3766" t="s">
        <v>10670</v>
      </c>
      <c r="N3766" s="26">
        <v>4.7527777770000004</v>
      </c>
      <c r="O3766">
        <v>0</v>
      </c>
      <c r="P3766">
        <v>7484</v>
      </c>
      <c r="Q3766">
        <v>0</v>
      </c>
      <c r="R3766">
        <v>0</v>
      </c>
      <c r="S3766">
        <v>1</v>
      </c>
      <c r="T3766">
        <v>631</v>
      </c>
      <c r="U3766">
        <v>0</v>
      </c>
      <c r="V3766">
        <v>0</v>
      </c>
      <c r="W3766" s="26">
        <v>0</v>
      </c>
      <c r="X3766" s="26">
        <v>10628.811071673766</v>
      </c>
      <c r="Y3766" s="26">
        <v>0</v>
      </c>
      <c r="Z3766" s="26">
        <v>0</v>
      </c>
      <c r="AA3766" s="26">
        <v>463.80266286997823</v>
      </c>
      <c r="AB3766" s="26">
        <v>3004.7077513944205</v>
      </c>
      <c r="AC3766" s="26">
        <v>0</v>
      </c>
      <c r="AD3766" s="26">
        <v>0</v>
      </c>
      <c r="AE3766" s="26">
        <v>14097.321485938166</v>
      </c>
    </row>
    <row r="3767" spans="1:31" x14ac:dyDescent="0.3">
      <c r="A3767">
        <v>2770643</v>
      </c>
      <c r="B3767">
        <v>1</v>
      </c>
      <c r="C3767" t="s">
        <v>80</v>
      </c>
      <c r="D3767" t="s">
        <v>97</v>
      </c>
      <c r="E3767" t="s">
        <v>152</v>
      </c>
      <c r="F3767" t="s">
        <v>10671</v>
      </c>
      <c r="G3767" t="s">
        <v>186</v>
      </c>
      <c r="H3767" t="s">
        <v>149</v>
      </c>
      <c r="I3767" t="s">
        <v>136</v>
      </c>
      <c r="J3767" t="s">
        <v>137</v>
      </c>
      <c r="K3767" t="s">
        <v>187</v>
      </c>
      <c r="L3767" t="s">
        <v>10672</v>
      </c>
      <c r="M3767" t="s">
        <v>10673</v>
      </c>
      <c r="N3767" s="26">
        <v>5.6622222219999996</v>
      </c>
      <c r="O3767">
        <v>8</v>
      </c>
      <c r="P3767">
        <v>3501</v>
      </c>
      <c r="Q3767">
        <v>0</v>
      </c>
      <c r="R3767">
        <v>102</v>
      </c>
      <c r="S3767">
        <v>4</v>
      </c>
      <c r="T3767">
        <v>275</v>
      </c>
      <c r="U3767">
        <v>0</v>
      </c>
      <c r="V3767">
        <v>2</v>
      </c>
      <c r="W3767" s="26">
        <v>249.42632541114625</v>
      </c>
      <c r="X3767" s="26">
        <v>4967.6075162715506</v>
      </c>
      <c r="Y3767" s="26">
        <v>0</v>
      </c>
      <c r="Z3767" s="26">
        <v>55.053017452575155</v>
      </c>
      <c r="AA3767" s="26">
        <v>437.91789842201706</v>
      </c>
      <c r="AB3767" s="26">
        <v>1513.5427948901965</v>
      </c>
      <c r="AC3767" s="26">
        <v>0</v>
      </c>
      <c r="AD3767" s="26">
        <v>44.731745697443287</v>
      </c>
      <c r="AE3767" s="26">
        <v>7268.2792981449293</v>
      </c>
    </row>
    <row r="3768" spans="1:31" x14ac:dyDescent="0.3">
      <c r="A3768">
        <v>2770600</v>
      </c>
      <c r="B3768">
        <v>1</v>
      </c>
      <c r="C3768" t="s">
        <v>81</v>
      </c>
      <c r="D3768" t="s">
        <v>112</v>
      </c>
      <c r="E3768" t="s">
        <v>157</v>
      </c>
      <c r="F3768" t="s">
        <v>10674</v>
      </c>
      <c r="G3768" t="s">
        <v>628</v>
      </c>
      <c r="H3768" t="s">
        <v>149</v>
      </c>
      <c r="I3768" t="s">
        <v>136</v>
      </c>
      <c r="J3768" t="s">
        <v>137</v>
      </c>
      <c r="K3768" t="s">
        <v>187</v>
      </c>
      <c r="L3768" t="s">
        <v>10675</v>
      </c>
      <c r="M3768" t="s">
        <v>10676</v>
      </c>
      <c r="N3768" s="26">
        <v>3.9786111110000002</v>
      </c>
      <c r="O3768">
        <v>0</v>
      </c>
      <c r="P3768">
        <v>442</v>
      </c>
      <c r="Q3768">
        <v>7</v>
      </c>
      <c r="R3768">
        <v>15</v>
      </c>
      <c r="S3768">
        <v>1</v>
      </c>
      <c r="T3768">
        <v>30</v>
      </c>
      <c r="U3768">
        <v>0</v>
      </c>
      <c r="V3768">
        <v>0</v>
      </c>
      <c r="W3768" s="26">
        <v>0</v>
      </c>
      <c r="X3768" s="26">
        <v>296.98000059634199</v>
      </c>
      <c r="Y3768" s="26">
        <v>2.9266377450666665</v>
      </c>
      <c r="Z3768" s="26">
        <v>0.37436150718248112</v>
      </c>
      <c r="AA3768" s="26">
        <v>31.889256121121335</v>
      </c>
      <c r="AB3768" s="26">
        <v>76.730210072183752</v>
      </c>
      <c r="AC3768" s="26">
        <v>0</v>
      </c>
      <c r="AD3768" s="26">
        <v>0</v>
      </c>
      <c r="AE3768" s="26">
        <v>408.90046604189621</v>
      </c>
    </row>
    <row r="3769" spans="1:31" x14ac:dyDescent="0.3">
      <c r="A3769">
        <v>2770755</v>
      </c>
      <c r="B3769">
        <v>1</v>
      </c>
      <c r="C3769" t="s">
        <v>80</v>
      </c>
      <c r="D3769" t="s">
        <v>85</v>
      </c>
      <c r="E3769" t="s">
        <v>132</v>
      </c>
      <c r="F3769" t="s">
        <v>10677</v>
      </c>
      <c r="G3769" t="s">
        <v>134</v>
      </c>
      <c r="H3769" t="s">
        <v>135</v>
      </c>
      <c r="I3769" t="s">
        <v>136</v>
      </c>
      <c r="J3769" t="s">
        <v>137</v>
      </c>
      <c r="K3769" t="s">
        <v>138</v>
      </c>
      <c r="L3769" t="s">
        <v>10678</v>
      </c>
      <c r="M3769" t="s">
        <v>10679</v>
      </c>
      <c r="N3769" s="26">
        <v>0.91500000000000004</v>
      </c>
      <c r="O3769">
        <v>0</v>
      </c>
      <c r="P3769">
        <v>3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 s="26">
        <v>0</v>
      </c>
      <c r="X3769" s="26">
        <v>0</v>
      </c>
      <c r="Y3769" s="26">
        <v>0</v>
      </c>
      <c r="Z3769" s="26">
        <v>0</v>
      </c>
      <c r="AA3769" s="26">
        <v>0</v>
      </c>
      <c r="AB3769" s="26">
        <v>0</v>
      </c>
      <c r="AC3769" s="26">
        <v>0</v>
      </c>
      <c r="AD3769" s="26">
        <v>0</v>
      </c>
      <c r="AE3769" s="26">
        <v>0</v>
      </c>
    </row>
    <row r="3770" spans="1:31" x14ac:dyDescent="0.3">
      <c r="A3770">
        <v>2770832</v>
      </c>
      <c r="B3770">
        <v>1</v>
      </c>
      <c r="C3770" t="s">
        <v>80</v>
      </c>
      <c r="D3770" t="s">
        <v>93</v>
      </c>
      <c r="E3770" t="s">
        <v>157</v>
      </c>
      <c r="F3770" t="s">
        <v>10680</v>
      </c>
      <c r="G3770" t="s">
        <v>159</v>
      </c>
      <c r="H3770" t="s">
        <v>149</v>
      </c>
      <c r="I3770" t="s">
        <v>136</v>
      </c>
      <c r="J3770" t="s">
        <v>137</v>
      </c>
      <c r="K3770" t="s">
        <v>138</v>
      </c>
      <c r="L3770" t="s">
        <v>10681</v>
      </c>
      <c r="M3770" t="s">
        <v>10682</v>
      </c>
      <c r="N3770" s="26">
        <v>0.121388888</v>
      </c>
      <c r="O3770">
        <v>0</v>
      </c>
      <c r="P3770">
        <v>724</v>
      </c>
      <c r="Q3770">
        <v>10</v>
      </c>
      <c r="R3770">
        <v>246</v>
      </c>
      <c r="S3770">
        <v>21</v>
      </c>
      <c r="T3770">
        <v>155</v>
      </c>
      <c r="U3770">
        <v>0</v>
      </c>
      <c r="V3770">
        <v>0</v>
      </c>
      <c r="W3770" s="26">
        <v>0</v>
      </c>
      <c r="X3770" s="26">
        <v>13.111287438781758</v>
      </c>
      <c r="Y3770" s="26">
        <v>1.3018150163573303</v>
      </c>
      <c r="Z3770" s="26">
        <v>1.3593325381062324</v>
      </c>
      <c r="AA3770" s="26">
        <v>12.426414388379703</v>
      </c>
      <c r="AB3770" s="26">
        <v>11.701978876007352</v>
      </c>
      <c r="AC3770" s="26">
        <v>0</v>
      </c>
      <c r="AD3770" s="26">
        <v>0</v>
      </c>
      <c r="AE3770" s="26">
        <v>39.900828257632377</v>
      </c>
    </row>
    <row r="3771" spans="1:31" x14ac:dyDescent="0.3">
      <c r="A3771">
        <v>2770523</v>
      </c>
      <c r="B3771">
        <v>1</v>
      </c>
      <c r="C3771" t="s">
        <v>81</v>
      </c>
      <c r="D3771" t="s">
        <v>128</v>
      </c>
      <c r="E3771" t="s">
        <v>141</v>
      </c>
      <c r="F3771" t="s">
        <v>10683</v>
      </c>
      <c r="G3771" t="s">
        <v>204</v>
      </c>
      <c r="H3771" t="s">
        <v>135</v>
      </c>
      <c r="I3771" t="s">
        <v>136</v>
      </c>
      <c r="J3771" t="s">
        <v>137</v>
      </c>
      <c r="K3771" t="s">
        <v>138</v>
      </c>
      <c r="L3771" t="s">
        <v>10684</v>
      </c>
      <c r="M3771" t="s">
        <v>10685</v>
      </c>
      <c r="N3771" s="26">
        <v>2.713333333</v>
      </c>
      <c r="O3771">
        <v>0</v>
      </c>
      <c r="P3771">
        <v>174</v>
      </c>
      <c r="Q3771">
        <v>0</v>
      </c>
      <c r="R3771">
        <v>0</v>
      </c>
      <c r="S3771">
        <v>0</v>
      </c>
      <c r="T3771">
        <v>10</v>
      </c>
      <c r="U3771">
        <v>0</v>
      </c>
      <c r="V3771">
        <v>0</v>
      </c>
      <c r="W3771" s="26">
        <v>0</v>
      </c>
      <c r="X3771" s="26">
        <v>106.80286633858299</v>
      </c>
      <c r="Y3771" s="26">
        <v>0</v>
      </c>
      <c r="Z3771" s="26">
        <v>0</v>
      </c>
      <c r="AA3771" s="26">
        <v>0</v>
      </c>
      <c r="AB3771" s="26">
        <v>30.760780208232372</v>
      </c>
      <c r="AC3771" s="26">
        <v>0</v>
      </c>
      <c r="AD3771" s="26">
        <v>0</v>
      </c>
      <c r="AE3771" s="26">
        <v>137.56364654681536</v>
      </c>
    </row>
    <row r="3772" spans="1:31" x14ac:dyDescent="0.3">
      <c r="A3772">
        <v>2770964</v>
      </c>
      <c r="B3772">
        <v>1</v>
      </c>
      <c r="C3772" t="s">
        <v>80</v>
      </c>
      <c r="D3772" t="s">
        <v>85</v>
      </c>
      <c r="E3772" t="s">
        <v>132</v>
      </c>
      <c r="F3772" t="s">
        <v>10686</v>
      </c>
      <c r="G3772" t="s">
        <v>134</v>
      </c>
      <c r="H3772" t="s">
        <v>135</v>
      </c>
      <c r="I3772" t="s">
        <v>136</v>
      </c>
      <c r="J3772" t="s">
        <v>137</v>
      </c>
      <c r="K3772" t="s">
        <v>138</v>
      </c>
      <c r="L3772" t="s">
        <v>10687</v>
      </c>
      <c r="M3772" t="s">
        <v>10688</v>
      </c>
      <c r="N3772" s="26">
        <v>2.9844444440000002</v>
      </c>
      <c r="O3772">
        <v>0</v>
      </c>
      <c r="P3772">
        <v>18</v>
      </c>
      <c r="Q3772">
        <v>0</v>
      </c>
      <c r="R3772">
        <v>0</v>
      </c>
      <c r="S3772">
        <v>0</v>
      </c>
      <c r="T3772">
        <v>1</v>
      </c>
      <c r="U3772">
        <v>0</v>
      </c>
      <c r="V3772">
        <v>0</v>
      </c>
      <c r="W3772" s="26">
        <v>0</v>
      </c>
      <c r="X3772" s="26">
        <v>15.33120775353501</v>
      </c>
      <c r="Y3772" s="26">
        <v>0</v>
      </c>
      <c r="Z3772" s="26">
        <v>0</v>
      </c>
      <c r="AA3772" s="26">
        <v>0</v>
      </c>
      <c r="AB3772" s="26">
        <v>0.1128510842939924</v>
      </c>
      <c r="AC3772" s="26">
        <v>0</v>
      </c>
      <c r="AD3772" s="26">
        <v>0</v>
      </c>
      <c r="AE3772" s="26">
        <v>15.444058837829003</v>
      </c>
    </row>
    <row r="3773" spans="1:31" x14ac:dyDescent="0.3">
      <c r="A3773">
        <v>2770626</v>
      </c>
      <c r="B3773">
        <v>1</v>
      </c>
      <c r="C3773" t="s">
        <v>80</v>
      </c>
      <c r="D3773" t="s">
        <v>84</v>
      </c>
      <c r="E3773" t="s">
        <v>146</v>
      </c>
      <c r="F3773" t="s">
        <v>10689</v>
      </c>
      <c r="G3773" t="s">
        <v>248</v>
      </c>
      <c r="H3773" t="s">
        <v>149</v>
      </c>
      <c r="I3773" t="s">
        <v>136</v>
      </c>
      <c r="J3773" t="s">
        <v>137</v>
      </c>
      <c r="K3773" t="s">
        <v>138</v>
      </c>
      <c r="L3773" t="s">
        <v>10690</v>
      </c>
      <c r="M3773" t="s">
        <v>10691</v>
      </c>
      <c r="N3773" s="26">
        <v>3.2194444440000001</v>
      </c>
      <c r="O3773">
        <v>0</v>
      </c>
      <c r="P3773">
        <v>206</v>
      </c>
      <c r="Q3773">
        <v>0</v>
      </c>
      <c r="R3773">
        <v>0</v>
      </c>
      <c r="S3773">
        <v>0</v>
      </c>
      <c r="T3773">
        <v>10</v>
      </c>
      <c r="U3773">
        <v>0</v>
      </c>
      <c r="V3773">
        <v>0</v>
      </c>
      <c r="W3773" s="26">
        <v>0</v>
      </c>
      <c r="X3773" s="26">
        <v>192.40686258082314</v>
      </c>
      <c r="Y3773" s="26">
        <v>0</v>
      </c>
      <c r="Z3773" s="26">
        <v>0</v>
      </c>
      <c r="AA3773" s="26">
        <v>0</v>
      </c>
      <c r="AB3773" s="26">
        <v>88.30733335731604</v>
      </c>
      <c r="AC3773" s="26">
        <v>0</v>
      </c>
      <c r="AD3773" s="26">
        <v>0</v>
      </c>
      <c r="AE3773" s="26">
        <v>280.7141959381392</v>
      </c>
    </row>
    <row r="3774" spans="1:31" x14ac:dyDescent="0.3">
      <c r="A3774">
        <v>2770772</v>
      </c>
      <c r="B3774">
        <v>1</v>
      </c>
      <c r="C3774" t="s">
        <v>80</v>
      </c>
      <c r="D3774" t="s">
        <v>96</v>
      </c>
      <c r="E3774" t="s">
        <v>132</v>
      </c>
      <c r="F3774" t="s">
        <v>10692</v>
      </c>
      <c r="G3774" t="s">
        <v>287</v>
      </c>
      <c r="H3774" t="s">
        <v>135</v>
      </c>
      <c r="I3774" t="s">
        <v>136</v>
      </c>
      <c r="J3774" t="s">
        <v>137</v>
      </c>
      <c r="K3774" t="s">
        <v>138</v>
      </c>
      <c r="L3774" t="s">
        <v>10693</v>
      </c>
      <c r="M3774" t="s">
        <v>10694</v>
      </c>
      <c r="N3774" s="26">
        <v>3.0944444440000001</v>
      </c>
      <c r="O3774">
        <v>0</v>
      </c>
      <c r="P3774">
        <v>1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 s="26">
        <v>0</v>
      </c>
      <c r="X3774" s="26">
        <v>0</v>
      </c>
      <c r="Y3774" s="26">
        <v>0</v>
      </c>
      <c r="Z3774" s="26">
        <v>0</v>
      </c>
      <c r="AA3774" s="26">
        <v>0</v>
      </c>
      <c r="AB3774" s="26">
        <v>0</v>
      </c>
      <c r="AC3774" s="26">
        <v>0</v>
      </c>
      <c r="AD3774" s="26">
        <v>0</v>
      </c>
      <c r="AE3774" s="26">
        <v>0</v>
      </c>
    </row>
    <row r="3775" spans="1:31" x14ac:dyDescent="0.3">
      <c r="A3775">
        <v>2770838</v>
      </c>
      <c r="B3775">
        <v>1</v>
      </c>
      <c r="C3775" t="s">
        <v>80</v>
      </c>
      <c r="D3775" t="s">
        <v>105</v>
      </c>
      <c r="E3775" t="s">
        <v>166</v>
      </c>
      <c r="F3775" t="s">
        <v>8071</v>
      </c>
      <c r="G3775" t="s">
        <v>425</v>
      </c>
      <c r="H3775" t="s">
        <v>135</v>
      </c>
      <c r="I3775" t="s">
        <v>136</v>
      </c>
      <c r="J3775" t="s">
        <v>137</v>
      </c>
      <c r="K3775" t="s">
        <v>138</v>
      </c>
      <c r="L3775" t="s">
        <v>10695</v>
      </c>
      <c r="M3775" t="s">
        <v>10696</v>
      </c>
      <c r="N3775" s="26">
        <v>2.9330555550000001</v>
      </c>
      <c r="O3775">
        <v>0</v>
      </c>
      <c r="P3775">
        <v>51</v>
      </c>
      <c r="Q3775">
        <v>0</v>
      </c>
      <c r="R3775">
        <v>0</v>
      </c>
      <c r="S3775">
        <v>0</v>
      </c>
      <c r="T3775">
        <v>4</v>
      </c>
      <c r="U3775">
        <v>0</v>
      </c>
      <c r="V3775">
        <v>0</v>
      </c>
      <c r="W3775" s="26">
        <v>0</v>
      </c>
      <c r="X3775" s="26">
        <v>37.085644958636557</v>
      </c>
      <c r="Y3775" s="26">
        <v>0</v>
      </c>
      <c r="Z3775" s="26">
        <v>0</v>
      </c>
      <c r="AA3775" s="26">
        <v>0</v>
      </c>
      <c r="AB3775" s="26">
        <v>82.397258401355941</v>
      </c>
      <c r="AC3775" s="26">
        <v>0</v>
      </c>
      <c r="AD3775" s="26">
        <v>0</v>
      </c>
      <c r="AE3775" s="26">
        <v>119.48290335999249</v>
      </c>
    </row>
    <row r="3776" spans="1:31" x14ac:dyDescent="0.3">
      <c r="A3776">
        <v>2770466</v>
      </c>
      <c r="B3776">
        <v>2</v>
      </c>
      <c r="C3776" t="s">
        <v>80</v>
      </c>
      <c r="D3776" t="s">
        <v>104</v>
      </c>
      <c r="E3776" t="s">
        <v>157</v>
      </c>
      <c r="F3776" t="s">
        <v>10697</v>
      </c>
      <c r="G3776" t="s">
        <v>960</v>
      </c>
      <c r="H3776" t="s">
        <v>149</v>
      </c>
      <c r="I3776" t="s">
        <v>136</v>
      </c>
      <c r="J3776" t="s">
        <v>137</v>
      </c>
      <c r="K3776" t="s">
        <v>138</v>
      </c>
      <c r="L3776" t="s">
        <v>10698</v>
      </c>
      <c r="M3776" t="s">
        <v>10699</v>
      </c>
      <c r="N3776" s="26">
        <v>1.5625</v>
      </c>
      <c r="O3776">
        <v>1</v>
      </c>
      <c r="P3776">
        <v>463</v>
      </c>
      <c r="Q3776">
        <v>3</v>
      </c>
      <c r="R3776">
        <v>16</v>
      </c>
      <c r="S3776">
        <v>0</v>
      </c>
      <c r="T3776">
        <v>33</v>
      </c>
      <c r="U3776">
        <v>0</v>
      </c>
      <c r="V3776">
        <v>0</v>
      </c>
      <c r="W3776" s="26">
        <v>1.9213710501883485</v>
      </c>
      <c r="X3776" s="26">
        <v>161.04001489990907</v>
      </c>
      <c r="Y3776" s="26">
        <v>0.75583456338747113</v>
      </c>
      <c r="Z3776" s="26">
        <v>1.8994532504170061</v>
      </c>
      <c r="AA3776" s="26">
        <v>0</v>
      </c>
      <c r="AB3776" s="26">
        <v>10.378378965813601</v>
      </c>
      <c r="AC3776" s="26">
        <v>0</v>
      </c>
      <c r="AD3776" s="26">
        <v>0</v>
      </c>
      <c r="AE3776" s="26">
        <v>175.9950527297155</v>
      </c>
    </row>
    <row r="3777" spans="1:31" x14ac:dyDescent="0.3">
      <c r="A3777">
        <v>2771001</v>
      </c>
      <c r="B3777">
        <v>1</v>
      </c>
      <c r="C3777" t="s">
        <v>80</v>
      </c>
      <c r="D3777" t="s">
        <v>97</v>
      </c>
      <c r="E3777" t="s">
        <v>132</v>
      </c>
      <c r="F3777" t="s">
        <v>10700</v>
      </c>
      <c r="G3777" t="s">
        <v>134</v>
      </c>
      <c r="H3777" t="s">
        <v>135</v>
      </c>
      <c r="I3777" t="s">
        <v>136</v>
      </c>
      <c r="J3777" t="s">
        <v>137</v>
      </c>
      <c r="K3777" t="s">
        <v>138</v>
      </c>
      <c r="L3777" t="s">
        <v>10701</v>
      </c>
      <c r="M3777" t="s">
        <v>10702</v>
      </c>
      <c r="N3777" s="26">
        <v>1.7549999999999999</v>
      </c>
      <c r="O3777">
        <v>0</v>
      </c>
      <c r="P3777">
        <v>3</v>
      </c>
      <c r="Q3777">
        <v>0</v>
      </c>
      <c r="R3777">
        <v>0</v>
      </c>
      <c r="S3777">
        <v>0</v>
      </c>
      <c r="T3777">
        <v>1</v>
      </c>
      <c r="U3777">
        <v>0</v>
      </c>
      <c r="V3777">
        <v>0</v>
      </c>
      <c r="W3777" s="26">
        <v>0</v>
      </c>
      <c r="X3777" s="26">
        <v>0.97489028886500195</v>
      </c>
      <c r="Y3777" s="26">
        <v>0</v>
      </c>
      <c r="Z3777" s="26">
        <v>0</v>
      </c>
      <c r="AA3777" s="26">
        <v>0</v>
      </c>
      <c r="AB3777" s="26">
        <v>0</v>
      </c>
      <c r="AC3777" s="26">
        <v>0</v>
      </c>
      <c r="AD3777" s="26">
        <v>0</v>
      </c>
      <c r="AE3777" s="26">
        <v>0.97489028886500195</v>
      </c>
    </row>
    <row r="3778" spans="1:31" x14ac:dyDescent="0.3">
      <c r="A3778">
        <v>2770503</v>
      </c>
      <c r="B3778">
        <v>1</v>
      </c>
      <c r="C3778" t="s">
        <v>80</v>
      </c>
      <c r="D3778" t="s">
        <v>96</v>
      </c>
      <c r="E3778" t="s">
        <v>146</v>
      </c>
      <c r="F3778" t="s">
        <v>10703</v>
      </c>
      <c r="G3778" t="s">
        <v>159</v>
      </c>
      <c r="H3778" t="s">
        <v>149</v>
      </c>
      <c r="I3778" t="s">
        <v>136</v>
      </c>
      <c r="J3778" t="s">
        <v>137</v>
      </c>
      <c r="K3778" t="s">
        <v>138</v>
      </c>
      <c r="L3778" t="s">
        <v>10704</v>
      </c>
      <c r="M3778" t="s">
        <v>10705</v>
      </c>
      <c r="N3778" s="26">
        <v>1.558611111</v>
      </c>
      <c r="O3778">
        <v>0</v>
      </c>
      <c r="P3778">
        <v>340</v>
      </c>
      <c r="Q3778">
        <v>0</v>
      </c>
      <c r="R3778">
        <v>0</v>
      </c>
      <c r="S3778">
        <v>0</v>
      </c>
      <c r="T3778">
        <v>9</v>
      </c>
      <c r="U3778">
        <v>0</v>
      </c>
      <c r="V3778">
        <v>0</v>
      </c>
      <c r="W3778" s="26">
        <v>0</v>
      </c>
      <c r="X3778" s="26">
        <v>37.94210457104284</v>
      </c>
      <c r="Y3778" s="26">
        <v>0</v>
      </c>
      <c r="Z3778" s="26">
        <v>0</v>
      </c>
      <c r="AA3778" s="26">
        <v>0</v>
      </c>
      <c r="AB3778" s="26">
        <v>6.743375182665635</v>
      </c>
      <c r="AC3778" s="26">
        <v>0</v>
      </c>
      <c r="AD3778" s="26">
        <v>0</v>
      </c>
      <c r="AE3778" s="26">
        <v>44.685479753708478</v>
      </c>
    </row>
    <row r="3779" spans="1:31" x14ac:dyDescent="0.3">
      <c r="A3779">
        <v>2770795</v>
      </c>
      <c r="B3779">
        <v>1</v>
      </c>
      <c r="C3779" t="s">
        <v>81</v>
      </c>
      <c r="D3779" t="s">
        <v>118</v>
      </c>
      <c r="E3779" t="s">
        <v>166</v>
      </c>
      <c r="F3779" t="s">
        <v>10706</v>
      </c>
      <c r="G3779" t="s">
        <v>232</v>
      </c>
      <c r="H3779" t="s">
        <v>135</v>
      </c>
      <c r="I3779" t="s">
        <v>136</v>
      </c>
      <c r="J3779" t="s">
        <v>137</v>
      </c>
      <c r="K3779" t="s">
        <v>138</v>
      </c>
      <c r="L3779" t="s">
        <v>10707</v>
      </c>
      <c r="M3779" t="s">
        <v>10708</v>
      </c>
      <c r="N3779" s="26">
        <v>1.186111111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6</v>
      </c>
      <c r="U3779">
        <v>0</v>
      </c>
      <c r="V3779">
        <v>0</v>
      </c>
      <c r="W3779" s="26">
        <v>0</v>
      </c>
      <c r="X3779" s="26">
        <v>0</v>
      </c>
      <c r="Y3779" s="26">
        <v>0</v>
      </c>
      <c r="Z3779" s="26">
        <v>0</v>
      </c>
      <c r="AA3779" s="26">
        <v>0</v>
      </c>
      <c r="AB3779" s="26">
        <v>4.5327584730459725</v>
      </c>
      <c r="AC3779" s="26">
        <v>0</v>
      </c>
      <c r="AD3779" s="26">
        <v>0</v>
      </c>
      <c r="AE3779" s="26">
        <v>4.5327584730459725</v>
      </c>
    </row>
    <row r="3780" spans="1:31" x14ac:dyDescent="0.3">
      <c r="A3780">
        <v>2771044</v>
      </c>
      <c r="B3780">
        <v>1</v>
      </c>
      <c r="C3780" t="s">
        <v>81</v>
      </c>
      <c r="D3780" t="s">
        <v>117</v>
      </c>
      <c r="E3780" t="s">
        <v>170</v>
      </c>
      <c r="F3780" t="s">
        <v>10709</v>
      </c>
      <c r="G3780" t="s">
        <v>204</v>
      </c>
      <c r="H3780" t="s">
        <v>135</v>
      </c>
      <c r="I3780" t="s">
        <v>136</v>
      </c>
      <c r="J3780" t="s">
        <v>137</v>
      </c>
      <c r="K3780" t="s">
        <v>138</v>
      </c>
      <c r="L3780" t="s">
        <v>10710</v>
      </c>
      <c r="M3780" t="s">
        <v>10711</v>
      </c>
      <c r="N3780" s="26">
        <v>0.80166666600000003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2</v>
      </c>
      <c r="U3780">
        <v>0</v>
      </c>
      <c r="V3780">
        <v>0</v>
      </c>
      <c r="W3780" s="26">
        <v>0</v>
      </c>
      <c r="X3780" s="26">
        <v>0</v>
      </c>
      <c r="Y3780" s="26">
        <v>0</v>
      </c>
      <c r="Z3780" s="26">
        <v>0</v>
      </c>
      <c r="AA3780" s="26">
        <v>0</v>
      </c>
      <c r="AB3780" s="26">
        <v>0</v>
      </c>
      <c r="AC3780" s="26">
        <v>0</v>
      </c>
      <c r="AD3780" s="26">
        <v>0</v>
      </c>
      <c r="AE3780" s="26">
        <v>0</v>
      </c>
    </row>
    <row r="3781" spans="1:31" x14ac:dyDescent="0.3">
      <c r="A3781">
        <v>2770589</v>
      </c>
      <c r="B3781">
        <v>1</v>
      </c>
      <c r="C3781" t="s">
        <v>80</v>
      </c>
      <c r="D3781" t="s">
        <v>85</v>
      </c>
      <c r="E3781" t="s">
        <v>132</v>
      </c>
      <c r="F3781" t="s">
        <v>10712</v>
      </c>
      <c r="G3781" t="s">
        <v>134</v>
      </c>
      <c r="H3781" t="s">
        <v>135</v>
      </c>
      <c r="I3781" t="s">
        <v>136</v>
      </c>
      <c r="J3781" t="s">
        <v>137</v>
      </c>
      <c r="K3781" t="s">
        <v>138</v>
      </c>
      <c r="L3781" t="s">
        <v>10713</v>
      </c>
      <c r="M3781" t="s">
        <v>10714</v>
      </c>
      <c r="N3781" s="26">
        <v>0.80166666600000003</v>
      </c>
      <c r="O3781">
        <v>0</v>
      </c>
      <c r="P3781">
        <v>11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 s="26">
        <v>0</v>
      </c>
      <c r="X3781" s="26">
        <v>1.8433933076310198</v>
      </c>
      <c r="Y3781" s="26">
        <v>0</v>
      </c>
      <c r="Z3781" s="26">
        <v>0</v>
      </c>
      <c r="AA3781" s="26">
        <v>0</v>
      </c>
      <c r="AB3781" s="26">
        <v>0</v>
      </c>
      <c r="AC3781" s="26">
        <v>0</v>
      </c>
      <c r="AD3781" s="26">
        <v>0</v>
      </c>
      <c r="AE3781" s="26">
        <v>1.8433933076310198</v>
      </c>
    </row>
    <row r="3782" spans="1:31" x14ac:dyDescent="0.3">
      <c r="A3782">
        <v>2770566</v>
      </c>
      <c r="B3782">
        <v>1</v>
      </c>
      <c r="C3782" t="s">
        <v>80</v>
      </c>
      <c r="D3782" t="s">
        <v>110</v>
      </c>
      <c r="E3782" t="s">
        <v>146</v>
      </c>
      <c r="F3782" t="s">
        <v>10715</v>
      </c>
      <c r="G3782" t="s">
        <v>186</v>
      </c>
      <c r="H3782" t="s">
        <v>149</v>
      </c>
      <c r="I3782" t="s">
        <v>136</v>
      </c>
      <c r="J3782" t="s">
        <v>137</v>
      </c>
      <c r="K3782" t="s">
        <v>187</v>
      </c>
      <c r="L3782" t="s">
        <v>10716</v>
      </c>
      <c r="M3782" t="s">
        <v>10717</v>
      </c>
      <c r="N3782" s="26">
        <v>7.6522222219999998</v>
      </c>
      <c r="O3782">
        <v>0</v>
      </c>
      <c r="P3782">
        <v>284</v>
      </c>
      <c r="Q3782">
        <v>0</v>
      </c>
      <c r="R3782">
        <v>0</v>
      </c>
      <c r="S3782">
        <v>0</v>
      </c>
      <c r="T3782">
        <v>23</v>
      </c>
      <c r="U3782">
        <v>0</v>
      </c>
      <c r="V3782">
        <v>0</v>
      </c>
      <c r="W3782" s="26">
        <v>0</v>
      </c>
      <c r="X3782" s="26">
        <v>556.78308721170356</v>
      </c>
      <c r="Y3782" s="26">
        <v>0</v>
      </c>
      <c r="Z3782" s="26">
        <v>0</v>
      </c>
      <c r="AA3782" s="26">
        <v>0</v>
      </c>
      <c r="AB3782" s="26">
        <v>696.82198919782013</v>
      </c>
      <c r="AC3782" s="26">
        <v>0</v>
      </c>
      <c r="AD3782" s="26">
        <v>0</v>
      </c>
      <c r="AE3782" s="26">
        <v>1253.6050764095237</v>
      </c>
    </row>
    <row r="3783" spans="1:31" x14ac:dyDescent="0.3">
      <c r="A3783">
        <v>2770729</v>
      </c>
      <c r="B3783">
        <v>1</v>
      </c>
      <c r="C3783" t="s">
        <v>80</v>
      </c>
      <c r="D3783" t="s">
        <v>104</v>
      </c>
      <c r="E3783" t="s">
        <v>132</v>
      </c>
      <c r="F3783" t="s">
        <v>10718</v>
      </c>
      <c r="G3783" t="s">
        <v>134</v>
      </c>
      <c r="H3783" t="s">
        <v>135</v>
      </c>
      <c r="I3783" t="s">
        <v>136</v>
      </c>
      <c r="J3783" t="s">
        <v>137</v>
      </c>
      <c r="K3783" t="s">
        <v>138</v>
      </c>
      <c r="L3783" t="s">
        <v>10719</v>
      </c>
      <c r="M3783" t="s">
        <v>10720</v>
      </c>
      <c r="N3783" s="26">
        <v>2.4569444439999999</v>
      </c>
      <c r="O3783">
        <v>0</v>
      </c>
      <c r="P3783">
        <v>1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 s="26">
        <v>0</v>
      </c>
      <c r="X3783" s="26">
        <v>0.52973586976333342</v>
      </c>
      <c r="Y3783" s="26">
        <v>0</v>
      </c>
      <c r="Z3783" s="26">
        <v>0</v>
      </c>
      <c r="AA3783" s="26">
        <v>0</v>
      </c>
      <c r="AB3783" s="26">
        <v>0</v>
      </c>
      <c r="AC3783" s="26">
        <v>0</v>
      </c>
      <c r="AD3783" s="26">
        <v>0</v>
      </c>
      <c r="AE3783" s="26">
        <v>0.52973586976333342</v>
      </c>
    </row>
    <row r="3784" spans="1:31" x14ac:dyDescent="0.3">
      <c r="A3784">
        <v>2770915</v>
      </c>
      <c r="B3784">
        <v>1</v>
      </c>
      <c r="C3784" t="s">
        <v>81</v>
      </c>
      <c r="D3784" t="s">
        <v>114</v>
      </c>
      <c r="E3784" t="s">
        <v>157</v>
      </c>
      <c r="F3784" t="s">
        <v>10721</v>
      </c>
      <c r="G3784" t="s">
        <v>159</v>
      </c>
      <c r="H3784" t="s">
        <v>149</v>
      </c>
      <c r="I3784" t="s">
        <v>566</v>
      </c>
      <c r="J3784" t="s">
        <v>137</v>
      </c>
      <c r="K3784" t="s">
        <v>138</v>
      </c>
      <c r="L3784" t="s">
        <v>10722</v>
      </c>
      <c r="M3784" t="s">
        <v>10723</v>
      </c>
      <c r="N3784" s="26">
        <v>8.3333330000000001E-3</v>
      </c>
      <c r="O3784">
        <v>5</v>
      </c>
      <c r="P3784">
        <v>791</v>
      </c>
      <c r="Q3784">
        <v>2</v>
      </c>
      <c r="R3784">
        <v>19</v>
      </c>
      <c r="S3784">
        <v>6</v>
      </c>
      <c r="T3784">
        <v>82</v>
      </c>
      <c r="U3784">
        <v>0</v>
      </c>
      <c r="V3784">
        <v>0</v>
      </c>
      <c r="W3784" s="26">
        <v>8.7562094999999989E-3</v>
      </c>
      <c r="X3784" s="26">
        <v>0.52174258593540979</v>
      </c>
      <c r="Y3784" s="26">
        <v>2.9857728000000001E-3</v>
      </c>
      <c r="Z3784" s="26">
        <v>1.042936824904E-2</v>
      </c>
      <c r="AA3784" s="26">
        <v>0.13865867265626669</v>
      </c>
      <c r="AB3784" s="26">
        <v>0.102574886509855</v>
      </c>
      <c r="AC3784" s="26">
        <v>0</v>
      </c>
      <c r="AD3784" s="26">
        <v>0</v>
      </c>
      <c r="AE3784" s="26">
        <v>0.78514749565057151</v>
      </c>
    </row>
    <row r="3785" spans="1:31" x14ac:dyDescent="0.3">
      <c r="A3785">
        <v>2770583</v>
      </c>
      <c r="B3785">
        <v>1</v>
      </c>
      <c r="C3785" t="s">
        <v>81</v>
      </c>
      <c r="D3785" t="s">
        <v>112</v>
      </c>
      <c r="E3785" t="s">
        <v>157</v>
      </c>
      <c r="F3785" t="s">
        <v>10724</v>
      </c>
      <c r="G3785" t="s">
        <v>628</v>
      </c>
      <c r="H3785" t="s">
        <v>149</v>
      </c>
      <c r="I3785" t="s">
        <v>136</v>
      </c>
      <c r="J3785" t="s">
        <v>137</v>
      </c>
      <c r="K3785" t="s">
        <v>187</v>
      </c>
      <c r="L3785" t="s">
        <v>10725</v>
      </c>
      <c r="M3785" t="s">
        <v>10726</v>
      </c>
      <c r="N3785" s="26">
        <v>4.0466666660000001</v>
      </c>
      <c r="O3785">
        <v>0</v>
      </c>
      <c r="P3785">
        <v>426</v>
      </c>
      <c r="Q3785">
        <v>25</v>
      </c>
      <c r="R3785">
        <v>44</v>
      </c>
      <c r="S3785">
        <v>3</v>
      </c>
      <c r="T3785">
        <v>59</v>
      </c>
      <c r="U3785">
        <v>0</v>
      </c>
      <c r="V3785">
        <v>0</v>
      </c>
      <c r="W3785" s="26">
        <v>0</v>
      </c>
      <c r="X3785" s="26">
        <v>322.4704521626914</v>
      </c>
      <c r="Y3785" s="26">
        <v>2.1887682895502225</v>
      </c>
      <c r="Z3785" s="26">
        <v>14.207709711511802</v>
      </c>
      <c r="AA3785" s="26">
        <v>10.829176206965938</v>
      </c>
      <c r="AB3785" s="26">
        <v>132.76741403973966</v>
      </c>
      <c r="AC3785" s="26">
        <v>0</v>
      </c>
      <c r="AD3785" s="26">
        <v>0</v>
      </c>
      <c r="AE3785" s="26">
        <v>482.46352041045907</v>
      </c>
    </row>
    <row r="3786" spans="1:31" x14ac:dyDescent="0.3">
      <c r="A3786">
        <v>2770526</v>
      </c>
      <c r="B3786">
        <v>1</v>
      </c>
      <c r="C3786" t="s">
        <v>80</v>
      </c>
      <c r="D3786" t="s">
        <v>104</v>
      </c>
      <c r="E3786" t="s">
        <v>141</v>
      </c>
      <c r="F3786" t="s">
        <v>10727</v>
      </c>
      <c r="G3786" t="s">
        <v>344</v>
      </c>
      <c r="H3786" t="s">
        <v>135</v>
      </c>
      <c r="I3786" t="s">
        <v>136</v>
      </c>
      <c r="J3786" t="s">
        <v>137</v>
      </c>
      <c r="K3786" t="s">
        <v>138</v>
      </c>
      <c r="L3786" t="s">
        <v>10728</v>
      </c>
      <c r="M3786" t="s">
        <v>10729</v>
      </c>
      <c r="N3786" s="26">
        <v>1.330833333</v>
      </c>
      <c r="O3786">
        <v>0</v>
      </c>
      <c r="P3786">
        <v>80</v>
      </c>
      <c r="Q3786">
        <v>0</v>
      </c>
      <c r="R3786">
        <v>4</v>
      </c>
      <c r="S3786">
        <v>0</v>
      </c>
      <c r="T3786">
        <v>21</v>
      </c>
      <c r="U3786">
        <v>0</v>
      </c>
      <c r="V3786">
        <v>0</v>
      </c>
      <c r="W3786" s="26">
        <v>0</v>
      </c>
      <c r="X3786" s="26">
        <v>26.004062929306091</v>
      </c>
      <c r="Y3786" s="26">
        <v>0</v>
      </c>
      <c r="Z3786" s="26">
        <v>0</v>
      </c>
      <c r="AA3786" s="26">
        <v>0</v>
      </c>
      <c r="AB3786" s="26">
        <v>26.146554809912036</v>
      </c>
      <c r="AC3786" s="26">
        <v>0</v>
      </c>
      <c r="AD3786" s="26">
        <v>0</v>
      </c>
      <c r="AE3786" s="26">
        <v>52.150617739218127</v>
      </c>
    </row>
    <row r="3787" spans="1:31" x14ac:dyDescent="0.3">
      <c r="A3787">
        <v>2770506</v>
      </c>
      <c r="B3787">
        <v>1</v>
      </c>
      <c r="C3787" t="s">
        <v>81</v>
      </c>
      <c r="D3787" t="s">
        <v>127</v>
      </c>
      <c r="E3787" t="s">
        <v>152</v>
      </c>
      <c r="F3787" t="s">
        <v>834</v>
      </c>
      <c r="G3787" t="s">
        <v>159</v>
      </c>
      <c r="H3787" t="s">
        <v>149</v>
      </c>
      <c r="I3787" t="s">
        <v>136</v>
      </c>
      <c r="J3787" t="s">
        <v>137</v>
      </c>
      <c r="K3787" t="s">
        <v>138</v>
      </c>
      <c r="L3787" t="s">
        <v>10730</v>
      </c>
      <c r="M3787" t="s">
        <v>10731</v>
      </c>
      <c r="N3787" s="26">
        <v>0.45277777699999999</v>
      </c>
      <c r="O3787">
        <v>3</v>
      </c>
      <c r="P3787">
        <v>127</v>
      </c>
      <c r="Q3787">
        <v>89</v>
      </c>
      <c r="R3787">
        <v>163</v>
      </c>
      <c r="S3787">
        <v>14</v>
      </c>
      <c r="T3787">
        <v>19</v>
      </c>
      <c r="U3787">
        <v>0</v>
      </c>
      <c r="V3787">
        <v>1</v>
      </c>
      <c r="W3787" s="26">
        <v>0</v>
      </c>
      <c r="X3787" s="26">
        <v>6.6554169249752908</v>
      </c>
      <c r="Y3787" s="26">
        <v>2.8387189116469265</v>
      </c>
      <c r="Z3787" s="26">
        <v>4.7413081008267541</v>
      </c>
      <c r="AA3787" s="26">
        <v>16.51284082922821</v>
      </c>
      <c r="AB3787" s="26">
        <v>1.9165269914793746</v>
      </c>
      <c r="AC3787" s="26">
        <v>0</v>
      </c>
      <c r="AD3787" s="26">
        <v>17.202342006933332</v>
      </c>
      <c r="AE3787" s="26">
        <v>49.867153765089881</v>
      </c>
    </row>
    <row r="3788" spans="1:31" x14ac:dyDescent="0.3">
      <c r="A3788">
        <v>2770835</v>
      </c>
      <c r="B3788">
        <v>1</v>
      </c>
      <c r="C3788" t="s">
        <v>80</v>
      </c>
      <c r="D3788" t="s">
        <v>83</v>
      </c>
      <c r="E3788" t="s">
        <v>146</v>
      </c>
      <c r="F3788" t="s">
        <v>10732</v>
      </c>
      <c r="G3788" t="s">
        <v>186</v>
      </c>
      <c r="H3788" t="s">
        <v>149</v>
      </c>
      <c r="I3788" t="s">
        <v>136</v>
      </c>
      <c r="J3788" t="s">
        <v>137</v>
      </c>
      <c r="K3788" t="s">
        <v>187</v>
      </c>
      <c r="L3788" t="s">
        <v>10733</v>
      </c>
      <c r="M3788" t="s">
        <v>10734</v>
      </c>
      <c r="N3788" s="26">
        <v>5.1325000000000003</v>
      </c>
      <c r="O3788">
        <v>0</v>
      </c>
      <c r="P3788">
        <v>1058</v>
      </c>
      <c r="Q3788">
        <v>0</v>
      </c>
      <c r="R3788">
        <v>0</v>
      </c>
      <c r="S3788">
        <v>1</v>
      </c>
      <c r="T3788">
        <v>198</v>
      </c>
      <c r="U3788">
        <v>2</v>
      </c>
      <c r="V3788">
        <v>1</v>
      </c>
      <c r="W3788" s="26">
        <v>0</v>
      </c>
      <c r="X3788" s="26">
        <v>1335.1705961759474</v>
      </c>
      <c r="Y3788" s="26">
        <v>0</v>
      </c>
      <c r="Z3788" s="26">
        <v>0</v>
      </c>
      <c r="AA3788" s="26">
        <v>7.0167879907433335</v>
      </c>
      <c r="AB3788" s="26">
        <v>1064.4048549339623</v>
      </c>
      <c r="AC3788" s="26">
        <v>9760.7587123507165</v>
      </c>
      <c r="AD3788" s="26">
        <v>31.097066960665906</v>
      </c>
      <c r="AE3788" s="26">
        <v>12198.448018412037</v>
      </c>
    </row>
    <row r="3789" spans="1:31" x14ac:dyDescent="0.3">
      <c r="A3789">
        <v>2770978</v>
      </c>
      <c r="B3789">
        <v>1</v>
      </c>
      <c r="C3789" t="s">
        <v>80</v>
      </c>
      <c r="D3789" t="s">
        <v>101</v>
      </c>
      <c r="E3789" t="s">
        <v>152</v>
      </c>
      <c r="F3789" t="s">
        <v>10735</v>
      </c>
      <c r="G3789" t="s">
        <v>1365</v>
      </c>
      <c r="H3789" t="s">
        <v>149</v>
      </c>
      <c r="I3789" t="s">
        <v>136</v>
      </c>
      <c r="J3789" t="s">
        <v>137</v>
      </c>
      <c r="K3789" t="s">
        <v>138</v>
      </c>
      <c r="L3789" t="s">
        <v>10736</v>
      </c>
      <c r="M3789" t="s">
        <v>10737</v>
      </c>
      <c r="N3789" s="26">
        <v>15.919444444</v>
      </c>
      <c r="O3789">
        <v>0</v>
      </c>
      <c r="P3789">
        <v>0</v>
      </c>
      <c r="Q3789">
        <v>0</v>
      </c>
      <c r="R3789">
        <v>0</v>
      </c>
      <c r="S3789">
        <v>1</v>
      </c>
      <c r="T3789">
        <v>0</v>
      </c>
      <c r="U3789">
        <v>0</v>
      </c>
      <c r="V3789">
        <v>0</v>
      </c>
      <c r="W3789" s="26">
        <v>0</v>
      </c>
      <c r="X3789" s="26">
        <v>0</v>
      </c>
      <c r="Y3789" s="26">
        <v>0</v>
      </c>
      <c r="Z3789" s="26">
        <v>0</v>
      </c>
      <c r="AA3789" s="26">
        <v>0</v>
      </c>
      <c r="AB3789" s="26">
        <v>0</v>
      </c>
      <c r="AC3789" s="26">
        <v>0</v>
      </c>
      <c r="AD3789" s="26">
        <v>0</v>
      </c>
      <c r="AE3789" s="26">
        <v>0</v>
      </c>
    </row>
    <row r="3790" spans="1:31" x14ac:dyDescent="0.3">
      <c r="A3790">
        <v>2770463</v>
      </c>
      <c r="B3790">
        <v>1</v>
      </c>
      <c r="C3790" t="s">
        <v>81</v>
      </c>
      <c r="D3790" t="s">
        <v>120</v>
      </c>
      <c r="E3790" t="s">
        <v>170</v>
      </c>
      <c r="F3790" t="s">
        <v>10738</v>
      </c>
      <c r="G3790" t="s">
        <v>204</v>
      </c>
      <c r="H3790" t="s">
        <v>135</v>
      </c>
      <c r="I3790" t="s">
        <v>136</v>
      </c>
      <c r="J3790" t="s">
        <v>137</v>
      </c>
      <c r="K3790" t="s">
        <v>138</v>
      </c>
      <c r="L3790" t="s">
        <v>10739</v>
      </c>
      <c r="M3790" t="s">
        <v>10740</v>
      </c>
      <c r="N3790" s="26">
        <v>0.39444444400000001</v>
      </c>
      <c r="O3790">
        <v>0</v>
      </c>
      <c r="P3790">
        <v>27</v>
      </c>
      <c r="Q3790">
        <v>0</v>
      </c>
      <c r="R3790">
        <v>0</v>
      </c>
      <c r="S3790">
        <v>0</v>
      </c>
      <c r="T3790">
        <v>4</v>
      </c>
      <c r="U3790">
        <v>0</v>
      </c>
      <c r="V3790">
        <v>0</v>
      </c>
      <c r="W3790" s="26">
        <v>0</v>
      </c>
      <c r="X3790" s="26">
        <v>2.7034688509723668</v>
      </c>
      <c r="Y3790" s="26">
        <v>0</v>
      </c>
      <c r="Z3790" s="26">
        <v>0</v>
      </c>
      <c r="AA3790" s="26">
        <v>0</v>
      </c>
      <c r="AB3790" s="26">
        <v>0.11904134970326498</v>
      </c>
      <c r="AC3790" s="26">
        <v>0</v>
      </c>
      <c r="AD3790" s="26">
        <v>0</v>
      </c>
      <c r="AE3790" s="26">
        <v>2.822510200675632</v>
      </c>
    </row>
    <row r="3791" spans="1:31" x14ac:dyDescent="0.3">
      <c r="A3791">
        <v>2770749</v>
      </c>
      <c r="B3791">
        <v>1</v>
      </c>
      <c r="C3791" t="s">
        <v>80</v>
      </c>
      <c r="D3791" t="s">
        <v>111</v>
      </c>
      <c r="E3791" t="s">
        <v>132</v>
      </c>
      <c r="F3791" t="s">
        <v>10741</v>
      </c>
      <c r="G3791" t="s">
        <v>197</v>
      </c>
      <c r="H3791" t="s">
        <v>135</v>
      </c>
      <c r="I3791" t="s">
        <v>136</v>
      </c>
      <c r="J3791" t="s">
        <v>137</v>
      </c>
      <c r="K3791" t="s">
        <v>138</v>
      </c>
      <c r="L3791" t="s">
        <v>10742</v>
      </c>
      <c r="M3791" t="s">
        <v>10743</v>
      </c>
      <c r="N3791" s="26">
        <v>2.1825000000000001</v>
      </c>
      <c r="O3791">
        <v>0</v>
      </c>
      <c r="P3791">
        <v>2</v>
      </c>
      <c r="Q3791">
        <v>0</v>
      </c>
      <c r="R3791">
        <v>0</v>
      </c>
      <c r="S3791">
        <v>0</v>
      </c>
      <c r="T3791">
        <v>1</v>
      </c>
      <c r="U3791">
        <v>0</v>
      </c>
      <c r="V3791">
        <v>0</v>
      </c>
      <c r="W3791" s="26">
        <v>0</v>
      </c>
      <c r="X3791" s="26">
        <v>1.3686265772954971</v>
      </c>
      <c r="Y3791" s="26">
        <v>0</v>
      </c>
      <c r="Z3791" s="26">
        <v>0</v>
      </c>
      <c r="AA3791" s="26">
        <v>0</v>
      </c>
      <c r="AB3791" s="26">
        <v>0.23120954431632412</v>
      </c>
      <c r="AC3791" s="26">
        <v>0</v>
      </c>
      <c r="AD3791" s="26">
        <v>0</v>
      </c>
      <c r="AE3791" s="26">
        <v>1.5998361216118213</v>
      </c>
    </row>
    <row r="3792" spans="1:31" x14ac:dyDescent="0.3">
      <c r="A3792">
        <v>2771047</v>
      </c>
      <c r="B3792">
        <v>1</v>
      </c>
      <c r="C3792" t="s">
        <v>80</v>
      </c>
      <c r="D3792" t="s">
        <v>90</v>
      </c>
      <c r="E3792" t="s">
        <v>141</v>
      </c>
      <c r="F3792" t="s">
        <v>5784</v>
      </c>
      <c r="G3792" t="s">
        <v>143</v>
      </c>
      <c r="H3792" t="s">
        <v>135</v>
      </c>
      <c r="I3792" t="s">
        <v>136</v>
      </c>
      <c r="J3792" t="s">
        <v>137</v>
      </c>
      <c r="K3792" t="s">
        <v>138</v>
      </c>
      <c r="L3792" t="s">
        <v>10744</v>
      </c>
      <c r="M3792" t="s">
        <v>10745</v>
      </c>
      <c r="N3792" s="26">
        <v>0.325833333</v>
      </c>
      <c r="O3792">
        <v>0</v>
      </c>
      <c r="P3792">
        <v>789</v>
      </c>
      <c r="Q3792">
        <v>0</v>
      </c>
      <c r="R3792">
        <v>0</v>
      </c>
      <c r="S3792">
        <v>0</v>
      </c>
      <c r="T3792">
        <v>46</v>
      </c>
      <c r="U3792">
        <v>0</v>
      </c>
      <c r="V3792">
        <v>0</v>
      </c>
      <c r="W3792" s="26">
        <v>0</v>
      </c>
      <c r="X3792" s="26">
        <v>80.591114926542403</v>
      </c>
      <c r="Y3792" s="26">
        <v>0</v>
      </c>
      <c r="Z3792" s="26">
        <v>0</v>
      </c>
      <c r="AA3792" s="26">
        <v>0</v>
      </c>
      <c r="AB3792" s="26">
        <v>6.8614653320922452</v>
      </c>
      <c r="AC3792" s="26">
        <v>0</v>
      </c>
      <c r="AD3792" s="26">
        <v>0</v>
      </c>
      <c r="AE3792" s="26">
        <v>87.452580258634654</v>
      </c>
    </row>
    <row r="3793" spans="1:31" x14ac:dyDescent="0.3">
      <c r="A3793">
        <v>2770692</v>
      </c>
      <c r="B3793">
        <v>1</v>
      </c>
      <c r="C3793" t="s">
        <v>80</v>
      </c>
      <c r="D3793" t="s">
        <v>84</v>
      </c>
      <c r="E3793" t="s">
        <v>132</v>
      </c>
      <c r="F3793" t="s">
        <v>10746</v>
      </c>
      <c r="G3793" t="s">
        <v>197</v>
      </c>
      <c r="H3793" t="s">
        <v>135</v>
      </c>
      <c r="I3793" t="s">
        <v>136</v>
      </c>
      <c r="J3793" t="s">
        <v>137</v>
      </c>
      <c r="K3793" t="s">
        <v>138</v>
      </c>
      <c r="L3793" t="s">
        <v>10747</v>
      </c>
      <c r="M3793" t="s">
        <v>10748</v>
      </c>
      <c r="N3793" s="26">
        <v>2.6119444440000001</v>
      </c>
      <c r="O3793">
        <v>0</v>
      </c>
      <c r="P3793">
        <v>2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 s="26">
        <v>0</v>
      </c>
      <c r="X3793" s="26">
        <v>1.777959196550198</v>
      </c>
      <c r="Y3793" s="26">
        <v>0</v>
      </c>
      <c r="Z3793" s="26">
        <v>0</v>
      </c>
      <c r="AA3793" s="26">
        <v>0</v>
      </c>
      <c r="AB3793" s="26">
        <v>0</v>
      </c>
      <c r="AC3793" s="26">
        <v>0</v>
      </c>
      <c r="AD3793" s="26">
        <v>0</v>
      </c>
      <c r="AE3793" s="26">
        <v>1.777959196550198</v>
      </c>
    </row>
    <row r="3794" spans="1:31" x14ac:dyDescent="0.3">
      <c r="A3794">
        <v>2770941</v>
      </c>
      <c r="B3794">
        <v>1</v>
      </c>
      <c r="C3794" t="s">
        <v>81</v>
      </c>
      <c r="D3794" t="s">
        <v>119</v>
      </c>
      <c r="E3794" t="s">
        <v>152</v>
      </c>
      <c r="F3794" t="s">
        <v>10749</v>
      </c>
      <c r="G3794" t="s">
        <v>159</v>
      </c>
      <c r="H3794" t="s">
        <v>149</v>
      </c>
      <c r="I3794" t="s">
        <v>136</v>
      </c>
      <c r="J3794" t="s">
        <v>137</v>
      </c>
      <c r="K3794" t="s">
        <v>138</v>
      </c>
      <c r="L3794" t="s">
        <v>10750</v>
      </c>
      <c r="M3794" t="s">
        <v>10751</v>
      </c>
      <c r="N3794" s="26">
        <v>0.69027777700000004</v>
      </c>
      <c r="O3794">
        <v>1</v>
      </c>
      <c r="P3794">
        <v>387</v>
      </c>
      <c r="Q3794">
        <v>32</v>
      </c>
      <c r="R3794">
        <v>49</v>
      </c>
      <c r="S3794">
        <v>0</v>
      </c>
      <c r="T3794">
        <v>30</v>
      </c>
      <c r="U3794">
        <v>0</v>
      </c>
      <c r="V3794">
        <v>0</v>
      </c>
      <c r="W3794" s="26">
        <v>0.17583616884166667</v>
      </c>
      <c r="X3794" s="26">
        <v>1.862602663576832</v>
      </c>
      <c r="Y3794" s="26">
        <v>4.6545797536020608</v>
      </c>
      <c r="Z3794" s="26">
        <v>1.5245327869445333</v>
      </c>
      <c r="AA3794" s="26">
        <v>0</v>
      </c>
      <c r="AB3794" s="26">
        <v>4.8878087836622788</v>
      </c>
      <c r="AC3794" s="26">
        <v>0</v>
      </c>
      <c r="AD3794" s="26">
        <v>0</v>
      </c>
      <c r="AE3794" s="26">
        <v>13.105360156627373</v>
      </c>
    </row>
    <row r="3795" spans="1:31" x14ac:dyDescent="0.3">
      <c r="A3795">
        <v>2770469</v>
      </c>
      <c r="B3795">
        <v>1</v>
      </c>
      <c r="C3795" t="s">
        <v>80</v>
      </c>
      <c r="D3795" t="s">
        <v>96</v>
      </c>
      <c r="E3795" t="s">
        <v>157</v>
      </c>
      <c r="F3795" t="s">
        <v>1976</v>
      </c>
      <c r="G3795" t="s">
        <v>159</v>
      </c>
      <c r="H3795" t="s">
        <v>149</v>
      </c>
      <c r="I3795" t="s">
        <v>136</v>
      </c>
      <c r="J3795" t="s">
        <v>137</v>
      </c>
      <c r="K3795" t="s">
        <v>138</v>
      </c>
      <c r="L3795" t="s">
        <v>10752</v>
      </c>
      <c r="M3795" t="s">
        <v>10753</v>
      </c>
      <c r="N3795" s="26">
        <v>0.118333333</v>
      </c>
      <c r="O3795">
        <v>2</v>
      </c>
      <c r="P3795">
        <v>2105</v>
      </c>
      <c r="Q3795">
        <v>1</v>
      </c>
      <c r="R3795">
        <v>198</v>
      </c>
      <c r="S3795">
        <v>2</v>
      </c>
      <c r="T3795">
        <v>702</v>
      </c>
      <c r="U3795">
        <v>1</v>
      </c>
      <c r="V3795">
        <v>0</v>
      </c>
      <c r="W3795" s="26">
        <v>1.4977100655965081</v>
      </c>
      <c r="X3795" s="26">
        <v>53.895531404708045</v>
      </c>
      <c r="Y3795" s="26">
        <v>0.90210288949023765</v>
      </c>
      <c r="Z3795" s="26">
        <v>2.5518141090831254</v>
      </c>
      <c r="AA3795" s="26">
        <v>9.5052861672636588</v>
      </c>
      <c r="AB3795" s="26">
        <v>51.962961293320618</v>
      </c>
      <c r="AC3795" s="26">
        <v>4.414245710895436</v>
      </c>
      <c r="AD3795" s="26">
        <v>0</v>
      </c>
      <c r="AE3795" s="26">
        <v>124.72965164035762</v>
      </c>
    </row>
    <row r="3796" spans="1:31" x14ac:dyDescent="0.3">
      <c r="A3796">
        <v>2771110</v>
      </c>
      <c r="B3796">
        <v>1</v>
      </c>
      <c r="C3796" t="s">
        <v>80</v>
      </c>
      <c r="D3796" t="s">
        <v>93</v>
      </c>
      <c r="E3796" t="s">
        <v>132</v>
      </c>
      <c r="F3796" t="s">
        <v>10437</v>
      </c>
      <c r="G3796" t="s">
        <v>307</v>
      </c>
      <c r="H3796" t="s">
        <v>135</v>
      </c>
      <c r="I3796" t="s">
        <v>136</v>
      </c>
      <c r="J3796" t="s">
        <v>137</v>
      </c>
      <c r="K3796" t="s">
        <v>138</v>
      </c>
      <c r="L3796" t="s">
        <v>10754</v>
      </c>
      <c r="M3796" t="s">
        <v>10755</v>
      </c>
      <c r="N3796" s="26">
        <v>0.78500000000000003</v>
      </c>
      <c r="O3796">
        <v>0</v>
      </c>
      <c r="P3796">
        <v>17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 s="26">
        <v>0</v>
      </c>
      <c r="X3796" s="26">
        <v>2.7942175228800008</v>
      </c>
      <c r="Y3796" s="26">
        <v>0</v>
      </c>
      <c r="Z3796" s="26">
        <v>0</v>
      </c>
      <c r="AA3796" s="26">
        <v>0</v>
      </c>
      <c r="AB3796" s="26">
        <v>0</v>
      </c>
      <c r="AC3796" s="26">
        <v>0</v>
      </c>
      <c r="AD3796" s="26">
        <v>0</v>
      </c>
      <c r="AE3796" s="26">
        <v>2.7942175228800008</v>
      </c>
    </row>
    <row r="3797" spans="1:31" x14ac:dyDescent="0.3">
      <c r="A3797">
        <v>2770492</v>
      </c>
      <c r="B3797">
        <v>1</v>
      </c>
      <c r="C3797" t="s">
        <v>80</v>
      </c>
      <c r="D3797" t="s">
        <v>82</v>
      </c>
      <c r="E3797" t="s">
        <v>175</v>
      </c>
      <c r="F3797" t="s">
        <v>10756</v>
      </c>
      <c r="G3797" t="s">
        <v>326</v>
      </c>
      <c r="H3797" t="s">
        <v>149</v>
      </c>
      <c r="I3797" t="s">
        <v>136</v>
      </c>
      <c r="J3797" t="s">
        <v>137</v>
      </c>
      <c r="K3797" t="s">
        <v>187</v>
      </c>
      <c r="L3797" t="s">
        <v>10757</v>
      </c>
      <c r="M3797" t="s">
        <v>10758</v>
      </c>
      <c r="N3797" s="26">
        <v>0.11138888800000001</v>
      </c>
      <c r="O3797">
        <v>0</v>
      </c>
      <c r="P3797">
        <v>180</v>
      </c>
      <c r="Q3797">
        <v>0</v>
      </c>
      <c r="R3797">
        <v>0</v>
      </c>
      <c r="S3797">
        <v>7</v>
      </c>
      <c r="T3797">
        <v>2252</v>
      </c>
      <c r="U3797">
        <v>0</v>
      </c>
      <c r="V3797">
        <v>6</v>
      </c>
      <c r="W3797" s="26">
        <v>0</v>
      </c>
      <c r="X3797" s="26">
        <v>3.9089938894915108</v>
      </c>
      <c r="Y3797" s="26">
        <v>0</v>
      </c>
      <c r="Z3797" s="26">
        <v>0</v>
      </c>
      <c r="AA3797" s="26">
        <v>49.871377482695394</v>
      </c>
      <c r="AB3797" s="26">
        <v>105.10350816896066</v>
      </c>
      <c r="AC3797" s="26">
        <v>0</v>
      </c>
      <c r="AD3797" s="26">
        <v>0.30091062364870524</v>
      </c>
      <c r="AE3797" s="26">
        <v>159.18479016479628</v>
      </c>
    </row>
    <row r="3798" spans="1:31" x14ac:dyDescent="0.3">
      <c r="A3798">
        <v>2770784</v>
      </c>
      <c r="B3798">
        <v>1</v>
      </c>
      <c r="C3798" t="s">
        <v>81</v>
      </c>
      <c r="D3798" t="s">
        <v>127</v>
      </c>
      <c r="E3798" t="s">
        <v>132</v>
      </c>
      <c r="F3798" t="s">
        <v>10759</v>
      </c>
      <c r="G3798" t="s">
        <v>307</v>
      </c>
      <c r="H3798" t="s">
        <v>135</v>
      </c>
      <c r="I3798" t="s">
        <v>136</v>
      </c>
      <c r="J3798" t="s">
        <v>137</v>
      </c>
      <c r="K3798" t="s">
        <v>138</v>
      </c>
      <c r="L3798" t="s">
        <v>10760</v>
      </c>
      <c r="M3798" t="s">
        <v>10761</v>
      </c>
      <c r="N3798" s="26">
        <v>0.91083333300000002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1</v>
      </c>
      <c r="U3798">
        <v>0</v>
      </c>
      <c r="V3798">
        <v>0</v>
      </c>
      <c r="W3798" s="26">
        <v>0</v>
      </c>
      <c r="X3798" s="26">
        <v>0</v>
      </c>
      <c r="Y3798" s="26">
        <v>0</v>
      </c>
      <c r="Z3798" s="26">
        <v>0</v>
      </c>
      <c r="AA3798" s="26">
        <v>0</v>
      </c>
      <c r="AB3798" s="26">
        <v>8.3142132747439632E-2</v>
      </c>
      <c r="AC3798" s="26">
        <v>0</v>
      </c>
      <c r="AD3798" s="26">
        <v>0</v>
      </c>
      <c r="AE3798" s="26">
        <v>8.3142132747439632E-2</v>
      </c>
    </row>
    <row r="3799" spans="1:31" x14ac:dyDescent="0.3">
      <c r="A3799">
        <v>2770569</v>
      </c>
      <c r="B3799">
        <v>1</v>
      </c>
      <c r="C3799" t="s">
        <v>80</v>
      </c>
      <c r="D3799" t="s">
        <v>89</v>
      </c>
      <c r="E3799" t="s">
        <v>132</v>
      </c>
      <c r="F3799" t="s">
        <v>10762</v>
      </c>
      <c r="G3799" t="s">
        <v>197</v>
      </c>
      <c r="H3799" t="s">
        <v>135</v>
      </c>
      <c r="I3799" t="s">
        <v>136</v>
      </c>
      <c r="J3799" t="s">
        <v>137</v>
      </c>
      <c r="K3799" t="s">
        <v>138</v>
      </c>
      <c r="L3799" t="s">
        <v>10763</v>
      </c>
      <c r="M3799" t="s">
        <v>10764</v>
      </c>
      <c r="N3799" s="26">
        <v>1.5725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1</v>
      </c>
      <c r="U3799">
        <v>0</v>
      </c>
      <c r="V3799">
        <v>0</v>
      </c>
      <c r="W3799" s="26">
        <v>0</v>
      </c>
      <c r="X3799" s="26">
        <v>0</v>
      </c>
      <c r="Y3799" s="26">
        <v>0</v>
      </c>
      <c r="Z3799" s="26">
        <v>0</v>
      </c>
      <c r="AA3799" s="26">
        <v>0</v>
      </c>
      <c r="AB3799" s="26">
        <v>0.75238784056372221</v>
      </c>
      <c r="AC3799" s="26">
        <v>0</v>
      </c>
      <c r="AD3799" s="26">
        <v>0</v>
      </c>
      <c r="AE3799" s="26">
        <v>0.75238784056372221</v>
      </c>
    </row>
    <row r="3800" spans="1:31" x14ac:dyDescent="0.3">
      <c r="A3800">
        <v>2770824</v>
      </c>
      <c r="B3800">
        <v>1</v>
      </c>
      <c r="C3800" t="s">
        <v>81</v>
      </c>
      <c r="D3800" t="s">
        <v>112</v>
      </c>
      <c r="E3800" t="s">
        <v>157</v>
      </c>
      <c r="F3800" t="s">
        <v>10765</v>
      </c>
      <c r="G3800" t="s">
        <v>628</v>
      </c>
      <c r="H3800" t="s">
        <v>149</v>
      </c>
      <c r="I3800" t="s">
        <v>136</v>
      </c>
      <c r="J3800" t="s">
        <v>137</v>
      </c>
      <c r="K3800" t="s">
        <v>187</v>
      </c>
      <c r="L3800" t="s">
        <v>10766</v>
      </c>
      <c r="M3800" t="s">
        <v>10767</v>
      </c>
      <c r="N3800" s="26">
        <v>4.1988888879999999</v>
      </c>
      <c r="O3800">
        <v>19</v>
      </c>
      <c r="P3800">
        <v>5082</v>
      </c>
      <c r="Q3800">
        <v>681</v>
      </c>
      <c r="R3800">
        <v>753</v>
      </c>
      <c r="S3800">
        <v>69</v>
      </c>
      <c r="T3800">
        <v>904</v>
      </c>
      <c r="U3800">
        <v>18</v>
      </c>
      <c r="V3800">
        <v>4</v>
      </c>
      <c r="W3800" s="26">
        <v>21.855560501117658</v>
      </c>
      <c r="X3800" s="26">
        <v>2624.276543284594</v>
      </c>
      <c r="Y3800" s="26">
        <v>429.79372174426686</v>
      </c>
      <c r="Z3800" s="26">
        <v>394.02070232823371</v>
      </c>
      <c r="AA3800" s="26">
        <v>2959.838547497342</v>
      </c>
      <c r="AB3800" s="26">
        <v>1498.047736013574</v>
      </c>
      <c r="AC3800" s="26">
        <v>4552.8728546002267</v>
      </c>
      <c r="AD3800" s="26">
        <v>135.60679386556856</v>
      </c>
      <c r="AE3800" s="26">
        <v>12616.312459834924</v>
      </c>
    </row>
    <row r="3801" spans="1:31" x14ac:dyDescent="0.3">
      <c r="A3801">
        <v>2770970</v>
      </c>
      <c r="B3801">
        <v>1</v>
      </c>
      <c r="C3801" t="s">
        <v>80</v>
      </c>
      <c r="D3801" t="s">
        <v>101</v>
      </c>
      <c r="E3801" t="s">
        <v>157</v>
      </c>
      <c r="F3801" t="s">
        <v>7972</v>
      </c>
      <c r="G3801" t="s">
        <v>159</v>
      </c>
      <c r="H3801" t="s">
        <v>149</v>
      </c>
      <c r="I3801" t="s">
        <v>136</v>
      </c>
      <c r="J3801" t="s">
        <v>137</v>
      </c>
      <c r="K3801" t="s">
        <v>138</v>
      </c>
      <c r="L3801" t="s">
        <v>10768</v>
      </c>
      <c r="M3801" t="s">
        <v>10769</v>
      </c>
      <c r="N3801" s="26">
        <v>0.20027777699999999</v>
      </c>
      <c r="O3801">
        <v>5</v>
      </c>
      <c r="P3801">
        <v>0</v>
      </c>
      <c r="Q3801">
        <v>2</v>
      </c>
      <c r="R3801">
        <v>0</v>
      </c>
      <c r="S3801">
        <v>20</v>
      </c>
      <c r="T3801">
        <v>0</v>
      </c>
      <c r="U3801">
        <v>0</v>
      </c>
      <c r="V3801">
        <v>0</v>
      </c>
      <c r="W3801" s="26">
        <v>8.7840674958182401</v>
      </c>
      <c r="X3801" s="26">
        <v>0</v>
      </c>
      <c r="Y3801" s="26">
        <v>0.51385514769236706</v>
      </c>
      <c r="Z3801" s="26">
        <v>0</v>
      </c>
      <c r="AA3801" s="26">
        <v>5.9485617875194672</v>
      </c>
      <c r="AB3801" s="26">
        <v>0</v>
      </c>
      <c r="AC3801" s="26">
        <v>0</v>
      </c>
      <c r="AD3801" s="26">
        <v>0</v>
      </c>
      <c r="AE3801" s="26">
        <v>15.246484431030073</v>
      </c>
    </row>
    <row r="3802" spans="1:31" x14ac:dyDescent="0.3">
      <c r="A3802">
        <v>2771116</v>
      </c>
      <c r="B3802">
        <v>1</v>
      </c>
      <c r="C3802" t="s">
        <v>80</v>
      </c>
      <c r="D3802" t="s">
        <v>90</v>
      </c>
      <c r="E3802" t="s">
        <v>132</v>
      </c>
      <c r="F3802" t="s">
        <v>10322</v>
      </c>
      <c r="G3802" t="s">
        <v>134</v>
      </c>
      <c r="H3802" t="s">
        <v>135</v>
      </c>
      <c r="I3802" t="s">
        <v>136</v>
      </c>
      <c r="J3802" t="s">
        <v>137</v>
      </c>
      <c r="K3802" t="s">
        <v>138</v>
      </c>
      <c r="L3802" t="s">
        <v>10770</v>
      </c>
      <c r="M3802" t="s">
        <v>10771</v>
      </c>
      <c r="N3802" s="26">
        <v>1.106944444</v>
      </c>
      <c r="O3802">
        <v>0</v>
      </c>
      <c r="P3802">
        <v>11</v>
      </c>
      <c r="Q3802">
        <v>0</v>
      </c>
      <c r="R3802">
        <v>0</v>
      </c>
      <c r="S3802">
        <v>0</v>
      </c>
      <c r="T3802">
        <v>1</v>
      </c>
      <c r="U3802">
        <v>0</v>
      </c>
      <c r="V3802">
        <v>0</v>
      </c>
      <c r="W3802" s="26">
        <v>0</v>
      </c>
      <c r="X3802" s="26">
        <v>2.5411072580416016</v>
      </c>
      <c r="Y3802" s="26">
        <v>0</v>
      </c>
      <c r="Z3802" s="26">
        <v>0</v>
      </c>
      <c r="AA3802" s="26">
        <v>0</v>
      </c>
      <c r="AB3802" s="26">
        <v>0.87839305021388903</v>
      </c>
      <c r="AC3802" s="26">
        <v>0</v>
      </c>
      <c r="AD3802" s="26">
        <v>0</v>
      </c>
      <c r="AE3802" s="26">
        <v>3.4195003082554907</v>
      </c>
    </row>
    <row r="3803" spans="1:31" x14ac:dyDescent="0.3">
      <c r="A3803">
        <v>2771073</v>
      </c>
      <c r="B3803">
        <v>1</v>
      </c>
      <c r="C3803" t="s">
        <v>80</v>
      </c>
      <c r="D3803" t="s">
        <v>93</v>
      </c>
      <c r="E3803" t="s">
        <v>132</v>
      </c>
      <c r="F3803" t="s">
        <v>10437</v>
      </c>
      <c r="G3803" t="s">
        <v>307</v>
      </c>
      <c r="H3803" t="s">
        <v>135</v>
      </c>
      <c r="I3803" t="s">
        <v>136</v>
      </c>
      <c r="J3803" t="s">
        <v>137</v>
      </c>
      <c r="K3803" t="s">
        <v>138</v>
      </c>
      <c r="L3803" t="s">
        <v>10772</v>
      </c>
      <c r="M3803" t="s">
        <v>10773</v>
      </c>
      <c r="N3803" s="26">
        <v>0.49027777700000003</v>
      </c>
      <c r="O3803">
        <v>0</v>
      </c>
      <c r="P3803">
        <v>17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 s="26">
        <v>0</v>
      </c>
      <c r="X3803" s="26">
        <v>1.9190902784138888</v>
      </c>
      <c r="Y3803" s="26">
        <v>0</v>
      </c>
      <c r="Z3803" s="26">
        <v>0</v>
      </c>
      <c r="AA3803" s="26">
        <v>0</v>
      </c>
      <c r="AB3803" s="26">
        <v>0</v>
      </c>
      <c r="AC3803" s="26">
        <v>0</v>
      </c>
      <c r="AD3803" s="26">
        <v>0</v>
      </c>
      <c r="AE3803" s="26">
        <v>1.9190902784138888</v>
      </c>
    </row>
    <row r="3804" spans="1:31" x14ac:dyDescent="0.3">
      <c r="A3804">
        <v>2770881</v>
      </c>
      <c r="B3804">
        <v>1</v>
      </c>
      <c r="C3804" t="s">
        <v>81</v>
      </c>
      <c r="D3804" t="s">
        <v>118</v>
      </c>
      <c r="E3804" t="s">
        <v>141</v>
      </c>
      <c r="F3804" t="s">
        <v>10774</v>
      </c>
      <c r="G3804" t="s">
        <v>143</v>
      </c>
      <c r="H3804" t="s">
        <v>135</v>
      </c>
      <c r="I3804" t="s">
        <v>136</v>
      </c>
      <c r="J3804" t="s">
        <v>137</v>
      </c>
      <c r="K3804" t="s">
        <v>138</v>
      </c>
      <c r="L3804" t="s">
        <v>10775</v>
      </c>
      <c r="M3804" t="s">
        <v>10776</v>
      </c>
      <c r="N3804" s="26">
        <v>0.21472222199999999</v>
      </c>
      <c r="O3804">
        <v>0</v>
      </c>
      <c r="P3804">
        <v>24</v>
      </c>
      <c r="Q3804">
        <v>0</v>
      </c>
      <c r="R3804">
        <v>4</v>
      </c>
      <c r="S3804">
        <v>0</v>
      </c>
      <c r="T3804">
        <v>0</v>
      </c>
      <c r="U3804">
        <v>0</v>
      </c>
      <c r="V3804">
        <v>0</v>
      </c>
      <c r="W3804" s="26">
        <v>0</v>
      </c>
      <c r="X3804" s="26">
        <v>0.39335018659814619</v>
      </c>
      <c r="Y3804" s="26">
        <v>0</v>
      </c>
      <c r="Z3804" s="26">
        <v>0.11426019652604269</v>
      </c>
      <c r="AA3804" s="26">
        <v>0</v>
      </c>
      <c r="AB3804" s="26">
        <v>0</v>
      </c>
      <c r="AC3804" s="26">
        <v>0</v>
      </c>
      <c r="AD3804" s="26">
        <v>0</v>
      </c>
      <c r="AE3804" s="26">
        <v>0.50761038312418894</v>
      </c>
    </row>
    <row r="3805" spans="1:31" x14ac:dyDescent="0.3">
      <c r="A3805">
        <v>2770907</v>
      </c>
      <c r="B3805">
        <v>1</v>
      </c>
      <c r="C3805" t="s">
        <v>81</v>
      </c>
      <c r="D3805" t="s">
        <v>120</v>
      </c>
      <c r="E3805" t="s">
        <v>152</v>
      </c>
      <c r="F3805" t="s">
        <v>10777</v>
      </c>
      <c r="G3805" t="s">
        <v>159</v>
      </c>
      <c r="H3805" t="s">
        <v>149</v>
      </c>
      <c r="I3805" t="s">
        <v>136</v>
      </c>
      <c r="J3805" t="s">
        <v>137</v>
      </c>
      <c r="K3805" t="s">
        <v>138</v>
      </c>
      <c r="L3805" t="s">
        <v>10778</v>
      </c>
      <c r="M3805" t="s">
        <v>10779</v>
      </c>
      <c r="N3805" s="26">
        <v>1.495833333</v>
      </c>
      <c r="O3805">
        <v>0</v>
      </c>
      <c r="P3805">
        <v>304</v>
      </c>
      <c r="Q3805">
        <v>20</v>
      </c>
      <c r="R3805">
        <v>20</v>
      </c>
      <c r="S3805">
        <v>4</v>
      </c>
      <c r="T3805">
        <v>34</v>
      </c>
      <c r="U3805">
        <v>0</v>
      </c>
      <c r="V3805">
        <v>0</v>
      </c>
      <c r="W3805" s="26">
        <v>0</v>
      </c>
      <c r="X3805" s="26">
        <v>145.65443821322168</v>
      </c>
      <c r="Y3805" s="26">
        <v>76.968698390519336</v>
      </c>
      <c r="Z3805" s="26">
        <v>6.1874984603992127</v>
      </c>
      <c r="AA3805" s="26">
        <v>18.220163917904607</v>
      </c>
      <c r="AB3805" s="26">
        <v>22.938281095772233</v>
      </c>
      <c r="AC3805" s="26">
        <v>0</v>
      </c>
      <c r="AD3805" s="26">
        <v>0</v>
      </c>
      <c r="AE3805" s="26">
        <v>269.96908007781707</v>
      </c>
    </row>
    <row r="3806" spans="1:31" x14ac:dyDescent="0.3">
      <c r="A3806">
        <v>2770595</v>
      </c>
      <c r="B3806">
        <v>1</v>
      </c>
      <c r="C3806" t="s">
        <v>81</v>
      </c>
      <c r="D3806" t="s">
        <v>118</v>
      </c>
      <c r="E3806" t="s">
        <v>170</v>
      </c>
      <c r="F3806" t="s">
        <v>10780</v>
      </c>
      <c r="G3806" t="s">
        <v>628</v>
      </c>
      <c r="H3806" t="s">
        <v>135</v>
      </c>
      <c r="I3806" t="s">
        <v>136</v>
      </c>
      <c r="J3806" t="s">
        <v>137</v>
      </c>
      <c r="K3806" t="s">
        <v>187</v>
      </c>
      <c r="L3806" t="s">
        <v>10781</v>
      </c>
      <c r="M3806" t="s">
        <v>10782</v>
      </c>
      <c r="N3806" s="26">
        <v>1.0122222219999999</v>
      </c>
      <c r="O3806">
        <v>0</v>
      </c>
      <c r="P3806">
        <v>26</v>
      </c>
      <c r="Q3806">
        <v>0</v>
      </c>
      <c r="R3806">
        <v>0</v>
      </c>
      <c r="S3806">
        <v>0</v>
      </c>
      <c r="T3806">
        <v>5</v>
      </c>
      <c r="U3806">
        <v>0</v>
      </c>
      <c r="V3806">
        <v>0</v>
      </c>
      <c r="W3806" s="26">
        <v>0</v>
      </c>
      <c r="X3806" s="26">
        <v>6.03538738326779</v>
      </c>
      <c r="Y3806" s="26">
        <v>0</v>
      </c>
      <c r="Z3806" s="26">
        <v>0</v>
      </c>
      <c r="AA3806" s="26">
        <v>0</v>
      </c>
      <c r="AB3806" s="26">
        <v>0.25844326684208441</v>
      </c>
      <c r="AC3806" s="26">
        <v>0</v>
      </c>
      <c r="AD3806" s="26">
        <v>0</v>
      </c>
      <c r="AE3806" s="26">
        <v>6.2938306501098742</v>
      </c>
    </row>
    <row r="3807" spans="1:31" x14ac:dyDescent="0.3">
      <c r="A3807">
        <v>2770701</v>
      </c>
      <c r="B3807">
        <v>1</v>
      </c>
      <c r="C3807" t="s">
        <v>80</v>
      </c>
      <c r="D3807" t="s">
        <v>96</v>
      </c>
      <c r="E3807" t="s">
        <v>132</v>
      </c>
      <c r="F3807" t="s">
        <v>10783</v>
      </c>
      <c r="G3807" t="s">
        <v>134</v>
      </c>
      <c r="H3807" t="s">
        <v>135</v>
      </c>
      <c r="I3807" t="s">
        <v>136</v>
      </c>
      <c r="J3807" t="s">
        <v>137</v>
      </c>
      <c r="K3807" t="s">
        <v>138</v>
      </c>
      <c r="L3807" t="s">
        <v>10784</v>
      </c>
      <c r="M3807" t="s">
        <v>10785</v>
      </c>
      <c r="N3807" s="26">
        <v>3.818888888</v>
      </c>
      <c r="O3807">
        <v>0</v>
      </c>
      <c r="P3807">
        <v>1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 s="26">
        <v>0</v>
      </c>
      <c r="X3807" s="26">
        <v>0</v>
      </c>
      <c r="Y3807" s="26">
        <v>0</v>
      </c>
      <c r="Z3807" s="26">
        <v>0</v>
      </c>
      <c r="AA3807" s="26">
        <v>0</v>
      </c>
      <c r="AB3807" s="26">
        <v>0</v>
      </c>
      <c r="AC3807" s="26">
        <v>0</v>
      </c>
      <c r="AD3807" s="26">
        <v>0</v>
      </c>
      <c r="AE3807" s="26">
        <v>0</v>
      </c>
    </row>
    <row r="3808" spans="1:31" x14ac:dyDescent="0.3">
      <c r="A3808">
        <v>2770552</v>
      </c>
      <c r="B3808">
        <v>1</v>
      </c>
      <c r="C3808" t="s">
        <v>80</v>
      </c>
      <c r="D3808" t="s">
        <v>93</v>
      </c>
      <c r="E3808" t="s">
        <v>157</v>
      </c>
      <c r="F3808" t="s">
        <v>10786</v>
      </c>
      <c r="G3808" t="s">
        <v>159</v>
      </c>
      <c r="H3808" t="s">
        <v>149</v>
      </c>
      <c r="I3808" t="s">
        <v>136</v>
      </c>
      <c r="J3808" t="s">
        <v>137</v>
      </c>
      <c r="K3808" t="s">
        <v>138</v>
      </c>
      <c r="L3808" t="s">
        <v>10787</v>
      </c>
      <c r="M3808" t="s">
        <v>10788</v>
      </c>
      <c r="N3808" s="26">
        <v>0.85055555500000002</v>
      </c>
      <c r="O3808">
        <v>3</v>
      </c>
      <c r="P3808">
        <v>14</v>
      </c>
      <c r="Q3808">
        <v>41</v>
      </c>
      <c r="R3808">
        <v>198</v>
      </c>
      <c r="S3808">
        <v>11</v>
      </c>
      <c r="T3808">
        <v>49</v>
      </c>
      <c r="U3808">
        <v>0</v>
      </c>
      <c r="V3808">
        <v>0</v>
      </c>
      <c r="W3808" s="26">
        <v>6.6524132285866866</v>
      </c>
      <c r="X3808" s="26">
        <v>6.5525253517132613</v>
      </c>
      <c r="Y3808" s="26">
        <v>33.425597736621505</v>
      </c>
      <c r="Z3808" s="26">
        <v>22.5744172578055</v>
      </c>
      <c r="AA3808" s="26">
        <v>21.030235446278404</v>
      </c>
      <c r="AB3808" s="26">
        <v>27.125902501477775</v>
      </c>
      <c r="AC3808" s="26">
        <v>0</v>
      </c>
      <c r="AD3808" s="26">
        <v>0</v>
      </c>
      <c r="AE3808" s="26">
        <v>117.36109152248312</v>
      </c>
    </row>
    <row r="3809" spans="1:31" x14ac:dyDescent="0.3">
      <c r="A3809">
        <v>2770944</v>
      </c>
      <c r="B3809">
        <v>1</v>
      </c>
      <c r="C3809" t="s">
        <v>80</v>
      </c>
      <c r="D3809" t="s">
        <v>92</v>
      </c>
      <c r="E3809" t="s">
        <v>170</v>
      </c>
      <c r="F3809" t="s">
        <v>10789</v>
      </c>
      <c r="G3809" t="s">
        <v>204</v>
      </c>
      <c r="H3809" t="s">
        <v>135</v>
      </c>
      <c r="I3809" t="s">
        <v>136</v>
      </c>
      <c r="J3809" t="s">
        <v>137</v>
      </c>
      <c r="K3809" t="s">
        <v>138</v>
      </c>
      <c r="L3809" t="s">
        <v>10790</v>
      </c>
      <c r="M3809" t="s">
        <v>10791</v>
      </c>
      <c r="N3809" s="26">
        <v>3.5580555550000001</v>
      </c>
      <c r="O3809">
        <v>0</v>
      </c>
      <c r="P3809">
        <v>48</v>
      </c>
      <c r="Q3809">
        <v>0</v>
      </c>
      <c r="R3809">
        <v>0</v>
      </c>
      <c r="S3809">
        <v>0</v>
      </c>
      <c r="T3809">
        <v>2</v>
      </c>
      <c r="U3809">
        <v>0</v>
      </c>
      <c r="V3809">
        <v>0</v>
      </c>
      <c r="W3809" s="26">
        <v>0</v>
      </c>
      <c r="X3809" s="26">
        <v>12.315721349505974</v>
      </c>
      <c r="Y3809" s="26">
        <v>0</v>
      </c>
      <c r="Z3809" s="26">
        <v>0</v>
      </c>
      <c r="AA3809" s="26">
        <v>0</v>
      </c>
      <c r="AB3809" s="26">
        <v>4.4927665371377774</v>
      </c>
      <c r="AC3809" s="26">
        <v>0</v>
      </c>
      <c r="AD3809" s="26">
        <v>0</v>
      </c>
      <c r="AE3809" s="26">
        <v>16.808487886643753</v>
      </c>
    </row>
    <row r="3810" spans="1:31" x14ac:dyDescent="0.3">
      <c r="A3810">
        <v>2770804</v>
      </c>
      <c r="B3810">
        <v>1</v>
      </c>
      <c r="C3810" t="s">
        <v>80</v>
      </c>
      <c r="D3810" t="s">
        <v>94</v>
      </c>
      <c r="E3810" t="s">
        <v>146</v>
      </c>
      <c r="F3810" t="s">
        <v>10792</v>
      </c>
      <c r="G3810" t="s">
        <v>148</v>
      </c>
      <c r="H3810" t="s">
        <v>149</v>
      </c>
      <c r="I3810" t="s">
        <v>136</v>
      </c>
      <c r="J3810" t="s">
        <v>137</v>
      </c>
      <c r="K3810" t="s">
        <v>138</v>
      </c>
      <c r="L3810" t="s">
        <v>10793</v>
      </c>
      <c r="M3810" t="s">
        <v>10794</v>
      </c>
      <c r="N3810" s="26">
        <v>2.0561111109999999</v>
      </c>
      <c r="O3810">
        <v>0</v>
      </c>
      <c r="P3810">
        <v>0</v>
      </c>
      <c r="Q3810">
        <v>18</v>
      </c>
      <c r="R3810">
        <v>0</v>
      </c>
      <c r="S3810">
        <v>0</v>
      </c>
      <c r="T3810">
        <v>0</v>
      </c>
      <c r="U3810">
        <v>0</v>
      </c>
      <c r="V3810">
        <v>0</v>
      </c>
      <c r="W3810" s="26">
        <v>0</v>
      </c>
      <c r="X3810" s="26">
        <v>0</v>
      </c>
      <c r="Y3810" s="26">
        <v>6.2425941584319879</v>
      </c>
      <c r="Z3810" s="26">
        <v>0</v>
      </c>
      <c r="AA3810" s="26">
        <v>0</v>
      </c>
      <c r="AB3810" s="26">
        <v>0</v>
      </c>
      <c r="AC3810" s="26">
        <v>0</v>
      </c>
      <c r="AD3810" s="26">
        <v>0</v>
      </c>
      <c r="AE3810" s="26">
        <v>6.2425941584319879</v>
      </c>
    </row>
    <row r="3811" spans="1:31" x14ac:dyDescent="0.3">
      <c r="A3811">
        <v>2770658</v>
      </c>
      <c r="B3811">
        <v>1</v>
      </c>
      <c r="C3811" t="s">
        <v>81</v>
      </c>
      <c r="D3811" t="s">
        <v>122</v>
      </c>
      <c r="E3811" t="s">
        <v>157</v>
      </c>
      <c r="F3811" t="s">
        <v>10795</v>
      </c>
      <c r="G3811" t="s">
        <v>628</v>
      </c>
      <c r="H3811" t="s">
        <v>149</v>
      </c>
      <c r="I3811" t="s">
        <v>136</v>
      </c>
      <c r="J3811" t="s">
        <v>137</v>
      </c>
      <c r="K3811" t="s">
        <v>187</v>
      </c>
      <c r="L3811" t="s">
        <v>10796</v>
      </c>
      <c r="M3811" t="s">
        <v>10797</v>
      </c>
      <c r="N3811" s="26">
        <v>7.2711111109999997</v>
      </c>
      <c r="O3811">
        <v>0</v>
      </c>
      <c r="P3811">
        <v>4392</v>
      </c>
      <c r="Q3811">
        <v>0</v>
      </c>
      <c r="R3811">
        <v>40</v>
      </c>
      <c r="S3811">
        <v>2</v>
      </c>
      <c r="T3811">
        <v>186</v>
      </c>
      <c r="U3811">
        <v>0</v>
      </c>
      <c r="V3811">
        <v>0</v>
      </c>
      <c r="W3811" s="26">
        <v>0</v>
      </c>
      <c r="X3811" s="26">
        <v>7385.907765488012</v>
      </c>
      <c r="Y3811" s="26">
        <v>0</v>
      </c>
      <c r="Z3811" s="26">
        <v>47.316679295966281</v>
      </c>
      <c r="AA3811" s="26">
        <v>189.70647205151272</v>
      </c>
      <c r="AB3811" s="26">
        <v>968.69109433250651</v>
      </c>
      <c r="AC3811" s="26">
        <v>0</v>
      </c>
      <c r="AD3811" s="26">
        <v>0</v>
      </c>
      <c r="AE3811" s="26">
        <v>8591.6220111679977</v>
      </c>
    </row>
    <row r="3812" spans="1:31" x14ac:dyDescent="0.3">
      <c r="A3812">
        <v>2770781</v>
      </c>
      <c r="B3812">
        <v>1</v>
      </c>
      <c r="C3812" t="s">
        <v>80</v>
      </c>
      <c r="D3812" t="s">
        <v>89</v>
      </c>
      <c r="E3812" t="s">
        <v>132</v>
      </c>
      <c r="F3812" t="s">
        <v>10798</v>
      </c>
      <c r="G3812" t="s">
        <v>134</v>
      </c>
      <c r="H3812" t="s">
        <v>135</v>
      </c>
      <c r="I3812" t="s">
        <v>136</v>
      </c>
      <c r="J3812" t="s">
        <v>137</v>
      </c>
      <c r="K3812" t="s">
        <v>138</v>
      </c>
      <c r="L3812" t="s">
        <v>10799</v>
      </c>
      <c r="M3812" t="s">
        <v>10800</v>
      </c>
      <c r="N3812" s="26">
        <v>5.5416666660000002</v>
      </c>
      <c r="O3812">
        <v>0</v>
      </c>
      <c r="P3812">
        <v>8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 s="26">
        <v>0</v>
      </c>
      <c r="X3812" s="26">
        <v>50.402919437925711</v>
      </c>
      <c r="Y3812" s="26">
        <v>0</v>
      </c>
      <c r="Z3812" s="26">
        <v>0</v>
      </c>
      <c r="AA3812" s="26">
        <v>0</v>
      </c>
      <c r="AB3812" s="26">
        <v>0</v>
      </c>
      <c r="AC3812" s="26">
        <v>0</v>
      </c>
      <c r="AD3812" s="26">
        <v>0</v>
      </c>
      <c r="AE3812" s="26">
        <v>50.402919437925711</v>
      </c>
    </row>
    <row r="3813" spans="1:31" x14ac:dyDescent="0.3">
      <c r="A3813">
        <v>2770635</v>
      </c>
      <c r="B3813">
        <v>1</v>
      </c>
      <c r="C3813" t="s">
        <v>80</v>
      </c>
      <c r="D3813" t="s">
        <v>102</v>
      </c>
      <c r="E3813" t="s">
        <v>157</v>
      </c>
      <c r="F3813" t="s">
        <v>10801</v>
      </c>
      <c r="G3813" t="s">
        <v>628</v>
      </c>
      <c r="H3813" t="s">
        <v>149</v>
      </c>
      <c r="I3813" t="s">
        <v>136</v>
      </c>
      <c r="J3813" t="s">
        <v>137</v>
      </c>
      <c r="K3813" t="s">
        <v>187</v>
      </c>
      <c r="L3813" t="s">
        <v>10802</v>
      </c>
      <c r="M3813" t="s">
        <v>10803</v>
      </c>
      <c r="N3813" s="26">
        <v>2.8647222220000002</v>
      </c>
      <c r="O3813">
        <v>1</v>
      </c>
      <c r="P3813">
        <v>1789</v>
      </c>
      <c r="Q3813">
        <v>12</v>
      </c>
      <c r="R3813">
        <v>541</v>
      </c>
      <c r="S3813">
        <v>17</v>
      </c>
      <c r="T3813">
        <v>361</v>
      </c>
      <c r="U3813">
        <v>8</v>
      </c>
      <c r="V3813">
        <v>2</v>
      </c>
      <c r="W3813" s="26">
        <v>0.23087609989532221</v>
      </c>
      <c r="X3813" s="26">
        <v>682.56682336290896</v>
      </c>
      <c r="Y3813" s="26">
        <v>36.115499321917746</v>
      </c>
      <c r="Z3813" s="26">
        <v>207.84539045082641</v>
      </c>
      <c r="AA3813" s="26">
        <v>519.86721771949362</v>
      </c>
      <c r="AB3813" s="26">
        <v>743.12908027854553</v>
      </c>
      <c r="AC3813" s="26">
        <v>4462.8754274264556</v>
      </c>
      <c r="AD3813" s="26">
        <v>416.82177837011989</v>
      </c>
      <c r="AE3813" s="26">
        <v>7069.4520930301642</v>
      </c>
    </row>
    <row r="3814" spans="1:31" x14ac:dyDescent="0.3">
      <c r="A3814">
        <v>2770466</v>
      </c>
      <c r="B3814">
        <v>1</v>
      </c>
      <c r="C3814" t="s">
        <v>80</v>
      </c>
      <c r="D3814" t="s">
        <v>104</v>
      </c>
      <c r="E3814" t="s">
        <v>146</v>
      </c>
      <c r="F3814" t="s">
        <v>9885</v>
      </c>
      <c r="G3814" t="s">
        <v>960</v>
      </c>
      <c r="H3814" t="s">
        <v>149</v>
      </c>
      <c r="I3814" t="s">
        <v>136</v>
      </c>
      <c r="J3814" t="s">
        <v>137</v>
      </c>
      <c r="K3814" t="s">
        <v>138</v>
      </c>
      <c r="L3814" t="s">
        <v>10804</v>
      </c>
      <c r="M3814" t="s">
        <v>10698</v>
      </c>
      <c r="N3814" s="26">
        <v>0.84277777700000001</v>
      </c>
      <c r="O3814">
        <v>0</v>
      </c>
      <c r="P3814">
        <v>48</v>
      </c>
      <c r="Q3814">
        <v>0</v>
      </c>
      <c r="R3814">
        <v>1</v>
      </c>
      <c r="S3814">
        <v>0</v>
      </c>
      <c r="T3814">
        <v>0</v>
      </c>
      <c r="U3814">
        <v>0</v>
      </c>
      <c r="V3814">
        <v>0</v>
      </c>
      <c r="W3814" s="26">
        <v>0</v>
      </c>
      <c r="X3814" s="26">
        <v>8.5116082246832487</v>
      </c>
      <c r="Y3814" s="26">
        <v>0</v>
      </c>
      <c r="Z3814" s="26">
        <v>0</v>
      </c>
      <c r="AA3814" s="26">
        <v>0</v>
      </c>
      <c r="AB3814" s="26">
        <v>0</v>
      </c>
      <c r="AC3814" s="26">
        <v>0</v>
      </c>
      <c r="AD3814" s="26">
        <v>0</v>
      </c>
      <c r="AE3814" s="26">
        <v>8.5116082246832487</v>
      </c>
    </row>
    <row r="3815" spans="1:31" x14ac:dyDescent="0.3">
      <c r="A3815">
        <v>2770867</v>
      </c>
      <c r="B3815">
        <v>1</v>
      </c>
      <c r="C3815" t="s">
        <v>81</v>
      </c>
      <c r="D3815" t="s">
        <v>113</v>
      </c>
      <c r="E3815" t="s">
        <v>152</v>
      </c>
      <c r="F3815" t="s">
        <v>971</v>
      </c>
      <c r="G3815" t="s">
        <v>159</v>
      </c>
      <c r="H3815" t="s">
        <v>149</v>
      </c>
      <c r="I3815" t="s">
        <v>136</v>
      </c>
      <c r="J3815" t="s">
        <v>137</v>
      </c>
      <c r="K3815" t="s">
        <v>138</v>
      </c>
      <c r="L3815" t="s">
        <v>10805</v>
      </c>
      <c r="M3815" t="s">
        <v>10806</v>
      </c>
      <c r="N3815" s="26">
        <v>0.19138888800000001</v>
      </c>
      <c r="O3815">
        <v>5</v>
      </c>
      <c r="P3815">
        <v>797</v>
      </c>
      <c r="Q3815">
        <v>32</v>
      </c>
      <c r="R3815">
        <v>295</v>
      </c>
      <c r="S3815">
        <v>4</v>
      </c>
      <c r="T3815">
        <v>34</v>
      </c>
      <c r="U3815">
        <v>1</v>
      </c>
      <c r="V3815">
        <v>0</v>
      </c>
      <c r="W3815" s="26">
        <v>0.14598960355701662</v>
      </c>
      <c r="X3815" s="26">
        <v>19.41015581818084</v>
      </c>
      <c r="Y3815" s="26">
        <v>3.7783743891452457</v>
      </c>
      <c r="Z3815" s="26">
        <v>3.8336296600185427</v>
      </c>
      <c r="AA3815" s="26">
        <v>1.2951513971966784</v>
      </c>
      <c r="AB3815" s="26">
        <v>5.6768047773741204</v>
      </c>
      <c r="AC3815" s="26">
        <v>6.9771632552551806</v>
      </c>
      <c r="AD3815" s="26">
        <v>0</v>
      </c>
      <c r="AE3815" s="26">
        <v>41.117268900727623</v>
      </c>
    </row>
    <row r="3816" spans="1:31" x14ac:dyDescent="0.3">
      <c r="A3816">
        <v>2770675</v>
      </c>
      <c r="B3816">
        <v>1</v>
      </c>
      <c r="C3816" t="s">
        <v>80</v>
      </c>
      <c r="D3816" t="s">
        <v>103</v>
      </c>
      <c r="E3816" t="s">
        <v>175</v>
      </c>
      <c r="F3816" t="s">
        <v>10807</v>
      </c>
      <c r="G3816" t="s">
        <v>159</v>
      </c>
      <c r="H3816" t="s">
        <v>149</v>
      </c>
      <c r="I3816" t="s">
        <v>136</v>
      </c>
      <c r="J3816" t="s">
        <v>137</v>
      </c>
      <c r="K3816" t="s">
        <v>138</v>
      </c>
      <c r="L3816" t="s">
        <v>10808</v>
      </c>
      <c r="M3816" t="s">
        <v>10809</v>
      </c>
      <c r="N3816" s="26">
        <v>6.6944444000000006E-2</v>
      </c>
      <c r="O3816">
        <v>3</v>
      </c>
      <c r="P3816">
        <v>474</v>
      </c>
      <c r="Q3816">
        <v>124</v>
      </c>
      <c r="R3816">
        <v>21</v>
      </c>
      <c r="S3816">
        <v>34</v>
      </c>
      <c r="T3816">
        <v>37</v>
      </c>
      <c r="U3816">
        <v>1</v>
      </c>
      <c r="V3816">
        <v>0</v>
      </c>
      <c r="W3816" s="26">
        <v>7.4662497427623889E-2</v>
      </c>
      <c r="X3816" s="26">
        <v>6.3944404237303951</v>
      </c>
      <c r="Y3816" s="26">
        <v>10.907430232517077</v>
      </c>
      <c r="Z3816" s="26">
        <v>0.11203068434932799</v>
      </c>
      <c r="AA3816" s="26">
        <v>8.5796279978413779</v>
      </c>
      <c r="AB3816" s="26">
        <v>1.8310095305533352</v>
      </c>
      <c r="AC3816" s="26">
        <v>23.542216404207853</v>
      </c>
      <c r="AD3816" s="26">
        <v>0</v>
      </c>
      <c r="AE3816" s="26">
        <v>51.441417770626991</v>
      </c>
    </row>
    <row r="3817" spans="1:31" x14ac:dyDescent="0.3">
      <c r="A3817">
        <v>2771013</v>
      </c>
      <c r="B3817">
        <v>1</v>
      </c>
      <c r="C3817" t="s">
        <v>81</v>
      </c>
      <c r="D3817" t="s">
        <v>118</v>
      </c>
      <c r="E3817" t="s">
        <v>166</v>
      </c>
      <c r="F3817" t="s">
        <v>10810</v>
      </c>
      <c r="G3817" t="s">
        <v>204</v>
      </c>
      <c r="H3817" t="s">
        <v>135</v>
      </c>
      <c r="I3817" t="s">
        <v>136</v>
      </c>
      <c r="J3817" t="s">
        <v>137</v>
      </c>
      <c r="K3817" t="s">
        <v>138</v>
      </c>
      <c r="L3817" t="s">
        <v>10811</v>
      </c>
      <c r="M3817" t="s">
        <v>10812</v>
      </c>
      <c r="N3817" s="26">
        <v>1.3472222220000001</v>
      </c>
      <c r="O3817">
        <v>0</v>
      </c>
      <c r="P3817">
        <v>22</v>
      </c>
      <c r="Q3817">
        <v>0</v>
      </c>
      <c r="R3817">
        <v>0</v>
      </c>
      <c r="S3817">
        <v>0</v>
      </c>
      <c r="T3817">
        <v>17</v>
      </c>
      <c r="U3817">
        <v>0</v>
      </c>
      <c r="V3817">
        <v>0</v>
      </c>
      <c r="W3817" s="26">
        <v>0</v>
      </c>
      <c r="X3817" s="26">
        <v>8.097082156094336</v>
      </c>
      <c r="Y3817" s="26">
        <v>0</v>
      </c>
      <c r="Z3817" s="26">
        <v>0</v>
      </c>
      <c r="AA3817" s="26">
        <v>0</v>
      </c>
      <c r="AB3817" s="26">
        <v>12.731944139744023</v>
      </c>
      <c r="AC3817" s="26">
        <v>0</v>
      </c>
      <c r="AD3817" s="26">
        <v>0</v>
      </c>
      <c r="AE3817" s="26">
        <v>20.829026295838361</v>
      </c>
    </row>
    <row r="3818" spans="1:31" x14ac:dyDescent="0.3">
      <c r="A3818">
        <v>2770529</v>
      </c>
      <c r="B3818">
        <v>1</v>
      </c>
      <c r="C3818" t="s">
        <v>80</v>
      </c>
      <c r="D3818" t="s">
        <v>85</v>
      </c>
      <c r="E3818" t="s">
        <v>166</v>
      </c>
      <c r="F3818" t="s">
        <v>10813</v>
      </c>
      <c r="G3818" t="s">
        <v>425</v>
      </c>
      <c r="H3818" t="s">
        <v>135</v>
      </c>
      <c r="I3818" t="s">
        <v>136</v>
      </c>
      <c r="J3818" t="s">
        <v>137</v>
      </c>
      <c r="K3818" t="s">
        <v>138</v>
      </c>
      <c r="L3818" t="s">
        <v>10814</v>
      </c>
      <c r="M3818" t="s">
        <v>10815</v>
      </c>
      <c r="N3818" s="26">
        <v>6.7822222219999997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16</v>
      </c>
      <c r="U3818">
        <v>0</v>
      </c>
      <c r="V3818">
        <v>0</v>
      </c>
      <c r="W3818" s="26">
        <v>0</v>
      </c>
      <c r="X3818" s="26">
        <v>0</v>
      </c>
      <c r="Y3818" s="26">
        <v>0</v>
      </c>
      <c r="Z3818" s="26">
        <v>0</v>
      </c>
      <c r="AA3818" s="26">
        <v>0</v>
      </c>
      <c r="AB3818" s="26">
        <v>231.32222055623924</v>
      </c>
      <c r="AC3818" s="26">
        <v>0</v>
      </c>
      <c r="AD3818" s="26">
        <v>0</v>
      </c>
      <c r="AE3818" s="26">
        <v>231.32222055623924</v>
      </c>
    </row>
    <row r="3819" spans="1:31" x14ac:dyDescent="0.3">
      <c r="A3819">
        <v>2770718</v>
      </c>
      <c r="B3819">
        <v>1</v>
      </c>
      <c r="C3819" t="s">
        <v>81</v>
      </c>
      <c r="D3819" t="s">
        <v>114</v>
      </c>
      <c r="E3819" t="s">
        <v>170</v>
      </c>
      <c r="F3819" t="s">
        <v>10816</v>
      </c>
      <c r="G3819" t="s">
        <v>186</v>
      </c>
      <c r="H3819" t="s">
        <v>135</v>
      </c>
      <c r="I3819" t="s">
        <v>136</v>
      </c>
      <c r="J3819" t="s">
        <v>137</v>
      </c>
      <c r="K3819" t="s">
        <v>187</v>
      </c>
      <c r="L3819" t="s">
        <v>10817</v>
      </c>
      <c r="M3819" t="s">
        <v>10818</v>
      </c>
      <c r="N3819" s="26">
        <v>2.065555555</v>
      </c>
      <c r="O3819">
        <v>0</v>
      </c>
      <c r="P3819">
        <v>124</v>
      </c>
      <c r="Q3819">
        <v>0</v>
      </c>
      <c r="R3819">
        <v>0</v>
      </c>
      <c r="S3819">
        <v>0</v>
      </c>
      <c r="T3819">
        <v>15</v>
      </c>
      <c r="U3819">
        <v>0</v>
      </c>
      <c r="V3819">
        <v>0</v>
      </c>
      <c r="W3819" s="26">
        <v>0</v>
      </c>
      <c r="X3819" s="26">
        <v>35.34305536482578</v>
      </c>
      <c r="Y3819" s="26">
        <v>0</v>
      </c>
      <c r="Z3819" s="26">
        <v>0</v>
      </c>
      <c r="AA3819" s="26">
        <v>0</v>
      </c>
      <c r="AB3819" s="26">
        <v>9.902543223420226</v>
      </c>
      <c r="AC3819" s="26">
        <v>0</v>
      </c>
      <c r="AD3819" s="26">
        <v>0</v>
      </c>
      <c r="AE3819" s="26">
        <v>45.245598588246004</v>
      </c>
    </row>
    <row r="3820" spans="1:31" x14ac:dyDescent="0.3">
      <c r="A3820">
        <v>2770479</v>
      </c>
      <c r="B3820">
        <v>4</v>
      </c>
      <c r="C3820" t="s">
        <v>80</v>
      </c>
      <c r="D3820" t="s">
        <v>83</v>
      </c>
      <c r="E3820" t="s">
        <v>146</v>
      </c>
      <c r="F3820" t="s">
        <v>10819</v>
      </c>
      <c r="G3820" t="s">
        <v>159</v>
      </c>
      <c r="H3820" t="s">
        <v>149</v>
      </c>
      <c r="I3820" t="s">
        <v>136</v>
      </c>
      <c r="J3820" t="s">
        <v>137</v>
      </c>
      <c r="K3820" t="s">
        <v>138</v>
      </c>
      <c r="L3820" t="s">
        <v>10820</v>
      </c>
      <c r="M3820" t="s">
        <v>10821</v>
      </c>
      <c r="N3820" s="26">
        <v>0.44083333299999999</v>
      </c>
      <c r="O3820">
        <v>0</v>
      </c>
      <c r="P3820">
        <v>12064</v>
      </c>
      <c r="Q3820">
        <v>0</v>
      </c>
      <c r="R3820">
        <v>0</v>
      </c>
      <c r="S3820">
        <v>5</v>
      </c>
      <c r="T3820">
        <v>1538</v>
      </c>
      <c r="U3820">
        <v>1</v>
      </c>
      <c r="V3820">
        <v>12</v>
      </c>
      <c r="W3820" s="26">
        <v>0</v>
      </c>
      <c r="X3820" s="26">
        <v>1201.7274522908958</v>
      </c>
      <c r="Y3820" s="26">
        <v>0</v>
      </c>
      <c r="Z3820" s="26">
        <v>0</v>
      </c>
      <c r="AA3820" s="26">
        <v>51.845533695393208</v>
      </c>
      <c r="AB3820" s="26">
        <v>224.16297225370667</v>
      </c>
      <c r="AC3820" s="26">
        <v>16.444411550360638</v>
      </c>
      <c r="AD3820" s="26">
        <v>15.038178427638973</v>
      </c>
      <c r="AE3820" s="26">
        <v>1509.2185482179952</v>
      </c>
    </row>
    <row r="3821" spans="1:31" x14ac:dyDescent="0.3">
      <c r="A3821">
        <v>2770884</v>
      </c>
      <c r="B3821">
        <v>1</v>
      </c>
      <c r="C3821" t="s">
        <v>80</v>
      </c>
      <c r="D3821" t="s">
        <v>95</v>
      </c>
      <c r="E3821" t="s">
        <v>132</v>
      </c>
      <c r="F3821" t="s">
        <v>10822</v>
      </c>
      <c r="G3821" t="s">
        <v>307</v>
      </c>
      <c r="H3821" t="s">
        <v>135</v>
      </c>
      <c r="I3821" t="s">
        <v>136</v>
      </c>
      <c r="J3821" t="s">
        <v>137</v>
      </c>
      <c r="K3821" t="s">
        <v>138</v>
      </c>
      <c r="L3821" t="s">
        <v>10823</v>
      </c>
      <c r="M3821" t="s">
        <v>10824</v>
      </c>
      <c r="N3821" s="26">
        <v>1.8633333329999999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1</v>
      </c>
      <c r="U3821">
        <v>0</v>
      </c>
      <c r="V3821">
        <v>0</v>
      </c>
      <c r="W3821" s="26">
        <v>0</v>
      </c>
      <c r="X3821" s="26">
        <v>0</v>
      </c>
      <c r="Y3821" s="26">
        <v>0</v>
      </c>
      <c r="Z3821" s="26">
        <v>0</v>
      </c>
      <c r="AA3821" s="26">
        <v>0</v>
      </c>
      <c r="AB3821" s="26">
        <v>23.580282013066416</v>
      </c>
      <c r="AC3821" s="26">
        <v>0</v>
      </c>
      <c r="AD3821" s="26">
        <v>0</v>
      </c>
      <c r="AE3821" s="26">
        <v>23.580282013066416</v>
      </c>
    </row>
    <row r="3822" spans="1:31" x14ac:dyDescent="0.3">
      <c r="A3822">
        <v>2771053</v>
      </c>
      <c r="B3822">
        <v>1</v>
      </c>
      <c r="C3822" t="s">
        <v>80</v>
      </c>
      <c r="D3822" t="s">
        <v>103</v>
      </c>
      <c r="E3822" t="s">
        <v>170</v>
      </c>
      <c r="F3822" t="s">
        <v>10825</v>
      </c>
      <c r="G3822" t="s">
        <v>204</v>
      </c>
      <c r="H3822" t="s">
        <v>135</v>
      </c>
      <c r="I3822" t="s">
        <v>136</v>
      </c>
      <c r="J3822" t="s">
        <v>137</v>
      </c>
      <c r="K3822" t="s">
        <v>138</v>
      </c>
      <c r="L3822" t="s">
        <v>10826</v>
      </c>
      <c r="M3822" t="s">
        <v>10827</v>
      </c>
      <c r="N3822" s="26">
        <v>1.419166666</v>
      </c>
      <c r="O3822">
        <v>0</v>
      </c>
      <c r="P3822">
        <v>244</v>
      </c>
      <c r="Q3822">
        <v>0</v>
      </c>
      <c r="R3822">
        <v>5</v>
      </c>
      <c r="S3822">
        <v>0</v>
      </c>
      <c r="T3822">
        <v>23</v>
      </c>
      <c r="U3822">
        <v>0</v>
      </c>
      <c r="V3822">
        <v>0</v>
      </c>
      <c r="W3822" s="26">
        <v>0</v>
      </c>
      <c r="X3822" s="26">
        <v>89.255346749143612</v>
      </c>
      <c r="Y3822" s="26">
        <v>0</v>
      </c>
      <c r="Z3822" s="26">
        <v>1.0907809400563624</v>
      </c>
      <c r="AA3822" s="26">
        <v>0</v>
      </c>
      <c r="AB3822" s="26">
        <v>70.082014434583215</v>
      </c>
      <c r="AC3822" s="26">
        <v>0</v>
      </c>
      <c r="AD3822" s="26">
        <v>0</v>
      </c>
      <c r="AE3822" s="26">
        <v>160.42814212378318</v>
      </c>
    </row>
    <row r="3823" spans="1:31" x14ac:dyDescent="0.3">
      <c r="A3823">
        <v>2770904</v>
      </c>
      <c r="B3823">
        <v>1</v>
      </c>
      <c r="C3823" t="s">
        <v>81</v>
      </c>
      <c r="D3823" t="s">
        <v>123</v>
      </c>
      <c r="E3823" t="s">
        <v>170</v>
      </c>
      <c r="F3823" t="s">
        <v>10828</v>
      </c>
      <c r="G3823" t="s">
        <v>204</v>
      </c>
      <c r="H3823" t="s">
        <v>135</v>
      </c>
      <c r="I3823" t="s">
        <v>136</v>
      </c>
      <c r="J3823" t="s">
        <v>137</v>
      </c>
      <c r="K3823" t="s">
        <v>138</v>
      </c>
      <c r="L3823" t="s">
        <v>10829</v>
      </c>
      <c r="M3823" t="s">
        <v>10830</v>
      </c>
      <c r="N3823" s="26">
        <v>1.485833333</v>
      </c>
      <c r="O3823">
        <v>0</v>
      </c>
      <c r="P3823">
        <v>41</v>
      </c>
      <c r="Q3823">
        <v>0</v>
      </c>
      <c r="R3823">
        <v>0</v>
      </c>
      <c r="S3823">
        <v>0</v>
      </c>
      <c r="T3823">
        <v>6</v>
      </c>
      <c r="U3823">
        <v>0</v>
      </c>
      <c r="V3823">
        <v>0</v>
      </c>
      <c r="W3823" s="26">
        <v>0</v>
      </c>
      <c r="X3823" s="26">
        <v>12.365526445302821</v>
      </c>
      <c r="Y3823" s="26">
        <v>0</v>
      </c>
      <c r="Z3823" s="26">
        <v>0</v>
      </c>
      <c r="AA3823" s="26">
        <v>0</v>
      </c>
      <c r="AB3823" s="26">
        <v>9.345288019842398</v>
      </c>
      <c r="AC3823" s="26">
        <v>0</v>
      </c>
      <c r="AD3823" s="26">
        <v>0</v>
      </c>
      <c r="AE3823" s="26">
        <v>21.710814465145219</v>
      </c>
    </row>
    <row r="3824" spans="1:31" x14ac:dyDescent="0.3">
      <c r="A3824">
        <v>2770655</v>
      </c>
      <c r="B3824">
        <v>1</v>
      </c>
      <c r="C3824" t="s">
        <v>80</v>
      </c>
      <c r="D3824" t="s">
        <v>83</v>
      </c>
      <c r="E3824" t="s">
        <v>170</v>
      </c>
      <c r="F3824" t="s">
        <v>10831</v>
      </c>
      <c r="G3824" t="s">
        <v>186</v>
      </c>
      <c r="H3824" t="s">
        <v>135</v>
      </c>
      <c r="I3824" t="s">
        <v>136</v>
      </c>
      <c r="J3824" t="s">
        <v>137</v>
      </c>
      <c r="K3824" t="s">
        <v>187</v>
      </c>
      <c r="L3824" t="s">
        <v>10832</v>
      </c>
      <c r="M3824" t="s">
        <v>10833</v>
      </c>
      <c r="N3824" s="26">
        <v>4.6558333330000004</v>
      </c>
      <c r="O3824">
        <v>0</v>
      </c>
      <c r="P3824">
        <v>202</v>
      </c>
      <c r="Q3824">
        <v>0</v>
      </c>
      <c r="R3824">
        <v>0</v>
      </c>
      <c r="S3824">
        <v>0</v>
      </c>
      <c r="T3824">
        <v>10</v>
      </c>
      <c r="U3824">
        <v>0</v>
      </c>
      <c r="V3824">
        <v>0</v>
      </c>
      <c r="W3824" s="26">
        <v>0</v>
      </c>
      <c r="X3824" s="26">
        <v>251.4393982329679</v>
      </c>
      <c r="Y3824" s="26">
        <v>0</v>
      </c>
      <c r="Z3824" s="26">
        <v>0</v>
      </c>
      <c r="AA3824" s="26">
        <v>0</v>
      </c>
      <c r="AB3824" s="26">
        <v>21.152259578335233</v>
      </c>
      <c r="AC3824" s="26">
        <v>0</v>
      </c>
      <c r="AD3824" s="26">
        <v>0</v>
      </c>
      <c r="AE3824" s="26">
        <v>272.59165781130315</v>
      </c>
    </row>
    <row r="3825" spans="1:31" x14ac:dyDescent="0.3">
      <c r="A3825">
        <v>2770841</v>
      </c>
      <c r="B3825">
        <v>1</v>
      </c>
      <c r="C3825" t="s">
        <v>80</v>
      </c>
      <c r="D3825" t="s">
        <v>108</v>
      </c>
      <c r="E3825" t="s">
        <v>141</v>
      </c>
      <c r="F3825" t="s">
        <v>10834</v>
      </c>
      <c r="G3825" t="s">
        <v>143</v>
      </c>
      <c r="H3825" t="s">
        <v>135</v>
      </c>
      <c r="I3825" t="s">
        <v>136</v>
      </c>
      <c r="J3825" t="s">
        <v>137</v>
      </c>
      <c r="K3825" t="s">
        <v>138</v>
      </c>
      <c r="L3825" t="s">
        <v>10835</v>
      </c>
      <c r="M3825" t="s">
        <v>10836</v>
      </c>
      <c r="N3825" s="26">
        <v>1.5863888880000001</v>
      </c>
      <c r="O3825">
        <v>0</v>
      </c>
      <c r="P3825">
        <v>19</v>
      </c>
      <c r="Q3825">
        <v>0</v>
      </c>
      <c r="R3825">
        <v>2</v>
      </c>
      <c r="S3825">
        <v>0</v>
      </c>
      <c r="T3825">
        <v>3</v>
      </c>
      <c r="U3825">
        <v>0</v>
      </c>
      <c r="V3825">
        <v>0</v>
      </c>
      <c r="W3825" s="26">
        <v>0</v>
      </c>
      <c r="X3825" s="26">
        <v>2.2503307430457982</v>
      </c>
      <c r="Y3825" s="26">
        <v>0</v>
      </c>
      <c r="Z3825" s="26">
        <v>0</v>
      </c>
      <c r="AA3825" s="26">
        <v>0</v>
      </c>
      <c r="AB3825" s="26">
        <v>0.16132479897102903</v>
      </c>
      <c r="AC3825" s="26">
        <v>0</v>
      </c>
      <c r="AD3825" s="26">
        <v>0</v>
      </c>
      <c r="AE3825" s="26">
        <v>2.4116555420168271</v>
      </c>
    </row>
    <row r="3826" spans="1:31" x14ac:dyDescent="0.3">
      <c r="A3826">
        <v>2771090</v>
      </c>
      <c r="B3826">
        <v>1</v>
      </c>
      <c r="C3826" t="s">
        <v>80</v>
      </c>
      <c r="D3826" t="s">
        <v>103</v>
      </c>
      <c r="E3826" t="s">
        <v>166</v>
      </c>
      <c r="F3826" t="s">
        <v>10837</v>
      </c>
      <c r="G3826" t="s">
        <v>425</v>
      </c>
      <c r="H3826" t="s">
        <v>135</v>
      </c>
      <c r="I3826" t="s">
        <v>136</v>
      </c>
      <c r="J3826" t="s">
        <v>137</v>
      </c>
      <c r="K3826" t="s">
        <v>138</v>
      </c>
      <c r="L3826" t="s">
        <v>10838</v>
      </c>
      <c r="M3826" t="s">
        <v>10839</v>
      </c>
      <c r="N3826" s="26">
        <v>5.22</v>
      </c>
      <c r="O3826">
        <v>0</v>
      </c>
      <c r="P3826">
        <v>65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 s="26">
        <v>0</v>
      </c>
      <c r="X3826" s="26">
        <v>77.67581669826815</v>
      </c>
      <c r="Y3826" s="26">
        <v>0</v>
      </c>
      <c r="Z3826" s="26">
        <v>0</v>
      </c>
      <c r="AA3826" s="26">
        <v>0</v>
      </c>
      <c r="AB3826" s="26">
        <v>0</v>
      </c>
      <c r="AC3826" s="26">
        <v>0</v>
      </c>
      <c r="AD3826" s="26">
        <v>0</v>
      </c>
      <c r="AE3826" s="26">
        <v>77.67581669826815</v>
      </c>
    </row>
    <row r="3827" spans="1:31" x14ac:dyDescent="0.3">
      <c r="A3827">
        <v>2770847</v>
      </c>
      <c r="B3827">
        <v>1</v>
      </c>
      <c r="C3827" t="s">
        <v>80</v>
      </c>
      <c r="D3827" t="s">
        <v>94</v>
      </c>
      <c r="E3827" t="s">
        <v>132</v>
      </c>
      <c r="F3827" t="s">
        <v>10840</v>
      </c>
      <c r="G3827" t="s">
        <v>287</v>
      </c>
      <c r="H3827" t="s">
        <v>135</v>
      </c>
      <c r="I3827" t="s">
        <v>136</v>
      </c>
      <c r="J3827" t="s">
        <v>3</v>
      </c>
      <c r="K3827" t="s">
        <v>138</v>
      </c>
      <c r="L3827" t="s">
        <v>10841</v>
      </c>
      <c r="M3827" t="s">
        <v>10477</v>
      </c>
      <c r="N3827" s="26">
        <v>3.170833333</v>
      </c>
      <c r="O3827">
        <v>0</v>
      </c>
      <c r="P3827">
        <v>1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 s="26">
        <v>0</v>
      </c>
      <c r="X3827" s="26">
        <v>1.9534275712065192</v>
      </c>
      <c r="Y3827" s="26">
        <v>0</v>
      </c>
      <c r="Z3827" s="26">
        <v>0</v>
      </c>
      <c r="AA3827" s="26">
        <v>0</v>
      </c>
      <c r="AB3827" s="26">
        <v>0</v>
      </c>
      <c r="AC3827" s="26">
        <v>0</v>
      </c>
      <c r="AD3827" s="26">
        <v>0</v>
      </c>
      <c r="AE3827" s="26">
        <v>1.9534275712065192</v>
      </c>
    </row>
    <row r="3828" spans="1:31" x14ac:dyDescent="0.3">
      <c r="A3828">
        <v>2770698</v>
      </c>
      <c r="B3828">
        <v>1</v>
      </c>
      <c r="C3828" t="s">
        <v>80</v>
      </c>
      <c r="D3828" t="s">
        <v>89</v>
      </c>
      <c r="E3828" t="s">
        <v>132</v>
      </c>
      <c r="F3828" t="s">
        <v>10842</v>
      </c>
      <c r="G3828" t="s">
        <v>134</v>
      </c>
      <c r="H3828" t="s">
        <v>135</v>
      </c>
      <c r="I3828" t="s">
        <v>136</v>
      </c>
      <c r="J3828" t="s">
        <v>137</v>
      </c>
      <c r="K3828" t="s">
        <v>138</v>
      </c>
      <c r="L3828" t="s">
        <v>10843</v>
      </c>
      <c r="M3828" t="s">
        <v>10844</v>
      </c>
      <c r="N3828" s="26">
        <v>1.8819444439999999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1</v>
      </c>
      <c r="U3828">
        <v>0</v>
      </c>
      <c r="V3828">
        <v>0</v>
      </c>
      <c r="W3828" s="26">
        <v>0</v>
      </c>
      <c r="X3828" s="26">
        <v>0</v>
      </c>
      <c r="Y3828" s="26">
        <v>0</v>
      </c>
      <c r="Z3828" s="26">
        <v>0</v>
      </c>
      <c r="AA3828" s="26">
        <v>0</v>
      </c>
      <c r="AB3828" s="26">
        <v>0.93183434670642162</v>
      </c>
      <c r="AC3828" s="26">
        <v>0</v>
      </c>
      <c r="AD3828" s="26">
        <v>0</v>
      </c>
      <c r="AE3828" s="26">
        <v>0.93183434670642162</v>
      </c>
    </row>
    <row r="3829" spans="1:31" x14ac:dyDescent="0.3">
      <c r="A3829">
        <v>2771016</v>
      </c>
      <c r="B3829">
        <v>1</v>
      </c>
      <c r="C3829" t="s">
        <v>80</v>
      </c>
      <c r="D3829" t="s">
        <v>88</v>
      </c>
      <c r="E3829" t="s">
        <v>170</v>
      </c>
      <c r="F3829" t="s">
        <v>10845</v>
      </c>
      <c r="G3829" t="s">
        <v>204</v>
      </c>
      <c r="H3829" t="s">
        <v>135</v>
      </c>
      <c r="I3829" t="s">
        <v>136</v>
      </c>
      <c r="J3829" t="s">
        <v>137</v>
      </c>
      <c r="K3829" t="s">
        <v>138</v>
      </c>
      <c r="L3829" t="s">
        <v>10846</v>
      </c>
      <c r="M3829" t="s">
        <v>10847</v>
      </c>
      <c r="N3829" s="26">
        <v>1.9383333330000001</v>
      </c>
      <c r="O3829">
        <v>0</v>
      </c>
      <c r="P3829">
        <v>155</v>
      </c>
      <c r="Q3829">
        <v>0</v>
      </c>
      <c r="R3829">
        <v>0</v>
      </c>
      <c r="S3829">
        <v>0</v>
      </c>
      <c r="T3829">
        <v>35</v>
      </c>
      <c r="U3829">
        <v>0</v>
      </c>
      <c r="V3829">
        <v>0</v>
      </c>
      <c r="W3829" s="26">
        <v>0</v>
      </c>
      <c r="X3829" s="26">
        <v>76.574344010456926</v>
      </c>
      <c r="Y3829" s="26">
        <v>0</v>
      </c>
      <c r="Z3829" s="26">
        <v>0</v>
      </c>
      <c r="AA3829" s="26">
        <v>0</v>
      </c>
      <c r="AB3829" s="26">
        <v>51.024084441782165</v>
      </c>
      <c r="AC3829" s="26">
        <v>0</v>
      </c>
      <c r="AD3829" s="26">
        <v>0</v>
      </c>
      <c r="AE3829" s="26">
        <v>127.59842845223909</v>
      </c>
    </row>
    <row r="3830" spans="1:31" x14ac:dyDescent="0.3">
      <c r="A3830">
        <v>2770707</v>
      </c>
      <c r="B3830">
        <v>1</v>
      </c>
      <c r="C3830" t="s">
        <v>81</v>
      </c>
      <c r="D3830" t="s">
        <v>118</v>
      </c>
      <c r="E3830" t="s">
        <v>170</v>
      </c>
      <c r="F3830" t="s">
        <v>10848</v>
      </c>
      <c r="G3830" t="s">
        <v>628</v>
      </c>
      <c r="H3830" t="s">
        <v>135</v>
      </c>
      <c r="I3830" t="s">
        <v>136</v>
      </c>
      <c r="J3830" t="s">
        <v>137</v>
      </c>
      <c r="K3830" t="s">
        <v>187</v>
      </c>
      <c r="L3830" t="s">
        <v>10849</v>
      </c>
      <c r="M3830" t="s">
        <v>10850</v>
      </c>
      <c r="N3830" s="26">
        <v>0.74416666600000003</v>
      </c>
      <c r="O3830">
        <v>0</v>
      </c>
      <c r="P3830">
        <v>37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 s="26">
        <v>0</v>
      </c>
      <c r="X3830" s="26">
        <v>5.4319719585978241</v>
      </c>
      <c r="Y3830" s="26">
        <v>0</v>
      </c>
      <c r="Z3830" s="26">
        <v>0</v>
      </c>
      <c r="AA3830" s="26">
        <v>0</v>
      </c>
      <c r="AB3830" s="26">
        <v>0</v>
      </c>
      <c r="AC3830" s="26">
        <v>0</v>
      </c>
      <c r="AD3830" s="26">
        <v>0</v>
      </c>
      <c r="AE3830" s="26">
        <v>5.4319719585978241</v>
      </c>
    </row>
    <row r="3831" spans="1:31" x14ac:dyDescent="0.3">
      <c r="A3831">
        <v>2770561</v>
      </c>
      <c r="B3831">
        <v>1</v>
      </c>
      <c r="C3831" t="s">
        <v>81</v>
      </c>
      <c r="D3831" t="s">
        <v>127</v>
      </c>
      <c r="E3831" t="s">
        <v>152</v>
      </c>
      <c r="F3831" t="s">
        <v>10851</v>
      </c>
      <c r="G3831" t="s">
        <v>628</v>
      </c>
      <c r="H3831" t="s">
        <v>149</v>
      </c>
      <c r="I3831" t="s">
        <v>136</v>
      </c>
      <c r="J3831" t="s">
        <v>137</v>
      </c>
      <c r="K3831" t="s">
        <v>187</v>
      </c>
      <c r="L3831" t="s">
        <v>10852</v>
      </c>
      <c r="M3831" t="s">
        <v>10853</v>
      </c>
      <c r="N3831" s="26">
        <v>3.179444444</v>
      </c>
      <c r="O3831">
        <v>4</v>
      </c>
      <c r="P3831">
        <v>13</v>
      </c>
      <c r="Q3831">
        <v>39</v>
      </c>
      <c r="R3831">
        <v>49</v>
      </c>
      <c r="S3831">
        <v>3</v>
      </c>
      <c r="T3831">
        <v>2</v>
      </c>
      <c r="U3831">
        <v>0</v>
      </c>
      <c r="V3831">
        <v>0</v>
      </c>
      <c r="W3831" s="26">
        <v>10.78221108001873</v>
      </c>
      <c r="X3831" s="26">
        <v>4.2850871325066651</v>
      </c>
      <c r="Y3831" s="26">
        <v>2.6241401989807112</v>
      </c>
      <c r="Z3831" s="26">
        <v>2.5670774610448124</v>
      </c>
      <c r="AA3831" s="26">
        <v>11.207856399993991</v>
      </c>
      <c r="AB3831" s="26">
        <v>0</v>
      </c>
      <c r="AC3831" s="26">
        <v>0</v>
      </c>
      <c r="AD3831" s="26">
        <v>0</v>
      </c>
      <c r="AE3831" s="26">
        <v>31.466372272544909</v>
      </c>
    </row>
    <row r="3832" spans="1:31" x14ac:dyDescent="0.3">
      <c r="A3832">
        <v>2770976</v>
      </c>
      <c r="B3832">
        <v>1</v>
      </c>
      <c r="C3832" t="s">
        <v>80</v>
      </c>
      <c r="D3832" t="s">
        <v>82</v>
      </c>
      <c r="E3832" t="s">
        <v>132</v>
      </c>
      <c r="F3832" t="s">
        <v>10854</v>
      </c>
      <c r="G3832" t="s">
        <v>134</v>
      </c>
      <c r="H3832" t="s">
        <v>135</v>
      </c>
      <c r="I3832" t="s">
        <v>136</v>
      </c>
      <c r="J3832" t="s">
        <v>137</v>
      </c>
      <c r="K3832" t="s">
        <v>138</v>
      </c>
      <c r="L3832" t="s">
        <v>10855</v>
      </c>
      <c r="M3832" t="s">
        <v>10856</v>
      </c>
      <c r="N3832" s="26">
        <v>3.2808333329999999</v>
      </c>
      <c r="O3832">
        <v>0</v>
      </c>
      <c r="P3832">
        <v>1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 s="26">
        <v>0</v>
      </c>
      <c r="X3832" s="26">
        <v>0.44720528592474174</v>
      </c>
      <c r="Y3832" s="26">
        <v>0</v>
      </c>
      <c r="Z3832" s="26">
        <v>0</v>
      </c>
      <c r="AA3832" s="26">
        <v>0</v>
      </c>
      <c r="AB3832" s="26">
        <v>0</v>
      </c>
      <c r="AC3832" s="26">
        <v>0</v>
      </c>
      <c r="AD3832" s="26">
        <v>0</v>
      </c>
      <c r="AE3832" s="26">
        <v>0.44720528592474174</v>
      </c>
    </row>
    <row r="3833" spans="1:31" x14ac:dyDescent="0.3">
      <c r="A3833">
        <v>2770667</v>
      </c>
      <c r="B3833">
        <v>1</v>
      </c>
      <c r="C3833" t="s">
        <v>81</v>
      </c>
      <c r="D3833" t="s">
        <v>116</v>
      </c>
      <c r="E3833" t="s">
        <v>157</v>
      </c>
      <c r="F3833" t="s">
        <v>10857</v>
      </c>
      <c r="G3833" t="s">
        <v>628</v>
      </c>
      <c r="H3833" t="s">
        <v>149</v>
      </c>
      <c r="I3833" t="s">
        <v>136</v>
      </c>
      <c r="J3833" t="s">
        <v>137</v>
      </c>
      <c r="K3833" t="s">
        <v>187</v>
      </c>
      <c r="L3833" t="s">
        <v>10858</v>
      </c>
      <c r="M3833" t="s">
        <v>10859</v>
      </c>
      <c r="N3833" s="26">
        <v>5.608055555</v>
      </c>
      <c r="O3833">
        <v>0</v>
      </c>
      <c r="P3833">
        <v>3527</v>
      </c>
      <c r="Q3833">
        <v>0</v>
      </c>
      <c r="R3833">
        <v>48</v>
      </c>
      <c r="S3833">
        <v>2</v>
      </c>
      <c r="T3833">
        <v>196</v>
      </c>
      <c r="U3833">
        <v>0</v>
      </c>
      <c r="V3833">
        <v>0</v>
      </c>
      <c r="W3833" s="26">
        <v>0</v>
      </c>
      <c r="X3833" s="26">
        <v>4308.5709182283417</v>
      </c>
      <c r="Y3833" s="26">
        <v>0</v>
      </c>
      <c r="Z3833" s="26">
        <v>43.375803923877776</v>
      </c>
      <c r="AA3833" s="26">
        <v>410.04681398599337</v>
      </c>
      <c r="AB3833" s="26">
        <v>944.02979648895189</v>
      </c>
      <c r="AC3833" s="26">
        <v>0</v>
      </c>
      <c r="AD3833" s="26">
        <v>0</v>
      </c>
      <c r="AE3833" s="26">
        <v>5706.0233326271646</v>
      </c>
    </row>
    <row r="3834" spans="1:31" x14ac:dyDescent="0.3">
      <c r="A3834">
        <v>2770770</v>
      </c>
      <c r="B3834">
        <v>1</v>
      </c>
      <c r="C3834" t="s">
        <v>80</v>
      </c>
      <c r="D3834" t="s">
        <v>85</v>
      </c>
      <c r="E3834" t="s">
        <v>166</v>
      </c>
      <c r="F3834" t="s">
        <v>10860</v>
      </c>
      <c r="G3834" t="s">
        <v>204</v>
      </c>
      <c r="H3834" t="s">
        <v>135</v>
      </c>
      <c r="I3834" t="s">
        <v>136</v>
      </c>
      <c r="J3834" t="s">
        <v>137</v>
      </c>
      <c r="K3834" t="s">
        <v>138</v>
      </c>
      <c r="L3834" t="s">
        <v>10861</v>
      </c>
      <c r="M3834" t="s">
        <v>10862</v>
      </c>
      <c r="N3834" s="26">
        <v>2.9411111110000001</v>
      </c>
      <c r="O3834">
        <v>0</v>
      </c>
      <c r="P3834">
        <v>102</v>
      </c>
      <c r="Q3834">
        <v>0</v>
      </c>
      <c r="R3834">
        <v>0</v>
      </c>
      <c r="S3834">
        <v>0</v>
      </c>
      <c r="T3834">
        <v>32</v>
      </c>
      <c r="U3834">
        <v>0</v>
      </c>
      <c r="V3834">
        <v>0</v>
      </c>
      <c r="W3834" s="26">
        <v>0</v>
      </c>
      <c r="X3834" s="26">
        <v>55.005350468095351</v>
      </c>
      <c r="Y3834" s="26">
        <v>0</v>
      </c>
      <c r="Z3834" s="26">
        <v>0</v>
      </c>
      <c r="AA3834" s="26">
        <v>0</v>
      </c>
      <c r="AB3834" s="26">
        <v>97.380943570584293</v>
      </c>
      <c r="AC3834" s="26">
        <v>0</v>
      </c>
      <c r="AD3834" s="26">
        <v>0</v>
      </c>
      <c r="AE3834" s="26">
        <v>152.38629403867964</v>
      </c>
    </row>
    <row r="3835" spans="1:31" x14ac:dyDescent="0.3">
      <c r="A3835">
        <v>2770601</v>
      </c>
      <c r="B3835">
        <v>1</v>
      </c>
      <c r="C3835" t="s">
        <v>80</v>
      </c>
      <c r="D3835" t="s">
        <v>82</v>
      </c>
      <c r="E3835" t="s">
        <v>166</v>
      </c>
      <c r="F3835" t="s">
        <v>10863</v>
      </c>
      <c r="G3835" t="s">
        <v>232</v>
      </c>
      <c r="H3835" t="s">
        <v>135</v>
      </c>
      <c r="I3835" t="s">
        <v>136</v>
      </c>
      <c r="J3835" t="s">
        <v>137</v>
      </c>
      <c r="K3835" t="s">
        <v>138</v>
      </c>
      <c r="L3835" t="s">
        <v>10864</v>
      </c>
      <c r="M3835" t="s">
        <v>10865</v>
      </c>
      <c r="N3835" s="26">
        <v>1.872777777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33</v>
      </c>
      <c r="U3835">
        <v>0</v>
      </c>
      <c r="V3835">
        <v>2</v>
      </c>
      <c r="W3835" s="26">
        <v>0</v>
      </c>
      <c r="X3835" s="26">
        <v>0</v>
      </c>
      <c r="Y3835" s="26">
        <v>0</v>
      </c>
      <c r="Z3835" s="26">
        <v>0</v>
      </c>
      <c r="AA3835" s="26">
        <v>0</v>
      </c>
      <c r="AB3835" s="26">
        <v>80.309342292176126</v>
      </c>
      <c r="AC3835" s="26">
        <v>0</v>
      </c>
      <c r="AD3835" s="26">
        <v>7.0439815401804919</v>
      </c>
      <c r="AE3835" s="26">
        <v>87.353323832356622</v>
      </c>
    </row>
    <row r="3836" spans="1:31" x14ac:dyDescent="0.3">
      <c r="A3836">
        <v>2771099</v>
      </c>
      <c r="B3836">
        <v>1</v>
      </c>
      <c r="C3836" t="s">
        <v>80</v>
      </c>
      <c r="D3836" t="s">
        <v>103</v>
      </c>
      <c r="E3836" t="s">
        <v>152</v>
      </c>
      <c r="F3836" t="s">
        <v>353</v>
      </c>
      <c r="G3836" t="s">
        <v>159</v>
      </c>
      <c r="H3836" t="s">
        <v>149</v>
      </c>
      <c r="I3836" t="s">
        <v>136</v>
      </c>
      <c r="J3836" t="s">
        <v>137</v>
      </c>
      <c r="K3836" t="s">
        <v>138</v>
      </c>
      <c r="L3836" t="s">
        <v>10866</v>
      </c>
      <c r="M3836" t="s">
        <v>10867</v>
      </c>
      <c r="N3836" s="26">
        <v>0.48472222199999998</v>
      </c>
      <c r="O3836">
        <v>0</v>
      </c>
      <c r="P3836">
        <v>9</v>
      </c>
      <c r="Q3836">
        <v>36</v>
      </c>
      <c r="R3836">
        <v>88</v>
      </c>
      <c r="S3836">
        <v>14</v>
      </c>
      <c r="T3836">
        <v>24</v>
      </c>
      <c r="U3836">
        <v>5</v>
      </c>
      <c r="V3836">
        <v>0</v>
      </c>
      <c r="W3836" s="26">
        <v>0</v>
      </c>
      <c r="X3836" s="26">
        <v>0.84150776230346758</v>
      </c>
      <c r="Y3836" s="26">
        <v>10.76337598719352</v>
      </c>
      <c r="Z3836" s="26">
        <v>4.3138740690079</v>
      </c>
      <c r="AA3836" s="26">
        <v>73.418263684148258</v>
      </c>
      <c r="AB3836" s="26">
        <v>18.871091721752467</v>
      </c>
      <c r="AC3836" s="26">
        <v>195.34541579622271</v>
      </c>
      <c r="AD3836" s="26">
        <v>0</v>
      </c>
      <c r="AE3836" s="26">
        <v>303.55352902062833</v>
      </c>
    </row>
    <row r="3837" spans="1:31" x14ac:dyDescent="0.3">
      <c r="A3837">
        <v>2770813</v>
      </c>
      <c r="B3837">
        <v>1</v>
      </c>
      <c r="C3837" t="s">
        <v>80</v>
      </c>
      <c r="D3837" t="s">
        <v>105</v>
      </c>
      <c r="E3837" t="s">
        <v>146</v>
      </c>
      <c r="F3837" t="s">
        <v>10868</v>
      </c>
      <c r="G3837" t="s">
        <v>148</v>
      </c>
      <c r="H3837" t="s">
        <v>149</v>
      </c>
      <c r="I3837" t="s">
        <v>136</v>
      </c>
      <c r="J3837" t="s">
        <v>137</v>
      </c>
      <c r="K3837" t="s">
        <v>138</v>
      </c>
      <c r="L3837" t="s">
        <v>10869</v>
      </c>
      <c r="M3837" t="s">
        <v>10870</v>
      </c>
      <c r="N3837" s="26">
        <v>0.79027777700000001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22</v>
      </c>
      <c r="U3837">
        <v>0</v>
      </c>
      <c r="V3837">
        <v>6</v>
      </c>
      <c r="W3837" s="26">
        <v>0</v>
      </c>
      <c r="X3837" s="26">
        <v>0</v>
      </c>
      <c r="Y3837" s="26">
        <v>0</v>
      </c>
      <c r="Z3837" s="26">
        <v>0</v>
      </c>
      <c r="AA3837" s="26">
        <v>0</v>
      </c>
      <c r="AB3837" s="26">
        <v>43.6636186510394</v>
      </c>
      <c r="AC3837" s="26">
        <v>0</v>
      </c>
      <c r="AD3837" s="26">
        <v>18.930132791607765</v>
      </c>
      <c r="AE3837" s="26">
        <v>62.593751442647161</v>
      </c>
    </row>
    <row r="3838" spans="1:31" x14ac:dyDescent="0.3">
      <c r="A3838">
        <v>2770458</v>
      </c>
      <c r="B3838">
        <v>1</v>
      </c>
      <c r="C3838" t="s">
        <v>81</v>
      </c>
      <c r="D3838" t="s">
        <v>118</v>
      </c>
      <c r="E3838" t="s">
        <v>170</v>
      </c>
      <c r="F3838" t="s">
        <v>10871</v>
      </c>
      <c r="G3838" t="s">
        <v>204</v>
      </c>
      <c r="H3838" t="s">
        <v>135</v>
      </c>
      <c r="I3838" t="s">
        <v>136</v>
      </c>
      <c r="J3838" t="s">
        <v>137</v>
      </c>
      <c r="K3838" t="s">
        <v>138</v>
      </c>
      <c r="L3838" t="s">
        <v>10872</v>
      </c>
      <c r="M3838" t="s">
        <v>10873</v>
      </c>
      <c r="N3838" s="26">
        <v>1.1797222220000001</v>
      </c>
      <c r="O3838">
        <v>0</v>
      </c>
      <c r="P3838">
        <v>89</v>
      </c>
      <c r="Q3838">
        <v>0</v>
      </c>
      <c r="R3838">
        <v>0</v>
      </c>
      <c r="S3838">
        <v>0</v>
      </c>
      <c r="T3838">
        <v>6</v>
      </c>
      <c r="U3838">
        <v>0</v>
      </c>
      <c r="V3838">
        <v>0</v>
      </c>
      <c r="W3838" s="26">
        <v>0</v>
      </c>
      <c r="X3838" s="26">
        <v>27.107044089640546</v>
      </c>
      <c r="Y3838" s="26">
        <v>0</v>
      </c>
      <c r="Z3838" s="26">
        <v>0</v>
      </c>
      <c r="AA3838" s="26">
        <v>0</v>
      </c>
      <c r="AB3838" s="26">
        <v>1.9345662788654365</v>
      </c>
      <c r="AC3838" s="26">
        <v>0</v>
      </c>
      <c r="AD3838" s="26">
        <v>0</v>
      </c>
      <c r="AE3838" s="26">
        <v>29.041610368505982</v>
      </c>
    </row>
    <row r="3839" spans="1:31" x14ac:dyDescent="0.3">
      <c r="A3839">
        <v>2771122</v>
      </c>
      <c r="B3839">
        <v>1</v>
      </c>
      <c r="C3839" t="s">
        <v>80</v>
      </c>
      <c r="D3839" t="s">
        <v>99</v>
      </c>
      <c r="E3839" t="s">
        <v>132</v>
      </c>
      <c r="F3839" t="s">
        <v>10874</v>
      </c>
      <c r="G3839" t="s">
        <v>134</v>
      </c>
      <c r="H3839" t="s">
        <v>135</v>
      </c>
      <c r="I3839" t="s">
        <v>136</v>
      </c>
      <c r="J3839" t="s">
        <v>137</v>
      </c>
      <c r="K3839" t="s">
        <v>138</v>
      </c>
      <c r="L3839" t="s">
        <v>10875</v>
      </c>
      <c r="M3839" t="s">
        <v>10876</v>
      </c>
      <c r="N3839" s="26">
        <v>2.4822222219999999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1</v>
      </c>
      <c r="U3839">
        <v>0</v>
      </c>
      <c r="V3839">
        <v>0</v>
      </c>
      <c r="W3839" s="26">
        <v>0</v>
      </c>
      <c r="X3839" s="26">
        <v>0</v>
      </c>
      <c r="Y3839" s="26">
        <v>0</v>
      </c>
      <c r="Z3839" s="26">
        <v>0</v>
      </c>
      <c r="AA3839" s="26">
        <v>0</v>
      </c>
      <c r="AB3839" s="26">
        <v>2.08488462900007</v>
      </c>
      <c r="AC3839" s="26">
        <v>0</v>
      </c>
      <c r="AD3839" s="26">
        <v>0</v>
      </c>
      <c r="AE3839" s="26">
        <v>2.08488462900007</v>
      </c>
    </row>
    <row r="3840" spans="1:31" x14ac:dyDescent="0.3">
      <c r="A3840">
        <v>2770558</v>
      </c>
      <c r="B3840">
        <v>1</v>
      </c>
      <c r="C3840" t="s">
        <v>80</v>
      </c>
      <c r="D3840" t="s">
        <v>82</v>
      </c>
      <c r="E3840" t="s">
        <v>132</v>
      </c>
      <c r="F3840" t="s">
        <v>10877</v>
      </c>
      <c r="G3840" t="s">
        <v>307</v>
      </c>
      <c r="H3840" t="s">
        <v>135</v>
      </c>
      <c r="I3840" t="s">
        <v>136</v>
      </c>
      <c r="J3840" t="s">
        <v>137</v>
      </c>
      <c r="K3840" t="s">
        <v>138</v>
      </c>
      <c r="L3840" t="s">
        <v>10878</v>
      </c>
      <c r="M3840" t="s">
        <v>10879</v>
      </c>
      <c r="N3840" s="26">
        <v>1.459166666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1</v>
      </c>
      <c r="U3840">
        <v>0</v>
      </c>
      <c r="V3840">
        <v>0</v>
      </c>
      <c r="W3840" s="26">
        <v>0</v>
      </c>
      <c r="X3840" s="26">
        <v>0</v>
      </c>
      <c r="Y3840" s="26">
        <v>0</v>
      </c>
      <c r="Z3840" s="26">
        <v>0</v>
      </c>
      <c r="AA3840" s="26">
        <v>0</v>
      </c>
      <c r="AB3840" s="26">
        <v>2.6041022309227775</v>
      </c>
      <c r="AC3840" s="26">
        <v>0</v>
      </c>
      <c r="AD3840" s="26">
        <v>0</v>
      </c>
      <c r="AE3840" s="26">
        <v>2.6041022309227775</v>
      </c>
    </row>
    <row r="3841" spans="1:31" x14ac:dyDescent="0.3">
      <c r="A3841">
        <v>2770999</v>
      </c>
      <c r="B3841">
        <v>1</v>
      </c>
      <c r="C3841" t="s">
        <v>80</v>
      </c>
      <c r="D3841" t="s">
        <v>95</v>
      </c>
      <c r="E3841" t="s">
        <v>170</v>
      </c>
      <c r="F3841" t="s">
        <v>10880</v>
      </c>
      <c r="G3841" t="s">
        <v>143</v>
      </c>
      <c r="H3841" t="s">
        <v>135</v>
      </c>
      <c r="I3841" t="s">
        <v>136</v>
      </c>
      <c r="J3841" t="s">
        <v>137</v>
      </c>
      <c r="K3841" t="s">
        <v>138</v>
      </c>
      <c r="L3841" t="s">
        <v>10881</v>
      </c>
      <c r="M3841" t="s">
        <v>10882</v>
      </c>
      <c r="N3841" s="26">
        <v>1.123611111</v>
      </c>
      <c r="O3841">
        <v>0</v>
      </c>
      <c r="P3841">
        <v>37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 s="26">
        <v>0</v>
      </c>
      <c r="X3841" s="26">
        <v>11.123946581229362</v>
      </c>
      <c r="Y3841" s="26">
        <v>0</v>
      </c>
      <c r="Z3841" s="26">
        <v>0</v>
      </c>
      <c r="AA3841" s="26">
        <v>0</v>
      </c>
      <c r="AB3841" s="26">
        <v>0</v>
      </c>
      <c r="AC3841" s="26">
        <v>0</v>
      </c>
      <c r="AD3841" s="26">
        <v>0</v>
      </c>
      <c r="AE3841" s="26">
        <v>11.123946581229362</v>
      </c>
    </row>
    <row r="3842" spans="1:31" x14ac:dyDescent="0.3">
      <c r="A3842">
        <v>2771036</v>
      </c>
      <c r="B3842">
        <v>1</v>
      </c>
      <c r="C3842" t="s">
        <v>80</v>
      </c>
      <c r="D3842" t="s">
        <v>85</v>
      </c>
      <c r="E3842" t="s">
        <v>166</v>
      </c>
      <c r="F3842" t="s">
        <v>10883</v>
      </c>
      <c r="G3842" t="s">
        <v>425</v>
      </c>
      <c r="H3842" t="s">
        <v>135</v>
      </c>
      <c r="I3842" t="s">
        <v>136</v>
      </c>
      <c r="J3842" t="s">
        <v>137</v>
      </c>
      <c r="K3842" t="s">
        <v>138</v>
      </c>
      <c r="L3842" t="s">
        <v>10884</v>
      </c>
      <c r="M3842" t="s">
        <v>10885</v>
      </c>
      <c r="N3842" s="26">
        <v>6.5902777769999998</v>
      </c>
      <c r="O3842">
        <v>0</v>
      </c>
      <c r="P3842">
        <v>30</v>
      </c>
      <c r="Q3842">
        <v>0</v>
      </c>
      <c r="R3842">
        <v>0</v>
      </c>
      <c r="S3842">
        <v>0</v>
      </c>
      <c r="T3842">
        <v>5</v>
      </c>
      <c r="U3842">
        <v>0</v>
      </c>
      <c r="V3842">
        <v>0</v>
      </c>
      <c r="W3842" s="26">
        <v>0</v>
      </c>
      <c r="X3842" s="26">
        <v>53.494691737307654</v>
      </c>
      <c r="Y3842" s="26">
        <v>0</v>
      </c>
      <c r="Z3842" s="26">
        <v>0</v>
      </c>
      <c r="AA3842" s="26">
        <v>0</v>
      </c>
      <c r="AB3842" s="26">
        <v>56.885622569984257</v>
      </c>
      <c r="AC3842" s="26">
        <v>0</v>
      </c>
      <c r="AD3842" s="26">
        <v>0</v>
      </c>
      <c r="AE3842" s="26">
        <v>110.38031430729191</v>
      </c>
    </row>
    <row r="3843" spans="1:31" x14ac:dyDescent="0.3">
      <c r="A3843">
        <v>2770518</v>
      </c>
      <c r="B3843">
        <v>1</v>
      </c>
      <c r="C3843" t="s">
        <v>80</v>
      </c>
      <c r="D3843" t="s">
        <v>95</v>
      </c>
      <c r="E3843" t="s">
        <v>170</v>
      </c>
      <c r="F3843" t="s">
        <v>1299</v>
      </c>
      <c r="G3843" t="s">
        <v>204</v>
      </c>
      <c r="H3843" t="s">
        <v>135</v>
      </c>
      <c r="I3843" t="s">
        <v>136</v>
      </c>
      <c r="J3843" t="s">
        <v>137</v>
      </c>
      <c r="K3843" t="s">
        <v>138</v>
      </c>
      <c r="L3843" t="s">
        <v>10886</v>
      </c>
      <c r="M3843" t="s">
        <v>10887</v>
      </c>
      <c r="N3843" s="26">
        <v>2.628333333</v>
      </c>
      <c r="O3843">
        <v>0</v>
      </c>
      <c r="P3843">
        <v>489</v>
      </c>
      <c r="Q3843">
        <v>0</v>
      </c>
      <c r="R3843">
        <v>0</v>
      </c>
      <c r="S3843">
        <v>0</v>
      </c>
      <c r="T3843">
        <v>46</v>
      </c>
      <c r="U3843">
        <v>0</v>
      </c>
      <c r="V3843">
        <v>0</v>
      </c>
      <c r="W3843" s="26">
        <v>0</v>
      </c>
      <c r="X3843" s="26">
        <v>280.46069731339168</v>
      </c>
      <c r="Y3843" s="26">
        <v>0</v>
      </c>
      <c r="Z3843" s="26">
        <v>0</v>
      </c>
      <c r="AA3843" s="26">
        <v>0</v>
      </c>
      <c r="AB3843" s="26">
        <v>175.59973610835877</v>
      </c>
      <c r="AC3843" s="26">
        <v>0</v>
      </c>
      <c r="AD3843" s="26">
        <v>0</v>
      </c>
      <c r="AE3843" s="26">
        <v>456.06043342175042</v>
      </c>
    </row>
    <row r="3844" spans="1:31" x14ac:dyDescent="0.3">
      <c r="A3844">
        <v>2770850</v>
      </c>
      <c r="B3844">
        <v>1</v>
      </c>
      <c r="C3844" t="s">
        <v>81</v>
      </c>
      <c r="D3844" t="s">
        <v>128</v>
      </c>
      <c r="E3844" t="s">
        <v>141</v>
      </c>
      <c r="F3844" t="s">
        <v>10888</v>
      </c>
      <c r="G3844" t="s">
        <v>143</v>
      </c>
      <c r="H3844" t="s">
        <v>135</v>
      </c>
      <c r="I3844" t="s">
        <v>136</v>
      </c>
      <c r="J3844" t="s">
        <v>137</v>
      </c>
      <c r="K3844" t="s">
        <v>138</v>
      </c>
      <c r="L3844" t="s">
        <v>10889</v>
      </c>
      <c r="M3844" t="s">
        <v>10890</v>
      </c>
      <c r="N3844" s="26">
        <v>1.363888888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3</v>
      </c>
      <c r="U3844">
        <v>0</v>
      </c>
      <c r="V3844">
        <v>4</v>
      </c>
      <c r="W3844" s="26">
        <v>0</v>
      </c>
      <c r="X3844" s="26">
        <v>0</v>
      </c>
      <c r="Y3844" s="26">
        <v>0</v>
      </c>
      <c r="Z3844" s="26">
        <v>0</v>
      </c>
      <c r="AA3844" s="26">
        <v>0</v>
      </c>
      <c r="AB3844" s="26">
        <v>9.7255944488601465</v>
      </c>
      <c r="AC3844" s="26">
        <v>0</v>
      </c>
      <c r="AD3844" s="26">
        <v>456.59717547421798</v>
      </c>
      <c r="AE3844" s="26">
        <v>466.32276992307811</v>
      </c>
    </row>
    <row r="3845" spans="1:31" x14ac:dyDescent="0.3">
      <c r="A3845">
        <v>2770873</v>
      </c>
      <c r="B3845">
        <v>1</v>
      </c>
      <c r="C3845" t="s">
        <v>80</v>
      </c>
      <c r="D3845" t="s">
        <v>97</v>
      </c>
      <c r="E3845" t="s">
        <v>132</v>
      </c>
      <c r="F3845" t="s">
        <v>10891</v>
      </c>
      <c r="G3845" t="s">
        <v>287</v>
      </c>
      <c r="H3845" t="s">
        <v>135</v>
      </c>
      <c r="I3845" t="s">
        <v>136</v>
      </c>
      <c r="J3845" t="s">
        <v>137</v>
      </c>
      <c r="K3845" t="s">
        <v>138</v>
      </c>
      <c r="L3845" t="s">
        <v>10892</v>
      </c>
      <c r="M3845" t="s">
        <v>10893</v>
      </c>
      <c r="N3845" s="26">
        <v>3.068888888</v>
      </c>
      <c r="O3845">
        <v>0</v>
      </c>
      <c r="P3845">
        <v>1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 s="26">
        <v>0</v>
      </c>
      <c r="X3845" s="26">
        <v>1.4948013873705095</v>
      </c>
      <c r="Y3845" s="26">
        <v>0</v>
      </c>
      <c r="Z3845" s="26">
        <v>0</v>
      </c>
      <c r="AA3845" s="26">
        <v>0</v>
      </c>
      <c r="AB3845" s="26">
        <v>0</v>
      </c>
      <c r="AC3845" s="26">
        <v>0</v>
      </c>
      <c r="AD3845" s="26">
        <v>0</v>
      </c>
      <c r="AE3845" s="26">
        <v>1.4948013873705095</v>
      </c>
    </row>
    <row r="3846" spans="1:31" x14ac:dyDescent="0.3">
      <c r="A3846">
        <v>2770495</v>
      </c>
      <c r="B3846">
        <v>1</v>
      </c>
      <c r="C3846" t="s">
        <v>81</v>
      </c>
      <c r="D3846" t="s">
        <v>118</v>
      </c>
      <c r="E3846" t="s">
        <v>146</v>
      </c>
      <c r="F3846" t="s">
        <v>10894</v>
      </c>
      <c r="G3846" t="s">
        <v>154</v>
      </c>
      <c r="H3846" t="s">
        <v>149</v>
      </c>
      <c r="I3846" t="s">
        <v>136</v>
      </c>
      <c r="J3846" t="s">
        <v>137</v>
      </c>
      <c r="K3846" t="s">
        <v>138</v>
      </c>
      <c r="L3846" t="s">
        <v>10895</v>
      </c>
      <c r="M3846" t="s">
        <v>10896</v>
      </c>
      <c r="N3846" s="26">
        <v>0.78527777700000001</v>
      </c>
      <c r="O3846">
        <v>2</v>
      </c>
      <c r="P3846">
        <v>780</v>
      </c>
      <c r="Q3846">
        <v>1</v>
      </c>
      <c r="R3846">
        <v>53</v>
      </c>
      <c r="S3846">
        <v>1</v>
      </c>
      <c r="T3846">
        <v>54</v>
      </c>
      <c r="U3846">
        <v>0</v>
      </c>
      <c r="V3846">
        <v>0</v>
      </c>
      <c r="W3846" s="26">
        <v>0.2594277840344445</v>
      </c>
      <c r="X3846" s="26">
        <v>86.115392716998215</v>
      </c>
      <c r="Y3846" s="26">
        <v>0</v>
      </c>
      <c r="Z3846" s="26">
        <v>26.117886547197376</v>
      </c>
      <c r="AA3846" s="26">
        <v>10.532957521231751</v>
      </c>
      <c r="AB3846" s="26">
        <v>12.627160354446183</v>
      </c>
      <c r="AC3846" s="26">
        <v>0</v>
      </c>
      <c r="AD3846" s="26">
        <v>0</v>
      </c>
      <c r="AE3846" s="26">
        <v>135.65282492390796</v>
      </c>
    </row>
    <row r="3847" spans="1:31" x14ac:dyDescent="0.3">
      <c r="A3847">
        <v>2770551</v>
      </c>
      <c r="B3847">
        <v>2</v>
      </c>
      <c r="C3847" t="s">
        <v>80</v>
      </c>
      <c r="D3847" t="s">
        <v>96</v>
      </c>
      <c r="E3847" t="s">
        <v>146</v>
      </c>
      <c r="F3847" t="s">
        <v>10897</v>
      </c>
      <c r="G3847" t="s">
        <v>148</v>
      </c>
      <c r="H3847" t="s">
        <v>149</v>
      </c>
      <c r="I3847" t="s">
        <v>136</v>
      </c>
      <c r="J3847" t="s">
        <v>137</v>
      </c>
      <c r="K3847" t="s">
        <v>138</v>
      </c>
      <c r="L3847" t="s">
        <v>10572</v>
      </c>
      <c r="M3847" t="s">
        <v>10898</v>
      </c>
      <c r="N3847" s="26">
        <v>1.1397222220000001</v>
      </c>
      <c r="O3847">
        <v>0</v>
      </c>
      <c r="P3847">
        <v>91</v>
      </c>
      <c r="Q3847">
        <v>0</v>
      </c>
      <c r="R3847">
        <v>0</v>
      </c>
      <c r="S3847">
        <v>0</v>
      </c>
      <c r="T3847">
        <v>1</v>
      </c>
      <c r="U3847">
        <v>0</v>
      </c>
      <c r="V3847">
        <v>0</v>
      </c>
      <c r="W3847" s="26">
        <v>0</v>
      </c>
      <c r="X3847" s="26">
        <v>12.229172440021973</v>
      </c>
      <c r="Y3847" s="26">
        <v>0</v>
      </c>
      <c r="Z3847" s="26">
        <v>0</v>
      </c>
      <c r="AA3847" s="26">
        <v>0</v>
      </c>
      <c r="AB3847" s="26">
        <v>0</v>
      </c>
      <c r="AC3847" s="26">
        <v>0</v>
      </c>
      <c r="AD3847" s="26">
        <v>0</v>
      </c>
      <c r="AE3847" s="26">
        <v>12.229172440021973</v>
      </c>
    </row>
    <row r="3848" spans="1:31" x14ac:dyDescent="0.3">
      <c r="A3848">
        <v>2770535</v>
      </c>
      <c r="B3848">
        <v>1</v>
      </c>
      <c r="C3848" t="s">
        <v>80</v>
      </c>
      <c r="D3848" t="s">
        <v>82</v>
      </c>
      <c r="E3848" t="s">
        <v>170</v>
      </c>
      <c r="F3848" t="s">
        <v>1662</v>
      </c>
      <c r="G3848" t="s">
        <v>425</v>
      </c>
      <c r="H3848" t="s">
        <v>135</v>
      </c>
      <c r="I3848" t="s">
        <v>136</v>
      </c>
      <c r="J3848" t="s">
        <v>137</v>
      </c>
      <c r="K3848" t="s">
        <v>138</v>
      </c>
      <c r="L3848" t="s">
        <v>10899</v>
      </c>
      <c r="M3848" t="s">
        <v>10900</v>
      </c>
      <c r="N3848" s="26">
        <v>1.5008333330000001</v>
      </c>
      <c r="O3848">
        <v>0</v>
      </c>
      <c r="P3848">
        <v>52</v>
      </c>
      <c r="Q3848">
        <v>0</v>
      </c>
      <c r="R3848">
        <v>0</v>
      </c>
      <c r="S3848">
        <v>0</v>
      </c>
      <c r="T3848">
        <v>11</v>
      </c>
      <c r="U3848">
        <v>0</v>
      </c>
      <c r="V3848">
        <v>0</v>
      </c>
      <c r="W3848" s="26">
        <v>0</v>
      </c>
      <c r="X3848" s="26">
        <v>26.896629049116715</v>
      </c>
      <c r="Y3848" s="26">
        <v>0</v>
      </c>
      <c r="Z3848" s="26">
        <v>0</v>
      </c>
      <c r="AA3848" s="26">
        <v>0</v>
      </c>
      <c r="AB3848" s="26">
        <v>12.327474321242754</v>
      </c>
      <c r="AC3848" s="26">
        <v>0</v>
      </c>
      <c r="AD3848" s="26">
        <v>0</v>
      </c>
      <c r="AE3848" s="26">
        <v>39.224103370359472</v>
      </c>
    </row>
    <row r="3849" spans="1:31" x14ac:dyDescent="0.3">
      <c r="A3849">
        <v>2771059</v>
      </c>
      <c r="B3849">
        <v>1</v>
      </c>
      <c r="C3849" t="s">
        <v>80</v>
      </c>
      <c r="D3849" t="s">
        <v>108</v>
      </c>
      <c r="E3849" t="s">
        <v>141</v>
      </c>
      <c r="F3849" t="s">
        <v>10901</v>
      </c>
      <c r="G3849" t="s">
        <v>344</v>
      </c>
      <c r="H3849" t="s">
        <v>135</v>
      </c>
      <c r="I3849" t="s">
        <v>136</v>
      </c>
      <c r="J3849" t="s">
        <v>137</v>
      </c>
      <c r="K3849" t="s">
        <v>138</v>
      </c>
      <c r="L3849" t="s">
        <v>10902</v>
      </c>
      <c r="M3849" t="s">
        <v>10903</v>
      </c>
      <c r="N3849" s="26">
        <v>1.497777777</v>
      </c>
      <c r="O3849">
        <v>0</v>
      </c>
      <c r="P3849">
        <v>109</v>
      </c>
      <c r="Q3849">
        <v>0</v>
      </c>
      <c r="R3849">
        <v>8</v>
      </c>
      <c r="S3849">
        <v>0</v>
      </c>
      <c r="T3849">
        <v>12</v>
      </c>
      <c r="U3849">
        <v>0</v>
      </c>
      <c r="V3849">
        <v>0</v>
      </c>
      <c r="W3849" s="26">
        <v>0</v>
      </c>
      <c r="X3849" s="26">
        <v>33.847849692796203</v>
      </c>
      <c r="Y3849" s="26">
        <v>0</v>
      </c>
      <c r="Z3849" s="26">
        <v>0.4681095202133333</v>
      </c>
      <c r="AA3849" s="26">
        <v>0</v>
      </c>
      <c r="AB3849" s="26">
        <v>4.8842481448000576</v>
      </c>
      <c r="AC3849" s="26">
        <v>0</v>
      </c>
      <c r="AD3849" s="26">
        <v>0</v>
      </c>
      <c r="AE3849" s="26">
        <v>39.200207357809589</v>
      </c>
    </row>
    <row r="3850" spans="1:31" x14ac:dyDescent="0.3">
      <c r="A3850">
        <v>2770973</v>
      </c>
      <c r="B3850">
        <v>1</v>
      </c>
      <c r="C3850" t="s">
        <v>80</v>
      </c>
      <c r="D3850" t="s">
        <v>82</v>
      </c>
      <c r="E3850" t="s">
        <v>132</v>
      </c>
      <c r="F3850" t="s">
        <v>10904</v>
      </c>
      <c r="G3850" t="s">
        <v>197</v>
      </c>
      <c r="H3850" t="s">
        <v>135</v>
      </c>
      <c r="I3850" t="s">
        <v>136</v>
      </c>
      <c r="J3850" t="s">
        <v>137</v>
      </c>
      <c r="K3850" t="s">
        <v>138</v>
      </c>
      <c r="L3850" t="s">
        <v>10905</v>
      </c>
      <c r="M3850" t="s">
        <v>10906</v>
      </c>
      <c r="N3850" s="26">
        <v>1.21</v>
      </c>
      <c r="O3850">
        <v>0</v>
      </c>
      <c r="P3850">
        <v>3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 s="26">
        <v>0</v>
      </c>
      <c r="X3850" s="26">
        <v>1.5330544570241991</v>
      </c>
      <c r="Y3850" s="26">
        <v>0</v>
      </c>
      <c r="Z3850" s="26">
        <v>0</v>
      </c>
      <c r="AA3850" s="26">
        <v>0</v>
      </c>
      <c r="AB3850" s="26">
        <v>0</v>
      </c>
      <c r="AC3850" s="26">
        <v>0</v>
      </c>
      <c r="AD3850" s="26">
        <v>0</v>
      </c>
      <c r="AE3850" s="26">
        <v>1.5330544570241991</v>
      </c>
    </row>
    <row r="3851" spans="1:31" x14ac:dyDescent="0.3">
      <c r="A3851">
        <v>2770581</v>
      </c>
      <c r="B3851">
        <v>1</v>
      </c>
      <c r="C3851" t="s">
        <v>80</v>
      </c>
      <c r="D3851" t="s">
        <v>108</v>
      </c>
      <c r="E3851" t="s">
        <v>146</v>
      </c>
      <c r="F3851" t="s">
        <v>3065</v>
      </c>
      <c r="G3851" t="s">
        <v>186</v>
      </c>
      <c r="H3851" t="s">
        <v>149</v>
      </c>
      <c r="I3851" t="s">
        <v>136</v>
      </c>
      <c r="J3851" t="s">
        <v>137</v>
      </c>
      <c r="K3851" t="s">
        <v>187</v>
      </c>
      <c r="L3851" t="s">
        <v>10907</v>
      </c>
      <c r="M3851" t="s">
        <v>10908</v>
      </c>
      <c r="N3851" s="26">
        <v>8.1077777770000008</v>
      </c>
      <c r="O3851">
        <v>0</v>
      </c>
      <c r="P3851">
        <v>90</v>
      </c>
      <c r="Q3851">
        <v>0</v>
      </c>
      <c r="R3851">
        <v>104</v>
      </c>
      <c r="S3851">
        <v>0</v>
      </c>
      <c r="T3851">
        <v>61</v>
      </c>
      <c r="U3851">
        <v>0</v>
      </c>
      <c r="V3851">
        <v>0</v>
      </c>
      <c r="W3851" s="26">
        <v>0</v>
      </c>
      <c r="X3851" s="26">
        <v>208.96717160945255</v>
      </c>
      <c r="Y3851" s="26">
        <v>0</v>
      </c>
      <c r="Z3851" s="26">
        <v>162.08103715110764</v>
      </c>
      <c r="AA3851" s="26">
        <v>0</v>
      </c>
      <c r="AB3851" s="26">
        <v>312.47800031211887</v>
      </c>
      <c r="AC3851" s="26">
        <v>0</v>
      </c>
      <c r="AD3851" s="26">
        <v>0</v>
      </c>
      <c r="AE3851" s="26">
        <v>683.52620907267908</v>
      </c>
    </row>
    <row r="3852" spans="1:31" x14ac:dyDescent="0.3">
      <c r="A3852">
        <v>2770478</v>
      </c>
      <c r="B3852">
        <v>1</v>
      </c>
      <c r="C3852" t="s">
        <v>80</v>
      </c>
      <c r="D3852" t="s">
        <v>105</v>
      </c>
      <c r="E3852" t="s">
        <v>170</v>
      </c>
      <c r="F3852" t="s">
        <v>10909</v>
      </c>
      <c r="G3852" t="s">
        <v>204</v>
      </c>
      <c r="H3852" t="s">
        <v>135</v>
      </c>
      <c r="I3852" t="s">
        <v>136</v>
      </c>
      <c r="J3852" t="s">
        <v>137</v>
      </c>
      <c r="K3852" t="s">
        <v>138</v>
      </c>
      <c r="L3852" t="s">
        <v>10910</v>
      </c>
      <c r="M3852" t="s">
        <v>10911</v>
      </c>
      <c r="N3852" s="26">
        <v>2.1477777769999999</v>
      </c>
      <c r="O3852">
        <v>0</v>
      </c>
      <c r="P3852">
        <v>114</v>
      </c>
      <c r="Q3852">
        <v>0</v>
      </c>
      <c r="R3852">
        <v>0</v>
      </c>
      <c r="S3852">
        <v>0</v>
      </c>
      <c r="T3852">
        <v>4</v>
      </c>
      <c r="U3852">
        <v>0</v>
      </c>
      <c r="V3852">
        <v>0</v>
      </c>
      <c r="W3852" s="26">
        <v>0</v>
      </c>
      <c r="X3852" s="26">
        <v>53.193526477850327</v>
      </c>
      <c r="Y3852" s="26">
        <v>0</v>
      </c>
      <c r="Z3852" s="26">
        <v>0</v>
      </c>
      <c r="AA3852" s="26">
        <v>0</v>
      </c>
      <c r="AB3852" s="26">
        <v>5.8953384688300385</v>
      </c>
      <c r="AC3852" s="26">
        <v>0</v>
      </c>
      <c r="AD3852" s="26">
        <v>0</v>
      </c>
      <c r="AE3852" s="26">
        <v>59.088864946680367</v>
      </c>
    </row>
    <row r="3853" spans="1:31" x14ac:dyDescent="0.3">
      <c r="A3853">
        <v>2770624</v>
      </c>
      <c r="B3853">
        <v>1</v>
      </c>
      <c r="C3853" t="s">
        <v>80</v>
      </c>
      <c r="D3853" t="s">
        <v>100</v>
      </c>
      <c r="E3853" t="s">
        <v>146</v>
      </c>
      <c r="F3853" t="s">
        <v>10912</v>
      </c>
      <c r="G3853" t="s">
        <v>148</v>
      </c>
      <c r="H3853" t="s">
        <v>149</v>
      </c>
      <c r="I3853" t="s">
        <v>136</v>
      </c>
      <c r="J3853" t="s">
        <v>137</v>
      </c>
      <c r="K3853" t="s">
        <v>138</v>
      </c>
      <c r="L3853" t="s">
        <v>10913</v>
      </c>
      <c r="M3853" t="s">
        <v>10914</v>
      </c>
      <c r="N3853" s="26">
        <v>0.65361111100000002</v>
      </c>
      <c r="O3853">
        <v>0</v>
      </c>
      <c r="P3853">
        <v>123</v>
      </c>
      <c r="Q3853">
        <v>0</v>
      </c>
      <c r="R3853">
        <v>4</v>
      </c>
      <c r="S3853">
        <v>0</v>
      </c>
      <c r="T3853">
        <v>24</v>
      </c>
      <c r="U3853">
        <v>0</v>
      </c>
      <c r="V3853">
        <v>1</v>
      </c>
      <c r="W3853" s="26">
        <v>0</v>
      </c>
      <c r="X3853" s="26">
        <v>26.189011939006381</v>
      </c>
      <c r="Y3853" s="26">
        <v>0</v>
      </c>
      <c r="Z3853" s="26">
        <v>1.2315338640984952</v>
      </c>
      <c r="AA3853" s="26">
        <v>0</v>
      </c>
      <c r="AB3853" s="26">
        <v>21.609517580773215</v>
      </c>
      <c r="AC3853" s="26">
        <v>0</v>
      </c>
      <c r="AD3853" s="26">
        <v>22.380850939502231</v>
      </c>
      <c r="AE3853" s="26">
        <v>71.410914323380325</v>
      </c>
    </row>
    <row r="3854" spans="1:31" x14ac:dyDescent="0.3">
      <c r="A3854">
        <v>2770910</v>
      </c>
      <c r="B3854">
        <v>1</v>
      </c>
      <c r="C3854" t="s">
        <v>81</v>
      </c>
      <c r="D3854" t="s">
        <v>123</v>
      </c>
      <c r="E3854" t="s">
        <v>152</v>
      </c>
      <c r="F3854" t="s">
        <v>4412</v>
      </c>
      <c r="G3854" t="s">
        <v>159</v>
      </c>
      <c r="H3854" t="s">
        <v>149</v>
      </c>
      <c r="I3854" t="s">
        <v>136</v>
      </c>
      <c r="J3854" t="s">
        <v>137</v>
      </c>
      <c r="K3854" t="s">
        <v>138</v>
      </c>
      <c r="L3854" t="s">
        <v>10915</v>
      </c>
      <c r="M3854" t="s">
        <v>10916</v>
      </c>
      <c r="N3854" s="26">
        <v>0.74138888800000002</v>
      </c>
      <c r="O3854">
        <v>7</v>
      </c>
      <c r="P3854">
        <v>398</v>
      </c>
      <c r="Q3854">
        <v>306</v>
      </c>
      <c r="R3854">
        <v>355</v>
      </c>
      <c r="S3854">
        <v>25</v>
      </c>
      <c r="T3854">
        <v>62</v>
      </c>
      <c r="U3854">
        <v>1</v>
      </c>
      <c r="V3854">
        <v>0</v>
      </c>
      <c r="W3854" s="26">
        <v>0.62320861748</v>
      </c>
      <c r="X3854" s="26">
        <v>35.585989006590573</v>
      </c>
      <c r="Y3854" s="26">
        <v>45.821796135132367</v>
      </c>
      <c r="Z3854" s="26">
        <v>10.739026741805237</v>
      </c>
      <c r="AA3854" s="26">
        <v>4.8612336377245082</v>
      </c>
      <c r="AB3854" s="26">
        <v>10.524279892014889</v>
      </c>
      <c r="AC3854" s="26">
        <v>347.34596915223585</v>
      </c>
      <c r="AD3854" s="26">
        <v>0</v>
      </c>
      <c r="AE3854" s="26">
        <v>455.50150318298341</v>
      </c>
    </row>
    <row r="3855" spans="1:31" x14ac:dyDescent="0.3">
      <c r="A3855">
        <v>2770790</v>
      </c>
      <c r="B3855">
        <v>1</v>
      </c>
      <c r="C3855" t="s">
        <v>81</v>
      </c>
      <c r="D3855" t="s">
        <v>115</v>
      </c>
      <c r="E3855" t="s">
        <v>146</v>
      </c>
      <c r="F3855" t="s">
        <v>10917</v>
      </c>
      <c r="G3855" t="s">
        <v>148</v>
      </c>
      <c r="H3855" t="s">
        <v>149</v>
      </c>
      <c r="I3855" t="s">
        <v>136</v>
      </c>
      <c r="J3855" t="s">
        <v>137</v>
      </c>
      <c r="K3855" t="s">
        <v>138</v>
      </c>
      <c r="L3855" t="s">
        <v>10918</v>
      </c>
      <c r="M3855" t="s">
        <v>10919</v>
      </c>
      <c r="N3855" s="26">
        <v>3.3205555549999999</v>
      </c>
      <c r="O3855">
        <v>0</v>
      </c>
      <c r="P3855">
        <v>6</v>
      </c>
      <c r="Q3855">
        <v>0</v>
      </c>
      <c r="R3855">
        <v>12</v>
      </c>
      <c r="S3855">
        <v>0</v>
      </c>
      <c r="T3855">
        <v>1</v>
      </c>
      <c r="U3855">
        <v>0</v>
      </c>
      <c r="V3855">
        <v>0</v>
      </c>
      <c r="W3855" s="26">
        <v>0</v>
      </c>
      <c r="X3855" s="26">
        <v>0.19360491477252167</v>
      </c>
      <c r="Y3855" s="26">
        <v>0</v>
      </c>
      <c r="Z3855" s="26">
        <v>6.8435086190356369</v>
      </c>
      <c r="AA3855" s="26">
        <v>0</v>
      </c>
      <c r="AB3855" s="26">
        <v>0</v>
      </c>
      <c r="AC3855" s="26">
        <v>0</v>
      </c>
      <c r="AD3855" s="26">
        <v>0</v>
      </c>
      <c r="AE3855" s="26">
        <v>7.0371135338081583</v>
      </c>
    </row>
    <row r="3856" spans="1:31" x14ac:dyDescent="0.3">
      <c r="A3856">
        <v>2770693</v>
      </c>
      <c r="B3856">
        <v>2</v>
      </c>
      <c r="C3856" t="s">
        <v>80</v>
      </c>
      <c r="D3856" t="s">
        <v>85</v>
      </c>
      <c r="E3856" t="s">
        <v>141</v>
      </c>
      <c r="F3856" t="s">
        <v>10920</v>
      </c>
      <c r="G3856" t="s">
        <v>143</v>
      </c>
      <c r="H3856" t="s">
        <v>135</v>
      </c>
      <c r="I3856" t="s">
        <v>136</v>
      </c>
      <c r="J3856" t="s">
        <v>137</v>
      </c>
      <c r="K3856" t="s">
        <v>138</v>
      </c>
      <c r="L3856" t="s">
        <v>10921</v>
      </c>
      <c r="M3856" t="s">
        <v>10922</v>
      </c>
      <c r="N3856" s="26">
        <v>0.86694444400000004</v>
      </c>
      <c r="O3856">
        <v>0</v>
      </c>
      <c r="P3856">
        <v>668</v>
      </c>
      <c r="Q3856">
        <v>0</v>
      </c>
      <c r="R3856">
        <v>0</v>
      </c>
      <c r="S3856">
        <v>0</v>
      </c>
      <c r="T3856">
        <v>235</v>
      </c>
      <c r="U3856">
        <v>0</v>
      </c>
      <c r="V3856">
        <v>1</v>
      </c>
      <c r="W3856" s="26">
        <v>0</v>
      </c>
      <c r="X3856" s="26">
        <v>115.61049936484351</v>
      </c>
      <c r="Y3856" s="26">
        <v>0</v>
      </c>
      <c r="Z3856" s="26">
        <v>0</v>
      </c>
      <c r="AA3856" s="26">
        <v>0</v>
      </c>
      <c r="AB3856" s="26">
        <v>171.69913254005857</v>
      </c>
      <c r="AC3856" s="26">
        <v>0</v>
      </c>
      <c r="AD3856" s="26">
        <v>4.5655211966479046</v>
      </c>
      <c r="AE3856" s="26">
        <v>291.87515310154998</v>
      </c>
    </row>
    <row r="3857" spans="1:31" x14ac:dyDescent="0.3">
      <c r="A3857">
        <v>2770604</v>
      </c>
      <c r="B3857">
        <v>1</v>
      </c>
      <c r="C3857" t="s">
        <v>80</v>
      </c>
      <c r="D3857" t="s">
        <v>105</v>
      </c>
      <c r="E3857" t="s">
        <v>166</v>
      </c>
      <c r="F3857" t="s">
        <v>10923</v>
      </c>
      <c r="G3857" t="s">
        <v>307</v>
      </c>
      <c r="H3857" t="s">
        <v>135</v>
      </c>
      <c r="I3857" t="s">
        <v>136</v>
      </c>
      <c r="J3857" t="s">
        <v>137</v>
      </c>
      <c r="K3857" t="s">
        <v>138</v>
      </c>
      <c r="L3857" t="s">
        <v>10924</v>
      </c>
      <c r="M3857" t="s">
        <v>10925</v>
      </c>
      <c r="N3857" s="26">
        <v>3.6472222219999999</v>
      </c>
      <c r="O3857">
        <v>0</v>
      </c>
      <c r="P3857">
        <v>56</v>
      </c>
      <c r="Q3857">
        <v>0</v>
      </c>
      <c r="R3857">
        <v>0</v>
      </c>
      <c r="S3857">
        <v>0</v>
      </c>
      <c r="T3857">
        <v>13</v>
      </c>
      <c r="U3857">
        <v>0</v>
      </c>
      <c r="V3857">
        <v>0</v>
      </c>
      <c r="W3857" s="26">
        <v>0</v>
      </c>
      <c r="X3857" s="26">
        <v>42.549211612183164</v>
      </c>
      <c r="Y3857" s="26">
        <v>0</v>
      </c>
      <c r="Z3857" s="26">
        <v>0</v>
      </c>
      <c r="AA3857" s="26">
        <v>0</v>
      </c>
      <c r="AB3857" s="26">
        <v>33.290161302835671</v>
      </c>
      <c r="AC3857" s="26">
        <v>0</v>
      </c>
      <c r="AD3857" s="26">
        <v>0</v>
      </c>
      <c r="AE3857" s="26">
        <v>75.839372915018828</v>
      </c>
    </row>
    <row r="3858" spans="1:31" x14ac:dyDescent="0.3">
      <c r="A3858">
        <v>2770598</v>
      </c>
      <c r="B3858">
        <v>1</v>
      </c>
      <c r="C3858" t="s">
        <v>81</v>
      </c>
      <c r="D3858" t="s">
        <v>113</v>
      </c>
      <c r="E3858" t="s">
        <v>157</v>
      </c>
      <c r="F3858" t="s">
        <v>10926</v>
      </c>
      <c r="G3858" t="s">
        <v>628</v>
      </c>
      <c r="H3858" t="s">
        <v>149</v>
      </c>
      <c r="I3858" t="s">
        <v>136</v>
      </c>
      <c r="J3858" t="s">
        <v>137</v>
      </c>
      <c r="K3858" t="s">
        <v>187</v>
      </c>
      <c r="L3858" t="s">
        <v>10927</v>
      </c>
      <c r="M3858" t="s">
        <v>10928</v>
      </c>
      <c r="N3858" s="26">
        <v>5.8577777769999999</v>
      </c>
      <c r="O3858">
        <v>4</v>
      </c>
      <c r="P3858">
        <v>1566</v>
      </c>
      <c r="Q3858">
        <v>7</v>
      </c>
      <c r="R3858">
        <v>39</v>
      </c>
      <c r="S3858">
        <v>2</v>
      </c>
      <c r="T3858">
        <v>316</v>
      </c>
      <c r="U3858">
        <v>0</v>
      </c>
      <c r="V3858">
        <v>0</v>
      </c>
      <c r="W3858" s="26">
        <v>3.4374572607599991</v>
      </c>
      <c r="X3858" s="26">
        <v>1871.2500262188355</v>
      </c>
      <c r="Y3858" s="26">
        <v>10.267792115466493</v>
      </c>
      <c r="Z3858" s="26">
        <v>80.132760306018142</v>
      </c>
      <c r="AA3858" s="26">
        <v>0.71901837850824124</v>
      </c>
      <c r="AB3858" s="26">
        <v>1060.0675138198724</v>
      </c>
      <c r="AC3858" s="26">
        <v>0</v>
      </c>
      <c r="AD3858" s="26">
        <v>0</v>
      </c>
      <c r="AE3858" s="26">
        <v>3025.8745680994607</v>
      </c>
    </row>
    <row r="3859" spans="1:31" x14ac:dyDescent="0.3">
      <c r="A3859">
        <v>2770613</v>
      </c>
      <c r="B3859">
        <v>1</v>
      </c>
      <c r="C3859" t="s">
        <v>80</v>
      </c>
      <c r="D3859" t="s">
        <v>92</v>
      </c>
      <c r="E3859" t="s">
        <v>157</v>
      </c>
      <c r="F3859" t="s">
        <v>10929</v>
      </c>
      <c r="G3859" t="s">
        <v>628</v>
      </c>
      <c r="H3859" t="s">
        <v>149</v>
      </c>
      <c r="I3859" t="s">
        <v>136</v>
      </c>
      <c r="J3859" t="s">
        <v>137</v>
      </c>
      <c r="K3859" t="s">
        <v>187</v>
      </c>
      <c r="L3859" t="s">
        <v>10930</v>
      </c>
      <c r="M3859" t="s">
        <v>10931</v>
      </c>
      <c r="N3859" s="26">
        <v>4.4874999999999998</v>
      </c>
      <c r="O3859">
        <v>0</v>
      </c>
      <c r="P3859">
        <v>954</v>
      </c>
      <c r="Q3859">
        <v>1</v>
      </c>
      <c r="R3859">
        <v>299</v>
      </c>
      <c r="S3859">
        <v>6</v>
      </c>
      <c r="T3859">
        <v>95</v>
      </c>
      <c r="U3859">
        <v>0</v>
      </c>
      <c r="V3859">
        <v>0</v>
      </c>
      <c r="W3859" s="26">
        <v>0</v>
      </c>
      <c r="X3859" s="26">
        <v>818.61807007593256</v>
      </c>
      <c r="Y3859" s="26">
        <v>1.1500464687514689</v>
      </c>
      <c r="Z3859" s="26">
        <v>144.6686221317797</v>
      </c>
      <c r="AA3859" s="26">
        <v>105.70744285292062</v>
      </c>
      <c r="AB3859" s="26">
        <v>696.67466062082281</v>
      </c>
      <c r="AC3859" s="26">
        <v>0</v>
      </c>
      <c r="AD3859" s="26">
        <v>0</v>
      </c>
      <c r="AE3859" s="26">
        <v>1766.818842150207</v>
      </c>
    </row>
    <row r="3860" spans="1:31" x14ac:dyDescent="0.3">
      <c r="A3860">
        <v>2770945</v>
      </c>
      <c r="B3860">
        <v>1</v>
      </c>
      <c r="C3860" t="s">
        <v>80</v>
      </c>
      <c r="D3860" t="s">
        <v>105</v>
      </c>
      <c r="E3860" t="s">
        <v>166</v>
      </c>
      <c r="F3860" t="s">
        <v>10923</v>
      </c>
      <c r="G3860" t="s">
        <v>143</v>
      </c>
      <c r="H3860" t="s">
        <v>135</v>
      </c>
      <c r="I3860" t="s">
        <v>136</v>
      </c>
      <c r="J3860" t="s">
        <v>137</v>
      </c>
      <c r="K3860" t="s">
        <v>138</v>
      </c>
      <c r="L3860" t="s">
        <v>10932</v>
      </c>
      <c r="M3860" t="s">
        <v>10933</v>
      </c>
      <c r="N3860" s="26">
        <v>0.436111111</v>
      </c>
      <c r="O3860">
        <v>0</v>
      </c>
      <c r="P3860">
        <v>56</v>
      </c>
      <c r="Q3860">
        <v>0</v>
      </c>
      <c r="R3860">
        <v>0</v>
      </c>
      <c r="S3860">
        <v>0</v>
      </c>
      <c r="T3860">
        <v>13</v>
      </c>
      <c r="U3860">
        <v>0</v>
      </c>
      <c r="V3860">
        <v>0</v>
      </c>
      <c r="W3860" s="26">
        <v>0</v>
      </c>
      <c r="X3860" s="26">
        <v>5.9577562339069079</v>
      </c>
      <c r="Y3860" s="26">
        <v>0</v>
      </c>
      <c r="Z3860" s="26">
        <v>0</v>
      </c>
      <c r="AA3860" s="26">
        <v>0</v>
      </c>
      <c r="AB3860" s="26">
        <v>3.2004713412904398</v>
      </c>
      <c r="AC3860" s="26">
        <v>0</v>
      </c>
      <c r="AD3860" s="26">
        <v>0</v>
      </c>
      <c r="AE3860" s="26">
        <v>9.1582275751973476</v>
      </c>
    </row>
    <row r="3861" spans="1:31" x14ac:dyDescent="0.3">
      <c r="A3861">
        <v>2770544</v>
      </c>
      <c r="B3861">
        <v>1</v>
      </c>
      <c r="C3861" t="s">
        <v>81</v>
      </c>
      <c r="D3861" t="s">
        <v>120</v>
      </c>
      <c r="E3861" t="s">
        <v>157</v>
      </c>
      <c r="F3861" t="s">
        <v>10934</v>
      </c>
      <c r="G3861" t="s">
        <v>159</v>
      </c>
      <c r="H3861" t="s">
        <v>149</v>
      </c>
      <c r="I3861" t="s">
        <v>136</v>
      </c>
      <c r="J3861" t="s">
        <v>137</v>
      </c>
      <c r="K3861" t="s">
        <v>138</v>
      </c>
      <c r="L3861" t="s">
        <v>10935</v>
      </c>
      <c r="M3861" t="s">
        <v>10936</v>
      </c>
      <c r="N3861" s="26">
        <v>1.1972222219999999</v>
      </c>
      <c r="O3861">
        <v>0</v>
      </c>
      <c r="P3861">
        <v>483</v>
      </c>
      <c r="Q3861">
        <v>0</v>
      </c>
      <c r="R3861">
        <v>10</v>
      </c>
      <c r="S3861">
        <v>0</v>
      </c>
      <c r="T3861">
        <v>56</v>
      </c>
      <c r="U3861">
        <v>0</v>
      </c>
      <c r="V3861">
        <v>0</v>
      </c>
      <c r="W3861" s="26">
        <v>0</v>
      </c>
      <c r="X3861" s="26">
        <v>74.014777682371403</v>
      </c>
      <c r="Y3861" s="26">
        <v>0</v>
      </c>
      <c r="Z3861" s="26">
        <v>11.278299201577916</v>
      </c>
      <c r="AA3861" s="26">
        <v>0</v>
      </c>
      <c r="AB3861" s="26">
        <v>17.24838139496952</v>
      </c>
      <c r="AC3861" s="26">
        <v>0</v>
      </c>
      <c r="AD3861" s="26">
        <v>0</v>
      </c>
      <c r="AE3861" s="26">
        <v>102.54145827891884</v>
      </c>
    </row>
    <row r="3862" spans="1:31" x14ac:dyDescent="0.3">
      <c r="A3862">
        <v>2770467</v>
      </c>
      <c r="B3862">
        <v>1</v>
      </c>
      <c r="C3862" t="s">
        <v>81</v>
      </c>
      <c r="D3862" t="s">
        <v>112</v>
      </c>
      <c r="E3862" t="s">
        <v>170</v>
      </c>
      <c r="F3862" t="s">
        <v>10937</v>
      </c>
      <c r="G3862" t="s">
        <v>204</v>
      </c>
      <c r="H3862" t="s">
        <v>135</v>
      </c>
      <c r="I3862" t="s">
        <v>136</v>
      </c>
      <c r="J3862" t="s">
        <v>137</v>
      </c>
      <c r="K3862" t="s">
        <v>138</v>
      </c>
      <c r="L3862" t="s">
        <v>10938</v>
      </c>
      <c r="M3862" t="s">
        <v>10939</v>
      </c>
      <c r="N3862" s="26">
        <v>3.5724999999999998</v>
      </c>
      <c r="O3862">
        <v>0</v>
      </c>
      <c r="P3862">
        <v>337</v>
      </c>
      <c r="Q3862">
        <v>0</v>
      </c>
      <c r="R3862">
        <v>0</v>
      </c>
      <c r="S3862">
        <v>0</v>
      </c>
      <c r="T3862">
        <v>6</v>
      </c>
      <c r="U3862">
        <v>0</v>
      </c>
      <c r="V3862">
        <v>0</v>
      </c>
      <c r="W3862" s="26">
        <v>0</v>
      </c>
      <c r="X3862" s="26">
        <v>187.21320027840159</v>
      </c>
      <c r="Y3862" s="26">
        <v>0</v>
      </c>
      <c r="Z3862" s="26">
        <v>0</v>
      </c>
      <c r="AA3862" s="26">
        <v>0</v>
      </c>
      <c r="AB3862" s="26">
        <v>4.8060685712144435</v>
      </c>
      <c r="AC3862" s="26">
        <v>0</v>
      </c>
      <c r="AD3862" s="26">
        <v>0</v>
      </c>
      <c r="AE3862" s="26">
        <v>192.01926884961603</v>
      </c>
    </row>
    <row r="3863" spans="1:31" x14ac:dyDescent="0.3">
      <c r="A3863">
        <v>2771022</v>
      </c>
      <c r="B3863">
        <v>1</v>
      </c>
      <c r="C3863" t="s">
        <v>80</v>
      </c>
      <c r="D3863" t="s">
        <v>94</v>
      </c>
      <c r="E3863" t="s">
        <v>141</v>
      </c>
      <c r="F3863" t="s">
        <v>10940</v>
      </c>
      <c r="G3863" t="s">
        <v>143</v>
      </c>
      <c r="H3863" t="s">
        <v>135</v>
      </c>
      <c r="I3863" t="s">
        <v>136</v>
      </c>
      <c r="J3863" t="s">
        <v>137</v>
      </c>
      <c r="K3863" t="s">
        <v>138</v>
      </c>
      <c r="L3863" t="s">
        <v>10941</v>
      </c>
      <c r="M3863" t="s">
        <v>10942</v>
      </c>
      <c r="N3863" s="26">
        <v>0.55416666599999997</v>
      </c>
      <c r="O3863">
        <v>0</v>
      </c>
      <c r="P3863">
        <v>105</v>
      </c>
      <c r="Q3863">
        <v>0</v>
      </c>
      <c r="R3863">
        <v>0</v>
      </c>
      <c r="S3863">
        <v>0</v>
      </c>
      <c r="T3863">
        <v>14</v>
      </c>
      <c r="U3863">
        <v>0</v>
      </c>
      <c r="V3863">
        <v>0</v>
      </c>
      <c r="W3863" s="26">
        <v>0</v>
      </c>
      <c r="X3863" s="26">
        <v>7.1620372000611034</v>
      </c>
      <c r="Y3863" s="26">
        <v>0</v>
      </c>
      <c r="Z3863" s="26">
        <v>0</v>
      </c>
      <c r="AA3863" s="26">
        <v>0</v>
      </c>
      <c r="AB3863" s="26">
        <v>4.3393531591675121</v>
      </c>
      <c r="AC3863" s="26">
        <v>0</v>
      </c>
      <c r="AD3863" s="26">
        <v>0</v>
      </c>
      <c r="AE3863" s="26">
        <v>11.501390359228616</v>
      </c>
    </row>
    <row r="3864" spans="1:31" x14ac:dyDescent="0.3">
      <c r="A3864">
        <v>2770776</v>
      </c>
      <c r="B3864">
        <v>1</v>
      </c>
      <c r="C3864" t="s">
        <v>80</v>
      </c>
      <c r="D3864" t="s">
        <v>100</v>
      </c>
      <c r="E3864" t="s">
        <v>170</v>
      </c>
      <c r="F3864" t="s">
        <v>10943</v>
      </c>
      <c r="G3864" t="s">
        <v>204</v>
      </c>
      <c r="H3864" t="s">
        <v>135</v>
      </c>
      <c r="I3864" t="s">
        <v>136</v>
      </c>
      <c r="J3864" t="s">
        <v>137</v>
      </c>
      <c r="K3864" t="s">
        <v>138</v>
      </c>
      <c r="L3864" t="s">
        <v>10944</v>
      </c>
      <c r="M3864" t="s">
        <v>10550</v>
      </c>
      <c r="N3864" s="26">
        <v>0.83861111099999996</v>
      </c>
      <c r="O3864">
        <v>0</v>
      </c>
      <c r="P3864">
        <v>4</v>
      </c>
      <c r="Q3864">
        <v>0</v>
      </c>
      <c r="R3864">
        <v>5</v>
      </c>
      <c r="S3864">
        <v>0</v>
      </c>
      <c r="T3864">
        <v>3</v>
      </c>
      <c r="U3864">
        <v>0</v>
      </c>
      <c r="V3864">
        <v>0</v>
      </c>
      <c r="W3864" s="26">
        <v>0</v>
      </c>
      <c r="X3864" s="26">
        <v>0.56412998673670567</v>
      </c>
      <c r="Y3864" s="26">
        <v>0</v>
      </c>
      <c r="Z3864" s="26">
        <v>0</v>
      </c>
      <c r="AA3864" s="26">
        <v>0</v>
      </c>
      <c r="AB3864" s="26">
        <v>0.78388724461542425</v>
      </c>
      <c r="AC3864" s="26">
        <v>0</v>
      </c>
      <c r="AD3864" s="26">
        <v>0</v>
      </c>
      <c r="AE3864" s="26">
        <v>1.3480172313521299</v>
      </c>
    </row>
    <row r="3865" spans="1:31" x14ac:dyDescent="0.3">
      <c r="A3865">
        <v>2770527</v>
      </c>
      <c r="B3865">
        <v>1</v>
      </c>
      <c r="C3865" t="s">
        <v>80</v>
      </c>
      <c r="D3865" t="s">
        <v>105</v>
      </c>
      <c r="E3865" t="s">
        <v>146</v>
      </c>
      <c r="F3865" t="s">
        <v>10945</v>
      </c>
      <c r="G3865" t="s">
        <v>148</v>
      </c>
      <c r="H3865" t="s">
        <v>149</v>
      </c>
      <c r="I3865" t="s">
        <v>136</v>
      </c>
      <c r="J3865" t="s">
        <v>137</v>
      </c>
      <c r="K3865" t="s">
        <v>138</v>
      </c>
      <c r="L3865" t="s">
        <v>10946</v>
      </c>
      <c r="M3865" t="s">
        <v>10947</v>
      </c>
      <c r="N3865" s="26">
        <v>1.6105555549999999</v>
      </c>
      <c r="O3865">
        <v>0</v>
      </c>
      <c r="P3865">
        <v>0</v>
      </c>
      <c r="Q3865">
        <v>0</v>
      </c>
      <c r="R3865">
        <v>0</v>
      </c>
      <c r="S3865">
        <v>6</v>
      </c>
      <c r="T3865">
        <v>0</v>
      </c>
      <c r="U3865">
        <v>0</v>
      </c>
      <c r="V3865">
        <v>0</v>
      </c>
      <c r="W3865" s="26">
        <v>0</v>
      </c>
      <c r="X3865" s="26">
        <v>0</v>
      </c>
      <c r="Y3865" s="26">
        <v>0</v>
      </c>
      <c r="Z3865" s="26">
        <v>0</v>
      </c>
      <c r="AA3865" s="26">
        <v>149.97665431220483</v>
      </c>
      <c r="AB3865" s="26">
        <v>0</v>
      </c>
      <c r="AC3865" s="26">
        <v>0</v>
      </c>
      <c r="AD3865" s="26">
        <v>0</v>
      </c>
      <c r="AE3865" s="26">
        <v>149.97665431220483</v>
      </c>
    </row>
    <row r="3866" spans="1:31" x14ac:dyDescent="0.3">
      <c r="A3866">
        <v>2770932</v>
      </c>
      <c r="B3866">
        <v>2</v>
      </c>
      <c r="C3866" t="s">
        <v>80</v>
      </c>
      <c r="D3866" t="s">
        <v>101</v>
      </c>
      <c r="E3866" t="s">
        <v>170</v>
      </c>
      <c r="F3866" t="s">
        <v>10948</v>
      </c>
      <c r="G3866" t="s">
        <v>197</v>
      </c>
      <c r="H3866" t="s">
        <v>135</v>
      </c>
      <c r="I3866" t="s">
        <v>136</v>
      </c>
      <c r="J3866" t="s">
        <v>137</v>
      </c>
      <c r="K3866" t="s">
        <v>138</v>
      </c>
      <c r="L3866" t="s">
        <v>10617</v>
      </c>
      <c r="M3866" t="s">
        <v>10949</v>
      </c>
      <c r="N3866" s="26">
        <v>2.559722222</v>
      </c>
      <c r="O3866">
        <v>0</v>
      </c>
      <c r="P3866">
        <v>79</v>
      </c>
      <c r="Q3866">
        <v>0</v>
      </c>
      <c r="R3866">
        <v>0</v>
      </c>
      <c r="S3866">
        <v>0</v>
      </c>
      <c r="T3866">
        <v>3</v>
      </c>
      <c r="U3866">
        <v>0</v>
      </c>
      <c r="V3866">
        <v>0</v>
      </c>
      <c r="W3866" s="26">
        <v>0</v>
      </c>
      <c r="X3866" s="26">
        <v>27.537821727007945</v>
      </c>
      <c r="Y3866" s="26">
        <v>0</v>
      </c>
      <c r="Z3866" s="26">
        <v>0</v>
      </c>
      <c r="AA3866" s="26">
        <v>0</v>
      </c>
      <c r="AB3866" s="26">
        <v>10.995575103541658</v>
      </c>
      <c r="AC3866" s="26">
        <v>0</v>
      </c>
      <c r="AD3866" s="26">
        <v>0</v>
      </c>
      <c r="AE3866" s="26">
        <v>38.533396830549606</v>
      </c>
    </row>
    <row r="3867" spans="1:31" x14ac:dyDescent="0.3">
      <c r="A3867">
        <v>2770507</v>
      </c>
      <c r="B3867">
        <v>1</v>
      </c>
      <c r="C3867" t="s">
        <v>81</v>
      </c>
      <c r="D3867" t="s">
        <v>123</v>
      </c>
      <c r="E3867" t="s">
        <v>170</v>
      </c>
      <c r="F3867" t="s">
        <v>9979</v>
      </c>
      <c r="G3867" t="s">
        <v>204</v>
      </c>
      <c r="H3867" t="s">
        <v>135</v>
      </c>
      <c r="I3867" t="s">
        <v>136</v>
      </c>
      <c r="J3867" t="s">
        <v>137</v>
      </c>
      <c r="K3867" t="s">
        <v>138</v>
      </c>
      <c r="L3867" t="s">
        <v>10950</v>
      </c>
      <c r="M3867" t="s">
        <v>10951</v>
      </c>
      <c r="N3867" s="26">
        <v>5.1577777769999997</v>
      </c>
      <c r="O3867">
        <v>0</v>
      </c>
      <c r="P3867">
        <v>466</v>
      </c>
      <c r="Q3867">
        <v>0</v>
      </c>
      <c r="R3867">
        <v>0</v>
      </c>
      <c r="S3867">
        <v>0</v>
      </c>
      <c r="T3867">
        <v>33</v>
      </c>
      <c r="U3867">
        <v>0</v>
      </c>
      <c r="V3867">
        <v>0</v>
      </c>
      <c r="W3867" s="26">
        <v>0</v>
      </c>
      <c r="X3867" s="26">
        <v>429.54074944663063</v>
      </c>
      <c r="Y3867" s="26">
        <v>0</v>
      </c>
      <c r="Z3867" s="26">
        <v>0</v>
      </c>
      <c r="AA3867" s="26">
        <v>0</v>
      </c>
      <c r="AB3867" s="26">
        <v>86.33772762620076</v>
      </c>
      <c r="AC3867" s="26">
        <v>0</v>
      </c>
      <c r="AD3867" s="26">
        <v>0</v>
      </c>
      <c r="AE3867" s="26">
        <v>515.8784770728314</v>
      </c>
    </row>
    <row r="3868" spans="1:31" x14ac:dyDescent="0.3">
      <c r="A3868">
        <v>2770836</v>
      </c>
      <c r="B3868">
        <v>1</v>
      </c>
      <c r="C3868" t="s">
        <v>80</v>
      </c>
      <c r="D3868" t="s">
        <v>104</v>
      </c>
      <c r="E3868" t="s">
        <v>157</v>
      </c>
      <c r="F3868" t="s">
        <v>10952</v>
      </c>
      <c r="G3868" t="s">
        <v>159</v>
      </c>
      <c r="H3868" t="s">
        <v>149</v>
      </c>
      <c r="I3868" t="s">
        <v>136</v>
      </c>
      <c r="J3868" t="s">
        <v>137</v>
      </c>
      <c r="K3868" t="s">
        <v>138</v>
      </c>
      <c r="L3868" t="s">
        <v>10953</v>
      </c>
      <c r="M3868" t="s">
        <v>10954</v>
      </c>
      <c r="N3868" s="26">
        <v>0.73722222199999998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1</v>
      </c>
      <c r="V3868">
        <v>0</v>
      </c>
      <c r="W3868" s="26">
        <v>0</v>
      </c>
      <c r="X3868" s="26">
        <v>0</v>
      </c>
      <c r="Y3868" s="26">
        <v>0</v>
      </c>
      <c r="Z3868" s="26">
        <v>0</v>
      </c>
      <c r="AA3868" s="26">
        <v>0</v>
      </c>
      <c r="AB3868" s="26">
        <v>0</v>
      </c>
      <c r="AC3868" s="26">
        <v>3.1485949096992605</v>
      </c>
      <c r="AD3868" s="26">
        <v>0</v>
      </c>
      <c r="AE3868" s="26">
        <v>3.1485949096992605</v>
      </c>
    </row>
    <row r="3869" spans="1:31" x14ac:dyDescent="0.3">
      <c r="A3869">
        <v>2770487</v>
      </c>
      <c r="B3869">
        <v>1</v>
      </c>
      <c r="C3869" t="s">
        <v>81</v>
      </c>
      <c r="D3869" t="s">
        <v>123</v>
      </c>
      <c r="E3869" t="s">
        <v>170</v>
      </c>
      <c r="F3869" t="s">
        <v>9979</v>
      </c>
      <c r="G3869" t="s">
        <v>204</v>
      </c>
      <c r="H3869" t="s">
        <v>135</v>
      </c>
      <c r="I3869" t="s">
        <v>136</v>
      </c>
      <c r="J3869" t="s">
        <v>137</v>
      </c>
      <c r="K3869" t="s">
        <v>138</v>
      </c>
      <c r="L3869" t="s">
        <v>10955</v>
      </c>
      <c r="M3869" t="s">
        <v>10956</v>
      </c>
      <c r="N3869" s="26">
        <v>2.4666666660000001</v>
      </c>
      <c r="O3869">
        <v>0</v>
      </c>
      <c r="P3869">
        <v>466</v>
      </c>
      <c r="Q3869">
        <v>0</v>
      </c>
      <c r="R3869">
        <v>0</v>
      </c>
      <c r="S3869">
        <v>0</v>
      </c>
      <c r="T3869">
        <v>33</v>
      </c>
      <c r="U3869">
        <v>0</v>
      </c>
      <c r="V3869">
        <v>0</v>
      </c>
      <c r="W3869" s="26">
        <v>0</v>
      </c>
      <c r="X3869" s="26">
        <v>176.05625763587162</v>
      </c>
      <c r="Y3869" s="26">
        <v>0</v>
      </c>
      <c r="Z3869" s="26">
        <v>0</v>
      </c>
      <c r="AA3869" s="26">
        <v>0</v>
      </c>
      <c r="AB3869" s="26">
        <v>23.033225069110578</v>
      </c>
      <c r="AC3869" s="26">
        <v>0</v>
      </c>
      <c r="AD3869" s="26">
        <v>0</v>
      </c>
      <c r="AE3869" s="26">
        <v>199.0894827049822</v>
      </c>
    </row>
    <row r="3870" spans="1:31" x14ac:dyDescent="0.3">
      <c r="A3870">
        <v>2770607</v>
      </c>
      <c r="B3870">
        <v>1</v>
      </c>
      <c r="C3870" t="s">
        <v>80</v>
      </c>
      <c r="D3870" t="s">
        <v>98</v>
      </c>
      <c r="E3870" t="s">
        <v>146</v>
      </c>
      <c r="F3870" t="s">
        <v>10957</v>
      </c>
      <c r="G3870" t="s">
        <v>186</v>
      </c>
      <c r="H3870" t="s">
        <v>149</v>
      </c>
      <c r="I3870" t="s">
        <v>136</v>
      </c>
      <c r="J3870" t="s">
        <v>137</v>
      </c>
      <c r="K3870" t="s">
        <v>187</v>
      </c>
      <c r="L3870" t="s">
        <v>10625</v>
      </c>
      <c r="M3870" t="s">
        <v>10958</v>
      </c>
      <c r="N3870" s="26">
        <v>7.4530555549999997</v>
      </c>
      <c r="O3870">
        <v>0</v>
      </c>
      <c r="P3870">
        <v>166</v>
      </c>
      <c r="Q3870">
        <v>0</v>
      </c>
      <c r="R3870">
        <v>5</v>
      </c>
      <c r="S3870">
        <v>0</v>
      </c>
      <c r="T3870">
        <v>29</v>
      </c>
      <c r="U3870">
        <v>0</v>
      </c>
      <c r="V3870">
        <v>0</v>
      </c>
      <c r="W3870" s="26">
        <v>0</v>
      </c>
      <c r="X3870" s="26">
        <v>261.62997417586769</v>
      </c>
      <c r="Y3870" s="26">
        <v>0</v>
      </c>
      <c r="Z3870" s="26">
        <v>3.7193823433393831</v>
      </c>
      <c r="AA3870" s="26">
        <v>0</v>
      </c>
      <c r="AB3870" s="26">
        <v>82.340830433520608</v>
      </c>
      <c r="AC3870" s="26">
        <v>0</v>
      </c>
      <c r="AD3870" s="26">
        <v>0</v>
      </c>
      <c r="AE3870" s="26">
        <v>347.69018695272769</v>
      </c>
    </row>
    <row r="3871" spans="1:31" x14ac:dyDescent="0.3">
      <c r="A3871">
        <v>2770985</v>
      </c>
      <c r="B3871">
        <v>1</v>
      </c>
      <c r="C3871" t="s">
        <v>81</v>
      </c>
      <c r="D3871" t="s">
        <v>128</v>
      </c>
      <c r="E3871" t="s">
        <v>132</v>
      </c>
      <c r="F3871" t="s">
        <v>10959</v>
      </c>
      <c r="G3871" t="s">
        <v>134</v>
      </c>
      <c r="H3871" t="s">
        <v>135</v>
      </c>
      <c r="I3871" t="s">
        <v>136</v>
      </c>
      <c r="J3871" t="s">
        <v>137</v>
      </c>
      <c r="K3871" t="s">
        <v>138</v>
      </c>
      <c r="L3871" t="s">
        <v>10960</v>
      </c>
      <c r="M3871" t="s">
        <v>10961</v>
      </c>
      <c r="N3871" s="26">
        <v>5.4113888880000003</v>
      </c>
      <c r="O3871">
        <v>0</v>
      </c>
      <c r="P3871">
        <v>5</v>
      </c>
      <c r="Q3871">
        <v>0</v>
      </c>
      <c r="R3871">
        <v>0</v>
      </c>
      <c r="S3871">
        <v>0</v>
      </c>
      <c r="T3871">
        <v>1</v>
      </c>
      <c r="U3871">
        <v>0</v>
      </c>
      <c r="V3871">
        <v>0</v>
      </c>
      <c r="W3871" s="26">
        <v>0</v>
      </c>
      <c r="X3871" s="26">
        <v>6.4313392795662416</v>
      </c>
      <c r="Y3871" s="26">
        <v>0</v>
      </c>
      <c r="Z3871" s="26">
        <v>0</v>
      </c>
      <c r="AA3871" s="26">
        <v>0</v>
      </c>
      <c r="AB3871" s="26">
        <v>1.0072185578956812</v>
      </c>
      <c r="AC3871" s="26">
        <v>0</v>
      </c>
      <c r="AD3871" s="26">
        <v>0</v>
      </c>
      <c r="AE3871" s="26">
        <v>7.4385578374619232</v>
      </c>
    </row>
    <row r="3872" spans="1:31" x14ac:dyDescent="0.3">
      <c r="A3872">
        <v>2770693</v>
      </c>
      <c r="B3872">
        <v>1</v>
      </c>
      <c r="C3872" t="s">
        <v>80</v>
      </c>
      <c r="D3872" t="s">
        <v>85</v>
      </c>
      <c r="E3872" t="s">
        <v>166</v>
      </c>
      <c r="F3872" t="s">
        <v>10962</v>
      </c>
      <c r="G3872" t="s">
        <v>143</v>
      </c>
      <c r="H3872" t="s">
        <v>135</v>
      </c>
      <c r="I3872" t="s">
        <v>136</v>
      </c>
      <c r="J3872" t="s">
        <v>137</v>
      </c>
      <c r="K3872" t="s">
        <v>138</v>
      </c>
      <c r="L3872" t="s">
        <v>10963</v>
      </c>
      <c r="M3872" t="s">
        <v>10921</v>
      </c>
      <c r="N3872" s="26">
        <v>0.198333333</v>
      </c>
      <c r="O3872">
        <v>0</v>
      </c>
      <c r="P3872">
        <v>95</v>
      </c>
      <c r="Q3872">
        <v>0</v>
      </c>
      <c r="R3872">
        <v>0</v>
      </c>
      <c r="S3872">
        <v>0</v>
      </c>
      <c r="T3872">
        <v>33</v>
      </c>
      <c r="U3872">
        <v>0</v>
      </c>
      <c r="V3872">
        <v>0</v>
      </c>
      <c r="W3872" s="26">
        <v>0</v>
      </c>
      <c r="X3872" s="26">
        <v>3.6177673450375236</v>
      </c>
      <c r="Y3872" s="26">
        <v>0</v>
      </c>
      <c r="Z3872" s="26">
        <v>0</v>
      </c>
      <c r="AA3872" s="26">
        <v>0</v>
      </c>
      <c r="AB3872" s="26">
        <v>3.9561075760713522</v>
      </c>
      <c r="AC3872" s="26">
        <v>0</v>
      </c>
      <c r="AD3872" s="26">
        <v>0</v>
      </c>
      <c r="AE3872" s="26">
        <v>7.5738749211088763</v>
      </c>
    </row>
    <row r="3873" spans="1:31" x14ac:dyDescent="0.3">
      <c r="A3873">
        <v>2771091</v>
      </c>
      <c r="B3873">
        <v>1</v>
      </c>
      <c r="C3873" t="s">
        <v>80</v>
      </c>
      <c r="D3873" t="s">
        <v>82</v>
      </c>
      <c r="E3873" t="s">
        <v>170</v>
      </c>
      <c r="F3873" t="s">
        <v>10964</v>
      </c>
      <c r="G3873" t="s">
        <v>204</v>
      </c>
      <c r="H3873" t="s">
        <v>135</v>
      </c>
      <c r="I3873" t="s">
        <v>136</v>
      </c>
      <c r="J3873" t="s">
        <v>137</v>
      </c>
      <c r="K3873" t="s">
        <v>138</v>
      </c>
      <c r="L3873" t="s">
        <v>10965</v>
      </c>
      <c r="M3873" t="s">
        <v>10966</v>
      </c>
      <c r="N3873" s="26">
        <v>0.46111111100000002</v>
      </c>
      <c r="O3873">
        <v>0</v>
      </c>
      <c r="P3873">
        <v>146</v>
      </c>
      <c r="Q3873">
        <v>0</v>
      </c>
      <c r="R3873">
        <v>0</v>
      </c>
      <c r="S3873">
        <v>0</v>
      </c>
      <c r="T3873">
        <v>4</v>
      </c>
      <c r="U3873">
        <v>0</v>
      </c>
      <c r="V3873">
        <v>0</v>
      </c>
      <c r="W3873" s="26">
        <v>0</v>
      </c>
      <c r="X3873" s="26">
        <v>21.88943655342289</v>
      </c>
      <c r="Y3873" s="26">
        <v>0</v>
      </c>
      <c r="Z3873" s="26">
        <v>0</v>
      </c>
      <c r="AA3873" s="26">
        <v>0</v>
      </c>
      <c r="AB3873" s="26">
        <v>0.24453246091736003</v>
      </c>
      <c r="AC3873" s="26">
        <v>0</v>
      </c>
      <c r="AD3873" s="26">
        <v>0</v>
      </c>
      <c r="AE3873" s="26">
        <v>22.133969014340249</v>
      </c>
    </row>
    <row r="3874" spans="1:31" x14ac:dyDescent="0.3">
      <c r="A3874">
        <v>2770610</v>
      </c>
      <c r="B3874">
        <v>1</v>
      </c>
      <c r="C3874" t="s">
        <v>80</v>
      </c>
      <c r="D3874" t="s">
        <v>108</v>
      </c>
      <c r="E3874" t="s">
        <v>170</v>
      </c>
      <c r="F3874" t="s">
        <v>10967</v>
      </c>
      <c r="G3874" t="s">
        <v>425</v>
      </c>
      <c r="H3874" t="s">
        <v>135</v>
      </c>
      <c r="I3874" t="s">
        <v>136</v>
      </c>
      <c r="J3874" t="s">
        <v>137</v>
      </c>
      <c r="K3874" t="s">
        <v>138</v>
      </c>
      <c r="L3874" t="s">
        <v>10968</v>
      </c>
      <c r="M3874" t="s">
        <v>10969</v>
      </c>
      <c r="N3874" s="26">
        <v>5.6216666660000003</v>
      </c>
      <c r="O3874">
        <v>0</v>
      </c>
      <c r="P3874">
        <v>16</v>
      </c>
      <c r="Q3874">
        <v>0</v>
      </c>
      <c r="R3874">
        <v>2</v>
      </c>
      <c r="S3874">
        <v>0</v>
      </c>
      <c r="T3874">
        <v>2</v>
      </c>
      <c r="U3874">
        <v>0</v>
      </c>
      <c r="V3874">
        <v>0</v>
      </c>
      <c r="W3874" s="26">
        <v>0</v>
      </c>
      <c r="X3874" s="26">
        <v>10.172491808926669</v>
      </c>
      <c r="Y3874" s="26">
        <v>0</v>
      </c>
      <c r="Z3874" s="26">
        <v>0</v>
      </c>
      <c r="AA3874" s="26">
        <v>0</v>
      </c>
      <c r="AB3874" s="26">
        <v>0</v>
      </c>
      <c r="AC3874" s="26">
        <v>0</v>
      </c>
      <c r="AD3874" s="26">
        <v>0</v>
      </c>
      <c r="AE3874" s="26">
        <v>10.172491808926669</v>
      </c>
    </row>
    <row r="3875" spans="1:31" x14ac:dyDescent="0.3">
      <c r="A3875">
        <v>2770587</v>
      </c>
      <c r="B3875">
        <v>1</v>
      </c>
      <c r="C3875" t="s">
        <v>81</v>
      </c>
      <c r="D3875" t="s">
        <v>128</v>
      </c>
      <c r="E3875" t="s">
        <v>146</v>
      </c>
      <c r="F3875" t="s">
        <v>10970</v>
      </c>
      <c r="G3875" t="s">
        <v>186</v>
      </c>
      <c r="H3875" t="s">
        <v>149</v>
      </c>
      <c r="I3875" t="s">
        <v>136</v>
      </c>
      <c r="J3875" t="s">
        <v>137</v>
      </c>
      <c r="K3875" t="s">
        <v>187</v>
      </c>
      <c r="L3875" t="s">
        <v>10713</v>
      </c>
      <c r="M3875" t="s">
        <v>10971</v>
      </c>
      <c r="N3875" s="26">
        <v>6.699166666</v>
      </c>
      <c r="O3875">
        <v>0</v>
      </c>
      <c r="P3875">
        <v>2079</v>
      </c>
      <c r="Q3875">
        <v>0</v>
      </c>
      <c r="R3875">
        <v>0</v>
      </c>
      <c r="S3875">
        <v>0</v>
      </c>
      <c r="T3875">
        <v>121</v>
      </c>
      <c r="U3875">
        <v>0</v>
      </c>
      <c r="V3875">
        <v>1</v>
      </c>
      <c r="W3875" s="26">
        <v>0</v>
      </c>
      <c r="X3875" s="26">
        <v>2657.7695214997457</v>
      </c>
      <c r="Y3875" s="26">
        <v>0</v>
      </c>
      <c r="Z3875" s="26">
        <v>0</v>
      </c>
      <c r="AA3875" s="26">
        <v>0</v>
      </c>
      <c r="AB3875" s="26">
        <v>847.9300530625793</v>
      </c>
      <c r="AC3875" s="26">
        <v>0</v>
      </c>
      <c r="AD3875" s="26">
        <v>141.91746136666083</v>
      </c>
      <c r="AE3875" s="26">
        <v>3647.6170359289858</v>
      </c>
    </row>
    <row r="3876" spans="1:31" x14ac:dyDescent="0.3">
      <c r="A3876">
        <v>2770524</v>
      </c>
      <c r="B3876">
        <v>1</v>
      </c>
      <c r="C3876" t="s">
        <v>80</v>
      </c>
      <c r="D3876" t="s">
        <v>105</v>
      </c>
      <c r="E3876" t="s">
        <v>170</v>
      </c>
      <c r="F3876" t="s">
        <v>7019</v>
      </c>
      <c r="G3876" t="s">
        <v>2710</v>
      </c>
      <c r="H3876" t="s">
        <v>135</v>
      </c>
      <c r="I3876" t="s">
        <v>136</v>
      </c>
      <c r="J3876" t="s">
        <v>137</v>
      </c>
      <c r="K3876" t="s">
        <v>138</v>
      </c>
      <c r="L3876" t="s">
        <v>10972</v>
      </c>
      <c r="M3876" t="s">
        <v>10973</v>
      </c>
      <c r="N3876" s="26">
        <v>6.5708333330000004</v>
      </c>
      <c r="O3876">
        <v>0</v>
      </c>
      <c r="P3876">
        <v>137</v>
      </c>
      <c r="Q3876">
        <v>0</v>
      </c>
      <c r="R3876">
        <v>0</v>
      </c>
      <c r="S3876">
        <v>0</v>
      </c>
      <c r="T3876">
        <v>2</v>
      </c>
      <c r="U3876">
        <v>0</v>
      </c>
      <c r="V3876">
        <v>0</v>
      </c>
      <c r="W3876" s="26">
        <v>0</v>
      </c>
      <c r="X3876" s="26">
        <v>222.67228382314562</v>
      </c>
      <c r="Y3876" s="26">
        <v>0</v>
      </c>
      <c r="Z3876" s="26">
        <v>0</v>
      </c>
      <c r="AA3876" s="26">
        <v>0</v>
      </c>
      <c r="AB3876" s="26">
        <v>1.7811325382043943</v>
      </c>
      <c r="AC3876" s="26">
        <v>0</v>
      </c>
      <c r="AD3876" s="26">
        <v>0</v>
      </c>
      <c r="AE3876" s="26">
        <v>224.45341636135001</v>
      </c>
    </row>
    <row r="3877" spans="1:31" x14ac:dyDescent="0.3">
      <c r="A3877">
        <v>2770570</v>
      </c>
      <c r="B3877">
        <v>1</v>
      </c>
      <c r="C3877" t="s">
        <v>81</v>
      </c>
      <c r="D3877" t="s">
        <v>122</v>
      </c>
      <c r="E3877" t="s">
        <v>132</v>
      </c>
      <c r="F3877" t="s">
        <v>10202</v>
      </c>
      <c r="G3877" t="s">
        <v>134</v>
      </c>
      <c r="H3877" t="s">
        <v>135</v>
      </c>
      <c r="I3877" t="s">
        <v>136</v>
      </c>
      <c r="J3877" t="s">
        <v>137</v>
      </c>
      <c r="K3877" t="s">
        <v>138</v>
      </c>
      <c r="L3877" t="s">
        <v>10974</v>
      </c>
      <c r="M3877" t="s">
        <v>10975</v>
      </c>
      <c r="N3877" s="26">
        <v>2.9883333329999999</v>
      </c>
      <c r="O3877">
        <v>0</v>
      </c>
      <c r="P3877">
        <v>10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 s="26">
        <v>0</v>
      </c>
      <c r="X3877" s="26">
        <v>8.7851740333130799</v>
      </c>
      <c r="Y3877" s="26">
        <v>0</v>
      </c>
      <c r="Z3877" s="26">
        <v>0</v>
      </c>
      <c r="AA3877" s="26">
        <v>0</v>
      </c>
      <c r="AB3877" s="26">
        <v>0</v>
      </c>
      <c r="AC3877" s="26">
        <v>0</v>
      </c>
      <c r="AD3877" s="26">
        <v>0</v>
      </c>
      <c r="AE3877" s="26">
        <v>8.7851740333130799</v>
      </c>
    </row>
    <row r="3878" spans="1:31" x14ac:dyDescent="0.3">
      <c r="A3878">
        <v>2770627</v>
      </c>
      <c r="B3878">
        <v>1</v>
      </c>
      <c r="C3878" t="s">
        <v>81</v>
      </c>
      <c r="D3878" t="s">
        <v>115</v>
      </c>
      <c r="E3878" t="s">
        <v>170</v>
      </c>
      <c r="F3878" t="s">
        <v>10976</v>
      </c>
      <c r="G3878" t="s">
        <v>7270</v>
      </c>
      <c r="H3878" t="s">
        <v>135</v>
      </c>
      <c r="I3878" t="s">
        <v>136</v>
      </c>
      <c r="J3878" t="s">
        <v>137</v>
      </c>
      <c r="K3878" t="s">
        <v>138</v>
      </c>
      <c r="L3878" t="s">
        <v>10977</v>
      </c>
      <c r="M3878" t="s">
        <v>10978</v>
      </c>
      <c r="N3878" s="26">
        <v>4.6155555550000003</v>
      </c>
      <c r="O3878">
        <v>0</v>
      </c>
      <c r="P3878">
        <v>12</v>
      </c>
      <c r="Q3878">
        <v>0</v>
      </c>
      <c r="R3878">
        <v>1</v>
      </c>
      <c r="S3878">
        <v>0</v>
      </c>
      <c r="T3878">
        <v>0</v>
      </c>
      <c r="U3878">
        <v>0</v>
      </c>
      <c r="V3878">
        <v>0</v>
      </c>
      <c r="W3878" s="26">
        <v>0</v>
      </c>
      <c r="X3878" s="26">
        <v>0</v>
      </c>
      <c r="Y3878" s="26">
        <v>0</v>
      </c>
      <c r="Z3878" s="26">
        <v>0</v>
      </c>
      <c r="AA3878" s="26">
        <v>0</v>
      </c>
      <c r="AB3878" s="26">
        <v>0</v>
      </c>
      <c r="AC3878" s="26">
        <v>0</v>
      </c>
      <c r="AD3878" s="26">
        <v>0</v>
      </c>
      <c r="AE3878" s="26">
        <v>0</v>
      </c>
    </row>
    <row r="3879" spans="1:31" x14ac:dyDescent="0.3">
      <c r="A3879">
        <v>2771065</v>
      </c>
      <c r="B3879">
        <v>1</v>
      </c>
      <c r="C3879" t="s">
        <v>80</v>
      </c>
      <c r="D3879" t="s">
        <v>82</v>
      </c>
      <c r="E3879" t="s">
        <v>170</v>
      </c>
      <c r="F3879" t="s">
        <v>6211</v>
      </c>
      <c r="G3879" t="s">
        <v>204</v>
      </c>
      <c r="H3879" t="s">
        <v>135</v>
      </c>
      <c r="I3879" t="s">
        <v>136</v>
      </c>
      <c r="J3879" t="s">
        <v>137</v>
      </c>
      <c r="K3879" t="s">
        <v>138</v>
      </c>
      <c r="L3879" t="s">
        <v>10979</v>
      </c>
      <c r="M3879" t="s">
        <v>10980</v>
      </c>
      <c r="N3879" s="26">
        <v>0.46944444400000002</v>
      </c>
      <c r="O3879">
        <v>0</v>
      </c>
      <c r="P3879">
        <v>186</v>
      </c>
      <c r="Q3879">
        <v>0</v>
      </c>
      <c r="R3879">
        <v>0</v>
      </c>
      <c r="S3879">
        <v>0</v>
      </c>
      <c r="T3879">
        <v>6</v>
      </c>
      <c r="U3879">
        <v>0</v>
      </c>
      <c r="V3879">
        <v>0</v>
      </c>
      <c r="W3879" s="26">
        <v>0</v>
      </c>
      <c r="X3879" s="26">
        <v>28.047594822274348</v>
      </c>
      <c r="Y3879" s="26">
        <v>0</v>
      </c>
      <c r="Z3879" s="26">
        <v>0</v>
      </c>
      <c r="AA3879" s="26">
        <v>0</v>
      </c>
      <c r="AB3879" s="26">
        <v>0.53134274095942313</v>
      </c>
      <c r="AC3879" s="26">
        <v>0</v>
      </c>
      <c r="AD3879" s="26">
        <v>0</v>
      </c>
      <c r="AE3879" s="26">
        <v>28.578937563233772</v>
      </c>
    </row>
    <row r="3880" spans="1:31" x14ac:dyDescent="0.3">
      <c r="A3880">
        <v>2770673</v>
      </c>
      <c r="B3880">
        <v>1</v>
      </c>
      <c r="C3880" t="s">
        <v>80</v>
      </c>
      <c r="D3880" t="s">
        <v>83</v>
      </c>
      <c r="E3880" t="s">
        <v>170</v>
      </c>
      <c r="F3880" t="s">
        <v>10981</v>
      </c>
      <c r="G3880" t="s">
        <v>186</v>
      </c>
      <c r="H3880" t="s">
        <v>135</v>
      </c>
      <c r="I3880" t="s">
        <v>136</v>
      </c>
      <c r="J3880" t="s">
        <v>137</v>
      </c>
      <c r="K3880" t="s">
        <v>187</v>
      </c>
      <c r="L3880" t="s">
        <v>10982</v>
      </c>
      <c r="M3880" t="s">
        <v>10983</v>
      </c>
      <c r="N3880" s="26">
        <v>4.6663888880000002</v>
      </c>
      <c r="O3880">
        <v>0</v>
      </c>
      <c r="P3880">
        <v>108</v>
      </c>
      <c r="Q3880">
        <v>0</v>
      </c>
      <c r="R3880">
        <v>0</v>
      </c>
      <c r="S3880">
        <v>0</v>
      </c>
      <c r="T3880">
        <v>26</v>
      </c>
      <c r="U3880">
        <v>0</v>
      </c>
      <c r="V3880">
        <v>0</v>
      </c>
      <c r="W3880" s="26">
        <v>0</v>
      </c>
      <c r="X3880" s="26">
        <v>148.70696983157916</v>
      </c>
      <c r="Y3880" s="26">
        <v>0</v>
      </c>
      <c r="Z3880" s="26">
        <v>0</v>
      </c>
      <c r="AA3880" s="26">
        <v>0</v>
      </c>
      <c r="AB3880" s="26">
        <v>74.146842083277917</v>
      </c>
      <c r="AC3880" s="26">
        <v>0</v>
      </c>
      <c r="AD3880" s="26">
        <v>0</v>
      </c>
      <c r="AE3880" s="26">
        <v>222.85381191485709</v>
      </c>
    </row>
    <row r="3881" spans="1:31" x14ac:dyDescent="0.3">
      <c r="A3881">
        <v>2770479</v>
      </c>
      <c r="B3881">
        <v>3</v>
      </c>
      <c r="C3881" t="s">
        <v>80</v>
      </c>
      <c r="D3881" t="s">
        <v>83</v>
      </c>
      <c r="E3881" t="s">
        <v>146</v>
      </c>
      <c r="F3881" t="s">
        <v>10984</v>
      </c>
      <c r="G3881" t="s">
        <v>159</v>
      </c>
      <c r="H3881" t="s">
        <v>149</v>
      </c>
      <c r="I3881" t="s">
        <v>136</v>
      </c>
      <c r="J3881" t="s">
        <v>137</v>
      </c>
      <c r="K3881" t="s">
        <v>138</v>
      </c>
      <c r="L3881" t="s">
        <v>10467</v>
      </c>
      <c r="M3881" t="s">
        <v>10820</v>
      </c>
      <c r="N3881" s="26">
        <v>0.18583333299999999</v>
      </c>
      <c r="O3881">
        <v>0</v>
      </c>
      <c r="P3881">
        <v>12074</v>
      </c>
      <c r="Q3881">
        <v>0</v>
      </c>
      <c r="R3881">
        <v>0</v>
      </c>
      <c r="S3881">
        <v>5</v>
      </c>
      <c r="T3881">
        <v>1795</v>
      </c>
      <c r="U3881">
        <v>1</v>
      </c>
      <c r="V3881">
        <v>21</v>
      </c>
      <c r="W3881" s="26">
        <v>0</v>
      </c>
      <c r="X3881" s="26">
        <v>512.66319195131985</v>
      </c>
      <c r="Y3881" s="26">
        <v>0</v>
      </c>
      <c r="Z3881" s="26">
        <v>0</v>
      </c>
      <c r="AA3881" s="26">
        <v>22.19330156889982</v>
      </c>
      <c r="AB3881" s="26">
        <v>130.4359842009313</v>
      </c>
      <c r="AC3881" s="26">
        <v>6.8649713964371752</v>
      </c>
      <c r="AD3881" s="26">
        <v>10.165061690197859</v>
      </c>
      <c r="AE3881" s="26">
        <v>682.3225108077861</v>
      </c>
    </row>
    <row r="3882" spans="1:31" x14ac:dyDescent="0.3">
      <c r="A3882">
        <v>2770982</v>
      </c>
      <c r="B3882">
        <v>1</v>
      </c>
      <c r="C3882" t="s">
        <v>81</v>
      </c>
      <c r="D3882" t="s">
        <v>128</v>
      </c>
      <c r="E3882" t="s">
        <v>146</v>
      </c>
      <c r="F3882" t="s">
        <v>10985</v>
      </c>
      <c r="G3882" t="s">
        <v>148</v>
      </c>
      <c r="H3882" t="s">
        <v>149</v>
      </c>
      <c r="I3882" t="s">
        <v>136</v>
      </c>
      <c r="J3882" t="s">
        <v>137</v>
      </c>
      <c r="K3882" t="s">
        <v>138</v>
      </c>
      <c r="L3882" t="s">
        <v>10986</v>
      </c>
      <c r="M3882" t="s">
        <v>10447</v>
      </c>
      <c r="N3882" s="26">
        <v>2.466388888</v>
      </c>
      <c r="O3882">
        <v>0</v>
      </c>
      <c r="P3882">
        <v>62</v>
      </c>
      <c r="Q3882">
        <v>0</v>
      </c>
      <c r="R3882">
        <v>0</v>
      </c>
      <c r="S3882">
        <v>0</v>
      </c>
      <c r="T3882">
        <v>5</v>
      </c>
      <c r="U3882">
        <v>0</v>
      </c>
      <c r="V3882">
        <v>0</v>
      </c>
      <c r="W3882" s="26">
        <v>0</v>
      </c>
      <c r="X3882" s="26">
        <v>2.4295899069266662</v>
      </c>
      <c r="Y3882" s="26">
        <v>0</v>
      </c>
      <c r="Z3882" s="26">
        <v>0</v>
      </c>
      <c r="AA3882" s="26">
        <v>0</v>
      </c>
      <c r="AB3882" s="26">
        <v>2.994922904379167</v>
      </c>
      <c r="AC3882" s="26">
        <v>0</v>
      </c>
      <c r="AD3882" s="26">
        <v>0</v>
      </c>
      <c r="AE3882" s="26">
        <v>5.4245128113058332</v>
      </c>
    </row>
    <row r="3883" spans="1:31" x14ac:dyDescent="0.3">
      <c r="A3883">
        <v>2770882</v>
      </c>
      <c r="B3883">
        <v>1</v>
      </c>
      <c r="C3883" t="s">
        <v>80</v>
      </c>
      <c r="D3883" t="s">
        <v>98</v>
      </c>
      <c r="E3883" t="s">
        <v>132</v>
      </c>
      <c r="F3883" t="s">
        <v>10987</v>
      </c>
      <c r="G3883" t="s">
        <v>197</v>
      </c>
      <c r="H3883" t="s">
        <v>135</v>
      </c>
      <c r="I3883" t="s">
        <v>136</v>
      </c>
      <c r="J3883" t="s">
        <v>137</v>
      </c>
      <c r="K3883" t="s">
        <v>138</v>
      </c>
      <c r="L3883" t="s">
        <v>10988</v>
      </c>
      <c r="M3883" t="s">
        <v>10989</v>
      </c>
      <c r="N3883" s="26">
        <v>3.7</v>
      </c>
      <c r="O3883">
        <v>0</v>
      </c>
      <c r="P3883">
        <v>1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 s="26">
        <v>0</v>
      </c>
      <c r="X3883" s="26">
        <v>0.14658053522234099</v>
      </c>
      <c r="Y3883" s="26">
        <v>0</v>
      </c>
      <c r="Z3883" s="26">
        <v>0</v>
      </c>
      <c r="AA3883" s="26">
        <v>0</v>
      </c>
      <c r="AB3883" s="26">
        <v>0</v>
      </c>
      <c r="AC3883" s="26">
        <v>0</v>
      </c>
      <c r="AD3883" s="26">
        <v>0</v>
      </c>
      <c r="AE3883" s="26">
        <v>0.14658053522234099</v>
      </c>
    </row>
    <row r="3884" spans="1:31" x14ac:dyDescent="0.3">
      <c r="A3884">
        <v>2770690</v>
      </c>
      <c r="B3884">
        <v>1</v>
      </c>
      <c r="C3884" t="s">
        <v>81</v>
      </c>
      <c r="D3884" t="s">
        <v>126</v>
      </c>
      <c r="E3884" t="s">
        <v>141</v>
      </c>
      <c r="F3884" t="s">
        <v>10990</v>
      </c>
      <c r="G3884" t="s">
        <v>186</v>
      </c>
      <c r="H3884" t="s">
        <v>135</v>
      </c>
      <c r="I3884" t="s">
        <v>136</v>
      </c>
      <c r="J3884" t="s">
        <v>137</v>
      </c>
      <c r="K3884" t="s">
        <v>187</v>
      </c>
      <c r="L3884" t="s">
        <v>10991</v>
      </c>
      <c r="M3884" t="s">
        <v>10992</v>
      </c>
      <c r="N3884" s="26">
        <v>2.406666666</v>
      </c>
      <c r="O3884">
        <v>0</v>
      </c>
      <c r="P3884">
        <v>32</v>
      </c>
      <c r="Q3884">
        <v>0</v>
      </c>
      <c r="R3884">
        <v>4</v>
      </c>
      <c r="S3884">
        <v>0</v>
      </c>
      <c r="T3884">
        <v>3</v>
      </c>
      <c r="U3884">
        <v>0</v>
      </c>
      <c r="V3884">
        <v>0</v>
      </c>
      <c r="W3884" s="26">
        <v>0</v>
      </c>
      <c r="X3884" s="26">
        <v>10.273873097491174</v>
      </c>
      <c r="Y3884" s="26">
        <v>0</v>
      </c>
      <c r="Z3884" s="26">
        <v>0</v>
      </c>
      <c r="AA3884" s="26">
        <v>0</v>
      </c>
      <c r="AB3884" s="26">
        <v>0.62709650057497635</v>
      </c>
      <c r="AC3884" s="26">
        <v>0</v>
      </c>
      <c r="AD3884" s="26">
        <v>0</v>
      </c>
      <c r="AE3884" s="26">
        <v>10.900969598066151</v>
      </c>
    </row>
    <row r="3885" spans="1:31" x14ac:dyDescent="0.3">
      <c r="A3885">
        <v>2770939</v>
      </c>
      <c r="B3885">
        <v>1</v>
      </c>
      <c r="C3885" t="s">
        <v>80</v>
      </c>
      <c r="D3885" t="s">
        <v>106</v>
      </c>
      <c r="E3885" t="s">
        <v>132</v>
      </c>
      <c r="F3885" t="s">
        <v>10993</v>
      </c>
      <c r="G3885" t="s">
        <v>287</v>
      </c>
      <c r="H3885" t="s">
        <v>135</v>
      </c>
      <c r="I3885" t="s">
        <v>136</v>
      </c>
      <c r="J3885" t="s">
        <v>3</v>
      </c>
      <c r="K3885" t="s">
        <v>138</v>
      </c>
      <c r="L3885" t="s">
        <v>10994</v>
      </c>
      <c r="M3885" t="s">
        <v>10995</v>
      </c>
      <c r="N3885" s="26">
        <v>2.4308333329999998</v>
      </c>
      <c r="O3885">
        <v>0</v>
      </c>
      <c r="P3885">
        <v>1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 s="26">
        <v>0</v>
      </c>
      <c r="X3885" s="26">
        <v>0</v>
      </c>
      <c r="Y3885" s="26">
        <v>0</v>
      </c>
      <c r="Z3885" s="26">
        <v>0</v>
      </c>
      <c r="AA3885" s="26">
        <v>0</v>
      </c>
      <c r="AB3885" s="26">
        <v>0</v>
      </c>
      <c r="AC3885" s="26">
        <v>0</v>
      </c>
      <c r="AD3885" s="26">
        <v>0</v>
      </c>
      <c r="AE3885" s="26">
        <v>0</v>
      </c>
    </row>
    <row r="3886" spans="1:31" x14ac:dyDescent="0.3">
      <c r="A3886">
        <v>2770653</v>
      </c>
      <c r="B3886">
        <v>1</v>
      </c>
      <c r="C3886" t="s">
        <v>80</v>
      </c>
      <c r="D3886" t="s">
        <v>85</v>
      </c>
      <c r="E3886" t="s">
        <v>132</v>
      </c>
      <c r="F3886" t="s">
        <v>10996</v>
      </c>
      <c r="G3886" t="s">
        <v>134</v>
      </c>
      <c r="H3886" t="s">
        <v>135</v>
      </c>
      <c r="I3886" t="s">
        <v>136</v>
      </c>
      <c r="J3886" t="s">
        <v>137</v>
      </c>
      <c r="K3886" t="s">
        <v>138</v>
      </c>
      <c r="L3886" t="s">
        <v>10997</v>
      </c>
      <c r="M3886" t="s">
        <v>10998</v>
      </c>
      <c r="N3886" s="26">
        <v>5.181944444</v>
      </c>
      <c r="O3886">
        <v>0</v>
      </c>
      <c r="P3886">
        <v>9</v>
      </c>
      <c r="Q3886">
        <v>0</v>
      </c>
      <c r="R3886">
        <v>0</v>
      </c>
      <c r="S3886">
        <v>0</v>
      </c>
      <c r="T3886">
        <v>1</v>
      </c>
      <c r="U3886">
        <v>0</v>
      </c>
      <c r="V3886">
        <v>0</v>
      </c>
      <c r="W3886" s="26">
        <v>0</v>
      </c>
      <c r="X3886" s="26">
        <v>6.7594529692296623</v>
      </c>
      <c r="Y3886" s="26">
        <v>0</v>
      </c>
      <c r="Z3886" s="26">
        <v>0</v>
      </c>
      <c r="AA3886" s="26">
        <v>0</v>
      </c>
      <c r="AB3886" s="26">
        <v>8.7240670832116667</v>
      </c>
      <c r="AC3886" s="26">
        <v>0</v>
      </c>
      <c r="AD3886" s="26">
        <v>0</v>
      </c>
      <c r="AE3886" s="26">
        <v>15.483520052441328</v>
      </c>
    </row>
    <row r="3887" spans="1:31" x14ac:dyDescent="0.3">
      <c r="A3887">
        <v>2770504</v>
      </c>
      <c r="B3887">
        <v>1</v>
      </c>
      <c r="C3887" t="s">
        <v>80</v>
      </c>
      <c r="D3887" t="s">
        <v>101</v>
      </c>
      <c r="E3887" t="s">
        <v>166</v>
      </c>
      <c r="F3887" t="s">
        <v>10082</v>
      </c>
      <c r="G3887" t="s">
        <v>204</v>
      </c>
      <c r="H3887" t="s">
        <v>135</v>
      </c>
      <c r="I3887" t="s">
        <v>136</v>
      </c>
      <c r="J3887" t="s">
        <v>137</v>
      </c>
      <c r="K3887" t="s">
        <v>138</v>
      </c>
      <c r="L3887" t="s">
        <v>10999</v>
      </c>
      <c r="M3887" t="s">
        <v>11000</v>
      </c>
      <c r="N3887" s="26">
        <v>2.0805555550000001</v>
      </c>
      <c r="O3887">
        <v>0</v>
      </c>
      <c r="P3887">
        <v>32</v>
      </c>
      <c r="Q3887">
        <v>0</v>
      </c>
      <c r="R3887">
        <v>0</v>
      </c>
      <c r="S3887">
        <v>0</v>
      </c>
      <c r="T3887">
        <v>1</v>
      </c>
      <c r="U3887">
        <v>0</v>
      </c>
      <c r="V3887">
        <v>0</v>
      </c>
      <c r="W3887" s="26">
        <v>0</v>
      </c>
      <c r="X3887" s="26">
        <v>8.6299276217777852</v>
      </c>
      <c r="Y3887" s="26">
        <v>0</v>
      </c>
      <c r="Z3887" s="26">
        <v>0</v>
      </c>
      <c r="AA3887" s="26">
        <v>0</v>
      </c>
      <c r="AB3887" s="26">
        <v>1.9523724396814395</v>
      </c>
      <c r="AC3887" s="26">
        <v>0</v>
      </c>
      <c r="AD3887" s="26">
        <v>0</v>
      </c>
      <c r="AE3887" s="26">
        <v>10.582300061459225</v>
      </c>
    </row>
    <row r="3888" spans="1:31" x14ac:dyDescent="0.3">
      <c r="A3888">
        <v>2770647</v>
      </c>
      <c r="B3888">
        <v>1</v>
      </c>
      <c r="C3888" t="s">
        <v>80</v>
      </c>
      <c r="D3888" t="s">
        <v>93</v>
      </c>
      <c r="E3888" t="s">
        <v>141</v>
      </c>
      <c r="F3888" t="s">
        <v>3107</v>
      </c>
      <c r="G3888" t="s">
        <v>628</v>
      </c>
      <c r="H3888" t="s">
        <v>135</v>
      </c>
      <c r="I3888" t="s">
        <v>136</v>
      </c>
      <c r="J3888" t="s">
        <v>137</v>
      </c>
      <c r="K3888" t="s">
        <v>187</v>
      </c>
      <c r="L3888" t="s">
        <v>11001</v>
      </c>
      <c r="M3888" t="s">
        <v>11002</v>
      </c>
      <c r="N3888" s="26">
        <v>6.0202777770000004</v>
      </c>
      <c r="O3888">
        <v>0</v>
      </c>
      <c r="P3888">
        <v>168</v>
      </c>
      <c r="Q3888">
        <v>0</v>
      </c>
      <c r="R3888">
        <v>2</v>
      </c>
      <c r="S3888">
        <v>0</v>
      </c>
      <c r="T3888">
        <v>17</v>
      </c>
      <c r="U3888">
        <v>0</v>
      </c>
      <c r="V3888">
        <v>0</v>
      </c>
      <c r="W3888" s="26">
        <v>0</v>
      </c>
      <c r="X3888" s="26">
        <v>143.18851390140259</v>
      </c>
      <c r="Y3888" s="26">
        <v>0</v>
      </c>
      <c r="Z3888" s="26">
        <v>15.305091961662239</v>
      </c>
      <c r="AA3888" s="26">
        <v>0</v>
      </c>
      <c r="AB3888" s="26">
        <v>120.90446725006888</v>
      </c>
      <c r="AC3888" s="26">
        <v>0</v>
      </c>
      <c r="AD3888" s="26">
        <v>0</v>
      </c>
      <c r="AE3888" s="26">
        <v>279.39807311313371</v>
      </c>
    </row>
    <row r="3889" spans="1:31" x14ac:dyDescent="0.3">
      <c r="A3889">
        <v>2770659</v>
      </c>
      <c r="B3889">
        <v>1</v>
      </c>
      <c r="C3889" t="s">
        <v>80</v>
      </c>
      <c r="D3889" t="s">
        <v>108</v>
      </c>
      <c r="E3889" t="s">
        <v>146</v>
      </c>
      <c r="F3889" t="s">
        <v>11003</v>
      </c>
      <c r="G3889" t="s">
        <v>186</v>
      </c>
      <c r="H3889" t="s">
        <v>149</v>
      </c>
      <c r="I3889" t="s">
        <v>136</v>
      </c>
      <c r="J3889" t="s">
        <v>137</v>
      </c>
      <c r="K3889" t="s">
        <v>187</v>
      </c>
      <c r="L3889" t="s">
        <v>11004</v>
      </c>
      <c r="M3889" t="s">
        <v>11005</v>
      </c>
      <c r="N3889" s="26">
        <v>7.9158333330000001</v>
      </c>
      <c r="O3889">
        <v>0</v>
      </c>
      <c r="P3889">
        <v>160</v>
      </c>
      <c r="Q3889">
        <v>0</v>
      </c>
      <c r="R3889">
        <v>17</v>
      </c>
      <c r="S3889">
        <v>0</v>
      </c>
      <c r="T3889">
        <v>20</v>
      </c>
      <c r="U3889">
        <v>0</v>
      </c>
      <c r="V3889">
        <v>0</v>
      </c>
      <c r="W3889" s="26">
        <v>0</v>
      </c>
      <c r="X3889" s="26">
        <v>245.34994376457831</v>
      </c>
      <c r="Y3889" s="26">
        <v>0</v>
      </c>
      <c r="Z3889" s="26">
        <v>33.42107241236706</v>
      </c>
      <c r="AA3889" s="26">
        <v>0</v>
      </c>
      <c r="AB3889" s="26">
        <v>115.23055022144975</v>
      </c>
      <c r="AC3889" s="26">
        <v>0</v>
      </c>
      <c r="AD3889" s="26">
        <v>0</v>
      </c>
      <c r="AE3889" s="26">
        <v>394.00156639839508</v>
      </c>
    </row>
    <row r="3890" spans="1:31" x14ac:dyDescent="0.3">
      <c r="A3890">
        <v>2770513</v>
      </c>
      <c r="B3890">
        <v>1</v>
      </c>
      <c r="C3890" t="s">
        <v>80</v>
      </c>
      <c r="D3890" t="s">
        <v>108</v>
      </c>
      <c r="E3890" t="s">
        <v>170</v>
      </c>
      <c r="F3890" t="s">
        <v>11006</v>
      </c>
      <c r="G3890" t="s">
        <v>204</v>
      </c>
      <c r="H3890" t="s">
        <v>135</v>
      </c>
      <c r="I3890" t="s">
        <v>136</v>
      </c>
      <c r="J3890" t="s">
        <v>137</v>
      </c>
      <c r="K3890" t="s">
        <v>138</v>
      </c>
      <c r="L3890" t="s">
        <v>11007</v>
      </c>
      <c r="M3890" t="s">
        <v>11008</v>
      </c>
      <c r="N3890" s="26">
        <v>3.0744444440000001</v>
      </c>
      <c r="O3890">
        <v>0</v>
      </c>
      <c r="P3890">
        <v>10</v>
      </c>
      <c r="Q3890">
        <v>0</v>
      </c>
      <c r="R3890">
        <v>9</v>
      </c>
      <c r="S3890">
        <v>0</v>
      </c>
      <c r="T3890">
        <v>2</v>
      </c>
      <c r="U3890">
        <v>0</v>
      </c>
      <c r="V3890">
        <v>0</v>
      </c>
      <c r="W3890" s="26">
        <v>0</v>
      </c>
      <c r="X3890" s="26">
        <v>2.3058816682975753</v>
      </c>
      <c r="Y3890" s="26">
        <v>0</v>
      </c>
      <c r="Z3890" s="26">
        <v>1.1531511315911112</v>
      </c>
      <c r="AA3890" s="26">
        <v>0</v>
      </c>
      <c r="AB3890" s="26">
        <v>0</v>
      </c>
      <c r="AC3890" s="26">
        <v>0</v>
      </c>
      <c r="AD3890" s="26">
        <v>0</v>
      </c>
      <c r="AE3890" s="26">
        <v>3.4590327998886865</v>
      </c>
    </row>
    <row r="3891" spans="1:31" x14ac:dyDescent="0.3">
      <c r="A3891">
        <v>2770536</v>
      </c>
      <c r="B3891">
        <v>1</v>
      </c>
      <c r="C3891" t="s">
        <v>80</v>
      </c>
      <c r="D3891" t="s">
        <v>84</v>
      </c>
      <c r="E3891" t="s">
        <v>132</v>
      </c>
      <c r="F3891" t="s">
        <v>11009</v>
      </c>
      <c r="G3891" t="s">
        <v>134</v>
      </c>
      <c r="H3891" t="s">
        <v>135</v>
      </c>
      <c r="I3891" t="s">
        <v>136</v>
      </c>
      <c r="J3891" t="s">
        <v>137</v>
      </c>
      <c r="K3891" t="s">
        <v>138</v>
      </c>
      <c r="L3891" t="s">
        <v>11010</v>
      </c>
      <c r="M3891" t="s">
        <v>11011</v>
      </c>
      <c r="N3891" s="26">
        <v>8.3788888880000005</v>
      </c>
      <c r="O3891">
        <v>0</v>
      </c>
      <c r="P3891">
        <v>6</v>
      </c>
      <c r="Q3891">
        <v>0</v>
      </c>
      <c r="R3891">
        <v>0</v>
      </c>
      <c r="S3891">
        <v>0</v>
      </c>
      <c r="T3891">
        <v>1</v>
      </c>
      <c r="U3891">
        <v>0</v>
      </c>
      <c r="V3891">
        <v>0</v>
      </c>
      <c r="W3891" s="26">
        <v>0</v>
      </c>
      <c r="X3891" s="26">
        <v>26.875155660837567</v>
      </c>
      <c r="Y3891" s="26">
        <v>0</v>
      </c>
      <c r="Z3891" s="26">
        <v>0</v>
      </c>
      <c r="AA3891" s="26">
        <v>0</v>
      </c>
      <c r="AB3891" s="26">
        <v>20.513672393930904</v>
      </c>
      <c r="AC3891" s="26">
        <v>0</v>
      </c>
      <c r="AD3891" s="26">
        <v>0</v>
      </c>
      <c r="AE3891" s="26">
        <v>47.388828054768467</v>
      </c>
    </row>
    <row r="3892" spans="1:31" x14ac:dyDescent="0.3">
      <c r="A3892">
        <v>2770928</v>
      </c>
      <c r="B3892">
        <v>1</v>
      </c>
      <c r="C3892" t="s">
        <v>80</v>
      </c>
      <c r="D3892" t="s">
        <v>103</v>
      </c>
      <c r="E3892" t="s">
        <v>132</v>
      </c>
      <c r="F3892" t="s">
        <v>11012</v>
      </c>
      <c r="G3892" t="s">
        <v>307</v>
      </c>
      <c r="H3892" t="s">
        <v>135</v>
      </c>
      <c r="I3892" t="s">
        <v>136</v>
      </c>
      <c r="J3892" t="s">
        <v>137</v>
      </c>
      <c r="K3892" t="s">
        <v>138</v>
      </c>
      <c r="L3892" t="s">
        <v>10553</v>
      </c>
      <c r="M3892" t="s">
        <v>11013</v>
      </c>
      <c r="N3892" s="26">
        <v>1.61</v>
      </c>
      <c r="O3892">
        <v>0</v>
      </c>
      <c r="P3892">
        <v>1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 s="26">
        <v>0</v>
      </c>
      <c r="X3892" s="26">
        <v>0</v>
      </c>
      <c r="Y3892" s="26">
        <v>0</v>
      </c>
      <c r="Z3892" s="26">
        <v>0</v>
      </c>
      <c r="AA3892" s="26">
        <v>0</v>
      </c>
      <c r="AB3892" s="26">
        <v>0</v>
      </c>
      <c r="AC3892" s="26">
        <v>0</v>
      </c>
      <c r="AD3892" s="26">
        <v>0</v>
      </c>
      <c r="AE3892" s="26">
        <v>0</v>
      </c>
    </row>
    <row r="3893" spans="1:31" x14ac:dyDescent="0.3">
      <c r="A3893">
        <v>2770624</v>
      </c>
      <c r="B3893">
        <v>2</v>
      </c>
      <c r="C3893" t="s">
        <v>80</v>
      </c>
      <c r="D3893" t="s">
        <v>100</v>
      </c>
      <c r="E3893" t="s">
        <v>152</v>
      </c>
      <c r="F3893" t="s">
        <v>11014</v>
      </c>
      <c r="G3893" t="s">
        <v>148</v>
      </c>
      <c r="H3893" t="s">
        <v>149</v>
      </c>
      <c r="I3893" t="s">
        <v>136</v>
      </c>
      <c r="J3893" t="s">
        <v>137</v>
      </c>
      <c r="K3893" t="s">
        <v>138</v>
      </c>
      <c r="L3893" t="s">
        <v>10914</v>
      </c>
      <c r="M3893" t="s">
        <v>11015</v>
      </c>
      <c r="N3893" s="26">
        <v>0.64805555500000001</v>
      </c>
      <c r="O3893">
        <v>0</v>
      </c>
      <c r="P3893">
        <v>288</v>
      </c>
      <c r="Q3893">
        <v>0</v>
      </c>
      <c r="R3893">
        <v>22</v>
      </c>
      <c r="S3893">
        <v>8</v>
      </c>
      <c r="T3893">
        <v>65</v>
      </c>
      <c r="U3893">
        <v>2</v>
      </c>
      <c r="V3893">
        <v>1</v>
      </c>
      <c r="W3893" s="26">
        <v>0</v>
      </c>
      <c r="X3893" s="26">
        <v>50.299168912929545</v>
      </c>
      <c r="Y3893" s="26">
        <v>0</v>
      </c>
      <c r="Z3893" s="26">
        <v>5.3978870284199907</v>
      </c>
      <c r="AA3893" s="26">
        <v>101.77083414531926</v>
      </c>
      <c r="AB3893" s="26">
        <v>42.848197294816302</v>
      </c>
      <c r="AC3893" s="26">
        <v>108.78114442222032</v>
      </c>
      <c r="AD3893" s="26">
        <v>21.498932366980139</v>
      </c>
      <c r="AE3893" s="26">
        <v>330.59616417068554</v>
      </c>
    </row>
    <row r="3894" spans="1:31" x14ac:dyDescent="0.3">
      <c r="A3894">
        <v>2770573</v>
      </c>
      <c r="B3894">
        <v>1</v>
      </c>
      <c r="C3894" t="s">
        <v>80</v>
      </c>
      <c r="D3894" t="s">
        <v>99</v>
      </c>
      <c r="E3894" t="s">
        <v>141</v>
      </c>
      <c r="F3894" t="s">
        <v>11016</v>
      </c>
      <c r="G3894" t="s">
        <v>186</v>
      </c>
      <c r="H3894" t="s">
        <v>135</v>
      </c>
      <c r="I3894" t="s">
        <v>136</v>
      </c>
      <c r="J3894" t="s">
        <v>137</v>
      </c>
      <c r="K3894" t="s">
        <v>187</v>
      </c>
      <c r="L3894" t="s">
        <v>11017</v>
      </c>
      <c r="M3894" t="s">
        <v>11018</v>
      </c>
      <c r="N3894" s="26">
        <v>8.6480555549999991</v>
      </c>
      <c r="O3894">
        <v>0</v>
      </c>
      <c r="P3894">
        <v>82</v>
      </c>
      <c r="Q3894">
        <v>0</v>
      </c>
      <c r="R3894">
        <v>16</v>
      </c>
      <c r="S3894">
        <v>0</v>
      </c>
      <c r="T3894">
        <v>16</v>
      </c>
      <c r="U3894">
        <v>0</v>
      </c>
      <c r="V3894">
        <v>0</v>
      </c>
      <c r="W3894" s="26">
        <v>0</v>
      </c>
      <c r="X3894" s="26">
        <v>31.995472803611371</v>
      </c>
      <c r="Y3894" s="26">
        <v>0</v>
      </c>
      <c r="Z3894" s="26">
        <v>1.3253347061964535</v>
      </c>
      <c r="AA3894" s="26">
        <v>0</v>
      </c>
      <c r="AB3894" s="26">
        <v>15.716221299960127</v>
      </c>
      <c r="AC3894" s="26">
        <v>0</v>
      </c>
      <c r="AD3894" s="26">
        <v>0</v>
      </c>
      <c r="AE3894" s="26">
        <v>49.037028809767946</v>
      </c>
    </row>
    <row r="3895" spans="1:31" x14ac:dyDescent="0.3">
      <c r="A3895">
        <v>2770822</v>
      </c>
      <c r="B3895">
        <v>1</v>
      </c>
      <c r="C3895" t="s">
        <v>80</v>
      </c>
      <c r="D3895" t="s">
        <v>88</v>
      </c>
      <c r="E3895" t="s">
        <v>166</v>
      </c>
      <c r="F3895" t="s">
        <v>11019</v>
      </c>
      <c r="G3895" t="s">
        <v>204</v>
      </c>
      <c r="H3895" t="s">
        <v>135</v>
      </c>
      <c r="I3895" t="s">
        <v>136</v>
      </c>
      <c r="J3895" t="s">
        <v>137</v>
      </c>
      <c r="K3895" t="s">
        <v>138</v>
      </c>
      <c r="L3895" t="s">
        <v>11020</v>
      </c>
      <c r="M3895" t="s">
        <v>11021</v>
      </c>
      <c r="N3895" s="26">
        <v>2.7225000000000001</v>
      </c>
      <c r="O3895">
        <v>0</v>
      </c>
      <c r="P3895">
        <v>51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 s="26">
        <v>0</v>
      </c>
      <c r="X3895" s="26">
        <v>28.596882929498715</v>
      </c>
      <c r="Y3895" s="26">
        <v>0</v>
      </c>
      <c r="Z3895" s="26">
        <v>0</v>
      </c>
      <c r="AA3895" s="26">
        <v>0</v>
      </c>
      <c r="AB3895" s="26">
        <v>0</v>
      </c>
      <c r="AC3895" s="26">
        <v>0</v>
      </c>
      <c r="AD3895" s="26">
        <v>0</v>
      </c>
      <c r="AE3895" s="26">
        <v>28.596882929498715</v>
      </c>
    </row>
    <row r="3896" spans="1:31" x14ac:dyDescent="0.3">
      <c r="A3896">
        <v>2770968</v>
      </c>
      <c r="B3896">
        <v>1</v>
      </c>
      <c r="C3896" t="s">
        <v>80</v>
      </c>
      <c r="D3896" t="s">
        <v>103</v>
      </c>
      <c r="E3896" t="s">
        <v>132</v>
      </c>
      <c r="F3896" t="s">
        <v>11022</v>
      </c>
      <c r="G3896" t="s">
        <v>197</v>
      </c>
      <c r="H3896" t="s">
        <v>135</v>
      </c>
      <c r="I3896" t="s">
        <v>136</v>
      </c>
      <c r="J3896" t="s">
        <v>137</v>
      </c>
      <c r="K3896" t="s">
        <v>138</v>
      </c>
      <c r="L3896" t="s">
        <v>11023</v>
      </c>
      <c r="M3896" t="s">
        <v>11024</v>
      </c>
      <c r="N3896" s="26">
        <v>6.3280555549999997</v>
      </c>
      <c r="O3896">
        <v>0</v>
      </c>
      <c r="P3896">
        <v>1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 s="26">
        <v>0</v>
      </c>
      <c r="X3896" s="26">
        <v>5.4944891044469033</v>
      </c>
      <c r="Y3896" s="26">
        <v>0</v>
      </c>
      <c r="Z3896" s="26">
        <v>0</v>
      </c>
      <c r="AA3896" s="26">
        <v>0</v>
      </c>
      <c r="AB3896" s="26">
        <v>0</v>
      </c>
      <c r="AC3896" s="26">
        <v>0</v>
      </c>
      <c r="AD3896" s="26">
        <v>0</v>
      </c>
      <c r="AE3896" s="26">
        <v>5.4944891044469033</v>
      </c>
    </row>
    <row r="3897" spans="1:31" x14ac:dyDescent="0.3">
      <c r="A3897">
        <v>2770719</v>
      </c>
      <c r="B3897">
        <v>1</v>
      </c>
      <c r="C3897" t="s">
        <v>81</v>
      </c>
      <c r="D3897" t="s">
        <v>128</v>
      </c>
      <c r="E3897" t="s">
        <v>146</v>
      </c>
      <c r="F3897" t="s">
        <v>8557</v>
      </c>
      <c r="G3897" t="s">
        <v>148</v>
      </c>
      <c r="H3897" t="s">
        <v>149</v>
      </c>
      <c r="I3897" t="s">
        <v>136</v>
      </c>
      <c r="J3897" t="s">
        <v>137</v>
      </c>
      <c r="K3897" t="s">
        <v>138</v>
      </c>
      <c r="L3897" t="s">
        <v>11025</v>
      </c>
      <c r="M3897" t="s">
        <v>10661</v>
      </c>
      <c r="N3897" s="26">
        <v>1.3005555550000001</v>
      </c>
      <c r="O3897">
        <v>2</v>
      </c>
      <c r="P3897">
        <v>321</v>
      </c>
      <c r="Q3897">
        <v>0</v>
      </c>
      <c r="R3897">
        <v>0</v>
      </c>
      <c r="S3897">
        <v>0</v>
      </c>
      <c r="T3897">
        <v>28</v>
      </c>
      <c r="U3897">
        <v>0</v>
      </c>
      <c r="V3897">
        <v>0</v>
      </c>
      <c r="W3897" s="26">
        <v>0.50897597579444442</v>
      </c>
      <c r="X3897" s="26">
        <v>2.1523422394331573</v>
      </c>
      <c r="Y3897" s="26">
        <v>0</v>
      </c>
      <c r="Z3897" s="26">
        <v>0</v>
      </c>
      <c r="AA3897" s="26">
        <v>0</v>
      </c>
      <c r="AB3897" s="26">
        <v>0</v>
      </c>
      <c r="AC3897" s="26">
        <v>0</v>
      </c>
      <c r="AD3897" s="26">
        <v>0</v>
      </c>
      <c r="AE3897" s="26">
        <v>2.6613182152276016</v>
      </c>
    </row>
    <row r="3898" spans="1:31" x14ac:dyDescent="0.3">
      <c r="A3898">
        <v>2770885</v>
      </c>
      <c r="B3898">
        <v>1</v>
      </c>
      <c r="C3898" t="s">
        <v>80</v>
      </c>
      <c r="D3898" t="s">
        <v>90</v>
      </c>
      <c r="E3898" t="s">
        <v>141</v>
      </c>
      <c r="F3898" t="s">
        <v>11026</v>
      </c>
      <c r="G3898" t="s">
        <v>344</v>
      </c>
      <c r="H3898" t="s">
        <v>135</v>
      </c>
      <c r="I3898" t="s">
        <v>136</v>
      </c>
      <c r="J3898" t="s">
        <v>137</v>
      </c>
      <c r="K3898" t="s">
        <v>138</v>
      </c>
      <c r="L3898" t="s">
        <v>11027</v>
      </c>
      <c r="M3898" t="s">
        <v>11028</v>
      </c>
      <c r="N3898" s="26">
        <v>1.4286111109999999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12</v>
      </c>
      <c r="U3898">
        <v>0</v>
      </c>
      <c r="V3898">
        <v>0</v>
      </c>
      <c r="W3898" s="26">
        <v>0</v>
      </c>
      <c r="X3898" s="26">
        <v>0</v>
      </c>
      <c r="Y3898" s="26">
        <v>0</v>
      </c>
      <c r="Z3898" s="26">
        <v>0</v>
      </c>
      <c r="AA3898" s="26">
        <v>0</v>
      </c>
      <c r="AB3898" s="26">
        <v>37.919518075090423</v>
      </c>
      <c r="AC3898" s="26">
        <v>0</v>
      </c>
      <c r="AD3898" s="26">
        <v>0</v>
      </c>
      <c r="AE3898" s="26">
        <v>37.919518075090423</v>
      </c>
    </row>
    <row r="3899" spans="1:31" x14ac:dyDescent="0.3">
      <c r="A3899">
        <v>2770556</v>
      </c>
      <c r="B3899">
        <v>1</v>
      </c>
      <c r="C3899" t="s">
        <v>80</v>
      </c>
      <c r="D3899" t="s">
        <v>103</v>
      </c>
      <c r="E3899" t="s">
        <v>146</v>
      </c>
      <c r="F3899" t="s">
        <v>11029</v>
      </c>
      <c r="G3899" t="s">
        <v>960</v>
      </c>
      <c r="H3899" t="s">
        <v>149</v>
      </c>
      <c r="I3899" t="s">
        <v>136</v>
      </c>
      <c r="J3899" t="s">
        <v>137</v>
      </c>
      <c r="K3899" t="s">
        <v>138</v>
      </c>
      <c r="L3899" t="s">
        <v>11030</v>
      </c>
      <c r="M3899" t="s">
        <v>10410</v>
      </c>
      <c r="N3899" s="26">
        <v>1.601388888</v>
      </c>
      <c r="O3899">
        <v>0</v>
      </c>
      <c r="P3899">
        <v>5</v>
      </c>
      <c r="Q3899">
        <v>0</v>
      </c>
      <c r="R3899">
        <v>19</v>
      </c>
      <c r="S3899">
        <v>0</v>
      </c>
      <c r="T3899">
        <v>6</v>
      </c>
      <c r="U3899">
        <v>0</v>
      </c>
      <c r="V3899">
        <v>0</v>
      </c>
      <c r="W3899" s="26">
        <v>0</v>
      </c>
      <c r="X3899" s="26">
        <v>4.518920522360748</v>
      </c>
      <c r="Y3899" s="26">
        <v>0</v>
      </c>
      <c r="Z3899" s="26">
        <v>12.329893231337063</v>
      </c>
      <c r="AA3899" s="26">
        <v>0</v>
      </c>
      <c r="AB3899" s="26">
        <v>33.911274441496261</v>
      </c>
      <c r="AC3899" s="26">
        <v>0</v>
      </c>
      <c r="AD3899" s="26">
        <v>0</v>
      </c>
      <c r="AE3899" s="26">
        <v>50.760088195194072</v>
      </c>
    </row>
    <row r="3900" spans="1:31" x14ac:dyDescent="0.3">
      <c r="A3900">
        <v>2771077</v>
      </c>
      <c r="B3900">
        <v>1</v>
      </c>
      <c r="C3900" t="s">
        <v>80</v>
      </c>
      <c r="D3900" t="s">
        <v>103</v>
      </c>
      <c r="E3900" t="s">
        <v>157</v>
      </c>
      <c r="F3900" t="s">
        <v>11031</v>
      </c>
      <c r="G3900" t="s">
        <v>159</v>
      </c>
      <c r="H3900" t="s">
        <v>149</v>
      </c>
      <c r="I3900" t="s">
        <v>136</v>
      </c>
      <c r="J3900" t="s">
        <v>137</v>
      </c>
      <c r="K3900" t="s">
        <v>138</v>
      </c>
      <c r="L3900" t="s">
        <v>11032</v>
      </c>
      <c r="M3900" t="s">
        <v>11033</v>
      </c>
      <c r="N3900" s="26">
        <v>1.2749999999999999</v>
      </c>
      <c r="O3900">
        <v>3</v>
      </c>
      <c r="P3900">
        <v>2076</v>
      </c>
      <c r="Q3900">
        <v>68</v>
      </c>
      <c r="R3900">
        <v>177</v>
      </c>
      <c r="S3900">
        <v>33</v>
      </c>
      <c r="T3900">
        <v>279</v>
      </c>
      <c r="U3900">
        <v>7</v>
      </c>
      <c r="V3900">
        <v>0</v>
      </c>
      <c r="W3900" s="26">
        <v>2.2231447668939599</v>
      </c>
      <c r="X3900" s="26">
        <v>777.65503616063484</v>
      </c>
      <c r="Y3900" s="26">
        <v>225.94428305171391</v>
      </c>
      <c r="Z3900" s="26">
        <v>23.344895581233843</v>
      </c>
      <c r="AA3900" s="26">
        <v>106.84060949647534</v>
      </c>
      <c r="AB3900" s="26">
        <v>167.52442344622156</v>
      </c>
      <c r="AC3900" s="26">
        <v>589.29578527579827</v>
      </c>
      <c r="AD3900" s="26">
        <v>0</v>
      </c>
      <c r="AE3900" s="26">
        <v>1892.8281777789716</v>
      </c>
    </row>
    <row r="3901" spans="1:31" x14ac:dyDescent="0.3">
      <c r="A3901">
        <v>2771054</v>
      </c>
      <c r="B3901">
        <v>1</v>
      </c>
      <c r="C3901" t="s">
        <v>80</v>
      </c>
      <c r="D3901" t="s">
        <v>82</v>
      </c>
      <c r="E3901" t="s">
        <v>170</v>
      </c>
      <c r="F3901" t="s">
        <v>1662</v>
      </c>
      <c r="G3901" t="s">
        <v>204</v>
      </c>
      <c r="H3901" t="s">
        <v>135</v>
      </c>
      <c r="I3901" t="s">
        <v>136</v>
      </c>
      <c r="J3901" t="s">
        <v>137</v>
      </c>
      <c r="K3901" t="s">
        <v>138</v>
      </c>
      <c r="L3901" t="s">
        <v>11034</v>
      </c>
      <c r="M3901" t="s">
        <v>11035</v>
      </c>
      <c r="N3901" s="26">
        <v>2.9513888879999999</v>
      </c>
      <c r="O3901">
        <v>0</v>
      </c>
      <c r="P3901">
        <v>52</v>
      </c>
      <c r="Q3901">
        <v>0</v>
      </c>
      <c r="R3901">
        <v>0</v>
      </c>
      <c r="S3901">
        <v>0</v>
      </c>
      <c r="T3901">
        <v>11</v>
      </c>
      <c r="U3901">
        <v>0</v>
      </c>
      <c r="V3901">
        <v>0</v>
      </c>
      <c r="W3901" s="26">
        <v>0</v>
      </c>
      <c r="X3901" s="26">
        <v>53.765018973601414</v>
      </c>
      <c r="Y3901" s="26">
        <v>0</v>
      </c>
      <c r="Z3901" s="26">
        <v>0</v>
      </c>
      <c r="AA3901" s="26">
        <v>0</v>
      </c>
      <c r="AB3901" s="26">
        <v>12.680228048280984</v>
      </c>
      <c r="AC3901" s="26">
        <v>0</v>
      </c>
      <c r="AD3901" s="26">
        <v>0</v>
      </c>
      <c r="AE3901" s="26">
        <v>66.445247021882395</v>
      </c>
    </row>
    <row r="3902" spans="1:31" x14ac:dyDescent="0.3">
      <c r="A3902">
        <v>2770785</v>
      </c>
      <c r="B3902">
        <v>1</v>
      </c>
      <c r="C3902" t="s">
        <v>80</v>
      </c>
      <c r="D3902" t="s">
        <v>95</v>
      </c>
      <c r="E3902" t="s">
        <v>146</v>
      </c>
      <c r="F3902" t="s">
        <v>11036</v>
      </c>
      <c r="G3902" t="s">
        <v>774</v>
      </c>
      <c r="H3902" t="s">
        <v>149</v>
      </c>
      <c r="I3902" t="s">
        <v>136</v>
      </c>
      <c r="J3902" t="s">
        <v>137</v>
      </c>
      <c r="K3902" t="s">
        <v>187</v>
      </c>
      <c r="L3902" t="s">
        <v>11037</v>
      </c>
      <c r="M3902" t="s">
        <v>11038</v>
      </c>
      <c r="N3902" s="26">
        <v>0.53055555499999996</v>
      </c>
      <c r="O3902">
        <v>4</v>
      </c>
      <c r="P3902">
        <v>506</v>
      </c>
      <c r="Q3902">
        <v>4</v>
      </c>
      <c r="R3902">
        <v>35</v>
      </c>
      <c r="S3902">
        <v>10</v>
      </c>
      <c r="T3902">
        <v>80</v>
      </c>
      <c r="U3902">
        <v>0</v>
      </c>
      <c r="V3902">
        <v>1</v>
      </c>
      <c r="W3902" s="26">
        <v>6.713574932622917</v>
      </c>
      <c r="X3902" s="26">
        <v>56.031299359175044</v>
      </c>
      <c r="Y3902" s="26">
        <v>9.9390685623250885</v>
      </c>
      <c r="Z3902" s="26">
        <v>1.9237582744784476</v>
      </c>
      <c r="AA3902" s="26">
        <v>52.21022376023793</v>
      </c>
      <c r="AB3902" s="26">
        <v>39.230678857822291</v>
      </c>
      <c r="AC3902" s="26">
        <v>0</v>
      </c>
      <c r="AD3902" s="26">
        <v>12.729571493984427</v>
      </c>
      <c r="AE3902" s="26">
        <v>178.77817524064614</v>
      </c>
    </row>
    <row r="3903" spans="1:31" x14ac:dyDescent="0.3">
      <c r="A3903">
        <v>2771034</v>
      </c>
      <c r="B3903">
        <v>1</v>
      </c>
      <c r="C3903" t="s">
        <v>81</v>
      </c>
      <c r="D3903" t="s">
        <v>122</v>
      </c>
      <c r="E3903" t="s">
        <v>141</v>
      </c>
      <c r="F3903" t="s">
        <v>11039</v>
      </c>
      <c r="G3903" t="s">
        <v>344</v>
      </c>
      <c r="H3903" t="s">
        <v>135</v>
      </c>
      <c r="I3903" t="s">
        <v>136</v>
      </c>
      <c r="J3903" t="s">
        <v>137</v>
      </c>
      <c r="K3903" t="s">
        <v>138</v>
      </c>
      <c r="L3903" t="s">
        <v>11040</v>
      </c>
      <c r="M3903" t="s">
        <v>11041</v>
      </c>
      <c r="N3903" s="26">
        <v>1.112777777</v>
      </c>
      <c r="O3903">
        <v>0</v>
      </c>
      <c r="P3903">
        <v>149</v>
      </c>
      <c r="Q3903">
        <v>0</v>
      </c>
      <c r="R3903">
        <v>0</v>
      </c>
      <c r="S3903">
        <v>0</v>
      </c>
      <c r="T3903">
        <v>15</v>
      </c>
      <c r="U3903">
        <v>0</v>
      </c>
      <c r="V3903">
        <v>0</v>
      </c>
      <c r="W3903" s="26">
        <v>0</v>
      </c>
      <c r="X3903" s="26">
        <v>22.010995319018303</v>
      </c>
      <c r="Y3903" s="26">
        <v>0</v>
      </c>
      <c r="Z3903" s="26">
        <v>0</v>
      </c>
      <c r="AA3903" s="26">
        <v>0</v>
      </c>
      <c r="AB3903" s="26">
        <v>3.456521793986048</v>
      </c>
      <c r="AC3903" s="26">
        <v>0</v>
      </c>
      <c r="AD3903" s="26">
        <v>0</v>
      </c>
      <c r="AE3903" s="26">
        <v>25.467517113004352</v>
      </c>
    </row>
    <row r="3904" spans="1:31" x14ac:dyDescent="0.3">
      <c r="A3904">
        <v>2770656</v>
      </c>
      <c r="B3904">
        <v>1</v>
      </c>
      <c r="C3904" t="s">
        <v>80</v>
      </c>
      <c r="D3904" t="s">
        <v>104</v>
      </c>
      <c r="E3904" t="s">
        <v>170</v>
      </c>
      <c r="F3904" t="s">
        <v>11042</v>
      </c>
      <c r="G3904" t="s">
        <v>186</v>
      </c>
      <c r="H3904" t="s">
        <v>135</v>
      </c>
      <c r="I3904" t="s">
        <v>136</v>
      </c>
      <c r="J3904" t="s">
        <v>137</v>
      </c>
      <c r="K3904" t="s">
        <v>187</v>
      </c>
      <c r="L3904" t="s">
        <v>11043</v>
      </c>
      <c r="M3904" t="s">
        <v>11044</v>
      </c>
      <c r="N3904" s="26">
        <v>5.511666666</v>
      </c>
      <c r="O3904">
        <v>0</v>
      </c>
      <c r="P3904">
        <v>86</v>
      </c>
      <c r="Q3904">
        <v>0</v>
      </c>
      <c r="R3904">
        <v>4</v>
      </c>
      <c r="S3904">
        <v>0</v>
      </c>
      <c r="T3904">
        <v>15</v>
      </c>
      <c r="U3904">
        <v>0</v>
      </c>
      <c r="V3904">
        <v>0</v>
      </c>
      <c r="W3904" s="26">
        <v>0</v>
      </c>
      <c r="X3904" s="26">
        <v>104.06004839648614</v>
      </c>
      <c r="Y3904" s="26">
        <v>0</v>
      </c>
      <c r="Z3904" s="26">
        <v>3.501146963175267</v>
      </c>
      <c r="AA3904" s="26">
        <v>0</v>
      </c>
      <c r="AB3904" s="26">
        <v>93.48696580546688</v>
      </c>
      <c r="AC3904" s="26">
        <v>0</v>
      </c>
      <c r="AD3904" s="26">
        <v>0</v>
      </c>
      <c r="AE3904" s="26">
        <v>201.04816116512831</v>
      </c>
    </row>
    <row r="3905" spans="1:31" x14ac:dyDescent="0.3">
      <c r="A3905">
        <v>2770593</v>
      </c>
      <c r="B3905">
        <v>1</v>
      </c>
      <c r="C3905" t="s">
        <v>80</v>
      </c>
      <c r="D3905" t="s">
        <v>94</v>
      </c>
      <c r="E3905" t="s">
        <v>170</v>
      </c>
      <c r="F3905" t="s">
        <v>11045</v>
      </c>
      <c r="G3905" t="s">
        <v>143</v>
      </c>
      <c r="H3905" t="s">
        <v>135</v>
      </c>
      <c r="I3905" t="s">
        <v>136</v>
      </c>
      <c r="J3905" t="s">
        <v>137</v>
      </c>
      <c r="K3905" t="s">
        <v>138</v>
      </c>
      <c r="L3905" t="s">
        <v>11046</v>
      </c>
      <c r="M3905" t="s">
        <v>11047</v>
      </c>
      <c r="N3905" s="26">
        <v>1.6844444439999999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3</v>
      </c>
      <c r="U3905">
        <v>0</v>
      </c>
      <c r="V3905">
        <v>0</v>
      </c>
      <c r="W3905" s="26">
        <v>0</v>
      </c>
      <c r="X3905" s="26">
        <v>0</v>
      </c>
      <c r="Y3905" s="26">
        <v>0</v>
      </c>
      <c r="Z3905" s="26">
        <v>0</v>
      </c>
      <c r="AA3905" s="26">
        <v>0</v>
      </c>
      <c r="AB3905" s="26">
        <v>11.109960487497254</v>
      </c>
      <c r="AC3905" s="26">
        <v>0</v>
      </c>
      <c r="AD3905" s="26">
        <v>0</v>
      </c>
      <c r="AE3905" s="26">
        <v>11.109960487497254</v>
      </c>
    </row>
    <row r="3906" spans="1:31" x14ac:dyDescent="0.3">
      <c r="A3906">
        <v>2770699</v>
      </c>
      <c r="B3906">
        <v>1</v>
      </c>
      <c r="C3906" t="s">
        <v>80</v>
      </c>
      <c r="D3906" t="s">
        <v>95</v>
      </c>
      <c r="E3906" t="s">
        <v>170</v>
      </c>
      <c r="F3906" t="s">
        <v>11048</v>
      </c>
      <c r="G3906" t="s">
        <v>204</v>
      </c>
      <c r="H3906" t="s">
        <v>135</v>
      </c>
      <c r="I3906" t="s">
        <v>136</v>
      </c>
      <c r="J3906" t="s">
        <v>137</v>
      </c>
      <c r="K3906" t="s">
        <v>138</v>
      </c>
      <c r="L3906" t="s">
        <v>11049</v>
      </c>
      <c r="M3906" t="s">
        <v>11050</v>
      </c>
      <c r="N3906" s="26">
        <v>4.0838888879999997</v>
      </c>
      <c r="O3906">
        <v>0</v>
      </c>
      <c r="P3906">
        <v>3</v>
      </c>
      <c r="Q3906">
        <v>0</v>
      </c>
      <c r="R3906">
        <v>0</v>
      </c>
      <c r="S3906">
        <v>0</v>
      </c>
      <c r="T3906">
        <v>2</v>
      </c>
      <c r="U3906">
        <v>0</v>
      </c>
      <c r="V3906">
        <v>0</v>
      </c>
      <c r="W3906" s="26">
        <v>0</v>
      </c>
      <c r="X3906" s="26">
        <v>1.6156886199006766</v>
      </c>
      <c r="Y3906" s="26">
        <v>0</v>
      </c>
      <c r="Z3906" s="26">
        <v>0</v>
      </c>
      <c r="AA3906" s="26">
        <v>0</v>
      </c>
      <c r="AB3906" s="26">
        <v>2.4177866586923003</v>
      </c>
      <c r="AC3906" s="26">
        <v>0</v>
      </c>
      <c r="AD3906" s="26">
        <v>0</v>
      </c>
      <c r="AE3906" s="26">
        <v>4.0334752785929773</v>
      </c>
    </row>
    <row r="3907" spans="1:31" x14ac:dyDescent="0.3">
      <c r="A3907">
        <v>2770948</v>
      </c>
      <c r="B3907">
        <v>1</v>
      </c>
      <c r="C3907" t="s">
        <v>81</v>
      </c>
      <c r="D3907" t="s">
        <v>123</v>
      </c>
      <c r="E3907" t="s">
        <v>132</v>
      </c>
      <c r="F3907" t="s">
        <v>11051</v>
      </c>
      <c r="G3907" t="s">
        <v>134</v>
      </c>
      <c r="H3907" t="s">
        <v>135</v>
      </c>
      <c r="I3907" t="s">
        <v>136</v>
      </c>
      <c r="J3907" t="s">
        <v>137</v>
      </c>
      <c r="K3907" t="s">
        <v>138</v>
      </c>
      <c r="L3907" t="s">
        <v>11052</v>
      </c>
      <c r="M3907" t="s">
        <v>11053</v>
      </c>
      <c r="N3907" s="26">
        <v>1.494722222</v>
      </c>
      <c r="O3907">
        <v>0</v>
      </c>
      <c r="P3907">
        <v>2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 s="26">
        <v>0</v>
      </c>
      <c r="X3907" s="26">
        <v>0.14388917023158093</v>
      </c>
      <c r="Y3907" s="26">
        <v>0</v>
      </c>
      <c r="Z3907" s="26">
        <v>0</v>
      </c>
      <c r="AA3907" s="26">
        <v>0</v>
      </c>
      <c r="AB3907" s="26">
        <v>0</v>
      </c>
      <c r="AC3907" s="26">
        <v>0</v>
      </c>
      <c r="AD3907" s="26">
        <v>0</v>
      </c>
      <c r="AE3907" s="26">
        <v>0.14388917023158093</v>
      </c>
    </row>
    <row r="3908" spans="1:31" x14ac:dyDescent="0.3">
      <c r="A3908">
        <v>2770848</v>
      </c>
      <c r="B3908">
        <v>1</v>
      </c>
      <c r="C3908" t="s">
        <v>81</v>
      </c>
      <c r="D3908" t="s">
        <v>119</v>
      </c>
      <c r="E3908" t="s">
        <v>141</v>
      </c>
      <c r="F3908" t="s">
        <v>11054</v>
      </c>
      <c r="G3908" t="s">
        <v>143</v>
      </c>
      <c r="H3908" t="s">
        <v>135</v>
      </c>
      <c r="I3908" t="s">
        <v>136</v>
      </c>
      <c r="J3908" t="s">
        <v>137</v>
      </c>
      <c r="K3908" t="s">
        <v>138</v>
      </c>
      <c r="L3908" t="s">
        <v>11055</v>
      </c>
      <c r="M3908" t="s">
        <v>11056</v>
      </c>
      <c r="N3908" s="26">
        <v>0.86027777699999997</v>
      </c>
      <c r="O3908">
        <v>0</v>
      </c>
      <c r="P3908">
        <v>252</v>
      </c>
      <c r="Q3908">
        <v>0</v>
      </c>
      <c r="R3908">
        <v>18</v>
      </c>
      <c r="S3908">
        <v>0</v>
      </c>
      <c r="T3908">
        <v>11</v>
      </c>
      <c r="U3908">
        <v>0</v>
      </c>
      <c r="V3908">
        <v>0</v>
      </c>
      <c r="W3908" s="26">
        <v>0</v>
      </c>
      <c r="X3908" s="26">
        <v>40.501807473297781</v>
      </c>
      <c r="Y3908" s="26">
        <v>0</v>
      </c>
      <c r="Z3908" s="26">
        <v>1.1315226425400078</v>
      </c>
      <c r="AA3908" s="26">
        <v>0</v>
      </c>
      <c r="AB3908" s="26">
        <v>4.855959215046405</v>
      </c>
      <c r="AC3908" s="26">
        <v>0</v>
      </c>
      <c r="AD3908" s="26">
        <v>0</v>
      </c>
      <c r="AE3908" s="26">
        <v>46.489289330884191</v>
      </c>
    </row>
    <row r="3909" spans="1:31" x14ac:dyDescent="0.3">
      <c r="A3909">
        <v>2770599</v>
      </c>
      <c r="B3909">
        <v>1</v>
      </c>
      <c r="C3909" t="s">
        <v>81</v>
      </c>
      <c r="D3909" t="s">
        <v>123</v>
      </c>
      <c r="E3909" t="s">
        <v>141</v>
      </c>
      <c r="F3909" t="s">
        <v>3377</v>
      </c>
      <c r="G3909" t="s">
        <v>186</v>
      </c>
      <c r="H3909" t="s">
        <v>135</v>
      </c>
      <c r="I3909" t="s">
        <v>136</v>
      </c>
      <c r="J3909" t="s">
        <v>137</v>
      </c>
      <c r="K3909" t="s">
        <v>187</v>
      </c>
      <c r="L3909" t="s">
        <v>11057</v>
      </c>
      <c r="M3909" t="s">
        <v>11058</v>
      </c>
      <c r="N3909" s="26">
        <v>6.3630555549999999</v>
      </c>
      <c r="O3909">
        <v>0</v>
      </c>
      <c r="P3909">
        <v>192</v>
      </c>
      <c r="Q3909">
        <v>0</v>
      </c>
      <c r="R3909">
        <v>12</v>
      </c>
      <c r="S3909">
        <v>0</v>
      </c>
      <c r="T3909">
        <v>13</v>
      </c>
      <c r="U3909">
        <v>0</v>
      </c>
      <c r="V3909">
        <v>0</v>
      </c>
      <c r="W3909" s="26">
        <v>0</v>
      </c>
      <c r="X3909" s="26">
        <v>167.79892086375725</v>
      </c>
      <c r="Y3909" s="26">
        <v>0</v>
      </c>
      <c r="Z3909" s="26">
        <v>9.0524313061214237</v>
      </c>
      <c r="AA3909" s="26">
        <v>0</v>
      </c>
      <c r="AB3909" s="26">
        <v>19.87732417746523</v>
      </c>
      <c r="AC3909" s="26">
        <v>0</v>
      </c>
      <c r="AD3909" s="26">
        <v>0</v>
      </c>
      <c r="AE3909" s="26">
        <v>196.72867634734391</v>
      </c>
    </row>
    <row r="3910" spans="1:31" x14ac:dyDescent="0.3">
      <c r="A3910">
        <v>2770493</v>
      </c>
      <c r="B3910">
        <v>1</v>
      </c>
      <c r="C3910" t="s">
        <v>80</v>
      </c>
      <c r="D3910" t="s">
        <v>82</v>
      </c>
      <c r="E3910" t="s">
        <v>146</v>
      </c>
      <c r="F3910" t="s">
        <v>11059</v>
      </c>
      <c r="G3910" t="s">
        <v>326</v>
      </c>
      <c r="H3910" t="s">
        <v>149</v>
      </c>
      <c r="I3910" t="s">
        <v>566</v>
      </c>
      <c r="J3910" t="s">
        <v>137</v>
      </c>
      <c r="K3910" t="s">
        <v>138</v>
      </c>
      <c r="L3910" t="s">
        <v>11060</v>
      </c>
      <c r="M3910" t="s">
        <v>11061</v>
      </c>
      <c r="N3910" s="26">
        <v>2.5000000000000001E-2</v>
      </c>
      <c r="O3910">
        <v>0</v>
      </c>
      <c r="P3910">
        <v>11</v>
      </c>
      <c r="Q3910">
        <v>0</v>
      </c>
      <c r="R3910">
        <v>0</v>
      </c>
      <c r="S3910">
        <v>0</v>
      </c>
      <c r="T3910">
        <v>1417</v>
      </c>
      <c r="U3910">
        <v>0</v>
      </c>
      <c r="V3910">
        <v>5</v>
      </c>
      <c r="W3910" s="26">
        <v>0</v>
      </c>
      <c r="X3910" s="26">
        <v>4.8177643704675005E-2</v>
      </c>
      <c r="Y3910" s="26">
        <v>0</v>
      </c>
      <c r="Z3910" s="26">
        <v>0</v>
      </c>
      <c r="AA3910" s="26">
        <v>0</v>
      </c>
      <c r="AB3910" s="26">
        <v>13.589274258772384</v>
      </c>
      <c r="AC3910" s="26">
        <v>0</v>
      </c>
      <c r="AD3910" s="26">
        <v>5.80906343923875E-2</v>
      </c>
      <c r="AE3910" s="26">
        <v>13.695542536869446</v>
      </c>
    </row>
    <row r="3911" spans="1:31" x14ac:dyDescent="0.3">
      <c r="A3911">
        <v>2770516</v>
      </c>
      <c r="B3911">
        <v>1</v>
      </c>
      <c r="C3911" t="s">
        <v>80</v>
      </c>
      <c r="D3911" t="s">
        <v>84</v>
      </c>
      <c r="E3911" t="s">
        <v>132</v>
      </c>
      <c r="F3911" t="s">
        <v>10383</v>
      </c>
      <c r="G3911" t="s">
        <v>134</v>
      </c>
      <c r="H3911" t="s">
        <v>135</v>
      </c>
      <c r="I3911" t="s">
        <v>136</v>
      </c>
      <c r="J3911" t="s">
        <v>137</v>
      </c>
      <c r="K3911" t="s">
        <v>138</v>
      </c>
      <c r="L3911" t="s">
        <v>11062</v>
      </c>
      <c r="M3911" t="s">
        <v>11063</v>
      </c>
      <c r="N3911" s="26">
        <v>6.8208333330000004</v>
      </c>
      <c r="O3911">
        <v>0</v>
      </c>
      <c r="P3911">
        <v>3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 s="26">
        <v>0</v>
      </c>
      <c r="X3911" s="26">
        <v>5.4688348105121678</v>
      </c>
      <c r="Y3911" s="26">
        <v>0</v>
      </c>
      <c r="Z3911" s="26">
        <v>0</v>
      </c>
      <c r="AA3911" s="26">
        <v>0</v>
      </c>
      <c r="AB3911" s="26">
        <v>0</v>
      </c>
      <c r="AC3911" s="26">
        <v>0</v>
      </c>
      <c r="AD3911" s="26">
        <v>0</v>
      </c>
      <c r="AE3911" s="26">
        <v>5.4688348105121678</v>
      </c>
    </row>
    <row r="3912" spans="1:31" x14ac:dyDescent="0.3">
      <c r="A3912">
        <v>2770662</v>
      </c>
      <c r="B3912">
        <v>1</v>
      </c>
      <c r="C3912" t="s">
        <v>80</v>
      </c>
      <c r="D3912" t="s">
        <v>94</v>
      </c>
      <c r="E3912" t="s">
        <v>157</v>
      </c>
      <c r="F3912" t="s">
        <v>11064</v>
      </c>
      <c r="G3912" t="s">
        <v>159</v>
      </c>
      <c r="H3912" t="s">
        <v>149</v>
      </c>
      <c r="I3912" t="s">
        <v>136</v>
      </c>
      <c r="J3912" t="s">
        <v>137</v>
      </c>
      <c r="K3912" t="s">
        <v>138</v>
      </c>
      <c r="L3912" t="s">
        <v>11065</v>
      </c>
      <c r="M3912" t="s">
        <v>11066</v>
      </c>
      <c r="N3912" s="26">
        <v>1.0752777769999999</v>
      </c>
      <c r="O3912">
        <v>0</v>
      </c>
      <c r="P3912">
        <v>240</v>
      </c>
      <c r="Q3912">
        <v>6</v>
      </c>
      <c r="R3912">
        <v>107</v>
      </c>
      <c r="S3912">
        <v>2</v>
      </c>
      <c r="T3912">
        <v>30</v>
      </c>
      <c r="U3912">
        <v>0</v>
      </c>
      <c r="V3912">
        <v>0</v>
      </c>
      <c r="W3912" s="26">
        <v>0</v>
      </c>
      <c r="X3912" s="26">
        <v>36.512479927551844</v>
      </c>
      <c r="Y3912" s="26">
        <v>0.74252300865506193</v>
      </c>
      <c r="Z3912" s="26">
        <v>3.1193363473066671</v>
      </c>
      <c r="AA3912" s="26">
        <v>16.107084532122066</v>
      </c>
      <c r="AB3912" s="26">
        <v>4.4149537399599659</v>
      </c>
      <c r="AC3912" s="26">
        <v>0</v>
      </c>
      <c r="AD3912" s="26">
        <v>0</v>
      </c>
      <c r="AE3912" s="26">
        <v>60.896377555595606</v>
      </c>
    </row>
    <row r="3913" spans="1:31" x14ac:dyDescent="0.3">
      <c r="A3913">
        <v>2771057</v>
      </c>
      <c r="B3913">
        <v>1</v>
      </c>
      <c r="C3913" t="s">
        <v>80</v>
      </c>
      <c r="D3913" t="s">
        <v>92</v>
      </c>
      <c r="E3913" t="s">
        <v>132</v>
      </c>
      <c r="F3913" t="s">
        <v>11067</v>
      </c>
      <c r="G3913" t="s">
        <v>197</v>
      </c>
      <c r="H3913" t="s">
        <v>135</v>
      </c>
      <c r="I3913" t="s">
        <v>136</v>
      </c>
      <c r="J3913" t="s">
        <v>137</v>
      </c>
      <c r="K3913" t="s">
        <v>138</v>
      </c>
      <c r="L3913" t="s">
        <v>11068</v>
      </c>
      <c r="M3913" t="s">
        <v>11069</v>
      </c>
      <c r="N3913" s="26">
        <v>2.321111111</v>
      </c>
      <c r="O3913">
        <v>0</v>
      </c>
      <c r="P3913">
        <v>1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 s="26">
        <v>0</v>
      </c>
      <c r="X3913" s="26">
        <v>0</v>
      </c>
      <c r="Y3913" s="26">
        <v>0</v>
      </c>
      <c r="Z3913" s="26">
        <v>0</v>
      </c>
      <c r="AA3913" s="26">
        <v>0</v>
      </c>
      <c r="AB3913" s="26">
        <v>0</v>
      </c>
      <c r="AC3913" s="26">
        <v>0</v>
      </c>
      <c r="AD3913" s="26">
        <v>0</v>
      </c>
      <c r="AE3913" s="26">
        <v>0</v>
      </c>
    </row>
    <row r="3914" spans="1:31" x14ac:dyDescent="0.3">
      <c r="A3914">
        <v>2770865</v>
      </c>
      <c r="B3914">
        <v>1</v>
      </c>
      <c r="C3914" t="s">
        <v>80</v>
      </c>
      <c r="D3914" t="s">
        <v>99</v>
      </c>
      <c r="E3914" t="s">
        <v>170</v>
      </c>
      <c r="F3914" t="s">
        <v>11070</v>
      </c>
      <c r="G3914" t="s">
        <v>204</v>
      </c>
      <c r="H3914" t="s">
        <v>135</v>
      </c>
      <c r="I3914" t="s">
        <v>136</v>
      </c>
      <c r="J3914" t="s">
        <v>137</v>
      </c>
      <c r="K3914" t="s">
        <v>138</v>
      </c>
      <c r="L3914" t="s">
        <v>11071</v>
      </c>
      <c r="M3914" t="s">
        <v>11072</v>
      </c>
      <c r="N3914" s="26">
        <v>4.7777777769999998</v>
      </c>
      <c r="O3914">
        <v>0</v>
      </c>
      <c r="P3914">
        <v>30</v>
      </c>
      <c r="Q3914">
        <v>0</v>
      </c>
      <c r="R3914">
        <v>2</v>
      </c>
      <c r="S3914">
        <v>0</v>
      </c>
      <c r="T3914">
        <v>3</v>
      </c>
      <c r="U3914">
        <v>0</v>
      </c>
      <c r="V3914">
        <v>0</v>
      </c>
      <c r="W3914" s="26">
        <v>0</v>
      </c>
      <c r="X3914" s="26">
        <v>17.806837988671973</v>
      </c>
      <c r="Y3914" s="26">
        <v>0</v>
      </c>
      <c r="Z3914" s="26">
        <v>0</v>
      </c>
      <c r="AA3914" s="26">
        <v>0</v>
      </c>
      <c r="AB3914" s="26">
        <v>12.385090834659955</v>
      </c>
      <c r="AC3914" s="26">
        <v>0</v>
      </c>
      <c r="AD3914" s="26">
        <v>0</v>
      </c>
      <c r="AE3914" s="26">
        <v>30.191928823331928</v>
      </c>
    </row>
    <row r="3915" spans="1:31" x14ac:dyDescent="0.3">
      <c r="A3915">
        <v>2770971</v>
      </c>
      <c r="B3915">
        <v>1</v>
      </c>
      <c r="C3915" t="s">
        <v>80</v>
      </c>
      <c r="D3915" t="s">
        <v>103</v>
      </c>
      <c r="E3915" t="s">
        <v>170</v>
      </c>
      <c r="F3915" t="s">
        <v>11073</v>
      </c>
      <c r="G3915" t="s">
        <v>204</v>
      </c>
      <c r="H3915" t="s">
        <v>135</v>
      </c>
      <c r="I3915" t="s">
        <v>136</v>
      </c>
      <c r="J3915" t="s">
        <v>137</v>
      </c>
      <c r="K3915" t="s">
        <v>138</v>
      </c>
      <c r="L3915" t="s">
        <v>11074</v>
      </c>
      <c r="M3915" t="s">
        <v>11075</v>
      </c>
      <c r="N3915" s="26">
        <v>2.9594444439999998</v>
      </c>
      <c r="O3915">
        <v>0</v>
      </c>
      <c r="P3915">
        <v>7</v>
      </c>
      <c r="Q3915">
        <v>0</v>
      </c>
      <c r="R3915">
        <v>1</v>
      </c>
      <c r="S3915">
        <v>0</v>
      </c>
      <c r="T3915">
        <v>2</v>
      </c>
      <c r="U3915">
        <v>0</v>
      </c>
      <c r="V3915">
        <v>0</v>
      </c>
      <c r="W3915" s="26">
        <v>0</v>
      </c>
      <c r="X3915" s="26">
        <v>10.540717691325833</v>
      </c>
      <c r="Y3915" s="26">
        <v>0</v>
      </c>
      <c r="Z3915" s="26">
        <v>0</v>
      </c>
      <c r="AA3915" s="26">
        <v>0</v>
      </c>
      <c r="AB3915" s="26">
        <v>3.6582005746225001</v>
      </c>
      <c r="AC3915" s="26">
        <v>0</v>
      </c>
      <c r="AD3915" s="26">
        <v>0</v>
      </c>
      <c r="AE3915" s="26">
        <v>14.198918265948333</v>
      </c>
    </row>
    <row r="3916" spans="1:31" x14ac:dyDescent="0.3">
      <c r="A3916">
        <v>2770576</v>
      </c>
      <c r="B3916">
        <v>1</v>
      </c>
      <c r="C3916" t="s">
        <v>81</v>
      </c>
      <c r="D3916" t="s">
        <v>114</v>
      </c>
      <c r="E3916" t="s">
        <v>170</v>
      </c>
      <c r="F3916" t="s">
        <v>11076</v>
      </c>
      <c r="G3916" t="s">
        <v>186</v>
      </c>
      <c r="H3916" t="s">
        <v>135</v>
      </c>
      <c r="I3916" t="s">
        <v>136</v>
      </c>
      <c r="J3916" t="s">
        <v>137</v>
      </c>
      <c r="K3916" t="s">
        <v>187</v>
      </c>
      <c r="L3916" t="s">
        <v>11077</v>
      </c>
      <c r="M3916" t="s">
        <v>11078</v>
      </c>
      <c r="N3916" s="26">
        <v>2.0161111109999998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19</v>
      </c>
      <c r="U3916">
        <v>0</v>
      </c>
      <c r="V3916">
        <v>0</v>
      </c>
      <c r="W3916" s="26">
        <v>0</v>
      </c>
      <c r="X3916" s="26">
        <v>0</v>
      </c>
      <c r="Y3916" s="26">
        <v>0</v>
      </c>
      <c r="Z3916" s="26">
        <v>0</v>
      </c>
      <c r="AA3916" s="26">
        <v>0</v>
      </c>
      <c r="AB3916" s="26">
        <v>10.948432622277286</v>
      </c>
      <c r="AC3916" s="26">
        <v>0</v>
      </c>
      <c r="AD3916" s="26">
        <v>0</v>
      </c>
      <c r="AE3916" s="26">
        <v>10.948432622277286</v>
      </c>
    </row>
    <row r="3917" spans="1:31" x14ac:dyDescent="0.3">
      <c r="A3917">
        <v>2770553</v>
      </c>
      <c r="B3917">
        <v>1</v>
      </c>
      <c r="C3917" t="s">
        <v>80</v>
      </c>
      <c r="D3917" t="s">
        <v>103</v>
      </c>
      <c r="E3917" t="s">
        <v>152</v>
      </c>
      <c r="F3917" t="s">
        <v>11079</v>
      </c>
      <c r="G3917" t="s">
        <v>159</v>
      </c>
      <c r="H3917" t="s">
        <v>149</v>
      </c>
      <c r="I3917" t="s">
        <v>136</v>
      </c>
      <c r="J3917" t="s">
        <v>137</v>
      </c>
      <c r="K3917" t="s">
        <v>138</v>
      </c>
      <c r="L3917" t="s">
        <v>11080</v>
      </c>
      <c r="M3917" t="s">
        <v>11081</v>
      </c>
      <c r="N3917" s="26">
        <v>0.31</v>
      </c>
      <c r="O3917">
        <v>0</v>
      </c>
      <c r="P3917">
        <v>0</v>
      </c>
      <c r="Q3917">
        <v>0</v>
      </c>
      <c r="R3917">
        <v>0</v>
      </c>
      <c r="S3917">
        <v>15</v>
      </c>
      <c r="T3917">
        <v>0</v>
      </c>
      <c r="U3917">
        <v>16</v>
      </c>
      <c r="V3917">
        <v>0</v>
      </c>
      <c r="W3917" s="26">
        <v>0</v>
      </c>
      <c r="X3917" s="26">
        <v>0</v>
      </c>
      <c r="Y3917" s="26">
        <v>0</v>
      </c>
      <c r="Z3917" s="26">
        <v>0</v>
      </c>
      <c r="AA3917" s="26">
        <v>20.9168880767064</v>
      </c>
      <c r="AB3917" s="26">
        <v>0</v>
      </c>
      <c r="AC3917" s="26">
        <v>407.78661938177356</v>
      </c>
      <c r="AD3917" s="26">
        <v>0</v>
      </c>
      <c r="AE3917" s="26">
        <v>428.70350745847998</v>
      </c>
    </row>
    <row r="3918" spans="1:31" x14ac:dyDescent="0.3">
      <c r="A3918">
        <v>2771074</v>
      </c>
      <c r="B3918">
        <v>1</v>
      </c>
      <c r="C3918" t="s">
        <v>81</v>
      </c>
      <c r="D3918" t="s">
        <v>118</v>
      </c>
      <c r="E3918" t="s">
        <v>141</v>
      </c>
      <c r="F3918" t="s">
        <v>11082</v>
      </c>
      <c r="G3918" t="s">
        <v>143</v>
      </c>
      <c r="H3918" t="s">
        <v>135</v>
      </c>
      <c r="I3918" t="s">
        <v>136</v>
      </c>
      <c r="J3918" t="s">
        <v>137</v>
      </c>
      <c r="K3918" t="s">
        <v>138</v>
      </c>
      <c r="L3918" t="s">
        <v>11083</v>
      </c>
      <c r="M3918" t="s">
        <v>11084</v>
      </c>
      <c r="N3918" s="26">
        <v>0.45583333300000001</v>
      </c>
      <c r="O3918">
        <v>0</v>
      </c>
      <c r="P3918">
        <v>89</v>
      </c>
      <c r="Q3918">
        <v>0</v>
      </c>
      <c r="R3918">
        <v>6</v>
      </c>
      <c r="S3918">
        <v>0</v>
      </c>
      <c r="T3918">
        <v>6</v>
      </c>
      <c r="U3918">
        <v>0</v>
      </c>
      <c r="V3918">
        <v>0</v>
      </c>
      <c r="W3918" s="26">
        <v>0</v>
      </c>
      <c r="X3918" s="26">
        <v>8.7947664343654601</v>
      </c>
      <c r="Y3918" s="26">
        <v>0</v>
      </c>
      <c r="Z3918" s="26">
        <v>0.94225536258601561</v>
      </c>
      <c r="AA3918" s="26">
        <v>0</v>
      </c>
      <c r="AB3918" s="26">
        <v>1.0584954943911837</v>
      </c>
      <c r="AC3918" s="26">
        <v>0</v>
      </c>
      <c r="AD3918" s="26">
        <v>0</v>
      </c>
      <c r="AE3918" s="26">
        <v>10.795517291342659</v>
      </c>
    </row>
    <row r="3919" spans="1:31" x14ac:dyDescent="0.3">
      <c r="A3919">
        <v>2771031</v>
      </c>
      <c r="B3919">
        <v>1</v>
      </c>
      <c r="C3919" t="s">
        <v>81</v>
      </c>
      <c r="D3919" t="s">
        <v>128</v>
      </c>
      <c r="E3919" t="s">
        <v>132</v>
      </c>
      <c r="F3919" t="s">
        <v>11085</v>
      </c>
      <c r="G3919" t="s">
        <v>134</v>
      </c>
      <c r="H3919" t="s">
        <v>135</v>
      </c>
      <c r="I3919" t="s">
        <v>136</v>
      </c>
      <c r="J3919" t="s">
        <v>137</v>
      </c>
      <c r="K3919" t="s">
        <v>138</v>
      </c>
      <c r="L3919" t="s">
        <v>11086</v>
      </c>
      <c r="M3919" t="s">
        <v>11087</v>
      </c>
      <c r="N3919" s="26">
        <v>4.9161111110000002</v>
      </c>
      <c r="O3919">
        <v>0</v>
      </c>
      <c r="P3919">
        <v>17</v>
      </c>
      <c r="Q3919">
        <v>0</v>
      </c>
      <c r="R3919">
        <v>0</v>
      </c>
      <c r="S3919">
        <v>0</v>
      </c>
      <c r="T3919">
        <v>1</v>
      </c>
      <c r="U3919">
        <v>0</v>
      </c>
      <c r="V3919">
        <v>0</v>
      </c>
      <c r="W3919" s="26">
        <v>0</v>
      </c>
      <c r="X3919" s="26">
        <v>14.002808372489215</v>
      </c>
      <c r="Y3919" s="26">
        <v>0</v>
      </c>
      <c r="Z3919" s="26">
        <v>0</v>
      </c>
      <c r="AA3919" s="26">
        <v>0</v>
      </c>
      <c r="AB3919" s="26">
        <v>5.3238650476572218</v>
      </c>
      <c r="AC3919" s="26">
        <v>0</v>
      </c>
      <c r="AD3919" s="26">
        <v>0</v>
      </c>
      <c r="AE3919" s="26">
        <v>19.326673420146435</v>
      </c>
    </row>
    <row r="3920" spans="1:31" x14ac:dyDescent="0.3">
      <c r="A3920">
        <v>2770510</v>
      </c>
      <c r="B3920">
        <v>1</v>
      </c>
      <c r="C3920" t="s">
        <v>80</v>
      </c>
      <c r="D3920" t="s">
        <v>108</v>
      </c>
      <c r="E3920" t="s">
        <v>152</v>
      </c>
      <c r="F3920" t="s">
        <v>10555</v>
      </c>
      <c r="G3920" t="s">
        <v>159</v>
      </c>
      <c r="H3920" t="s">
        <v>149</v>
      </c>
      <c r="I3920" t="s">
        <v>136</v>
      </c>
      <c r="J3920" t="s">
        <v>137</v>
      </c>
      <c r="K3920" t="s">
        <v>138</v>
      </c>
      <c r="L3920" t="s">
        <v>11088</v>
      </c>
      <c r="M3920" t="s">
        <v>11089</v>
      </c>
      <c r="N3920" s="26">
        <v>0.16388888800000001</v>
      </c>
      <c r="O3920">
        <v>0</v>
      </c>
      <c r="P3920">
        <v>186</v>
      </c>
      <c r="Q3920">
        <v>0</v>
      </c>
      <c r="R3920">
        <v>62</v>
      </c>
      <c r="S3920">
        <v>0</v>
      </c>
      <c r="T3920">
        <v>30</v>
      </c>
      <c r="U3920">
        <v>0</v>
      </c>
      <c r="V3920">
        <v>0</v>
      </c>
      <c r="W3920" s="26">
        <v>0</v>
      </c>
      <c r="X3920" s="26">
        <v>3.0050376886676928</v>
      </c>
      <c r="Y3920" s="26">
        <v>0</v>
      </c>
      <c r="Z3920" s="26">
        <v>0.29672875311048891</v>
      </c>
      <c r="AA3920" s="26">
        <v>0</v>
      </c>
      <c r="AB3920" s="26">
        <v>1.7725132171529032</v>
      </c>
      <c r="AC3920" s="26">
        <v>0</v>
      </c>
      <c r="AD3920" s="26">
        <v>0</v>
      </c>
      <c r="AE3920" s="26">
        <v>5.0742796589310846</v>
      </c>
    </row>
    <row r="3921" spans="1:31" x14ac:dyDescent="0.3">
      <c r="A3921">
        <v>2770596</v>
      </c>
      <c r="B3921">
        <v>1</v>
      </c>
      <c r="C3921" t="s">
        <v>80</v>
      </c>
      <c r="D3921" t="s">
        <v>93</v>
      </c>
      <c r="E3921" t="s">
        <v>141</v>
      </c>
      <c r="F3921" t="s">
        <v>11090</v>
      </c>
      <c r="G3921" t="s">
        <v>628</v>
      </c>
      <c r="H3921" t="s">
        <v>135</v>
      </c>
      <c r="I3921" t="s">
        <v>136</v>
      </c>
      <c r="J3921" t="s">
        <v>137</v>
      </c>
      <c r="K3921" t="s">
        <v>187</v>
      </c>
      <c r="L3921" t="s">
        <v>11091</v>
      </c>
      <c r="M3921" t="s">
        <v>11092</v>
      </c>
      <c r="N3921" s="26">
        <v>4.2911111110000002</v>
      </c>
      <c r="O3921">
        <v>0</v>
      </c>
      <c r="P3921">
        <v>30</v>
      </c>
      <c r="Q3921">
        <v>0</v>
      </c>
      <c r="R3921">
        <v>11</v>
      </c>
      <c r="S3921">
        <v>0</v>
      </c>
      <c r="T3921">
        <v>7</v>
      </c>
      <c r="U3921">
        <v>0</v>
      </c>
      <c r="V3921">
        <v>0</v>
      </c>
      <c r="W3921" s="26">
        <v>0</v>
      </c>
      <c r="X3921" s="26">
        <v>12.518143672753018</v>
      </c>
      <c r="Y3921" s="26">
        <v>0</v>
      </c>
      <c r="Z3921" s="26">
        <v>2.804066344722179</v>
      </c>
      <c r="AA3921" s="26">
        <v>0</v>
      </c>
      <c r="AB3921" s="26">
        <v>2.9984303893019719</v>
      </c>
      <c r="AC3921" s="26">
        <v>0</v>
      </c>
      <c r="AD3921" s="26">
        <v>0</v>
      </c>
      <c r="AE3921" s="26">
        <v>18.320640406777169</v>
      </c>
    </row>
    <row r="3922" spans="1:31" x14ac:dyDescent="0.3">
      <c r="A3922">
        <v>2770739</v>
      </c>
      <c r="B3922">
        <v>1</v>
      </c>
      <c r="C3922" t="s">
        <v>81</v>
      </c>
      <c r="D3922" t="s">
        <v>120</v>
      </c>
      <c r="E3922" t="s">
        <v>152</v>
      </c>
      <c r="F3922" t="s">
        <v>4282</v>
      </c>
      <c r="G3922" t="s">
        <v>159</v>
      </c>
      <c r="H3922" t="s">
        <v>149</v>
      </c>
      <c r="I3922" t="s">
        <v>136</v>
      </c>
      <c r="J3922" t="s">
        <v>137</v>
      </c>
      <c r="K3922" t="s">
        <v>138</v>
      </c>
      <c r="L3922" t="s">
        <v>11093</v>
      </c>
      <c r="M3922" t="s">
        <v>11094</v>
      </c>
      <c r="N3922" s="26">
        <v>0.68833333299999999</v>
      </c>
      <c r="O3922">
        <v>2</v>
      </c>
      <c r="P3922">
        <v>1</v>
      </c>
      <c r="Q3922">
        <v>66</v>
      </c>
      <c r="R3922">
        <v>29</v>
      </c>
      <c r="S3922">
        <v>6</v>
      </c>
      <c r="T3922">
        <v>2</v>
      </c>
      <c r="U3922">
        <v>1</v>
      </c>
      <c r="V3922">
        <v>0</v>
      </c>
      <c r="W3922" s="26">
        <v>0.26608592165555556</v>
      </c>
      <c r="X3922" s="26">
        <v>0</v>
      </c>
      <c r="Y3922" s="26">
        <v>1.9422777014044443</v>
      </c>
      <c r="Z3922" s="26">
        <v>0.24364504988444444</v>
      </c>
      <c r="AA3922" s="26">
        <v>18.946320079886046</v>
      </c>
      <c r="AB3922" s="26">
        <v>0</v>
      </c>
      <c r="AC3922" s="26">
        <v>74.79480964353148</v>
      </c>
      <c r="AD3922" s="26">
        <v>0</v>
      </c>
      <c r="AE3922" s="26">
        <v>96.193138396361974</v>
      </c>
    </row>
    <row r="3923" spans="1:31" x14ac:dyDescent="0.3">
      <c r="A3923">
        <v>2770988</v>
      </c>
      <c r="B3923">
        <v>1</v>
      </c>
      <c r="C3923" t="s">
        <v>80</v>
      </c>
      <c r="D3923" t="s">
        <v>110</v>
      </c>
      <c r="E3923" t="s">
        <v>132</v>
      </c>
      <c r="F3923" t="s">
        <v>11095</v>
      </c>
      <c r="G3923" t="s">
        <v>197</v>
      </c>
      <c r="H3923" t="s">
        <v>135</v>
      </c>
      <c r="I3923" t="s">
        <v>136</v>
      </c>
      <c r="J3923" t="s">
        <v>137</v>
      </c>
      <c r="K3923" t="s">
        <v>138</v>
      </c>
      <c r="L3923" t="s">
        <v>11096</v>
      </c>
      <c r="M3923" t="s">
        <v>11097</v>
      </c>
      <c r="N3923" s="26">
        <v>6.6216666660000003</v>
      </c>
      <c r="O3923">
        <v>0</v>
      </c>
      <c r="P3923">
        <v>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 s="26">
        <v>0</v>
      </c>
      <c r="X3923" s="26">
        <v>1.5089509415211111</v>
      </c>
      <c r="Y3923" s="26">
        <v>0</v>
      </c>
      <c r="Z3923" s="26">
        <v>0</v>
      </c>
      <c r="AA3923" s="26">
        <v>0</v>
      </c>
      <c r="AB3923" s="26">
        <v>0</v>
      </c>
      <c r="AC3923" s="26">
        <v>0</v>
      </c>
      <c r="AD3923" s="26">
        <v>0</v>
      </c>
      <c r="AE3923" s="26">
        <v>1.5089509415211111</v>
      </c>
    </row>
    <row r="3924" spans="1:31" x14ac:dyDescent="0.3">
      <c r="A3924">
        <v>2770865</v>
      </c>
      <c r="B3924">
        <v>2</v>
      </c>
      <c r="C3924" t="s">
        <v>80</v>
      </c>
      <c r="D3924" t="s">
        <v>99</v>
      </c>
      <c r="E3924" t="s">
        <v>141</v>
      </c>
      <c r="F3924" t="s">
        <v>11098</v>
      </c>
      <c r="G3924" t="s">
        <v>204</v>
      </c>
      <c r="H3924" t="s">
        <v>135</v>
      </c>
      <c r="I3924" t="s">
        <v>136</v>
      </c>
      <c r="J3924" t="s">
        <v>137</v>
      </c>
      <c r="K3924" t="s">
        <v>138</v>
      </c>
      <c r="L3924" t="s">
        <v>11099</v>
      </c>
      <c r="M3924" t="s">
        <v>11100</v>
      </c>
      <c r="N3924" s="26">
        <v>0.64694444399999995</v>
      </c>
      <c r="O3924">
        <v>0</v>
      </c>
      <c r="P3924">
        <v>117</v>
      </c>
      <c r="Q3924">
        <v>0</v>
      </c>
      <c r="R3924">
        <v>2</v>
      </c>
      <c r="S3924">
        <v>0</v>
      </c>
      <c r="T3924">
        <v>9</v>
      </c>
      <c r="U3924">
        <v>0</v>
      </c>
      <c r="V3924">
        <v>1</v>
      </c>
      <c r="W3924" s="26">
        <v>0</v>
      </c>
      <c r="X3924" s="26">
        <v>11.441028365488433</v>
      </c>
      <c r="Y3924" s="26">
        <v>0</v>
      </c>
      <c r="Z3924" s="26">
        <v>0</v>
      </c>
      <c r="AA3924" s="26">
        <v>0</v>
      </c>
      <c r="AB3924" s="26">
        <v>6.2213431758150577</v>
      </c>
      <c r="AC3924" s="26">
        <v>0</v>
      </c>
      <c r="AD3924" s="26">
        <v>44.574109270666668</v>
      </c>
      <c r="AE3924" s="26">
        <v>62.236480811970161</v>
      </c>
    </row>
    <row r="3925" spans="1:31" x14ac:dyDescent="0.3">
      <c r="A3925">
        <v>2771893</v>
      </c>
      <c r="B3925">
        <v>1</v>
      </c>
      <c r="C3925" t="s">
        <v>80</v>
      </c>
      <c r="D3925" t="s">
        <v>83</v>
      </c>
      <c r="E3925" t="s">
        <v>132</v>
      </c>
      <c r="F3925" t="s">
        <v>8649</v>
      </c>
      <c r="G3925" t="s">
        <v>307</v>
      </c>
      <c r="H3925" t="s">
        <v>135</v>
      </c>
      <c r="I3925" t="s">
        <v>136</v>
      </c>
      <c r="J3925" t="s">
        <v>137</v>
      </c>
      <c r="K3925" t="s">
        <v>138</v>
      </c>
      <c r="L3925" t="s">
        <v>11101</v>
      </c>
      <c r="M3925" t="s">
        <v>11102</v>
      </c>
      <c r="N3925" s="26">
        <v>1.5075000000000001</v>
      </c>
      <c r="O3925">
        <v>0</v>
      </c>
      <c r="P3925">
        <v>2</v>
      </c>
      <c r="Q3925">
        <v>0</v>
      </c>
      <c r="R3925">
        <v>0</v>
      </c>
      <c r="S3925">
        <v>0</v>
      </c>
      <c r="T3925">
        <v>3</v>
      </c>
      <c r="U3925">
        <v>0</v>
      </c>
      <c r="V3925">
        <v>0</v>
      </c>
      <c r="W3925" s="26">
        <v>0</v>
      </c>
      <c r="X3925" s="26">
        <v>0.88852127590488394</v>
      </c>
      <c r="Y3925" s="26">
        <v>0</v>
      </c>
      <c r="Z3925" s="26">
        <v>0</v>
      </c>
      <c r="AA3925" s="26">
        <v>0</v>
      </c>
      <c r="AB3925" s="26">
        <v>5.1966875363591072</v>
      </c>
      <c r="AC3925" s="26">
        <v>0</v>
      </c>
      <c r="AD3925" s="26">
        <v>0</v>
      </c>
      <c r="AE3925" s="26">
        <v>6.0852088122639909</v>
      </c>
    </row>
    <row r="3926" spans="1:31" x14ac:dyDescent="0.3">
      <c r="A3926">
        <v>2771561</v>
      </c>
      <c r="B3926">
        <v>1</v>
      </c>
      <c r="C3926" t="s">
        <v>80</v>
      </c>
      <c r="D3926" t="s">
        <v>82</v>
      </c>
      <c r="E3926" t="s">
        <v>170</v>
      </c>
      <c r="F3926" t="s">
        <v>1662</v>
      </c>
      <c r="G3926" t="s">
        <v>204</v>
      </c>
      <c r="H3926" t="s">
        <v>135</v>
      </c>
      <c r="I3926" t="s">
        <v>136</v>
      </c>
      <c r="J3926" t="s">
        <v>137</v>
      </c>
      <c r="K3926" t="s">
        <v>138</v>
      </c>
      <c r="L3926" t="s">
        <v>11103</v>
      </c>
      <c r="M3926" t="s">
        <v>11104</v>
      </c>
      <c r="N3926" s="26">
        <v>1.8872222219999999</v>
      </c>
      <c r="O3926">
        <v>0</v>
      </c>
      <c r="P3926">
        <v>52</v>
      </c>
      <c r="Q3926">
        <v>0</v>
      </c>
      <c r="R3926">
        <v>0</v>
      </c>
      <c r="S3926">
        <v>0</v>
      </c>
      <c r="T3926">
        <v>11</v>
      </c>
      <c r="U3926">
        <v>0</v>
      </c>
      <c r="V3926">
        <v>0</v>
      </c>
      <c r="W3926" s="26">
        <v>0</v>
      </c>
      <c r="X3926" s="26">
        <v>33.764242041667259</v>
      </c>
      <c r="Y3926" s="26">
        <v>0</v>
      </c>
      <c r="Z3926" s="26">
        <v>0</v>
      </c>
      <c r="AA3926" s="26">
        <v>0</v>
      </c>
      <c r="AB3926" s="26">
        <v>14.635830921707729</v>
      </c>
      <c r="AC3926" s="26">
        <v>0</v>
      </c>
      <c r="AD3926" s="26">
        <v>0</v>
      </c>
      <c r="AE3926" s="26">
        <v>48.400072963374988</v>
      </c>
    </row>
    <row r="3927" spans="1:31" x14ac:dyDescent="0.3">
      <c r="A3927">
        <v>2771229</v>
      </c>
      <c r="B3927">
        <v>1</v>
      </c>
      <c r="C3927" t="s">
        <v>80</v>
      </c>
      <c r="D3927" t="s">
        <v>104</v>
      </c>
      <c r="E3927" t="s">
        <v>146</v>
      </c>
      <c r="F3927" t="s">
        <v>11105</v>
      </c>
      <c r="G3927" t="s">
        <v>774</v>
      </c>
      <c r="H3927" t="s">
        <v>149</v>
      </c>
      <c r="I3927" t="s">
        <v>136</v>
      </c>
      <c r="J3927" t="s">
        <v>137</v>
      </c>
      <c r="K3927" t="s">
        <v>187</v>
      </c>
      <c r="L3927" t="s">
        <v>11106</v>
      </c>
      <c r="M3927" t="s">
        <v>11107</v>
      </c>
      <c r="N3927" s="26">
        <v>0.96027777700000005</v>
      </c>
      <c r="O3927">
        <v>0</v>
      </c>
      <c r="P3927">
        <v>168</v>
      </c>
      <c r="Q3927">
        <v>0</v>
      </c>
      <c r="R3927">
        <v>0</v>
      </c>
      <c r="S3927">
        <v>0</v>
      </c>
      <c r="T3927">
        <v>28</v>
      </c>
      <c r="U3927">
        <v>0</v>
      </c>
      <c r="V3927">
        <v>0</v>
      </c>
      <c r="W3927" s="26">
        <v>0</v>
      </c>
      <c r="X3927" s="26">
        <v>30.844586031081242</v>
      </c>
      <c r="Y3927" s="26">
        <v>0</v>
      </c>
      <c r="Z3927" s="26">
        <v>0</v>
      </c>
      <c r="AA3927" s="26">
        <v>0</v>
      </c>
      <c r="AB3927" s="26">
        <v>26.289085365357035</v>
      </c>
      <c r="AC3927" s="26">
        <v>0</v>
      </c>
      <c r="AD3927" s="26">
        <v>0</v>
      </c>
      <c r="AE3927" s="26">
        <v>57.133671396438274</v>
      </c>
    </row>
    <row r="3928" spans="1:31" x14ac:dyDescent="0.3">
      <c r="A3928">
        <v>2771206</v>
      </c>
      <c r="B3928">
        <v>1</v>
      </c>
      <c r="C3928" t="s">
        <v>80</v>
      </c>
      <c r="D3928" t="s">
        <v>108</v>
      </c>
      <c r="E3928" t="s">
        <v>141</v>
      </c>
      <c r="F3928" t="s">
        <v>11108</v>
      </c>
      <c r="G3928" t="s">
        <v>186</v>
      </c>
      <c r="H3928" t="s">
        <v>135</v>
      </c>
      <c r="I3928" t="s">
        <v>136</v>
      </c>
      <c r="J3928" t="s">
        <v>137</v>
      </c>
      <c r="K3928" t="s">
        <v>187</v>
      </c>
      <c r="L3928" t="s">
        <v>11109</v>
      </c>
      <c r="M3928" t="s">
        <v>11110</v>
      </c>
      <c r="N3928" s="26">
        <v>8.1597222219999992</v>
      </c>
      <c r="O3928">
        <v>0</v>
      </c>
      <c r="P3928">
        <v>25</v>
      </c>
      <c r="Q3928">
        <v>0</v>
      </c>
      <c r="R3928">
        <v>24</v>
      </c>
      <c r="S3928">
        <v>0</v>
      </c>
      <c r="T3928">
        <v>13</v>
      </c>
      <c r="U3928">
        <v>0</v>
      </c>
      <c r="V3928">
        <v>0</v>
      </c>
      <c r="W3928" s="26">
        <v>0</v>
      </c>
      <c r="X3928" s="26">
        <v>68.920942994468874</v>
      </c>
      <c r="Y3928" s="26">
        <v>0</v>
      </c>
      <c r="Z3928" s="26">
        <v>65.361226059658364</v>
      </c>
      <c r="AA3928" s="26">
        <v>0</v>
      </c>
      <c r="AB3928" s="26">
        <v>59.824804102730809</v>
      </c>
      <c r="AC3928" s="26">
        <v>0</v>
      </c>
      <c r="AD3928" s="26">
        <v>0</v>
      </c>
      <c r="AE3928" s="26">
        <v>194.10697315685803</v>
      </c>
    </row>
    <row r="3929" spans="1:31" x14ac:dyDescent="0.3">
      <c r="A3929">
        <v>2771183</v>
      </c>
      <c r="B3929">
        <v>1</v>
      </c>
      <c r="C3929" t="s">
        <v>81</v>
      </c>
      <c r="D3929" t="s">
        <v>123</v>
      </c>
      <c r="E3929" t="s">
        <v>170</v>
      </c>
      <c r="F3929" t="s">
        <v>9979</v>
      </c>
      <c r="G3929" t="s">
        <v>425</v>
      </c>
      <c r="H3929" t="s">
        <v>135</v>
      </c>
      <c r="I3929" t="s">
        <v>136</v>
      </c>
      <c r="J3929" t="s">
        <v>137</v>
      </c>
      <c r="K3929" t="s">
        <v>138</v>
      </c>
      <c r="L3929" t="s">
        <v>11111</v>
      </c>
      <c r="M3929" t="s">
        <v>11112</v>
      </c>
      <c r="N3929" s="26">
        <v>9.3230555549999998</v>
      </c>
      <c r="O3929">
        <v>0</v>
      </c>
      <c r="P3929">
        <v>466</v>
      </c>
      <c r="Q3929">
        <v>0</v>
      </c>
      <c r="R3929">
        <v>0</v>
      </c>
      <c r="S3929">
        <v>0</v>
      </c>
      <c r="T3929">
        <v>33</v>
      </c>
      <c r="U3929">
        <v>0</v>
      </c>
      <c r="V3929">
        <v>0</v>
      </c>
      <c r="W3929" s="26">
        <v>0</v>
      </c>
      <c r="X3929" s="26">
        <v>758.48369254841748</v>
      </c>
      <c r="Y3929" s="26">
        <v>0</v>
      </c>
      <c r="Z3929" s="26">
        <v>0</v>
      </c>
      <c r="AA3929" s="26">
        <v>0</v>
      </c>
      <c r="AB3929" s="26">
        <v>154.65055709068582</v>
      </c>
      <c r="AC3929" s="26">
        <v>0</v>
      </c>
      <c r="AD3929" s="26">
        <v>0</v>
      </c>
      <c r="AE3929" s="26">
        <v>913.13424963910325</v>
      </c>
    </row>
    <row r="3930" spans="1:31" x14ac:dyDescent="0.3">
      <c r="A3930">
        <v>2771398</v>
      </c>
      <c r="B3930">
        <v>1</v>
      </c>
      <c r="C3930" t="s">
        <v>81</v>
      </c>
      <c r="D3930" t="s">
        <v>118</v>
      </c>
      <c r="E3930" t="s">
        <v>132</v>
      </c>
      <c r="F3930" t="s">
        <v>11113</v>
      </c>
      <c r="G3930" t="s">
        <v>134</v>
      </c>
      <c r="H3930" t="s">
        <v>135</v>
      </c>
      <c r="I3930" t="s">
        <v>136</v>
      </c>
      <c r="J3930" t="s">
        <v>137</v>
      </c>
      <c r="K3930" t="s">
        <v>138</v>
      </c>
      <c r="L3930" t="s">
        <v>11114</v>
      </c>
      <c r="M3930" t="s">
        <v>11115</v>
      </c>
      <c r="N3930" s="26">
        <v>2.3163888880000001</v>
      </c>
      <c r="O3930">
        <v>0</v>
      </c>
      <c r="P3930">
        <v>1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 s="26">
        <v>0</v>
      </c>
      <c r="X3930" s="26">
        <v>1.0502422943018481</v>
      </c>
      <c r="Y3930" s="26">
        <v>0</v>
      </c>
      <c r="Z3930" s="26">
        <v>0</v>
      </c>
      <c r="AA3930" s="26">
        <v>0</v>
      </c>
      <c r="AB3930" s="26">
        <v>0</v>
      </c>
      <c r="AC3930" s="26">
        <v>0</v>
      </c>
      <c r="AD3930" s="26">
        <v>0</v>
      </c>
      <c r="AE3930" s="26">
        <v>1.0502422943018481</v>
      </c>
    </row>
    <row r="3931" spans="1:31" x14ac:dyDescent="0.3">
      <c r="A3931">
        <v>2771252</v>
      </c>
      <c r="B3931">
        <v>1</v>
      </c>
      <c r="C3931" t="s">
        <v>81</v>
      </c>
      <c r="D3931" t="s">
        <v>119</v>
      </c>
      <c r="E3931" t="s">
        <v>152</v>
      </c>
      <c r="F3931" t="s">
        <v>11116</v>
      </c>
      <c r="G3931" t="s">
        <v>159</v>
      </c>
      <c r="H3931" t="s">
        <v>149</v>
      </c>
      <c r="I3931" t="s">
        <v>136</v>
      </c>
      <c r="J3931" t="s">
        <v>137</v>
      </c>
      <c r="K3931" t="s">
        <v>138</v>
      </c>
      <c r="L3931" t="s">
        <v>11117</v>
      </c>
      <c r="M3931" t="s">
        <v>11118</v>
      </c>
      <c r="N3931" s="26">
        <v>0.90722222200000002</v>
      </c>
      <c r="O3931">
        <v>3</v>
      </c>
      <c r="P3931">
        <v>1433</v>
      </c>
      <c r="Q3931">
        <v>126</v>
      </c>
      <c r="R3931">
        <v>268</v>
      </c>
      <c r="S3931">
        <v>2</v>
      </c>
      <c r="T3931">
        <v>99</v>
      </c>
      <c r="U3931">
        <v>0</v>
      </c>
      <c r="V3931">
        <v>0</v>
      </c>
      <c r="W3931" s="26">
        <v>0.40288769674004327</v>
      </c>
      <c r="X3931" s="26">
        <v>160.70869419904741</v>
      </c>
      <c r="Y3931" s="26">
        <v>13.568730503869613</v>
      </c>
      <c r="Z3931" s="26">
        <v>19.315694211382084</v>
      </c>
      <c r="AA3931" s="26">
        <v>8.7235927628566662E-2</v>
      </c>
      <c r="AB3931" s="26">
        <v>50.222825835867255</v>
      </c>
      <c r="AC3931" s="26">
        <v>0</v>
      </c>
      <c r="AD3931" s="26">
        <v>0</v>
      </c>
      <c r="AE3931" s="26">
        <v>244.30606837453496</v>
      </c>
    </row>
    <row r="3932" spans="1:31" x14ac:dyDescent="0.3">
      <c r="A3932">
        <v>2771375</v>
      </c>
      <c r="B3932">
        <v>1</v>
      </c>
      <c r="C3932" t="s">
        <v>80</v>
      </c>
      <c r="D3932" t="s">
        <v>96</v>
      </c>
      <c r="E3932" t="s">
        <v>170</v>
      </c>
      <c r="F3932" t="s">
        <v>5695</v>
      </c>
      <c r="G3932" t="s">
        <v>204</v>
      </c>
      <c r="H3932" t="s">
        <v>135</v>
      </c>
      <c r="I3932" t="s">
        <v>136</v>
      </c>
      <c r="J3932" t="s">
        <v>137</v>
      </c>
      <c r="K3932" t="s">
        <v>138</v>
      </c>
      <c r="L3932" t="s">
        <v>11119</v>
      </c>
      <c r="M3932" t="s">
        <v>11120</v>
      </c>
      <c r="N3932" s="26">
        <v>3.5905555549999999</v>
      </c>
      <c r="O3932">
        <v>0</v>
      </c>
      <c r="P3932">
        <v>46</v>
      </c>
      <c r="Q3932">
        <v>0</v>
      </c>
      <c r="R3932">
        <v>0</v>
      </c>
      <c r="S3932">
        <v>0</v>
      </c>
      <c r="T3932">
        <v>5</v>
      </c>
      <c r="U3932">
        <v>0</v>
      </c>
      <c r="V3932">
        <v>0</v>
      </c>
      <c r="W3932" s="26">
        <v>0</v>
      </c>
      <c r="X3932" s="26">
        <v>19.120301514474015</v>
      </c>
      <c r="Y3932" s="26">
        <v>0</v>
      </c>
      <c r="Z3932" s="26">
        <v>0</v>
      </c>
      <c r="AA3932" s="26">
        <v>0</v>
      </c>
      <c r="AB3932" s="26">
        <v>0</v>
      </c>
      <c r="AC3932" s="26">
        <v>0</v>
      </c>
      <c r="AD3932" s="26">
        <v>0</v>
      </c>
      <c r="AE3932" s="26">
        <v>19.120301514474015</v>
      </c>
    </row>
    <row r="3933" spans="1:31" x14ac:dyDescent="0.3">
      <c r="A3933">
        <v>2771415</v>
      </c>
      <c r="B3933">
        <v>1</v>
      </c>
      <c r="C3933" t="s">
        <v>80</v>
      </c>
      <c r="D3933" t="s">
        <v>101</v>
      </c>
      <c r="E3933" t="s">
        <v>141</v>
      </c>
      <c r="F3933" t="s">
        <v>11121</v>
      </c>
      <c r="G3933" t="s">
        <v>628</v>
      </c>
      <c r="H3933" t="s">
        <v>135</v>
      </c>
      <c r="I3933" t="s">
        <v>136</v>
      </c>
      <c r="J3933" t="s">
        <v>137</v>
      </c>
      <c r="K3933" t="s">
        <v>187</v>
      </c>
      <c r="L3933" t="s">
        <v>11122</v>
      </c>
      <c r="M3933" t="s">
        <v>11123</v>
      </c>
      <c r="N3933" s="26">
        <v>7.2427777769999997</v>
      </c>
      <c r="O3933">
        <v>0</v>
      </c>
      <c r="P3933">
        <v>579</v>
      </c>
      <c r="Q3933">
        <v>0</v>
      </c>
      <c r="R3933">
        <v>1</v>
      </c>
      <c r="S3933">
        <v>0</v>
      </c>
      <c r="T3933">
        <v>22</v>
      </c>
      <c r="U3933">
        <v>0</v>
      </c>
      <c r="V3933">
        <v>0</v>
      </c>
      <c r="W3933" s="26">
        <v>0</v>
      </c>
      <c r="X3933" s="26">
        <v>483.74823296464172</v>
      </c>
      <c r="Y3933" s="26">
        <v>0</v>
      </c>
      <c r="Z3933" s="26">
        <v>0</v>
      </c>
      <c r="AA3933" s="26">
        <v>0</v>
      </c>
      <c r="AB3933" s="26">
        <v>99.627089050506214</v>
      </c>
      <c r="AC3933" s="26">
        <v>0</v>
      </c>
      <c r="AD3933" s="26">
        <v>0</v>
      </c>
      <c r="AE3933" s="26">
        <v>583.37532201514796</v>
      </c>
    </row>
    <row r="3934" spans="1:31" x14ac:dyDescent="0.3">
      <c r="A3934">
        <v>2759695</v>
      </c>
      <c r="B3934">
        <v>1</v>
      </c>
      <c r="C3934" t="s">
        <v>80</v>
      </c>
      <c r="D3934" t="s">
        <v>86</v>
      </c>
      <c r="E3934" t="s">
        <v>132</v>
      </c>
      <c r="F3934" t="s">
        <v>2838</v>
      </c>
      <c r="G3934" t="s">
        <v>307</v>
      </c>
      <c r="H3934" t="s">
        <v>135</v>
      </c>
      <c r="I3934" t="s">
        <v>136</v>
      </c>
      <c r="J3934" t="s">
        <v>137</v>
      </c>
      <c r="K3934" t="s">
        <v>138</v>
      </c>
      <c r="L3934" t="s">
        <v>11124</v>
      </c>
      <c r="M3934" t="s">
        <v>11125</v>
      </c>
      <c r="N3934" s="26">
        <v>0.84499999999999997</v>
      </c>
      <c r="O3934">
        <v>0</v>
      </c>
      <c r="P3934">
        <v>1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 s="26">
        <v>0</v>
      </c>
      <c r="X3934" s="26">
        <v>0.10911212147681067</v>
      </c>
      <c r="Y3934" s="26">
        <v>0</v>
      </c>
      <c r="Z3934" s="26">
        <v>0</v>
      </c>
      <c r="AA3934" s="26">
        <v>0</v>
      </c>
      <c r="AB3934" s="26">
        <v>0</v>
      </c>
      <c r="AC3934" s="26">
        <v>0</v>
      </c>
      <c r="AD3934" s="26">
        <v>0</v>
      </c>
      <c r="AE3934" s="26">
        <v>0.10911212147681067</v>
      </c>
    </row>
    <row r="3935" spans="1:31" x14ac:dyDescent="0.3">
      <c r="A3935">
        <v>2758905</v>
      </c>
      <c r="B3935">
        <v>1</v>
      </c>
      <c r="C3935" t="s">
        <v>80</v>
      </c>
      <c r="D3935" t="s">
        <v>83</v>
      </c>
      <c r="E3935" t="s">
        <v>175</v>
      </c>
      <c r="F3935" t="s">
        <v>4927</v>
      </c>
      <c r="G3935" t="s">
        <v>326</v>
      </c>
      <c r="H3935" t="s">
        <v>365</v>
      </c>
      <c r="I3935" t="s">
        <v>136</v>
      </c>
      <c r="J3935" t="s">
        <v>137</v>
      </c>
      <c r="K3935" t="s">
        <v>187</v>
      </c>
      <c r="L3935" t="s">
        <v>1545</v>
      </c>
      <c r="M3935" t="s">
        <v>11126</v>
      </c>
      <c r="N3935" s="26">
        <v>0.177777777</v>
      </c>
      <c r="O3935">
        <v>0</v>
      </c>
      <c r="P3935">
        <v>3789</v>
      </c>
      <c r="Q3935">
        <v>0</v>
      </c>
      <c r="R3935">
        <v>0</v>
      </c>
      <c r="S3935">
        <v>17</v>
      </c>
      <c r="T3935">
        <v>408</v>
      </c>
      <c r="U3935">
        <v>1</v>
      </c>
      <c r="V3935">
        <v>0</v>
      </c>
      <c r="W3935" s="26">
        <v>0</v>
      </c>
      <c r="X3935" s="26">
        <v>125.99346661755592</v>
      </c>
      <c r="Y3935" s="26">
        <v>0</v>
      </c>
      <c r="Z3935" s="26">
        <v>0</v>
      </c>
      <c r="AA3935" s="26">
        <v>159.13714997124575</v>
      </c>
      <c r="AB3935" s="26">
        <v>51.181781044338081</v>
      </c>
      <c r="AC3935" s="26">
        <v>2.4937207103599999</v>
      </c>
      <c r="AD3935" s="26">
        <v>0</v>
      </c>
      <c r="AE3935" s="26">
        <v>338.80611834349975</v>
      </c>
    </row>
    <row r="3936" spans="1:31" x14ac:dyDescent="0.3">
      <c r="A3936">
        <v>2759718</v>
      </c>
      <c r="B3936">
        <v>1</v>
      </c>
      <c r="C3936" t="s">
        <v>80</v>
      </c>
      <c r="D3936" t="s">
        <v>93</v>
      </c>
      <c r="E3936" t="s">
        <v>132</v>
      </c>
      <c r="F3936" t="s">
        <v>11127</v>
      </c>
      <c r="G3936" t="s">
        <v>134</v>
      </c>
      <c r="H3936" t="s">
        <v>135</v>
      </c>
      <c r="I3936" t="s">
        <v>136</v>
      </c>
      <c r="J3936" t="s">
        <v>137</v>
      </c>
      <c r="K3936" t="s">
        <v>138</v>
      </c>
      <c r="L3936" t="s">
        <v>11128</v>
      </c>
      <c r="M3936" t="s">
        <v>11129</v>
      </c>
      <c r="N3936" s="26">
        <v>4.8819444440000002</v>
      </c>
      <c r="O3936">
        <v>0</v>
      </c>
      <c r="P3936">
        <v>13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 s="26">
        <v>0</v>
      </c>
      <c r="X3936" s="26">
        <v>13.001152242102208</v>
      </c>
      <c r="Y3936" s="26">
        <v>0</v>
      </c>
      <c r="Z3936" s="26">
        <v>0</v>
      </c>
      <c r="AA3936" s="26">
        <v>0</v>
      </c>
      <c r="AB3936" s="26">
        <v>0</v>
      </c>
      <c r="AC3936" s="26">
        <v>0</v>
      </c>
      <c r="AD3936" s="26">
        <v>0</v>
      </c>
      <c r="AE3936" s="26">
        <v>13.001152242102208</v>
      </c>
    </row>
    <row r="3937" spans="1:31" x14ac:dyDescent="0.3">
      <c r="A3937">
        <v>2759283</v>
      </c>
      <c r="B3937">
        <v>1</v>
      </c>
      <c r="C3937" t="s">
        <v>81</v>
      </c>
      <c r="D3937" t="s">
        <v>127</v>
      </c>
      <c r="E3937" t="s">
        <v>146</v>
      </c>
      <c r="F3937" t="s">
        <v>1319</v>
      </c>
      <c r="G3937" t="s">
        <v>159</v>
      </c>
      <c r="H3937" t="s">
        <v>149</v>
      </c>
      <c r="I3937" t="s">
        <v>136</v>
      </c>
      <c r="J3937" t="s">
        <v>137</v>
      </c>
      <c r="K3937" t="s">
        <v>138</v>
      </c>
      <c r="L3937" t="s">
        <v>11130</v>
      </c>
      <c r="M3937" t="s">
        <v>11131</v>
      </c>
      <c r="N3937" s="26">
        <v>2.185277777</v>
      </c>
      <c r="O3937">
        <v>1</v>
      </c>
      <c r="P3937">
        <v>421</v>
      </c>
      <c r="Q3937">
        <v>1</v>
      </c>
      <c r="R3937">
        <v>41</v>
      </c>
      <c r="S3937">
        <v>0</v>
      </c>
      <c r="T3937">
        <v>73</v>
      </c>
      <c r="U3937">
        <v>0</v>
      </c>
      <c r="V3937">
        <v>0</v>
      </c>
      <c r="W3937" s="26">
        <v>7.5531433503713092</v>
      </c>
      <c r="X3937" s="26">
        <v>164.70734489317269</v>
      </c>
      <c r="Y3937" s="26">
        <v>1.9260265966439802</v>
      </c>
      <c r="Z3937" s="26">
        <v>13.971034734525183</v>
      </c>
      <c r="AA3937" s="26">
        <v>0</v>
      </c>
      <c r="AB3937" s="26">
        <v>99.326566461068623</v>
      </c>
      <c r="AC3937" s="26">
        <v>0</v>
      </c>
      <c r="AD3937" s="26">
        <v>0</v>
      </c>
      <c r="AE3937" s="26">
        <v>287.48411603578177</v>
      </c>
    </row>
    <row r="3938" spans="1:31" x14ac:dyDescent="0.3">
      <c r="A3938">
        <v>2759048</v>
      </c>
      <c r="B3938">
        <v>1</v>
      </c>
      <c r="C3938" t="s">
        <v>80</v>
      </c>
      <c r="D3938" t="s">
        <v>104</v>
      </c>
      <c r="E3938" t="s">
        <v>146</v>
      </c>
      <c r="F3938" t="s">
        <v>11132</v>
      </c>
      <c r="G3938" t="s">
        <v>186</v>
      </c>
      <c r="H3938" t="s">
        <v>149</v>
      </c>
      <c r="I3938" t="s">
        <v>136</v>
      </c>
      <c r="J3938" t="s">
        <v>137</v>
      </c>
      <c r="K3938" t="s">
        <v>187</v>
      </c>
      <c r="L3938" t="s">
        <v>11133</v>
      </c>
      <c r="M3938" t="s">
        <v>11134</v>
      </c>
      <c r="N3938" s="26">
        <v>6.3047222219999997</v>
      </c>
      <c r="O3938">
        <v>25</v>
      </c>
      <c r="P3938">
        <v>225</v>
      </c>
      <c r="Q3938">
        <v>44</v>
      </c>
      <c r="R3938">
        <v>92</v>
      </c>
      <c r="S3938">
        <v>25</v>
      </c>
      <c r="T3938">
        <v>74</v>
      </c>
      <c r="U3938">
        <v>2</v>
      </c>
      <c r="V3938">
        <v>1</v>
      </c>
      <c r="W3938" s="26">
        <v>200.7147196615436</v>
      </c>
      <c r="X3938" s="26">
        <v>419.13409328370875</v>
      </c>
      <c r="Y3938" s="26">
        <v>369.23043224137689</v>
      </c>
      <c r="Z3938" s="26">
        <v>13.124864298619594</v>
      </c>
      <c r="AA3938" s="26">
        <v>1003.0322830514693</v>
      </c>
      <c r="AB3938" s="26">
        <v>256.53111548240952</v>
      </c>
      <c r="AC3938" s="26">
        <v>30.67795029597702</v>
      </c>
      <c r="AD3938" s="26">
        <v>25.447014047290882</v>
      </c>
      <c r="AE3938" s="26">
        <v>2317.8924723623954</v>
      </c>
    </row>
    <row r="3939" spans="1:31" x14ac:dyDescent="0.3">
      <c r="A3939">
        <v>2759675</v>
      </c>
      <c r="B3939">
        <v>1</v>
      </c>
      <c r="C3939" t="s">
        <v>80</v>
      </c>
      <c r="D3939" t="s">
        <v>92</v>
      </c>
      <c r="E3939" t="s">
        <v>157</v>
      </c>
      <c r="F3939" t="s">
        <v>575</v>
      </c>
      <c r="G3939" t="s">
        <v>159</v>
      </c>
      <c r="H3939" t="s">
        <v>149</v>
      </c>
      <c r="I3939" t="s">
        <v>136</v>
      </c>
      <c r="J3939" t="s">
        <v>137</v>
      </c>
      <c r="K3939" t="s">
        <v>138</v>
      </c>
      <c r="L3939" t="s">
        <v>11135</v>
      </c>
      <c r="M3939" t="s">
        <v>11136</v>
      </c>
      <c r="N3939" s="26">
        <v>0.20694444400000001</v>
      </c>
      <c r="O3939">
        <v>1</v>
      </c>
      <c r="P3939">
        <v>3796</v>
      </c>
      <c r="Q3939">
        <v>0</v>
      </c>
      <c r="R3939">
        <v>6</v>
      </c>
      <c r="S3939">
        <v>7</v>
      </c>
      <c r="T3939">
        <v>227</v>
      </c>
      <c r="U3939">
        <v>0</v>
      </c>
      <c r="V3939">
        <v>0</v>
      </c>
      <c r="W3939" s="26">
        <v>1.0884364190499771</v>
      </c>
      <c r="X3939" s="26">
        <v>75.712836115597426</v>
      </c>
      <c r="Y3939" s="26">
        <v>0</v>
      </c>
      <c r="Z3939" s="26">
        <v>1.6993298838692918E-2</v>
      </c>
      <c r="AA3939" s="26">
        <v>23.79046145816352</v>
      </c>
      <c r="AB3939" s="26">
        <v>26.636401147263602</v>
      </c>
      <c r="AC3939" s="26">
        <v>0</v>
      </c>
      <c r="AD3939" s="26">
        <v>0</v>
      </c>
      <c r="AE3939" s="26">
        <v>127.24512843891323</v>
      </c>
    </row>
    <row r="3940" spans="1:31" x14ac:dyDescent="0.3">
      <c r="A3940">
        <v>2758948</v>
      </c>
      <c r="B3940">
        <v>1</v>
      </c>
      <c r="C3940" t="s">
        <v>80</v>
      </c>
      <c r="D3940" t="s">
        <v>96</v>
      </c>
      <c r="E3940" t="s">
        <v>152</v>
      </c>
      <c r="F3940" t="s">
        <v>11137</v>
      </c>
      <c r="G3940" t="s">
        <v>159</v>
      </c>
      <c r="H3940" t="s">
        <v>149</v>
      </c>
      <c r="I3940" t="s">
        <v>136</v>
      </c>
      <c r="J3940" t="s">
        <v>137</v>
      </c>
      <c r="K3940" t="s">
        <v>138</v>
      </c>
      <c r="L3940" t="s">
        <v>11138</v>
      </c>
      <c r="M3940" t="s">
        <v>11139</v>
      </c>
      <c r="N3940" s="26">
        <v>0.44555555499999999</v>
      </c>
      <c r="O3940">
        <v>2</v>
      </c>
      <c r="P3940">
        <v>1232</v>
      </c>
      <c r="Q3940">
        <v>5</v>
      </c>
      <c r="R3940">
        <v>7</v>
      </c>
      <c r="S3940">
        <v>8</v>
      </c>
      <c r="T3940">
        <v>174</v>
      </c>
      <c r="U3940">
        <v>0</v>
      </c>
      <c r="V3940">
        <v>0</v>
      </c>
      <c r="W3940" s="26">
        <v>1.4512131011661356</v>
      </c>
      <c r="X3940" s="26">
        <v>171.0727721340262</v>
      </c>
      <c r="Y3940" s="26">
        <v>1.243240339824224</v>
      </c>
      <c r="Z3940" s="26">
        <v>0.9162229040505917</v>
      </c>
      <c r="AA3940" s="26">
        <v>37.968400041398183</v>
      </c>
      <c r="AB3940" s="26">
        <v>78.646450674736457</v>
      </c>
      <c r="AC3940" s="26">
        <v>0</v>
      </c>
      <c r="AD3940" s="26">
        <v>0</v>
      </c>
      <c r="AE3940" s="26">
        <v>291.29829919520176</v>
      </c>
    </row>
    <row r="3941" spans="1:31" x14ac:dyDescent="0.3">
      <c r="A3941">
        <v>2759135</v>
      </c>
      <c r="B3941">
        <v>2</v>
      </c>
      <c r="C3941" t="s">
        <v>80</v>
      </c>
      <c r="D3941" t="s">
        <v>94</v>
      </c>
      <c r="E3941" t="s">
        <v>141</v>
      </c>
      <c r="F3941" t="s">
        <v>11140</v>
      </c>
      <c r="G3941" t="s">
        <v>303</v>
      </c>
      <c r="H3941" t="s">
        <v>135</v>
      </c>
      <c r="I3941" t="s">
        <v>136</v>
      </c>
      <c r="J3941" t="s">
        <v>137</v>
      </c>
      <c r="K3941" t="s">
        <v>138</v>
      </c>
      <c r="L3941" t="s">
        <v>1284</v>
      </c>
      <c r="M3941" t="s">
        <v>1882</v>
      </c>
      <c r="N3941" s="26">
        <v>0.38611111100000001</v>
      </c>
      <c r="O3941">
        <v>0</v>
      </c>
      <c r="P3941">
        <v>14</v>
      </c>
      <c r="Q3941">
        <v>0</v>
      </c>
      <c r="R3941">
        <v>38</v>
      </c>
      <c r="S3941">
        <v>0</v>
      </c>
      <c r="T3941">
        <v>6</v>
      </c>
      <c r="U3941">
        <v>0</v>
      </c>
      <c r="V3941">
        <v>0</v>
      </c>
      <c r="W3941" s="26">
        <v>0</v>
      </c>
      <c r="X3941" s="26">
        <v>0.4059437789580751</v>
      </c>
      <c r="Y3941" s="26">
        <v>0</v>
      </c>
      <c r="Z3941" s="26">
        <v>0.49683719435125362</v>
      </c>
      <c r="AA3941" s="26">
        <v>0</v>
      </c>
      <c r="AB3941" s="26">
        <v>0</v>
      </c>
      <c r="AC3941" s="26">
        <v>0</v>
      </c>
      <c r="AD3941" s="26">
        <v>0</v>
      </c>
      <c r="AE3941" s="26">
        <v>0.90278097330932872</v>
      </c>
    </row>
    <row r="3942" spans="1:31" x14ac:dyDescent="0.3">
      <c r="A3942">
        <v>2759466</v>
      </c>
      <c r="B3942">
        <v>1</v>
      </c>
      <c r="C3942" t="s">
        <v>80</v>
      </c>
      <c r="D3942" t="s">
        <v>100</v>
      </c>
      <c r="E3942" t="s">
        <v>132</v>
      </c>
      <c r="F3942" t="s">
        <v>11141</v>
      </c>
      <c r="G3942" t="s">
        <v>134</v>
      </c>
      <c r="H3942" t="s">
        <v>135</v>
      </c>
      <c r="I3942" t="s">
        <v>136</v>
      </c>
      <c r="J3942" t="s">
        <v>137</v>
      </c>
      <c r="K3942" t="s">
        <v>138</v>
      </c>
      <c r="L3942" t="s">
        <v>11142</v>
      </c>
      <c r="M3942" t="s">
        <v>11143</v>
      </c>
      <c r="N3942" s="26">
        <v>3.4641666660000001</v>
      </c>
      <c r="O3942">
        <v>0</v>
      </c>
      <c r="P3942">
        <v>1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 s="26">
        <v>0</v>
      </c>
      <c r="X3942" s="26">
        <v>2.5518815011741678</v>
      </c>
      <c r="Y3942" s="26">
        <v>0</v>
      </c>
      <c r="Z3942" s="26">
        <v>0</v>
      </c>
      <c r="AA3942" s="26">
        <v>0</v>
      </c>
      <c r="AB3942" s="26">
        <v>0</v>
      </c>
      <c r="AC3942" s="26">
        <v>0</v>
      </c>
      <c r="AD3942" s="26">
        <v>0</v>
      </c>
      <c r="AE3942" s="26">
        <v>2.5518815011741678</v>
      </c>
    </row>
    <row r="3943" spans="1:31" x14ac:dyDescent="0.3">
      <c r="A3943">
        <v>2759134</v>
      </c>
      <c r="B3943">
        <v>1</v>
      </c>
      <c r="C3943" t="s">
        <v>80</v>
      </c>
      <c r="D3943" t="s">
        <v>84</v>
      </c>
      <c r="E3943" t="s">
        <v>132</v>
      </c>
      <c r="F3943" t="s">
        <v>11144</v>
      </c>
      <c r="G3943" t="s">
        <v>197</v>
      </c>
      <c r="H3943" t="s">
        <v>135</v>
      </c>
      <c r="I3943" t="s">
        <v>136</v>
      </c>
      <c r="J3943" t="s">
        <v>137</v>
      </c>
      <c r="K3943" t="s">
        <v>138</v>
      </c>
      <c r="L3943" t="s">
        <v>11145</v>
      </c>
      <c r="M3943" t="s">
        <v>1812</v>
      </c>
      <c r="N3943" s="26">
        <v>8.8594444439999993</v>
      </c>
      <c r="O3943">
        <v>0</v>
      </c>
      <c r="P3943">
        <v>19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 s="26">
        <v>0</v>
      </c>
      <c r="X3943" s="26">
        <v>36.868856898489426</v>
      </c>
      <c r="Y3943" s="26">
        <v>0</v>
      </c>
      <c r="Z3943" s="26">
        <v>0</v>
      </c>
      <c r="AA3943" s="26">
        <v>0</v>
      </c>
      <c r="AB3943" s="26">
        <v>0</v>
      </c>
      <c r="AC3943" s="26">
        <v>0</v>
      </c>
      <c r="AD3943" s="26">
        <v>0</v>
      </c>
      <c r="AE3943" s="26">
        <v>36.868856898489426</v>
      </c>
    </row>
    <row r="3944" spans="1:31" x14ac:dyDescent="0.3">
      <c r="A3944">
        <v>2759180</v>
      </c>
      <c r="B3944">
        <v>1</v>
      </c>
      <c r="C3944" t="s">
        <v>80</v>
      </c>
      <c r="D3944" t="s">
        <v>89</v>
      </c>
      <c r="E3944" t="s">
        <v>157</v>
      </c>
      <c r="F3944" t="s">
        <v>2003</v>
      </c>
      <c r="G3944" t="s">
        <v>159</v>
      </c>
      <c r="H3944" t="s">
        <v>149</v>
      </c>
      <c r="I3944" t="s">
        <v>136</v>
      </c>
      <c r="J3944" t="s">
        <v>137</v>
      </c>
      <c r="K3944" t="s">
        <v>138</v>
      </c>
      <c r="L3944" t="s">
        <v>11146</v>
      </c>
      <c r="M3944" t="s">
        <v>11147</v>
      </c>
      <c r="N3944" s="26">
        <v>0.73777777700000002</v>
      </c>
      <c r="O3944">
        <v>0</v>
      </c>
      <c r="P3944">
        <v>643</v>
      </c>
      <c r="Q3944">
        <v>2</v>
      </c>
      <c r="R3944">
        <v>67</v>
      </c>
      <c r="S3944">
        <v>7</v>
      </c>
      <c r="T3944">
        <v>146</v>
      </c>
      <c r="U3944">
        <v>0</v>
      </c>
      <c r="V3944">
        <v>0</v>
      </c>
      <c r="W3944" s="26">
        <v>0</v>
      </c>
      <c r="X3944" s="26">
        <v>362.04216488669118</v>
      </c>
      <c r="Y3944" s="26">
        <v>0</v>
      </c>
      <c r="Z3944" s="26">
        <v>7.4966820219693213</v>
      </c>
      <c r="AA3944" s="26">
        <v>130.2974312342333</v>
      </c>
      <c r="AB3944" s="26">
        <v>241.50203951287978</v>
      </c>
      <c r="AC3944" s="26">
        <v>0</v>
      </c>
      <c r="AD3944" s="26">
        <v>0</v>
      </c>
      <c r="AE3944" s="26">
        <v>741.33831765577361</v>
      </c>
    </row>
    <row r="3945" spans="1:31" x14ac:dyDescent="0.3">
      <c r="A3945">
        <v>2759117</v>
      </c>
      <c r="B3945">
        <v>1</v>
      </c>
      <c r="C3945" t="s">
        <v>80</v>
      </c>
      <c r="D3945" t="s">
        <v>105</v>
      </c>
      <c r="E3945" t="s">
        <v>132</v>
      </c>
      <c r="F3945" t="s">
        <v>11148</v>
      </c>
      <c r="G3945" t="s">
        <v>197</v>
      </c>
      <c r="H3945" t="s">
        <v>135</v>
      </c>
      <c r="I3945" t="s">
        <v>136</v>
      </c>
      <c r="J3945" t="s">
        <v>137</v>
      </c>
      <c r="K3945" t="s">
        <v>138</v>
      </c>
      <c r="L3945" t="s">
        <v>11149</v>
      </c>
      <c r="M3945" t="s">
        <v>11150</v>
      </c>
      <c r="N3945" s="26">
        <v>5.4988888879999998</v>
      </c>
      <c r="O3945">
        <v>0</v>
      </c>
      <c r="P3945">
        <v>38</v>
      </c>
      <c r="Q3945">
        <v>0</v>
      </c>
      <c r="R3945">
        <v>0</v>
      </c>
      <c r="S3945">
        <v>0</v>
      </c>
      <c r="T3945">
        <v>2</v>
      </c>
      <c r="U3945">
        <v>0</v>
      </c>
      <c r="V3945">
        <v>0</v>
      </c>
      <c r="W3945" s="26">
        <v>0</v>
      </c>
      <c r="X3945" s="26">
        <v>56.746752434333786</v>
      </c>
      <c r="Y3945" s="26">
        <v>0</v>
      </c>
      <c r="Z3945" s="26">
        <v>0</v>
      </c>
      <c r="AA3945" s="26">
        <v>0</v>
      </c>
      <c r="AB3945" s="26">
        <v>79.498199076004056</v>
      </c>
      <c r="AC3945" s="26">
        <v>0</v>
      </c>
      <c r="AD3945" s="26">
        <v>0</v>
      </c>
      <c r="AE3945" s="26">
        <v>136.24495151033784</v>
      </c>
    </row>
    <row r="3946" spans="1:31" x14ac:dyDescent="0.3">
      <c r="A3946">
        <v>2759071</v>
      </c>
      <c r="B3946">
        <v>1</v>
      </c>
      <c r="C3946" t="s">
        <v>80</v>
      </c>
      <c r="D3946" t="s">
        <v>105</v>
      </c>
      <c r="E3946" t="s">
        <v>166</v>
      </c>
      <c r="F3946" t="s">
        <v>11151</v>
      </c>
      <c r="G3946" t="s">
        <v>143</v>
      </c>
      <c r="H3946" t="s">
        <v>135</v>
      </c>
      <c r="I3946" t="s">
        <v>136</v>
      </c>
      <c r="J3946" t="s">
        <v>137</v>
      </c>
      <c r="K3946" t="s">
        <v>138</v>
      </c>
      <c r="L3946" t="s">
        <v>11152</v>
      </c>
      <c r="M3946" t="s">
        <v>11153</v>
      </c>
      <c r="N3946" s="26">
        <v>2.5550000000000002</v>
      </c>
      <c r="O3946">
        <v>0</v>
      </c>
      <c r="P3946">
        <v>38</v>
      </c>
      <c r="Q3946">
        <v>0</v>
      </c>
      <c r="R3946">
        <v>0</v>
      </c>
      <c r="S3946">
        <v>0</v>
      </c>
      <c r="T3946">
        <v>3</v>
      </c>
      <c r="U3946">
        <v>0</v>
      </c>
      <c r="V3946">
        <v>0</v>
      </c>
      <c r="W3946" s="26">
        <v>0</v>
      </c>
      <c r="X3946" s="26">
        <v>18.560516206250124</v>
      </c>
      <c r="Y3946" s="26">
        <v>0</v>
      </c>
      <c r="Z3946" s="26">
        <v>0</v>
      </c>
      <c r="AA3946" s="26">
        <v>0</v>
      </c>
      <c r="AB3946" s="26">
        <v>0.19714322790909794</v>
      </c>
      <c r="AC3946" s="26">
        <v>0</v>
      </c>
      <c r="AD3946" s="26">
        <v>0</v>
      </c>
      <c r="AE3946" s="26">
        <v>18.757659434159223</v>
      </c>
    </row>
    <row r="3947" spans="1:31" x14ac:dyDescent="0.3">
      <c r="A3947">
        <v>2758971</v>
      </c>
      <c r="B3947">
        <v>1</v>
      </c>
      <c r="C3947" t="s">
        <v>80</v>
      </c>
      <c r="D3947" t="s">
        <v>99</v>
      </c>
      <c r="E3947" t="s">
        <v>175</v>
      </c>
      <c r="F3947" t="s">
        <v>11154</v>
      </c>
      <c r="G3947" t="s">
        <v>159</v>
      </c>
      <c r="H3947" t="s">
        <v>149</v>
      </c>
      <c r="I3947" t="s">
        <v>136</v>
      </c>
      <c r="J3947" t="s">
        <v>137</v>
      </c>
      <c r="K3947" t="s">
        <v>138</v>
      </c>
      <c r="L3947" t="s">
        <v>11155</v>
      </c>
      <c r="M3947" t="s">
        <v>11156</v>
      </c>
      <c r="N3947" s="26">
        <v>0.26166666599999999</v>
      </c>
      <c r="O3947">
        <v>2</v>
      </c>
      <c r="P3947">
        <v>963</v>
      </c>
      <c r="Q3947">
        <v>5</v>
      </c>
      <c r="R3947">
        <v>0</v>
      </c>
      <c r="S3947">
        <v>16</v>
      </c>
      <c r="T3947">
        <v>19</v>
      </c>
      <c r="U3947">
        <v>1</v>
      </c>
      <c r="V3947">
        <v>0</v>
      </c>
      <c r="W3947" s="26">
        <v>4.6878451005962098</v>
      </c>
      <c r="X3947" s="26">
        <v>28.843907844234117</v>
      </c>
      <c r="Y3947" s="26">
        <v>8.3475667419470199</v>
      </c>
      <c r="Z3947" s="26">
        <v>0</v>
      </c>
      <c r="AA3947" s="26">
        <v>34.277362674373364</v>
      </c>
      <c r="AB3947" s="26">
        <v>7.7512864355276569</v>
      </c>
      <c r="AC3947" s="26">
        <v>9.4981107492196667E-2</v>
      </c>
      <c r="AD3947" s="26">
        <v>0</v>
      </c>
      <c r="AE3947" s="26">
        <v>84.002949904170578</v>
      </c>
    </row>
    <row r="3948" spans="1:31" x14ac:dyDescent="0.3">
      <c r="A3948">
        <v>2758965</v>
      </c>
      <c r="B3948">
        <v>1</v>
      </c>
      <c r="C3948" t="s">
        <v>80</v>
      </c>
      <c r="D3948" t="s">
        <v>82</v>
      </c>
      <c r="E3948" t="s">
        <v>132</v>
      </c>
      <c r="F3948" t="s">
        <v>11157</v>
      </c>
      <c r="G3948" t="s">
        <v>307</v>
      </c>
      <c r="H3948" t="s">
        <v>135</v>
      </c>
      <c r="I3948" t="s">
        <v>136</v>
      </c>
      <c r="J3948" t="s">
        <v>137</v>
      </c>
      <c r="K3948" t="s">
        <v>138</v>
      </c>
      <c r="L3948" t="s">
        <v>11158</v>
      </c>
      <c r="M3948" t="s">
        <v>11159</v>
      </c>
      <c r="N3948" s="26">
        <v>1.0636111109999999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2</v>
      </c>
      <c r="U3948">
        <v>0</v>
      </c>
      <c r="V3948">
        <v>0</v>
      </c>
      <c r="W3948" s="26">
        <v>0</v>
      </c>
      <c r="X3948" s="26">
        <v>0</v>
      </c>
      <c r="Y3948" s="26">
        <v>0</v>
      </c>
      <c r="Z3948" s="26">
        <v>0</v>
      </c>
      <c r="AA3948" s="26">
        <v>0</v>
      </c>
      <c r="AB3948" s="26">
        <v>2.5518316010966995</v>
      </c>
      <c r="AC3948" s="26">
        <v>0</v>
      </c>
      <c r="AD3948" s="26">
        <v>0</v>
      </c>
      <c r="AE3948" s="26">
        <v>2.5518316010966995</v>
      </c>
    </row>
    <row r="3949" spans="1:31" x14ac:dyDescent="0.3">
      <c r="A3949">
        <v>2759507</v>
      </c>
      <c r="B3949">
        <v>2</v>
      </c>
      <c r="C3949" t="s">
        <v>81</v>
      </c>
      <c r="D3949" t="s">
        <v>128</v>
      </c>
      <c r="E3949" t="s">
        <v>146</v>
      </c>
      <c r="F3949" t="s">
        <v>11160</v>
      </c>
      <c r="G3949" t="s">
        <v>148</v>
      </c>
      <c r="H3949" t="s">
        <v>149</v>
      </c>
      <c r="I3949" t="s">
        <v>136</v>
      </c>
      <c r="J3949" t="s">
        <v>137</v>
      </c>
      <c r="K3949" t="s">
        <v>138</v>
      </c>
      <c r="L3949" t="s">
        <v>11161</v>
      </c>
      <c r="M3949" t="s">
        <v>11162</v>
      </c>
      <c r="N3949" s="26">
        <v>0.95277777699999999</v>
      </c>
      <c r="O3949">
        <v>4</v>
      </c>
      <c r="P3949">
        <v>92</v>
      </c>
      <c r="Q3949">
        <v>10</v>
      </c>
      <c r="R3949">
        <v>103</v>
      </c>
      <c r="S3949">
        <v>10</v>
      </c>
      <c r="T3949">
        <v>13</v>
      </c>
      <c r="U3949">
        <v>1</v>
      </c>
      <c r="V3949">
        <v>0</v>
      </c>
      <c r="W3949" s="26">
        <v>0.85796352135360987</v>
      </c>
      <c r="X3949" s="26">
        <v>13.281828432094398</v>
      </c>
      <c r="Y3949" s="26">
        <v>3.801109246862219</v>
      </c>
      <c r="Z3949" s="26">
        <v>2.8585001942155874</v>
      </c>
      <c r="AA3949" s="26">
        <v>81.359272310233365</v>
      </c>
      <c r="AB3949" s="26">
        <v>3.9583910916808778</v>
      </c>
      <c r="AC3949" s="26">
        <v>11.178130738951667</v>
      </c>
      <c r="AD3949" s="26">
        <v>0</v>
      </c>
      <c r="AE3949" s="26">
        <v>117.29519553539173</v>
      </c>
    </row>
    <row r="3950" spans="1:31" x14ac:dyDescent="0.3">
      <c r="A3950">
        <v>2759549</v>
      </c>
      <c r="B3950">
        <v>1</v>
      </c>
      <c r="C3950" t="s">
        <v>80</v>
      </c>
      <c r="D3950" t="s">
        <v>85</v>
      </c>
      <c r="E3950" t="s">
        <v>132</v>
      </c>
      <c r="F3950" t="s">
        <v>11163</v>
      </c>
      <c r="G3950" t="s">
        <v>134</v>
      </c>
      <c r="H3950" t="s">
        <v>135</v>
      </c>
      <c r="I3950" t="s">
        <v>136</v>
      </c>
      <c r="J3950" t="s">
        <v>137</v>
      </c>
      <c r="K3950" t="s">
        <v>138</v>
      </c>
      <c r="L3950" t="s">
        <v>11164</v>
      </c>
      <c r="M3950" t="s">
        <v>11165</v>
      </c>
      <c r="N3950" s="26">
        <v>5.5033333329999996</v>
      </c>
      <c r="O3950">
        <v>0</v>
      </c>
      <c r="P3950">
        <v>3</v>
      </c>
      <c r="Q3950">
        <v>0</v>
      </c>
      <c r="R3950">
        <v>0</v>
      </c>
      <c r="S3950">
        <v>0</v>
      </c>
      <c r="T3950">
        <v>1</v>
      </c>
      <c r="U3950">
        <v>0</v>
      </c>
      <c r="V3950">
        <v>0</v>
      </c>
      <c r="W3950" s="26">
        <v>0</v>
      </c>
      <c r="X3950" s="26">
        <v>2.6750064256316448</v>
      </c>
      <c r="Y3950" s="26">
        <v>0</v>
      </c>
      <c r="Z3950" s="26">
        <v>0</v>
      </c>
      <c r="AA3950" s="26">
        <v>0</v>
      </c>
      <c r="AB3950" s="26">
        <v>1.9480523092171202</v>
      </c>
      <c r="AC3950" s="26">
        <v>0</v>
      </c>
      <c r="AD3950" s="26">
        <v>0</v>
      </c>
      <c r="AE3950" s="26">
        <v>4.6230587348487653</v>
      </c>
    </row>
    <row r="3951" spans="1:31" x14ac:dyDescent="0.3">
      <c r="A3951">
        <v>2759406</v>
      </c>
      <c r="B3951">
        <v>1</v>
      </c>
      <c r="C3951" t="s">
        <v>80</v>
      </c>
      <c r="D3951" t="s">
        <v>96</v>
      </c>
      <c r="E3951" t="s">
        <v>175</v>
      </c>
      <c r="F3951" t="s">
        <v>1753</v>
      </c>
      <c r="G3951" t="s">
        <v>159</v>
      </c>
      <c r="H3951" t="s">
        <v>149</v>
      </c>
      <c r="I3951" t="s">
        <v>136</v>
      </c>
      <c r="J3951" t="s">
        <v>137</v>
      </c>
      <c r="K3951" t="s">
        <v>138</v>
      </c>
      <c r="L3951" t="s">
        <v>11166</v>
      </c>
      <c r="M3951" t="s">
        <v>11167</v>
      </c>
      <c r="N3951" s="26">
        <v>0.270555555</v>
      </c>
      <c r="O3951">
        <v>0</v>
      </c>
      <c r="P3951">
        <v>1646</v>
      </c>
      <c r="Q3951">
        <v>1</v>
      </c>
      <c r="R3951">
        <v>36</v>
      </c>
      <c r="S3951">
        <v>5</v>
      </c>
      <c r="T3951">
        <v>23</v>
      </c>
      <c r="U3951">
        <v>0</v>
      </c>
      <c r="V3951">
        <v>0</v>
      </c>
      <c r="W3951" s="26">
        <v>0</v>
      </c>
      <c r="X3951" s="26">
        <v>107.90380439586582</v>
      </c>
      <c r="Y3951" s="26">
        <v>1.0762107019265621</v>
      </c>
      <c r="Z3951" s="26">
        <v>0</v>
      </c>
      <c r="AA3951" s="26">
        <v>81.490595423365335</v>
      </c>
      <c r="AB3951" s="26">
        <v>26.039990179748028</v>
      </c>
      <c r="AC3951" s="26">
        <v>0</v>
      </c>
      <c r="AD3951" s="26">
        <v>0</v>
      </c>
      <c r="AE3951" s="26">
        <v>216.51060070090574</v>
      </c>
    </row>
    <row r="3952" spans="1:31" x14ac:dyDescent="0.3">
      <c r="A3952">
        <v>2759031</v>
      </c>
      <c r="B3952">
        <v>1</v>
      </c>
      <c r="C3952" t="s">
        <v>81</v>
      </c>
      <c r="D3952" t="s">
        <v>118</v>
      </c>
      <c r="E3952" t="s">
        <v>146</v>
      </c>
      <c r="F3952" t="s">
        <v>8545</v>
      </c>
      <c r="G3952" t="s">
        <v>159</v>
      </c>
      <c r="H3952" t="s">
        <v>149</v>
      </c>
      <c r="I3952" t="s">
        <v>136</v>
      </c>
      <c r="J3952" t="s">
        <v>137</v>
      </c>
      <c r="K3952" t="s">
        <v>138</v>
      </c>
      <c r="L3952" t="s">
        <v>11168</v>
      </c>
      <c r="M3952" t="s">
        <v>11169</v>
      </c>
      <c r="N3952" s="26">
        <v>1.1575</v>
      </c>
      <c r="O3952">
        <v>1</v>
      </c>
      <c r="P3952">
        <v>38</v>
      </c>
      <c r="Q3952">
        <v>14</v>
      </c>
      <c r="R3952">
        <v>6</v>
      </c>
      <c r="S3952">
        <v>8</v>
      </c>
      <c r="T3952">
        <v>27</v>
      </c>
      <c r="U3952">
        <v>3</v>
      </c>
      <c r="V3952">
        <v>0</v>
      </c>
      <c r="W3952" s="26">
        <v>1.2629407768101624</v>
      </c>
      <c r="X3952" s="26">
        <v>9.5091566661900906</v>
      </c>
      <c r="Y3952" s="26">
        <v>0</v>
      </c>
      <c r="Z3952" s="26">
        <v>1.8894994801994154</v>
      </c>
      <c r="AA3952" s="26">
        <v>364.81419300104324</v>
      </c>
      <c r="AB3952" s="26">
        <v>22.817295906931722</v>
      </c>
      <c r="AC3952" s="26">
        <v>1542.6502955571711</v>
      </c>
      <c r="AD3952" s="26">
        <v>0</v>
      </c>
      <c r="AE3952" s="26">
        <v>1942.9433813883459</v>
      </c>
    </row>
    <row r="3953" spans="1:31" x14ac:dyDescent="0.3">
      <c r="A3953">
        <v>2759002</v>
      </c>
      <c r="B3953">
        <v>2</v>
      </c>
      <c r="C3953" t="s">
        <v>80</v>
      </c>
      <c r="D3953" t="s">
        <v>96</v>
      </c>
      <c r="E3953" t="s">
        <v>141</v>
      </c>
      <c r="F3953" t="s">
        <v>11170</v>
      </c>
      <c r="G3953" t="s">
        <v>204</v>
      </c>
      <c r="H3953" t="s">
        <v>135</v>
      </c>
      <c r="I3953" t="s">
        <v>136</v>
      </c>
      <c r="J3953" t="s">
        <v>137</v>
      </c>
      <c r="K3953" t="s">
        <v>138</v>
      </c>
      <c r="L3953" t="s">
        <v>1784</v>
      </c>
      <c r="M3953" t="s">
        <v>11171</v>
      </c>
      <c r="N3953" s="26">
        <v>0.15111111099999999</v>
      </c>
      <c r="O3953">
        <v>0</v>
      </c>
      <c r="P3953">
        <v>155</v>
      </c>
      <c r="Q3953">
        <v>0</v>
      </c>
      <c r="R3953">
        <v>0</v>
      </c>
      <c r="S3953">
        <v>0</v>
      </c>
      <c r="T3953">
        <v>7</v>
      </c>
      <c r="U3953">
        <v>0</v>
      </c>
      <c r="V3953">
        <v>0</v>
      </c>
      <c r="W3953" s="26">
        <v>0</v>
      </c>
      <c r="X3953" s="26">
        <v>5.7922742365275788</v>
      </c>
      <c r="Y3953" s="26">
        <v>0</v>
      </c>
      <c r="Z3953" s="26">
        <v>0</v>
      </c>
      <c r="AA3953" s="26">
        <v>0</v>
      </c>
      <c r="AB3953" s="26">
        <v>10.390513521014</v>
      </c>
      <c r="AC3953" s="26">
        <v>0</v>
      </c>
      <c r="AD3953" s="26">
        <v>0</v>
      </c>
      <c r="AE3953" s="26">
        <v>16.182787757541579</v>
      </c>
    </row>
    <row r="3954" spans="1:31" x14ac:dyDescent="0.3">
      <c r="A3954">
        <v>2758908</v>
      </c>
      <c r="B3954">
        <v>1</v>
      </c>
      <c r="C3954" t="s">
        <v>80</v>
      </c>
      <c r="D3954" t="s">
        <v>83</v>
      </c>
      <c r="E3954" t="s">
        <v>175</v>
      </c>
      <c r="F3954" t="s">
        <v>4748</v>
      </c>
      <c r="G3954" t="s">
        <v>326</v>
      </c>
      <c r="H3954" t="s">
        <v>365</v>
      </c>
      <c r="I3954" t="s">
        <v>136</v>
      </c>
      <c r="J3954" t="s">
        <v>137</v>
      </c>
      <c r="K3954" t="s">
        <v>187</v>
      </c>
      <c r="L3954" t="s">
        <v>11172</v>
      </c>
      <c r="M3954" t="s">
        <v>11173</v>
      </c>
      <c r="N3954" s="26">
        <v>0.147777777</v>
      </c>
      <c r="O3954">
        <v>0</v>
      </c>
      <c r="P3954">
        <v>0</v>
      </c>
      <c r="Q3954">
        <v>0</v>
      </c>
      <c r="R3954">
        <v>0</v>
      </c>
      <c r="S3954">
        <v>2</v>
      </c>
      <c r="T3954">
        <v>0</v>
      </c>
      <c r="U3954">
        <v>0</v>
      </c>
      <c r="V3954">
        <v>0</v>
      </c>
      <c r="W3954" s="26">
        <v>0</v>
      </c>
      <c r="X3954" s="26">
        <v>0</v>
      </c>
      <c r="Y3954" s="26">
        <v>0</v>
      </c>
      <c r="Z3954" s="26">
        <v>0</v>
      </c>
      <c r="AA3954" s="26">
        <v>24.049056554917371</v>
      </c>
      <c r="AB3954" s="26">
        <v>0</v>
      </c>
      <c r="AC3954" s="26">
        <v>0</v>
      </c>
      <c r="AD3954" s="26">
        <v>0</v>
      </c>
      <c r="AE3954" s="26">
        <v>24.049056554917371</v>
      </c>
    </row>
    <row r="3955" spans="1:31" x14ac:dyDescent="0.3">
      <c r="A3955">
        <v>2758951</v>
      </c>
      <c r="B3955">
        <v>1</v>
      </c>
      <c r="C3955" t="s">
        <v>80</v>
      </c>
      <c r="D3955" t="s">
        <v>85</v>
      </c>
      <c r="E3955" t="s">
        <v>166</v>
      </c>
      <c r="F3955" t="s">
        <v>831</v>
      </c>
      <c r="G3955" t="s">
        <v>425</v>
      </c>
      <c r="H3955" t="s">
        <v>135</v>
      </c>
      <c r="I3955" t="s">
        <v>136</v>
      </c>
      <c r="J3955" t="s">
        <v>137</v>
      </c>
      <c r="K3955" t="s">
        <v>138</v>
      </c>
      <c r="L3955" t="s">
        <v>11174</v>
      </c>
      <c r="M3955" t="s">
        <v>11175</v>
      </c>
      <c r="N3955" s="26">
        <v>0.99777777700000003</v>
      </c>
      <c r="O3955">
        <v>0</v>
      </c>
      <c r="P3955">
        <v>88</v>
      </c>
      <c r="Q3955">
        <v>0</v>
      </c>
      <c r="R3955">
        <v>0</v>
      </c>
      <c r="S3955">
        <v>0</v>
      </c>
      <c r="T3955">
        <v>23</v>
      </c>
      <c r="U3955">
        <v>0</v>
      </c>
      <c r="V3955">
        <v>0</v>
      </c>
      <c r="W3955" s="26">
        <v>0</v>
      </c>
      <c r="X3955" s="26">
        <v>30.299129210916604</v>
      </c>
      <c r="Y3955" s="26">
        <v>0</v>
      </c>
      <c r="Z3955" s="26">
        <v>0</v>
      </c>
      <c r="AA3955" s="26">
        <v>0</v>
      </c>
      <c r="AB3955" s="26">
        <v>80.757940772381176</v>
      </c>
      <c r="AC3955" s="26">
        <v>0</v>
      </c>
      <c r="AD3955" s="26">
        <v>0</v>
      </c>
      <c r="AE3955" s="26">
        <v>111.05706998329778</v>
      </c>
    </row>
    <row r="3956" spans="1:31" x14ac:dyDescent="0.3">
      <c r="A3956">
        <v>2759094</v>
      </c>
      <c r="B3956">
        <v>1</v>
      </c>
      <c r="C3956" t="s">
        <v>80</v>
      </c>
      <c r="D3956" t="s">
        <v>84</v>
      </c>
      <c r="E3956" t="s">
        <v>141</v>
      </c>
      <c r="F3956" t="s">
        <v>11176</v>
      </c>
      <c r="G3956" t="s">
        <v>186</v>
      </c>
      <c r="H3956" t="s">
        <v>135</v>
      </c>
      <c r="I3956" t="s">
        <v>136</v>
      </c>
      <c r="J3956" t="s">
        <v>137</v>
      </c>
      <c r="K3956" t="s">
        <v>187</v>
      </c>
      <c r="L3956" t="s">
        <v>11177</v>
      </c>
      <c r="M3956" t="s">
        <v>11178</v>
      </c>
      <c r="N3956" s="26">
        <v>7.6683333329999996</v>
      </c>
      <c r="O3956">
        <v>0</v>
      </c>
      <c r="P3956">
        <v>1281</v>
      </c>
      <c r="Q3956">
        <v>0</v>
      </c>
      <c r="R3956">
        <v>0</v>
      </c>
      <c r="S3956">
        <v>0</v>
      </c>
      <c r="T3956">
        <v>63</v>
      </c>
      <c r="U3956">
        <v>0</v>
      </c>
      <c r="V3956">
        <v>0</v>
      </c>
      <c r="W3956" s="26">
        <v>0</v>
      </c>
      <c r="X3956" s="26">
        <v>2150.3897232276254</v>
      </c>
      <c r="Y3956" s="26">
        <v>0</v>
      </c>
      <c r="Z3956" s="26">
        <v>0</v>
      </c>
      <c r="AA3956" s="26">
        <v>0</v>
      </c>
      <c r="AB3956" s="26">
        <v>327.95204865171388</v>
      </c>
      <c r="AC3956" s="26">
        <v>0</v>
      </c>
      <c r="AD3956" s="26">
        <v>0</v>
      </c>
      <c r="AE3956" s="26">
        <v>2478.3417718793394</v>
      </c>
    </row>
    <row r="3957" spans="1:31" x14ac:dyDescent="0.3">
      <c r="A3957">
        <v>2759592</v>
      </c>
      <c r="B3957">
        <v>1</v>
      </c>
      <c r="C3957" t="s">
        <v>81</v>
      </c>
      <c r="D3957" t="s">
        <v>127</v>
      </c>
      <c r="E3957" t="s">
        <v>152</v>
      </c>
      <c r="F3957" t="s">
        <v>11179</v>
      </c>
      <c r="G3957" t="s">
        <v>159</v>
      </c>
      <c r="H3957" t="s">
        <v>149</v>
      </c>
      <c r="I3957" t="s">
        <v>136</v>
      </c>
      <c r="J3957" t="s">
        <v>137</v>
      </c>
      <c r="K3957" t="s">
        <v>138</v>
      </c>
      <c r="L3957" t="s">
        <v>11180</v>
      </c>
      <c r="M3957" t="s">
        <v>11181</v>
      </c>
      <c r="N3957" s="26">
        <v>0.83166666600000005</v>
      </c>
      <c r="O3957">
        <v>4</v>
      </c>
      <c r="P3957">
        <v>87</v>
      </c>
      <c r="Q3957">
        <v>100</v>
      </c>
      <c r="R3957">
        <v>100</v>
      </c>
      <c r="S3957">
        <v>2</v>
      </c>
      <c r="T3957">
        <v>9</v>
      </c>
      <c r="U3957">
        <v>0</v>
      </c>
      <c r="V3957">
        <v>0</v>
      </c>
      <c r="W3957" s="26">
        <v>0.22727574184999999</v>
      </c>
      <c r="X3957" s="26">
        <v>9.5282059366375194</v>
      </c>
      <c r="Y3957" s="26">
        <v>1.1168625635892</v>
      </c>
      <c r="Z3957" s="26">
        <v>3.1924535726628038</v>
      </c>
      <c r="AA3957" s="26">
        <v>8.3927862020605577</v>
      </c>
      <c r="AB3957" s="26">
        <v>1.9965372951004801</v>
      </c>
      <c r="AC3957" s="26">
        <v>0</v>
      </c>
      <c r="AD3957" s="26">
        <v>0</v>
      </c>
      <c r="AE3957" s="26">
        <v>24.454121311900565</v>
      </c>
    </row>
    <row r="3958" spans="1:31" x14ac:dyDescent="0.3">
      <c r="A3958">
        <v>2759237</v>
      </c>
      <c r="B3958">
        <v>1</v>
      </c>
      <c r="C3958" t="s">
        <v>80</v>
      </c>
      <c r="D3958" t="s">
        <v>105</v>
      </c>
      <c r="E3958" t="s">
        <v>146</v>
      </c>
      <c r="F3958" t="s">
        <v>11182</v>
      </c>
      <c r="G3958" t="s">
        <v>159</v>
      </c>
      <c r="H3958" t="s">
        <v>149</v>
      </c>
      <c r="I3958" t="s">
        <v>136</v>
      </c>
      <c r="J3958" t="s">
        <v>137</v>
      </c>
      <c r="K3958" t="s">
        <v>138</v>
      </c>
      <c r="L3958" t="s">
        <v>11183</v>
      </c>
      <c r="M3958" t="s">
        <v>11184</v>
      </c>
      <c r="N3958" s="26">
        <v>0.188888888</v>
      </c>
      <c r="O3958">
        <v>0</v>
      </c>
      <c r="P3958">
        <v>315</v>
      </c>
      <c r="Q3958">
        <v>0</v>
      </c>
      <c r="R3958">
        <v>0</v>
      </c>
      <c r="S3958">
        <v>13</v>
      </c>
      <c r="T3958">
        <v>21</v>
      </c>
      <c r="U3958">
        <v>10</v>
      </c>
      <c r="V3958">
        <v>9</v>
      </c>
      <c r="W3958" s="26">
        <v>0</v>
      </c>
      <c r="X3958" s="26">
        <v>15.227274671484862</v>
      </c>
      <c r="Y3958" s="26">
        <v>0</v>
      </c>
      <c r="Z3958" s="26">
        <v>0</v>
      </c>
      <c r="AA3958" s="26">
        <v>37.89179605243794</v>
      </c>
      <c r="AB3958" s="26">
        <v>28.240465644019643</v>
      </c>
      <c r="AC3958" s="26">
        <v>141.91969914950491</v>
      </c>
      <c r="AD3958" s="26">
        <v>69.354884819191469</v>
      </c>
      <c r="AE3958" s="26">
        <v>292.63412033663883</v>
      </c>
    </row>
    <row r="3959" spans="1:31" x14ac:dyDescent="0.3">
      <c r="A3959">
        <v>2759229</v>
      </c>
      <c r="B3959">
        <v>1</v>
      </c>
      <c r="C3959" t="s">
        <v>80</v>
      </c>
      <c r="D3959" t="s">
        <v>97</v>
      </c>
      <c r="E3959" t="s">
        <v>132</v>
      </c>
      <c r="F3959" t="s">
        <v>11185</v>
      </c>
      <c r="G3959" t="s">
        <v>134</v>
      </c>
      <c r="H3959" t="s">
        <v>135</v>
      </c>
      <c r="I3959" t="s">
        <v>136</v>
      </c>
      <c r="J3959" t="s">
        <v>137</v>
      </c>
      <c r="K3959" t="s">
        <v>138</v>
      </c>
      <c r="L3959" t="s">
        <v>11186</v>
      </c>
      <c r="M3959" t="s">
        <v>11187</v>
      </c>
      <c r="N3959" s="26">
        <v>2.3280555550000002</v>
      </c>
      <c r="O3959">
        <v>0</v>
      </c>
      <c r="P3959">
        <v>1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 s="26">
        <v>0</v>
      </c>
      <c r="X3959" s="26">
        <v>0</v>
      </c>
      <c r="Y3959" s="26">
        <v>0</v>
      </c>
      <c r="Z3959" s="26">
        <v>0</v>
      </c>
      <c r="AA3959" s="26">
        <v>0</v>
      </c>
      <c r="AB3959" s="26">
        <v>0</v>
      </c>
      <c r="AC3959" s="26">
        <v>0</v>
      </c>
      <c r="AD3959" s="26">
        <v>0</v>
      </c>
      <c r="AE3959" s="26">
        <v>0</v>
      </c>
    </row>
    <row r="3960" spans="1:31" x14ac:dyDescent="0.3">
      <c r="A3960">
        <v>2759160</v>
      </c>
      <c r="B3960">
        <v>1</v>
      </c>
      <c r="C3960" t="s">
        <v>80</v>
      </c>
      <c r="D3960" t="s">
        <v>110</v>
      </c>
      <c r="E3960" t="s">
        <v>132</v>
      </c>
      <c r="F3960" t="s">
        <v>11188</v>
      </c>
      <c r="G3960" t="s">
        <v>197</v>
      </c>
      <c r="H3960" t="s">
        <v>135</v>
      </c>
      <c r="I3960" t="s">
        <v>136</v>
      </c>
      <c r="J3960" t="s">
        <v>137</v>
      </c>
      <c r="K3960" t="s">
        <v>138</v>
      </c>
      <c r="L3960" t="s">
        <v>11189</v>
      </c>
      <c r="M3960" t="s">
        <v>11190</v>
      </c>
      <c r="N3960" s="26">
        <v>1.3038888879999999</v>
      </c>
      <c r="O3960">
        <v>0</v>
      </c>
      <c r="P3960">
        <v>1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 s="26">
        <v>0</v>
      </c>
      <c r="X3960" s="26">
        <v>0.92712614700831952</v>
      </c>
      <c r="Y3960" s="26">
        <v>0</v>
      </c>
      <c r="Z3960" s="26">
        <v>0</v>
      </c>
      <c r="AA3960" s="26">
        <v>0</v>
      </c>
      <c r="AB3960" s="26">
        <v>0</v>
      </c>
      <c r="AC3960" s="26">
        <v>0</v>
      </c>
      <c r="AD3960" s="26">
        <v>0</v>
      </c>
      <c r="AE3960" s="26">
        <v>0.92712614700831952</v>
      </c>
    </row>
    <row r="3961" spans="1:31" x14ac:dyDescent="0.3">
      <c r="A3961">
        <v>2759515</v>
      </c>
      <c r="B3961">
        <v>1</v>
      </c>
      <c r="C3961" t="s">
        <v>80</v>
      </c>
      <c r="D3961" t="s">
        <v>95</v>
      </c>
      <c r="E3961" t="s">
        <v>170</v>
      </c>
      <c r="F3961" t="s">
        <v>11191</v>
      </c>
      <c r="G3961" t="s">
        <v>143</v>
      </c>
      <c r="H3961" t="s">
        <v>135</v>
      </c>
      <c r="I3961" t="s">
        <v>136</v>
      </c>
      <c r="J3961" t="s">
        <v>137</v>
      </c>
      <c r="K3961" t="s">
        <v>138</v>
      </c>
      <c r="L3961" t="s">
        <v>11192</v>
      </c>
      <c r="M3961" t="s">
        <v>11193</v>
      </c>
      <c r="N3961" s="26">
        <v>4.4186111109999997</v>
      </c>
      <c r="O3961">
        <v>0</v>
      </c>
      <c r="P3961">
        <v>67</v>
      </c>
      <c r="Q3961">
        <v>0</v>
      </c>
      <c r="R3961">
        <v>0</v>
      </c>
      <c r="S3961">
        <v>0</v>
      </c>
      <c r="T3961">
        <v>5</v>
      </c>
      <c r="U3961">
        <v>0</v>
      </c>
      <c r="V3961">
        <v>0</v>
      </c>
      <c r="W3961" s="26">
        <v>0</v>
      </c>
      <c r="X3961" s="26">
        <v>12.013800456832195</v>
      </c>
      <c r="Y3961" s="26">
        <v>0</v>
      </c>
      <c r="Z3961" s="26">
        <v>0</v>
      </c>
      <c r="AA3961" s="26">
        <v>0</v>
      </c>
      <c r="AB3961" s="26">
        <v>2.5655616906279661</v>
      </c>
      <c r="AC3961" s="26">
        <v>0</v>
      </c>
      <c r="AD3961" s="26">
        <v>0</v>
      </c>
      <c r="AE3961" s="26">
        <v>14.579362147460161</v>
      </c>
    </row>
    <row r="3962" spans="1:31" x14ac:dyDescent="0.3">
      <c r="A3962">
        <v>2759352</v>
      </c>
      <c r="B3962">
        <v>1</v>
      </c>
      <c r="C3962" t="s">
        <v>80</v>
      </c>
      <c r="D3962" t="s">
        <v>105</v>
      </c>
      <c r="E3962" t="s">
        <v>170</v>
      </c>
      <c r="F3962" t="s">
        <v>11194</v>
      </c>
      <c r="G3962" t="s">
        <v>204</v>
      </c>
      <c r="H3962" t="s">
        <v>135</v>
      </c>
      <c r="I3962" t="s">
        <v>136</v>
      </c>
      <c r="J3962" t="s">
        <v>137</v>
      </c>
      <c r="K3962" t="s">
        <v>138</v>
      </c>
      <c r="L3962" t="s">
        <v>11195</v>
      </c>
      <c r="M3962" t="s">
        <v>11196</v>
      </c>
      <c r="N3962" s="26">
        <v>5.8819444440000002</v>
      </c>
      <c r="O3962">
        <v>0</v>
      </c>
      <c r="P3962">
        <v>92</v>
      </c>
      <c r="Q3962">
        <v>0</v>
      </c>
      <c r="R3962">
        <v>0</v>
      </c>
      <c r="S3962">
        <v>0</v>
      </c>
      <c r="T3962">
        <v>6</v>
      </c>
      <c r="U3962">
        <v>0</v>
      </c>
      <c r="V3962">
        <v>0</v>
      </c>
      <c r="W3962" s="26">
        <v>0</v>
      </c>
      <c r="X3962" s="26">
        <v>112.25100143367725</v>
      </c>
      <c r="Y3962" s="26">
        <v>0</v>
      </c>
      <c r="Z3962" s="26">
        <v>0</v>
      </c>
      <c r="AA3962" s="26">
        <v>0</v>
      </c>
      <c r="AB3962" s="26">
        <v>35.142274162385512</v>
      </c>
      <c r="AC3962" s="26">
        <v>0</v>
      </c>
      <c r="AD3962" s="26">
        <v>0</v>
      </c>
      <c r="AE3962" s="26">
        <v>147.39327559606275</v>
      </c>
    </row>
    <row r="3963" spans="1:31" x14ac:dyDescent="0.3">
      <c r="A3963">
        <v>2759555</v>
      </c>
      <c r="B3963">
        <v>1</v>
      </c>
      <c r="C3963" t="s">
        <v>81</v>
      </c>
      <c r="D3963" t="s">
        <v>127</v>
      </c>
      <c r="E3963" t="s">
        <v>132</v>
      </c>
      <c r="F3963" t="s">
        <v>11197</v>
      </c>
      <c r="G3963" t="s">
        <v>134</v>
      </c>
      <c r="H3963" t="s">
        <v>135</v>
      </c>
      <c r="I3963" t="s">
        <v>136</v>
      </c>
      <c r="J3963" t="s">
        <v>137</v>
      </c>
      <c r="K3963" t="s">
        <v>138</v>
      </c>
      <c r="L3963" t="s">
        <v>11198</v>
      </c>
      <c r="M3963" t="s">
        <v>11199</v>
      </c>
      <c r="N3963" s="26">
        <v>1.7638888880000001</v>
      </c>
      <c r="O3963">
        <v>0</v>
      </c>
      <c r="P3963">
        <v>9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 s="26">
        <v>0</v>
      </c>
      <c r="X3963" s="26">
        <v>3.9329498735624289</v>
      </c>
      <c r="Y3963" s="26">
        <v>0</v>
      </c>
      <c r="Z3963" s="26">
        <v>0</v>
      </c>
      <c r="AA3963" s="26">
        <v>0</v>
      </c>
      <c r="AB3963" s="26">
        <v>0</v>
      </c>
      <c r="AC3963" s="26">
        <v>0</v>
      </c>
      <c r="AD3963" s="26">
        <v>0</v>
      </c>
      <c r="AE3963" s="26">
        <v>3.9329498735624289</v>
      </c>
    </row>
    <row r="3964" spans="1:31" x14ac:dyDescent="0.3">
      <c r="A3964">
        <v>2759223</v>
      </c>
      <c r="B3964">
        <v>1</v>
      </c>
      <c r="C3964" t="s">
        <v>80</v>
      </c>
      <c r="D3964" t="s">
        <v>97</v>
      </c>
      <c r="E3964" t="s">
        <v>132</v>
      </c>
      <c r="F3964" t="s">
        <v>4350</v>
      </c>
      <c r="G3964" t="s">
        <v>134</v>
      </c>
      <c r="H3964" t="s">
        <v>135</v>
      </c>
      <c r="I3964" t="s">
        <v>136</v>
      </c>
      <c r="J3964" t="s">
        <v>137</v>
      </c>
      <c r="K3964" t="s">
        <v>138</v>
      </c>
      <c r="L3964" t="s">
        <v>11200</v>
      </c>
      <c r="M3964" t="s">
        <v>11201</v>
      </c>
      <c r="N3964" s="26">
        <v>3.8863888879999999</v>
      </c>
      <c r="O3964">
        <v>0</v>
      </c>
      <c r="P3964">
        <v>1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 s="26">
        <v>0</v>
      </c>
      <c r="X3964" s="26">
        <v>0.98640401269692601</v>
      </c>
      <c r="Y3964" s="26">
        <v>0</v>
      </c>
      <c r="Z3964" s="26">
        <v>0</v>
      </c>
      <c r="AA3964" s="26">
        <v>0</v>
      </c>
      <c r="AB3964" s="26">
        <v>0</v>
      </c>
      <c r="AC3964" s="26">
        <v>0</v>
      </c>
      <c r="AD3964" s="26">
        <v>0</v>
      </c>
      <c r="AE3964" s="26">
        <v>0.98640401269692601</v>
      </c>
    </row>
    <row r="3965" spans="1:31" x14ac:dyDescent="0.3">
      <c r="A3965">
        <v>2759747</v>
      </c>
      <c r="B3965">
        <v>1</v>
      </c>
      <c r="C3965" t="s">
        <v>80</v>
      </c>
      <c r="D3965" t="s">
        <v>82</v>
      </c>
      <c r="E3965" t="s">
        <v>166</v>
      </c>
      <c r="F3965" t="s">
        <v>3039</v>
      </c>
      <c r="G3965" t="s">
        <v>143</v>
      </c>
      <c r="H3965" t="s">
        <v>135</v>
      </c>
      <c r="I3965" t="s">
        <v>136</v>
      </c>
      <c r="J3965" t="s">
        <v>137</v>
      </c>
      <c r="K3965" t="s">
        <v>138</v>
      </c>
      <c r="L3965" t="s">
        <v>11202</v>
      </c>
      <c r="M3965" t="s">
        <v>11203</v>
      </c>
      <c r="N3965" s="26">
        <v>0.83972222200000002</v>
      </c>
      <c r="O3965">
        <v>0</v>
      </c>
      <c r="P3965">
        <v>68</v>
      </c>
      <c r="Q3965">
        <v>0</v>
      </c>
      <c r="R3965">
        <v>0</v>
      </c>
      <c r="S3965">
        <v>0</v>
      </c>
      <c r="T3965">
        <v>33</v>
      </c>
      <c r="U3965">
        <v>0</v>
      </c>
      <c r="V3965">
        <v>0</v>
      </c>
      <c r="W3965" s="26">
        <v>0</v>
      </c>
      <c r="X3965" s="26">
        <v>12.421249606423338</v>
      </c>
      <c r="Y3965" s="26">
        <v>0</v>
      </c>
      <c r="Z3965" s="26">
        <v>0</v>
      </c>
      <c r="AA3965" s="26">
        <v>0</v>
      </c>
      <c r="AB3965" s="26">
        <v>11.308340299416994</v>
      </c>
      <c r="AC3965" s="26">
        <v>0</v>
      </c>
      <c r="AD3965" s="26">
        <v>0</v>
      </c>
      <c r="AE3965" s="26">
        <v>23.729589905840331</v>
      </c>
    </row>
    <row r="3966" spans="1:31" x14ac:dyDescent="0.3">
      <c r="A3966">
        <v>2758974</v>
      </c>
      <c r="B3966">
        <v>1</v>
      </c>
      <c r="C3966" t="s">
        <v>80</v>
      </c>
      <c r="D3966" t="s">
        <v>101</v>
      </c>
      <c r="E3966" t="s">
        <v>170</v>
      </c>
      <c r="F3966" t="s">
        <v>11204</v>
      </c>
      <c r="G3966" t="s">
        <v>204</v>
      </c>
      <c r="H3966" t="s">
        <v>135</v>
      </c>
      <c r="I3966" t="s">
        <v>136</v>
      </c>
      <c r="J3966" t="s">
        <v>137</v>
      </c>
      <c r="K3966" t="s">
        <v>138</v>
      </c>
      <c r="L3966" t="s">
        <v>11205</v>
      </c>
      <c r="M3966" t="s">
        <v>11206</v>
      </c>
      <c r="N3966" s="26">
        <v>1.496388888</v>
      </c>
      <c r="O3966">
        <v>0</v>
      </c>
      <c r="P3966">
        <v>2</v>
      </c>
      <c r="Q3966">
        <v>0</v>
      </c>
      <c r="R3966">
        <v>1</v>
      </c>
      <c r="S3966">
        <v>0</v>
      </c>
      <c r="T3966">
        <v>0</v>
      </c>
      <c r="U3966">
        <v>0</v>
      </c>
      <c r="V3966">
        <v>0</v>
      </c>
      <c r="W3966" s="26">
        <v>0</v>
      </c>
      <c r="X3966" s="26">
        <v>0.83270511880622244</v>
      </c>
      <c r="Y3966" s="26">
        <v>0</v>
      </c>
      <c r="Z3966" s="26">
        <v>0</v>
      </c>
      <c r="AA3966" s="26">
        <v>0</v>
      </c>
      <c r="AB3966" s="26">
        <v>0</v>
      </c>
      <c r="AC3966" s="26">
        <v>0</v>
      </c>
      <c r="AD3966" s="26">
        <v>0</v>
      </c>
      <c r="AE3966" s="26">
        <v>0.83270511880622244</v>
      </c>
    </row>
    <row r="3967" spans="1:31" x14ac:dyDescent="0.3">
      <c r="A3967">
        <v>2759601</v>
      </c>
      <c r="B3967">
        <v>1</v>
      </c>
      <c r="C3967" t="s">
        <v>80</v>
      </c>
      <c r="D3967" t="s">
        <v>101</v>
      </c>
      <c r="E3967" t="s">
        <v>170</v>
      </c>
      <c r="F3967" t="s">
        <v>11207</v>
      </c>
      <c r="G3967" t="s">
        <v>143</v>
      </c>
      <c r="H3967" t="s">
        <v>135</v>
      </c>
      <c r="I3967" t="s">
        <v>136</v>
      </c>
      <c r="J3967" t="s">
        <v>137</v>
      </c>
      <c r="K3967" t="s">
        <v>138</v>
      </c>
      <c r="L3967" t="s">
        <v>11208</v>
      </c>
      <c r="M3967" t="s">
        <v>11209</v>
      </c>
      <c r="N3967" s="26">
        <v>0.43916666599999998</v>
      </c>
      <c r="O3967">
        <v>0</v>
      </c>
      <c r="P3967">
        <v>27</v>
      </c>
      <c r="Q3967">
        <v>0</v>
      </c>
      <c r="R3967">
        <v>7</v>
      </c>
      <c r="S3967">
        <v>0</v>
      </c>
      <c r="T3967">
        <v>3</v>
      </c>
      <c r="U3967">
        <v>0</v>
      </c>
      <c r="V3967">
        <v>0</v>
      </c>
      <c r="W3967" s="26">
        <v>0</v>
      </c>
      <c r="X3967" s="26">
        <v>3.3694249901177247</v>
      </c>
      <c r="Y3967" s="26">
        <v>0</v>
      </c>
      <c r="Z3967" s="26">
        <v>2.8017880262309249E-2</v>
      </c>
      <c r="AA3967" s="26">
        <v>0</v>
      </c>
      <c r="AB3967" s="26">
        <v>0.15938206642536851</v>
      </c>
      <c r="AC3967" s="26">
        <v>0</v>
      </c>
      <c r="AD3967" s="26">
        <v>0</v>
      </c>
      <c r="AE3967" s="26">
        <v>3.5568249368054028</v>
      </c>
    </row>
    <row r="3968" spans="1:31" x14ac:dyDescent="0.3">
      <c r="A3968">
        <v>2759269</v>
      </c>
      <c r="B3968">
        <v>1</v>
      </c>
      <c r="C3968" t="s">
        <v>80</v>
      </c>
      <c r="D3968" t="s">
        <v>83</v>
      </c>
      <c r="E3968" t="s">
        <v>141</v>
      </c>
      <c r="F3968" t="s">
        <v>11210</v>
      </c>
      <c r="G3968" t="s">
        <v>204</v>
      </c>
      <c r="H3968" t="s">
        <v>135</v>
      </c>
      <c r="I3968" t="s">
        <v>136</v>
      </c>
      <c r="J3968" t="s">
        <v>137</v>
      </c>
      <c r="K3968" t="s">
        <v>138</v>
      </c>
      <c r="L3968" t="s">
        <v>11211</v>
      </c>
      <c r="M3968" t="s">
        <v>11212</v>
      </c>
      <c r="N3968" s="26">
        <v>1.8008333329999999</v>
      </c>
      <c r="O3968">
        <v>0</v>
      </c>
      <c r="P3968">
        <v>501</v>
      </c>
      <c r="Q3968">
        <v>0</v>
      </c>
      <c r="R3968">
        <v>0</v>
      </c>
      <c r="S3968">
        <v>0</v>
      </c>
      <c r="T3968">
        <v>53</v>
      </c>
      <c r="U3968">
        <v>0</v>
      </c>
      <c r="V3968">
        <v>0</v>
      </c>
      <c r="W3968" s="26">
        <v>0</v>
      </c>
      <c r="X3968" s="26">
        <v>188.38693753995764</v>
      </c>
      <c r="Y3968" s="26">
        <v>0</v>
      </c>
      <c r="Z3968" s="26">
        <v>0</v>
      </c>
      <c r="AA3968" s="26">
        <v>0</v>
      </c>
      <c r="AB3968" s="26">
        <v>90.53643409897596</v>
      </c>
      <c r="AC3968" s="26">
        <v>0</v>
      </c>
      <c r="AD3968" s="26">
        <v>0</v>
      </c>
      <c r="AE3968" s="26">
        <v>278.92337163893359</v>
      </c>
    </row>
    <row r="3969" spans="1:31" x14ac:dyDescent="0.3">
      <c r="A3969">
        <v>2759120</v>
      </c>
      <c r="B3969">
        <v>1</v>
      </c>
      <c r="C3969" t="s">
        <v>80</v>
      </c>
      <c r="D3969" t="s">
        <v>82</v>
      </c>
      <c r="E3969" t="s">
        <v>166</v>
      </c>
      <c r="F3969" t="s">
        <v>2241</v>
      </c>
      <c r="G3969" t="s">
        <v>232</v>
      </c>
      <c r="H3969" t="s">
        <v>135</v>
      </c>
      <c r="I3969" t="s">
        <v>136</v>
      </c>
      <c r="J3969" t="s">
        <v>137</v>
      </c>
      <c r="K3969" t="s">
        <v>138</v>
      </c>
      <c r="L3969" t="s">
        <v>11213</v>
      </c>
      <c r="M3969" t="s">
        <v>11214</v>
      </c>
      <c r="N3969" s="26">
        <v>11.069722221999999</v>
      </c>
      <c r="O3969">
        <v>0</v>
      </c>
      <c r="P3969">
        <v>2</v>
      </c>
      <c r="Q3969">
        <v>0</v>
      </c>
      <c r="R3969">
        <v>0</v>
      </c>
      <c r="S3969">
        <v>0</v>
      </c>
      <c r="T3969">
        <v>39</v>
      </c>
      <c r="U3969">
        <v>0</v>
      </c>
      <c r="V3969">
        <v>0</v>
      </c>
      <c r="W3969" s="26">
        <v>0</v>
      </c>
      <c r="X3969" s="26">
        <v>33.496161359891339</v>
      </c>
      <c r="Y3969" s="26">
        <v>0</v>
      </c>
      <c r="Z3969" s="26">
        <v>0</v>
      </c>
      <c r="AA3969" s="26">
        <v>0</v>
      </c>
      <c r="AB3969" s="26">
        <v>525.63017790890387</v>
      </c>
      <c r="AC3969" s="26">
        <v>0</v>
      </c>
      <c r="AD3969" s="26">
        <v>0</v>
      </c>
      <c r="AE3969" s="26">
        <v>559.12633926879516</v>
      </c>
    </row>
    <row r="3970" spans="1:31" x14ac:dyDescent="0.3">
      <c r="A3970">
        <v>2759456</v>
      </c>
      <c r="B3970">
        <v>2</v>
      </c>
      <c r="C3970" t="s">
        <v>81</v>
      </c>
      <c r="D3970" t="s">
        <v>127</v>
      </c>
      <c r="E3970" t="s">
        <v>152</v>
      </c>
      <c r="F3970" t="s">
        <v>4373</v>
      </c>
      <c r="G3970" t="s">
        <v>148</v>
      </c>
      <c r="H3970" t="s">
        <v>149</v>
      </c>
      <c r="I3970" t="s">
        <v>136</v>
      </c>
      <c r="J3970" t="s">
        <v>137</v>
      </c>
      <c r="K3970" t="s">
        <v>138</v>
      </c>
      <c r="L3970" t="s">
        <v>1444</v>
      </c>
      <c r="M3970" t="s">
        <v>11215</v>
      </c>
      <c r="N3970" s="26">
        <v>0.72583333299999997</v>
      </c>
      <c r="O3970">
        <v>6</v>
      </c>
      <c r="P3970">
        <v>12</v>
      </c>
      <c r="Q3970">
        <v>191</v>
      </c>
      <c r="R3970">
        <v>121</v>
      </c>
      <c r="S3970">
        <v>15</v>
      </c>
      <c r="T3970">
        <v>8</v>
      </c>
      <c r="U3970">
        <v>0</v>
      </c>
      <c r="V3970">
        <v>0</v>
      </c>
      <c r="W3970" s="26">
        <v>2.5866774036851763</v>
      </c>
      <c r="X3970" s="26">
        <v>0</v>
      </c>
      <c r="Y3970" s="26">
        <v>21.499914935255482</v>
      </c>
      <c r="Z3970" s="26">
        <v>5.5085584327101298</v>
      </c>
      <c r="AA3970" s="26">
        <v>34.904813662666307</v>
      </c>
      <c r="AB3970" s="26">
        <v>0.4194800837249093</v>
      </c>
      <c r="AC3970" s="26">
        <v>0</v>
      </c>
      <c r="AD3970" s="26">
        <v>0</v>
      </c>
      <c r="AE3970" s="26">
        <v>64.919444518041999</v>
      </c>
    </row>
    <row r="3971" spans="1:31" x14ac:dyDescent="0.3">
      <c r="A3971">
        <v>2759452</v>
      </c>
      <c r="B3971">
        <v>1</v>
      </c>
      <c r="C3971" t="s">
        <v>80</v>
      </c>
      <c r="D3971" t="s">
        <v>82</v>
      </c>
      <c r="E3971" t="s">
        <v>132</v>
      </c>
      <c r="F3971" t="s">
        <v>11216</v>
      </c>
      <c r="G3971" t="s">
        <v>134</v>
      </c>
      <c r="H3971" t="s">
        <v>135</v>
      </c>
      <c r="I3971" t="s">
        <v>136</v>
      </c>
      <c r="J3971" t="s">
        <v>137</v>
      </c>
      <c r="K3971" t="s">
        <v>138</v>
      </c>
      <c r="L3971" t="s">
        <v>11217</v>
      </c>
      <c r="M3971" t="s">
        <v>11218</v>
      </c>
      <c r="N3971" s="26">
        <v>0.48027777700000002</v>
      </c>
      <c r="O3971">
        <v>0</v>
      </c>
      <c r="P3971">
        <v>2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 s="26">
        <v>0</v>
      </c>
      <c r="X3971" s="26">
        <v>0.20748058214999998</v>
      </c>
      <c r="Y3971" s="26">
        <v>0</v>
      </c>
      <c r="Z3971" s="26">
        <v>0</v>
      </c>
      <c r="AA3971" s="26">
        <v>0</v>
      </c>
      <c r="AB3971" s="26">
        <v>0</v>
      </c>
      <c r="AC3971" s="26">
        <v>0</v>
      </c>
      <c r="AD3971" s="26">
        <v>0</v>
      </c>
      <c r="AE3971" s="26">
        <v>0.20748058214999998</v>
      </c>
    </row>
    <row r="3972" spans="1:31" x14ac:dyDescent="0.3">
      <c r="A3972">
        <v>2759103</v>
      </c>
      <c r="B3972">
        <v>1</v>
      </c>
      <c r="C3972" t="s">
        <v>80</v>
      </c>
      <c r="D3972" t="s">
        <v>106</v>
      </c>
      <c r="E3972" t="s">
        <v>141</v>
      </c>
      <c r="F3972" t="s">
        <v>11219</v>
      </c>
      <c r="G3972" t="s">
        <v>143</v>
      </c>
      <c r="H3972" t="s">
        <v>135</v>
      </c>
      <c r="I3972" t="s">
        <v>136</v>
      </c>
      <c r="J3972" t="s">
        <v>137</v>
      </c>
      <c r="K3972" t="s">
        <v>138</v>
      </c>
      <c r="L3972" t="s">
        <v>11220</v>
      </c>
      <c r="M3972" t="s">
        <v>11221</v>
      </c>
      <c r="N3972" s="26">
        <v>0.86111111100000004</v>
      </c>
      <c r="O3972">
        <v>0</v>
      </c>
      <c r="P3972">
        <v>99</v>
      </c>
      <c r="Q3972">
        <v>0</v>
      </c>
      <c r="R3972">
        <v>10</v>
      </c>
      <c r="S3972">
        <v>0</v>
      </c>
      <c r="T3972">
        <v>10</v>
      </c>
      <c r="U3972">
        <v>0</v>
      </c>
      <c r="V3972">
        <v>0</v>
      </c>
      <c r="W3972" s="26">
        <v>0</v>
      </c>
      <c r="X3972" s="26">
        <v>13.427106638761733</v>
      </c>
      <c r="Y3972" s="26">
        <v>0</v>
      </c>
      <c r="Z3972" s="26">
        <v>2.5920953810993548</v>
      </c>
      <c r="AA3972" s="26">
        <v>0</v>
      </c>
      <c r="AB3972" s="26">
        <v>0.87188197484901964</v>
      </c>
      <c r="AC3972" s="26">
        <v>0</v>
      </c>
      <c r="AD3972" s="26">
        <v>0</v>
      </c>
      <c r="AE3972" s="26">
        <v>16.891083994710108</v>
      </c>
    </row>
    <row r="3973" spans="1:31" x14ac:dyDescent="0.3">
      <c r="A3973">
        <v>2758891</v>
      </c>
      <c r="B3973">
        <v>1</v>
      </c>
      <c r="C3973" t="s">
        <v>80</v>
      </c>
      <c r="D3973" t="s">
        <v>83</v>
      </c>
      <c r="E3973" t="s">
        <v>132</v>
      </c>
      <c r="F3973" t="s">
        <v>11222</v>
      </c>
      <c r="G3973" t="s">
        <v>134</v>
      </c>
      <c r="H3973" t="s">
        <v>135</v>
      </c>
      <c r="I3973" t="s">
        <v>136</v>
      </c>
      <c r="J3973" t="s">
        <v>137</v>
      </c>
      <c r="K3973" t="s">
        <v>138</v>
      </c>
      <c r="L3973" t="s">
        <v>11223</v>
      </c>
      <c r="M3973" t="s">
        <v>11224</v>
      </c>
      <c r="N3973" s="26">
        <v>2.2080555550000001</v>
      </c>
      <c r="O3973">
        <v>0</v>
      </c>
      <c r="P3973">
        <v>21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 s="26">
        <v>0</v>
      </c>
      <c r="X3973" s="26">
        <v>6.4683905839560882</v>
      </c>
      <c r="Y3973" s="26">
        <v>0</v>
      </c>
      <c r="Z3973" s="26">
        <v>0</v>
      </c>
      <c r="AA3973" s="26">
        <v>0</v>
      </c>
      <c r="AB3973" s="26">
        <v>0</v>
      </c>
      <c r="AC3973" s="26">
        <v>0</v>
      </c>
      <c r="AD3973" s="26">
        <v>0</v>
      </c>
      <c r="AE3973" s="26">
        <v>6.4683905839560882</v>
      </c>
    </row>
    <row r="3974" spans="1:31" x14ac:dyDescent="0.3">
      <c r="A3974">
        <v>2759083</v>
      </c>
      <c r="B3974">
        <v>1</v>
      </c>
      <c r="C3974" t="s">
        <v>80</v>
      </c>
      <c r="D3974" t="s">
        <v>101</v>
      </c>
      <c r="E3974" t="s">
        <v>152</v>
      </c>
      <c r="F3974" t="s">
        <v>11225</v>
      </c>
      <c r="G3974" t="s">
        <v>159</v>
      </c>
      <c r="H3974" t="s">
        <v>149</v>
      </c>
      <c r="I3974" t="s">
        <v>136</v>
      </c>
      <c r="J3974" t="s">
        <v>137</v>
      </c>
      <c r="K3974" t="s">
        <v>138</v>
      </c>
      <c r="L3974" t="s">
        <v>11226</v>
      </c>
      <c r="M3974" t="s">
        <v>11227</v>
      </c>
      <c r="N3974" s="26">
        <v>0.45527777699999999</v>
      </c>
      <c r="O3974">
        <v>7</v>
      </c>
      <c r="P3974">
        <v>2892</v>
      </c>
      <c r="Q3974">
        <v>2</v>
      </c>
      <c r="R3974">
        <v>80</v>
      </c>
      <c r="S3974">
        <v>20</v>
      </c>
      <c r="T3974">
        <v>293</v>
      </c>
      <c r="U3974">
        <v>0</v>
      </c>
      <c r="V3974">
        <v>1</v>
      </c>
      <c r="W3974" s="26">
        <v>0.41254906311040507</v>
      </c>
      <c r="X3974" s="26">
        <v>402.46632726876373</v>
      </c>
      <c r="Y3974" s="26">
        <v>0.97615744052861642</v>
      </c>
      <c r="Z3974" s="26">
        <v>7.757172510093441</v>
      </c>
      <c r="AA3974" s="26">
        <v>69.22736662212985</v>
      </c>
      <c r="AB3974" s="26">
        <v>187.79317370424226</v>
      </c>
      <c r="AC3974" s="26">
        <v>0</v>
      </c>
      <c r="AD3974" s="26">
        <v>0</v>
      </c>
      <c r="AE3974" s="26">
        <v>668.63274660886827</v>
      </c>
    </row>
    <row r="3975" spans="1:31" x14ac:dyDescent="0.3">
      <c r="A3975">
        <v>2759687</v>
      </c>
      <c r="B3975">
        <v>1</v>
      </c>
      <c r="C3975" t="s">
        <v>80</v>
      </c>
      <c r="D3975" t="s">
        <v>96</v>
      </c>
      <c r="E3975" t="s">
        <v>175</v>
      </c>
      <c r="F3975" t="s">
        <v>1753</v>
      </c>
      <c r="G3975" t="s">
        <v>143</v>
      </c>
      <c r="H3975" t="s">
        <v>149</v>
      </c>
      <c r="I3975" t="s">
        <v>136</v>
      </c>
      <c r="J3975" t="s">
        <v>137</v>
      </c>
      <c r="K3975" t="s">
        <v>138</v>
      </c>
      <c r="L3975" t="s">
        <v>11228</v>
      </c>
      <c r="M3975" t="s">
        <v>11229</v>
      </c>
      <c r="N3975" s="26">
        <v>0.50833333300000005</v>
      </c>
      <c r="O3975">
        <v>0</v>
      </c>
      <c r="P3975">
        <v>1646</v>
      </c>
      <c r="Q3975">
        <v>1</v>
      </c>
      <c r="R3975">
        <v>36</v>
      </c>
      <c r="S3975">
        <v>5</v>
      </c>
      <c r="T3975">
        <v>23</v>
      </c>
      <c r="U3975">
        <v>0</v>
      </c>
      <c r="V3975">
        <v>0</v>
      </c>
      <c r="W3975" s="26">
        <v>0</v>
      </c>
      <c r="X3975" s="26">
        <v>222.06726266793441</v>
      </c>
      <c r="Y3975" s="26">
        <v>1.7878001827412895</v>
      </c>
      <c r="Z3975" s="26">
        <v>0</v>
      </c>
      <c r="AA3975" s="26">
        <v>109.33292027001136</v>
      </c>
      <c r="AB3975" s="26">
        <v>30.421506433590302</v>
      </c>
      <c r="AC3975" s="26">
        <v>0</v>
      </c>
      <c r="AD3975" s="26">
        <v>0</v>
      </c>
      <c r="AE3975" s="26">
        <v>363.60948955427733</v>
      </c>
    </row>
    <row r="3976" spans="1:31" x14ac:dyDescent="0.3">
      <c r="A3976">
        <v>2759581</v>
      </c>
      <c r="B3976">
        <v>1</v>
      </c>
      <c r="C3976" t="s">
        <v>81</v>
      </c>
      <c r="D3976" t="s">
        <v>128</v>
      </c>
      <c r="E3976" t="s">
        <v>146</v>
      </c>
      <c r="F3976" t="s">
        <v>11230</v>
      </c>
      <c r="G3976" t="s">
        <v>148</v>
      </c>
      <c r="H3976" t="s">
        <v>149</v>
      </c>
      <c r="I3976" t="s">
        <v>136</v>
      </c>
      <c r="J3976" t="s">
        <v>137</v>
      </c>
      <c r="K3976" t="s">
        <v>138</v>
      </c>
      <c r="L3976" t="s">
        <v>11231</v>
      </c>
      <c r="M3976" t="s">
        <v>1823</v>
      </c>
      <c r="N3976" s="26">
        <v>3.9297222220000001</v>
      </c>
      <c r="O3976">
        <v>0</v>
      </c>
      <c r="P3976">
        <v>300</v>
      </c>
      <c r="Q3976">
        <v>0</v>
      </c>
      <c r="R3976">
        <v>2</v>
      </c>
      <c r="S3976">
        <v>0</v>
      </c>
      <c r="T3976">
        <v>35</v>
      </c>
      <c r="U3976">
        <v>0</v>
      </c>
      <c r="V3976">
        <v>0</v>
      </c>
      <c r="W3976" s="26">
        <v>0</v>
      </c>
      <c r="X3976" s="26">
        <v>42.995341576213427</v>
      </c>
      <c r="Y3976" s="26">
        <v>0</v>
      </c>
      <c r="Z3976" s="26">
        <v>1.5010259464533333</v>
      </c>
      <c r="AA3976" s="26">
        <v>0</v>
      </c>
      <c r="AB3976" s="26">
        <v>35.227916798376263</v>
      </c>
      <c r="AC3976" s="26">
        <v>0</v>
      </c>
      <c r="AD3976" s="26">
        <v>0</v>
      </c>
      <c r="AE3976" s="26">
        <v>79.724284321043029</v>
      </c>
    </row>
    <row r="3977" spans="1:31" x14ac:dyDescent="0.3">
      <c r="A3977">
        <v>2759140</v>
      </c>
      <c r="B3977">
        <v>1</v>
      </c>
      <c r="C3977" t="s">
        <v>80</v>
      </c>
      <c r="D3977" t="s">
        <v>101</v>
      </c>
      <c r="E3977" t="s">
        <v>170</v>
      </c>
      <c r="F3977" t="s">
        <v>11232</v>
      </c>
      <c r="G3977" t="s">
        <v>143</v>
      </c>
      <c r="H3977" t="s">
        <v>135</v>
      </c>
      <c r="I3977" t="s">
        <v>136</v>
      </c>
      <c r="J3977" t="s">
        <v>137</v>
      </c>
      <c r="K3977" t="s">
        <v>138</v>
      </c>
      <c r="L3977" t="s">
        <v>11233</v>
      </c>
      <c r="M3977" t="s">
        <v>11234</v>
      </c>
      <c r="N3977" s="26">
        <v>1.5594444439999999</v>
      </c>
      <c r="O3977">
        <v>0</v>
      </c>
      <c r="P3977">
        <v>143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 s="26">
        <v>0</v>
      </c>
      <c r="X3977" s="26">
        <v>36.14451537322342</v>
      </c>
      <c r="Y3977" s="26">
        <v>0</v>
      </c>
      <c r="Z3977" s="26">
        <v>0</v>
      </c>
      <c r="AA3977" s="26">
        <v>0</v>
      </c>
      <c r="AB3977" s="26">
        <v>0</v>
      </c>
      <c r="AC3977" s="26">
        <v>0</v>
      </c>
      <c r="AD3977" s="26">
        <v>0</v>
      </c>
      <c r="AE3977" s="26">
        <v>36.14451537322342</v>
      </c>
    </row>
    <row r="3978" spans="1:31" x14ac:dyDescent="0.3">
      <c r="A3978">
        <v>2759063</v>
      </c>
      <c r="B3978">
        <v>1</v>
      </c>
      <c r="C3978" t="s">
        <v>80</v>
      </c>
      <c r="D3978" t="s">
        <v>97</v>
      </c>
      <c r="E3978" t="s">
        <v>146</v>
      </c>
      <c r="F3978" t="s">
        <v>11235</v>
      </c>
      <c r="G3978" t="s">
        <v>159</v>
      </c>
      <c r="H3978" t="s">
        <v>149</v>
      </c>
      <c r="I3978" t="s">
        <v>136</v>
      </c>
      <c r="J3978" t="s">
        <v>137</v>
      </c>
      <c r="K3978" t="s">
        <v>138</v>
      </c>
      <c r="L3978" t="s">
        <v>11236</v>
      </c>
      <c r="M3978" t="s">
        <v>11237</v>
      </c>
      <c r="N3978" s="26">
        <v>0.319722222</v>
      </c>
      <c r="O3978">
        <v>3</v>
      </c>
      <c r="P3978">
        <v>1661</v>
      </c>
      <c r="Q3978">
        <v>0</v>
      </c>
      <c r="R3978">
        <v>46</v>
      </c>
      <c r="S3978">
        <v>1</v>
      </c>
      <c r="T3978">
        <v>129</v>
      </c>
      <c r="U3978">
        <v>0</v>
      </c>
      <c r="V3978">
        <v>2</v>
      </c>
      <c r="W3978" s="26">
        <v>5.4090742555840379</v>
      </c>
      <c r="X3978" s="26">
        <v>125.22122775485703</v>
      </c>
      <c r="Y3978" s="26">
        <v>0</v>
      </c>
      <c r="Z3978" s="26">
        <v>1.777603039121161</v>
      </c>
      <c r="AA3978" s="26">
        <v>12.776395496884472</v>
      </c>
      <c r="AB3978" s="26">
        <v>40.521593057838402</v>
      </c>
      <c r="AC3978" s="26">
        <v>0</v>
      </c>
      <c r="AD3978" s="26">
        <v>2.6166512800006321</v>
      </c>
      <c r="AE3978" s="26">
        <v>188.32254488428575</v>
      </c>
    </row>
    <row r="3979" spans="1:31" x14ac:dyDescent="0.3">
      <c r="A3979">
        <v>2759518</v>
      </c>
      <c r="B3979">
        <v>1</v>
      </c>
      <c r="C3979" t="s">
        <v>80</v>
      </c>
      <c r="D3979" t="s">
        <v>89</v>
      </c>
      <c r="E3979" t="s">
        <v>157</v>
      </c>
      <c r="F3979" t="s">
        <v>2450</v>
      </c>
      <c r="G3979" t="s">
        <v>159</v>
      </c>
      <c r="H3979" t="s">
        <v>149</v>
      </c>
      <c r="I3979" t="s">
        <v>566</v>
      </c>
      <c r="J3979" t="s">
        <v>137</v>
      </c>
      <c r="K3979" t="s">
        <v>138</v>
      </c>
      <c r="L3979" t="s">
        <v>11238</v>
      </c>
      <c r="M3979" t="s">
        <v>11239</v>
      </c>
      <c r="N3979" s="26">
        <v>8.3333330000000001E-3</v>
      </c>
      <c r="O3979">
        <v>1</v>
      </c>
      <c r="P3979">
        <v>4307</v>
      </c>
      <c r="Q3979">
        <v>1</v>
      </c>
      <c r="R3979">
        <v>34</v>
      </c>
      <c r="S3979">
        <v>4</v>
      </c>
      <c r="T3979">
        <v>407</v>
      </c>
      <c r="U3979">
        <v>0</v>
      </c>
      <c r="V3979">
        <v>1</v>
      </c>
      <c r="W3979" s="26">
        <v>0.19016208098606999</v>
      </c>
      <c r="X3979" s="26">
        <v>16.672856859523709</v>
      </c>
      <c r="Y3979" s="26">
        <v>7.0641646634925E-3</v>
      </c>
      <c r="Z3979" s="26">
        <v>6.6098546069066663E-2</v>
      </c>
      <c r="AA3979" s="26">
        <v>0.13643208205375998</v>
      </c>
      <c r="AB3979" s="26">
        <v>5.3360226996990106</v>
      </c>
      <c r="AC3979" s="26">
        <v>0</v>
      </c>
      <c r="AD3979" s="26">
        <v>0.88714387977910325</v>
      </c>
      <c r="AE3979" s="26">
        <v>23.295780312774212</v>
      </c>
    </row>
    <row r="3980" spans="1:31" x14ac:dyDescent="0.3">
      <c r="A3980">
        <v>2759226</v>
      </c>
      <c r="B3980">
        <v>1</v>
      </c>
      <c r="C3980" t="s">
        <v>81</v>
      </c>
      <c r="D3980" t="s">
        <v>112</v>
      </c>
      <c r="E3980" t="s">
        <v>152</v>
      </c>
      <c r="F3980" t="s">
        <v>6138</v>
      </c>
      <c r="G3980" t="s">
        <v>159</v>
      </c>
      <c r="H3980" t="s">
        <v>149</v>
      </c>
      <c r="I3980" t="s">
        <v>136</v>
      </c>
      <c r="J3980" t="s">
        <v>137</v>
      </c>
      <c r="K3980" t="s">
        <v>138</v>
      </c>
      <c r="L3980" t="s">
        <v>11240</v>
      </c>
      <c r="M3980" t="s">
        <v>11241</v>
      </c>
      <c r="N3980" s="26">
        <v>1.8386111110000001</v>
      </c>
      <c r="O3980">
        <v>0</v>
      </c>
      <c r="P3980">
        <v>0</v>
      </c>
      <c r="Q3980">
        <v>25</v>
      </c>
      <c r="R3980">
        <v>0</v>
      </c>
      <c r="S3980">
        <v>2</v>
      </c>
      <c r="T3980">
        <v>0</v>
      </c>
      <c r="U3980">
        <v>0</v>
      </c>
      <c r="V3980">
        <v>0</v>
      </c>
      <c r="W3980" s="26">
        <v>0</v>
      </c>
      <c r="X3980" s="26">
        <v>0</v>
      </c>
      <c r="Y3980" s="26">
        <v>5.9071202398720253</v>
      </c>
      <c r="Z3980" s="26">
        <v>0</v>
      </c>
      <c r="AA3980" s="26">
        <v>3.0577654613480205</v>
      </c>
      <c r="AB3980" s="26">
        <v>0</v>
      </c>
      <c r="AC3980" s="26">
        <v>0</v>
      </c>
      <c r="AD3980" s="26">
        <v>0</v>
      </c>
      <c r="AE3980" s="26">
        <v>8.9648857012200462</v>
      </c>
    </row>
    <row r="3981" spans="1:31" x14ac:dyDescent="0.3">
      <c r="A3981">
        <v>2759057</v>
      </c>
      <c r="B3981">
        <v>1</v>
      </c>
      <c r="C3981" t="s">
        <v>81</v>
      </c>
      <c r="D3981" t="s">
        <v>128</v>
      </c>
      <c r="E3981" t="s">
        <v>157</v>
      </c>
      <c r="F3981" t="s">
        <v>11242</v>
      </c>
      <c r="G3981" t="s">
        <v>628</v>
      </c>
      <c r="H3981" t="s">
        <v>149</v>
      </c>
      <c r="I3981" t="s">
        <v>136</v>
      </c>
      <c r="J3981" t="s">
        <v>137</v>
      </c>
      <c r="K3981" t="s">
        <v>187</v>
      </c>
      <c r="L3981" t="s">
        <v>11243</v>
      </c>
      <c r="M3981" t="s">
        <v>11244</v>
      </c>
      <c r="N3981" s="26">
        <v>0.42027777700000002</v>
      </c>
      <c r="O3981">
        <v>0</v>
      </c>
      <c r="P3981">
        <v>1315</v>
      </c>
      <c r="Q3981">
        <v>0</v>
      </c>
      <c r="R3981">
        <v>0</v>
      </c>
      <c r="S3981">
        <v>2</v>
      </c>
      <c r="T3981">
        <v>33</v>
      </c>
      <c r="U3981">
        <v>1</v>
      </c>
      <c r="V3981">
        <v>0</v>
      </c>
      <c r="W3981" s="26">
        <v>0</v>
      </c>
      <c r="X3981" s="26">
        <v>145.11010365925478</v>
      </c>
      <c r="Y3981" s="26">
        <v>0</v>
      </c>
      <c r="Z3981" s="26">
        <v>0</v>
      </c>
      <c r="AA3981" s="26">
        <v>0</v>
      </c>
      <c r="AB3981" s="26">
        <v>31.420427980758792</v>
      </c>
      <c r="AC3981" s="26">
        <v>8.1260726067076892</v>
      </c>
      <c r="AD3981" s="26">
        <v>0</v>
      </c>
      <c r="AE3981" s="26">
        <v>184.65660424672126</v>
      </c>
    </row>
    <row r="3982" spans="1:31" x14ac:dyDescent="0.3">
      <c r="A3982">
        <v>2759664</v>
      </c>
      <c r="B3982">
        <v>1</v>
      </c>
      <c r="C3982" t="s">
        <v>80</v>
      </c>
      <c r="D3982" t="s">
        <v>105</v>
      </c>
      <c r="E3982" t="s">
        <v>166</v>
      </c>
      <c r="F3982" t="s">
        <v>11245</v>
      </c>
      <c r="G3982" t="s">
        <v>425</v>
      </c>
      <c r="H3982" t="s">
        <v>135</v>
      </c>
      <c r="I3982" t="s">
        <v>136</v>
      </c>
      <c r="J3982" t="s">
        <v>137</v>
      </c>
      <c r="K3982" t="s">
        <v>138</v>
      </c>
      <c r="L3982" t="s">
        <v>11246</v>
      </c>
      <c r="M3982" t="s">
        <v>11247</v>
      </c>
      <c r="N3982" s="26">
        <v>2.9563888880000002</v>
      </c>
      <c r="O3982">
        <v>0</v>
      </c>
      <c r="P3982">
        <v>63</v>
      </c>
      <c r="Q3982">
        <v>0</v>
      </c>
      <c r="R3982">
        <v>0</v>
      </c>
      <c r="S3982">
        <v>0</v>
      </c>
      <c r="T3982">
        <v>5</v>
      </c>
      <c r="U3982">
        <v>0</v>
      </c>
      <c r="V3982">
        <v>0</v>
      </c>
      <c r="W3982" s="26">
        <v>0</v>
      </c>
      <c r="X3982" s="26">
        <v>39.525865716056529</v>
      </c>
      <c r="Y3982" s="26">
        <v>0</v>
      </c>
      <c r="Z3982" s="26">
        <v>0</v>
      </c>
      <c r="AA3982" s="26">
        <v>0</v>
      </c>
      <c r="AB3982" s="26">
        <v>24.541804872930658</v>
      </c>
      <c r="AC3982" s="26">
        <v>0</v>
      </c>
      <c r="AD3982" s="26">
        <v>0</v>
      </c>
      <c r="AE3982" s="26">
        <v>64.067670588987184</v>
      </c>
    </row>
    <row r="3983" spans="1:31" x14ac:dyDescent="0.3">
      <c r="A3983">
        <v>2759309</v>
      </c>
      <c r="B3983">
        <v>1</v>
      </c>
      <c r="C3983" t="s">
        <v>80</v>
      </c>
      <c r="D3983" t="s">
        <v>82</v>
      </c>
      <c r="E3983" t="s">
        <v>170</v>
      </c>
      <c r="F3983" t="s">
        <v>11248</v>
      </c>
      <c r="G3983" t="s">
        <v>287</v>
      </c>
      <c r="H3983" t="s">
        <v>135</v>
      </c>
      <c r="I3983" t="s">
        <v>136</v>
      </c>
      <c r="J3983" t="s">
        <v>137</v>
      </c>
      <c r="K3983" t="s">
        <v>138</v>
      </c>
      <c r="L3983" t="s">
        <v>11249</v>
      </c>
      <c r="M3983" t="s">
        <v>11250</v>
      </c>
      <c r="N3983" s="26">
        <v>6.9344444440000004</v>
      </c>
      <c r="O3983">
        <v>0</v>
      </c>
      <c r="P3983">
        <v>42</v>
      </c>
      <c r="Q3983">
        <v>0</v>
      </c>
      <c r="R3983">
        <v>0</v>
      </c>
      <c r="S3983">
        <v>0</v>
      </c>
      <c r="T3983">
        <v>1</v>
      </c>
      <c r="U3983">
        <v>0</v>
      </c>
      <c r="V3983">
        <v>0</v>
      </c>
      <c r="W3983" s="26">
        <v>0</v>
      </c>
      <c r="X3983" s="26">
        <v>103.46771322957321</v>
      </c>
      <c r="Y3983" s="26">
        <v>0</v>
      </c>
      <c r="Z3983" s="26">
        <v>0</v>
      </c>
      <c r="AA3983" s="26">
        <v>0</v>
      </c>
      <c r="AB3983" s="26">
        <v>27.488494021599312</v>
      </c>
      <c r="AC3983" s="26">
        <v>0</v>
      </c>
      <c r="AD3983" s="26">
        <v>0</v>
      </c>
      <c r="AE3983" s="26">
        <v>130.95620725117251</v>
      </c>
    </row>
    <row r="3984" spans="1:31" x14ac:dyDescent="0.3">
      <c r="A3984">
        <v>2758917</v>
      </c>
      <c r="B3984">
        <v>1</v>
      </c>
      <c r="C3984" t="s">
        <v>80</v>
      </c>
      <c r="D3984" t="s">
        <v>108</v>
      </c>
      <c r="E3984" t="s">
        <v>152</v>
      </c>
      <c r="F3984" t="s">
        <v>11251</v>
      </c>
      <c r="G3984" t="s">
        <v>159</v>
      </c>
      <c r="H3984" t="s">
        <v>149</v>
      </c>
      <c r="I3984" t="s">
        <v>136</v>
      </c>
      <c r="J3984" t="s">
        <v>137</v>
      </c>
      <c r="K3984" t="s">
        <v>138</v>
      </c>
      <c r="L3984" t="s">
        <v>11252</v>
      </c>
      <c r="M3984" t="s">
        <v>11253</v>
      </c>
      <c r="N3984" s="26">
        <v>0.75805555499999999</v>
      </c>
      <c r="O3984">
        <v>0</v>
      </c>
      <c r="P3984">
        <v>530</v>
      </c>
      <c r="Q3984">
        <v>2</v>
      </c>
      <c r="R3984">
        <v>218</v>
      </c>
      <c r="S3984">
        <v>3</v>
      </c>
      <c r="T3984">
        <v>117</v>
      </c>
      <c r="U3984">
        <v>0</v>
      </c>
      <c r="V3984">
        <v>0</v>
      </c>
      <c r="W3984" s="26">
        <v>0</v>
      </c>
      <c r="X3984" s="26">
        <v>82.690036309911648</v>
      </c>
      <c r="Y3984" s="26">
        <v>1.1589358700805339</v>
      </c>
      <c r="Z3984" s="26">
        <v>15.752311292606029</v>
      </c>
      <c r="AA3984" s="26">
        <v>23.575759224939709</v>
      </c>
      <c r="AB3984" s="26">
        <v>65.132473119867058</v>
      </c>
      <c r="AC3984" s="26">
        <v>0</v>
      </c>
      <c r="AD3984" s="26">
        <v>0</v>
      </c>
      <c r="AE3984" s="26">
        <v>188.30951581740499</v>
      </c>
    </row>
    <row r="3985" spans="1:31" x14ac:dyDescent="0.3">
      <c r="A3985">
        <v>2759163</v>
      </c>
      <c r="B3985">
        <v>1</v>
      </c>
      <c r="C3985" t="s">
        <v>80</v>
      </c>
      <c r="D3985" t="s">
        <v>108</v>
      </c>
      <c r="E3985" t="s">
        <v>146</v>
      </c>
      <c r="F3985" t="s">
        <v>3065</v>
      </c>
      <c r="G3985" t="s">
        <v>186</v>
      </c>
      <c r="H3985" t="s">
        <v>149</v>
      </c>
      <c r="I3985" t="s">
        <v>136</v>
      </c>
      <c r="J3985" t="s">
        <v>137</v>
      </c>
      <c r="K3985" t="s">
        <v>187</v>
      </c>
      <c r="L3985" t="s">
        <v>11254</v>
      </c>
      <c r="M3985" t="s">
        <v>11255</v>
      </c>
      <c r="N3985" s="26">
        <v>7.3797222219999998</v>
      </c>
      <c r="O3985">
        <v>0</v>
      </c>
      <c r="P3985">
        <v>90</v>
      </c>
      <c r="Q3985">
        <v>0</v>
      </c>
      <c r="R3985">
        <v>104</v>
      </c>
      <c r="S3985">
        <v>0</v>
      </c>
      <c r="T3985">
        <v>61</v>
      </c>
      <c r="U3985">
        <v>0</v>
      </c>
      <c r="V3985">
        <v>0</v>
      </c>
      <c r="W3985" s="26">
        <v>0</v>
      </c>
      <c r="X3985" s="26">
        <v>192.10398495580711</v>
      </c>
      <c r="Y3985" s="26">
        <v>0</v>
      </c>
      <c r="Z3985" s="26">
        <v>148.62621423059591</v>
      </c>
      <c r="AA3985" s="26">
        <v>0</v>
      </c>
      <c r="AB3985" s="26">
        <v>274.84018919773735</v>
      </c>
      <c r="AC3985" s="26">
        <v>0</v>
      </c>
      <c r="AD3985" s="26">
        <v>0</v>
      </c>
      <c r="AE3985" s="26">
        <v>615.57038838414041</v>
      </c>
    </row>
    <row r="3986" spans="1:31" x14ac:dyDescent="0.3">
      <c r="A3986">
        <v>2758957</v>
      </c>
      <c r="B3986">
        <v>1</v>
      </c>
      <c r="C3986" t="s">
        <v>80</v>
      </c>
      <c r="D3986" t="s">
        <v>83</v>
      </c>
      <c r="E3986" t="s">
        <v>166</v>
      </c>
      <c r="F3986" t="s">
        <v>11256</v>
      </c>
      <c r="G3986" t="s">
        <v>204</v>
      </c>
      <c r="H3986" t="s">
        <v>135</v>
      </c>
      <c r="I3986" t="s">
        <v>136</v>
      </c>
      <c r="J3986" t="s">
        <v>137</v>
      </c>
      <c r="K3986" t="s">
        <v>138</v>
      </c>
      <c r="L3986" t="s">
        <v>11257</v>
      </c>
      <c r="M3986" t="s">
        <v>11258</v>
      </c>
      <c r="N3986" s="26">
        <v>1.633611111</v>
      </c>
      <c r="O3986">
        <v>0</v>
      </c>
      <c r="P3986">
        <v>57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 s="26">
        <v>0</v>
      </c>
      <c r="X3986" s="26">
        <v>26.700323822332059</v>
      </c>
      <c r="Y3986" s="26">
        <v>0</v>
      </c>
      <c r="Z3986" s="26">
        <v>0</v>
      </c>
      <c r="AA3986" s="26">
        <v>0</v>
      </c>
      <c r="AB3986" s="26">
        <v>0</v>
      </c>
      <c r="AC3986" s="26">
        <v>0</v>
      </c>
      <c r="AD3986" s="26">
        <v>0</v>
      </c>
      <c r="AE3986" s="26">
        <v>26.700323822332059</v>
      </c>
    </row>
    <row r="3987" spans="1:31" x14ac:dyDescent="0.3">
      <c r="A3987">
        <v>2759598</v>
      </c>
      <c r="B3987">
        <v>1</v>
      </c>
      <c r="C3987" t="s">
        <v>80</v>
      </c>
      <c r="D3987" t="s">
        <v>83</v>
      </c>
      <c r="E3987" t="s">
        <v>170</v>
      </c>
      <c r="F3987" t="s">
        <v>11259</v>
      </c>
      <c r="G3987" t="s">
        <v>204</v>
      </c>
      <c r="H3987" t="s">
        <v>135</v>
      </c>
      <c r="I3987" t="s">
        <v>136</v>
      </c>
      <c r="J3987" t="s">
        <v>137</v>
      </c>
      <c r="K3987" t="s">
        <v>138</v>
      </c>
      <c r="L3987" t="s">
        <v>11260</v>
      </c>
      <c r="M3987" t="s">
        <v>11261</v>
      </c>
      <c r="N3987" s="26">
        <v>0.94805555500000005</v>
      </c>
      <c r="O3987">
        <v>0</v>
      </c>
      <c r="P3987">
        <v>88</v>
      </c>
      <c r="Q3987">
        <v>0</v>
      </c>
      <c r="R3987">
        <v>0</v>
      </c>
      <c r="S3987">
        <v>0</v>
      </c>
      <c r="T3987">
        <v>18</v>
      </c>
      <c r="U3987">
        <v>0</v>
      </c>
      <c r="V3987">
        <v>0</v>
      </c>
      <c r="W3987" s="26">
        <v>0</v>
      </c>
      <c r="X3987" s="26">
        <v>20.728856298185882</v>
      </c>
      <c r="Y3987" s="26">
        <v>0</v>
      </c>
      <c r="Z3987" s="26">
        <v>0</v>
      </c>
      <c r="AA3987" s="26">
        <v>0</v>
      </c>
      <c r="AB3987" s="26">
        <v>36.087224279980639</v>
      </c>
      <c r="AC3987" s="26">
        <v>0</v>
      </c>
      <c r="AD3987" s="26">
        <v>0</v>
      </c>
      <c r="AE3987" s="26">
        <v>56.81608057816652</v>
      </c>
    </row>
    <row r="3988" spans="1:31" x14ac:dyDescent="0.3">
      <c r="A3988">
        <v>2759100</v>
      </c>
      <c r="B3988">
        <v>1</v>
      </c>
      <c r="C3988" t="s">
        <v>81</v>
      </c>
      <c r="D3988" t="s">
        <v>120</v>
      </c>
      <c r="E3988" t="s">
        <v>170</v>
      </c>
      <c r="F3988" t="s">
        <v>11262</v>
      </c>
      <c r="G3988" t="s">
        <v>303</v>
      </c>
      <c r="H3988" t="s">
        <v>135</v>
      </c>
      <c r="I3988" t="s">
        <v>136</v>
      </c>
      <c r="J3988" t="s">
        <v>137</v>
      </c>
      <c r="K3988" t="s">
        <v>138</v>
      </c>
      <c r="L3988" t="s">
        <v>11263</v>
      </c>
      <c r="M3988" t="s">
        <v>11264</v>
      </c>
      <c r="N3988" s="26">
        <v>5.2638888880000003</v>
      </c>
      <c r="O3988">
        <v>0</v>
      </c>
      <c r="P3988">
        <v>128</v>
      </c>
      <c r="Q3988">
        <v>0</v>
      </c>
      <c r="R3988">
        <v>0</v>
      </c>
      <c r="S3988">
        <v>0</v>
      </c>
      <c r="T3988">
        <v>14</v>
      </c>
      <c r="U3988">
        <v>0</v>
      </c>
      <c r="V3988">
        <v>0</v>
      </c>
      <c r="W3988" s="26">
        <v>0</v>
      </c>
      <c r="X3988" s="26">
        <v>128.64598719253183</v>
      </c>
      <c r="Y3988" s="26">
        <v>0</v>
      </c>
      <c r="Z3988" s="26">
        <v>0</v>
      </c>
      <c r="AA3988" s="26">
        <v>0</v>
      </c>
      <c r="AB3988" s="26">
        <v>83.771860886423568</v>
      </c>
      <c r="AC3988" s="26">
        <v>0</v>
      </c>
      <c r="AD3988" s="26">
        <v>0</v>
      </c>
      <c r="AE3988" s="26">
        <v>212.41784807895539</v>
      </c>
    </row>
    <row r="3989" spans="1:31" x14ac:dyDescent="0.3">
      <c r="A3989">
        <v>2759498</v>
      </c>
      <c r="B3989">
        <v>1</v>
      </c>
      <c r="C3989" t="s">
        <v>80</v>
      </c>
      <c r="D3989" t="s">
        <v>100</v>
      </c>
      <c r="E3989" t="s">
        <v>132</v>
      </c>
      <c r="F3989" t="s">
        <v>11265</v>
      </c>
      <c r="G3989" t="s">
        <v>134</v>
      </c>
      <c r="H3989" t="s">
        <v>135</v>
      </c>
      <c r="I3989" t="s">
        <v>136</v>
      </c>
      <c r="J3989" t="s">
        <v>137</v>
      </c>
      <c r="K3989" t="s">
        <v>138</v>
      </c>
      <c r="L3989" t="s">
        <v>11266</v>
      </c>
      <c r="M3989" t="s">
        <v>11267</v>
      </c>
      <c r="N3989" s="26">
        <v>5.5916666660000001</v>
      </c>
      <c r="O3989">
        <v>0</v>
      </c>
      <c r="P3989">
        <v>1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 s="26">
        <v>0</v>
      </c>
      <c r="X3989" s="26">
        <v>0</v>
      </c>
      <c r="Y3989" s="26">
        <v>0</v>
      </c>
      <c r="Z3989" s="26">
        <v>0</v>
      </c>
      <c r="AA3989" s="26">
        <v>0</v>
      </c>
      <c r="AB3989" s="26">
        <v>0</v>
      </c>
      <c r="AC3989" s="26">
        <v>0</v>
      </c>
      <c r="AD3989" s="26">
        <v>0</v>
      </c>
      <c r="AE3989" s="26">
        <v>0</v>
      </c>
    </row>
    <row r="3990" spans="1:31" x14ac:dyDescent="0.3">
      <c r="A3990">
        <v>2758937</v>
      </c>
      <c r="B3990">
        <v>1</v>
      </c>
      <c r="C3990" t="s">
        <v>80</v>
      </c>
      <c r="D3990" t="s">
        <v>96</v>
      </c>
      <c r="E3990" t="s">
        <v>175</v>
      </c>
      <c r="F3990" t="s">
        <v>11268</v>
      </c>
      <c r="G3990" t="s">
        <v>159</v>
      </c>
      <c r="H3990" t="s">
        <v>149</v>
      </c>
      <c r="I3990" t="s">
        <v>136</v>
      </c>
      <c r="J3990" t="s">
        <v>137</v>
      </c>
      <c r="K3990" t="s">
        <v>138</v>
      </c>
      <c r="L3990" t="s">
        <v>11269</v>
      </c>
      <c r="M3990" t="s">
        <v>11270</v>
      </c>
      <c r="N3990" s="26">
        <v>0.69361111099999995</v>
      </c>
      <c r="O3990">
        <v>9</v>
      </c>
      <c r="P3990">
        <v>6675</v>
      </c>
      <c r="Q3990">
        <v>5</v>
      </c>
      <c r="R3990">
        <v>15</v>
      </c>
      <c r="S3990">
        <v>15</v>
      </c>
      <c r="T3990">
        <v>542</v>
      </c>
      <c r="U3990">
        <v>0</v>
      </c>
      <c r="V3990">
        <v>1</v>
      </c>
      <c r="W3990" s="26">
        <v>34.192219399553927</v>
      </c>
      <c r="X3990" s="26">
        <v>487.75548347218449</v>
      </c>
      <c r="Y3990" s="26">
        <v>1.6850057152849478</v>
      </c>
      <c r="Z3990" s="26">
        <v>1.7854095678663038</v>
      </c>
      <c r="AA3990" s="26">
        <v>83.700877092821429</v>
      </c>
      <c r="AB3990" s="26">
        <v>218.24926066915552</v>
      </c>
      <c r="AC3990" s="26">
        <v>0</v>
      </c>
      <c r="AD3990" s="26">
        <v>0</v>
      </c>
      <c r="AE3990" s="26">
        <v>827.3682559168667</v>
      </c>
    </row>
    <row r="3991" spans="1:31" x14ac:dyDescent="0.3">
      <c r="A3991">
        <v>2758994</v>
      </c>
      <c r="B3991">
        <v>1</v>
      </c>
      <c r="C3991" t="s">
        <v>81</v>
      </c>
      <c r="D3991" t="s">
        <v>121</v>
      </c>
      <c r="E3991" t="s">
        <v>152</v>
      </c>
      <c r="F3991" t="s">
        <v>11271</v>
      </c>
      <c r="G3991" t="s">
        <v>159</v>
      </c>
      <c r="H3991" t="s">
        <v>149</v>
      </c>
      <c r="I3991" t="s">
        <v>136</v>
      </c>
      <c r="J3991" t="s">
        <v>137</v>
      </c>
      <c r="K3991" t="s">
        <v>138</v>
      </c>
      <c r="L3991" t="s">
        <v>11272</v>
      </c>
      <c r="M3991" t="s">
        <v>11273</v>
      </c>
      <c r="N3991" s="26">
        <v>0.221111111</v>
      </c>
      <c r="O3991">
        <v>3</v>
      </c>
      <c r="P3991">
        <v>295</v>
      </c>
      <c r="Q3991">
        <v>4</v>
      </c>
      <c r="R3991">
        <v>37</v>
      </c>
      <c r="S3991">
        <v>3</v>
      </c>
      <c r="T3991">
        <v>15</v>
      </c>
      <c r="U3991">
        <v>0</v>
      </c>
      <c r="V3991">
        <v>0</v>
      </c>
      <c r="W3991" s="26">
        <v>3.173641124139853</v>
      </c>
      <c r="X3991" s="26">
        <v>8.4244709857883713</v>
      </c>
      <c r="Y3991" s="26">
        <v>4.7504927293365817</v>
      </c>
      <c r="Z3991" s="26">
        <v>0.7567271270165199</v>
      </c>
      <c r="AA3991" s="26">
        <v>6.6926719575135607</v>
      </c>
      <c r="AB3991" s="26">
        <v>2.9882760303713773</v>
      </c>
      <c r="AC3991" s="26">
        <v>0</v>
      </c>
      <c r="AD3991" s="26">
        <v>0</v>
      </c>
      <c r="AE3991" s="26">
        <v>26.786279954166265</v>
      </c>
    </row>
    <row r="3992" spans="1:31" x14ac:dyDescent="0.3">
      <c r="A3992">
        <v>2758894</v>
      </c>
      <c r="B3992">
        <v>1</v>
      </c>
      <c r="C3992" t="s">
        <v>80</v>
      </c>
      <c r="D3992" t="s">
        <v>82</v>
      </c>
      <c r="E3992" t="s">
        <v>132</v>
      </c>
      <c r="F3992" t="s">
        <v>647</v>
      </c>
      <c r="G3992" t="s">
        <v>197</v>
      </c>
      <c r="H3992" t="s">
        <v>135</v>
      </c>
      <c r="I3992" t="s">
        <v>136</v>
      </c>
      <c r="J3992" t="s">
        <v>137</v>
      </c>
      <c r="K3992" t="s">
        <v>138</v>
      </c>
      <c r="L3992" t="s">
        <v>11274</v>
      </c>
      <c r="M3992" t="s">
        <v>11275</v>
      </c>
      <c r="N3992" s="26">
        <v>1.0947222219999999</v>
      </c>
      <c r="O3992">
        <v>0</v>
      </c>
      <c r="P3992">
        <v>15</v>
      </c>
      <c r="Q3992">
        <v>0</v>
      </c>
      <c r="R3992">
        <v>0</v>
      </c>
      <c r="S3992">
        <v>0</v>
      </c>
      <c r="T3992">
        <v>3</v>
      </c>
      <c r="U3992">
        <v>0</v>
      </c>
      <c r="V3992">
        <v>0</v>
      </c>
      <c r="W3992" s="26">
        <v>0</v>
      </c>
      <c r="X3992" s="26">
        <v>3.2457870613522437</v>
      </c>
      <c r="Y3992" s="26">
        <v>0</v>
      </c>
      <c r="Z3992" s="26">
        <v>0</v>
      </c>
      <c r="AA3992" s="26">
        <v>0</v>
      </c>
      <c r="AB3992" s="26">
        <v>2.2698087420681174</v>
      </c>
      <c r="AC3992" s="26">
        <v>0</v>
      </c>
      <c r="AD3992" s="26">
        <v>0</v>
      </c>
      <c r="AE3992" s="26">
        <v>5.5155958034203607</v>
      </c>
    </row>
    <row r="3993" spans="1:31" x14ac:dyDescent="0.3">
      <c r="A3993">
        <v>2758897</v>
      </c>
      <c r="B3993">
        <v>1</v>
      </c>
      <c r="C3993" t="s">
        <v>80</v>
      </c>
      <c r="D3993" t="s">
        <v>85</v>
      </c>
      <c r="E3993" t="s">
        <v>141</v>
      </c>
      <c r="F3993" t="s">
        <v>8062</v>
      </c>
      <c r="G3993" t="s">
        <v>143</v>
      </c>
      <c r="H3993" t="s">
        <v>135</v>
      </c>
      <c r="I3993" t="s">
        <v>136</v>
      </c>
      <c r="J3993" t="s">
        <v>137</v>
      </c>
      <c r="K3993" t="s">
        <v>138</v>
      </c>
      <c r="L3993" t="s">
        <v>11276</v>
      </c>
      <c r="M3993" t="s">
        <v>11277</v>
      </c>
      <c r="N3993" s="26">
        <v>3.1741666660000001</v>
      </c>
      <c r="O3993">
        <v>0</v>
      </c>
      <c r="P3993">
        <v>629</v>
      </c>
      <c r="Q3993">
        <v>0</v>
      </c>
      <c r="R3993">
        <v>0</v>
      </c>
      <c r="S3993">
        <v>0</v>
      </c>
      <c r="T3993">
        <v>46</v>
      </c>
      <c r="U3993">
        <v>0</v>
      </c>
      <c r="V3993">
        <v>0</v>
      </c>
      <c r="W3993" s="26">
        <v>0</v>
      </c>
      <c r="X3993" s="26">
        <v>472.53597686565695</v>
      </c>
      <c r="Y3993" s="26">
        <v>0</v>
      </c>
      <c r="Z3993" s="26">
        <v>0</v>
      </c>
      <c r="AA3993" s="26">
        <v>0</v>
      </c>
      <c r="AB3993" s="26">
        <v>161.96332346876517</v>
      </c>
      <c r="AC3993" s="26">
        <v>0</v>
      </c>
      <c r="AD3993" s="26">
        <v>0</v>
      </c>
      <c r="AE3993" s="26">
        <v>634.49930033442206</v>
      </c>
    </row>
    <row r="3994" spans="1:31" x14ac:dyDescent="0.3">
      <c r="A3994">
        <v>2759350</v>
      </c>
      <c r="B3994">
        <v>2</v>
      </c>
      <c r="C3994" t="s">
        <v>80</v>
      </c>
      <c r="D3994" t="s">
        <v>101</v>
      </c>
      <c r="E3994" t="s">
        <v>152</v>
      </c>
      <c r="F3994" t="s">
        <v>11278</v>
      </c>
      <c r="G3994" t="s">
        <v>148</v>
      </c>
      <c r="H3994" t="s">
        <v>149</v>
      </c>
      <c r="I3994" t="s">
        <v>136</v>
      </c>
      <c r="J3994" t="s">
        <v>137</v>
      </c>
      <c r="K3994" t="s">
        <v>138</v>
      </c>
      <c r="L3994" t="s">
        <v>1426</v>
      </c>
      <c r="M3994" t="s">
        <v>11279</v>
      </c>
      <c r="N3994" s="26">
        <v>0.48388888800000002</v>
      </c>
      <c r="O3994">
        <v>16</v>
      </c>
      <c r="P3994">
        <v>40</v>
      </c>
      <c r="Q3994">
        <v>35</v>
      </c>
      <c r="R3994">
        <v>2</v>
      </c>
      <c r="S3994">
        <v>25</v>
      </c>
      <c r="T3994">
        <v>1</v>
      </c>
      <c r="U3994">
        <v>2</v>
      </c>
      <c r="V3994">
        <v>0</v>
      </c>
      <c r="W3994" s="26">
        <v>8.4509912294565126</v>
      </c>
      <c r="X3994" s="26">
        <v>4.0900097215091318</v>
      </c>
      <c r="Y3994" s="26">
        <v>86.113147400521484</v>
      </c>
      <c r="Z3994" s="26">
        <v>0</v>
      </c>
      <c r="AA3994" s="26">
        <v>98.396464720060564</v>
      </c>
      <c r="AB3994" s="26">
        <v>0.78600773144833336</v>
      </c>
      <c r="AC3994" s="26">
        <v>29.593995191296649</v>
      </c>
      <c r="AD3994" s="26">
        <v>0</v>
      </c>
      <c r="AE3994" s="26">
        <v>227.43061599429265</v>
      </c>
    </row>
    <row r="3995" spans="1:31" x14ac:dyDescent="0.3">
      <c r="A3995">
        <v>2759275</v>
      </c>
      <c r="B3995">
        <v>1</v>
      </c>
      <c r="C3995" t="s">
        <v>80</v>
      </c>
      <c r="D3995" t="s">
        <v>100</v>
      </c>
      <c r="E3995" t="s">
        <v>152</v>
      </c>
      <c r="F3995" t="s">
        <v>6803</v>
      </c>
      <c r="G3995" t="s">
        <v>159</v>
      </c>
      <c r="H3995" t="s">
        <v>149</v>
      </c>
      <c r="I3995" t="s">
        <v>136</v>
      </c>
      <c r="J3995" t="s">
        <v>137</v>
      </c>
      <c r="K3995" t="s">
        <v>138</v>
      </c>
      <c r="L3995" t="s">
        <v>11280</v>
      </c>
      <c r="M3995" t="s">
        <v>11281</v>
      </c>
      <c r="N3995" s="26">
        <v>1.112222222</v>
      </c>
      <c r="O3995">
        <v>1</v>
      </c>
      <c r="P3995">
        <v>0</v>
      </c>
      <c r="Q3995">
        <v>94</v>
      </c>
      <c r="R3995">
        <v>26</v>
      </c>
      <c r="S3995">
        <v>7</v>
      </c>
      <c r="T3995">
        <v>2</v>
      </c>
      <c r="U3995">
        <v>0</v>
      </c>
      <c r="V3995">
        <v>0</v>
      </c>
      <c r="W3995" s="26">
        <v>0.97241018734579177</v>
      </c>
      <c r="X3995" s="26">
        <v>0</v>
      </c>
      <c r="Y3995" s="26">
        <v>37.795619023489458</v>
      </c>
      <c r="Z3995" s="26">
        <v>0</v>
      </c>
      <c r="AA3995" s="26">
        <v>29.470573952461187</v>
      </c>
      <c r="AB3995" s="26">
        <v>0</v>
      </c>
      <c r="AC3995" s="26">
        <v>0</v>
      </c>
      <c r="AD3995" s="26">
        <v>0</v>
      </c>
      <c r="AE3995" s="26">
        <v>68.238603163296432</v>
      </c>
    </row>
    <row r="3996" spans="1:31" x14ac:dyDescent="0.3">
      <c r="A3996">
        <v>2759106</v>
      </c>
      <c r="B3996">
        <v>1</v>
      </c>
      <c r="C3996" t="s">
        <v>80</v>
      </c>
      <c r="D3996" t="s">
        <v>97</v>
      </c>
      <c r="E3996" t="s">
        <v>146</v>
      </c>
      <c r="F3996" t="s">
        <v>11282</v>
      </c>
      <c r="G3996" t="s">
        <v>159</v>
      </c>
      <c r="H3996" t="s">
        <v>149</v>
      </c>
      <c r="I3996" t="s">
        <v>136</v>
      </c>
      <c r="J3996" t="s">
        <v>137</v>
      </c>
      <c r="K3996" t="s">
        <v>138</v>
      </c>
      <c r="L3996" t="s">
        <v>11283</v>
      </c>
      <c r="M3996" t="s">
        <v>11284</v>
      </c>
      <c r="N3996" s="26">
        <v>0.13500000000000001</v>
      </c>
      <c r="O3996">
        <v>3</v>
      </c>
      <c r="P3996">
        <v>1661</v>
      </c>
      <c r="Q3996">
        <v>0</v>
      </c>
      <c r="R3996">
        <v>46</v>
      </c>
      <c r="S3996">
        <v>1</v>
      </c>
      <c r="T3996">
        <v>129</v>
      </c>
      <c r="U3996">
        <v>0</v>
      </c>
      <c r="V3996">
        <v>2</v>
      </c>
      <c r="W3996" s="26">
        <v>2.2021044023623051</v>
      </c>
      <c r="X3996" s="26">
        <v>51.920107639707325</v>
      </c>
      <c r="Y3996" s="26">
        <v>0</v>
      </c>
      <c r="Z3996" s="26">
        <v>0.70230063698259304</v>
      </c>
      <c r="AA3996" s="26">
        <v>5.3723413208707651</v>
      </c>
      <c r="AB3996" s="26">
        <v>17.013472380546116</v>
      </c>
      <c r="AC3996" s="26">
        <v>0</v>
      </c>
      <c r="AD3996" s="26">
        <v>1.1549819304990001</v>
      </c>
      <c r="AE3996" s="26">
        <v>78.365308310968103</v>
      </c>
    </row>
    <row r="3997" spans="1:31" x14ac:dyDescent="0.3">
      <c r="A3997">
        <v>2759258</v>
      </c>
      <c r="B3997">
        <v>1</v>
      </c>
      <c r="C3997" t="s">
        <v>80</v>
      </c>
      <c r="D3997" t="s">
        <v>82</v>
      </c>
      <c r="E3997" t="s">
        <v>132</v>
      </c>
      <c r="F3997" t="s">
        <v>1861</v>
      </c>
      <c r="G3997" t="s">
        <v>307</v>
      </c>
      <c r="H3997" t="s">
        <v>135</v>
      </c>
      <c r="I3997" t="s">
        <v>136</v>
      </c>
      <c r="J3997" t="s">
        <v>137</v>
      </c>
      <c r="K3997" t="s">
        <v>138</v>
      </c>
      <c r="L3997" t="s">
        <v>11285</v>
      </c>
      <c r="M3997" t="s">
        <v>11286</v>
      </c>
      <c r="N3997" s="26">
        <v>4.9997222219999999</v>
      </c>
      <c r="O3997">
        <v>0</v>
      </c>
      <c r="P3997">
        <v>10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 s="26">
        <v>0</v>
      </c>
      <c r="X3997" s="26">
        <v>10.570472969652421</v>
      </c>
      <c r="Y3997" s="26">
        <v>0</v>
      </c>
      <c r="Z3997" s="26">
        <v>0</v>
      </c>
      <c r="AA3997" s="26">
        <v>0</v>
      </c>
      <c r="AB3997" s="26">
        <v>0</v>
      </c>
      <c r="AC3997" s="26">
        <v>0</v>
      </c>
      <c r="AD3997" s="26">
        <v>0</v>
      </c>
      <c r="AE3997" s="26">
        <v>10.570472969652421</v>
      </c>
    </row>
    <row r="3998" spans="1:31" x14ac:dyDescent="0.3">
      <c r="A3998">
        <v>2759315</v>
      </c>
      <c r="B3998">
        <v>1</v>
      </c>
      <c r="C3998" t="s">
        <v>80</v>
      </c>
      <c r="D3998" t="s">
        <v>107</v>
      </c>
      <c r="E3998" t="s">
        <v>132</v>
      </c>
      <c r="F3998" t="s">
        <v>8759</v>
      </c>
      <c r="G3998" t="s">
        <v>134</v>
      </c>
      <c r="H3998" t="s">
        <v>135</v>
      </c>
      <c r="I3998" t="s">
        <v>136</v>
      </c>
      <c r="J3998" t="s">
        <v>137</v>
      </c>
      <c r="K3998" t="s">
        <v>138</v>
      </c>
      <c r="L3998" t="s">
        <v>11287</v>
      </c>
      <c r="M3998" t="s">
        <v>11288</v>
      </c>
      <c r="N3998" s="26">
        <v>4.398055555</v>
      </c>
      <c r="O3998">
        <v>0</v>
      </c>
      <c r="P3998">
        <v>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 s="26">
        <v>0</v>
      </c>
      <c r="X3998" s="26">
        <v>0.27928066116665357</v>
      </c>
      <c r="Y3998" s="26">
        <v>0</v>
      </c>
      <c r="Z3998" s="26">
        <v>0</v>
      </c>
      <c r="AA3998" s="26">
        <v>0</v>
      </c>
      <c r="AB3998" s="26">
        <v>0</v>
      </c>
      <c r="AC3998" s="26">
        <v>0</v>
      </c>
      <c r="AD3998" s="26">
        <v>0</v>
      </c>
      <c r="AE3998" s="26">
        <v>0.27928066116665357</v>
      </c>
    </row>
    <row r="3999" spans="1:31" x14ac:dyDescent="0.3">
      <c r="A3999">
        <v>2759507</v>
      </c>
      <c r="B3999">
        <v>1</v>
      </c>
      <c r="C3999" t="s">
        <v>81</v>
      </c>
      <c r="D3999" t="s">
        <v>128</v>
      </c>
      <c r="E3999" t="s">
        <v>146</v>
      </c>
      <c r="F3999" t="s">
        <v>11289</v>
      </c>
      <c r="G3999" t="s">
        <v>148</v>
      </c>
      <c r="H3999" t="s">
        <v>149</v>
      </c>
      <c r="I3999" t="s">
        <v>136</v>
      </c>
      <c r="J3999" t="s">
        <v>137</v>
      </c>
      <c r="K3999" t="s">
        <v>138</v>
      </c>
      <c r="L3999" t="s">
        <v>11290</v>
      </c>
      <c r="M3999" t="s">
        <v>11161</v>
      </c>
      <c r="N3999" s="26">
        <v>5.5824999999999996</v>
      </c>
      <c r="O3999">
        <v>0</v>
      </c>
      <c r="P3999">
        <v>2</v>
      </c>
      <c r="Q3999">
        <v>0</v>
      </c>
      <c r="R3999">
        <v>12</v>
      </c>
      <c r="S3999">
        <v>1</v>
      </c>
      <c r="T3999">
        <v>2</v>
      </c>
      <c r="U3999">
        <v>0</v>
      </c>
      <c r="V3999">
        <v>0</v>
      </c>
      <c r="W3999" s="26">
        <v>0</v>
      </c>
      <c r="X3999" s="26">
        <v>0</v>
      </c>
      <c r="Y3999" s="26">
        <v>0</v>
      </c>
      <c r="Z3999" s="26">
        <v>0</v>
      </c>
      <c r="AA3999" s="26">
        <v>216.02195976499488</v>
      </c>
      <c r="AB3999" s="26">
        <v>13.955551665943261</v>
      </c>
      <c r="AC3999" s="26">
        <v>0</v>
      </c>
      <c r="AD3999" s="26">
        <v>0</v>
      </c>
      <c r="AE3999" s="26">
        <v>229.97751143093814</v>
      </c>
    </row>
    <row r="4000" spans="1:31" x14ac:dyDescent="0.3">
      <c r="A4000">
        <v>2759501</v>
      </c>
      <c r="B4000">
        <v>1</v>
      </c>
      <c r="C4000" t="s">
        <v>80</v>
      </c>
      <c r="D4000" t="s">
        <v>85</v>
      </c>
      <c r="E4000" t="s">
        <v>132</v>
      </c>
      <c r="F4000" t="s">
        <v>11291</v>
      </c>
      <c r="G4000" t="s">
        <v>134</v>
      </c>
      <c r="H4000" t="s">
        <v>135</v>
      </c>
      <c r="I4000" t="s">
        <v>136</v>
      </c>
      <c r="J4000" t="s">
        <v>137</v>
      </c>
      <c r="K4000" t="s">
        <v>138</v>
      </c>
      <c r="L4000" t="s">
        <v>11292</v>
      </c>
      <c r="M4000" t="s">
        <v>11293</v>
      </c>
      <c r="N4000" s="26">
        <v>3.12</v>
      </c>
      <c r="O4000">
        <v>0</v>
      </c>
      <c r="P4000">
        <v>9</v>
      </c>
      <c r="Q4000">
        <v>0</v>
      </c>
      <c r="R4000">
        <v>0</v>
      </c>
      <c r="S4000">
        <v>0</v>
      </c>
      <c r="T4000">
        <v>1</v>
      </c>
      <c r="U4000">
        <v>0</v>
      </c>
      <c r="V4000">
        <v>0</v>
      </c>
      <c r="W4000" s="26">
        <v>0</v>
      </c>
      <c r="X4000" s="26">
        <v>9.9535298994662327</v>
      </c>
      <c r="Y4000" s="26">
        <v>0</v>
      </c>
      <c r="Z4000" s="26">
        <v>0</v>
      </c>
      <c r="AA4000" s="26">
        <v>0</v>
      </c>
      <c r="AB4000" s="26">
        <v>1.3608165216822399</v>
      </c>
      <c r="AC4000" s="26">
        <v>0</v>
      </c>
      <c r="AD4000" s="26">
        <v>0</v>
      </c>
      <c r="AE4000" s="26">
        <v>11.314346421148473</v>
      </c>
    </row>
    <row r="4001" spans="1:31" x14ac:dyDescent="0.3">
      <c r="A4001">
        <v>2807785</v>
      </c>
      <c r="B4001">
        <v>1</v>
      </c>
      <c r="C4001" t="s">
        <v>80</v>
      </c>
      <c r="D4001" t="s">
        <v>97</v>
      </c>
      <c r="E4001" t="s">
        <v>157</v>
      </c>
      <c r="F4001" t="s">
        <v>1964</v>
      </c>
      <c r="G4001" t="s">
        <v>159</v>
      </c>
      <c r="H4001" t="s">
        <v>149</v>
      </c>
      <c r="I4001" t="s">
        <v>136</v>
      </c>
      <c r="J4001" t="s">
        <v>137</v>
      </c>
      <c r="K4001" t="s">
        <v>138</v>
      </c>
      <c r="L4001" t="s">
        <v>1339</v>
      </c>
      <c r="M4001" t="s">
        <v>11294</v>
      </c>
      <c r="N4001" s="26">
        <v>0.461666666</v>
      </c>
      <c r="O4001">
        <v>0</v>
      </c>
      <c r="P4001">
        <v>187</v>
      </c>
      <c r="Q4001">
        <v>0</v>
      </c>
      <c r="R4001">
        <v>32</v>
      </c>
      <c r="S4001">
        <v>0</v>
      </c>
      <c r="T4001">
        <v>15</v>
      </c>
      <c r="U4001">
        <v>0</v>
      </c>
      <c r="V4001">
        <v>0</v>
      </c>
      <c r="W4001" s="26">
        <v>0</v>
      </c>
      <c r="X4001" s="26">
        <v>63.347039452345868</v>
      </c>
      <c r="Y4001" s="26">
        <v>0</v>
      </c>
      <c r="Z4001" s="26">
        <v>0.35636131839999996</v>
      </c>
      <c r="AA4001" s="26">
        <v>0</v>
      </c>
      <c r="AB4001" s="26">
        <v>16.783655013646097</v>
      </c>
      <c r="AC4001" s="26">
        <v>0</v>
      </c>
      <c r="AD4001" s="26">
        <v>0</v>
      </c>
      <c r="AE4001" s="26">
        <v>80.48705578439197</v>
      </c>
    </row>
    <row r="4002" spans="1:31" x14ac:dyDescent="0.3">
      <c r="A4002">
        <v>2759195</v>
      </c>
      <c r="B4002">
        <v>1</v>
      </c>
      <c r="C4002" t="s">
        <v>80</v>
      </c>
      <c r="D4002" t="s">
        <v>92</v>
      </c>
      <c r="E4002" t="s">
        <v>146</v>
      </c>
      <c r="F4002" t="s">
        <v>11295</v>
      </c>
      <c r="G4002" t="s">
        <v>657</v>
      </c>
      <c r="H4002" t="s">
        <v>149</v>
      </c>
      <c r="I4002" t="s">
        <v>136</v>
      </c>
      <c r="J4002" t="s">
        <v>137</v>
      </c>
      <c r="K4002" t="s">
        <v>138</v>
      </c>
      <c r="L4002" t="s">
        <v>1630</v>
      </c>
      <c r="M4002" t="s">
        <v>11296</v>
      </c>
      <c r="N4002" s="26">
        <v>1.3602777770000001</v>
      </c>
      <c r="O4002">
        <v>0</v>
      </c>
      <c r="P4002">
        <v>696</v>
      </c>
      <c r="Q4002">
        <v>0</v>
      </c>
      <c r="R4002">
        <v>0</v>
      </c>
      <c r="S4002">
        <v>0</v>
      </c>
      <c r="T4002">
        <v>18</v>
      </c>
      <c r="U4002">
        <v>0</v>
      </c>
      <c r="V4002">
        <v>0</v>
      </c>
      <c r="W4002" s="26">
        <v>0</v>
      </c>
      <c r="X4002" s="26">
        <v>85.908864293042242</v>
      </c>
      <c r="Y4002" s="26">
        <v>0</v>
      </c>
      <c r="Z4002" s="26">
        <v>0</v>
      </c>
      <c r="AA4002" s="26">
        <v>0</v>
      </c>
      <c r="AB4002" s="26">
        <v>16.718698842470662</v>
      </c>
      <c r="AC4002" s="26">
        <v>0</v>
      </c>
      <c r="AD4002" s="26">
        <v>0</v>
      </c>
      <c r="AE4002" s="26">
        <v>102.6275631355129</v>
      </c>
    </row>
    <row r="4003" spans="1:31" x14ac:dyDescent="0.3">
      <c r="A4003">
        <v>2759524</v>
      </c>
      <c r="B4003">
        <v>1</v>
      </c>
      <c r="C4003" t="s">
        <v>80</v>
      </c>
      <c r="D4003" t="s">
        <v>89</v>
      </c>
      <c r="E4003" t="s">
        <v>157</v>
      </c>
      <c r="F4003" t="s">
        <v>2003</v>
      </c>
      <c r="G4003" t="s">
        <v>159</v>
      </c>
      <c r="H4003" t="s">
        <v>149</v>
      </c>
      <c r="I4003" t="s">
        <v>136</v>
      </c>
      <c r="J4003" t="s">
        <v>137</v>
      </c>
      <c r="K4003" t="s">
        <v>138</v>
      </c>
      <c r="L4003" t="s">
        <v>11297</v>
      </c>
      <c r="M4003" t="s">
        <v>11298</v>
      </c>
      <c r="N4003" s="26">
        <v>0.226944444</v>
      </c>
      <c r="O4003">
        <v>0</v>
      </c>
      <c r="P4003">
        <v>643</v>
      </c>
      <c r="Q4003">
        <v>2</v>
      </c>
      <c r="R4003">
        <v>67</v>
      </c>
      <c r="S4003">
        <v>7</v>
      </c>
      <c r="T4003">
        <v>146</v>
      </c>
      <c r="U4003">
        <v>0</v>
      </c>
      <c r="V4003">
        <v>0</v>
      </c>
      <c r="W4003" s="26">
        <v>0</v>
      </c>
      <c r="X4003" s="26">
        <v>112.99892830488133</v>
      </c>
      <c r="Y4003" s="26">
        <v>0</v>
      </c>
      <c r="Z4003" s="26">
        <v>2.3042792922320405</v>
      </c>
      <c r="AA4003" s="26">
        <v>33.644948655530392</v>
      </c>
      <c r="AB4003" s="26">
        <v>63.086225603501873</v>
      </c>
      <c r="AC4003" s="26">
        <v>0</v>
      </c>
      <c r="AD4003" s="26">
        <v>0</v>
      </c>
      <c r="AE4003" s="26">
        <v>212.03438185614564</v>
      </c>
    </row>
    <row r="4004" spans="1:31" x14ac:dyDescent="0.3">
      <c r="A4004">
        <v>2759693</v>
      </c>
      <c r="B4004">
        <v>1</v>
      </c>
      <c r="C4004" t="s">
        <v>81</v>
      </c>
      <c r="D4004" t="s">
        <v>116</v>
      </c>
      <c r="E4004" t="s">
        <v>152</v>
      </c>
      <c r="F4004" t="s">
        <v>5071</v>
      </c>
      <c r="G4004" t="s">
        <v>159</v>
      </c>
      <c r="H4004" t="s">
        <v>149</v>
      </c>
      <c r="I4004" t="s">
        <v>136</v>
      </c>
      <c r="J4004" t="s">
        <v>137</v>
      </c>
      <c r="K4004" t="s">
        <v>138</v>
      </c>
      <c r="L4004" t="s">
        <v>11299</v>
      </c>
      <c r="M4004" t="s">
        <v>11300</v>
      </c>
      <c r="N4004" s="26">
        <v>1.241666666</v>
      </c>
      <c r="O4004">
        <v>2</v>
      </c>
      <c r="P4004">
        <v>306</v>
      </c>
      <c r="Q4004">
        <v>9</v>
      </c>
      <c r="R4004">
        <v>2</v>
      </c>
      <c r="S4004">
        <v>3</v>
      </c>
      <c r="T4004">
        <v>13</v>
      </c>
      <c r="U4004">
        <v>0</v>
      </c>
      <c r="V4004">
        <v>0</v>
      </c>
      <c r="W4004" s="26">
        <v>2.4440484971519392</v>
      </c>
      <c r="X4004" s="26">
        <v>41.182740003221248</v>
      </c>
      <c r="Y4004" s="26">
        <v>89.614906224102853</v>
      </c>
      <c r="Z4004" s="26">
        <v>0.38572182172444441</v>
      </c>
      <c r="AA4004" s="26">
        <v>7.6560110266556567</v>
      </c>
      <c r="AB4004" s="26">
        <v>3.2142456616108475</v>
      </c>
      <c r="AC4004" s="26">
        <v>0</v>
      </c>
      <c r="AD4004" s="26">
        <v>0</v>
      </c>
      <c r="AE4004" s="26">
        <v>144.49767323446699</v>
      </c>
    </row>
    <row r="4005" spans="1:31" x14ac:dyDescent="0.3">
      <c r="A4005">
        <v>2759046</v>
      </c>
      <c r="B4005">
        <v>1</v>
      </c>
      <c r="C4005" t="s">
        <v>81</v>
      </c>
      <c r="D4005" t="s">
        <v>118</v>
      </c>
      <c r="E4005" t="s">
        <v>152</v>
      </c>
      <c r="F4005" t="s">
        <v>11301</v>
      </c>
      <c r="G4005" t="s">
        <v>186</v>
      </c>
      <c r="H4005" t="s">
        <v>149</v>
      </c>
      <c r="I4005" t="s">
        <v>136</v>
      </c>
      <c r="J4005" t="s">
        <v>137</v>
      </c>
      <c r="K4005" t="s">
        <v>187</v>
      </c>
      <c r="L4005" t="s">
        <v>11302</v>
      </c>
      <c r="M4005" t="s">
        <v>11303</v>
      </c>
      <c r="N4005" s="26">
        <v>7.5297222220000002</v>
      </c>
      <c r="O4005">
        <v>5</v>
      </c>
      <c r="P4005">
        <v>1918</v>
      </c>
      <c r="Q4005">
        <v>47</v>
      </c>
      <c r="R4005">
        <v>82</v>
      </c>
      <c r="S4005">
        <v>3</v>
      </c>
      <c r="T4005">
        <v>141</v>
      </c>
      <c r="U4005">
        <v>0</v>
      </c>
      <c r="V4005">
        <v>0</v>
      </c>
      <c r="W4005" s="26">
        <v>7.4333805037499996</v>
      </c>
      <c r="X4005" s="26">
        <v>758.49718312871767</v>
      </c>
      <c r="Y4005" s="26">
        <v>14.067142066861681</v>
      </c>
      <c r="Z4005" s="26">
        <v>20.709610751097607</v>
      </c>
      <c r="AA4005" s="26">
        <v>0</v>
      </c>
      <c r="AB4005" s="26">
        <v>319.25017554978461</v>
      </c>
      <c r="AC4005" s="26">
        <v>0</v>
      </c>
      <c r="AD4005" s="26">
        <v>0</v>
      </c>
      <c r="AE4005" s="26">
        <v>1119.9574920002115</v>
      </c>
    </row>
    <row r="4006" spans="1:31" x14ac:dyDescent="0.3">
      <c r="A4006">
        <v>2762213</v>
      </c>
      <c r="B4006">
        <v>1</v>
      </c>
      <c r="C4006" t="s">
        <v>81</v>
      </c>
      <c r="D4006" t="s">
        <v>127</v>
      </c>
      <c r="E4006" t="s">
        <v>170</v>
      </c>
      <c r="F4006" t="s">
        <v>11304</v>
      </c>
      <c r="G4006" t="s">
        <v>204</v>
      </c>
      <c r="H4006" t="s">
        <v>135</v>
      </c>
      <c r="I4006" t="s">
        <v>136</v>
      </c>
      <c r="J4006" t="s">
        <v>137</v>
      </c>
      <c r="K4006" t="s">
        <v>138</v>
      </c>
      <c r="L4006" t="s">
        <v>11305</v>
      </c>
      <c r="M4006" t="s">
        <v>11306</v>
      </c>
      <c r="N4006" s="26">
        <v>1.256388888</v>
      </c>
      <c r="O4006">
        <v>0</v>
      </c>
      <c r="P4006">
        <v>9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 s="26">
        <v>0</v>
      </c>
      <c r="X4006" s="26">
        <v>1.3776496499285371</v>
      </c>
      <c r="Y4006" s="26">
        <v>0</v>
      </c>
      <c r="Z4006" s="26">
        <v>0</v>
      </c>
      <c r="AA4006" s="26">
        <v>0</v>
      </c>
      <c r="AB4006" s="26">
        <v>0</v>
      </c>
      <c r="AC4006" s="26">
        <v>0</v>
      </c>
      <c r="AD4006" s="26">
        <v>0</v>
      </c>
      <c r="AE4006" s="26">
        <v>1.3776496499285371</v>
      </c>
    </row>
    <row r="4007" spans="1:31" x14ac:dyDescent="0.3">
      <c r="A4007">
        <v>2761526</v>
      </c>
      <c r="B4007">
        <v>1</v>
      </c>
      <c r="C4007" t="s">
        <v>80</v>
      </c>
      <c r="D4007" t="s">
        <v>100</v>
      </c>
      <c r="E4007" t="s">
        <v>170</v>
      </c>
      <c r="F4007" t="s">
        <v>11307</v>
      </c>
      <c r="G4007" t="s">
        <v>204</v>
      </c>
      <c r="H4007" t="s">
        <v>135</v>
      </c>
      <c r="I4007" t="s">
        <v>136</v>
      </c>
      <c r="J4007" t="s">
        <v>137</v>
      </c>
      <c r="K4007" t="s">
        <v>138</v>
      </c>
      <c r="L4007" t="s">
        <v>11308</v>
      </c>
      <c r="M4007" t="s">
        <v>3815</v>
      </c>
      <c r="N4007" s="26">
        <v>0.72694444400000002</v>
      </c>
      <c r="O4007">
        <v>0</v>
      </c>
      <c r="P4007">
        <v>19</v>
      </c>
      <c r="Q4007">
        <v>0</v>
      </c>
      <c r="R4007">
        <v>3</v>
      </c>
      <c r="S4007">
        <v>0</v>
      </c>
      <c r="T4007">
        <v>11</v>
      </c>
      <c r="U4007">
        <v>0</v>
      </c>
      <c r="V4007">
        <v>0</v>
      </c>
      <c r="W4007" s="26">
        <v>0</v>
      </c>
      <c r="X4007" s="26">
        <v>4.6554985837242011</v>
      </c>
      <c r="Y4007" s="26">
        <v>0</v>
      </c>
      <c r="Z4007" s="26">
        <v>4.9308618506646945E-2</v>
      </c>
      <c r="AA4007" s="26">
        <v>0</v>
      </c>
      <c r="AB4007" s="26">
        <v>4.0672968115844981</v>
      </c>
      <c r="AC4007" s="26">
        <v>0</v>
      </c>
      <c r="AD4007" s="26">
        <v>0</v>
      </c>
      <c r="AE4007" s="26">
        <v>8.7721040138153459</v>
      </c>
    </row>
    <row r="4008" spans="1:31" x14ac:dyDescent="0.3">
      <c r="A4008">
        <v>2762067</v>
      </c>
      <c r="B4008">
        <v>1</v>
      </c>
      <c r="C4008" t="s">
        <v>80</v>
      </c>
      <c r="D4008" t="s">
        <v>103</v>
      </c>
      <c r="E4008" t="s">
        <v>157</v>
      </c>
      <c r="F4008" t="s">
        <v>2628</v>
      </c>
      <c r="G4008" t="s">
        <v>159</v>
      </c>
      <c r="H4008" t="s">
        <v>149</v>
      </c>
      <c r="I4008" t="s">
        <v>136</v>
      </c>
      <c r="J4008" t="s">
        <v>137</v>
      </c>
      <c r="K4008" t="s">
        <v>138</v>
      </c>
      <c r="L4008" t="s">
        <v>11309</v>
      </c>
      <c r="M4008" t="s">
        <v>11310</v>
      </c>
      <c r="N4008" s="26">
        <v>0.22055555499999999</v>
      </c>
      <c r="O4008">
        <v>0</v>
      </c>
      <c r="P4008">
        <v>90</v>
      </c>
      <c r="Q4008">
        <v>17</v>
      </c>
      <c r="R4008">
        <v>40</v>
      </c>
      <c r="S4008">
        <v>3</v>
      </c>
      <c r="T4008">
        <v>13</v>
      </c>
      <c r="U4008">
        <v>0</v>
      </c>
      <c r="V4008">
        <v>0</v>
      </c>
      <c r="W4008" s="26">
        <v>0</v>
      </c>
      <c r="X4008" s="26">
        <v>5.8282759249223659</v>
      </c>
      <c r="Y4008" s="26">
        <v>2.4925336300005161</v>
      </c>
      <c r="Z4008" s="26">
        <v>0.55505975977145727</v>
      </c>
      <c r="AA4008" s="26">
        <v>8.9105580929397674E-2</v>
      </c>
      <c r="AB4008" s="26">
        <v>1.7359654899093984</v>
      </c>
      <c r="AC4008" s="26">
        <v>0</v>
      </c>
      <c r="AD4008" s="26">
        <v>0</v>
      </c>
      <c r="AE4008" s="26">
        <v>10.700940385533134</v>
      </c>
    </row>
    <row r="4009" spans="1:31" x14ac:dyDescent="0.3">
      <c r="A4009">
        <v>2761898</v>
      </c>
      <c r="B4009">
        <v>1</v>
      </c>
      <c r="C4009" t="s">
        <v>81</v>
      </c>
      <c r="D4009" t="s">
        <v>112</v>
      </c>
      <c r="E4009" t="s">
        <v>157</v>
      </c>
      <c r="F4009" t="s">
        <v>11311</v>
      </c>
      <c r="G4009" t="s">
        <v>159</v>
      </c>
      <c r="H4009" t="s">
        <v>149</v>
      </c>
      <c r="I4009" t="s">
        <v>136</v>
      </c>
      <c r="J4009" t="s">
        <v>137</v>
      </c>
      <c r="K4009" t="s">
        <v>138</v>
      </c>
      <c r="L4009" t="s">
        <v>11312</v>
      </c>
      <c r="M4009" t="s">
        <v>11313</v>
      </c>
      <c r="N4009" s="26">
        <v>2.3050000000000002</v>
      </c>
      <c r="O4009">
        <v>0</v>
      </c>
      <c r="P4009">
        <v>1</v>
      </c>
      <c r="Q4009">
        <v>32</v>
      </c>
      <c r="R4009">
        <v>23</v>
      </c>
      <c r="S4009">
        <v>0</v>
      </c>
      <c r="T4009">
        <v>0</v>
      </c>
      <c r="U4009">
        <v>1</v>
      </c>
      <c r="V4009">
        <v>0</v>
      </c>
      <c r="W4009" s="26">
        <v>0</v>
      </c>
      <c r="X4009" s="26">
        <v>0</v>
      </c>
      <c r="Y4009" s="26">
        <v>3.4588481006933343</v>
      </c>
      <c r="Z4009" s="26">
        <v>7.788052076638575</v>
      </c>
      <c r="AA4009" s="26">
        <v>0</v>
      </c>
      <c r="AB4009" s="26">
        <v>0</v>
      </c>
      <c r="AC4009" s="26">
        <v>255.87615919365328</v>
      </c>
      <c r="AD4009" s="26">
        <v>0</v>
      </c>
      <c r="AE4009" s="26">
        <v>267.12305937098517</v>
      </c>
    </row>
    <row r="4010" spans="1:31" x14ac:dyDescent="0.3">
      <c r="A4010">
        <v>2762110</v>
      </c>
      <c r="B4010">
        <v>1</v>
      </c>
      <c r="C4010" t="s">
        <v>81</v>
      </c>
      <c r="D4010" t="s">
        <v>122</v>
      </c>
      <c r="E4010" t="s">
        <v>157</v>
      </c>
      <c r="F4010" t="s">
        <v>11314</v>
      </c>
      <c r="G4010" t="s">
        <v>159</v>
      </c>
      <c r="H4010" t="s">
        <v>149</v>
      </c>
      <c r="I4010" t="s">
        <v>136</v>
      </c>
      <c r="J4010" t="s">
        <v>137</v>
      </c>
      <c r="K4010" t="s">
        <v>138</v>
      </c>
      <c r="L4010" t="s">
        <v>11315</v>
      </c>
      <c r="M4010" t="s">
        <v>11316</v>
      </c>
      <c r="N4010" s="26">
        <v>0.26833333300000001</v>
      </c>
      <c r="O4010">
        <v>0</v>
      </c>
      <c r="P4010">
        <v>3068</v>
      </c>
      <c r="Q4010">
        <v>0</v>
      </c>
      <c r="R4010">
        <v>3</v>
      </c>
      <c r="S4010">
        <v>6</v>
      </c>
      <c r="T4010">
        <v>234</v>
      </c>
      <c r="U4010">
        <v>0</v>
      </c>
      <c r="V4010">
        <v>0</v>
      </c>
      <c r="W4010" s="26">
        <v>0</v>
      </c>
      <c r="X4010" s="26">
        <v>240.5197237146979</v>
      </c>
      <c r="Y4010" s="26">
        <v>0</v>
      </c>
      <c r="Z4010" s="26">
        <v>0.36691386916777502</v>
      </c>
      <c r="AA4010" s="26">
        <v>20.916539301040711</v>
      </c>
      <c r="AB4010" s="26">
        <v>50.849371991264533</v>
      </c>
      <c r="AC4010" s="26">
        <v>0</v>
      </c>
      <c r="AD4010" s="26">
        <v>0</v>
      </c>
      <c r="AE4010" s="26">
        <v>312.65254887617095</v>
      </c>
    </row>
    <row r="4011" spans="1:31" x14ac:dyDescent="0.3">
      <c r="A4011">
        <v>2761420</v>
      </c>
      <c r="B4011">
        <v>1</v>
      </c>
      <c r="C4011" t="s">
        <v>80</v>
      </c>
      <c r="D4011" t="s">
        <v>107</v>
      </c>
      <c r="E4011" t="s">
        <v>141</v>
      </c>
      <c r="F4011" t="s">
        <v>10606</v>
      </c>
      <c r="G4011" t="s">
        <v>628</v>
      </c>
      <c r="H4011" t="s">
        <v>135</v>
      </c>
      <c r="I4011" t="s">
        <v>136</v>
      </c>
      <c r="J4011" t="s">
        <v>137</v>
      </c>
      <c r="K4011" t="s">
        <v>187</v>
      </c>
      <c r="L4011" t="s">
        <v>11317</v>
      </c>
      <c r="M4011" t="s">
        <v>11318</v>
      </c>
      <c r="N4011" s="26">
        <v>7.2797222220000002</v>
      </c>
      <c r="O4011">
        <v>0</v>
      </c>
      <c r="P4011">
        <v>64</v>
      </c>
      <c r="Q4011">
        <v>0</v>
      </c>
      <c r="R4011">
        <v>1</v>
      </c>
      <c r="S4011">
        <v>0</v>
      </c>
      <c r="T4011">
        <v>4</v>
      </c>
      <c r="U4011">
        <v>0</v>
      </c>
      <c r="V4011">
        <v>0</v>
      </c>
      <c r="W4011" s="26">
        <v>0</v>
      </c>
      <c r="X4011" s="26">
        <v>74.291503104914042</v>
      </c>
      <c r="Y4011" s="26">
        <v>0</v>
      </c>
      <c r="Z4011" s="26">
        <v>14.78937057189251</v>
      </c>
      <c r="AA4011" s="26">
        <v>0</v>
      </c>
      <c r="AB4011" s="26">
        <v>2.3185312869912837</v>
      </c>
      <c r="AC4011" s="26">
        <v>0</v>
      </c>
      <c r="AD4011" s="26">
        <v>0</v>
      </c>
      <c r="AE4011" s="26">
        <v>91.399404963797835</v>
      </c>
    </row>
    <row r="4012" spans="1:31" x14ac:dyDescent="0.3">
      <c r="A4012">
        <v>2761586</v>
      </c>
      <c r="B4012">
        <v>1</v>
      </c>
      <c r="C4012" t="s">
        <v>80</v>
      </c>
      <c r="D4012" t="s">
        <v>106</v>
      </c>
      <c r="E4012" t="s">
        <v>152</v>
      </c>
      <c r="F4012" t="s">
        <v>2747</v>
      </c>
      <c r="G4012" t="s">
        <v>159</v>
      </c>
      <c r="H4012" t="s">
        <v>149</v>
      </c>
      <c r="I4012" t="s">
        <v>136</v>
      </c>
      <c r="J4012" t="s">
        <v>137</v>
      </c>
      <c r="K4012" t="s">
        <v>138</v>
      </c>
      <c r="L4012" t="s">
        <v>11319</v>
      </c>
      <c r="M4012" t="s">
        <v>11320</v>
      </c>
      <c r="N4012" s="26">
        <v>8.2500000000000004E-2</v>
      </c>
      <c r="O4012">
        <v>0</v>
      </c>
      <c r="P4012">
        <v>238</v>
      </c>
      <c r="Q4012">
        <v>15</v>
      </c>
      <c r="R4012">
        <v>52</v>
      </c>
      <c r="S4012">
        <v>3</v>
      </c>
      <c r="T4012">
        <v>40</v>
      </c>
      <c r="U4012">
        <v>0</v>
      </c>
      <c r="V4012">
        <v>0</v>
      </c>
      <c r="W4012" s="26">
        <v>0</v>
      </c>
      <c r="X4012" s="26">
        <v>3.3819140272206938</v>
      </c>
      <c r="Y4012" s="26">
        <v>0.86236980110744121</v>
      </c>
      <c r="Z4012" s="26">
        <v>1.4017594652988465</v>
      </c>
      <c r="AA4012" s="26">
        <v>2.2591155308221506E-2</v>
      </c>
      <c r="AB4012" s="26">
        <v>4.1249272063403417</v>
      </c>
      <c r="AC4012" s="26">
        <v>0</v>
      </c>
      <c r="AD4012" s="26">
        <v>0</v>
      </c>
      <c r="AE4012" s="26">
        <v>9.7935616552755462</v>
      </c>
    </row>
    <row r="4013" spans="1:31" x14ac:dyDescent="0.3">
      <c r="A4013">
        <v>2761443</v>
      </c>
      <c r="B4013">
        <v>1</v>
      </c>
      <c r="C4013" t="s">
        <v>81</v>
      </c>
      <c r="D4013" t="s">
        <v>117</v>
      </c>
      <c r="E4013" t="s">
        <v>170</v>
      </c>
      <c r="F4013" t="s">
        <v>4209</v>
      </c>
      <c r="G4013" t="s">
        <v>204</v>
      </c>
      <c r="H4013" t="s">
        <v>135</v>
      </c>
      <c r="I4013" t="s">
        <v>136</v>
      </c>
      <c r="J4013" t="s">
        <v>137</v>
      </c>
      <c r="K4013" t="s">
        <v>138</v>
      </c>
      <c r="L4013" t="s">
        <v>11321</v>
      </c>
      <c r="M4013" t="s">
        <v>11322</v>
      </c>
      <c r="N4013" s="26">
        <v>1.6588888879999999</v>
      </c>
      <c r="O4013">
        <v>0</v>
      </c>
      <c r="P4013">
        <v>40</v>
      </c>
      <c r="Q4013">
        <v>0</v>
      </c>
      <c r="R4013">
        <v>1</v>
      </c>
      <c r="S4013">
        <v>0</v>
      </c>
      <c r="T4013">
        <v>1</v>
      </c>
      <c r="U4013">
        <v>0</v>
      </c>
      <c r="V4013">
        <v>0</v>
      </c>
      <c r="W4013" s="26">
        <v>0</v>
      </c>
      <c r="X4013" s="26">
        <v>5.4828329964990079</v>
      </c>
      <c r="Y4013" s="26">
        <v>0</v>
      </c>
      <c r="Z4013" s="26">
        <v>0</v>
      </c>
      <c r="AA4013" s="26">
        <v>0</v>
      </c>
      <c r="AB4013" s="26">
        <v>3.0659887979411113</v>
      </c>
      <c r="AC4013" s="26">
        <v>0</v>
      </c>
      <c r="AD4013" s="26">
        <v>0</v>
      </c>
      <c r="AE4013" s="26">
        <v>8.5488217944401192</v>
      </c>
    </row>
    <row r="4014" spans="1:31" x14ac:dyDescent="0.3">
      <c r="A4014">
        <v>2761612</v>
      </c>
      <c r="B4014">
        <v>1</v>
      </c>
      <c r="C4014" t="s">
        <v>80</v>
      </c>
      <c r="D4014" t="s">
        <v>95</v>
      </c>
      <c r="E4014" t="s">
        <v>175</v>
      </c>
      <c r="F4014" t="s">
        <v>11323</v>
      </c>
      <c r="G4014" t="s">
        <v>960</v>
      </c>
      <c r="H4014" t="s">
        <v>149</v>
      </c>
      <c r="I4014" t="s">
        <v>136</v>
      </c>
      <c r="J4014" t="s">
        <v>137</v>
      </c>
      <c r="K4014" t="s">
        <v>138</v>
      </c>
      <c r="L4014" t="s">
        <v>3803</v>
      </c>
      <c r="M4014" t="s">
        <v>11324</v>
      </c>
      <c r="N4014" s="26">
        <v>1.7113888880000001</v>
      </c>
      <c r="O4014">
        <v>47</v>
      </c>
      <c r="P4014">
        <v>5822</v>
      </c>
      <c r="Q4014">
        <v>79</v>
      </c>
      <c r="R4014">
        <v>200</v>
      </c>
      <c r="S4014">
        <v>81</v>
      </c>
      <c r="T4014">
        <v>656</v>
      </c>
      <c r="U4014">
        <v>9</v>
      </c>
      <c r="V4014">
        <v>2</v>
      </c>
      <c r="W4014" s="26">
        <v>74.794546955043586</v>
      </c>
      <c r="X4014" s="26">
        <v>2942.421949113073</v>
      </c>
      <c r="Y4014" s="26">
        <v>1059.0900619356532</v>
      </c>
      <c r="Z4014" s="26">
        <v>64.45556725675263</v>
      </c>
      <c r="AA4014" s="26">
        <v>1483.983032190054</v>
      </c>
      <c r="AB4014" s="26">
        <v>1349.9398027160187</v>
      </c>
      <c r="AC4014" s="26">
        <v>934.46269063796979</v>
      </c>
      <c r="AD4014" s="26">
        <v>38.590758572146584</v>
      </c>
      <c r="AE4014" s="26">
        <v>7947.7384093767132</v>
      </c>
    </row>
    <row r="4015" spans="1:31" x14ac:dyDescent="0.3">
      <c r="A4015">
        <v>2761300</v>
      </c>
      <c r="B4015">
        <v>1</v>
      </c>
      <c r="C4015" t="s">
        <v>80</v>
      </c>
      <c r="D4015" t="s">
        <v>107</v>
      </c>
      <c r="E4015" t="s">
        <v>170</v>
      </c>
      <c r="F4015" t="s">
        <v>2527</v>
      </c>
      <c r="G4015" t="s">
        <v>204</v>
      </c>
      <c r="H4015" t="s">
        <v>135</v>
      </c>
      <c r="I4015" t="s">
        <v>136</v>
      </c>
      <c r="J4015" t="s">
        <v>137</v>
      </c>
      <c r="K4015" t="s">
        <v>138</v>
      </c>
      <c r="L4015" t="s">
        <v>11325</v>
      </c>
      <c r="M4015" t="s">
        <v>11326</v>
      </c>
      <c r="N4015" s="26">
        <v>0.63527777699999999</v>
      </c>
      <c r="O4015">
        <v>0</v>
      </c>
      <c r="P4015">
        <v>177</v>
      </c>
      <c r="Q4015">
        <v>0</v>
      </c>
      <c r="R4015">
        <v>1</v>
      </c>
      <c r="S4015">
        <v>0</v>
      </c>
      <c r="T4015">
        <v>7</v>
      </c>
      <c r="U4015">
        <v>0</v>
      </c>
      <c r="V4015">
        <v>0</v>
      </c>
      <c r="W4015" s="26">
        <v>0</v>
      </c>
      <c r="X4015" s="26">
        <v>13.126588012959067</v>
      </c>
      <c r="Y4015" s="26">
        <v>0</v>
      </c>
      <c r="Z4015" s="26">
        <v>0</v>
      </c>
      <c r="AA4015" s="26">
        <v>0</v>
      </c>
      <c r="AB4015" s="26">
        <v>2.4610373488825328</v>
      </c>
      <c r="AC4015" s="26">
        <v>0</v>
      </c>
      <c r="AD4015" s="26">
        <v>0</v>
      </c>
      <c r="AE4015" s="26">
        <v>15.587625361841599</v>
      </c>
    </row>
    <row r="4016" spans="1:31" x14ac:dyDescent="0.3">
      <c r="A4016">
        <v>2761841</v>
      </c>
      <c r="B4016">
        <v>1</v>
      </c>
      <c r="C4016" t="s">
        <v>81</v>
      </c>
      <c r="D4016" t="s">
        <v>120</v>
      </c>
      <c r="E4016" t="s">
        <v>152</v>
      </c>
      <c r="F4016" t="s">
        <v>3203</v>
      </c>
      <c r="G4016" t="s">
        <v>159</v>
      </c>
      <c r="H4016" t="s">
        <v>149</v>
      </c>
      <c r="I4016" t="s">
        <v>136</v>
      </c>
      <c r="J4016" t="s">
        <v>137</v>
      </c>
      <c r="K4016" t="s">
        <v>138</v>
      </c>
      <c r="L4016" t="s">
        <v>11327</v>
      </c>
      <c r="M4016" t="s">
        <v>11328</v>
      </c>
      <c r="N4016" s="26">
        <v>1.201944444</v>
      </c>
      <c r="O4016">
        <v>2</v>
      </c>
      <c r="P4016">
        <v>1</v>
      </c>
      <c r="Q4016">
        <v>66</v>
      </c>
      <c r="R4016">
        <v>29</v>
      </c>
      <c r="S4016">
        <v>6</v>
      </c>
      <c r="T4016">
        <v>2</v>
      </c>
      <c r="U4016">
        <v>1</v>
      </c>
      <c r="V4016">
        <v>0</v>
      </c>
      <c r="W4016" s="26">
        <v>0.55551718589666665</v>
      </c>
      <c r="X4016" s="26">
        <v>0</v>
      </c>
      <c r="Y4016" s="26">
        <v>3.5173885821155548</v>
      </c>
      <c r="Z4016" s="26">
        <v>0.91081881557333344</v>
      </c>
      <c r="AA4016" s="26">
        <v>30.775601206572702</v>
      </c>
      <c r="AB4016" s="26">
        <v>0</v>
      </c>
      <c r="AC4016" s="26">
        <v>124.72665983482429</v>
      </c>
      <c r="AD4016" s="26">
        <v>0</v>
      </c>
      <c r="AE4016" s="26">
        <v>160.48598562498256</v>
      </c>
    </row>
    <row r="4017" spans="1:31" x14ac:dyDescent="0.3">
      <c r="A4017">
        <v>2761549</v>
      </c>
      <c r="B4017">
        <v>1</v>
      </c>
      <c r="C4017" t="s">
        <v>81</v>
      </c>
      <c r="D4017" t="s">
        <v>121</v>
      </c>
      <c r="E4017" t="s">
        <v>132</v>
      </c>
      <c r="F4017" t="s">
        <v>11329</v>
      </c>
      <c r="G4017" t="s">
        <v>287</v>
      </c>
      <c r="H4017" t="s">
        <v>135</v>
      </c>
      <c r="I4017" t="s">
        <v>136</v>
      </c>
      <c r="J4017" t="s">
        <v>3</v>
      </c>
      <c r="K4017" t="s">
        <v>138</v>
      </c>
      <c r="L4017" t="s">
        <v>11330</v>
      </c>
      <c r="M4017" t="s">
        <v>11331</v>
      </c>
      <c r="N4017" s="26">
        <v>3.4727777770000001</v>
      </c>
      <c r="O4017">
        <v>0</v>
      </c>
      <c r="P4017">
        <v>3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 s="26">
        <v>0</v>
      </c>
      <c r="X4017" s="26">
        <v>1.2126139473495134</v>
      </c>
      <c r="Y4017" s="26">
        <v>0</v>
      </c>
      <c r="Z4017" s="26">
        <v>0</v>
      </c>
      <c r="AA4017" s="26">
        <v>0</v>
      </c>
      <c r="AB4017" s="26">
        <v>0</v>
      </c>
      <c r="AC4017" s="26">
        <v>0</v>
      </c>
      <c r="AD4017" s="26">
        <v>0</v>
      </c>
      <c r="AE4017" s="26">
        <v>1.2126139473495134</v>
      </c>
    </row>
    <row r="4018" spans="1:31" x14ac:dyDescent="0.3">
      <c r="A4018">
        <v>2761506</v>
      </c>
      <c r="B4018">
        <v>1</v>
      </c>
      <c r="C4018" t="s">
        <v>80</v>
      </c>
      <c r="D4018" t="s">
        <v>108</v>
      </c>
      <c r="E4018" t="s">
        <v>170</v>
      </c>
      <c r="F4018" t="s">
        <v>11332</v>
      </c>
      <c r="G4018" t="s">
        <v>204</v>
      </c>
      <c r="H4018" t="s">
        <v>135</v>
      </c>
      <c r="I4018" t="s">
        <v>136</v>
      </c>
      <c r="J4018" t="s">
        <v>137</v>
      </c>
      <c r="K4018" t="s">
        <v>138</v>
      </c>
      <c r="L4018" t="s">
        <v>11333</v>
      </c>
      <c r="M4018" t="s">
        <v>11334</v>
      </c>
      <c r="N4018" s="26">
        <v>4.2094444439999998</v>
      </c>
      <c r="O4018">
        <v>0</v>
      </c>
      <c r="P4018">
        <v>5</v>
      </c>
      <c r="Q4018">
        <v>0</v>
      </c>
      <c r="R4018">
        <v>0</v>
      </c>
      <c r="S4018">
        <v>0</v>
      </c>
      <c r="T4018">
        <v>1</v>
      </c>
      <c r="U4018">
        <v>0</v>
      </c>
      <c r="V4018">
        <v>0</v>
      </c>
      <c r="W4018" s="26">
        <v>0</v>
      </c>
      <c r="X4018" s="26">
        <v>2.0834985174006087</v>
      </c>
      <c r="Y4018" s="26">
        <v>0</v>
      </c>
      <c r="Z4018" s="26">
        <v>0</v>
      </c>
      <c r="AA4018" s="26">
        <v>0</v>
      </c>
      <c r="AB4018" s="26">
        <v>1.0597067413351322</v>
      </c>
      <c r="AC4018" s="26">
        <v>0</v>
      </c>
      <c r="AD4018" s="26">
        <v>0</v>
      </c>
      <c r="AE4018" s="26">
        <v>3.1432052587357409</v>
      </c>
    </row>
    <row r="4019" spans="1:31" x14ac:dyDescent="0.3">
      <c r="A4019">
        <v>2762170</v>
      </c>
      <c r="B4019">
        <v>1</v>
      </c>
      <c r="C4019" t="s">
        <v>80</v>
      </c>
      <c r="D4019" t="s">
        <v>84</v>
      </c>
      <c r="E4019" t="s">
        <v>170</v>
      </c>
      <c r="F4019" t="s">
        <v>11335</v>
      </c>
      <c r="G4019" t="s">
        <v>1313</v>
      </c>
      <c r="H4019" t="s">
        <v>135</v>
      </c>
      <c r="I4019" t="s">
        <v>136</v>
      </c>
      <c r="J4019" t="s">
        <v>137</v>
      </c>
      <c r="K4019" t="s">
        <v>138</v>
      </c>
      <c r="L4019" t="s">
        <v>11336</v>
      </c>
      <c r="M4019" t="s">
        <v>11337</v>
      </c>
      <c r="N4019" s="26">
        <v>1.2977777770000001</v>
      </c>
      <c r="O4019">
        <v>0</v>
      </c>
      <c r="P4019">
        <v>14</v>
      </c>
      <c r="Q4019">
        <v>0</v>
      </c>
      <c r="R4019">
        <v>0</v>
      </c>
      <c r="S4019">
        <v>0</v>
      </c>
      <c r="T4019">
        <v>1</v>
      </c>
      <c r="U4019">
        <v>0</v>
      </c>
      <c r="V4019">
        <v>0</v>
      </c>
      <c r="W4019" s="26">
        <v>0</v>
      </c>
      <c r="X4019" s="26">
        <v>4.9138241610823634</v>
      </c>
      <c r="Y4019" s="26">
        <v>0</v>
      </c>
      <c r="Z4019" s="26">
        <v>0</v>
      </c>
      <c r="AA4019" s="26">
        <v>0</v>
      </c>
      <c r="AB4019" s="26">
        <v>0.180258192225284</v>
      </c>
      <c r="AC4019" s="26">
        <v>0</v>
      </c>
      <c r="AD4019" s="26">
        <v>0</v>
      </c>
      <c r="AE4019" s="26">
        <v>5.0940823533076474</v>
      </c>
    </row>
    <row r="4020" spans="1:31" x14ac:dyDescent="0.3">
      <c r="A4020">
        <v>2761861</v>
      </c>
      <c r="B4020">
        <v>1</v>
      </c>
      <c r="C4020" t="s">
        <v>81</v>
      </c>
      <c r="D4020" t="s">
        <v>117</v>
      </c>
      <c r="E4020" t="s">
        <v>146</v>
      </c>
      <c r="F4020" t="s">
        <v>11338</v>
      </c>
      <c r="G4020" t="s">
        <v>148</v>
      </c>
      <c r="H4020" t="s">
        <v>149</v>
      </c>
      <c r="I4020" t="s">
        <v>136</v>
      </c>
      <c r="J4020" t="s">
        <v>137</v>
      </c>
      <c r="K4020" t="s">
        <v>138</v>
      </c>
      <c r="L4020" t="s">
        <v>11339</v>
      </c>
      <c r="M4020" t="s">
        <v>11340</v>
      </c>
      <c r="N4020" s="26">
        <v>2.613611111</v>
      </c>
      <c r="O4020">
        <v>1</v>
      </c>
      <c r="P4020">
        <v>217</v>
      </c>
      <c r="Q4020">
        <v>25</v>
      </c>
      <c r="R4020">
        <v>48</v>
      </c>
      <c r="S4020">
        <v>0</v>
      </c>
      <c r="T4020">
        <v>7</v>
      </c>
      <c r="U4020">
        <v>1</v>
      </c>
      <c r="V4020">
        <v>0</v>
      </c>
      <c r="W4020" s="26">
        <v>0.20144567100032335</v>
      </c>
      <c r="X4020" s="26">
        <v>75.288321223613011</v>
      </c>
      <c r="Y4020" s="26">
        <v>117.34127650218603</v>
      </c>
      <c r="Z4020" s="26">
        <v>0</v>
      </c>
      <c r="AA4020" s="26">
        <v>0</v>
      </c>
      <c r="AB4020" s="26">
        <v>7.5043471591259632</v>
      </c>
      <c r="AC4020" s="26">
        <v>601.40610946114555</v>
      </c>
      <c r="AD4020" s="26">
        <v>0</v>
      </c>
      <c r="AE4020" s="26">
        <v>801.74150001707085</v>
      </c>
    </row>
    <row r="4021" spans="1:31" x14ac:dyDescent="0.3">
      <c r="A4021">
        <v>2761815</v>
      </c>
      <c r="B4021">
        <v>1</v>
      </c>
      <c r="C4021" t="s">
        <v>81</v>
      </c>
      <c r="D4021" t="s">
        <v>112</v>
      </c>
      <c r="E4021" t="s">
        <v>157</v>
      </c>
      <c r="F4021" t="s">
        <v>11341</v>
      </c>
      <c r="G4021" t="s">
        <v>159</v>
      </c>
      <c r="H4021" t="s">
        <v>149</v>
      </c>
      <c r="I4021" t="s">
        <v>136</v>
      </c>
      <c r="J4021" t="s">
        <v>137</v>
      </c>
      <c r="K4021" t="s">
        <v>138</v>
      </c>
      <c r="L4021" t="s">
        <v>11342</v>
      </c>
      <c r="M4021" t="s">
        <v>11343</v>
      </c>
      <c r="N4021" s="26">
        <v>1.260277777</v>
      </c>
      <c r="O4021">
        <v>0</v>
      </c>
      <c r="P4021">
        <v>2354</v>
      </c>
      <c r="Q4021">
        <v>0</v>
      </c>
      <c r="R4021">
        <v>26</v>
      </c>
      <c r="S4021">
        <v>1</v>
      </c>
      <c r="T4021">
        <v>149</v>
      </c>
      <c r="U4021">
        <v>0</v>
      </c>
      <c r="V4021">
        <v>0</v>
      </c>
      <c r="W4021" s="26">
        <v>0</v>
      </c>
      <c r="X4021" s="26">
        <v>623.00330497978166</v>
      </c>
      <c r="Y4021" s="26">
        <v>0</v>
      </c>
      <c r="Z4021" s="26">
        <v>1.5243586284074415</v>
      </c>
      <c r="AA4021" s="26">
        <v>22.762693971619726</v>
      </c>
      <c r="AB4021" s="26">
        <v>315.98321662149522</v>
      </c>
      <c r="AC4021" s="26">
        <v>0</v>
      </c>
      <c r="AD4021" s="26">
        <v>0</v>
      </c>
      <c r="AE4021" s="26">
        <v>963.27357420130397</v>
      </c>
    </row>
    <row r="4022" spans="1:31" x14ac:dyDescent="0.3">
      <c r="A4022">
        <v>2762147</v>
      </c>
      <c r="B4022">
        <v>1</v>
      </c>
      <c r="C4022" t="s">
        <v>81</v>
      </c>
      <c r="D4022" t="s">
        <v>120</v>
      </c>
      <c r="E4022" t="s">
        <v>132</v>
      </c>
      <c r="F4022" t="s">
        <v>11344</v>
      </c>
      <c r="G4022" t="s">
        <v>134</v>
      </c>
      <c r="H4022" t="s">
        <v>135</v>
      </c>
      <c r="I4022" t="s">
        <v>136</v>
      </c>
      <c r="J4022" t="s">
        <v>137</v>
      </c>
      <c r="K4022" t="s">
        <v>138</v>
      </c>
      <c r="L4022" t="s">
        <v>11345</v>
      </c>
      <c r="M4022" t="s">
        <v>11346</v>
      </c>
      <c r="N4022" s="26">
        <v>4.0444444439999998</v>
      </c>
      <c r="O4022">
        <v>0</v>
      </c>
      <c r="P4022">
        <v>4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 s="26">
        <v>0</v>
      </c>
      <c r="X4022" s="26">
        <v>3.7178536194844445</v>
      </c>
      <c r="Y4022" s="26">
        <v>0</v>
      </c>
      <c r="Z4022" s="26">
        <v>0</v>
      </c>
      <c r="AA4022" s="26">
        <v>0</v>
      </c>
      <c r="AB4022" s="26">
        <v>0</v>
      </c>
      <c r="AC4022" s="26">
        <v>0</v>
      </c>
      <c r="AD4022" s="26">
        <v>0</v>
      </c>
      <c r="AE4022" s="26">
        <v>3.7178536194844445</v>
      </c>
    </row>
    <row r="4023" spans="1:31" x14ac:dyDescent="0.3">
      <c r="A4023">
        <v>2761337</v>
      </c>
      <c r="B4023">
        <v>1</v>
      </c>
      <c r="C4023" t="s">
        <v>81</v>
      </c>
      <c r="D4023" t="s">
        <v>126</v>
      </c>
      <c r="E4023" t="s">
        <v>152</v>
      </c>
      <c r="F4023" t="s">
        <v>4768</v>
      </c>
      <c r="G4023" t="s">
        <v>159</v>
      </c>
      <c r="H4023" t="s">
        <v>149</v>
      </c>
      <c r="I4023" t="s">
        <v>136</v>
      </c>
      <c r="J4023" t="s">
        <v>137</v>
      </c>
      <c r="K4023" t="s">
        <v>138</v>
      </c>
      <c r="L4023" t="s">
        <v>11347</v>
      </c>
      <c r="M4023" t="s">
        <v>11348</v>
      </c>
      <c r="N4023" s="26">
        <v>0.24361111099999999</v>
      </c>
      <c r="O4023">
        <v>7</v>
      </c>
      <c r="P4023">
        <v>922</v>
      </c>
      <c r="Q4023">
        <v>51</v>
      </c>
      <c r="R4023">
        <v>131</v>
      </c>
      <c r="S4023">
        <v>3</v>
      </c>
      <c r="T4023">
        <v>57</v>
      </c>
      <c r="U4023">
        <v>1</v>
      </c>
      <c r="V4023">
        <v>0</v>
      </c>
      <c r="W4023" s="26">
        <v>0.39640817987944438</v>
      </c>
      <c r="X4023" s="26">
        <v>19.847244085991779</v>
      </c>
      <c r="Y4023" s="26">
        <v>8.9677291943571866</v>
      </c>
      <c r="Z4023" s="26">
        <v>1.893467895441632</v>
      </c>
      <c r="AA4023" s="26">
        <v>2.6539384654009766</v>
      </c>
      <c r="AB4023" s="26">
        <v>4.8782237422219188</v>
      </c>
      <c r="AC4023" s="26">
        <v>44.501437256555548</v>
      </c>
      <c r="AD4023" s="26">
        <v>0</v>
      </c>
      <c r="AE4023" s="26">
        <v>83.138448819848492</v>
      </c>
    </row>
    <row r="4024" spans="1:31" x14ac:dyDescent="0.3">
      <c r="A4024">
        <v>2761523</v>
      </c>
      <c r="B4024">
        <v>1</v>
      </c>
      <c r="C4024" t="s">
        <v>81</v>
      </c>
      <c r="D4024" t="s">
        <v>127</v>
      </c>
      <c r="E4024" t="s">
        <v>152</v>
      </c>
      <c r="F4024" t="s">
        <v>1448</v>
      </c>
      <c r="G4024" t="s">
        <v>628</v>
      </c>
      <c r="H4024" t="s">
        <v>149</v>
      </c>
      <c r="I4024" t="s">
        <v>136</v>
      </c>
      <c r="J4024" t="s">
        <v>137</v>
      </c>
      <c r="K4024" t="s">
        <v>187</v>
      </c>
      <c r="L4024" t="s">
        <v>11349</v>
      </c>
      <c r="M4024" t="s">
        <v>11350</v>
      </c>
      <c r="N4024" s="26">
        <v>4.551111111</v>
      </c>
      <c r="O4024">
        <v>1</v>
      </c>
      <c r="P4024">
        <v>0</v>
      </c>
      <c r="Q4024">
        <v>138</v>
      </c>
      <c r="R4024">
        <v>15</v>
      </c>
      <c r="S4024">
        <v>5</v>
      </c>
      <c r="T4024">
        <v>0</v>
      </c>
      <c r="U4024">
        <v>0</v>
      </c>
      <c r="V4024">
        <v>0</v>
      </c>
      <c r="W4024" s="26">
        <v>0</v>
      </c>
      <c r="X4024" s="26">
        <v>0</v>
      </c>
      <c r="Y4024" s="26">
        <v>47.752694583121468</v>
      </c>
      <c r="Z4024" s="26">
        <v>3.4436892561066661</v>
      </c>
      <c r="AA4024" s="26">
        <v>0</v>
      </c>
      <c r="AB4024" s="26">
        <v>0</v>
      </c>
      <c r="AC4024" s="26">
        <v>0</v>
      </c>
      <c r="AD4024" s="26">
        <v>0</v>
      </c>
      <c r="AE4024" s="26">
        <v>51.196383839228133</v>
      </c>
    </row>
    <row r="4025" spans="1:31" x14ac:dyDescent="0.3">
      <c r="A4025">
        <v>2761383</v>
      </c>
      <c r="B4025">
        <v>1</v>
      </c>
      <c r="C4025" t="s">
        <v>81</v>
      </c>
      <c r="D4025" t="s">
        <v>128</v>
      </c>
      <c r="E4025" t="s">
        <v>157</v>
      </c>
      <c r="F4025" t="s">
        <v>11351</v>
      </c>
      <c r="G4025" t="s">
        <v>628</v>
      </c>
      <c r="H4025" t="s">
        <v>149</v>
      </c>
      <c r="I4025" t="s">
        <v>136</v>
      </c>
      <c r="J4025" t="s">
        <v>137</v>
      </c>
      <c r="K4025" t="s">
        <v>187</v>
      </c>
      <c r="L4025" t="s">
        <v>11352</v>
      </c>
      <c r="M4025" t="s">
        <v>11353</v>
      </c>
      <c r="N4025" s="26">
        <v>5.1752777769999998</v>
      </c>
      <c r="O4025">
        <v>0</v>
      </c>
      <c r="P4025">
        <v>1180</v>
      </c>
      <c r="Q4025">
        <v>0</v>
      </c>
      <c r="R4025">
        <v>3</v>
      </c>
      <c r="S4025">
        <v>0</v>
      </c>
      <c r="T4025">
        <v>34</v>
      </c>
      <c r="U4025">
        <v>0</v>
      </c>
      <c r="V4025">
        <v>0</v>
      </c>
      <c r="W4025" s="26">
        <v>0</v>
      </c>
      <c r="X4025" s="26">
        <v>1309.4639600815997</v>
      </c>
      <c r="Y4025" s="26">
        <v>0</v>
      </c>
      <c r="Z4025" s="26">
        <v>0.69238775054841839</v>
      </c>
      <c r="AA4025" s="26">
        <v>0</v>
      </c>
      <c r="AB4025" s="26">
        <v>275.9502277731637</v>
      </c>
      <c r="AC4025" s="26">
        <v>0</v>
      </c>
      <c r="AD4025" s="26">
        <v>0</v>
      </c>
      <c r="AE4025" s="26">
        <v>1586.1065756053119</v>
      </c>
    </row>
    <row r="4026" spans="1:31" x14ac:dyDescent="0.3">
      <c r="A4026">
        <v>2762210</v>
      </c>
      <c r="B4026">
        <v>1</v>
      </c>
      <c r="C4026" t="s">
        <v>80</v>
      </c>
      <c r="D4026" t="s">
        <v>84</v>
      </c>
      <c r="E4026" t="s">
        <v>132</v>
      </c>
      <c r="F4026" t="s">
        <v>11354</v>
      </c>
      <c r="G4026" t="s">
        <v>197</v>
      </c>
      <c r="H4026" t="s">
        <v>135</v>
      </c>
      <c r="I4026" t="s">
        <v>136</v>
      </c>
      <c r="J4026" t="s">
        <v>137</v>
      </c>
      <c r="K4026" t="s">
        <v>138</v>
      </c>
      <c r="L4026" t="s">
        <v>11355</v>
      </c>
      <c r="M4026" t="s">
        <v>11356</v>
      </c>
      <c r="N4026" s="26">
        <v>2.0147222220000001</v>
      </c>
      <c r="O4026">
        <v>0</v>
      </c>
      <c r="P4026">
        <v>2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 s="26">
        <v>0</v>
      </c>
      <c r="X4026" s="26">
        <v>0.86315488090234294</v>
      </c>
      <c r="Y4026" s="26">
        <v>0</v>
      </c>
      <c r="Z4026" s="26">
        <v>0</v>
      </c>
      <c r="AA4026" s="26">
        <v>0</v>
      </c>
      <c r="AB4026" s="26">
        <v>0</v>
      </c>
      <c r="AC4026" s="26">
        <v>0</v>
      </c>
      <c r="AD4026" s="26">
        <v>0</v>
      </c>
      <c r="AE4026" s="26">
        <v>0.86315488090234294</v>
      </c>
    </row>
    <row r="4027" spans="1:31" x14ac:dyDescent="0.3">
      <c r="A4027">
        <v>2761377</v>
      </c>
      <c r="B4027">
        <v>1</v>
      </c>
      <c r="C4027" t="s">
        <v>80</v>
      </c>
      <c r="D4027" t="s">
        <v>96</v>
      </c>
      <c r="E4027" t="s">
        <v>170</v>
      </c>
      <c r="F4027" t="s">
        <v>11357</v>
      </c>
      <c r="G4027" t="s">
        <v>287</v>
      </c>
      <c r="H4027" t="s">
        <v>135</v>
      </c>
      <c r="I4027" t="s">
        <v>136</v>
      </c>
      <c r="J4027" t="s">
        <v>3</v>
      </c>
      <c r="K4027" t="s">
        <v>138</v>
      </c>
      <c r="L4027" t="s">
        <v>11358</v>
      </c>
      <c r="M4027" t="s">
        <v>11359</v>
      </c>
      <c r="N4027" s="26">
        <v>3.3258333329999998</v>
      </c>
      <c r="O4027">
        <v>0</v>
      </c>
      <c r="P4027">
        <v>57</v>
      </c>
      <c r="Q4027">
        <v>0</v>
      </c>
      <c r="R4027">
        <v>0</v>
      </c>
      <c r="S4027">
        <v>0</v>
      </c>
      <c r="T4027">
        <v>4</v>
      </c>
      <c r="U4027">
        <v>0</v>
      </c>
      <c r="V4027">
        <v>0</v>
      </c>
      <c r="W4027" s="26">
        <v>0</v>
      </c>
      <c r="X4027" s="26">
        <v>99.409489560398114</v>
      </c>
      <c r="Y4027" s="26">
        <v>0</v>
      </c>
      <c r="Z4027" s="26">
        <v>0</v>
      </c>
      <c r="AA4027" s="26">
        <v>0</v>
      </c>
      <c r="AB4027" s="26">
        <v>18.33607837724416</v>
      </c>
      <c r="AC4027" s="26">
        <v>0</v>
      </c>
      <c r="AD4027" s="26">
        <v>0</v>
      </c>
      <c r="AE4027" s="26">
        <v>117.74556793764228</v>
      </c>
    </row>
    <row r="4028" spans="1:31" x14ac:dyDescent="0.3">
      <c r="A4028">
        <v>2762087</v>
      </c>
      <c r="B4028">
        <v>1</v>
      </c>
      <c r="C4028" t="s">
        <v>80</v>
      </c>
      <c r="D4028" t="s">
        <v>90</v>
      </c>
      <c r="E4028" t="s">
        <v>170</v>
      </c>
      <c r="F4028" t="s">
        <v>11360</v>
      </c>
      <c r="G4028" t="s">
        <v>204</v>
      </c>
      <c r="H4028" t="s">
        <v>135</v>
      </c>
      <c r="I4028" t="s">
        <v>136</v>
      </c>
      <c r="J4028" t="s">
        <v>137</v>
      </c>
      <c r="K4028" t="s">
        <v>138</v>
      </c>
      <c r="L4028" t="s">
        <v>11361</v>
      </c>
      <c r="M4028" t="s">
        <v>11362</v>
      </c>
      <c r="N4028" s="26">
        <v>1.284444444</v>
      </c>
      <c r="O4028">
        <v>0</v>
      </c>
      <c r="P4028">
        <v>127</v>
      </c>
      <c r="Q4028">
        <v>0</v>
      </c>
      <c r="R4028">
        <v>0</v>
      </c>
      <c r="S4028">
        <v>0</v>
      </c>
      <c r="T4028">
        <v>4</v>
      </c>
      <c r="U4028">
        <v>0</v>
      </c>
      <c r="V4028">
        <v>0</v>
      </c>
      <c r="W4028" s="26">
        <v>0</v>
      </c>
      <c r="X4028" s="26">
        <v>67.911093202201045</v>
      </c>
      <c r="Y4028" s="26">
        <v>0</v>
      </c>
      <c r="Z4028" s="26">
        <v>0</v>
      </c>
      <c r="AA4028" s="26">
        <v>0</v>
      </c>
      <c r="AB4028" s="26">
        <v>1.0420120137703868</v>
      </c>
      <c r="AC4028" s="26">
        <v>0</v>
      </c>
      <c r="AD4028" s="26">
        <v>0</v>
      </c>
      <c r="AE4028" s="26">
        <v>68.953105215971433</v>
      </c>
    </row>
    <row r="4029" spans="1:31" x14ac:dyDescent="0.3">
      <c r="A4029">
        <v>2761423</v>
      </c>
      <c r="B4029">
        <v>1</v>
      </c>
      <c r="C4029" t="s">
        <v>80</v>
      </c>
      <c r="D4029" t="s">
        <v>93</v>
      </c>
      <c r="E4029" t="s">
        <v>157</v>
      </c>
      <c r="F4029" t="s">
        <v>11363</v>
      </c>
      <c r="G4029" t="s">
        <v>159</v>
      </c>
      <c r="H4029" t="s">
        <v>149</v>
      </c>
      <c r="I4029" t="s">
        <v>136</v>
      </c>
      <c r="J4029" t="s">
        <v>137</v>
      </c>
      <c r="K4029" t="s">
        <v>138</v>
      </c>
      <c r="L4029" t="s">
        <v>11364</v>
      </c>
      <c r="M4029" t="s">
        <v>11365</v>
      </c>
      <c r="N4029" s="26">
        <v>0.102222222</v>
      </c>
      <c r="O4029">
        <v>2</v>
      </c>
      <c r="P4029">
        <v>316</v>
      </c>
      <c r="Q4029">
        <v>36</v>
      </c>
      <c r="R4029">
        <v>86</v>
      </c>
      <c r="S4029">
        <v>5</v>
      </c>
      <c r="T4029">
        <v>74</v>
      </c>
      <c r="U4029">
        <v>0</v>
      </c>
      <c r="V4029">
        <v>0</v>
      </c>
      <c r="W4029" s="26">
        <v>0.34062904522052451</v>
      </c>
      <c r="X4029" s="26">
        <v>6.323339259771986</v>
      </c>
      <c r="Y4029" s="26">
        <v>6.5170786421463154</v>
      </c>
      <c r="Z4029" s="26">
        <v>2.6781078578120332</v>
      </c>
      <c r="AA4029" s="26">
        <v>8.5927522919360158</v>
      </c>
      <c r="AB4029" s="26">
        <v>4.4231160915776933</v>
      </c>
      <c r="AC4029" s="26">
        <v>0</v>
      </c>
      <c r="AD4029" s="26">
        <v>0</v>
      </c>
      <c r="AE4029" s="26">
        <v>28.875023188464567</v>
      </c>
    </row>
    <row r="4030" spans="1:31" x14ac:dyDescent="0.3">
      <c r="A4030">
        <v>2761374</v>
      </c>
      <c r="B4030">
        <v>2</v>
      </c>
      <c r="C4030" t="s">
        <v>81</v>
      </c>
      <c r="D4030" t="s">
        <v>112</v>
      </c>
      <c r="E4030" t="s">
        <v>157</v>
      </c>
      <c r="F4030" t="s">
        <v>8065</v>
      </c>
      <c r="G4030" t="s">
        <v>154</v>
      </c>
      <c r="H4030" t="s">
        <v>149</v>
      </c>
      <c r="I4030" t="s">
        <v>136</v>
      </c>
      <c r="J4030" t="s">
        <v>137</v>
      </c>
      <c r="K4030" t="s">
        <v>138</v>
      </c>
      <c r="L4030" t="s">
        <v>3420</v>
      </c>
      <c r="M4030" t="s">
        <v>11366</v>
      </c>
      <c r="N4030" s="26">
        <v>0.72111111100000003</v>
      </c>
      <c r="O4030">
        <v>1</v>
      </c>
      <c r="P4030">
        <v>227</v>
      </c>
      <c r="Q4030">
        <v>148</v>
      </c>
      <c r="R4030">
        <v>247</v>
      </c>
      <c r="S4030">
        <v>22</v>
      </c>
      <c r="T4030">
        <v>27</v>
      </c>
      <c r="U4030">
        <v>10</v>
      </c>
      <c r="V4030">
        <v>0</v>
      </c>
      <c r="W4030" s="26">
        <v>0.15817565732222222</v>
      </c>
      <c r="X4030" s="26">
        <v>3.1238785526369881</v>
      </c>
      <c r="Y4030" s="26">
        <v>62.488864117847278</v>
      </c>
      <c r="Z4030" s="26">
        <v>15.140949461662553</v>
      </c>
      <c r="AA4030" s="26">
        <v>189.29647461076797</v>
      </c>
      <c r="AB4030" s="26">
        <v>20.458120073676227</v>
      </c>
      <c r="AC4030" s="26">
        <v>507.55158047556176</v>
      </c>
      <c r="AD4030" s="26">
        <v>0</v>
      </c>
      <c r="AE4030" s="26">
        <v>798.21804294947503</v>
      </c>
    </row>
    <row r="4031" spans="1:31" x14ac:dyDescent="0.3">
      <c r="A4031">
        <v>2762002</v>
      </c>
      <c r="B4031">
        <v>2</v>
      </c>
      <c r="C4031" t="s">
        <v>81</v>
      </c>
      <c r="D4031" t="s">
        <v>128</v>
      </c>
      <c r="E4031" t="s">
        <v>157</v>
      </c>
      <c r="F4031" t="s">
        <v>11367</v>
      </c>
      <c r="G4031" t="s">
        <v>154</v>
      </c>
      <c r="H4031" t="s">
        <v>149</v>
      </c>
      <c r="I4031" t="s">
        <v>136</v>
      </c>
      <c r="J4031" t="s">
        <v>137</v>
      </c>
      <c r="K4031" t="s">
        <v>138</v>
      </c>
      <c r="L4031" t="s">
        <v>11368</v>
      </c>
      <c r="M4031" t="s">
        <v>11369</v>
      </c>
      <c r="N4031" s="26">
        <v>0.36166666600000003</v>
      </c>
      <c r="O4031">
        <v>19</v>
      </c>
      <c r="P4031">
        <v>1820</v>
      </c>
      <c r="Q4031">
        <v>73</v>
      </c>
      <c r="R4031">
        <v>110</v>
      </c>
      <c r="S4031">
        <v>11</v>
      </c>
      <c r="T4031">
        <v>159</v>
      </c>
      <c r="U4031">
        <v>3</v>
      </c>
      <c r="V4031">
        <v>0</v>
      </c>
      <c r="W4031" s="26">
        <v>1.421213128223765</v>
      </c>
      <c r="X4031" s="26">
        <v>82.505097171209584</v>
      </c>
      <c r="Y4031" s="26">
        <v>7.7083829128435113</v>
      </c>
      <c r="Z4031" s="26">
        <v>5.5854607124430373</v>
      </c>
      <c r="AA4031" s="26">
        <v>90.346515622424008</v>
      </c>
      <c r="AB4031" s="26">
        <v>20.985037168375399</v>
      </c>
      <c r="AC4031" s="26">
        <v>38.309640280082483</v>
      </c>
      <c r="AD4031" s="26">
        <v>0</v>
      </c>
      <c r="AE4031" s="26">
        <v>246.86134699560176</v>
      </c>
    </row>
    <row r="4032" spans="1:31" x14ac:dyDescent="0.3">
      <c r="A4032">
        <v>2761466</v>
      </c>
      <c r="B4032">
        <v>1</v>
      </c>
      <c r="C4032" t="s">
        <v>81</v>
      </c>
      <c r="D4032" t="s">
        <v>127</v>
      </c>
      <c r="E4032" t="s">
        <v>146</v>
      </c>
      <c r="F4032" t="s">
        <v>11370</v>
      </c>
      <c r="G4032" t="s">
        <v>186</v>
      </c>
      <c r="H4032" t="s">
        <v>149</v>
      </c>
      <c r="I4032" t="s">
        <v>136</v>
      </c>
      <c r="J4032" t="s">
        <v>137</v>
      </c>
      <c r="K4032" t="s">
        <v>187</v>
      </c>
      <c r="L4032" t="s">
        <v>11371</v>
      </c>
      <c r="M4032" t="s">
        <v>11372</v>
      </c>
      <c r="N4032" s="26">
        <v>4.3647222220000002</v>
      </c>
      <c r="O4032">
        <v>0</v>
      </c>
      <c r="P4032">
        <v>347</v>
      </c>
      <c r="Q4032">
        <v>0</v>
      </c>
      <c r="R4032">
        <v>2</v>
      </c>
      <c r="S4032">
        <v>3</v>
      </c>
      <c r="T4032">
        <v>13</v>
      </c>
      <c r="U4032">
        <v>1</v>
      </c>
      <c r="V4032">
        <v>0</v>
      </c>
      <c r="W4032" s="26">
        <v>0</v>
      </c>
      <c r="X4032" s="26">
        <v>317.57937791304465</v>
      </c>
      <c r="Y4032" s="26">
        <v>0</v>
      </c>
      <c r="Z4032" s="26">
        <v>0.15372374490951199</v>
      </c>
      <c r="AA4032" s="26">
        <v>305.23733646790373</v>
      </c>
      <c r="AB4032" s="26">
        <v>320.22538499375963</v>
      </c>
      <c r="AC4032" s="26">
        <v>393.74314759244089</v>
      </c>
      <c r="AD4032" s="26">
        <v>0</v>
      </c>
      <c r="AE4032" s="26">
        <v>1336.9389707120583</v>
      </c>
    </row>
    <row r="4033" spans="1:31" x14ac:dyDescent="0.3">
      <c r="A4033">
        <v>2761297</v>
      </c>
      <c r="B4033">
        <v>1</v>
      </c>
      <c r="C4033" t="s">
        <v>80</v>
      </c>
      <c r="D4033" t="s">
        <v>82</v>
      </c>
      <c r="E4033" t="s">
        <v>166</v>
      </c>
      <c r="F4033" t="s">
        <v>1197</v>
      </c>
      <c r="G4033" t="s">
        <v>425</v>
      </c>
      <c r="H4033" t="s">
        <v>135</v>
      </c>
      <c r="I4033" t="s">
        <v>136</v>
      </c>
      <c r="J4033" t="s">
        <v>137</v>
      </c>
      <c r="K4033" t="s">
        <v>138</v>
      </c>
      <c r="L4033" t="s">
        <v>11373</v>
      </c>
      <c r="M4033" t="s">
        <v>11374</v>
      </c>
      <c r="N4033" s="26">
        <v>1.0180555549999999</v>
      </c>
      <c r="O4033">
        <v>0</v>
      </c>
      <c r="P4033">
        <v>21</v>
      </c>
      <c r="Q4033">
        <v>0</v>
      </c>
      <c r="R4033">
        <v>0</v>
      </c>
      <c r="S4033">
        <v>0</v>
      </c>
      <c r="T4033">
        <v>10</v>
      </c>
      <c r="U4033">
        <v>0</v>
      </c>
      <c r="V4033">
        <v>0</v>
      </c>
      <c r="W4033" s="26">
        <v>0</v>
      </c>
      <c r="X4033" s="26">
        <v>5.018959412150112</v>
      </c>
      <c r="Y4033" s="26">
        <v>0</v>
      </c>
      <c r="Z4033" s="26">
        <v>0</v>
      </c>
      <c r="AA4033" s="26">
        <v>0</v>
      </c>
      <c r="AB4033" s="26">
        <v>24.091626040357575</v>
      </c>
      <c r="AC4033" s="26">
        <v>0</v>
      </c>
      <c r="AD4033" s="26">
        <v>0</v>
      </c>
      <c r="AE4033" s="26">
        <v>29.110585452507685</v>
      </c>
    </row>
    <row r="4034" spans="1:31" x14ac:dyDescent="0.3">
      <c r="A4034">
        <v>2761938</v>
      </c>
      <c r="B4034">
        <v>1</v>
      </c>
      <c r="C4034" t="s">
        <v>80</v>
      </c>
      <c r="D4034" t="s">
        <v>96</v>
      </c>
      <c r="E4034" t="s">
        <v>132</v>
      </c>
      <c r="F4034" t="s">
        <v>11375</v>
      </c>
      <c r="G4034" t="s">
        <v>307</v>
      </c>
      <c r="H4034" t="s">
        <v>135</v>
      </c>
      <c r="I4034" t="s">
        <v>136</v>
      </c>
      <c r="J4034" t="s">
        <v>137</v>
      </c>
      <c r="K4034" t="s">
        <v>138</v>
      </c>
      <c r="L4034" t="s">
        <v>11376</v>
      </c>
      <c r="M4034" t="s">
        <v>11377</v>
      </c>
      <c r="N4034" s="26">
        <v>2.4644444440000002</v>
      </c>
      <c r="O4034">
        <v>0</v>
      </c>
      <c r="P4034">
        <v>1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 s="26">
        <v>0</v>
      </c>
      <c r="X4034" s="26">
        <v>2.471778258314921</v>
      </c>
      <c r="Y4034" s="26">
        <v>0</v>
      </c>
      <c r="Z4034" s="26">
        <v>0</v>
      </c>
      <c r="AA4034" s="26">
        <v>0</v>
      </c>
      <c r="AB4034" s="26">
        <v>0</v>
      </c>
      <c r="AC4034" s="26">
        <v>0</v>
      </c>
      <c r="AD4034" s="26">
        <v>0</v>
      </c>
      <c r="AE4034" s="26">
        <v>2.471778258314921</v>
      </c>
    </row>
    <row r="4035" spans="1:31" x14ac:dyDescent="0.3">
      <c r="A4035">
        <v>2761503</v>
      </c>
      <c r="B4035">
        <v>1</v>
      </c>
      <c r="C4035" t="s">
        <v>81</v>
      </c>
      <c r="D4035" t="s">
        <v>123</v>
      </c>
      <c r="E4035" t="s">
        <v>170</v>
      </c>
      <c r="F4035" t="s">
        <v>11378</v>
      </c>
      <c r="G4035" t="s">
        <v>204</v>
      </c>
      <c r="H4035" t="s">
        <v>135</v>
      </c>
      <c r="I4035" t="s">
        <v>136</v>
      </c>
      <c r="J4035" t="s">
        <v>137</v>
      </c>
      <c r="K4035" t="s">
        <v>138</v>
      </c>
      <c r="L4035" t="s">
        <v>11379</v>
      </c>
      <c r="M4035" t="s">
        <v>11380</v>
      </c>
      <c r="N4035" s="26">
        <v>2.35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26</v>
      </c>
      <c r="U4035">
        <v>0</v>
      </c>
      <c r="V4035">
        <v>0</v>
      </c>
      <c r="W4035" s="26">
        <v>0</v>
      </c>
      <c r="X4035" s="26">
        <v>0</v>
      </c>
      <c r="Y4035" s="26">
        <v>0</v>
      </c>
      <c r="Z4035" s="26">
        <v>0</v>
      </c>
      <c r="AA4035" s="26">
        <v>0</v>
      </c>
      <c r="AB4035" s="26">
        <v>31.802043381523049</v>
      </c>
      <c r="AC4035" s="26">
        <v>0</v>
      </c>
      <c r="AD4035" s="26">
        <v>0</v>
      </c>
      <c r="AE4035" s="26">
        <v>31.802043381523049</v>
      </c>
    </row>
    <row r="4036" spans="1:31" x14ac:dyDescent="0.3">
      <c r="A4036">
        <v>2761403</v>
      </c>
      <c r="B4036">
        <v>1</v>
      </c>
      <c r="C4036" t="s">
        <v>80</v>
      </c>
      <c r="D4036" t="s">
        <v>93</v>
      </c>
      <c r="E4036" t="s">
        <v>141</v>
      </c>
      <c r="F4036" t="s">
        <v>11381</v>
      </c>
      <c r="G4036" t="s">
        <v>186</v>
      </c>
      <c r="H4036" t="s">
        <v>135</v>
      </c>
      <c r="I4036" t="s">
        <v>136</v>
      </c>
      <c r="J4036" t="s">
        <v>137</v>
      </c>
      <c r="K4036" t="s">
        <v>187</v>
      </c>
      <c r="L4036" t="s">
        <v>11382</v>
      </c>
      <c r="M4036" t="s">
        <v>11383</v>
      </c>
      <c r="N4036" s="26">
        <v>6.0313888880000004</v>
      </c>
      <c r="O4036">
        <v>0</v>
      </c>
      <c r="P4036">
        <v>315</v>
      </c>
      <c r="Q4036">
        <v>0</v>
      </c>
      <c r="R4036">
        <v>0</v>
      </c>
      <c r="S4036">
        <v>0</v>
      </c>
      <c r="T4036">
        <v>18</v>
      </c>
      <c r="U4036">
        <v>0</v>
      </c>
      <c r="V4036">
        <v>0</v>
      </c>
      <c r="W4036" s="26">
        <v>0</v>
      </c>
      <c r="X4036" s="26">
        <v>393.66702402702299</v>
      </c>
      <c r="Y4036" s="26">
        <v>0</v>
      </c>
      <c r="Z4036" s="26">
        <v>0</v>
      </c>
      <c r="AA4036" s="26">
        <v>0</v>
      </c>
      <c r="AB4036" s="26">
        <v>171.10412907306346</v>
      </c>
      <c r="AC4036" s="26">
        <v>0</v>
      </c>
      <c r="AD4036" s="26">
        <v>0</v>
      </c>
      <c r="AE4036" s="26">
        <v>564.77115310008639</v>
      </c>
    </row>
    <row r="4037" spans="1:31" x14ac:dyDescent="0.3">
      <c r="A4037">
        <v>2761944</v>
      </c>
      <c r="B4037">
        <v>1</v>
      </c>
      <c r="C4037" t="s">
        <v>81</v>
      </c>
      <c r="D4037" t="s">
        <v>127</v>
      </c>
      <c r="E4037" t="s">
        <v>152</v>
      </c>
      <c r="F4037" t="s">
        <v>4373</v>
      </c>
      <c r="G4037" t="s">
        <v>159</v>
      </c>
      <c r="H4037" t="s">
        <v>149</v>
      </c>
      <c r="I4037" t="s">
        <v>136</v>
      </c>
      <c r="J4037" t="s">
        <v>137</v>
      </c>
      <c r="K4037" t="s">
        <v>138</v>
      </c>
      <c r="L4037" t="s">
        <v>11384</v>
      </c>
      <c r="M4037" t="s">
        <v>11385</v>
      </c>
      <c r="N4037" s="26">
        <v>0.30583333299999999</v>
      </c>
      <c r="O4037">
        <v>6</v>
      </c>
      <c r="P4037">
        <v>12</v>
      </c>
      <c r="Q4037">
        <v>191</v>
      </c>
      <c r="R4037">
        <v>121</v>
      </c>
      <c r="S4037">
        <v>15</v>
      </c>
      <c r="T4037">
        <v>8</v>
      </c>
      <c r="U4037">
        <v>0</v>
      </c>
      <c r="V4037">
        <v>0</v>
      </c>
      <c r="W4037" s="26">
        <v>1.1258583835507834</v>
      </c>
      <c r="X4037" s="26">
        <v>0</v>
      </c>
      <c r="Y4037" s="26">
        <v>11.430956085664596</v>
      </c>
      <c r="Z4037" s="26">
        <v>3.4013530419713445</v>
      </c>
      <c r="AA4037" s="26">
        <v>18.903594523988101</v>
      </c>
      <c r="AB4037" s="26">
        <v>0.29005912576737602</v>
      </c>
      <c r="AC4037" s="26">
        <v>0</v>
      </c>
      <c r="AD4037" s="26">
        <v>0</v>
      </c>
      <c r="AE4037" s="26">
        <v>35.151821160942198</v>
      </c>
    </row>
    <row r="4038" spans="1:31" x14ac:dyDescent="0.3">
      <c r="A4038">
        <v>2761363</v>
      </c>
      <c r="B4038">
        <v>1</v>
      </c>
      <c r="C4038" t="s">
        <v>81</v>
      </c>
      <c r="D4038" t="s">
        <v>127</v>
      </c>
      <c r="E4038" t="s">
        <v>166</v>
      </c>
      <c r="F4038" t="s">
        <v>11386</v>
      </c>
      <c r="G4038" t="s">
        <v>458</v>
      </c>
      <c r="H4038" t="s">
        <v>135</v>
      </c>
      <c r="I4038" t="s">
        <v>136</v>
      </c>
      <c r="J4038" t="s">
        <v>137</v>
      </c>
      <c r="K4038" t="s">
        <v>138</v>
      </c>
      <c r="L4038" t="s">
        <v>11387</v>
      </c>
      <c r="M4038" t="s">
        <v>11388</v>
      </c>
      <c r="N4038" s="26">
        <v>2.6511111110000001</v>
      </c>
      <c r="O4038">
        <v>0</v>
      </c>
      <c r="P4038">
        <v>166</v>
      </c>
      <c r="Q4038">
        <v>0</v>
      </c>
      <c r="R4038">
        <v>0</v>
      </c>
      <c r="S4038">
        <v>0</v>
      </c>
      <c r="T4038">
        <v>8</v>
      </c>
      <c r="U4038">
        <v>0</v>
      </c>
      <c r="V4038">
        <v>0</v>
      </c>
      <c r="W4038" s="26">
        <v>0</v>
      </c>
      <c r="X4038" s="26">
        <v>78.482645638343314</v>
      </c>
      <c r="Y4038" s="26">
        <v>0</v>
      </c>
      <c r="Z4038" s="26">
        <v>0</v>
      </c>
      <c r="AA4038" s="26">
        <v>0</v>
      </c>
      <c r="AB4038" s="26">
        <v>5.9882792542537953</v>
      </c>
      <c r="AC4038" s="26">
        <v>0</v>
      </c>
      <c r="AD4038" s="26">
        <v>0</v>
      </c>
      <c r="AE4038" s="26">
        <v>84.470924892597111</v>
      </c>
    </row>
    <row r="4039" spans="1:31" x14ac:dyDescent="0.3">
      <c r="A4039">
        <v>2761555</v>
      </c>
      <c r="B4039">
        <v>1</v>
      </c>
      <c r="C4039" t="s">
        <v>80</v>
      </c>
      <c r="D4039" t="s">
        <v>93</v>
      </c>
      <c r="E4039" t="s">
        <v>157</v>
      </c>
      <c r="F4039" t="s">
        <v>11389</v>
      </c>
      <c r="G4039" t="s">
        <v>628</v>
      </c>
      <c r="H4039" t="s">
        <v>149</v>
      </c>
      <c r="I4039" t="s">
        <v>136</v>
      </c>
      <c r="J4039" t="s">
        <v>137</v>
      </c>
      <c r="K4039" t="s">
        <v>187</v>
      </c>
      <c r="L4039" t="s">
        <v>11390</v>
      </c>
      <c r="M4039" t="s">
        <v>11391</v>
      </c>
      <c r="N4039" s="26">
        <v>3.301111111</v>
      </c>
      <c r="O4039">
        <v>0</v>
      </c>
      <c r="P4039">
        <v>3660</v>
      </c>
      <c r="Q4039">
        <v>3</v>
      </c>
      <c r="R4039">
        <v>1</v>
      </c>
      <c r="S4039">
        <v>1</v>
      </c>
      <c r="T4039">
        <v>121</v>
      </c>
      <c r="U4039">
        <v>1</v>
      </c>
      <c r="V4039">
        <v>0</v>
      </c>
      <c r="W4039" s="26">
        <v>0</v>
      </c>
      <c r="X4039" s="26">
        <v>2785.6594400979525</v>
      </c>
      <c r="Y4039" s="26">
        <v>29.094885805902127</v>
      </c>
      <c r="Z4039" s="26">
        <v>0</v>
      </c>
      <c r="AA4039" s="26">
        <v>111.22049433363281</v>
      </c>
      <c r="AB4039" s="26">
        <v>503.87421690704679</v>
      </c>
      <c r="AC4039" s="26">
        <v>5.8009343514182667</v>
      </c>
      <c r="AD4039" s="26">
        <v>0</v>
      </c>
      <c r="AE4039" s="26">
        <v>3435.6499714959527</v>
      </c>
    </row>
    <row r="4040" spans="1:31" x14ac:dyDescent="0.3">
      <c r="A4040">
        <v>2761386</v>
      </c>
      <c r="B4040">
        <v>1</v>
      </c>
      <c r="C4040" t="s">
        <v>80</v>
      </c>
      <c r="D4040" t="s">
        <v>110</v>
      </c>
      <c r="E4040" t="s">
        <v>141</v>
      </c>
      <c r="F4040" t="s">
        <v>11392</v>
      </c>
      <c r="G4040" t="s">
        <v>186</v>
      </c>
      <c r="H4040" t="s">
        <v>135</v>
      </c>
      <c r="I4040" t="s">
        <v>136</v>
      </c>
      <c r="J4040" t="s">
        <v>137</v>
      </c>
      <c r="K4040" t="s">
        <v>187</v>
      </c>
      <c r="L4040" t="s">
        <v>11393</v>
      </c>
      <c r="M4040" t="s">
        <v>11394</v>
      </c>
      <c r="N4040" s="26">
        <v>7.9194444439999998</v>
      </c>
      <c r="O4040">
        <v>0</v>
      </c>
      <c r="P4040">
        <v>986</v>
      </c>
      <c r="Q4040">
        <v>0</v>
      </c>
      <c r="R4040">
        <v>0</v>
      </c>
      <c r="S4040">
        <v>0</v>
      </c>
      <c r="T4040">
        <v>73</v>
      </c>
      <c r="U4040">
        <v>0</v>
      </c>
      <c r="V4040">
        <v>0</v>
      </c>
      <c r="W4040" s="26">
        <v>0</v>
      </c>
      <c r="X4040" s="26">
        <v>2277.1803805402997</v>
      </c>
      <c r="Y4040" s="26">
        <v>0</v>
      </c>
      <c r="Z4040" s="26">
        <v>0</v>
      </c>
      <c r="AA4040" s="26">
        <v>0</v>
      </c>
      <c r="AB4040" s="26">
        <v>398.52889249373521</v>
      </c>
      <c r="AC4040" s="26">
        <v>0</v>
      </c>
      <c r="AD4040" s="26">
        <v>0</v>
      </c>
      <c r="AE4040" s="26">
        <v>2675.709273034035</v>
      </c>
    </row>
    <row r="4041" spans="1:31" x14ac:dyDescent="0.3">
      <c r="A4041">
        <v>2761887</v>
      </c>
      <c r="B4041">
        <v>1</v>
      </c>
      <c r="C4041" t="s">
        <v>81</v>
      </c>
      <c r="D4041" t="s">
        <v>118</v>
      </c>
      <c r="E4041" t="s">
        <v>170</v>
      </c>
      <c r="F4041" t="s">
        <v>11395</v>
      </c>
      <c r="G4041" t="s">
        <v>204</v>
      </c>
      <c r="H4041" t="s">
        <v>135</v>
      </c>
      <c r="I4041" t="s">
        <v>136</v>
      </c>
      <c r="J4041" t="s">
        <v>137</v>
      </c>
      <c r="K4041" t="s">
        <v>138</v>
      </c>
      <c r="L4041" t="s">
        <v>11396</v>
      </c>
      <c r="M4041" t="s">
        <v>11397</v>
      </c>
      <c r="N4041" s="26">
        <v>1.5563888880000001</v>
      </c>
      <c r="O4041">
        <v>0</v>
      </c>
      <c r="P4041">
        <v>17</v>
      </c>
      <c r="Q4041">
        <v>0</v>
      </c>
      <c r="R4041">
        <v>1</v>
      </c>
      <c r="S4041">
        <v>0</v>
      </c>
      <c r="T4041">
        <v>0</v>
      </c>
      <c r="U4041">
        <v>0</v>
      </c>
      <c r="V4041">
        <v>0</v>
      </c>
      <c r="W4041" s="26">
        <v>0</v>
      </c>
      <c r="X4041" s="26">
        <v>3.0204175437153489</v>
      </c>
      <c r="Y4041" s="26">
        <v>0</v>
      </c>
      <c r="Z4041" s="26">
        <v>0.30715817890352926</v>
      </c>
      <c r="AA4041" s="26">
        <v>0</v>
      </c>
      <c r="AB4041" s="26">
        <v>0</v>
      </c>
      <c r="AC4041" s="26">
        <v>0</v>
      </c>
      <c r="AD4041" s="26">
        <v>0</v>
      </c>
      <c r="AE4041" s="26">
        <v>3.327575722618878</v>
      </c>
    </row>
    <row r="4042" spans="1:31" x14ac:dyDescent="0.3">
      <c r="A4042">
        <v>2761741</v>
      </c>
      <c r="B4042">
        <v>1</v>
      </c>
      <c r="C4042" t="s">
        <v>80</v>
      </c>
      <c r="D4042" t="s">
        <v>108</v>
      </c>
      <c r="E4042" t="s">
        <v>157</v>
      </c>
      <c r="F4042" t="s">
        <v>11398</v>
      </c>
      <c r="G4042" t="s">
        <v>159</v>
      </c>
      <c r="H4042" t="s">
        <v>149</v>
      </c>
      <c r="I4042" t="s">
        <v>136</v>
      </c>
      <c r="J4042" t="s">
        <v>137</v>
      </c>
      <c r="K4042" t="s">
        <v>138</v>
      </c>
      <c r="L4042" t="s">
        <v>11399</v>
      </c>
      <c r="M4042" t="s">
        <v>11400</v>
      </c>
      <c r="N4042" s="26">
        <v>0.45638888799999999</v>
      </c>
      <c r="O4042">
        <v>0</v>
      </c>
      <c r="P4042">
        <v>6</v>
      </c>
      <c r="Q4042">
        <v>0</v>
      </c>
      <c r="R4042">
        <v>0</v>
      </c>
      <c r="S4042">
        <v>5</v>
      </c>
      <c r="T4042">
        <v>5</v>
      </c>
      <c r="U4042">
        <v>0</v>
      </c>
      <c r="V4042">
        <v>0</v>
      </c>
      <c r="W4042" s="26">
        <v>0</v>
      </c>
      <c r="X4042" s="26">
        <v>0.34209453596245204</v>
      </c>
      <c r="Y4042" s="26">
        <v>0</v>
      </c>
      <c r="Z4042" s="26">
        <v>0</v>
      </c>
      <c r="AA4042" s="26">
        <v>3.671654798144345</v>
      </c>
      <c r="AB4042" s="26">
        <v>6.096097738344219</v>
      </c>
      <c r="AC4042" s="26">
        <v>0</v>
      </c>
      <c r="AD4042" s="26">
        <v>0</v>
      </c>
      <c r="AE4042" s="26">
        <v>10.109847072451016</v>
      </c>
    </row>
    <row r="4043" spans="1:31" x14ac:dyDescent="0.3">
      <c r="A4043">
        <v>2761973</v>
      </c>
      <c r="B4043">
        <v>1</v>
      </c>
      <c r="C4043" t="s">
        <v>80</v>
      </c>
      <c r="D4043" t="s">
        <v>92</v>
      </c>
      <c r="E4043" t="s">
        <v>132</v>
      </c>
      <c r="F4043" t="s">
        <v>11401</v>
      </c>
      <c r="G4043" t="s">
        <v>134</v>
      </c>
      <c r="H4043" t="s">
        <v>135</v>
      </c>
      <c r="I4043" t="s">
        <v>136</v>
      </c>
      <c r="J4043" t="s">
        <v>137</v>
      </c>
      <c r="K4043" t="s">
        <v>138</v>
      </c>
      <c r="L4043" t="s">
        <v>11402</v>
      </c>
      <c r="M4043" t="s">
        <v>11403</v>
      </c>
      <c r="N4043" s="26">
        <v>6.6733333330000004</v>
      </c>
      <c r="O4043">
        <v>0</v>
      </c>
      <c r="P4043">
        <v>1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 s="26">
        <v>0</v>
      </c>
      <c r="X4043" s="26">
        <v>1.6511573306911114</v>
      </c>
      <c r="Y4043" s="26">
        <v>0</v>
      </c>
      <c r="Z4043" s="26">
        <v>0</v>
      </c>
      <c r="AA4043" s="26">
        <v>0</v>
      </c>
      <c r="AB4043" s="26">
        <v>0</v>
      </c>
      <c r="AC4043" s="26">
        <v>0</v>
      </c>
      <c r="AD4043" s="26">
        <v>0</v>
      </c>
      <c r="AE4043" s="26">
        <v>1.6511573306911114</v>
      </c>
    </row>
    <row r="4044" spans="1:31" x14ac:dyDescent="0.3">
      <c r="A4044">
        <v>2761323</v>
      </c>
      <c r="B4044">
        <v>1</v>
      </c>
      <c r="C4044" t="s">
        <v>81</v>
      </c>
      <c r="D4044" t="s">
        <v>117</v>
      </c>
      <c r="E4044" t="s">
        <v>132</v>
      </c>
      <c r="F4044" t="s">
        <v>11404</v>
      </c>
      <c r="G4044" t="s">
        <v>197</v>
      </c>
      <c r="H4044" t="s">
        <v>135</v>
      </c>
      <c r="I4044" t="s">
        <v>136</v>
      </c>
      <c r="J4044" t="s">
        <v>137</v>
      </c>
      <c r="K4044" t="s">
        <v>138</v>
      </c>
      <c r="L4044" t="s">
        <v>11405</v>
      </c>
      <c r="M4044" t="s">
        <v>11406</v>
      </c>
      <c r="N4044" s="26">
        <v>6.3386111109999996</v>
      </c>
      <c r="O4044">
        <v>0</v>
      </c>
      <c r="P4044">
        <v>2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 s="26">
        <v>0</v>
      </c>
      <c r="X4044" s="26">
        <v>3.8980253323031233</v>
      </c>
      <c r="Y4044" s="26">
        <v>0</v>
      </c>
      <c r="Z4044" s="26">
        <v>0</v>
      </c>
      <c r="AA4044" s="26">
        <v>0</v>
      </c>
      <c r="AB4044" s="26">
        <v>0</v>
      </c>
      <c r="AC4044" s="26">
        <v>0</v>
      </c>
      <c r="AD4044" s="26">
        <v>0</v>
      </c>
      <c r="AE4044" s="26">
        <v>3.8980253323031233</v>
      </c>
    </row>
    <row r="4045" spans="1:31" x14ac:dyDescent="0.3">
      <c r="A4045">
        <v>2761824</v>
      </c>
      <c r="B4045">
        <v>1</v>
      </c>
      <c r="C4045" t="s">
        <v>80</v>
      </c>
      <c r="D4045" t="s">
        <v>92</v>
      </c>
      <c r="E4045" t="s">
        <v>157</v>
      </c>
      <c r="F4045" t="s">
        <v>11407</v>
      </c>
      <c r="G4045" t="s">
        <v>159</v>
      </c>
      <c r="H4045" t="s">
        <v>149</v>
      </c>
      <c r="I4045" t="s">
        <v>566</v>
      </c>
      <c r="J4045" t="s">
        <v>137</v>
      </c>
      <c r="K4045" t="s">
        <v>138</v>
      </c>
      <c r="L4045" t="s">
        <v>3316</v>
      </c>
      <c r="M4045" t="s">
        <v>11408</v>
      </c>
      <c r="N4045" s="26">
        <v>2.5277777000000001E-2</v>
      </c>
      <c r="O4045">
        <v>3</v>
      </c>
      <c r="P4045">
        <v>14982</v>
      </c>
      <c r="Q4045">
        <v>11</v>
      </c>
      <c r="R4045">
        <v>614</v>
      </c>
      <c r="S4045">
        <v>41</v>
      </c>
      <c r="T4045">
        <v>1517</v>
      </c>
      <c r="U4045">
        <v>2</v>
      </c>
      <c r="V4045">
        <v>7</v>
      </c>
      <c r="W4045" s="26">
        <v>1.2740348165216944</v>
      </c>
      <c r="X4045" s="26">
        <v>76.122454303516776</v>
      </c>
      <c r="Y4045" s="26">
        <v>0.46388075372397097</v>
      </c>
      <c r="Z4045" s="26">
        <v>1.6796643246872667</v>
      </c>
      <c r="AA4045" s="26">
        <v>39.784024453155816</v>
      </c>
      <c r="AB4045" s="26">
        <v>52.740719018426077</v>
      </c>
      <c r="AC4045" s="26">
        <v>8.5729452152709484</v>
      </c>
      <c r="AD4045" s="26">
        <v>3.1152068116017333E-2</v>
      </c>
      <c r="AE4045" s="26">
        <v>180.66887495341859</v>
      </c>
    </row>
    <row r="4046" spans="1:31" x14ac:dyDescent="0.3">
      <c r="A4046">
        <v>2761779</v>
      </c>
      <c r="B4046">
        <v>2</v>
      </c>
      <c r="C4046" t="s">
        <v>80</v>
      </c>
      <c r="D4046" t="s">
        <v>82</v>
      </c>
      <c r="E4046" t="s">
        <v>141</v>
      </c>
      <c r="F4046" t="s">
        <v>4668</v>
      </c>
      <c r="G4046" t="s">
        <v>197</v>
      </c>
      <c r="H4046" t="s">
        <v>135</v>
      </c>
      <c r="I4046" t="s">
        <v>136</v>
      </c>
      <c r="J4046" t="s">
        <v>137</v>
      </c>
      <c r="K4046" t="s">
        <v>138</v>
      </c>
      <c r="L4046" t="s">
        <v>3643</v>
      </c>
      <c r="M4046" t="s">
        <v>11409</v>
      </c>
      <c r="N4046" s="26">
        <v>0.465277777</v>
      </c>
      <c r="O4046">
        <v>0</v>
      </c>
      <c r="P4046">
        <v>664</v>
      </c>
      <c r="Q4046">
        <v>0</v>
      </c>
      <c r="R4046">
        <v>0</v>
      </c>
      <c r="S4046">
        <v>0</v>
      </c>
      <c r="T4046">
        <v>28</v>
      </c>
      <c r="U4046">
        <v>0</v>
      </c>
      <c r="V4046">
        <v>0</v>
      </c>
      <c r="W4046" s="26">
        <v>0</v>
      </c>
      <c r="X4046" s="26">
        <v>105.55803483534085</v>
      </c>
      <c r="Y4046" s="26">
        <v>0</v>
      </c>
      <c r="Z4046" s="26">
        <v>0</v>
      </c>
      <c r="AA4046" s="26">
        <v>0</v>
      </c>
      <c r="AB4046" s="26">
        <v>3.8812395923717187</v>
      </c>
      <c r="AC4046" s="26">
        <v>0</v>
      </c>
      <c r="AD4046" s="26">
        <v>0</v>
      </c>
      <c r="AE4046" s="26">
        <v>109.43927442771256</v>
      </c>
    </row>
    <row r="4047" spans="1:31" x14ac:dyDescent="0.3">
      <c r="A4047">
        <v>2761724</v>
      </c>
      <c r="B4047">
        <v>1</v>
      </c>
      <c r="C4047" t="s">
        <v>80</v>
      </c>
      <c r="D4047" t="s">
        <v>83</v>
      </c>
      <c r="E4047" t="s">
        <v>132</v>
      </c>
      <c r="F4047" t="s">
        <v>11410</v>
      </c>
      <c r="G4047" t="s">
        <v>197</v>
      </c>
      <c r="H4047" t="s">
        <v>135</v>
      </c>
      <c r="I4047" t="s">
        <v>136</v>
      </c>
      <c r="J4047" t="s">
        <v>137</v>
      </c>
      <c r="K4047" t="s">
        <v>138</v>
      </c>
      <c r="L4047" t="s">
        <v>11411</v>
      </c>
      <c r="M4047" t="s">
        <v>11412</v>
      </c>
      <c r="N4047" s="26">
        <v>2.977222222</v>
      </c>
      <c r="O4047">
        <v>0</v>
      </c>
      <c r="P4047">
        <v>2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 s="26">
        <v>0</v>
      </c>
      <c r="X4047" s="26">
        <v>0.69165834932888881</v>
      </c>
      <c r="Y4047" s="26">
        <v>0</v>
      </c>
      <c r="Z4047" s="26">
        <v>0</v>
      </c>
      <c r="AA4047" s="26">
        <v>0</v>
      </c>
      <c r="AB4047" s="26">
        <v>0</v>
      </c>
      <c r="AC4047" s="26">
        <v>0</v>
      </c>
      <c r="AD4047" s="26">
        <v>0</v>
      </c>
      <c r="AE4047" s="26">
        <v>0.69165834932888881</v>
      </c>
    </row>
    <row r="4048" spans="1:31" x14ac:dyDescent="0.3">
      <c r="A4048">
        <v>2761469</v>
      </c>
      <c r="B4048">
        <v>1</v>
      </c>
      <c r="C4048" t="s">
        <v>81</v>
      </c>
      <c r="D4048" t="s">
        <v>115</v>
      </c>
      <c r="E4048" t="s">
        <v>132</v>
      </c>
      <c r="F4048" t="s">
        <v>11413</v>
      </c>
      <c r="G4048" t="s">
        <v>197</v>
      </c>
      <c r="H4048" t="s">
        <v>135</v>
      </c>
      <c r="I4048" t="s">
        <v>136</v>
      </c>
      <c r="J4048" t="s">
        <v>137</v>
      </c>
      <c r="K4048" t="s">
        <v>138</v>
      </c>
      <c r="L4048" t="s">
        <v>11414</v>
      </c>
      <c r="M4048" t="s">
        <v>3277</v>
      </c>
      <c r="N4048" s="26">
        <v>2.0474999999999999</v>
      </c>
      <c r="O4048">
        <v>0</v>
      </c>
      <c r="P4048">
        <v>1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 s="26">
        <v>0</v>
      </c>
      <c r="X4048" s="26">
        <v>0.29472278766963556</v>
      </c>
      <c r="Y4048" s="26">
        <v>0</v>
      </c>
      <c r="Z4048" s="26">
        <v>0</v>
      </c>
      <c r="AA4048" s="26">
        <v>0</v>
      </c>
      <c r="AB4048" s="26">
        <v>0</v>
      </c>
      <c r="AC4048" s="26">
        <v>0</v>
      </c>
      <c r="AD4048" s="26">
        <v>0</v>
      </c>
      <c r="AE4048" s="26">
        <v>0.29472278766963556</v>
      </c>
    </row>
    <row r="4049" spans="1:31" x14ac:dyDescent="0.3">
      <c r="A4049">
        <v>2761635</v>
      </c>
      <c r="B4049">
        <v>1</v>
      </c>
      <c r="C4049" t="s">
        <v>81</v>
      </c>
      <c r="D4049" t="s">
        <v>116</v>
      </c>
      <c r="E4049" t="s">
        <v>157</v>
      </c>
      <c r="F4049" t="s">
        <v>7166</v>
      </c>
      <c r="G4049" t="s">
        <v>159</v>
      </c>
      <c r="H4049" t="s">
        <v>149</v>
      </c>
      <c r="I4049" t="s">
        <v>136</v>
      </c>
      <c r="J4049" t="s">
        <v>137</v>
      </c>
      <c r="K4049" t="s">
        <v>138</v>
      </c>
      <c r="L4049" t="s">
        <v>11415</v>
      </c>
      <c r="M4049" t="s">
        <v>11416</v>
      </c>
      <c r="N4049" s="26">
        <v>0.186111111</v>
      </c>
      <c r="O4049">
        <v>22</v>
      </c>
      <c r="P4049">
        <v>4298</v>
      </c>
      <c r="Q4049">
        <v>556</v>
      </c>
      <c r="R4049">
        <v>497</v>
      </c>
      <c r="S4049">
        <v>50</v>
      </c>
      <c r="T4049">
        <v>498</v>
      </c>
      <c r="U4049">
        <v>6</v>
      </c>
      <c r="V4049">
        <v>0</v>
      </c>
      <c r="W4049" s="26">
        <v>0.92785124845362588</v>
      </c>
      <c r="X4049" s="26">
        <v>101.50819199840778</v>
      </c>
      <c r="Y4049" s="26">
        <v>33.994023171250802</v>
      </c>
      <c r="Z4049" s="26">
        <v>8.5042155277161164</v>
      </c>
      <c r="AA4049" s="26">
        <v>106.97837300869718</v>
      </c>
      <c r="AB4049" s="26">
        <v>37.282665475270107</v>
      </c>
      <c r="AC4049" s="26">
        <v>21.982131811176767</v>
      </c>
      <c r="AD4049" s="26">
        <v>0</v>
      </c>
      <c r="AE4049" s="26">
        <v>311.1774522409724</v>
      </c>
    </row>
    <row r="4050" spans="1:31" x14ac:dyDescent="0.3">
      <c r="A4050">
        <v>2762033</v>
      </c>
      <c r="B4050">
        <v>1</v>
      </c>
      <c r="C4050" t="s">
        <v>80</v>
      </c>
      <c r="D4050" t="s">
        <v>82</v>
      </c>
      <c r="E4050" t="s">
        <v>166</v>
      </c>
      <c r="F4050" t="s">
        <v>4974</v>
      </c>
      <c r="G4050" t="s">
        <v>425</v>
      </c>
      <c r="H4050" t="s">
        <v>135</v>
      </c>
      <c r="I4050" t="s">
        <v>136</v>
      </c>
      <c r="J4050" t="s">
        <v>137</v>
      </c>
      <c r="K4050" t="s">
        <v>138</v>
      </c>
      <c r="L4050" t="s">
        <v>11417</v>
      </c>
      <c r="M4050" t="s">
        <v>11418</v>
      </c>
      <c r="N4050" s="26">
        <v>3.841111111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52</v>
      </c>
      <c r="U4050">
        <v>0</v>
      </c>
      <c r="V4050">
        <v>0</v>
      </c>
      <c r="W4050" s="26">
        <v>0</v>
      </c>
      <c r="X4050" s="26">
        <v>0</v>
      </c>
      <c r="Y4050" s="26">
        <v>0</v>
      </c>
      <c r="Z4050" s="26">
        <v>0</v>
      </c>
      <c r="AA4050" s="26">
        <v>0</v>
      </c>
      <c r="AB4050" s="26">
        <v>62.42863795724984</v>
      </c>
      <c r="AC4050" s="26">
        <v>0</v>
      </c>
      <c r="AD4050" s="26">
        <v>0</v>
      </c>
      <c r="AE4050" s="26">
        <v>62.42863795724984</v>
      </c>
    </row>
    <row r="4051" spans="1:31" x14ac:dyDescent="0.3">
      <c r="A4051">
        <v>2761349</v>
      </c>
      <c r="B4051">
        <v>1</v>
      </c>
      <c r="C4051" t="s">
        <v>80</v>
      </c>
      <c r="D4051" t="s">
        <v>100</v>
      </c>
      <c r="E4051" t="s">
        <v>141</v>
      </c>
      <c r="F4051" t="s">
        <v>200</v>
      </c>
      <c r="G4051" t="s">
        <v>186</v>
      </c>
      <c r="H4051" t="s">
        <v>135</v>
      </c>
      <c r="I4051" t="s">
        <v>136</v>
      </c>
      <c r="J4051" t="s">
        <v>137</v>
      </c>
      <c r="K4051" t="s">
        <v>187</v>
      </c>
      <c r="L4051" t="s">
        <v>11419</v>
      </c>
      <c r="M4051" t="s">
        <v>11420</v>
      </c>
      <c r="N4051" s="26">
        <v>7.9755555549999997</v>
      </c>
      <c r="O4051">
        <v>0</v>
      </c>
      <c r="P4051">
        <v>62</v>
      </c>
      <c r="Q4051">
        <v>0</v>
      </c>
      <c r="R4051">
        <v>11</v>
      </c>
      <c r="S4051">
        <v>0</v>
      </c>
      <c r="T4051">
        <v>5</v>
      </c>
      <c r="U4051">
        <v>0</v>
      </c>
      <c r="V4051">
        <v>0</v>
      </c>
      <c r="W4051" s="26">
        <v>0</v>
      </c>
      <c r="X4051" s="26">
        <v>153.6326121335598</v>
      </c>
      <c r="Y4051" s="26">
        <v>0</v>
      </c>
      <c r="Z4051" s="26">
        <v>20.117592896759188</v>
      </c>
      <c r="AA4051" s="26">
        <v>0</v>
      </c>
      <c r="AB4051" s="26">
        <v>17.596958264635191</v>
      </c>
      <c r="AC4051" s="26">
        <v>0</v>
      </c>
      <c r="AD4051" s="26">
        <v>0</v>
      </c>
      <c r="AE4051" s="26">
        <v>191.34716329495419</v>
      </c>
    </row>
    <row r="4052" spans="1:31" x14ac:dyDescent="0.3">
      <c r="A4052">
        <v>2761449</v>
      </c>
      <c r="B4052">
        <v>1</v>
      </c>
      <c r="C4052" t="s">
        <v>80</v>
      </c>
      <c r="D4052" t="s">
        <v>82</v>
      </c>
      <c r="E4052" t="s">
        <v>132</v>
      </c>
      <c r="F4052" t="s">
        <v>11157</v>
      </c>
      <c r="G4052" t="s">
        <v>134</v>
      </c>
      <c r="H4052" t="s">
        <v>135</v>
      </c>
      <c r="I4052" t="s">
        <v>136</v>
      </c>
      <c r="J4052" t="s">
        <v>137</v>
      </c>
      <c r="K4052" t="s">
        <v>138</v>
      </c>
      <c r="L4052" t="s">
        <v>11421</v>
      </c>
      <c r="M4052" t="s">
        <v>11422</v>
      </c>
      <c r="N4052" s="26">
        <v>8.102222222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2</v>
      </c>
      <c r="U4052">
        <v>0</v>
      </c>
      <c r="V4052">
        <v>0</v>
      </c>
      <c r="W4052" s="26">
        <v>0</v>
      </c>
      <c r="X4052" s="26">
        <v>0</v>
      </c>
      <c r="Y4052" s="26">
        <v>0</v>
      </c>
      <c r="Z4052" s="26">
        <v>0</v>
      </c>
      <c r="AA4052" s="26">
        <v>0</v>
      </c>
      <c r="AB4052" s="26">
        <v>18.8920780037116</v>
      </c>
      <c r="AC4052" s="26">
        <v>0</v>
      </c>
      <c r="AD4052" s="26">
        <v>0</v>
      </c>
      <c r="AE4052" s="26">
        <v>18.8920780037116</v>
      </c>
    </row>
    <row r="4053" spans="1:31" x14ac:dyDescent="0.3">
      <c r="A4053">
        <v>2761947</v>
      </c>
      <c r="B4053">
        <v>1</v>
      </c>
      <c r="C4053" t="s">
        <v>81</v>
      </c>
      <c r="D4053" t="s">
        <v>113</v>
      </c>
      <c r="E4053" t="s">
        <v>166</v>
      </c>
      <c r="F4053" t="s">
        <v>11423</v>
      </c>
      <c r="G4053" t="s">
        <v>143</v>
      </c>
      <c r="H4053" t="s">
        <v>135</v>
      </c>
      <c r="I4053" t="s">
        <v>136</v>
      </c>
      <c r="J4053" t="s">
        <v>137</v>
      </c>
      <c r="K4053" t="s">
        <v>138</v>
      </c>
      <c r="L4053" t="s">
        <v>11424</v>
      </c>
      <c r="M4053" t="s">
        <v>11425</v>
      </c>
      <c r="N4053" s="26">
        <v>0.69527777700000004</v>
      </c>
      <c r="O4053">
        <v>0</v>
      </c>
      <c r="P4053">
        <v>44</v>
      </c>
      <c r="Q4053">
        <v>0</v>
      </c>
      <c r="R4053">
        <v>0</v>
      </c>
      <c r="S4053">
        <v>0</v>
      </c>
      <c r="T4053">
        <v>7</v>
      </c>
      <c r="U4053">
        <v>0</v>
      </c>
      <c r="V4053">
        <v>0</v>
      </c>
      <c r="W4053" s="26">
        <v>0</v>
      </c>
      <c r="X4053" s="26">
        <v>13.331653589352344</v>
      </c>
      <c r="Y4053" s="26">
        <v>0</v>
      </c>
      <c r="Z4053" s="26">
        <v>0</v>
      </c>
      <c r="AA4053" s="26">
        <v>0</v>
      </c>
      <c r="AB4053" s="26">
        <v>5.4848938814170483</v>
      </c>
      <c r="AC4053" s="26">
        <v>0</v>
      </c>
      <c r="AD4053" s="26">
        <v>0</v>
      </c>
      <c r="AE4053" s="26">
        <v>18.816547470769393</v>
      </c>
    </row>
    <row r="4054" spans="1:31" x14ac:dyDescent="0.3">
      <c r="A4054">
        <v>2762076</v>
      </c>
      <c r="B4054">
        <v>1</v>
      </c>
      <c r="C4054" t="s">
        <v>81</v>
      </c>
      <c r="D4054" t="s">
        <v>113</v>
      </c>
      <c r="E4054" t="s">
        <v>170</v>
      </c>
      <c r="F4054" t="s">
        <v>11426</v>
      </c>
      <c r="G4054" t="s">
        <v>204</v>
      </c>
      <c r="H4054" t="s">
        <v>135</v>
      </c>
      <c r="I4054" t="s">
        <v>136</v>
      </c>
      <c r="J4054" t="s">
        <v>137</v>
      </c>
      <c r="K4054" t="s">
        <v>138</v>
      </c>
      <c r="L4054" t="s">
        <v>11427</v>
      </c>
      <c r="M4054" t="s">
        <v>11428</v>
      </c>
      <c r="N4054" s="26">
        <v>2.1363888879999999</v>
      </c>
      <c r="O4054">
        <v>0</v>
      </c>
      <c r="P4054">
        <v>9</v>
      </c>
      <c r="Q4054">
        <v>0</v>
      </c>
      <c r="R4054">
        <v>0</v>
      </c>
      <c r="S4054">
        <v>0</v>
      </c>
      <c r="T4054">
        <v>1</v>
      </c>
      <c r="U4054">
        <v>0</v>
      </c>
      <c r="V4054">
        <v>0</v>
      </c>
      <c r="W4054" s="26">
        <v>0</v>
      </c>
      <c r="X4054" s="26">
        <v>3.7587366853476181</v>
      </c>
      <c r="Y4054" s="26">
        <v>0</v>
      </c>
      <c r="Z4054" s="26">
        <v>0</v>
      </c>
      <c r="AA4054" s="26">
        <v>0</v>
      </c>
      <c r="AB4054" s="26">
        <v>0.19471386675555824</v>
      </c>
      <c r="AC4054" s="26">
        <v>0</v>
      </c>
      <c r="AD4054" s="26">
        <v>0</v>
      </c>
      <c r="AE4054" s="26">
        <v>3.9534505521031762</v>
      </c>
    </row>
    <row r="4055" spans="1:31" x14ac:dyDescent="0.3">
      <c r="A4055">
        <v>2761343</v>
      </c>
      <c r="B4055">
        <v>1</v>
      </c>
      <c r="C4055" t="s">
        <v>80</v>
      </c>
      <c r="D4055" t="s">
        <v>90</v>
      </c>
      <c r="E4055" t="s">
        <v>132</v>
      </c>
      <c r="F4055" t="s">
        <v>11429</v>
      </c>
      <c r="G4055" t="s">
        <v>197</v>
      </c>
      <c r="H4055" t="s">
        <v>135</v>
      </c>
      <c r="I4055" t="s">
        <v>136</v>
      </c>
      <c r="J4055" t="s">
        <v>137</v>
      </c>
      <c r="K4055" t="s">
        <v>138</v>
      </c>
      <c r="L4055" t="s">
        <v>11430</v>
      </c>
      <c r="M4055" t="s">
        <v>11431</v>
      </c>
      <c r="N4055" s="26">
        <v>6.0547222219999997</v>
      </c>
      <c r="O4055">
        <v>0</v>
      </c>
      <c r="P4055">
        <v>6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 s="26">
        <v>0</v>
      </c>
      <c r="X4055" s="26">
        <v>8.039426327281765</v>
      </c>
      <c r="Y4055" s="26">
        <v>0</v>
      </c>
      <c r="Z4055" s="26">
        <v>0</v>
      </c>
      <c r="AA4055" s="26">
        <v>0</v>
      </c>
      <c r="AB4055" s="26">
        <v>0</v>
      </c>
      <c r="AC4055" s="26">
        <v>0</v>
      </c>
      <c r="AD4055" s="26">
        <v>0</v>
      </c>
      <c r="AE4055" s="26">
        <v>8.039426327281765</v>
      </c>
    </row>
    <row r="4056" spans="1:31" x14ac:dyDescent="0.3">
      <c r="A4056">
        <v>2762053</v>
      </c>
      <c r="B4056">
        <v>1</v>
      </c>
      <c r="C4056" t="s">
        <v>81</v>
      </c>
      <c r="D4056" t="s">
        <v>115</v>
      </c>
      <c r="E4056" t="s">
        <v>146</v>
      </c>
      <c r="F4056" t="s">
        <v>11432</v>
      </c>
      <c r="G4056" t="s">
        <v>148</v>
      </c>
      <c r="H4056" t="s">
        <v>149</v>
      </c>
      <c r="I4056" t="s">
        <v>136</v>
      </c>
      <c r="J4056" t="s">
        <v>137</v>
      </c>
      <c r="K4056" t="s">
        <v>138</v>
      </c>
      <c r="L4056" t="s">
        <v>11433</v>
      </c>
      <c r="M4056" t="s">
        <v>11434</v>
      </c>
      <c r="N4056" s="26">
        <v>3.23</v>
      </c>
      <c r="O4056">
        <v>0</v>
      </c>
      <c r="P4056">
        <v>40</v>
      </c>
      <c r="Q4056">
        <v>0</v>
      </c>
      <c r="R4056">
        <v>4</v>
      </c>
      <c r="S4056">
        <v>0</v>
      </c>
      <c r="T4056">
        <v>2</v>
      </c>
      <c r="U4056">
        <v>0</v>
      </c>
      <c r="V4056">
        <v>0</v>
      </c>
      <c r="W4056" s="26">
        <v>0</v>
      </c>
      <c r="X4056" s="26">
        <v>4.0798848382178567</v>
      </c>
      <c r="Y4056" s="26">
        <v>0</v>
      </c>
      <c r="Z4056" s="26">
        <v>25.129312812083807</v>
      </c>
      <c r="AA4056" s="26">
        <v>0</v>
      </c>
      <c r="AB4056" s="26">
        <v>2.7028279405798616</v>
      </c>
      <c r="AC4056" s="26">
        <v>0</v>
      </c>
      <c r="AD4056" s="26">
        <v>0</v>
      </c>
      <c r="AE4056" s="26">
        <v>31.912025590881527</v>
      </c>
    </row>
    <row r="4057" spans="1:31" x14ac:dyDescent="0.3">
      <c r="A4057">
        <v>2761366</v>
      </c>
      <c r="B4057">
        <v>1</v>
      </c>
      <c r="C4057" t="s">
        <v>80</v>
      </c>
      <c r="D4057" t="s">
        <v>91</v>
      </c>
      <c r="E4057" t="s">
        <v>157</v>
      </c>
      <c r="F4057" t="s">
        <v>11435</v>
      </c>
      <c r="G4057" t="s">
        <v>159</v>
      </c>
      <c r="H4057" t="s">
        <v>149</v>
      </c>
      <c r="I4057" t="s">
        <v>136</v>
      </c>
      <c r="J4057" t="s">
        <v>137</v>
      </c>
      <c r="K4057" t="s">
        <v>138</v>
      </c>
      <c r="L4057" t="s">
        <v>11436</v>
      </c>
      <c r="M4057" t="s">
        <v>11437</v>
      </c>
      <c r="N4057" s="26">
        <v>1.3333333329999999</v>
      </c>
      <c r="O4057">
        <v>0</v>
      </c>
      <c r="P4057">
        <v>49</v>
      </c>
      <c r="Q4057">
        <v>0</v>
      </c>
      <c r="R4057">
        <v>17</v>
      </c>
      <c r="S4057">
        <v>0</v>
      </c>
      <c r="T4057">
        <v>10</v>
      </c>
      <c r="U4057">
        <v>0</v>
      </c>
      <c r="V4057">
        <v>0</v>
      </c>
      <c r="W4057" s="26">
        <v>0</v>
      </c>
      <c r="X4057" s="26">
        <v>23.442539745337641</v>
      </c>
      <c r="Y4057" s="26">
        <v>0</v>
      </c>
      <c r="Z4057" s="26">
        <v>1.0032231871555912</v>
      </c>
      <c r="AA4057" s="26">
        <v>0</v>
      </c>
      <c r="AB4057" s="26">
        <v>34.66989969697822</v>
      </c>
      <c r="AC4057" s="26">
        <v>0</v>
      </c>
      <c r="AD4057" s="26">
        <v>0</v>
      </c>
      <c r="AE4057" s="26">
        <v>59.115662629471451</v>
      </c>
    </row>
    <row r="4058" spans="1:31" x14ac:dyDescent="0.3">
      <c r="A4058">
        <v>2762176</v>
      </c>
      <c r="B4058">
        <v>1</v>
      </c>
      <c r="C4058" t="s">
        <v>81</v>
      </c>
      <c r="D4058" t="s">
        <v>128</v>
      </c>
      <c r="E4058" t="s">
        <v>157</v>
      </c>
      <c r="F4058" t="s">
        <v>4464</v>
      </c>
      <c r="G4058" t="s">
        <v>159</v>
      </c>
      <c r="H4058" t="s">
        <v>149</v>
      </c>
      <c r="I4058" t="s">
        <v>136</v>
      </c>
      <c r="J4058" t="s">
        <v>137</v>
      </c>
      <c r="K4058" t="s">
        <v>138</v>
      </c>
      <c r="L4058" t="s">
        <v>11438</v>
      </c>
      <c r="M4058" t="s">
        <v>11434</v>
      </c>
      <c r="N4058" s="26">
        <v>6.9166666000000002E-2</v>
      </c>
      <c r="O4058">
        <v>0</v>
      </c>
      <c r="P4058">
        <v>572</v>
      </c>
      <c r="Q4058">
        <v>1</v>
      </c>
      <c r="R4058">
        <v>69</v>
      </c>
      <c r="S4058">
        <v>3</v>
      </c>
      <c r="T4058">
        <v>127</v>
      </c>
      <c r="U4058">
        <v>1</v>
      </c>
      <c r="V4058">
        <v>0</v>
      </c>
      <c r="W4058" s="26">
        <v>0</v>
      </c>
      <c r="X4058" s="26">
        <v>8.9187707390874778</v>
      </c>
      <c r="Y4058" s="26">
        <v>0.81002461747907528</v>
      </c>
      <c r="Z4058" s="26">
        <v>0.41651859749421599</v>
      </c>
      <c r="AA4058" s="26">
        <v>0.42656939549959205</v>
      </c>
      <c r="AB4058" s="26">
        <v>2.917032604310533</v>
      </c>
      <c r="AC4058" s="26">
        <v>0.74680900922020943</v>
      </c>
      <c r="AD4058" s="26">
        <v>0</v>
      </c>
      <c r="AE4058" s="26">
        <v>14.235724963091105</v>
      </c>
    </row>
    <row r="4059" spans="1:31" x14ac:dyDescent="0.3">
      <c r="A4059">
        <v>2762013</v>
      </c>
      <c r="B4059">
        <v>1</v>
      </c>
      <c r="C4059" t="s">
        <v>80</v>
      </c>
      <c r="D4059" t="s">
        <v>84</v>
      </c>
      <c r="E4059" t="s">
        <v>132</v>
      </c>
      <c r="F4059" t="s">
        <v>11439</v>
      </c>
      <c r="G4059" t="s">
        <v>197</v>
      </c>
      <c r="H4059" t="s">
        <v>135</v>
      </c>
      <c r="I4059" t="s">
        <v>136</v>
      </c>
      <c r="J4059" t="s">
        <v>137</v>
      </c>
      <c r="K4059" t="s">
        <v>138</v>
      </c>
      <c r="L4059" t="s">
        <v>11440</v>
      </c>
      <c r="M4059" t="s">
        <v>11441</v>
      </c>
      <c r="N4059" s="26">
        <v>5.8847222219999997</v>
      </c>
      <c r="O4059">
        <v>0</v>
      </c>
      <c r="P4059">
        <v>4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 s="26">
        <v>0</v>
      </c>
      <c r="X4059" s="26">
        <v>5.8730745017111126</v>
      </c>
      <c r="Y4059" s="26">
        <v>0</v>
      </c>
      <c r="Z4059" s="26">
        <v>0</v>
      </c>
      <c r="AA4059" s="26">
        <v>0</v>
      </c>
      <c r="AB4059" s="26">
        <v>0</v>
      </c>
      <c r="AC4059" s="26">
        <v>0</v>
      </c>
      <c r="AD4059" s="26">
        <v>0</v>
      </c>
      <c r="AE4059" s="26">
        <v>5.8730745017111126</v>
      </c>
    </row>
    <row r="4060" spans="1:31" x14ac:dyDescent="0.3">
      <c r="A4060">
        <v>2761326</v>
      </c>
      <c r="B4060">
        <v>1</v>
      </c>
      <c r="C4060" t="s">
        <v>80</v>
      </c>
      <c r="D4060" t="s">
        <v>82</v>
      </c>
      <c r="E4060" t="s">
        <v>166</v>
      </c>
      <c r="F4060" t="s">
        <v>8850</v>
      </c>
      <c r="G4060" t="s">
        <v>232</v>
      </c>
      <c r="H4060" t="s">
        <v>135</v>
      </c>
      <c r="I4060" t="s">
        <v>136</v>
      </c>
      <c r="J4060" t="s">
        <v>137</v>
      </c>
      <c r="K4060" t="s">
        <v>138</v>
      </c>
      <c r="L4060" t="s">
        <v>11442</v>
      </c>
      <c r="M4060" t="s">
        <v>11443</v>
      </c>
      <c r="N4060" s="26">
        <v>1.1286111109999999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37</v>
      </c>
      <c r="U4060">
        <v>0</v>
      </c>
      <c r="V4060">
        <v>0</v>
      </c>
      <c r="W4060" s="26">
        <v>0</v>
      </c>
      <c r="X4060" s="26">
        <v>0</v>
      </c>
      <c r="Y4060" s="26">
        <v>0</v>
      </c>
      <c r="Z4060" s="26">
        <v>0</v>
      </c>
      <c r="AA4060" s="26">
        <v>0</v>
      </c>
      <c r="AB4060" s="26">
        <v>177.86945156133774</v>
      </c>
      <c r="AC4060" s="26">
        <v>0</v>
      </c>
      <c r="AD4060" s="26">
        <v>0</v>
      </c>
      <c r="AE4060" s="26">
        <v>177.86945156133774</v>
      </c>
    </row>
    <row r="4061" spans="1:31" x14ac:dyDescent="0.3">
      <c r="A4061">
        <v>2761283</v>
      </c>
      <c r="B4061">
        <v>1</v>
      </c>
      <c r="C4061" t="s">
        <v>80</v>
      </c>
      <c r="D4061" t="s">
        <v>82</v>
      </c>
      <c r="E4061" t="s">
        <v>166</v>
      </c>
      <c r="F4061" t="s">
        <v>3449</v>
      </c>
      <c r="G4061" t="s">
        <v>143</v>
      </c>
      <c r="H4061" t="s">
        <v>135</v>
      </c>
      <c r="I4061" t="s">
        <v>136</v>
      </c>
      <c r="J4061" t="s">
        <v>137</v>
      </c>
      <c r="K4061" t="s">
        <v>138</v>
      </c>
      <c r="L4061" t="s">
        <v>11444</v>
      </c>
      <c r="M4061" t="s">
        <v>11445</v>
      </c>
      <c r="N4061" s="26">
        <v>3.3513888879999998</v>
      </c>
      <c r="O4061">
        <v>0</v>
      </c>
      <c r="P4061">
        <v>65</v>
      </c>
      <c r="Q4061">
        <v>0</v>
      </c>
      <c r="R4061">
        <v>0</v>
      </c>
      <c r="S4061">
        <v>0</v>
      </c>
      <c r="T4061">
        <v>4</v>
      </c>
      <c r="U4061">
        <v>0</v>
      </c>
      <c r="V4061">
        <v>0</v>
      </c>
      <c r="W4061" s="26">
        <v>0</v>
      </c>
      <c r="X4061" s="26">
        <v>43.092552843547431</v>
      </c>
      <c r="Y4061" s="26">
        <v>0</v>
      </c>
      <c r="Z4061" s="26">
        <v>0</v>
      </c>
      <c r="AA4061" s="26">
        <v>0</v>
      </c>
      <c r="AB4061" s="26">
        <v>2.8280250052250042</v>
      </c>
      <c r="AC4061" s="26">
        <v>0</v>
      </c>
      <c r="AD4061" s="26">
        <v>0</v>
      </c>
      <c r="AE4061" s="26">
        <v>45.920577848772432</v>
      </c>
    </row>
    <row r="4062" spans="1:31" x14ac:dyDescent="0.3">
      <c r="A4062">
        <v>2761801</v>
      </c>
      <c r="B4062">
        <v>1</v>
      </c>
      <c r="C4062" t="s">
        <v>80</v>
      </c>
      <c r="D4062" t="s">
        <v>85</v>
      </c>
      <c r="E4062" t="s">
        <v>132</v>
      </c>
      <c r="F4062" t="s">
        <v>11446</v>
      </c>
      <c r="G4062" t="s">
        <v>134</v>
      </c>
      <c r="H4062" t="s">
        <v>135</v>
      </c>
      <c r="I4062" t="s">
        <v>136</v>
      </c>
      <c r="J4062" t="s">
        <v>137</v>
      </c>
      <c r="K4062" t="s">
        <v>138</v>
      </c>
      <c r="L4062" t="s">
        <v>11447</v>
      </c>
      <c r="M4062" t="s">
        <v>11448</v>
      </c>
      <c r="N4062" s="26">
        <v>3.5249999999999999</v>
      </c>
      <c r="O4062">
        <v>0</v>
      </c>
      <c r="P4062">
        <v>9</v>
      </c>
      <c r="Q4062">
        <v>0</v>
      </c>
      <c r="R4062">
        <v>0</v>
      </c>
      <c r="S4062">
        <v>0</v>
      </c>
      <c r="T4062">
        <v>1</v>
      </c>
      <c r="U4062">
        <v>0</v>
      </c>
      <c r="V4062">
        <v>0</v>
      </c>
      <c r="W4062" s="26">
        <v>0</v>
      </c>
      <c r="X4062" s="26">
        <v>33.419124836680702</v>
      </c>
      <c r="Y4062" s="26">
        <v>0</v>
      </c>
      <c r="Z4062" s="26">
        <v>0</v>
      </c>
      <c r="AA4062" s="26">
        <v>0</v>
      </c>
      <c r="AB4062" s="26">
        <v>2.4009132982236765</v>
      </c>
      <c r="AC4062" s="26">
        <v>0</v>
      </c>
      <c r="AD4062" s="26">
        <v>0</v>
      </c>
      <c r="AE4062" s="26">
        <v>35.820038134904379</v>
      </c>
    </row>
    <row r="4063" spans="1:31" x14ac:dyDescent="0.3">
      <c r="A4063">
        <v>2761515</v>
      </c>
      <c r="B4063">
        <v>1</v>
      </c>
      <c r="C4063" t="s">
        <v>81</v>
      </c>
      <c r="D4063" t="s">
        <v>113</v>
      </c>
      <c r="E4063" t="s">
        <v>152</v>
      </c>
      <c r="F4063" t="s">
        <v>11449</v>
      </c>
      <c r="G4063" t="s">
        <v>159</v>
      </c>
      <c r="H4063" t="s">
        <v>149</v>
      </c>
      <c r="I4063" t="s">
        <v>136</v>
      </c>
      <c r="J4063" t="s">
        <v>137</v>
      </c>
      <c r="K4063" t="s">
        <v>138</v>
      </c>
      <c r="L4063" t="s">
        <v>11450</v>
      </c>
      <c r="M4063" t="s">
        <v>11451</v>
      </c>
      <c r="N4063" s="26">
        <v>0.13</v>
      </c>
      <c r="O4063">
        <v>3</v>
      </c>
      <c r="P4063">
        <v>558</v>
      </c>
      <c r="Q4063">
        <v>2</v>
      </c>
      <c r="R4063">
        <v>39</v>
      </c>
      <c r="S4063">
        <v>0</v>
      </c>
      <c r="T4063">
        <v>15</v>
      </c>
      <c r="U4063">
        <v>0</v>
      </c>
      <c r="V4063">
        <v>0</v>
      </c>
      <c r="W4063" s="26">
        <v>1.8369917525037003</v>
      </c>
      <c r="X4063" s="26">
        <v>7.8507955702811767</v>
      </c>
      <c r="Y4063" s="26">
        <v>1.7247666443280001E-2</v>
      </c>
      <c r="Z4063" s="26">
        <v>0.563704838932365</v>
      </c>
      <c r="AA4063" s="26">
        <v>0</v>
      </c>
      <c r="AB4063" s="26">
        <v>1.1160125176343001</v>
      </c>
      <c r="AC4063" s="26">
        <v>0</v>
      </c>
      <c r="AD4063" s="26">
        <v>0</v>
      </c>
      <c r="AE4063" s="26">
        <v>11.384752345794821</v>
      </c>
    </row>
    <row r="4064" spans="1:31" x14ac:dyDescent="0.3">
      <c r="A4064">
        <v>2761807</v>
      </c>
      <c r="B4064">
        <v>1</v>
      </c>
      <c r="C4064" t="s">
        <v>80</v>
      </c>
      <c r="D4064" t="s">
        <v>84</v>
      </c>
      <c r="E4064" t="s">
        <v>132</v>
      </c>
      <c r="F4064" t="s">
        <v>11452</v>
      </c>
      <c r="G4064" t="s">
        <v>197</v>
      </c>
      <c r="H4064" t="s">
        <v>135</v>
      </c>
      <c r="I4064" t="s">
        <v>136</v>
      </c>
      <c r="J4064" t="s">
        <v>137</v>
      </c>
      <c r="K4064" t="s">
        <v>138</v>
      </c>
      <c r="L4064" t="s">
        <v>11453</v>
      </c>
      <c r="M4064" t="s">
        <v>11454</v>
      </c>
      <c r="N4064" s="26">
        <v>4.341111111</v>
      </c>
      <c r="O4064">
        <v>0</v>
      </c>
      <c r="P4064">
        <v>3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 s="26">
        <v>0</v>
      </c>
      <c r="X4064" s="26">
        <v>2.5825060548952634</v>
      </c>
      <c r="Y4064" s="26">
        <v>0</v>
      </c>
      <c r="Z4064" s="26">
        <v>0</v>
      </c>
      <c r="AA4064" s="26">
        <v>0</v>
      </c>
      <c r="AB4064" s="26">
        <v>0</v>
      </c>
      <c r="AC4064" s="26">
        <v>0</v>
      </c>
      <c r="AD4064" s="26">
        <v>0</v>
      </c>
      <c r="AE4064" s="26">
        <v>2.5825060548952634</v>
      </c>
    </row>
    <row r="4065" spans="1:31" x14ac:dyDescent="0.3">
      <c r="A4065">
        <v>2761738</v>
      </c>
      <c r="B4065">
        <v>1</v>
      </c>
      <c r="C4065" t="s">
        <v>81</v>
      </c>
      <c r="D4065" t="s">
        <v>120</v>
      </c>
      <c r="E4065" t="s">
        <v>170</v>
      </c>
      <c r="F4065" t="s">
        <v>11455</v>
      </c>
      <c r="G4065" t="s">
        <v>143</v>
      </c>
      <c r="H4065" t="s">
        <v>135</v>
      </c>
      <c r="I4065" t="s">
        <v>136</v>
      </c>
      <c r="J4065" t="s">
        <v>137</v>
      </c>
      <c r="K4065" t="s">
        <v>138</v>
      </c>
      <c r="L4065" t="s">
        <v>11456</v>
      </c>
      <c r="M4065" t="s">
        <v>11457</v>
      </c>
      <c r="N4065" s="26">
        <v>0.74027777699999997</v>
      </c>
      <c r="O4065">
        <v>0</v>
      </c>
      <c r="P4065">
        <v>196</v>
      </c>
      <c r="Q4065">
        <v>0</v>
      </c>
      <c r="R4065">
        <v>9</v>
      </c>
      <c r="S4065">
        <v>0</v>
      </c>
      <c r="T4065">
        <v>4</v>
      </c>
      <c r="U4065">
        <v>0</v>
      </c>
      <c r="V4065">
        <v>0</v>
      </c>
      <c r="W4065" s="26">
        <v>0</v>
      </c>
      <c r="X4065" s="26">
        <v>27.199788283867971</v>
      </c>
      <c r="Y4065" s="26">
        <v>0</v>
      </c>
      <c r="Z4065" s="26">
        <v>0.3333961037381975</v>
      </c>
      <c r="AA4065" s="26">
        <v>0</v>
      </c>
      <c r="AB4065" s="26">
        <v>1.4721497614172738</v>
      </c>
      <c r="AC4065" s="26">
        <v>0</v>
      </c>
      <c r="AD4065" s="26">
        <v>0</v>
      </c>
      <c r="AE4065" s="26">
        <v>29.005334149023444</v>
      </c>
    </row>
    <row r="4066" spans="1:31" x14ac:dyDescent="0.3">
      <c r="A4066">
        <v>2762199</v>
      </c>
      <c r="B4066">
        <v>1</v>
      </c>
      <c r="C4066" t="s">
        <v>81</v>
      </c>
      <c r="D4066" t="s">
        <v>127</v>
      </c>
      <c r="E4066" t="s">
        <v>166</v>
      </c>
      <c r="F4066" t="s">
        <v>11458</v>
      </c>
      <c r="G4066" t="s">
        <v>204</v>
      </c>
      <c r="H4066" t="s">
        <v>135</v>
      </c>
      <c r="I4066" t="s">
        <v>136</v>
      </c>
      <c r="J4066" t="s">
        <v>137</v>
      </c>
      <c r="K4066" t="s">
        <v>138</v>
      </c>
      <c r="L4066" t="s">
        <v>11459</v>
      </c>
      <c r="M4066" t="s">
        <v>11460</v>
      </c>
      <c r="N4066" s="26">
        <v>2.971666666</v>
      </c>
      <c r="O4066">
        <v>0</v>
      </c>
      <c r="P4066">
        <v>13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 s="26">
        <v>0</v>
      </c>
      <c r="X4066" s="26">
        <v>6.5675301609130985</v>
      </c>
      <c r="Y4066" s="26">
        <v>0</v>
      </c>
      <c r="Z4066" s="26">
        <v>0</v>
      </c>
      <c r="AA4066" s="26">
        <v>0</v>
      </c>
      <c r="AB4066" s="26">
        <v>0</v>
      </c>
      <c r="AC4066" s="26">
        <v>0</v>
      </c>
      <c r="AD4066" s="26">
        <v>0</v>
      </c>
      <c r="AE4066" s="26">
        <v>6.5675301609130985</v>
      </c>
    </row>
    <row r="4067" spans="1:31" x14ac:dyDescent="0.3">
      <c r="A4067">
        <v>2761950</v>
      </c>
      <c r="B4067">
        <v>1</v>
      </c>
      <c r="C4067" t="s">
        <v>81</v>
      </c>
      <c r="D4067" t="s">
        <v>112</v>
      </c>
      <c r="E4067" t="s">
        <v>157</v>
      </c>
      <c r="F4067" t="s">
        <v>11461</v>
      </c>
      <c r="G4067" t="s">
        <v>159</v>
      </c>
      <c r="H4067" t="s">
        <v>149</v>
      </c>
      <c r="I4067" t="s">
        <v>136</v>
      </c>
      <c r="J4067" t="s">
        <v>137</v>
      </c>
      <c r="K4067" t="s">
        <v>138</v>
      </c>
      <c r="L4067" t="s">
        <v>11462</v>
      </c>
      <c r="M4067" t="s">
        <v>11463</v>
      </c>
      <c r="N4067" s="26">
        <v>0.52083333300000001</v>
      </c>
      <c r="O4067">
        <v>31</v>
      </c>
      <c r="P4067">
        <v>17424</v>
      </c>
      <c r="Q4067">
        <v>40</v>
      </c>
      <c r="R4067">
        <v>887</v>
      </c>
      <c r="S4067">
        <v>43</v>
      </c>
      <c r="T4067">
        <v>2008</v>
      </c>
      <c r="U4067">
        <v>8</v>
      </c>
      <c r="V4067">
        <v>2</v>
      </c>
      <c r="W4067" s="26">
        <v>18.998999124791265</v>
      </c>
      <c r="X4067" s="26">
        <v>971.14911624799402</v>
      </c>
      <c r="Y4067" s="26">
        <v>17.8613864478225</v>
      </c>
      <c r="Z4067" s="26">
        <v>48.196051315592285</v>
      </c>
      <c r="AA4067" s="26">
        <v>128.62077049221256</v>
      </c>
      <c r="AB4067" s="26">
        <v>495.13362382557057</v>
      </c>
      <c r="AC4067" s="26">
        <v>87.96930194259042</v>
      </c>
      <c r="AD4067" s="26">
        <v>6.7768253149992193</v>
      </c>
      <c r="AE4067" s="26">
        <v>1774.7060747115729</v>
      </c>
    </row>
    <row r="4068" spans="1:31" x14ac:dyDescent="0.3">
      <c r="A4068">
        <v>2761303</v>
      </c>
      <c r="B4068">
        <v>1</v>
      </c>
      <c r="C4068" t="s">
        <v>80</v>
      </c>
      <c r="D4068" t="s">
        <v>94</v>
      </c>
      <c r="E4068" t="s">
        <v>175</v>
      </c>
      <c r="F4068" t="s">
        <v>4470</v>
      </c>
      <c r="G4068" t="s">
        <v>159</v>
      </c>
      <c r="H4068" t="s">
        <v>149</v>
      </c>
      <c r="I4068" t="s">
        <v>136</v>
      </c>
      <c r="J4068" t="s">
        <v>137</v>
      </c>
      <c r="K4068" t="s">
        <v>138</v>
      </c>
      <c r="L4068" t="s">
        <v>11464</v>
      </c>
      <c r="M4068" t="s">
        <v>11465</v>
      </c>
      <c r="N4068" s="26">
        <v>8.6944443999999996E-2</v>
      </c>
      <c r="O4068">
        <v>2</v>
      </c>
      <c r="P4068">
        <v>997</v>
      </c>
      <c r="Q4068">
        <v>103</v>
      </c>
      <c r="R4068">
        <v>434</v>
      </c>
      <c r="S4068">
        <v>33</v>
      </c>
      <c r="T4068">
        <v>183</v>
      </c>
      <c r="U4068">
        <v>10</v>
      </c>
      <c r="V4068">
        <v>0</v>
      </c>
      <c r="W4068" s="26">
        <v>3.5413712219645996E-2</v>
      </c>
      <c r="X4068" s="26">
        <v>20.603462670418931</v>
      </c>
      <c r="Y4068" s="26">
        <v>1.2472116481691073</v>
      </c>
      <c r="Z4068" s="26">
        <v>1.7795753652281465</v>
      </c>
      <c r="AA4068" s="26">
        <v>26.436273472671495</v>
      </c>
      <c r="AB4068" s="26">
        <v>5.3738386833606571</v>
      </c>
      <c r="AC4068" s="26">
        <v>28.719180853002761</v>
      </c>
      <c r="AD4068" s="26">
        <v>0</v>
      </c>
      <c r="AE4068" s="26">
        <v>84.194956405070741</v>
      </c>
    </row>
    <row r="4069" spans="1:31" x14ac:dyDescent="0.3">
      <c r="A4069">
        <v>2761933</v>
      </c>
      <c r="B4069">
        <v>1</v>
      </c>
      <c r="C4069" t="s">
        <v>80</v>
      </c>
      <c r="D4069" t="s">
        <v>98</v>
      </c>
      <c r="E4069" t="s">
        <v>132</v>
      </c>
      <c r="F4069" t="s">
        <v>11466</v>
      </c>
      <c r="G4069" t="s">
        <v>197</v>
      </c>
      <c r="H4069" t="s">
        <v>135</v>
      </c>
      <c r="I4069" t="s">
        <v>136</v>
      </c>
      <c r="J4069" t="s">
        <v>137</v>
      </c>
      <c r="K4069" t="s">
        <v>138</v>
      </c>
      <c r="L4069" t="s">
        <v>11467</v>
      </c>
      <c r="M4069" t="s">
        <v>11468</v>
      </c>
      <c r="N4069" s="26">
        <v>3.1719444440000002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1</v>
      </c>
      <c r="U4069">
        <v>0</v>
      </c>
      <c r="V4069">
        <v>0</v>
      </c>
      <c r="W4069" s="26">
        <v>0</v>
      </c>
      <c r="X4069" s="26">
        <v>0</v>
      </c>
      <c r="Y4069" s="26">
        <v>0</v>
      </c>
      <c r="Z4069" s="26">
        <v>0</v>
      </c>
      <c r="AA4069" s="26">
        <v>0</v>
      </c>
      <c r="AB4069" s="26">
        <v>0</v>
      </c>
      <c r="AC4069" s="26">
        <v>0</v>
      </c>
      <c r="AD4069" s="26">
        <v>0</v>
      </c>
      <c r="AE4069" s="26">
        <v>0</v>
      </c>
    </row>
    <row r="4070" spans="1:31" x14ac:dyDescent="0.3">
      <c r="A4070">
        <v>2762102</v>
      </c>
      <c r="B4070">
        <v>1</v>
      </c>
      <c r="C4070" t="s">
        <v>80</v>
      </c>
      <c r="D4070" t="s">
        <v>93</v>
      </c>
      <c r="E4070" t="s">
        <v>170</v>
      </c>
      <c r="F4070" t="s">
        <v>11469</v>
      </c>
      <c r="G4070" t="s">
        <v>204</v>
      </c>
      <c r="H4070" t="s">
        <v>135</v>
      </c>
      <c r="I4070" t="s">
        <v>136</v>
      </c>
      <c r="J4070" t="s">
        <v>137</v>
      </c>
      <c r="K4070" t="s">
        <v>138</v>
      </c>
      <c r="L4070" t="s">
        <v>11470</v>
      </c>
      <c r="M4070" t="s">
        <v>3498</v>
      </c>
      <c r="N4070" s="26">
        <v>1.0263888880000001</v>
      </c>
      <c r="O4070">
        <v>0</v>
      </c>
      <c r="P4070">
        <v>11</v>
      </c>
      <c r="Q4070">
        <v>0</v>
      </c>
      <c r="R4070">
        <v>1</v>
      </c>
      <c r="S4070">
        <v>0</v>
      </c>
      <c r="T4070">
        <v>3</v>
      </c>
      <c r="U4070">
        <v>0</v>
      </c>
      <c r="V4070">
        <v>0</v>
      </c>
      <c r="W4070" s="26">
        <v>0</v>
      </c>
      <c r="X4070" s="26">
        <v>5.0429463118085547</v>
      </c>
      <c r="Y4070" s="26">
        <v>0</v>
      </c>
      <c r="Z4070" s="26">
        <v>0.83285732372610044</v>
      </c>
      <c r="AA4070" s="26">
        <v>0</v>
      </c>
      <c r="AB4070" s="26">
        <v>0.38934973407581358</v>
      </c>
      <c r="AC4070" s="26">
        <v>0</v>
      </c>
      <c r="AD4070" s="26">
        <v>0</v>
      </c>
      <c r="AE4070" s="26">
        <v>6.2651533696104691</v>
      </c>
    </row>
    <row r="4071" spans="1:31" x14ac:dyDescent="0.3">
      <c r="A4071">
        <v>2762002</v>
      </c>
      <c r="B4071">
        <v>1</v>
      </c>
      <c r="C4071" t="s">
        <v>81</v>
      </c>
      <c r="D4071" t="s">
        <v>127</v>
      </c>
      <c r="E4071" t="s">
        <v>146</v>
      </c>
      <c r="F4071" t="s">
        <v>11471</v>
      </c>
      <c r="G4071" t="s">
        <v>154</v>
      </c>
      <c r="H4071" t="s">
        <v>149</v>
      </c>
      <c r="I4071" t="s">
        <v>136</v>
      </c>
      <c r="J4071" t="s">
        <v>137</v>
      </c>
      <c r="K4071" t="s">
        <v>138</v>
      </c>
      <c r="L4071" t="s">
        <v>11472</v>
      </c>
      <c r="M4071" t="s">
        <v>11368</v>
      </c>
      <c r="N4071" s="26">
        <v>2.2008333329999998</v>
      </c>
      <c r="O4071">
        <v>2</v>
      </c>
      <c r="P4071">
        <v>344</v>
      </c>
      <c r="Q4071">
        <v>0</v>
      </c>
      <c r="R4071">
        <v>15</v>
      </c>
      <c r="S4071">
        <v>0</v>
      </c>
      <c r="T4071">
        <v>19</v>
      </c>
      <c r="U4071">
        <v>0</v>
      </c>
      <c r="V4071">
        <v>0</v>
      </c>
      <c r="W4071" s="26">
        <v>1.2994518002933333</v>
      </c>
      <c r="X4071" s="26">
        <v>49.050640339514985</v>
      </c>
      <c r="Y4071" s="26">
        <v>0</v>
      </c>
      <c r="Z4071" s="26">
        <v>1.5444527658507292</v>
      </c>
      <c r="AA4071" s="26">
        <v>0</v>
      </c>
      <c r="AB4071" s="26">
        <v>8.8993028951250004</v>
      </c>
      <c r="AC4071" s="26">
        <v>0</v>
      </c>
      <c r="AD4071" s="26">
        <v>0</v>
      </c>
      <c r="AE4071" s="26">
        <v>60.79384780078405</v>
      </c>
    </row>
    <row r="4072" spans="1:31" x14ac:dyDescent="0.3">
      <c r="A4072">
        <v>2761787</v>
      </c>
      <c r="B4072">
        <v>1</v>
      </c>
      <c r="C4072" t="s">
        <v>80</v>
      </c>
      <c r="D4072" t="s">
        <v>93</v>
      </c>
      <c r="E4072" t="s">
        <v>170</v>
      </c>
      <c r="F4072" t="s">
        <v>11473</v>
      </c>
      <c r="G4072" t="s">
        <v>204</v>
      </c>
      <c r="H4072" t="s">
        <v>135</v>
      </c>
      <c r="I4072" t="s">
        <v>136</v>
      </c>
      <c r="J4072" t="s">
        <v>137</v>
      </c>
      <c r="K4072" t="s">
        <v>138</v>
      </c>
      <c r="L4072" t="s">
        <v>11474</v>
      </c>
      <c r="M4072" t="s">
        <v>11475</v>
      </c>
      <c r="N4072" s="26">
        <v>3.9866666660000001</v>
      </c>
      <c r="O4072">
        <v>0</v>
      </c>
      <c r="P4072">
        <v>5</v>
      </c>
      <c r="Q4072">
        <v>0</v>
      </c>
      <c r="R4072">
        <v>0</v>
      </c>
      <c r="S4072">
        <v>0</v>
      </c>
      <c r="T4072">
        <v>4</v>
      </c>
      <c r="U4072">
        <v>0</v>
      </c>
      <c r="V4072">
        <v>0</v>
      </c>
      <c r="W4072" s="26">
        <v>0</v>
      </c>
      <c r="X4072" s="26">
        <v>7.5520111463361452</v>
      </c>
      <c r="Y4072" s="26">
        <v>0</v>
      </c>
      <c r="Z4072" s="26">
        <v>0</v>
      </c>
      <c r="AA4072" s="26">
        <v>0</v>
      </c>
      <c r="AB4072" s="26">
        <v>8.6612697657068711</v>
      </c>
      <c r="AC4072" s="26">
        <v>0</v>
      </c>
      <c r="AD4072" s="26">
        <v>0</v>
      </c>
      <c r="AE4072" s="26">
        <v>16.213280912043018</v>
      </c>
    </row>
    <row r="4073" spans="1:31" x14ac:dyDescent="0.3">
      <c r="A4073">
        <v>2762125</v>
      </c>
      <c r="B4073">
        <v>1</v>
      </c>
      <c r="C4073" t="s">
        <v>81</v>
      </c>
      <c r="D4073" t="s">
        <v>122</v>
      </c>
      <c r="E4073" t="s">
        <v>146</v>
      </c>
      <c r="F4073" t="s">
        <v>11476</v>
      </c>
      <c r="G4073" t="s">
        <v>159</v>
      </c>
      <c r="H4073" t="s">
        <v>149</v>
      </c>
      <c r="I4073" t="s">
        <v>136</v>
      </c>
      <c r="J4073" t="s">
        <v>137</v>
      </c>
      <c r="K4073" t="s">
        <v>138</v>
      </c>
      <c r="L4073" t="s">
        <v>11477</v>
      </c>
      <c r="M4073" t="s">
        <v>11478</v>
      </c>
      <c r="N4073" s="26">
        <v>0.72972222200000003</v>
      </c>
      <c r="O4073">
        <v>0</v>
      </c>
      <c r="P4073">
        <v>1338</v>
      </c>
      <c r="Q4073">
        <v>0</v>
      </c>
      <c r="R4073">
        <v>3</v>
      </c>
      <c r="S4073">
        <v>3</v>
      </c>
      <c r="T4073">
        <v>94</v>
      </c>
      <c r="U4073">
        <v>0</v>
      </c>
      <c r="V4073">
        <v>0</v>
      </c>
      <c r="W4073" s="26">
        <v>0</v>
      </c>
      <c r="X4073" s="26">
        <v>318.90132143995709</v>
      </c>
      <c r="Y4073" s="26">
        <v>0</v>
      </c>
      <c r="Z4073" s="26">
        <v>0.98756088823652866</v>
      </c>
      <c r="AA4073" s="26">
        <v>45.020517055478017</v>
      </c>
      <c r="AB4073" s="26">
        <v>76.69053834633813</v>
      </c>
      <c r="AC4073" s="26">
        <v>0</v>
      </c>
      <c r="AD4073" s="26">
        <v>0</v>
      </c>
      <c r="AE4073" s="26">
        <v>441.5999377300098</v>
      </c>
    </row>
    <row r="4074" spans="1:31" x14ac:dyDescent="0.3">
      <c r="A4074">
        <v>2761916</v>
      </c>
      <c r="B4074">
        <v>1</v>
      </c>
      <c r="C4074" t="s">
        <v>80</v>
      </c>
      <c r="D4074" t="s">
        <v>95</v>
      </c>
      <c r="E4074" t="s">
        <v>132</v>
      </c>
      <c r="F4074" t="s">
        <v>11479</v>
      </c>
      <c r="G4074" t="s">
        <v>134</v>
      </c>
      <c r="H4074" t="s">
        <v>135</v>
      </c>
      <c r="I4074" t="s">
        <v>136</v>
      </c>
      <c r="J4074" t="s">
        <v>137</v>
      </c>
      <c r="K4074" t="s">
        <v>138</v>
      </c>
      <c r="L4074" t="s">
        <v>11480</v>
      </c>
      <c r="M4074" t="s">
        <v>11481</v>
      </c>
      <c r="N4074" s="26">
        <v>3.9591666659999998</v>
      </c>
      <c r="O4074">
        <v>0</v>
      </c>
      <c r="P4074">
        <v>33</v>
      </c>
      <c r="Q4074">
        <v>0</v>
      </c>
      <c r="R4074">
        <v>0</v>
      </c>
      <c r="S4074">
        <v>0</v>
      </c>
      <c r="T4074">
        <v>1</v>
      </c>
      <c r="U4074">
        <v>0</v>
      </c>
      <c r="V4074">
        <v>0</v>
      </c>
      <c r="W4074" s="26">
        <v>0</v>
      </c>
      <c r="X4074" s="26">
        <v>57.323398795320863</v>
      </c>
      <c r="Y4074" s="26">
        <v>0</v>
      </c>
      <c r="Z4074" s="26">
        <v>0</v>
      </c>
      <c r="AA4074" s="26">
        <v>0</v>
      </c>
      <c r="AB4074" s="26">
        <v>5.4240527382794443</v>
      </c>
      <c r="AC4074" s="26">
        <v>0</v>
      </c>
      <c r="AD4074" s="26">
        <v>0</v>
      </c>
      <c r="AE4074" s="26">
        <v>62.747451533600305</v>
      </c>
    </row>
    <row r="4075" spans="1:31" x14ac:dyDescent="0.3">
      <c r="A4075">
        <v>2761378</v>
      </c>
      <c r="B4075">
        <v>1</v>
      </c>
      <c r="C4075" t="s">
        <v>80</v>
      </c>
      <c r="D4075" t="s">
        <v>84</v>
      </c>
      <c r="E4075" t="s">
        <v>141</v>
      </c>
      <c r="F4075" t="s">
        <v>7441</v>
      </c>
      <c r="G4075" t="s">
        <v>186</v>
      </c>
      <c r="H4075" t="s">
        <v>135</v>
      </c>
      <c r="I4075" t="s">
        <v>136</v>
      </c>
      <c r="J4075" t="s">
        <v>137</v>
      </c>
      <c r="K4075" t="s">
        <v>187</v>
      </c>
      <c r="L4075" t="s">
        <v>11482</v>
      </c>
      <c r="M4075" t="s">
        <v>11483</v>
      </c>
      <c r="N4075" s="26">
        <v>7.6780555550000003</v>
      </c>
      <c r="O4075">
        <v>0</v>
      </c>
      <c r="P4075">
        <v>1136</v>
      </c>
      <c r="Q4075">
        <v>0</v>
      </c>
      <c r="R4075">
        <v>0</v>
      </c>
      <c r="S4075">
        <v>0</v>
      </c>
      <c r="T4075">
        <v>114</v>
      </c>
      <c r="U4075">
        <v>0</v>
      </c>
      <c r="V4075">
        <v>0</v>
      </c>
      <c r="W4075" s="26">
        <v>0</v>
      </c>
      <c r="X4075" s="26">
        <v>2068.503067748451</v>
      </c>
      <c r="Y4075" s="26">
        <v>0</v>
      </c>
      <c r="Z4075" s="26">
        <v>0</v>
      </c>
      <c r="AA4075" s="26">
        <v>0</v>
      </c>
      <c r="AB4075" s="26">
        <v>846.63761645498755</v>
      </c>
      <c r="AC4075" s="26">
        <v>0</v>
      </c>
      <c r="AD4075" s="26">
        <v>0</v>
      </c>
      <c r="AE4075" s="26">
        <v>2915.1406842034385</v>
      </c>
    </row>
    <row r="4076" spans="1:31" x14ac:dyDescent="0.3">
      <c r="A4076">
        <v>2762165</v>
      </c>
      <c r="B4076">
        <v>1</v>
      </c>
      <c r="C4076" t="s">
        <v>80</v>
      </c>
      <c r="D4076" t="s">
        <v>110</v>
      </c>
      <c r="E4076" t="s">
        <v>132</v>
      </c>
      <c r="F4076" t="s">
        <v>11484</v>
      </c>
      <c r="G4076" t="s">
        <v>197</v>
      </c>
      <c r="H4076" t="s">
        <v>135</v>
      </c>
      <c r="I4076" t="s">
        <v>136</v>
      </c>
      <c r="J4076" t="s">
        <v>137</v>
      </c>
      <c r="K4076" t="s">
        <v>138</v>
      </c>
      <c r="L4076" t="s">
        <v>11485</v>
      </c>
      <c r="M4076" t="s">
        <v>11486</v>
      </c>
      <c r="N4076" s="26">
        <v>3.3869444440000001</v>
      </c>
      <c r="O4076">
        <v>0</v>
      </c>
      <c r="P4076">
        <v>1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 s="26">
        <v>0</v>
      </c>
      <c r="X4076" s="26">
        <v>2.0168814842413676</v>
      </c>
      <c r="Y4076" s="26">
        <v>0</v>
      </c>
      <c r="Z4076" s="26">
        <v>0</v>
      </c>
      <c r="AA4076" s="26">
        <v>0</v>
      </c>
      <c r="AB4076" s="26">
        <v>0</v>
      </c>
      <c r="AC4076" s="26">
        <v>0</v>
      </c>
      <c r="AD4076" s="26">
        <v>0</v>
      </c>
      <c r="AE4076" s="26">
        <v>2.0168814842413676</v>
      </c>
    </row>
    <row r="4077" spans="1:31" x14ac:dyDescent="0.3">
      <c r="A4077">
        <v>2761398</v>
      </c>
      <c r="B4077">
        <v>1</v>
      </c>
      <c r="C4077" t="s">
        <v>80</v>
      </c>
      <c r="D4077" t="s">
        <v>103</v>
      </c>
      <c r="E4077" t="s">
        <v>175</v>
      </c>
      <c r="F4077" t="s">
        <v>6775</v>
      </c>
      <c r="G4077" t="s">
        <v>186</v>
      </c>
      <c r="H4077" t="s">
        <v>149</v>
      </c>
      <c r="I4077" t="s">
        <v>136</v>
      </c>
      <c r="J4077" t="s">
        <v>137</v>
      </c>
      <c r="K4077" t="s">
        <v>187</v>
      </c>
      <c r="L4077" t="s">
        <v>11487</v>
      </c>
      <c r="M4077" t="s">
        <v>11488</v>
      </c>
      <c r="N4077" s="26">
        <v>7.6677777770000004</v>
      </c>
      <c r="O4077">
        <v>1</v>
      </c>
      <c r="P4077">
        <v>1737</v>
      </c>
      <c r="Q4077">
        <v>37</v>
      </c>
      <c r="R4077">
        <v>186</v>
      </c>
      <c r="S4077">
        <v>19</v>
      </c>
      <c r="T4077">
        <v>232</v>
      </c>
      <c r="U4077">
        <v>1</v>
      </c>
      <c r="V4077">
        <v>1</v>
      </c>
      <c r="W4077" s="26">
        <v>0.46499587329990888</v>
      </c>
      <c r="X4077" s="26">
        <v>3825.8352574659893</v>
      </c>
      <c r="Y4077" s="26">
        <v>119.53133582319219</v>
      </c>
      <c r="Z4077" s="26">
        <v>238.30948882062859</v>
      </c>
      <c r="AA4077" s="26">
        <v>429.78221203480388</v>
      </c>
      <c r="AB4077" s="26">
        <v>2364.8727234582248</v>
      </c>
      <c r="AC4077" s="26">
        <v>1046.0176331985815</v>
      </c>
      <c r="AD4077" s="26">
        <v>50.105813041952139</v>
      </c>
      <c r="AE4077" s="26">
        <v>8074.9194597166725</v>
      </c>
    </row>
    <row r="4078" spans="1:31" x14ac:dyDescent="0.3">
      <c r="A4078">
        <v>2763387</v>
      </c>
      <c r="B4078">
        <v>1</v>
      </c>
      <c r="C4078" t="s">
        <v>80</v>
      </c>
      <c r="D4078" t="s">
        <v>97</v>
      </c>
      <c r="E4078" t="s">
        <v>157</v>
      </c>
      <c r="F4078" t="s">
        <v>1964</v>
      </c>
      <c r="G4078" t="s">
        <v>628</v>
      </c>
      <c r="H4078" t="s">
        <v>149</v>
      </c>
      <c r="I4078" t="s">
        <v>136</v>
      </c>
      <c r="J4078" t="s">
        <v>137</v>
      </c>
      <c r="K4078" t="s">
        <v>187</v>
      </c>
      <c r="L4078" t="s">
        <v>11489</v>
      </c>
      <c r="M4078" t="s">
        <v>11490</v>
      </c>
      <c r="N4078" s="26">
        <v>1.372777777</v>
      </c>
      <c r="O4078">
        <v>0</v>
      </c>
      <c r="P4078">
        <v>187</v>
      </c>
      <c r="Q4078">
        <v>0</v>
      </c>
      <c r="R4078">
        <v>32</v>
      </c>
      <c r="S4078">
        <v>0</v>
      </c>
      <c r="T4078">
        <v>15</v>
      </c>
      <c r="U4078">
        <v>0</v>
      </c>
      <c r="V4078">
        <v>0</v>
      </c>
      <c r="W4078" s="26">
        <v>0</v>
      </c>
      <c r="X4078" s="26">
        <v>186.74720800226083</v>
      </c>
      <c r="Y4078" s="26">
        <v>0</v>
      </c>
      <c r="Z4078" s="26">
        <v>0.48153201543111113</v>
      </c>
      <c r="AA4078" s="26">
        <v>0</v>
      </c>
      <c r="AB4078" s="26">
        <v>42.382696039296384</v>
      </c>
      <c r="AC4078" s="26">
        <v>0</v>
      </c>
      <c r="AD4078" s="26">
        <v>0</v>
      </c>
      <c r="AE4078" s="26">
        <v>229.61143605698831</v>
      </c>
    </row>
    <row r="4079" spans="1:31" x14ac:dyDescent="0.3">
      <c r="A4079">
        <v>2763696</v>
      </c>
      <c r="B4079">
        <v>1</v>
      </c>
      <c r="C4079" t="s">
        <v>80</v>
      </c>
      <c r="D4079" t="s">
        <v>85</v>
      </c>
      <c r="E4079" t="s">
        <v>132</v>
      </c>
      <c r="F4079" t="s">
        <v>4844</v>
      </c>
      <c r="G4079" t="s">
        <v>134</v>
      </c>
      <c r="H4079" t="s">
        <v>135</v>
      </c>
      <c r="I4079" t="s">
        <v>136</v>
      </c>
      <c r="J4079" t="s">
        <v>137</v>
      </c>
      <c r="K4079" t="s">
        <v>138</v>
      </c>
      <c r="L4079" t="s">
        <v>11491</v>
      </c>
      <c r="M4079" t="s">
        <v>11492</v>
      </c>
      <c r="N4079" s="26">
        <v>2.9588888880000002</v>
      </c>
      <c r="O4079">
        <v>0</v>
      </c>
      <c r="P4079">
        <v>15</v>
      </c>
      <c r="Q4079">
        <v>0</v>
      </c>
      <c r="R4079">
        <v>0</v>
      </c>
      <c r="S4079">
        <v>0</v>
      </c>
      <c r="T4079">
        <v>1</v>
      </c>
      <c r="U4079">
        <v>0</v>
      </c>
      <c r="V4079">
        <v>0</v>
      </c>
      <c r="W4079" s="26">
        <v>0</v>
      </c>
      <c r="X4079" s="26">
        <v>11.607415285093088</v>
      </c>
      <c r="Y4079" s="26">
        <v>0</v>
      </c>
      <c r="Z4079" s="26">
        <v>0</v>
      </c>
      <c r="AA4079" s="26">
        <v>0</v>
      </c>
      <c r="AB4079" s="26">
        <v>3.7574118934030554</v>
      </c>
      <c r="AC4079" s="26">
        <v>0</v>
      </c>
      <c r="AD4079" s="26">
        <v>0</v>
      </c>
      <c r="AE4079" s="26">
        <v>15.364827178496144</v>
      </c>
    </row>
    <row r="4080" spans="1:31" x14ac:dyDescent="0.3">
      <c r="A4080">
        <v>2763490</v>
      </c>
      <c r="B4080">
        <v>1</v>
      </c>
      <c r="C4080" t="s">
        <v>81</v>
      </c>
      <c r="D4080" t="s">
        <v>117</v>
      </c>
      <c r="E4080" t="s">
        <v>157</v>
      </c>
      <c r="F4080" t="s">
        <v>11493</v>
      </c>
      <c r="G4080" t="s">
        <v>159</v>
      </c>
      <c r="H4080" t="s">
        <v>149</v>
      </c>
      <c r="I4080" t="s">
        <v>136</v>
      </c>
      <c r="J4080" t="s">
        <v>137</v>
      </c>
      <c r="K4080" t="s">
        <v>138</v>
      </c>
      <c r="L4080" t="s">
        <v>11494</v>
      </c>
      <c r="M4080" t="s">
        <v>11495</v>
      </c>
      <c r="N4080" s="26">
        <v>0.203055555</v>
      </c>
      <c r="O4080">
        <v>11</v>
      </c>
      <c r="P4080">
        <v>581</v>
      </c>
      <c r="Q4080">
        <v>12</v>
      </c>
      <c r="R4080">
        <v>51</v>
      </c>
      <c r="S4080">
        <v>4</v>
      </c>
      <c r="T4080">
        <v>21</v>
      </c>
      <c r="U4080">
        <v>0</v>
      </c>
      <c r="V4080">
        <v>0</v>
      </c>
      <c r="W4080" s="26">
        <v>0.71436904277699331</v>
      </c>
      <c r="X4080" s="26">
        <v>3.624653044015298</v>
      </c>
      <c r="Y4080" s="26">
        <v>0.22532546730666664</v>
      </c>
      <c r="Z4080" s="26">
        <v>0.20076901354666665</v>
      </c>
      <c r="AA4080" s="26">
        <v>0.45443626811115861</v>
      </c>
      <c r="AB4080" s="26">
        <v>0.32925529208224158</v>
      </c>
      <c r="AC4080" s="26">
        <v>0</v>
      </c>
      <c r="AD4080" s="26">
        <v>0</v>
      </c>
      <c r="AE4080" s="26">
        <v>5.5488081278390258</v>
      </c>
    </row>
    <row r="4081" spans="1:31" x14ac:dyDescent="0.3">
      <c r="A4081">
        <v>2763344</v>
      </c>
      <c r="B4081">
        <v>1</v>
      </c>
      <c r="C4081" t="s">
        <v>80</v>
      </c>
      <c r="D4081" t="s">
        <v>101</v>
      </c>
      <c r="E4081" t="s">
        <v>170</v>
      </c>
      <c r="F4081" t="s">
        <v>2035</v>
      </c>
      <c r="G4081" t="s">
        <v>628</v>
      </c>
      <c r="H4081" t="s">
        <v>135</v>
      </c>
      <c r="I4081" t="s">
        <v>136</v>
      </c>
      <c r="J4081" t="s">
        <v>137</v>
      </c>
      <c r="K4081" t="s">
        <v>187</v>
      </c>
      <c r="L4081" t="s">
        <v>11496</v>
      </c>
      <c r="M4081" t="s">
        <v>11497</v>
      </c>
      <c r="N4081" s="26">
        <v>5.9022222219999998</v>
      </c>
      <c r="O4081">
        <v>0</v>
      </c>
      <c r="P4081">
        <v>38</v>
      </c>
      <c r="Q4081">
        <v>0</v>
      </c>
      <c r="R4081">
        <v>11</v>
      </c>
      <c r="S4081">
        <v>0</v>
      </c>
      <c r="T4081">
        <v>2</v>
      </c>
      <c r="U4081">
        <v>0</v>
      </c>
      <c r="V4081">
        <v>0</v>
      </c>
      <c r="W4081" s="26">
        <v>0</v>
      </c>
      <c r="X4081" s="26">
        <v>72.45567881561378</v>
      </c>
      <c r="Y4081" s="26">
        <v>0</v>
      </c>
      <c r="Z4081" s="26">
        <v>6.5012416717023749</v>
      </c>
      <c r="AA4081" s="26">
        <v>0</v>
      </c>
      <c r="AB4081" s="26">
        <v>7.6493784658214228E-2</v>
      </c>
      <c r="AC4081" s="26">
        <v>0</v>
      </c>
      <c r="AD4081" s="26">
        <v>0</v>
      </c>
      <c r="AE4081" s="26">
        <v>79.033414271974365</v>
      </c>
    </row>
    <row r="4082" spans="1:31" x14ac:dyDescent="0.3">
      <c r="A4082">
        <v>2763722</v>
      </c>
      <c r="B4082">
        <v>1</v>
      </c>
      <c r="C4082" t="s">
        <v>81</v>
      </c>
      <c r="D4082" t="s">
        <v>128</v>
      </c>
      <c r="E4082" t="s">
        <v>132</v>
      </c>
      <c r="F4082" t="s">
        <v>2447</v>
      </c>
      <c r="G4082" t="s">
        <v>134</v>
      </c>
      <c r="H4082" t="s">
        <v>135</v>
      </c>
      <c r="I4082" t="s">
        <v>136</v>
      </c>
      <c r="J4082" t="s">
        <v>137</v>
      </c>
      <c r="K4082" t="s">
        <v>138</v>
      </c>
      <c r="L4082" t="s">
        <v>11498</v>
      </c>
      <c r="M4082" t="s">
        <v>11499</v>
      </c>
      <c r="N4082" s="26">
        <v>3.394722222</v>
      </c>
      <c r="O4082">
        <v>0</v>
      </c>
      <c r="P4082">
        <v>9</v>
      </c>
      <c r="Q4082">
        <v>0</v>
      </c>
      <c r="R4082">
        <v>0</v>
      </c>
      <c r="S4082">
        <v>0</v>
      </c>
      <c r="T4082">
        <v>2</v>
      </c>
      <c r="U4082">
        <v>0</v>
      </c>
      <c r="V4082">
        <v>0</v>
      </c>
      <c r="W4082" s="26">
        <v>0</v>
      </c>
      <c r="X4082" s="26">
        <v>5.55146264268887</v>
      </c>
      <c r="Y4082" s="26">
        <v>0</v>
      </c>
      <c r="Z4082" s="26">
        <v>0</v>
      </c>
      <c r="AA4082" s="26">
        <v>0</v>
      </c>
      <c r="AB4082" s="26">
        <v>4.7864465403450476</v>
      </c>
      <c r="AC4082" s="26">
        <v>0</v>
      </c>
      <c r="AD4082" s="26">
        <v>0</v>
      </c>
      <c r="AE4082" s="26">
        <v>10.337909183033918</v>
      </c>
    </row>
    <row r="4083" spans="1:31" x14ac:dyDescent="0.3">
      <c r="A4083">
        <v>2763155</v>
      </c>
      <c r="B4083">
        <v>1</v>
      </c>
      <c r="C4083" t="s">
        <v>80</v>
      </c>
      <c r="D4083" t="s">
        <v>83</v>
      </c>
      <c r="E4083" t="s">
        <v>175</v>
      </c>
      <c r="F4083" t="s">
        <v>1305</v>
      </c>
      <c r="G4083" t="s">
        <v>326</v>
      </c>
      <c r="H4083" t="s">
        <v>365</v>
      </c>
      <c r="I4083" t="s">
        <v>136</v>
      </c>
      <c r="J4083" t="s">
        <v>137</v>
      </c>
      <c r="K4083" t="s">
        <v>187</v>
      </c>
      <c r="L4083" t="s">
        <v>11500</v>
      </c>
      <c r="M4083" t="s">
        <v>11501</v>
      </c>
      <c r="N4083" s="26">
        <v>0.15888888800000001</v>
      </c>
      <c r="O4083">
        <v>0</v>
      </c>
      <c r="P4083">
        <v>0</v>
      </c>
      <c r="Q4083">
        <v>0</v>
      </c>
      <c r="R4083">
        <v>0</v>
      </c>
      <c r="S4083">
        <v>3</v>
      </c>
      <c r="T4083">
        <v>0</v>
      </c>
      <c r="U4083">
        <v>0</v>
      </c>
      <c r="V4083">
        <v>0</v>
      </c>
      <c r="W4083" s="26">
        <v>0</v>
      </c>
      <c r="X4083" s="26">
        <v>0</v>
      </c>
      <c r="Y4083" s="26">
        <v>0</v>
      </c>
      <c r="Z4083" s="26">
        <v>0</v>
      </c>
      <c r="AA4083" s="26">
        <v>3.5782704628864503</v>
      </c>
      <c r="AB4083" s="26">
        <v>0</v>
      </c>
      <c r="AC4083" s="26">
        <v>0</v>
      </c>
      <c r="AD4083" s="26">
        <v>0</v>
      </c>
      <c r="AE4083" s="26">
        <v>3.5782704628864503</v>
      </c>
    </row>
    <row r="4084" spans="1:31" x14ac:dyDescent="0.3">
      <c r="A4084">
        <v>2763181</v>
      </c>
      <c r="B4084">
        <v>1</v>
      </c>
      <c r="C4084" t="s">
        <v>81</v>
      </c>
      <c r="D4084" t="s">
        <v>118</v>
      </c>
      <c r="E4084" t="s">
        <v>170</v>
      </c>
      <c r="F4084" t="s">
        <v>11502</v>
      </c>
      <c r="G4084" t="s">
        <v>458</v>
      </c>
      <c r="H4084" t="s">
        <v>135</v>
      </c>
      <c r="I4084" t="s">
        <v>136</v>
      </c>
      <c r="J4084" t="s">
        <v>137</v>
      </c>
      <c r="K4084" t="s">
        <v>138</v>
      </c>
      <c r="L4084" t="s">
        <v>11503</v>
      </c>
      <c r="M4084" t="s">
        <v>11504</v>
      </c>
      <c r="N4084" s="26">
        <v>3.9372222219999999</v>
      </c>
      <c r="O4084">
        <v>0</v>
      </c>
      <c r="P4084">
        <v>3</v>
      </c>
      <c r="Q4084">
        <v>0</v>
      </c>
      <c r="R4084">
        <v>1</v>
      </c>
      <c r="S4084">
        <v>0</v>
      </c>
      <c r="T4084">
        <v>0</v>
      </c>
      <c r="U4084">
        <v>0</v>
      </c>
      <c r="V4084">
        <v>0</v>
      </c>
      <c r="W4084" s="26">
        <v>0</v>
      </c>
      <c r="X4084" s="26">
        <v>0.86556793729500003</v>
      </c>
      <c r="Y4084" s="26">
        <v>0</v>
      </c>
      <c r="Z4084" s="26">
        <v>0</v>
      </c>
      <c r="AA4084" s="26">
        <v>0</v>
      </c>
      <c r="AB4084" s="26">
        <v>0</v>
      </c>
      <c r="AC4084" s="26">
        <v>0</v>
      </c>
      <c r="AD4084" s="26">
        <v>0</v>
      </c>
      <c r="AE4084" s="26">
        <v>0.86556793729500003</v>
      </c>
    </row>
    <row r="4085" spans="1:31" x14ac:dyDescent="0.3">
      <c r="A4085">
        <v>2763673</v>
      </c>
      <c r="B4085">
        <v>1</v>
      </c>
      <c r="C4085" t="s">
        <v>80</v>
      </c>
      <c r="D4085" t="s">
        <v>103</v>
      </c>
      <c r="E4085" t="s">
        <v>132</v>
      </c>
      <c r="F4085" t="s">
        <v>11505</v>
      </c>
      <c r="G4085" t="s">
        <v>307</v>
      </c>
      <c r="H4085" t="s">
        <v>135</v>
      </c>
      <c r="I4085" t="s">
        <v>136</v>
      </c>
      <c r="J4085" t="s">
        <v>137</v>
      </c>
      <c r="K4085" t="s">
        <v>138</v>
      </c>
      <c r="L4085" t="s">
        <v>11506</v>
      </c>
      <c r="M4085" t="s">
        <v>11507</v>
      </c>
      <c r="N4085" s="26">
        <v>2.5786111109999998</v>
      </c>
      <c r="O4085">
        <v>0</v>
      </c>
      <c r="P4085">
        <v>5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 s="26">
        <v>0</v>
      </c>
      <c r="X4085" s="26">
        <v>3.0433955700444661</v>
      </c>
      <c r="Y4085" s="26">
        <v>0</v>
      </c>
      <c r="Z4085" s="26">
        <v>0</v>
      </c>
      <c r="AA4085" s="26">
        <v>0</v>
      </c>
      <c r="AB4085" s="26">
        <v>0</v>
      </c>
      <c r="AC4085" s="26">
        <v>0</v>
      </c>
      <c r="AD4085" s="26">
        <v>0</v>
      </c>
      <c r="AE4085" s="26">
        <v>3.0433955700444661</v>
      </c>
    </row>
    <row r="4086" spans="1:31" x14ac:dyDescent="0.3">
      <c r="A4086">
        <v>2763553</v>
      </c>
      <c r="B4086">
        <v>1</v>
      </c>
      <c r="C4086" t="s">
        <v>80</v>
      </c>
      <c r="D4086" t="s">
        <v>104</v>
      </c>
      <c r="E4086" t="s">
        <v>132</v>
      </c>
      <c r="F4086" t="s">
        <v>11508</v>
      </c>
      <c r="G4086" t="s">
        <v>134</v>
      </c>
      <c r="H4086" t="s">
        <v>135</v>
      </c>
      <c r="I4086" t="s">
        <v>136</v>
      </c>
      <c r="J4086" t="s">
        <v>137</v>
      </c>
      <c r="K4086" t="s">
        <v>138</v>
      </c>
      <c r="L4086" t="s">
        <v>11509</v>
      </c>
      <c r="M4086" t="s">
        <v>11510</v>
      </c>
      <c r="N4086" s="26">
        <v>3.2344444440000002</v>
      </c>
      <c r="O4086">
        <v>0</v>
      </c>
      <c r="P4086">
        <v>10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 s="26">
        <v>0</v>
      </c>
      <c r="X4086" s="26">
        <v>7.7854331594222268</v>
      </c>
      <c r="Y4086" s="26">
        <v>0</v>
      </c>
      <c r="Z4086" s="26">
        <v>0</v>
      </c>
      <c r="AA4086" s="26">
        <v>0</v>
      </c>
      <c r="AB4086" s="26">
        <v>0</v>
      </c>
      <c r="AC4086" s="26">
        <v>0</v>
      </c>
      <c r="AD4086" s="26">
        <v>0</v>
      </c>
      <c r="AE4086" s="26">
        <v>7.7854331594222268</v>
      </c>
    </row>
    <row r="4087" spans="1:31" x14ac:dyDescent="0.3">
      <c r="A4087">
        <v>2763361</v>
      </c>
      <c r="B4087">
        <v>1</v>
      </c>
      <c r="C4087" t="s">
        <v>80</v>
      </c>
      <c r="D4087" t="s">
        <v>100</v>
      </c>
      <c r="E4087" t="s">
        <v>157</v>
      </c>
      <c r="F4087" t="s">
        <v>4915</v>
      </c>
      <c r="G4087" t="s">
        <v>3589</v>
      </c>
      <c r="H4087" t="s">
        <v>149</v>
      </c>
      <c r="I4087" t="s">
        <v>136</v>
      </c>
      <c r="J4087" t="s">
        <v>137</v>
      </c>
      <c r="K4087" t="s">
        <v>138</v>
      </c>
      <c r="L4087" t="s">
        <v>11511</v>
      </c>
      <c r="M4087" t="s">
        <v>11512</v>
      </c>
      <c r="N4087" s="26">
        <v>6.2472222220000004</v>
      </c>
      <c r="O4087">
        <v>0</v>
      </c>
      <c r="P4087">
        <v>434</v>
      </c>
      <c r="Q4087">
        <v>3</v>
      </c>
      <c r="R4087">
        <v>44</v>
      </c>
      <c r="S4087">
        <v>8</v>
      </c>
      <c r="T4087">
        <v>34</v>
      </c>
      <c r="U4087">
        <v>1</v>
      </c>
      <c r="V4087">
        <v>0</v>
      </c>
      <c r="W4087" s="26">
        <v>0</v>
      </c>
      <c r="X4087" s="26">
        <v>987.69477188670794</v>
      </c>
      <c r="Y4087" s="26">
        <v>49.375489278345988</v>
      </c>
      <c r="Z4087" s="26">
        <v>45.354849401618679</v>
      </c>
      <c r="AA4087" s="26">
        <v>371.5105182021382</v>
      </c>
      <c r="AB4087" s="26">
        <v>193.31700560925245</v>
      </c>
      <c r="AC4087" s="26">
        <v>428.82527287796938</v>
      </c>
      <c r="AD4087" s="26">
        <v>0</v>
      </c>
      <c r="AE4087" s="26">
        <v>2076.0779072560326</v>
      </c>
    </row>
    <row r="4088" spans="1:31" x14ac:dyDescent="0.3">
      <c r="A4088">
        <v>2763573</v>
      </c>
      <c r="B4088">
        <v>1</v>
      </c>
      <c r="C4088" t="s">
        <v>80</v>
      </c>
      <c r="D4088" t="s">
        <v>100</v>
      </c>
      <c r="E4088" t="s">
        <v>132</v>
      </c>
      <c r="F4088" t="s">
        <v>11513</v>
      </c>
      <c r="G4088" t="s">
        <v>197</v>
      </c>
      <c r="H4088" t="s">
        <v>135</v>
      </c>
      <c r="I4088" t="s">
        <v>136</v>
      </c>
      <c r="J4088" t="s">
        <v>137</v>
      </c>
      <c r="K4088" t="s">
        <v>138</v>
      </c>
      <c r="L4088" t="s">
        <v>11514</v>
      </c>
      <c r="M4088" t="s">
        <v>11515</v>
      </c>
      <c r="N4088" s="26">
        <v>3.247222222</v>
      </c>
      <c r="O4088">
        <v>0</v>
      </c>
      <c r="P4088">
        <v>1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 s="26">
        <v>0</v>
      </c>
      <c r="X4088" s="26">
        <v>1.1254117190225021</v>
      </c>
      <c r="Y4088" s="26">
        <v>0</v>
      </c>
      <c r="Z4088" s="26">
        <v>0</v>
      </c>
      <c r="AA4088" s="26">
        <v>0</v>
      </c>
      <c r="AB4088" s="26">
        <v>0</v>
      </c>
      <c r="AC4088" s="26">
        <v>0</v>
      </c>
      <c r="AD4088" s="26">
        <v>0</v>
      </c>
      <c r="AE4088" s="26">
        <v>1.1254117190225021</v>
      </c>
    </row>
    <row r="4089" spans="1:31" x14ac:dyDescent="0.3">
      <c r="A4089">
        <v>2763175</v>
      </c>
      <c r="B4089">
        <v>1</v>
      </c>
      <c r="C4089" t="s">
        <v>81</v>
      </c>
      <c r="D4089" t="s">
        <v>118</v>
      </c>
      <c r="E4089" t="s">
        <v>175</v>
      </c>
      <c r="F4089" t="s">
        <v>11516</v>
      </c>
      <c r="G4089" t="s">
        <v>159</v>
      </c>
      <c r="H4089" t="s">
        <v>149</v>
      </c>
      <c r="I4089" t="s">
        <v>136</v>
      </c>
      <c r="J4089" t="s">
        <v>137</v>
      </c>
      <c r="K4089" t="s">
        <v>138</v>
      </c>
      <c r="L4089" t="s">
        <v>11517</v>
      </c>
      <c r="M4089" t="s">
        <v>11518</v>
      </c>
      <c r="N4089" s="26">
        <v>0.46444444400000001</v>
      </c>
      <c r="O4089">
        <v>22</v>
      </c>
      <c r="P4089">
        <v>670</v>
      </c>
      <c r="Q4089">
        <v>264</v>
      </c>
      <c r="R4089">
        <v>353</v>
      </c>
      <c r="S4089">
        <v>28</v>
      </c>
      <c r="T4089">
        <v>71</v>
      </c>
      <c r="U4089">
        <v>1</v>
      </c>
      <c r="V4089">
        <v>0</v>
      </c>
      <c r="W4089" s="26">
        <v>0.64202935542396444</v>
      </c>
      <c r="X4089" s="26">
        <v>6.870763454208725</v>
      </c>
      <c r="Y4089" s="26">
        <v>47.247902128163382</v>
      </c>
      <c r="Z4089" s="26">
        <v>24.277476815874639</v>
      </c>
      <c r="AA4089" s="26">
        <v>37.197556096083694</v>
      </c>
      <c r="AB4089" s="26">
        <v>2.955855617074187</v>
      </c>
      <c r="AC4089" s="26">
        <v>33.438673864164556</v>
      </c>
      <c r="AD4089" s="26">
        <v>0</v>
      </c>
      <c r="AE4089" s="26">
        <v>152.63025733099315</v>
      </c>
    </row>
    <row r="4090" spans="1:31" x14ac:dyDescent="0.3">
      <c r="A4090">
        <v>2763467</v>
      </c>
      <c r="B4090">
        <v>1</v>
      </c>
      <c r="C4090" t="s">
        <v>80</v>
      </c>
      <c r="D4090" t="s">
        <v>103</v>
      </c>
      <c r="E4090" t="s">
        <v>152</v>
      </c>
      <c r="F4090" t="s">
        <v>7799</v>
      </c>
      <c r="G4090" t="s">
        <v>326</v>
      </c>
      <c r="H4090" t="s">
        <v>149</v>
      </c>
      <c r="I4090" t="s">
        <v>136</v>
      </c>
      <c r="J4090" t="s">
        <v>137</v>
      </c>
      <c r="K4090" t="s">
        <v>138</v>
      </c>
      <c r="L4090" t="s">
        <v>11519</v>
      </c>
      <c r="M4090" t="s">
        <v>11520</v>
      </c>
      <c r="N4090" s="26">
        <v>0.20888888799999999</v>
      </c>
      <c r="O4090">
        <v>24</v>
      </c>
      <c r="P4090">
        <v>2732</v>
      </c>
      <c r="Q4090">
        <v>34</v>
      </c>
      <c r="R4090">
        <v>217</v>
      </c>
      <c r="S4090">
        <v>67</v>
      </c>
      <c r="T4090">
        <v>858</v>
      </c>
      <c r="U4090">
        <v>5</v>
      </c>
      <c r="V4090">
        <v>0</v>
      </c>
      <c r="W4090" s="26">
        <v>3.7176485897914939</v>
      </c>
      <c r="X4090" s="26">
        <v>103.25113659461296</v>
      </c>
      <c r="Y4090" s="26">
        <v>28.408095498490582</v>
      </c>
      <c r="Z4090" s="26">
        <v>10.303542421661305</v>
      </c>
      <c r="AA4090" s="26">
        <v>81.536910553946058</v>
      </c>
      <c r="AB4090" s="26">
        <v>89.374964812987287</v>
      </c>
      <c r="AC4090" s="26">
        <v>90.982447790987962</v>
      </c>
      <c r="AD4090" s="26">
        <v>0</v>
      </c>
      <c r="AE4090" s="26">
        <v>407.57474626247767</v>
      </c>
    </row>
    <row r="4091" spans="1:31" x14ac:dyDescent="0.3">
      <c r="A4091">
        <v>2763716</v>
      </c>
      <c r="B4091">
        <v>1</v>
      </c>
      <c r="C4091" t="s">
        <v>80</v>
      </c>
      <c r="D4091" t="s">
        <v>83</v>
      </c>
      <c r="E4091" t="s">
        <v>170</v>
      </c>
      <c r="F4091" t="s">
        <v>5502</v>
      </c>
      <c r="G4091" t="s">
        <v>425</v>
      </c>
      <c r="H4091" t="s">
        <v>135</v>
      </c>
      <c r="I4091" t="s">
        <v>136</v>
      </c>
      <c r="J4091" t="s">
        <v>137</v>
      </c>
      <c r="K4091" t="s">
        <v>138</v>
      </c>
      <c r="L4091" t="s">
        <v>11521</v>
      </c>
      <c r="M4091" t="s">
        <v>11522</v>
      </c>
      <c r="N4091" s="26">
        <v>5.1261111110000002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12</v>
      </c>
      <c r="U4091">
        <v>0</v>
      </c>
      <c r="V4091">
        <v>2</v>
      </c>
      <c r="W4091" s="26">
        <v>0</v>
      </c>
      <c r="X4091" s="26">
        <v>0</v>
      </c>
      <c r="Y4091" s="26">
        <v>0</v>
      </c>
      <c r="Z4091" s="26">
        <v>0</v>
      </c>
      <c r="AA4091" s="26">
        <v>0</v>
      </c>
      <c r="AB4091" s="26">
        <v>163.14254581511713</v>
      </c>
      <c r="AC4091" s="26">
        <v>0</v>
      </c>
      <c r="AD4091" s="26">
        <v>49.067660669356478</v>
      </c>
      <c r="AE4091" s="26">
        <v>212.21020648447362</v>
      </c>
    </row>
    <row r="4092" spans="1:31" x14ac:dyDescent="0.3">
      <c r="A4092">
        <v>2763616</v>
      </c>
      <c r="B4092">
        <v>1</v>
      </c>
      <c r="C4092" t="s">
        <v>80</v>
      </c>
      <c r="D4092" t="s">
        <v>98</v>
      </c>
      <c r="E4092" t="s">
        <v>132</v>
      </c>
      <c r="F4092" t="s">
        <v>5182</v>
      </c>
      <c r="G4092" t="s">
        <v>197</v>
      </c>
      <c r="H4092" t="s">
        <v>135</v>
      </c>
      <c r="I4092" t="s">
        <v>136</v>
      </c>
      <c r="J4092" t="s">
        <v>137</v>
      </c>
      <c r="K4092" t="s">
        <v>138</v>
      </c>
      <c r="L4092" t="s">
        <v>11523</v>
      </c>
      <c r="M4092" t="s">
        <v>11524</v>
      </c>
      <c r="N4092" s="26">
        <v>2.7030555550000002</v>
      </c>
      <c r="O4092">
        <v>0</v>
      </c>
      <c r="P4092">
        <v>2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 s="26">
        <v>0</v>
      </c>
      <c r="X4092" s="26">
        <v>1.3363944567427311</v>
      </c>
      <c r="Y4092" s="26">
        <v>0</v>
      </c>
      <c r="Z4092" s="26">
        <v>0</v>
      </c>
      <c r="AA4092" s="26">
        <v>0</v>
      </c>
      <c r="AB4092" s="26">
        <v>0</v>
      </c>
      <c r="AC4092" s="26">
        <v>0</v>
      </c>
      <c r="AD4092" s="26">
        <v>0</v>
      </c>
      <c r="AE4092" s="26">
        <v>1.3363944567427311</v>
      </c>
    </row>
    <row r="4093" spans="1:31" x14ac:dyDescent="0.3">
      <c r="A4093">
        <v>2763808</v>
      </c>
      <c r="B4093">
        <v>1</v>
      </c>
      <c r="C4093" t="s">
        <v>80</v>
      </c>
      <c r="D4093" t="s">
        <v>97</v>
      </c>
      <c r="E4093" t="s">
        <v>170</v>
      </c>
      <c r="F4093" t="s">
        <v>11525</v>
      </c>
      <c r="G4093" t="s">
        <v>204</v>
      </c>
      <c r="H4093" t="s">
        <v>135</v>
      </c>
      <c r="I4093" t="s">
        <v>136</v>
      </c>
      <c r="J4093" t="s">
        <v>137</v>
      </c>
      <c r="K4093" t="s">
        <v>138</v>
      </c>
      <c r="L4093" t="s">
        <v>11526</v>
      </c>
      <c r="M4093" t="s">
        <v>11527</v>
      </c>
      <c r="N4093" s="26">
        <v>0.73861111099999999</v>
      </c>
      <c r="O4093">
        <v>0</v>
      </c>
      <c r="P4093">
        <v>258</v>
      </c>
      <c r="Q4093">
        <v>0</v>
      </c>
      <c r="R4093">
        <v>1</v>
      </c>
      <c r="S4093">
        <v>0</v>
      </c>
      <c r="T4093">
        <v>32</v>
      </c>
      <c r="U4093">
        <v>0</v>
      </c>
      <c r="V4093">
        <v>0</v>
      </c>
      <c r="W4093" s="26">
        <v>0</v>
      </c>
      <c r="X4093" s="26">
        <v>70.971688057518236</v>
      </c>
      <c r="Y4093" s="26">
        <v>0</v>
      </c>
      <c r="Z4093" s="26">
        <v>7.9245872966541668E-3</v>
      </c>
      <c r="AA4093" s="26">
        <v>0</v>
      </c>
      <c r="AB4093" s="26">
        <v>9.4880180323209444</v>
      </c>
      <c r="AC4093" s="26">
        <v>0</v>
      </c>
      <c r="AD4093" s="26">
        <v>0</v>
      </c>
      <c r="AE4093" s="26">
        <v>80.467630677135844</v>
      </c>
    </row>
    <row r="4094" spans="1:31" x14ac:dyDescent="0.3">
      <c r="A4094">
        <v>2763499</v>
      </c>
      <c r="B4094">
        <v>1</v>
      </c>
      <c r="C4094" t="s">
        <v>81</v>
      </c>
      <c r="D4094" t="s">
        <v>118</v>
      </c>
      <c r="E4094" t="s">
        <v>146</v>
      </c>
      <c r="F4094" t="s">
        <v>11528</v>
      </c>
      <c r="G4094" t="s">
        <v>148</v>
      </c>
      <c r="H4094" t="s">
        <v>149</v>
      </c>
      <c r="I4094" t="s">
        <v>136</v>
      </c>
      <c r="J4094" t="s">
        <v>137</v>
      </c>
      <c r="K4094" t="s">
        <v>138</v>
      </c>
      <c r="L4094" t="s">
        <v>11529</v>
      </c>
      <c r="M4094" t="s">
        <v>11530</v>
      </c>
      <c r="N4094" s="26">
        <v>5.2344444440000002</v>
      </c>
      <c r="O4094">
        <v>2</v>
      </c>
      <c r="P4094">
        <v>422</v>
      </c>
      <c r="Q4094">
        <v>7</v>
      </c>
      <c r="R4094">
        <v>5</v>
      </c>
      <c r="S4094">
        <v>2</v>
      </c>
      <c r="T4094">
        <v>39</v>
      </c>
      <c r="U4094">
        <v>0</v>
      </c>
      <c r="V4094">
        <v>0</v>
      </c>
      <c r="W4094" s="26">
        <v>3.6264056579770241</v>
      </c>
      <c r="X4094" s="26">
        <v>551.95151681115181</v>
      </c>
      <c r="Y4094" s="26">
        <v>4.1067794291322821</v>
      </c>
      <c r="Z4094" s="26">
        <v>10.514103837365598</v>
      </c>
      <c r="AA4094" s="26">
        <v>11.409159335903741</v>
      </c>
      <c r="AB4094" s="26">
        <v>111.30851406113372</v>
      </c>
      <c r="AC4094" s="26">
        <v>0</v>
      </c>
      <c r="AD4094" s="26">
        <v>0</v>
      </c>
      <c r="AE4094" s="26">
        <v>692.91647913266411</v>
      </c>
    </row>
    <row r="4095" spans="1:31" x14ac:dyDescent="0.3">
      <c r="A4095">
        <v>2763167</v>
      </c>
      <c r="B4095">
        <v>1</v>
      </c>
      <c r="C4095" t="s">
        <v>80</v>
      </c>
      <c r="D4095" t="s">
        <v>101</v>
      </c>
      <c r="E4095" t="s">
        <v>170</v>
      </c>
      <c r="F4095" t="s">
        <v>6450</v>
      </c>
      <c r="G4095" t="s">
        <v>143</v>
      </c>
      <c r="H4095" t="s">
        <v>135</v>
      </c>
      <c r="I4095" t="s">
        <v>136</v>
      </c>
      <c r="J4095" t="s">
        <v>137</v>
      </c>
      <c r="K4095" t="s">
        <v>138</v>
      </c>
      <c r="L4095" t="s">
        <v>11531</v>
      </c>
      <c r="M4095" t="s">
        <v>11532</v>
      </c>
      <c r="N4095" s="26">
        <v>0.62888888799999998</v>
      </c>
      <c r="O4095">
        <v>0</v>
      </c>
      <c r="P4095">
        <v>42</v>
      </c>
      <c r="Q4095">
        <v>0</v>
      </c>
      <c r="R4095">
        <v>0</v>
      </c>
      <c r="S4095">
        <v>0</v>
      </c>
      <c r="T4095">
        <v>3</v>
      </c>
      <c r="U4095">
        <v>0</v>
      </c>
      <c r="V4095">
        <v>0</v>
      </c>
      <c r="W4095" s="26">
        <v>0</v>
      </c>
      <c r="X4095" s="26">
        <v>6.6739802891304549</v>
      </c>
      <c r="Y4095" s="26">
        <v>0</v>
      </c>
      <c r="Z4095" s="26">
        <v>0</v>
      </c>
      <c r="AA4095" s="26">
        <v>0</v>
      </c>
      <c r="AB4095" s="26">
        <v>0.58165740026377954</v>
      </c>
      <c r="AC4095" s="26">
        <v>0</v>
      </c>
      <c r="AD4095" s="26">
        <v>0</v>
      </c>
      <c r="AE4095" s="26">
        <v>7.2556376893942343</v>
      </c>
    </row>
    <row r="4096" spans="1:31" x14ac:dyDescent="0.3">
      <c r="A4096">
        <v>2763353</v>
      </c>
      <c r="B4096">
        <v>1</v>
      </c>
      <c r="C4096" t="s">
        <v>80</v>
      </c>
      <c r="D4096" t="s">
        <v>107</v>
      </c>
      <c r="E4096" t="s">
        <v>132</v>
      </c>
      <c r="F4096" t="s">
        <v>11533</v>
      </c>
      <c r="G4096" t="s">
        <v>134</v>
      </c>
      <c r="H4096" t="s">
        <v>135</v>
      </c>
      <c r="I4096" t="s">
        <v>136</v>
      </c>
      <c r="J4096" t="s">
        <v>137</v>
      </c>
      <c r="K4096" t="s">
        <v>138</v>
      </c>
      <c r="L4096" t="s">
        <v>11534</v>
      </c>
      <c r="M4096" t="s">
        <v>11535</v>
      </c>
      <c r="N4096" s="26">
        <v>1.920555555</v>
      </c>
      <c r="O4096">
        <v>0</v>
      </c>
      <c r="P4096">
        <v>1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 s="26">
        <v>0</v>
      </c>
      <c r="X4096" s="26">
        <v>0</v>
      </c>
      <c r="Y4096" s="26">
        <v>0</v>
      </c>
      <c r="Z4096" s="26">
        <v>0</v>
      </c>
      <c r="AA4096" s="26">
        <v>0</v>
      </c>
      <c r="AB4096" s="26">
        <v>0</v>
      </c>
      <c r="AC4096" s="26">
        <v>0</v>
      </c>
      <c r="AD4096" s="26">
        <v>0</v>
      </c>
      <c r="AE4096" s="26">
        <v>0</v>
      </c>
    </row>
    <row r="4097" spans="1:31" x14ac:dyDescent="0.3">
      <c r="A4097">
        <v>2763453</v>
      </c>
      <c r="B4097">
        <v>1</v>
      </c>
      <c r="C4097" t="s">
        <v>80</v>
      </c>
      <c r="D4097" t="s">
        <v>95</v>
      </c>
      <c r="E4097" t="s">
        <v>152</v>
      </c>
      <c r="F4097" t="s">
        <v>11536</v>
      </c>
      <c r="G4097" t="s">
        <v>186</v>
      </c>
      <c r="H4097" t="s">
        <v>149</v>
      </c>
      <c r="I4097" t="s">
        <v>136</v>
      </c>
      <c r="J4097" t="s">
        <v>137</v>
      </c>
      <c r="K4097" t="s">
        <v>187</v>
      </c>
      <c r="L4097" t="s">
        <v>11537</v>
      </c>
      <c r="M4097" t="s">
        <v>11538</v>
      </c>
      <c r="N4097" s="26">
        <v>1.1216666660000001</v>
      </c>
      <c r="O4097">
        <v>1</v>
      </c>
      <c r="P4097">
        <v>0</v>
      </c>
      <c r="Q4097">
        <v>2</v>
      </c>
      <c r="R4097">
        <v>0</v>
      </c>
      <c r="S4097">
        <v>18</v>
      </c>
      <c r="T4097">
        <v>0</v>
      </c>
      <c r="U4097">
        <v>1</v>
      </c>
      <c r="V4097">
        <v>0</v>
      </c>
      <c r="W4097" s="26">
        <v>0.44557230591182401</v>
      </c>
      <c r="X4097" s="26">
        <v>0</v>
      </c>
      <c r="Y4097" s="26">
        <v>20.793985327650223</v>
      </c>
      <c r="Z4097" s="26">
        <v>0</v>
      </c>
      <c r="AA4097" s="26">
        <v>178.8540354858788</v>
      </c>
      <c r="AB4097" s="26">
        <v>0</v>
      </c>
      <c r="AC4097" s="26">
        <v>130.15987815451177</v>
      </c>
      <c r="AD4097" s="26">
        <v>0</v>
      </c>
      <c r="AE4097" s="26">
        <v>330.25347127395264</v>
      </c>
    </row>
    <row r="4098" spans="1:31" x14ac:dyDescent="0.3">
      <c r="A4098">
        <v>2763330</v>
      </c>
      <c r="B4098">
        <v>1</v>
      </c>
      <c r="C4098" t="s">
        <v>81</v>
      </c>
      <c r="D4098" t="s">
        <v>117</v>
      </c>
      <c r="E4098" t="s">
        <v>170</v>
      </c>
      <c r="F4098" t="s">
        <v>11539</v>
      </c>
      <c r="G4098" t="s">
        <v>204</v>
      </c>
      <c r="H4098" t="s">
        <v>135</v>
      </c>
      <c r="I4098" t="s">
        <v>136</v>
      </c>
      <c r="J4098" t="s">
        <v>137</v>
      </c>
      <c r="K4098" t="s">
        <v>138</v>
      </c>
      <c r="L4098" t="s">
        <v>11540</v>
      </c>
      <c r="M4098" t="s">
        <v>11541</v>
      </c>
      <c r="N4098" s="26">
        <v>2.5313888879999999</v>
      </c>
      <c r="O4098">
        <v>0</v>
      </c>
      <c r="P4098">
        <v>21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 s="26">
        <v>0</v>
      </c>
      <c r="X4098" s="26">
        <v>5.3504160209851408</v>
      </c>
      <c r="Y4098" s="26">
        <v>0</v>
      </c>
      <c r="Z4098" s="26">
        <v>0</v>
      </c>
      <c r="AA4098" s="26">
        <v>0</v>
      </c>
      <c r="AB4098" s="26">
        <v>0</v>
      </c>
      <c r="AC4098" s="26">
        <v>0</v>
      </c>
      <c r="AD4098" s="26">
        <v>0</v>
      </c>
      <c r="AE4098" s="26">
        <v>5.3504160209851408</v>
      </c>
    </row>
    <row r="4099" spans="1:31" x14ac:dyDescent="0.3">
      <c r="A4099">
        <v>2763307</v>
      </c>
      <c r="B4099">
        <v>1</v>
      </c>
      <c r="C4099" t="s">
        <v>81</v>
      </c>
      <c r="D4099" t="s">
        <v>127</v>
      </c>
      <c r="E4099" t="s">
        <v>152</v>
      </c>
      <c r="F4099" t="s">
        <v>11542</v>
      </c>
      <c r="G4099" t="s">
        <v>159</v>
      </c>
      <c r="H4099" t="s">
        <v>149</v>
      </c>
      <c r="I4099" t="s">
        <v>136</v>
      </c>
      <c r="J4099" t="s">
        <v>137</v>
      </c>
      <c r="K4099" t="s">
        <v>138</v>
      </c>
      <c r="L4099" t="s">
        <v>4895</v>
      </c>
      <c r="M4099" t="s">
        <v>11543</v>
      </c>
      <c r="N4099" s="26">
        <v>1.3869444440000001</v>
      </c>
      <c r="O4099">
        <v>4</v>
      </c>
      <c r="P4099">
        <v>143</v>
      </c>
      <c r="Q4099">
        <v>42</v>
      </c>
      <c r="R4099">
        <v>25</v>
      </c>
      <c r="S4099">
        <v>5</v>
      </c>
      <c r="T4099">
        <v>17</v>
      </c>
      <c r="U4099">
        <v>0</v>
      </c>
      <c r="V4099">
        <v>0</v>
      </c>
      <c r="W4099" s="26">
        <v>1.871282906073779</v>
      </c>
      <c r="X4099" s="26">
        <v>32.215519052484169</v>
      </c>
      <c r="Y4099" s="26">
        <v>174.51674332317228</v>
      </c>
      <c r="Z4099" s="26">
        <v>3.6842030760734179</v>
      </c>
      <c r="AA4099" s="26">
        <v>5.1850993603528003E-2</v>
      </c>
      <c r="AB4099" s="26">
        <v>11.463762362684124</v>
      </c>
      <c r="AC4099" s="26">
        <v>0</v>
      </c>
      <c r="AD4099" s="26">
        <v>0</v>
      </c>
      <c r="AE4099" s="26">
        <v>223.8033617140913</v>
      </c>
    </row>
    <row r="4100" spans="1:31" x14ac:dyDescent="0.3">
      <c r="A4100">
        <v>2763161</v>
      </c>
      <c r="B4100">
        <v>1</v>
      </c>
      <c r="C4100" t="s">
        <v>80</v>
      </c>
      <c r="D4100" t="s">
        <v>101</v>
      </c>
      <c r="E4100" t="s">
        <v>170</v>
      </c>
      <c r="F4100" t="s">
        <v>11544</v>
      </c>
      <c r="G4100" t="s">
        <v>143</v>
      </c>
      <c r="H4100" t="s">
        <v>135</v>
      </c>
      <c r="I4100" t="s">
        <v>136</v>
      </c>
      <c r="J4100" t="s">
        <v>137</v>
      </c>
      <c r="K4100" t="s">
        <v>138</v>
      </c>
      <c r="L4100" t="s">
        <v>11545</v>
      </c>
      <c r="M4100" t="s">
        <v>11546</v>
      </c>
      <c r="N4100" s="26">
        <v>0.54805555500000003</v>
      </c>
      <c r="O4100">
        <v>0</v>
      </c>
      <c r="P4100">
        <v>13</v>
      </c>
      <c r="Q4100">
        <v>0</v>
      </c>
      <c r="R4100">
        <v>1</v>
      </c>
      <c r="S4100">
        <v>0</v>
      </c>
      <c r="T4100">
        <v>4</v>
      </c>
      <c r="U4100">
        <v>0</v>
      </c>
      <c r="V4100">
        <v>0</v>
      </c>
      <c r="W4100" s="26">
        <v>0</v>
      </c>
      <c r="X4100" s="26">
        <v>1.6729825507284184</v>
      </c>
      <c r="Y4100" s="26">
        <v>0</v>
      </c>
      <c r="Z4100" s="26">
        <v>0</v>
      </c>
      <c r="AA4100" s="26">
        <v>0</v>
      </c>
      <c r="AB4100" s="26">
        <v>0.48041731686395561</v>
      </c>
      <c r="AC4100" s="26">
        <v>0</v>
      </c>
      <c r="AD4100" s="26">
        <v>0</v>
      </c>
      <c r="AE4100" s="26">
        <v>2.1533998675923742</v>
      </c>
    </row>
    <row r="4101" spans="1:31" x14ac:dyDescent="0.3">
      <c r="A4101">
        <v>2763539</v>
      </c>
      <c r="B4101">
        <v>1</v>
      </c>
      <c r="C4101" t="s">
        <v>80</v>
      </c>
      <c r="D4101" t="s">
        <v>82</v>
      </c>
      <c r="E4101" t="s">
        <v>170</v>
      </c>
      <c r="F4101" t="s">
        <v>11547</v>
      </c>
      <c r="G4101" t="s">
        <v>303</v>
      </c>
      <c r="H4101" t="s">
        <v>135</v>
      </c>
      <c r="I4101" t="s">
        <v>136</v>
      </c>
      <c r="J4101" t="s">
        <v>137</v>
      </c>
      <c r="K4101" t="s">
        <v>138</v>
      </c>
      <c r="L4101" t="s">
        <v>11548</v>
      </c>
      <c r="M4101" t="s">
        <v>11549</v>
      </c>
      <c r="N4101" s="26">
        <v>3.5008333330000001</v>
      </c>
      <c r="O4101">
        <v>0</v>
      </c>
      <c r="P4101">
        <v>44</v>
      </c>
      <c r="Q4101">
        <v>0</v>
      </c>
      <c r="R4101">
        <v>0</v>
      </c>
      <c r="S4101">
        <v>0</v>
      </c>
      <c r="T4101">
        <v>3</v>
      </c>
      <c r="U4101">
        <v>0</v>
      </c>
      <c r="V4101">
        <v>1</v>
      </c>
      <c r="W4101" s="26">
        <v>0</v>
      </c>
      <c r="X4101" s="26">
        <v>24.651240965630254</v>
      </c>
      <c r="Y4101" s="26">
        <v>0</v>
      </c>
      <c r="Z4101" s="26">
        <v>0</v>
      </c>
      <c r="AA4101" s="26">
        <v>0</v>
      </c>
      <c r="AB4101" s="26">
        <v>5.2710202758358262</v>
      </c>
      <c r="AC4101" s="26">
        <v>0</v>
      </c>
      <c r="AD4101" s="26">
        <v>11.524382273823662</v>
      </c>
      <c r="AE4101" s="26">
        <v>41.446643515289743</v>
      </c>
    </row>
    <row r="4102" spans="1:31" x14ac:dyDescent="0.3">
      <c r="A4102">
        <v>2763244</v>
      </c>
      <c r="B4102">
        <v>1</v>
      </c>
      <c r="C4102" t="s">
        <v>81</v>
      </c>
      <c r="D4102" t="s">
        <v>114</v>
      </c>
      <c r="E4102" t="s">
        <v>141</v>
      </c>
      <c r="F4102" t="s">
        <v>11550</v>
      </c>
      <c r="G4102" t="s">
        <v>344</v>
      </c>
      <c r="H4102" t="s">
        <v>135</v>
      </c>
      <c r="I4102" t="s">
        <v>136</v>
      </c>
      <c r="J4102" t="s">
        <v>137</v>
      </c>
      <c r="K4102" t="s">
        <v>138</v>
      </c>
      <c r="L4102" t="s">
        <v>11551</v>
      </c>
      <c r="M4102" t="s">
        <v>11552</v>
      </c>
      <c r="N4102" s="26">
        <v>0.52083333300000001</v>
      </c>
      <c r="O4102">
        <v>0</v>
      </c>
      <c r="P4102">
        <v>16</v>
      </c>
      <c r="Q4102">
        <v>0</v>
      </c>
      <c r="R4102">
        <v>10</v>
      </c>
      <c r="S4102">
        <v>0</v>
      </c>
      <c r="T4102">
        <v>3</v>
      </c>
      <c r="U4102">
        <v>0</v>
      </c>
      <c r="V4102">
        <v>0</v>
      </c>
      <c r="W4102" s="26">
        <v>0</v>
      </c>
      <c r="X4102" s="26">
        <v>3.2288848783923338E-2</v>
      </c>
      <c r="Y4102" s="26">
        <v>0</v>
      </c>
      <c r="Z4102" s="26">
        <v>7.8062588287067761E-2</v>
      </c>
      <c r="AA4102" s="26">
        <v>0</v>
      </c>
      <c r="AB4102" s="26">
        <v>0.26395248968843749</v>
      </c>
      <c r="AC4102" s="26">
        <v>0</v>
      </c>
      <c r="AD4102" s="26">
        <v>0</v>
      </c>
      <c r="AE4102" s="26">
        <v>0.37430392675942858</v>
      </c>
    </row>
    <row r="4103" spans="1:31" x14ac:dyDescent="0.3">
      <c r="A4103">
        <v>2763207</v>
      </c>
      <c r="B4103">
        <v>1</v>
      </c>
      <c r="C4103" t="s">
        <v>81</v>
      </c>
      <c r="D4103" t="s">
        <v>123</v>
      </c>
      <c r="E4103" t="s">
        <v>141</v>
      </c>
      <c r="F4103" t="s">
        <v>3377</v>
      </c>
      <c r="G4103" t="s">
        <v>186</v>
      </c>
      <c r="H4103" t="s">
        <v>135</v>
      </c>
      <c r="I4103" t="s">
        <v>136</v>
      </c>
      <c r="J4103" t="s">
        <v>137</v>
      </c>
      <c r="K4103" t="s">
        <v>187</v>
      </c>
      <c r="L4103" t="s">
        <v>11553</v>
      </c>
      <c r="M4103" t="s">
        <v>11554</v>
      </c>
      <c r="N4103" s="26">
        <v>6.5016666660000002</v>
      </c>
      <c r="O4103">
        <v>0</v>
      </c>
      <c r="P4103">
        <v>192</v>
      </c>
      <c r="Q4103">
        <v>0</v>
      </c>
      <c r="R4103">
        <v>12</v>
      </c>
      <c r="S4103">
        <v>0</v>
      </c>
      <c r="T4103">
        <v>13</v>
      </c>
      <c r="U4103">
        <v>0</v>
      </c>
      <c r="V4103">
        <v>0</v>
      </c>
      <c r="W4103" s="26">
        <v>0</v>
      </c>
      <c r="X4103" s="26">
        <v>179.07485953263014</v>
      </c>
      <c r="Y4103" s="26">
        <v>0</v>
      </c>
      <c r="Z4103" s="26">
        <v>9.2320676154294272</v>
      </c>
      <c r="AA4103" s="26">
        <v>0</v>
      </c>
      <c r="AB4103" s="26">
        <v>18.149224880376245</v>
      </c>
      <c r="AC4103" s="26">
        <v>0</v>
      </c>
      <c r="AD4103" s="26">
        <v>0</v>
      </c>
      <c r="AE4103" s="26">
        <v>206.45615202843581</v>
      </c>
    </row>
    <row r="4104" spans="1:31" x14ac:dyDescent="0.3">
      <c r="A4104">
        <v>2763785</v>
      </c>
      <c r="B4104">
        <v>1</v>
      </c>
      <c r="C4104" t="s">
        <v>80</v>
      </c>
      <c r="D4104" t="s">
        <v>97</v>
      </c>
      <c r="E4104" t="s">
        <v>170</v>
      </c>
      <c r="F4104" t="s">
        <v>11555</v>
      </c>
      <c r="G4104" t="s">
        <v>204</v>
      </c>
      <c r="H4104" t="s">
        <v>135</v>
      </c>
      <c r="I4104" t="s">
        <v>136</v>
      </c>
      <c r="J4104" t="s">
        <v>137</v>
      </c>
      <c r="K4104" t="s">
        <v>138</v>
      </c>
      <c r="L4104" t="s">
        <v>11556</v>
      </c>
      <c r="M4104" t="s">
        <v>11557</v>
      </c>
      <c r="N4104" s="26">
        <v>1.179166666</v>
      </c>
      <c r="O4104">
        <v>0</v>
      </c>
      <c r="P4104">
        <v>47</v>
      </c>
      <c r="Q4104">
        <v>0</v>
      </c>
      <c r="R4104">
        <v>0</v>
      </c>
      <c r="S4104">
        <v>0</v>
      </c>
      <c r="T4104">
        <v>10</v>
      </c>
      <c r="U4104">
        <v>0</v>
      </c>
      <c r="V4104">
        <v>0</v>
      </c>
      <c r="W4104" s="26">
        <v>0</v>
      </c>
      <c r="X4104" s="26">
        <v>17.090165841832132</v>
      </c>
      <c r="Y4104" s="26">
        <v>0</v>
      </c>
      <c r="Z4104" s="26">
        <v>0</v>
      </c>
      <c r="AA4104" s="26">
        <v>0</v>
      </c>
      <c r="AB4104" s="26">
        <v>4.7923949145220259</v>
      </c>
      <c r="AC4104" s="26">
        <v>0</v>
      </c>
      <c r="AD4104" s="26">
        <v>0</v>
      </c>
      <c r="AE4104" s="26">
        <v>21.88256075635416</v>
      </c>
    </row>
    <row r="4105" spans="1:31" x14ac:dyDescent="0.3">
      <c r="A4105">
        <v>2763582</v>
      </c>
      <c r="B4105">
        <v>1</v>
      </c>
      <c r="C4105" t="s">
        <v>81</v>
      </c>
      <c r="D4105" t="s">
        <v>128</v>
      </c>
      <c r="E4105" t="s">
        <v>132</v>
      </c>
      <c r="F4105" t="s">
        <v>11558</v>
      </c>
      <c r="G4105" t="s">
        <v>134</v>
      </c>
      <c r="H4105" t="s">
        <v>135</v>
      </c>
      <c r="I4105" t="s">
        <v>136</v>
      </c>
      <c r="J4105" t="s">
        <v>137</v>
      </c>
      <c r="K4105" t="s">
        <v>138</v>
      </c>
      <c r="L4105" t="s">
        <v>11559</v>
      </c>
      <c r="M4105" t="s">
        <v>11560</v>
      </c>
      <c r="N4105" s="26">
        <v>3.2188888879999999</v>
      </c>
      <c r="O4105">
        <v>0</v>
      </c>
      <c r="P4105">
        <v>6</v>
      </c>
      <c r="Q4105">
        <v>0</v>
      </c>
      <c r="R4105">
        <v>0</v>
      </c>
      <c r="S4105">
        <v>0</v>
      </c>
      <c r="T4105">
        <v>1</v>
      </c>
      <c r="U4105">
        <v>0</v>
      </c>
      <c r="V4105">
        <v>0</v>
      </c>
      <c r="W4105" s="26">
        <v>0</v>
      </c>
      <c r="X4105" s="26">
        <v>3.9669124444607293</v>
      </c>
      <c r="Y4105" s="26">
        <v>0</v>
      </c>
      <c r="Z4105" s="26">
        <v>0</v>
      </c>
      <c r="AA4105" s="26">
        <v>0</v>
      </c>
      <c r="AB4105" s="26">
        <v>4.435844308028333</v>
      </c>
      <c r="AC4105" s="26">
        <v>0</v>
      </c>
      <c r="AD4105" s="26">
        <v>0</v>
      </c>
      <c r="AE4105" s="26">
        <v>8.4027567524890614</v>
      </c>
    </row>
    <row r="4106" spans="1:31" x14ac:dyDescent="0.3">
      <c r="A4106">
        <v>2763227</v>
      </c>
      <c r="B4106">
        <v>1</v>
      </c>
      <c r="C4106" t="s">
        <v>80</v>
      </c>
      <c r="D4106" t="s">
        <v>103</v>
      </c>
      <c r="E4106" t="s">
        <v>152</v>
      </c>
      <c r="F4106" t="s">
        <v>10316</v>
      </c>
      <c r="G4106" t="s">
        <v>326</v>
      </c>
      <c r="H4106" t="s">
        <v>149</v>
      </c>
      <c r="I4106" t="s">
        <v>136</v>
      </c>
      <c r="J4106" t="s">
        <v>137</v>
      </c>
      <c r="K4106" t="s">
        <v>187</v>
      </c>
      <c r="L4106" t="s">
        <v>11561</v>
      </c>
      <c r="M4106" t="s">
        <v>11562</v>
      </c>
      <c r="N4106" s="26">
        <v>0.336666666</v>
      </c>
      <c r="O4106">
        <v>24</v>
      </c>
      <c r="P4106">
        <v>2732</v>
      </c>
      <c r="Q4106">
        <v>34</v>
      </c>
      <c r="R4106">
        <v>217</v>
      </c>
      <c r="S4106">
        <v>67</v>
      </c>
      <c r="T4106">
        <v>858</v>
      </c>
      <c r="U4106">
        <v>5</v>
      </c>
      <c r="V4106">
        <v>0</v>
      </c>
      <c r="W4106" s="26">
        <v>6.0987950228080816</v>
      </c>
      <c r="X4106" s="26">
        <v>168.55986664642936</v>
      </c>
      <c r="Y4106" s="26">
        <v>48.948124439706746</v>
      </c>
      <c r="Z4106" s="26">
        <v>17.767867925040175</v>
      </c>
      <c r="AA4106" s="26">
        <v>138.75606347981366</v>
      </c>
      <c r="AB4106" s="26">
        <v>149.04032301206232</v>
      </c>
      <c r="AC4106" s="26">
        <v>158.43783940876369</v>
      </c>
      <c r="AD4106" s="26">
        <v>0</v>
      </c>
      <c r="AE4106" s="26">
        <v>687.60887993462404</v>
      </c>
    </row>
    <row r="4107" spans="1:31" x14ac:dyDescent="0.3">
      <c r="A4107">
        <v>2763184</v>
      </c>
      <c r="B4107">
        <v>1</v>
      </c>
      <c r="C4107" t="s">
        <v>80</v>
      </c>
      <c r="D4107" t="s">
        <v>85</v>
      </c>
      <c r="E4107" t="s">
        <v>132</v>
      </c>
      <c r="F4107" t="s">
        <v>11563</v>
      </c>
      <c r="G4107" t="s">
        <v>134</v>
      </c>
      <c r="H4107" t="s">
        <v>135</v>
      </c>
      <c r="I4107" t="s">
        <v>136</v>
      </c>
      <c r="J4107" t="s">
        <v>137</v>
      </c>
      <c r="K4107" t="s">
        <v>138</v>
      </c>
      <c r="L4107" t="s">
        <v>11564</v>
      </c>
      <c r="M4107" t="s">
        <v>11565</v>
      </c>
      <c r="N4107" s="26">
        <v>3.574166666</v>
      </c>
      <c r="O4107">
        <v>0</v>
      </c>
      <c r="P4107">
        <v>10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 s="26">
        <v>0</v>
      </c>
      <c r="X4107" s="26">
        <v>7.8883516778481306</v>
      </c>
      <c r="Y4107" s="26">
        <v>0</v>
      </c>
      <c r="Z4107" s="26">
        <v>0</v>
      </c>
      <c r="AA4107" s="26">
        <v>0</v>
      </c>
      <c r="AB4107" s="26">
        <v>0</v>
      </c>
      <c r="AC4107" s="26">
        <v>0</v>
      </c>
      <c r="AD4107" s="26">
        <v>0</v>
      </c>
      <c r="AE4107" s="26">
        <v>7.8883516778481306</v>
      </c>
    </row>
    <row r="4108" spans="1:31" x14ac:dyDescent="0.3">
      <c r="A4108">
        <v>2763705</v>
      </c>
      <c r="B4108">
        <v>1</v>
      </c>
      <c r="C4108" t="s">
        <v>81</v>
      </c>
      <c r="D4108" t="s">
        <v>116</v>
      </c>
      <c r="E4108" t="s">
        <v>152</v>
      </c>
      <c r="F4108" t="s">
        <v>3979</v>
      </c>
      <c r="G4108" t="s">
        <v>159</v>
      </c>
      <c r="H4108" t="s">
        <v>149</v>
      </c>
      <c r="I4108" t="s">
        <v>136</v>
      </c>
      <c r="J4108" t="s">
        <v>137</v>
      </c>
      <c r="K4108" t="s">
        <v>138</v>
      </c>
      <c r="L4108" t="s">
        <v>11566</v>
      </c>
      <c r="M4108" t="s">
        <v>11567</v>
      </c>
      <c r="N4108" s="26">
        <v>0.108333333</v>
      </c>
      <c r="O4108">
        <v>2</v>
      </c>
      <c r="P4108">
        <v>306</v>
      </c>
      <c r="Q4108">
        <v>9</v>
      </c>
      <c r="R4108">
        <v>2</v>
      </c>
      <c r="S4108">
        <v>3</v>
      </c>
      <c r="T4108">
        <v>13</v>
      </c>
      <c r="U4108">
        <v>0</v>
      </c>
      <c r="V4108">
        <v>0</v>
      </c>
      <c r="W4108" s="26">
        <v>0.24582343440057003</v>
      </c>
      <c r="X4108" s="26">
        <v>3.9116401410195865</v>
      </c>
      <c r="Y4108" s="26">
        <v>9.6025343791238242</v>
      </c>
      <c r="Z4108" s="26">
        <v>4.3539031466666669E-2</v>
      </c>
      <c r="AA4108" s="26">
        <v>0.75871444833952095</v>
      </c>
      <c r="AB4108" s="26">
        <v>0.38797391041954998</v>
      </c>
      <c r="AC4108" s="26">
        <v>0</v>
      </c>
      <c r="AD4108" s="26">
        <v>0</v>
      </c>
      <c r="AE4108" s="26">
        <v>14.950225344769718</v>
      </c>
    </row>
    <row r="4109" spans="1:31" x14ac:dyDescent="0.3">
      <c r="A4109">
        <v>2763448</v>
      </c>
      <c r="B4109">
        <v>2</v>
      </c>
      <c r="C4109" t="s">
        <v>81</v>
      </c>
      <c r="D4109" t="s">
        <v>127</v>
      </c>
      <c r="E4109" t="s">
        <v>141</v>
      </c>
      <c r="F4109" t="s">
        <v>4858</v>
      </c>
      <c r="G4109" t="s">
        <v>204</v>
      </c>
      <c r="H4109" t="s">
        <v>135</v>
      </c>
      <c r="I4109" t="s">
        <v>136</v>
      </c>
      <c r="J4109" t="s">
        <v>137</v>
      </c>
      <c r="K4109" t="s">
        <v>138</v>
      </c>
      <c r="L4109" t="s">
        <v>5187</v>
      </c>
      <c r="M4109" t="s">
        <v>11568</v>
      </c>
      <c r="N4109" s="26">
        <v>7.6111110999999995E-2</v>
      </c>
      <c r="O4109">
        <v>0</v>
      </c>
      <c r="P4109">
        <v>146</v>
      </c>
      <c r="Q4109">
        <v>0</v>
      </c>
      <c r="R4109">
        <v>0</v>
      </c>
      <c r="S4109">
        <v>0</v>
      </c>
      <c r="T4109">
        <v>28</v>
      </c>
      <c r="U4109">
        <v>0</v>
      </c>
      <c r="V4109">
        <v>0</v>
      </c>
      <c r="W4109" s="26">
        <v>0</v>
      </c>
      <c r="X4109" s="26">
        <v>3.0266533773524014</v>
      </c>
      <c r="Y4109" s="26">
        <v>0</v>
      </c>
      <c r="Z4109" s="26">
        <v>0</v>
      </c>
      <c r="AA4109" s="26">
        <v>0</v>
      </c>
      <c r="AB4109" s="26">
        <v>2.0847289760670895</v>
      </c>
      <c r="AC4109" s="26">
        <v>0</v>
      </c>
      <c r="AD4109" s="26">
        <v>0</v>
      </c>
      <c r="AE4109" s="26">
        <v>5.1113823534194909</v>
      </c>
    </row>
    <row r="4110" spans="1:31" x14ac:dyDescent="0.3">
      <c r="A4110">
        <v>2763327</v>
      </c>
      <c r="B4110">
        <v>1</v>
      </c>
      <c r="C4110" t="s">
        <v>80</v>
      </c>
      <c r="D4110" t="s">
        <v>106</v>
      </c>
      <c r="E4110" t="s">
        <v>152</v>
      </c>
      <c r="F4110" t="s">
        <v>11569</v>
      </c>
      <c r="G4110" t="s">
        <v>186</v>
      </c>
      <c r="H4110" t="s">
        <v>149</v>
      </c>
      <c r="I4110" t="s">
        <v>136</v>
      </c>
      <c r="J4110" t="s">
        <v>137</v>
      </c>
      <c r="K4110" t="s">
        <v>187</v>
      </c>
      <c r="L4110" t="s">
        <v>11570</v>
      </c>
      <c r="M4110" t="s">
        <v>11571</v>
      </c>
      <c r="N4110" s="26">
        <v>4.9747222219999996</v>
      </c>
      <c r="O4110">
        <v>0</v>
      </c>
      <c r="P4110">
        <v>1</v>
      </c>
      <c r="Q4110">
        <v>37</v>
      </c>
      <c r="R4110">
        <v>90</v>
      </c>
      <c r="S4110">
        <v>9</v>
      </c>
      <c r="T4110">
        <v>11</v>
      </c>
      <c r="U4110">
        <v>0</v>
      </c>
      <c r="V4110">
        <v>0</v>
      </c>
      <c r="W4110" s="26">
        <v>0</v>
      </c>
      <c r="X4110" s="26">
        <v>0</v>
      </c>
      <c r="Y4110" s="26">
        <v>96.866375961292007</v>
      </c>
      <c r="Z4110" s="26">
        <v>31.20820987346719</v>
      </c>
      <c r="AA4110" s="26">
        <v>133.90252719153301</v>
      </c>
      <c r="AB4110" s="26">
        <v>9.1557183145214989</v>
      </c>
      <c r="AC4110" s="26">
        <v>0</v>
      </c>
      <c r="AD4110" s="26">
        <v>0</v>
      </c>
      <c r="AE4110" s="26">
        <v>271.13283134081371</v>
      </c>
    </row>
    <row r="4111" spans="1:31" x14ac:dyDescent="0.3">
      <c r="A4111">
        <v>2763376</v>
      </c>
      <c r="B4111">
        <v>1</v>
      </c>
      <c r="C4111" t="s">
        <v>80</v>
      </c>
      <c r="D4111" t="s">
        <v>99</v>
      </c>
      <c r="E4111" t="s">
        <v>141</v>
      </c>
      <c r="F4111" t="s">
        <v>11572</v>
      </c>
      <c r="G4111" t="s">
        <v>628</v>
      </c>
      <c r="H4111" t="s">
        <v>135</v>
      </c>
      <c r="I4111" t="s">
        <v>136</v>
      </c>
      <c r="J4111" t="s">
        <v>137</v>
      </c>
      <c r="K4111" t="s">
        <v>187</v>
      </c>
      <c r="L4111" t="s">
        <v>11573</v>
      </c>
      <c r="M4111" t="s">
        <v>11574</v>
      </c>
      <c r="N4111" s="26">
        <v>2.2005555550000002</v>
      </c>
      <c r="O4111">
        <v>0</v>
      </c>
      <c r="P4111">
        <v>168</v>
      </c>
      <c r="Q4111">
        <v>0</v>
      </c>
      <c r="R4111">
        <v>1</v>
      </c>
      <c r="S4111">
        <v>0</v>
      </c>
      <c r="T4111">
        <v>14</v>
      </c>
      <c r="U4111">
        <v>0</v>
      </c>
      <c r="V4111">
        <v>0</v>
      </c>
      <c r="W4111" s="26">
        <v>0</v>
      </c>
      <c r="X4111" s="26">
        <v>64.290064954738128</v>
      </c>
      <c r="Y4111" s="26">
        <v>0</v>
      </c>
      <c r="Z4111" s="26">
        <v>0.76951399736888881</v>
      </c>
      <c r="AA4111" s="26">
        <v>0</v>
      </c>
      <c r="AB4111" s="26">
        <v>1.7924257933428493</v>
      </c>
      <c r="AC4111" s="26">
        <v>0</v>
      </c>
      <c r="AD4111" s="26">
        <v>0</v>
      </c>
      <c r="AE4111" s="26">
        <v>66.852004745449861</v>
      </c>
    </row>
    <row r="4112" spans="1:31" x14ac:dyDescent="0.3">
      <c r="A4112">
        <v>2763270</v>
      </c>
      <c r="B4112">
        <v>1</v>
      </c>
      <c r="C4112" t="s">
        <v>80</v>
      </c>
      <c r="D4112" t="s">
        <v>84</v>
      </c>
      <c r="E4112" t="s">
        <v>141</v>
      </c>
      <c r="F4112" t="s">
        <v>11575</v>
      </c>
      <c r="G4112" t="s">
        <v>186</v>
      </c>
      <c r="H4112" t="s">
        <v>135</v>
      </c>
      <c r="I4112" t="s">
        <v>136</v>
      </c>
      <c r="J4112" t="s">
        <v>137</v>
      </c>
      <c r="K4112" t="s">
        <v>187</v>
      </c>
      <c r="L4112" t="s">
        <v>11576</v>
      </c>
      <c r="M4112" t="s">
        <v>11577</v>
      </c>
      <c r="N4112" s="26">
        <v>7.164722222</v>
      </c>
      <c r="O4112">
        <v>0</v>
      </c>
      <c r="P4112">
        <v>683</v>
      </c>
      <c r="Q4112">
        <v>0</v>
      </c>
      <c r="R4112">
        <v>0</v>
      </c>
      <c r="S4112">
        <v>0</v>
      </c>
      <c r="T4112">
        <v>31</v>
      </c>
      <c r="U4112">
        <v>0</v>
      </c>
      <c r="V4112">
        <v>0</v>
      </c>
      <c r="W4112" s="26">
        <v>0</v>
      </c>
      <c r="X4112" s="26">
        <v>1009.6239601635168</v>
      </c>
      <c r="Y4112" s="26">
        <v>0</v>
      </c>
      <c r="Z4112" s="26">
        <v>0</v>
      </c>
      <c r="AA4112" s="26">
        <v>0</v>
      </c>
      <c r="AB4112" s="26">
        <v>288.74746728726717</v>
      </c>
      <c r="AC4112" s="26">
        <v>0</v>
      </c>
      <c r="AD4112" s="26">
        <v>0</v>
      </c>
      <c r="AE4112" s="26">
        <v>1298.371427450784</v>
      </c>
    </row>
    <row r="4113" spans="1:31" x14ac:dyDescent="0.3">
      <c r="A4113">
        <v>2763619</v>
      </c>
      <c r="B4113">
        <v>1</v>
      </c>
      <c r="C4113" t="s">
        <v>80</v>
      </c>
      <c r="D4113" t="s">
        <v>96</v>
      </c>
      <c r="E4113" t="s">
        <v>132</v>
      </c>
      <c r="F4113" t="s">
        <v>11578</v>
      </c>
      <c r="G4113" t="s">
        <v>197</v>
      </c>
      <c r="H4113" t="s">
        <v>135</v>
      </c>
      <c r="I4113" t="s">
        <v>136</v>
      </c>
      <c r="J4113" t="s">
        <v>137</v>
      </c>
      <c r="K4113" t="s">
        <v>138</v>
      </c>
      <c r="L4113" t="s">
        <v>11579</v>
      </c>
      <c r="M4113" t="s">
        <v>11580</v>
      </c>
      <c r="N4113" s="26">
        <v>1.578333333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1</v>
      </c>
      <c r="U4113">
        <v>0</v>
      </c>
      <c r="V4113">
        <v>0</v>
      </c>
      <c r="W4113" s="26">
        <v>0</v>
      </c>
      <c r="X4113" s="26">
        <v>0</v>
      </c>
      <c r="Y4113" s="26">
        <v>0</v>
      </c>
      <c r="Z4113" s="26">
        <v>0</v>
      </c>
      <c r="AA4113" s="26">
        <v>0</v>
      </c>
      <c r="AB4113" s="26">
        <v>0.34890103120966276</v>
      </c>
      <c r="AC4113" s="26">
        <v>0</v>
      </c>
      <c r="AD4113" s="26">
        <v>0</v>
      </c>
      <c r="AE4113" s="26">
        <v>0.34890103120966276</v>
      </c>
    </row>
    <row r="4114" spans="1:31" x14ac:dyDescent="0.3">
      <c r="A4114">
        <v>2763688</v>
      </c>
      <c r="B4114">
        <v>1</v>
      </c>
      <c r="C4114" t="s">
        <v>80</v>
      </c>
      <c r="D4114" t="s">
        <v>92</v>
      </c>
      <c r="E4114" t="s">
        <v>141</v>
      </c>
      <c r="F4114" t="s">
        <v>11581</v>
      </c>
      <c r="G4114" t="s">
        <v>425</v>
      </c>
      <c r="H4114" t="s">
        <v>135</v>
      </c>
      <c r="I4114" t="s">
        <v>136</v>
      </c>
      <c r="J4114" t="s">
        <v>137</v>
      </c>
      <c r="K4114" t="s">
        <v>138</v>
      </c>
      <c r="L4114" t="s">
        <v>11582</v>
      </c>
      <c r="M4114" t="s">
        <v>11583</v>
      </c>
      <c r="N4114" s="26">
        <v>2.3858333329999999</v>
      </c>
      <c r="O4114">
        <v>0</v>
      </c>
      <c r="P4114">
        <v>48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 s="26">
        <v>0</v>
      </c>
      <c r="X4114" s="26">
        <v>10.430171083952608</v>
      </c>
      <c r="Y4114" s="26">
        <v>0</v>
      </c>
      <c r="Z4114" s="26">
        <v>0</v>
      </c>
      <c r="AA4114" s="26">
        <v>0</v>
      </c>
      <c r="AB4114" s="26">
        <v>0</v>
      </c>
      <c r="AC4114" s="26">
        <v>0</v>
      </c>
      <c r="AD4114" s="26">
        <v>0</v>
      </c>
      <c r="AE4114" s="26">
        <v>10.430171083952608</v>
      </c>
    </row>
    <row r="4115" spans="1:31" x14ac:dyDescent="0.3">
      <c r="A4115">
        <v>2763473</v>
      </c>
      <c r="B4115">
        <v>1</v>
      </c>
      <c r="C4115" t="s">
        <v>80</v>
      </c>
      <c r="D4115" t="s">
        <v>90</v>
      </c>
      <c r="E4115" t="s">
        <v>132</v>
      </c>
      <c r="F4115" t="s">
        <v>1355</v>
      </c>
      <c r="G4115" t="s">
        <v>134</v>
      </c>
      <c r="H4115" t="s">
        <v>135</v>
      </c>
      <c r="I4115" t="s">
        <v>136</v>
      </c>
      <c r="J4115" t="s">
        <v>137</v>
      </c>
      <c r="K4115" t="s">
        <v>138</v>
      </c>
      <c r="L4115" t="s">
        <v>11584</v>
      </c>
      <c r="M4115" t="s">
        <v>11585</v>
      </c>
      <c r="N4115" s="26">
        <v>7.9469444439999997</v>
      </c>
      <c r="O4115">
        <v>0</v>
      </c>
      <c r="P4115">
        <v>27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 s="26">
        <v>0</v>
      </c>
      <c r="X4115" s="26">
        <v>68.45038292684815</v>
      </c>
      <c r="Y4115" s="26">
        <v>0</v>
      </c>
      <c r="Z4115" s="26">
        <v>0</v>
      </c>
      <c r="AA4115" s="26">
        <v>0</v>
      </c>
      <c r="AB4115" s="26">
        <v>0</v>
      </c>
      <c r="AC4115" s="26">
        <v>0</v>
      </c>
      <c r="AD4115" s="26">
        <v>0</v>
      </c>
      <c r="AE4115" s="26">
        <v>68.45038292684815</v>
      </c>
    </row>
    <row r="4116" spans="1:31" x14ac:dyDescent="0.3">
      <c r="A4116">
        <v>2763851</v>
      </c>
      <c r="B4116">
        <v>1</v>
      </c>
      <c r="C4116" t="s">
        <v>81</v>
      </c>
      <c r="D4116" t="s">
        <v>121</v>
      </c>
      <c r="E4116" t="s">
        <v>170</v>
      </c>
      <c r="F4116" t="s">
        <v>4379</v>
      </c>
      <c r="G4116" t="s">
        <v>204</v>
      </c>
      <c r="H4116" t="s">
        <v>135</v>
      </c>
      <c r="I4116" t="s">
        <v>136</v>
      </c>
      <c r="J4116" t="s">
        <v>137</v>
      </c>
      <c r="K4116" t="s">
        <v>138</v>
      </c>
      <c r="L4116" t="s">
        <v>11586</v>
      </c>
      <c r="M4116" t="s">
        <v>11587</v>
      </c>
      <c r="N4116" s="26">
        <v>0.689722222</v>
      </c>
      <c r="O4116">
        <v>0</v>
      </c>
      <c r="P4116">
        <v>6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 s="26">
        <v>0</v>
      </c>
      <c r="X4116" s="26">
        <v>0.33903720131804133</v>
      </c>
      <c r="Y4116" s="26">
        <v>0</v>
      </c>
      <c r="Z4116" s="26">
        <v>0</v>
      </c>
      <c r="AA4116" s="26">
        <v>0</v>
      </c>
      <c r="AB4116" s="26">
        <v>0</v>
      </c>
      <c r="AC4116" s="26">
        <v>0</v>
      </c>
      <c r="AD4116" s="26">
        <v>0</v>
      </c>
      <c r="AE4116" s="26">
        <v>0.33903720131804133</v>
      </c>
    </row>
    <row r="4117" spans="1:31" x14ac:dyDescent="0.3">
      <c r="A4117">
        <v>2763164</v>
      </c>
      <c r="B4117">
        <v>1</v>
      </c>
      <c r="C4117" t="s">
        <v>80</v>
      </c>
      <c r="D4117" t="s">
        <v>107</v>
      </c>
      <c r="E4117" t="s">
        <v>157</v>
      </c>
      <c r="F4117" t="s">
        <v>4176</v>
      </c>
      <c r="G4117" t="s">
        <v>159</v>
      </c>
      <c r="H4117" t="s">
        <v>149</v>
      </c>
      <c r="I4117" t="s">
        <v>136</v>
      </c>
      <c r="J4117" t="s">
        <v>137</v>
      </c>
      <c r="K4117" t="s">
        <v>138</v>
      </c>
      <c r="L4117" t="s">
        <v>11588</v>
      </c>
      <c r="M4117" t="s">
        <v>11589</v>
      </c>
      <c r="N4117" s="26">
        <v>2.0611111110000002</v>
      </c>
      <c r="O4117">
        <v>2</v>
      </c>
      <c r="P4117">
        <v>445</v>
      </c>
      <c r="Q4117">
        <v>57</v>
      </c>
      <c r="R4117">
        <v>36</v>
      </c>
      <c r="S4117">
        <v>16</v>
      </c>
      <c r="T4117">
        <v>57</v>
      </c>
      <c r="U4117">
        <v>0</v>
      </c>
      <c r="V4117">
        <v>0</v>
      </c>
      <c r="W4117" s="26">
        <v>1.8625879776157623</v>
      </c>
      <c r="X4117" s="26">
        <v>127.90804699261309</v>
      </c>
      <c r="Y4117" s="26">
        <v>60.769521048410475</v>
      </c>
      <c r="Z4117" s="26">
        <v>10.085560691323693</v>
      </c>
      <c r="AA4117" s="26">
        <v>188.26486671488408</v>
      </c>
      <c r="AB4117" s="26">
        <v>29.317016708817736</v>
      </c>
      <c r="AC4117" s="26">
        <v>0</v>
      </c>
      <c r="AD4117" s="26">
        <v>0</v>
      </c>
      <c r="AE4117" s="26">
        <v>418.20760013366481</v>
      </c>
    </row>
    <row r="4118" spans="1:31" x14ac:dyDescent="0.3">
      <c r="A4118">
        <v>2763433</v>
      </c>
      <c r="B4118">
        <v>1</v>
      </c>
      <c r="C4118" t="s">
        <v>81</v>
      </c>
      <c r="D4118" t="s">
        <v>113</v>
      </c>
      <c r="E4118" t="s">
        <v>132</v>
      </c>
      <c r="F4118" t="s">
        <v>11590</v>
      </c>
      <c r="G4118" t="s">
        <v>197</v>
      </c>
      <c r="H4118" t="s">
        <v>135</v>
      </c>
      <c r="I4118" t="s">
        <v>136</v>
      </c>
      <c r="J4118" t="s">
        <v>137</v>
      </c>
      <c r="K4118" t="s">
        <v>138</v>
      </c>
      <c r="L4118" t="s">
        <v>11591</v>
      </c>
      <c r="M4118" t="s">
        <v>11592</v>
      </c>
      <c r="N4118" s="26">
        <v>1.903333333</v>
      </c>
      <c r="O4118">
        <v>0</v>
      </c>
      <c r="P4118">
        <v>1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 s="26">
        <v>0</v>
      </c>
      <c r="X4118" s="26">
        <v>0.22104330301450004</v>
      </c>
      <c r="Y4118" s="26">
        <v>0</v>
      </c>
      <c r="Z4118" s="26">
        <v>0</v>
      </c>
      <c r="AA4118" s="26">
        <v>0</v>
      </c>
      <c r="AB4118" s="26">
        <v>0</v>
      </c>
      <c r="AC4118" s="26">
        <v>0</v>
      </c>
      <c r="AD4118" s="26">
        <v>0</v>
      </c>
      <c r="AE4118" s="26">
        <v>0.22104330301450004</v>
      </c>
    </row>
    <row r="4119" spans="1:31" x14ac:dyDescent="0.3">
      <c r="A4119">
        <v>2772633</v>
      </c>
      <c r="B4119">
        <v>1</v>
      </c>
      <c r="C4119" t="s">
        <v>80</v>
      </c>
      <c r="D4119" t="s">
        <v>100</v>
      </c>
      <c r="E4119" t="s">
        <v>141</v>
      </c>
      <c r="F4119" t="s">
        <v>11593</v>
      </c>
      <c r="G4119" t="s">
        <v>143</v>
      </c>
      <c r="H4119" t="s">
        <v>135</v>
      </c>
      <c r="I4119" t="s">
        <v>136</v>
      </c>
      <c r="J4119" t="s">
        <v>137</v>
      </c>
      <c r="K4119" t="s">
        <v>138</v>
      </c>
      <c r="L4119" t="s">
        <v>11594</v>
      </c>
      <c r="M4119" t="s">
        <v>11595</v>
      </c>
      <c r="N4119" s="26">
        <v>0.156111111</v>
      </c>
      <c r="O4119">
        <v>0</v>
      </c>
      <c r="P4119">
        <v>148</v>
      </c>
      <c r="Q4119">
        <v>0</v>
      </c>
      <c r="R4119">
        <v>5</v>
      </c>
      <c r="S4119">
        <v>0</v>
      </c>
      <c r="T4119">
        <v>15</v>
      </c>
      <c r="U4119">
        <v>0</v>
      </c>
      <c r="V4119">
        <v>0</v>
      </c>
      <c r="W4119" s="26">
        <v>0</v>
      </c>
      <c r="X4119" s="26">
        <v>4.0481490588518225</v>
      </c>
      <c r="Y4119" s="26">
        <v>0</v>
      </c>
      <c r="Z4119" s="26">
        <v>5.6172163753625007E-2</v>
      </c>
      <c r="AA4119" s="26">
        <v>0</v>
      </c>
      <c r="AB4119" s="26">
        <v>4.981211520073523</v>
      </c>
      <c r="AC4119" s="26">
        <v>0</v>
      </c>
      <c r="AD4119" s="26">
        <v>0</v>
      </c>
      <c r="AE4119" s="26">
        <v>9.0855327426789714</v>
      </c>
    </row>
    <row r="4120" spans="1:31" x14ac:dyDescent="0.3">
      <c r="A4120">
        <v>2763496</v>
      </c>
      <c r="B4120">
        <v>1</v>
      </c>
      <c r="C4120" t="s">
        <v>81</v>
      </c>
      <c r="D4120" t="s">
        <v>113</v>
      </c>
      <c r="E4120" t="s">
        <v>146</v>
      </c>
      <c r="F4120" t="s">
        <v>11596</v>
      </c>
      <c r="G4120" t="s">
        <v>159</v>
      </c>
      <c r="H4120" t="s">
        <v>149</v>
      </c>
      <c r="I4120" t="s">
        <v>136</v>
      </c>
      <c r="J4120" t="s">
        <v>137</v>
      </c>
      <c r="K4120" t="s">
        <v>138</v>
      </c>
      <c r="L4120" t="s">
        <v>11597</v>
      </c>
      <c r="M4120" t="s">
        <v>11598</v>
      </c>
      <c r="N4120" s="26">
        <v>5.9722221999999998E-2</v>
      </c>
      <c r="O4120">
        <v>0</v>
      </c>
      <c r="P4120">
        <v>180</v>
      </c>
      <c r="Q4120">
        <v>0</v>
      </c>
      <c r="R4120">
        <v>12</v>
      </c>
      <c r="S4120">
        <v>0</v>
      </c>
      <c r="T4120">
        <v>13</v>
      </c>
      <c r="U4120">
        <v>0</v>
      </c>
      <c r="V4120">
        <v>0</v>
      </c>
      <c r="W4120" s="26">
        <v>0</v>
      </c>
      <c r="X4120" s="26">
        <v>0.80798270050621246</v>
      </c>
      <c r="Y4120" s="26">
        <v>0</v>
      </c>
      <c r="Z4120" s="26">
        <v>5.1051426665226662E-2</v>
      </c>
      <c r="AA4120" s="26">
        <v>0</v>
      </c>
      <c r="AB4120" s="26">
        <v>0.29488895313574126</v>
      </c>
      <c r="AC4120" s="26">
        <v>0</v>
      </c>
      <c r="AD4120" s="26">
        <v>0</v>
      </c>
      <c r="AE4120" s="26">
        <v>1.1539230803071803</v>
      </c>
    </row>
    <row r="4121" spans="1:31" x14ac:dyDescent="0.3">
      <c r="A4121">
        <v>2763147</v>
      </c>
      <c r="B4121">
        <v>1</v>
      </c>
      <c r="C4121" t="s">
        <v>80</v>
      </c>
      <c r="D4121" t="s">
        <v>101</v>
      </c>
      <c r="E4121" t="s">
        <v>170</v>
      </c>
      <c r="F4121" t="s">
        <v>11599</v>
      </c>
      <c r="G4121" t="s">
        <v>143</v>
      </c>
      <c r="H4121" t="s">
        <v>135</v>
      </c>
      <c r="I4121" t="s">
        <v>136</v>
      </c>
      <c r="J4121" t="s">
        <v>137</v>
      </c>
      <c r="K4121" t="s">
        <v>138</v>
      </c>
      <c r="L4121" t="s">
        <v>11600</v>
      </c>
      <c r="M4121" t="s">
        <v>11601</v>
      </c>
      <c r="N4121" s="26">
        <v>0.86888888799999997</v>
      </c>
      <c r="O4121">
        <v>0</v>
      </c>
      <c r="P4121">
        <v>25</v>
      </c>
      <c r="Q4121">
        <v>0</v>
      </c>
      <c r="R4121">
        <v>1</v>
      </c>
      <c r="S4121">
        <v>0</v>
      </c>
      <c r="T4121">
        <v>3</v>
      </c>
      <c r="U4121">
        <v>0</v>
      </c>
      <c r="V4121">
        <v>0</v>
      </c>
      <c r="W4121" s="26">
        <v>0</v>
      </c>
      <c r="X4121" s="26">
        <v>4.3499239142931438</v>
      </c>
      <c r="Y4121" s="26">
        <v>0</v>
      </c>
      <c r="Z4121" s="26">
        <v>4.5624771250464451E-3</v>
      </c>
      <c r="AA4121" s="26">
        <v>0</v>
      </c>
      <c r="AB4121" s="26">
        <v>0.76725150944840848</v>
      </c>
      <c r="AC4121" s="26">
        <v>0</v>
      </c>
      <c r="AD4121" s="26">
        <v>0</v>
      </c>
      <c r="AE4121" s="26">
        <v>5.1217379008665986</v>
      </c>
    </row>
    <row r="4122" spans="1:31" x14ac:dyDescent="0.3">
      <c r="A4122">
        <v>2763396</v>
      </c>
      <c r="B4122">
        <v>1</v>
      </c>
      <c r="C4122" t="s">
        <v>80</v>
      </c>
      <c r="D4122" t="s">
        <v>88</v>
      </c>
      <c r="E4122" t="s">
        <v>132</v>
      </c>
      <c r="F4122" t="s">
        <v>11602</v>
      </c>
      <c r="G4122" t="s">
        <v>307</v>
      </c>
      <c r="H4122" t="s">
        <v>135</v>
      </c>
      <c r="I4122" t="s">
        <v>136</v>
      </c>
      <c r="J4122" t="s">
        <v>137</v>
      </c>
      <c r="K4122" t="s">
        <v>138</v>
      </c>
      <c r="L4122" t="s">
        <v>11603</v>
      </c>
      <c r="M4122" t="s">
        <v>11604</v>
      </c>
      <c r="N4122" s="26">
        <v>6.4308333329999998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 s="26">
        <v>0</v>
      </c>
      <c r="X4122" s="26">
        <v>1.5078330948466667</v>
      </c>
      <c r="Y4122" s="26">
        <v>0</v>
      </c>
      <c r="Z4122" s="26">
        <v>0</v>
      </c>
      <c r="AA4122" s="26">
        <v>0</v>
      </c>
      <c r="AB4122" s="26">
        <v>0</v>
      </c>
      <c r="AC4122" s="26">
        <v>0</v>
      </c>
      <c r="AD4122" s="26">
        <v>0</v>
      </c>
      <c r="AE4122" s="26">
        <v>1.5078330948466667</v>
      </c>
    </row>
    <row r="4123" spans="1:31" x14ac:dyDescent="0.3">
      <c r="A4123">
        <v>2763416</v>
      </c>
      <c r="B4123">
        <v>1</v>
      </c>
      <c r="C4123" t="s">
        <v>81</v>
      </c>
      <c r="D4123" t="s">
        <v>112</v>
      </c>
      <c r="E4123" t="s">
        <v>146</v>
      </c>
      <c r="F4123" t="s">
        <v>3885</v>
      </c>
      <c r="G4123" t="s">
        <v>159</v>
      </c>
      <c r="H4123" t="s">
        <v>149</v>
      </c>
      <c r="I4123" t="s">
        <v>136</v>
      </c>
      <c r="J4123" t="s">
        <v>137</v>
      </c>
      <c r="K4123" t="s">
        <v>138</v>
      </c>
      <c r="L4123" t="s">
        <v>11605</v>
      </c>
      <c r="M4123" t="s">
        <v>11606</v>
      </c>
      <c r="N4123" s="26">
        <v>1.439444444</v>
      </c>
      <c r="O4123">
        <v>0</v>
      </c>
      <c r="P4123">
        <v>3763</v>
      </c>
      <c r="Q4123">
        <v>0</v>
      </c>
      <c r="R4123">
        <v>104</v>
      </c>
      <c r="S4123">
        <v>2</v>
      </c>
      <c r="T4123">
        <v>598</v>
      </c>
      <c r="U4123">
        <v>2</v>
      </c>
      <c r="V4123">
        <v>3</v>
      </c>
      <c r="W4123" s="26">
        <v>0</v>
      </c>
      <c r="X4123" s="26">
        <v>1102.2390989335288</v>
      </c>
      <c r="Y4123" s="26">
        <v>0</v>
      </c>
      <c r="Z4123" s="26">
        <v>3.6747827622903766</v>
      </c>
      <c r="AA4123" s="26">
        <v>23.693818068791824</v>
      </c>
      <c r="AB4123" s="26">
        <v>543.22739710260691</v>
      </c>
      <c r="AC4123" s="26">
        <v>430.23042642586864</v>
      </c>
      <c r="AD4123" s="26">
        <v>43.042137117206295</v>
      </c>
      <c r="AE4123" s="26">
        <v>2146.1076604102932</v>
      </c>
    </row>
    <row r="4124" spans="1:31" x14ac:dyDescent="0.3">
      <c r="A4124">
        <v>2763204</v>
      </c>
      <c r="B4124">
        <v>1</v>
      </c>
      <c r="C4124" t="s">
        <v>81</v>
      </c>
      <c r="D4124" t="s">
        <v>127</v>
      </c>
      <c r="E4124" t="s">
        <v>132</v>
      </c>
      <c r="F4124" t="s">
        <v>11607</v>
      </c>
      <c r="G4124" t="s">
        <v>307</v>
      </c>
      <c r="H4124" t="s">
        <v>135</v>
      </c>
      <c r="I4124" t="s">
        <v>136</v>
      </c>
      <c r="J4124" t="s">
        <v>137</v>
      </c>
      <c r="K4124" t="s">
        <v>138</v>
      </c>
      <c r="L4124" t="s">
        <v>11608</v>
      </c>
      <c r="M4124" t="s">
        <v>11609</v>
      </c>
      <c r="N4124" s="26">
        <v>2.2613888879999999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8</v>
      </c>
      <c r="U4124">
        <v>0</v>
      </c>
      <c r="V4124">
        <v>0</v>
      </c>
      <c r="W4124" s="26">
        <v>0</v>
      </c>
      <c r="X4124" s="26">
        <v>0</v>
      </c>
      <c r="Y4124" s="26">
        <v>0</v>
      </c>
      <c r="Z4124" s="26">
        <v>0</v>
      </c>
      <c r="AA4124" s="26">
        <v>0</v>
      </c>
      <c r="AB4124" s="26">
        <v>57.246493416980897</v>
      </c>
      <c r="AC4124" s="26">
        <v>0</v>
      </c>
      <c r="AD4124" s="26">
        <v>0</v>
      </c>
      <c r="AE4124" s="26">
        <v>57.246493416980897</v>
      </c>
    </row>
    <row r="4125" spans="1:31" x14ac:dyDescent="0.3">
      <c r="A4125">
        <v>2763745</v>
      </c>
      <c r="B4125">
        <v>1</v>
      </c>
      <c r="C4125" t="s">
        <v>81</v>
      </c>
      <c r="D4125" t="s">
        <v>118</v>
      </c>
      <c r="E4125" t="s">
        <v>170</v>
      </c>
      <c r="F4125" t="s">
        <v>11610</v>
      </c>
      <c r="G4125" t="s">
        <v>204</v>
      </c>
      <c r="H4125" t="s">
        <v>135</v>
      </c>
      <c r="I4125" t="s">
        <v>136</v>
      </c>
      <c r="J4125" t="s">
        <v>137</v>
      </c>
      <c r="K4125" t="s">
        <v>138</v>
      </c>
      <c r="L4125" t="s">
        <v>11611</v>
      </c>
      <c r="M4125" t="s">
        <v>11612</v>
      </c>
      <c r="N4125" s="26">
        <v>3.130833333</v>
      </c>
      <c r="O4125">
        <v>0</v>
      </c>
      <c r="P4125">
        <v>37</v>
      </c>
      <c r="Q4125">
        <v>0</v>
      </c>
      <c r="R4125">
        <v>4</v>
      </c>
      <c r="S4125">
        <v>0</v>
      </c>
      <c r="T4125">
        <v>5</v>
      </c>
      <c r="U4125">
        <v>0</v>
      </c>
      <c r="V4125">
        <v>0</v>
      </c>
      <c r="W4125" s="26">
        <v>0</v>
      </c>
      <c r="X4125" s="26">
        <v>14.671256407881396</v>
      </c>
      <c r="Y4125" s="26">
        <v>0</v>
      </c>
      <c r="Z4125" s="26">
        <v>0</v>
      </c>
      <c r="AA4125" s="26">
        <v>0</v>
      </c>
      <c r="AB4125" s="26">
        <v>2.2773584718860533</v>
      </c>
      <c r="AC4125" s="26">
        <v>0</v>
      </c>
      <c r="AD4125" s="26">
        <v>0</v>
      </c>
      <c r="AE4125" s="26">
        <v>16.948614879767447</v>
      </c>
    </row>
    <row r="4126" spans="1:31" x14ac:dyDescent="0.3">
      <c r="A4126">
        <v>2763436</v>
      </c>
      <c r="B4126">
        <v>1</v>
      </c>
      <c r="C4126" t="s">
        <v>81</v>
      </c>
      <c r="D4126" t="s">
        <v>116</v>
      </c>
      <c r="E4126" t="s">
        <v>152</v>
      </c>
      <c r="F4126" t="s">
        <v>3979</v>
      </c>
      <c r="G4126" t="s">
        <v>159</v>
      </c>
      <c r="H4126" t="s">
        <v>149</v>
      </c>
      <c r="I4126" t="s">
        <v>136</v>
      </c>
      <c r="J4126" t="s">
        <v>137</v>
      </c>
      <c r="K4126" t="s">
        <v>138</v>
      </c>
      <c r="L4126" t="s">
        <v>11613</v>
      </c>
      <c r="M4126" t="s">
        <v>11614</v>
      </c>
      <c r="N4126" s="26">
        <v>3.1744444440000001</v>
      </c>
      <c r="O4126">
        <v>2</v>
      </c>
      <c r="P4126">
        <v>306</v>
      </c>
      <c r="Q4126">
        <v>9</v>
      </c>
      <c r="R4126">
        <v>2</v>
      </c>
      <c r="S4126">
        <v>3</v>
      </c>
      <c r="T4126">
        <v>13</v>
      </c>
      <c r="U4126">
        <v>0</v>
      </c>
      <c r="V4126">
        <v>0</v>
      </c>
      <c r="W4126" s="26">
        <v>6.21849570557211</v>
      </c>
      <c r="X4126" s="26">
        <v>101.58549678910741</v>
      </c>
      <c r="Y4126" s="26">
        <v>269.14723656194639</v>
      </c>
      <c r="Z4126" s="26">
        <v>1.0787261826844443</v>
      </c>
      <c r="AA4126" s="26">
        <v>22.905130636439978</v>
      </c>
      <c r="AB4126" s="26">
        <v>11.983814643191907</v>
      </c>
      <c r="AC4126" s="26">
        <v>0</v>
      </c>
      <c r="AD4126" s="26">
        <v>0</v>
      </c>
      <c r="AE4126" s="26">
        <v>412.91890051894222</v>
      </c>
    </row>
    <row r="4127" spans="1:31" x14ac:dyDescent="0.3">
      <c r="A4127">
        <v>2763602</v>
      </c>
      <c r="B4127">
        <v>1</v>
      </c>
      <c r="C4127" t="s">
        <v>80</v>
      </c>
      <c r="D4127" t="s">
        <v>104</v>
      </c>
      <c r="E4127" t="s">
        <v>132</v>
      </c>
      <c r="F4127" t="s">
        <v>11615</v>
      </c>
      <c r="G4127" t="s">
        <v>197</v>
      </c>
      <c r="H4127" t="s">
        <v>135</v>
      </c>
      <c r="I4127" t="s">
        <v>136</v>
      </c>
      <c r="J4127" t="s">
        <v>137</v>
      </c>
      <c r="K4127" t="s">
        <v>138</v>
      </c>
      <c r="L4127" t="s">
        <v>11616</v>
      </c>
      <c r="M4127" t="s">
        <v>11617</v>
      </c>
      <c r="N4127" s="26">
        <v>4.4961111110000003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1</v>
      </c>
      <c r="U4127">
        <v>0</v>
      </c>
      <c r="V4127">
        <v>0</v>
      </c>
      <c r="W4127" s="26">
        <v>0</v>
      </c>
      <c r="X4127" s="26">
        <v>0</v>
      </c>
      <c r="Y4127" s="26">
        <v>0</v>
      </c>
      <c r="Z4127" s="26">
        <v>0</v>
      </c>
      <c r="AA4127" s="26">
        <v>0</v>
      </c>
      <c r="AB4127" s="26">
        <v>0.21706771167559999</v>
      </c>
      <c r="AC4127" s="26">
        <v>0</v>
      </c>
      <c r="AD4127" s="26">
        <v>0</v>
      </c>
      <c r="AE4127" s="26">
        <v>0.21706771167559999</v>
      </c>
    </row>
    <row r="4128" spans="1:31" x14ac:dyDescent="0.3">
      <c r="A4128">
        <v>2763702</v>
      </c>
      <c r="B4128">
        <v>1</v>
      </c>
      <c r="C4128" t="s">
        <v>80</v>
      </c>
      <c r="D4128" t="s">
        <v>102</v>
      </c>
      <c r="E4128" t="s">
        <v>170</v>
      </c>
      <c r="F4128" t="s">
        <v>11618</v>
      </c>
      <c r="G4128" t="s">
        <v>204</v>
      </c>
      <c r="H4128" t="s">
        <v>135</v>
      </c>
      <c r="I4128" t="s">
        <v>136</v>
      </c>
      <c r="J4128" t="s">
        <v>137</v>
      </c>
      <c r="K4128" t="s">
        <v>138</v>
      </c>
      <c r="L4128" t="s">
        <v>11619</v>
      </c>
      <c r="M4128" t="s">
        <v>11620</v>
      </c>
      <c r="N4128" s="26">
        <v>1.054166666</v>
      </c>
      <c r="O4128">
        <v>0</v>
      </c>
      <c r="P4128">
        <v>32</v>
      </c>
      <c r="Q4128">
        <v>0</v>
      </c>
      <c r="R4128">
        <v>9</v>
      </c>
      <c r="S4128">
        <v>0</v>
      </c>
      <c r="T4128">
        <v>3</v>
      </c>
      <c r="U4128">
        <v>0</v>
      </c>
      <c r="V4128">
        <v>0</v>
      </c>
      <c r="W4128" s="26">
        <v>0</v>
      </c>
      <c r="X4128" s="26">
        <v>5.5153292965711049</v>
      </c>
      <c r="Y4128" s="26">
        <v>0</v>
      </c>
      <c r="Z4128" s="26">
        <v>1.2972347811471177</v>
      </c>
      <c r="AA4128" s="26">
        <v>0</v>
      </c>
      <c r="AB4128" s="26">
        <v>0.53724559746896006</v>
      </c>
      <c r="AC4128" s="26">
        <v>0</v>
      </c>
      <c r="AD4128" s="26">
        <v>0</v>
      </c>
      <c r="AE4128" s="26">
        <v>7.3498096751871831</v>
      </c>
    </row>
    <row r="4129" spans="1:31" x14ac:dyDescent="0.3">
      <c r="A4129">
        <v>2763516</v>
      </c>
      <c r="B4129">
        <v>1</v>
      </c>
      <c r="C4129" t="s">
        <v>80</v>
      </c>
      <c r="D4129" t="s">
        <v>82</v>
      </c>
      <c r="E4129" t="s">
        <v>132</v>
      </c>
      <c r="F4129" t="s">
        <v>11621</v>
      </c>
      <c r="G4129" t="s">
        <v>307</v>
      </c>
      <c r="H4129" t="s">
        <v>135</v>
      </c>
      <c r="I4129" t="s">
        <v>136</v>
      </c>
      <c r="J4129" t="s">
        <v>137</v>
      </c>
      <c r="K4129" t="s">
        <v>138</v>
      </c>
      <c r="L4129" t="s">
        <v>11622</v>
      </c>
      <c r="M4129" t="s">
        <v>11623</v>
      </c>
      <c r="N4129" s="26">
        <v>1.6391666659999999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1</v>
      </c>
      <c r="U4129">
        <v>0</v>
      </c>
      <c r="V4129">
        <v>0</v>
      </c>
      <c r="W4129" s="26">
        <v>0</v>
      </c>
      <c r="X4129" s="26">
        <v>0</v>
      </c>
      <c r="Y4129" s="26">
        <v>0</v>
      </c>
      <c r="Z4129" s="26">
        <v>0</v>
      </c>
      <c r="AA4129" s="26">
        <v>0</v>
      </c>
      <c r="AB4129" s="26">
        <v>0.57997963509156203</v>
      </c>
      <c r="AC4129" s="26">
        <v>0</v>
      </c>
      <c r="AD4129" s="26">
        <v>0</v>
      </c>
      <c r="AE4129" s="26">
        <v>0.57997963509156203</v>
      </c>
    </row>
    <row r="4130" spans="1:31" x14ac:dyDescent="0.3">
      <c r="A4130">
        <v>2763230</v>
      </c>
      <c r="B4130">
        <v>1</v>
      </c>
      <c r="C4130" t="s">
        <v>80</v>
      </c>
      <c r="D4130" t="s">
        <v>107</v>
      </c>
      <c r="E4130" t="s">
        <v>170</v>
      </c>
      <c r="F4130" t="s">
        <v>11624</v>
      </c>
      <c r="G4130" t="s">
        <v>186</v>
      </c>
      <c r="H4130" t="s">
        <v>135</v>
      </c>
      <c r="I4130" t="s">
        <v>136</v>
      </c>
      <c r="J4130" t="s">
        <v>137</v>
      </c>
      <c r="K4130" t="s">
        <v>187</v>
      </c>
      <c r="L4130" t="s">
        <v>11625</v>
      </c>
      <c r="M4130" t="s">
        <v>11626</v>
      </c>
      <c r="N4130" s="26">
        <v>3.8280555550000002</v>
      </c>
      <c r="O4130">
        <v>0</v>
      </c>
      <c r="P4130">
        <v>27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 s="26">
        <v>0</v>
      </c>
      <c r="X4130" s="26">
        <v>16.805181629201517</v>
      </c>
      <c r="Y4130" s="26">
        <v>0</v>
      </c>
      <c r="Z4130" s="26">
        <v>0</v>
      </c>
      <c r="AA4130" s="26">
        <v>0</v>
      </c>
      <c r="AB4130" s="26">
        <v>0</v>
      </c>
      <c r="AC4130" s="26">
        <v>0</v>
      </c>
      <c r="AD4130" s="26">
        <v>0</v>
      </c>
      <c r="AE4130" s="26">
        <v>16.805181629201517</v>
      </c>
    </row>
    <row r="4131" spans="1:31" x14ac:dyDescent="0.3">
      <c r="A4131">
        <v>2763622</v>
      </c>
      <c r="B4131">
        <v>1</v>
      </c>
      <c r="C4131" t="s">
        <v>80</v>
      </c>
      <c r="D4131" t="s">
        <v>105</v>
      </c>
      <c r="E4131" t="s">
        <v>157</v>
      </c>
      <c r="F4131" t="s">
        <v>11627</v>
      </c>
      <c r="G4131" t="s">
        <v>159</v>
      </c>
      <c r="H4131" t="s">
        <v>149</v>
      </c>
      <c r="I4131" t="s">
        <v>136</v>
      </c>
      <c r="J4131" t="s">
        <v>137</v>
      </c>
      <c r="K4131" t="s">
        <v>138</v>
      </c>
      <c r="L4131" t="s">
        <v>11628</v>
      </c>
      <c r="M4131" t="s">
        <v>11629</v>
      </c>
      <c r="N4131" s="26">
        <v>0.13166666599999999</v>
      </c>
      <c r="O4131">
        <v>1</v>
      </c>
      <c r="P4131">
        <v>5559</v>
      </c>
      <c r="Q4131">
        <v>0</v>
      </c>
      <c r="R4131">
        <v>20</v>
      </c>
      <c r="S4131">
        <v>4</v>
      </c>
      <c r="T4131">
        <v>1401</v>
      </c>
      <c r="U4131">
        <v>1</v>
      </c>
      <c r="V4131">
        <v>2</v>
      </c>
      <c r="W4131" s="26">
        <v>0.23159731977219397</v>
      </c>
      <c r="X4131" s="26">
        <v>170.45710150020551</v>
      </c>
      <c r="Y4131" s="26">
        <v>0</v>
      </c>
      <c r="Z4131" s="26">
        <v>0.31047932250188698</v>
      </c>
      <c r="AA4131" s="26">
        <v>18.976102638027427</v>
      </c>
      <c r="AB4131" s="26">
        <v>170.42947411263324</v>
      </c>
      <c r="AC4131" s="26">
        <v>32.172339453339092</v>
      </c>
      <c r="AD4131" s="26">
        <v>0.92712762462854292</v>
      </c>
      <c r="AE4131" s="26">
        <v>393.50422197110794</v>
      </c>
    </row>
    <row r="4132" spans="1:31" x14ac:dyDescent="0.3">
      <c r="A4132">
        <v>2763190</v>
      </c>
      <c r="B4132">
        <v>1</v>
      </c>
      <c r="C4132" t="s">
        <v>80</v>
      </c>
      <c r="D4132" t="s">
        <v>84</v>
      </c>
      <c r="E4132" t="s">
        <v>166</v>
      </c>
      <c r="F4132" t="s">
        <v>11630</v>
      </c>
      <c r="G4132" t="s">
        <v>232</v>
      </c>
      <c r="H4132" t="s">
        <v>135</v>
      </c>
      <c r="I4132" t="s">
        <v>136</v>
      </c>
      <c r="J4132" t="s">
        <v>137</v>
      </c>
      <c r="K4132" t="s">
        <v>138</v>
      </c>
      <c r="L4132" t="s">
        <v>11631</v>
      </c>
      <c r="M4132" t="s">
        <v>11632</v>
      </c>
      <c r="N4132" s="26">
        <v>3.2250000000000001</v>
      </c>
      <c r="O4132">
        <v>0</v>
      </c>
      <c r="P4132">
        <v>52</v>
      </c>
      <c r="Q4132">
        <v>0</v>
      </c>
      <c r="R4132">
        <v>0</v>
      </c>
      <c r="S4132">
        <v>0</v>
      </c>
      <c r="T4132">
        <v>4</v>
      </c>
      <c r="U4132">
        <v>0</v>
      </c>
      <c r="V4132">
        <v>0</v>
      </c>
      <c r="W4132" s="26">
        <v>0</v>
      </c>
      <c r="X4132" s="26">
        <v>29.786295677902991</v>
      </c>
      <c r="Y4132" s="26">
        <v>0</v>
      </c>
      <c r="Z4132" s="26">
        <v>0</v>
      </c>
      <c r="AA4132" s="26">
        <v>0</v>
      </c>
      <c r="AB4132" s="26">
        <v>44.079660814918455</v>
      </c>
      <c r="AC4132" s="26">
        <v>0</v>
      </c>
      <c r="AD4132" s="26">
        <v>0</v>
      </c>
      <c r="AE4132" s="26">
        <v>73.865956492821454</v>
      </c>
    </row>
    <row r="4133" spans="1:31" x14ac:dyDescent="0.3">
      <c r="A4133">
        <v>2763259</v>
      </c>
      <c r="B4133">
        <v>1</v>
      </c>
      <c r="C4133" t="s">
        <v>81</v>
      </c>
      <c r="D4133" t="s">
        <v>115</v>
      </c>
      <c r="E4133" t="s">
        <v>152</v>
      </c>
      <c r="F4133" t="s">
        <v>11633</v>
      </c>
      <c r="G4133" t="s">
        <v>186</v>
      </c>
      <c r="H4133" t="s">
        <v>149</v>
      </c>
      <c r="I4133" t="s">
        <v>136</v>
      </c>
      <c r="J4133" t="s">
        <v>137</v>
      </c>
      <c r="K4133" t="s">
        <v>187</v>
      </c>
      <c r="L4133" t="s">
        <v>11634</v>
      </c>
      <c r="M4133" t="s">
        <v>11635</v>
      </c>
      <c r="N4133" s="26">
        <v>1.8502777770000001</v>
      </c>
      <c r="O4133">
        <v>5</v>
      </c>
      <c r="P4133">
        <v>1339</v>
      </c>
      <c r="Q4133">
        <v>1</v>
      </c>
      <c r="R4133">
        <v>22</v>
      </c>
      <c r="S4133">
        <v>3</v>
      </c>
      <c r="T4133">
        <v>109</v>
      </c>
      <c r="U4133">
        <v>1</v>
      </c>
      <c r="V4133">
        <v>0</v>
      </c>
      <c r="W4133" s="26">
        <v>2.3657986877194443</v>
      </c>
      <c r="X4133" s="26">
        <v>213.67829505628103</v>
      </c>
      <c r="Y4133" s="26">
        <v>0</v>
      </c>
      <c r="Z4133" s="26">
        <v>0.12055321744163675</v>
      </c>
      <c r="AA4133" s="26">
        <v>5.44992228040923</v>
      </c>
      <c r="AB4133" s="26">
        <v>60.601440844674364</v>
      </c>
      <c r="AC4133" s="26">
        <v>43.741262803521387</v>
      </c>
      <c r="AD4133" s="26">
        <v>0</v>
      </c>
      <c r="AE4133" s="26">
        <v>325.95727289004708</v>
      </c>
    </row>
    <row r="4134" spans="1:31" x14ac:dyDescent="0.3">
      <c r="A4134">
        <v>2763196</v>
      </c>
      <c r="B4134">
        <v>1</v>
      </c>
      <c r="C4134" t="s">
        <v>80</v>
      </c>
      <c r="D4134" t="s">
        <v>110</v>
      </c>
      <c r="E4134" t="s">
        <v>132</v>
      </c>
      <c r="F4134" t="s">
        <v>11636</v>
      </c>
      <c r="G4134" t="s">
        <v>307</v>
      </c>
      <c r="H4134" t="s">
        <v>135</v>
      </c>
      <c r="I4134" t="s">
        <v>136</v>
      </c>
      <c r="J4134" t="s">
        <v>137</v>
      </c>
      <c r="K4134" t="s">
        <v>138</v>
      </c>
      <c r="L4134" t="s">
        <v>11637</v>
      </c>
      <c r="M4134" t="s">
        <v>11638</v>
      </c>
      <c r="N4134" s="26">
        <v>0.86555555500000003</v>
      </c>
      <c r="O4134">
        <v>0</v>
      </c>
      <c r="P4134">
        <v>8</v>
      </c>
      <c r="Q4134">
        <v>0</v>
      </c>
      <c r="R4134">
        <v>0</v>
      </c>
      <c r="S4134">
        <v>0</v>
      </c>
      <c r="T4134">
        <v>1</v>
      </c>
      <c r="U4134">
        <v>0</v>
      </c>
      <c r="V4134">
        <v>0</v>
      </c>
      <c r="W4134" s="26">
        <v>0</v>
      </c>
      <c r="X4134" s="26">
        <v>1.9411589031876533</v>
      </c>
      <c r="Y4134" s="26">
        <v>0</v>
      </c>
      <c r="Z4134" s="26">
        <v>0</v>
      </c>
      <c r="AA4134" s="26">
        <v>0</v>
      </c>
      <c r="AB4134" s="26">
        <v>2.5994136867316482</v>
      </c>
      <c r="AC4134" s="26">
        <v>0</v>
      </c>
      <c r="AD4134" s="26">
        <v>0</v>
      </c>
      <c r="AE4134" s="26">
        <v>4.5405725899193019</v>
      </c>
    </row>
    <row r="4135" spans="1:31" x14ac:dyDescent="0.3">
      <c r="A4135">
        <v>2763399</v>
      </c>
      <c r="B4135">
        <v>1</v>
      </c>
      <c r="C4135" t="s">
        <v>80</v>
      </c>
      <c r="D4135" t="s">
        <v>100</v>
      </c>
      <c r="E4135" t="s">
        <v>157</v>
      </c>
      <c r="F4135" t="s">
        <v>11639</v>
      </c>
      <c r="G4135" t="s">
        <v>143</v>
      </c>
      <c r="H4135" t="s">
        <v>149</v>
      </c>
      <c r="I4135" t="s">
        <v>136</v>
      </c>
      <c r="J4135" t="s">
        <v>137</v>
      </c>
      <c r="K4135" t="s">
        <v>138</v>
      </c>
      <c r="L4135" t="s">
        <v>11640</v>
      </c>
      <c r="M4135" t="s">
        <v>11641</v>
      </c>
      <c r="N4135" s="26">
        <v>0.52361111100000002</v>
      </c>
      <c r="O4135">
        <v>1</v>
      </c>
      <c r="P4135">
        <v>392</v>
      </c>
      <c r="Q4135">
        <v>179</v>
      </c>
      <c r="R4135">
        <v>171</v>
      </c>
      <c r="S4135">
        <v>17</v>
      </c>
      <c r="T4135">
        <v>48</v>
      </c>
      <c r="U4135">
        <v>2</v>
      </c>
      <c r="V4135">
        <v>0</v>
      </c>
      <c r="W4135" s="26">
        <v>0.59222607632221957</v>
      </c>
      <c r="X4135" s="26">
        <v>65.352137346661294</v>
      </c>
      <c r="Y4135" s="26">
        <v>29.214178922606344</v>
      </c>
      <c r="Z4135" s="26">
        <v>4.2283839035122606</v>
      </c>
      <c r="AA4135" s="26">
        <v>55.659190178822797</v>
      </c>
      <c r="AB4135" s="26">
        <v>12.785824487528858</v>
      </c>
      <c r="AC4135" s="26">
        <v>76.499476242041794</v>
      </c>
      <c r="AD4135" s="26">
        <v>0</v>
      </c>
      <c r="AE4135" s="26">
        <v>244.33141715749557</v>
      </c>
    </row>
    <row r="4136" spans="1:31" x14ac:dyDescent="0.3">
      <c r="A4136">
        <v>2763253</v>
      </c>
      <c r="B4136">
        <v>1</v>
      </c>
      <c r="C4136" t="s">
        <v>80</v>
      </c>
      <c r="D4136" t="s">
        <v>94</v>
      </c>
      <c r="E4136" t="s">
        <v>170</v>
      </c>
      <c r="F4136" t="s">
        <v>11642</v>
      </c>
      <c r="G4136" t="s">
        <v>204</v>
      </c>
      <c r="H4136" t="s">
        <v>135</v>
      </c>
      <c r="I4136" t="s">
        <v>136</v>
      </c>
      <c r="J4136" t="s">
        <v>137</v>
      </c>
      <c r="K4136" t="s">
        <v>138</v>
      </c>
      <c r="L4136" t="s">
        <v>11643</v>
      </c>
      <c r="M4136" t="s">
        <v>11644</v>
      </c>
      <c r="N4136" s="26">
        <v>6.2847222220000001</v>
      </c>
      <c r="O4136">
        <v>0</v>
      </c>
      <c r="P4136">
        <v>24</v>
      </c>
      <c r="Q4136">
        <v>0</v>
      </c>
      <c r="R4136">
        <v>0</v>
      </c>
      <c r="S4136">
        <v>0</v>
      </c>
      <c r="T4136">
        <v>2</v>
      </c>
      <c r="U4136">
        <v>0</v>
      </c>
      <c r="V4136">
        <v>0</v>
      </c>
      <c r="W4136" s="26">
        <v>0</v>
      </c>
      <c r="X4136" s="26">
        <v>10.384298362105699</v>
      </c>
      <c r="Y4136" s="26">
        <v>0</v>
      </c>
      <c r="Z4136" s="26">
        <v>0</v>
      </c>
      <c r="AA4136" s="26">
        <v>0</v>
      </c>
      <c r="AB4136" s="26">
        <v>1.9214496739075424</v>
      </c>
      <c r="AC4136" s="26">
        <v>0</v>
      </c>
      <c r="AD4136" s="26">
        <v>0</v>
      </c>
      <c r="AE4136" s="26">
        <v>12.305748036013242</v>
      </c>
    </row>
    <row r="4137" spans="1:31" x14ac:dyDescent="0.3">
      <c r="A4137">
        <v>2763585</v>
      </c>
      <c r="B4137">
        <v>1</v>
      </c>
      <c r="C4137" t="s">
        <v>80</v>
      </c>
      <c r="D4137" t="s">
        <v>83</v>
      </c>
      <c r="E4137" t="s">
        <v>132</v>
      </c>
      <c r="F4137" t="s">
        <v>11645</v>
      </c>
      <c r="G4137" t="s">
        <v>307</v>
      </c>
      <c r="H4137" t="s">
        <v>135</v>
      </c>
      <c r="I4137" t="s">
        <v>136</v>
      </c>
      <c r="J4137" t="s">
        <v>137</v>
      </c>
      <c r="K4137" t="s">
        <v>138</v>
      </c>
      <c r="L4137" t="s">
        <v>11646</v>
      </c>
      <c r="M4137" t="s">
        <v>11647</v>
      </c>
      <c r="N4137" s="26">
        <v>1.2241666659999999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13</v>
      </c>
      <c r="U4137">
        <v>0</v>
      </c>
      <c r="V4137">
        <v>0</v>
      </c>
      <c r="W4137" s="26">
        <v>0</v>
      </c>
      <c r="X4137" s="26">
        <v>0</v>
      </c>
      <c r="Y4137" s="26">
        <v>0</v>
      </c>
      <c r="Z4137" s="26">
        <v>0</v>
      </c>
      <c r="AA4137" s="26">
        <v>0</v>
      </c>
      <c r="AB4137" s="26">
        <v>9.5757103482669361</v>
      </c>
      <c r="AC4137" s="26">
        <v>0</v>
      </c>
      <c r="AD4137" s="26">
        <v>0</v>
      </c>
      <c r="AE4137" s="26">
        <v>9.5757103482669361</v>
      </c>
    </row>
    <row r="4138" spans="1:31" x14ac:dyDescent="0.3">
      <c r="A4138">
        <v>2763299</v>
      </c>
      <c r="B4138">
        <v>1</v>
      </c>
      <c r="C4138" t="s">
        <v>80</v>
      </c>
      <c r="D4138" t="s">
        <v>89</v>
      </c>
      <c r="E4138" t="s">
        <v>152</v>
      </c>
      <c r="F4138" t="s">
        <v>11648</v>
      </c>
      <c r="G4138" t="s">
        <v>628</v>
      </c>
      <c r="H4138" t="s">
        <v>149</v>
      </c>
      <c r="I4138" t="s">
        <v>136</v>
      </c>
      <c r="J4138" t="s">
        <v>137</v>
      </c>
      <c r="K4138" t="s">
        <v>187</v>
      </c>
      <c r="L4138" t="s">
        <v>11649</v>
      </c>
      <c r="M4138" t="s">
        <v>11650</v>
      </c>
      <c r="N4138" s="26">
        <v>3.0247222219999998</v>
      </c>
      <c r="O4138">
        <v>0</v>
      </c>
      <c r="P4138">
        <v>4</v>
      </c>
      <c r="Q4138">
        <v>0</v>
      </c>
      <c r="R4138">
        <v>3</v>
      </c>
      <c r="S4138">
        <v>1</v>
      </c>
      <c r="T4138">
        <v>3</v>
      </c>
      <c r="U4138">
        <v>0</v>
      </c>
      <c r="V4138">
        <v>0</v>
      </c>
      <c r="W4138" s="26">
        <v>0</v>
      </c>
      <c r="X4138" s="26">
        <v>3.8994755697489949</v>
      </c>
      <c r="Y4138" s="26">
        <v>0</v>
      </c>
      <c r="Z4138" s="26">
        <v>1.0982009590755555</v>
      </c>
      <c r="AA4138" s="26">
        <v>16.945223963241624</v>
      </c>
      <c r="AB4138" s="26">
        <v>12.435251978880046</v>
      </c>
      <c r="AC4138" s="26">
        <v>0</v>
      </c>
      <c r="AD4138" s="26">
        <v>0</v>
      </c>
      <c r="AE4138" s="26">
        <v>34.378152470946219</v>
      </c>
    </row>
    <row r="4139" spans="1:31" x14ac:dyDescent="0.3">
      <c r="A4139">
        <v>2763150</v>
      </c>
      <c r="B4139">
        <v>1</v>
      </c>
      <c r="C4139" t="s">
        <v>80</v>
      </c>
      <c r="D4139" t="s">
        <v>83</v>
      </c>
      <c r="E4139" t="s">
        <v>175</v>
      </c>
      <c r="F4139" t="s">
        <v>1850</v>
      </c>
      <c r="G4139" t="s">
        <v>326</v>
      </c>
      <c r="H4139" t="s">
        <v>365</v>
      </c>
      <c r="I4139" t="s">
        <v>136</v>
      </c>
      <c r="J4139" t="s">
        <v>137</v>
      </c>
      <c r="K4139" t="s">
        <v>187</v>
      </c>
      <c r="L4139" t="s">
        <v>11651</v>
      </c>
      <c r="M4139" t="s">
        <v>11652</v>
      </c>
      <c r="N4139" s="26">
        <v>0.17722222200000001</v>
      </c>
      <c r="O4139">
        <v>0</v>
      </c>
      <c r="P4139">
        <v>1028</v>
      </c>
      <c r="Q4139">
        <v>0</v>
      </c>
      <c r="R4139">
        <v>0</v>
      </c>
      <c r="S4139">
        <v>0</v>
      </c>
      <c r="T4139">
        <v>13</v>
      </c>
      <c r="U4139">
        <v>0</v>
      </c>
      <c r="V4139">
        <v>0</v>
      </c>
      <c r="W4139" s="26">
        <v>0</v>
      </c>
      <c r="X4139" s="26">
        <v>38.113152487454073</v>
      </c>
      <c r="Y4139" s="26">
        <v>0</v>
      </c>
      <c r="Z4139" s="26">
        <v>0</v>
      </c>
      <c r="AA4139" s="26">
        <v>0</v>
      </c>
      <c r="AB4139" s="26">
        <v>3.1209687116669036</v>
      </c>
      <c r="AC4139" s="26">
        <v>0</v>
      </c>
      <c r="AD4139" s="26">
        <v>0</v>
      </c>
      <c r="AE4139" s="26">
        <v>41.234121199120978</v>
      </c>
    </row>
    <row r="4140" spans="1:31" x14ac:dyDescent="0.3">
      <c r="A4140">
        <v>2763591</v>
      </c>
      <c r="B4140">
        <v>1</v>
      </c>
      <c r="C4140" t="s">
        <v>80</v>
      </c>
      <c r="D4140" t="s">
        <v>86</v>
      </c>
      <c r="E4140" t="s">
        <v>132</v>
      </c>
      <c r="F4140" t="s">
        <v>11653</v>
      </c>
      <c r="G4140" t="s">
        <v>307</v>
      </c>
      <c r="H4140" t="s">
        <v>135</v>
      </c>
      <c r="I4140" t="s">
        <v>136</v>
      </c>
      <c r="J4140" t="s">
        <v>137</v>
      </c>
      <c r="K4140" t="s">
        <v>138</v>
      </c>
      <c r="L4140" t="s">
        <v>11654</v>
      </c>
      <c r="M4140" t="s">
        <v>11655</v>
      </c>
      <c r="N4140" s="26">
        <v>1.8061111110000001</v>
      </c>
      <c r="O4140">
        <v>0</v>
      </c>
      <c r="P4140">
        <v>1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 s="26">
        <v>0</v>
      </c>
      <c r="X4140" s="26">
        <v>0.8975993611643871</v>
      </c>
      <c r="Y4140" s="26">
        <v>0</v>
      </c>
      <c r="Z4140" s="26">
        <v>0</v>
      </c>
      <c r="AA4140" s="26">
        <v>0</v>
      </c>
      <c r="AB4140" s="26">
        <v>0</v>
      </c>
      <c r="AC4140" s="26">
        <v>0</v>
      </c>
      <c r="AD4140" s="26">
        <v>0</v>
      </c>
      <c r="AE4140" s="26">
        <v>0.8975993611643871</v>
      </c>
    </row>
    <row r="4141" spans="1:31" x14ac:dyDescent="0.3">
      <c r="A4141">
        <v>2763837</v>
      </c>
      <c r="B4141">
        <v>1</v>
      </c>
      <c r="C4141" t="s">
        <v>80</v>
      </c>
      <c r="D4141" t="s">
        <v>82</v>
      </c>
      <c r="E4141" t="s">
        <v>170</v>
      </c>
      <c r="F4141" t="s">
        <v>11656</v>
      </c>
      <c r="G4141" t="s">
        <v>204</v>
      </c>
      <c r="H4141" t="s">
        <v>135</v>
      </c>
      <c r="I4141" t="s">
        <v>136</v>
      </c>
      <c r="J4141" t="s">
        <v>137</v>
      </c>
      <c r="K4141" t="s">
        <v>138</v>
      </c>
      <c r="L4141" t="s">
        <v>11657</v>
      </c>
      <c r="M4141" t="s">
        <v>11658</v>
      </c>
      <c r="N4141" s="26">
        <v>1.121388888</v>
      </c>
      <c r="O4141">
        <v>0</v>
      </c>
      <c r="P4141">
        <v>176</v>
      </c>
      <c r="Q4141">
        <v>0</v>
      </c>
      <c r="R4141">
        <v>0</v>
      </c>
      <c r="S4141">
        <v>0</v>
      </c>
      <c r="T4141">
        <v>13</v>
      </c>
      <c r="U4141">
        <v>0</v>
      </c>
      <c r="V4141">
        <v>0</v>
      </c>
      <c r="W4141" s="26">
        <v>0</v>
      </c>
      <c r="X4141" s="26">
        <v>57.753895525502131</v>
      </c>
      <c r="Y4141" s="26">
        <v>0</v>
      </c>
      <c r="Z4141" s="26">
        <v>0</v>
      </c>
      <c r="AA4141" s="26">
        <v>0</v>
      </c>
      <c r="AB4141" s="26">
        <v>2.5196931576233084</v>
      </c>
      <c r="AC4141" s="26">
        <v>0</v>
      </c>
      <c r="AD4141" s="26">
        <v>0</v>
      </c>
      <c r="AE4141" s="26">
        <v>60.273588683125439</v>
      </c>
    </row>
    <row r="4142" spans="1:31" x14ac:dyDescent="0.3">
      <c r="A4142">
        <v>2763654</v>
      </c>
      <c r="B4142">
        <v>1</v>
      </c>
      <c r="C4142" t="s">
        <v>80</v>
      </c>
      <c r="D4142" t="s">
        <v>96</v>
      </c>
      <c r="E4142" t="s">
        <v>170</v>
      </c>
      <c r="F4142" t="s">
        <v>5695</v>
      </c>
      <c r="G4142" t="s">
        <v>303</v>
      </c>
      <c r="H4142" t="s">
        <v>135</v>
      </c>
      <c r="I4142" t="s">
        <v>136</v>
      </c>
      <c r="J4142" t="s">
        <v>137</v>
      </c>
      <c r="K4142" t="s">
        <v>138</v>
      </c>
      <c r="L4142" t="s">
        <v>11659</v>
      </c>
      <c r="M4142" t="s">
        <v>11660</v>
      </c>
      <c r="N4142" s="26">
        <v>6.0922222220000002</v>
      </c>
      <c r="O4142">
        <v>0</v>
      </c>
      <c r="P4142">
        <v>46</v>
      </c>
      <c r="Q4142">
        <v>0</v>
      </c>
      <c r="R4142">
        <v>0</v>
      </c>
      <c r="S4142">
        <v>0</v>
      </c>
      <c r="T4142">
        <v>5</v>
      </c>
      <c r="U4142">
        <v>0</v>
      </c>
      <c r="V4142">
        <v>0</v>
      </c>
      <c r="W4142" s="26">
        <v>0</v>
      </c>
      <c r="X4142" s="26">
        <v>34.713700323326691</v>
      </c>
      <c r="Y4142" s="26">
        <v>0</v>
      </c>
      <c r="Z4142" s="26">
        <v>0</v>
      </c>
      <c r="AA4142" s="26">
        <v>0</v>
      </c>
      <c r="AB4142" s="26">
        <v>0</v>
      </c>
      <c r="AC4142" s="26">
        <v>0</v>
      </c>
      <c r="AD4142" s="26">
        <v>0</v>
      </c>
      <c r="AE4142" s="26">
        <v>34.713700323326691</v>
      </c>
    </row>
    <row r="4143" spans="1:31" x14ac:dyDescent="0.3">
      <c r="A4143">
        <v>2763482</v>
      </c>
      <c r="B4143">
        <v>1</v>
      </c>
      <c r="C4143" t="s">
        <v>80</v>
      </c>
      <c r="D4143" t="s">
        <v>84</v>
      </c>
      <c r="E4143" t="s">
        <v>170</v>
      </c>
      <c r="F4143" t="s">
        <v>4370</v>
      </c>
      <c r="G4143" t="s">
        <v>232</v>
      </c>
      <c r="H4143" t="s">
        <v>135</v>
      </c>
      <c r="I4143" t="s">
        <v>136</v>
      </c>
      <c r="J4143" t="s">
        <v>137</v>
      </c>
      <c r="K4143" t="s">
        <v>138</v>
      </c>
      <c r="L4143" t="s">
        <v>11661</v>
      </c>
      <c r="M4143" t="s">
        <v>11662</v>
      </c>
      <c r="N4143" s="26">
        <v>2.750555555</v>
      </c>
      <c r="O4143">
        <v>0</v>
      </c>
      <c r="P4143">
        <v>168</v>
      </c>
      <c r="Q4143">
        <v>0</v>
      </c>
      <c r="R4143">
        <v>0</v>
      </c>
      <c r="S4143">
        <v>0</v>
      </c>
      <c r="T4143">
        <v>22</v>
      </c>
      <c r="U4143">
        <v>0</v>
      </c>
      <c r="V4143">
        <v>0</v>
      </c>
      <c r="W4143" s="26">
        <v>0</v>
      </c>
      <c r="X4143" s="26">
        <v>102.59548775339771</v>
      </c>
      <c r="Y4143" s="26">
        <v>0</v>
      </c>
      <c r="Z4143" s="26">
        <v>0</v>
      </c>
      <c r="AA4143" s="26">
        <v>0</v>
      </c>
      <c r="AB4143" s="26">
        <v>171.15029331519287</v>
      </c>
      <c r="AC4143" s="26">
        <v>0</v>
      </c>
      <c r="AD4143" s="26">
        <v>0</v>
      </c>
      <c r="AE4143" s="26">
        <v>273.74578106859059</v>
      </c>
    </row>
    <row r="4144" spans="1:31" x14ac:dyDescent="0.3">
      <c r="A4144">
        <v>2763611</v>
      </c>
      <c r="B4144">
        <v>1</v>
      </c>
      <c r="C4144" t="s">
        <v>80</v>
      </c>
      <c r="D4144" t="s">
        <v>105</v>
      </c>
      <c r="E4144" t="s">
        <v>170</v>
      </c>
      <c r="F4144" t="s">
        <v>11663</v>
      </c>
      <c r="G4144" t="s">
        <v>204</v>
      </c>
      <c r="H4144" t="s">
        <v>135</v>
      </c>
      <c r="I4144" t="s">
        <v>136</v>
      </c>
      <c r="J4144" t="s">
        <v>137</v>
      </c>
      <c r="K4144" t="s">
        <v>138</v>
      </c>
      <c r="L4144" t="s">
        <v>11664</v>
      </c>
      <c r="M4144" t="s">
        <v>11665</v>
      </c>
      <c r="N4144" s="26">
        <v>1.9883333329999999</v>
      </c>
      <c r="O4144">
        <v>0</v>
      </c>
      <c r="P4144">
        <v>137</v>
      </c>
      <c r="Q4144">
        <v>0</v>
      </c>
      <c r="R4144">
        <v>0</v>
      </c>
      <c r="S4144">
        <v>0</v>
      </c>
      <c r="T4144">
        <v>3</v>
      </c>
      <c r="U4144">
        <v>0</v>
      </c>
      <c r="V4144">
        <v>0</v>
      </c>
      <c r="W4144" s="26">
        <v>0</v>
      </c>
      <c r="X4144" s="26">
        <v>75.390713480951916</v>
      </c>
      <c r="Y4144" s="26">
        <v>0</v>
      </c>
      <c r="Z4144" s="26">
        <v>0</v>
      </c>
      <c r="AA4144" s="26">
        <v>0</v>
      </c>
      <c r="AB4144" s="26">
        <v>27.53964376714411</v>
      </c>
      <c r="AC4144" s="26">
        <v>0</v>
      </c>
      <c r="AD4144" s="26">
        <v>0</v>
      </c>
      <c r="AE4144" s="26">
        <v>102.93035724809603</v>
      </c>
    </row>
    <row r="4145" spans="1:31" x14ac:dyDescent="0.3">
      <c r="A4145">
        <v>2763276</v>
      </c>
      <c r="B4145">
        <v>1</v>
      </c>
      <c r="C4145" t="s">
        <v>81</v>
      </c>
      <c r="D4145" t="s">
        <v>114</v>
      </c>
      <c r="E4145" t="s">
        <v>152</v>
      </c>
      <c r="F4145" t="s">
        <v>7197</v>
      </c>
      <c r="G4145" t="s">
        <v>186</v>
      </c>
      <c r="H4145" t="s">
        <v>149</v>
      </c>
      <c r="I4145" t="s">
        <v>136</v>
      </c>
      <c r="J4145" t="s">
        <v>137</v>
      </c>
      <c r="K4145" t="s">
        <v>187</v>
      </c>
      <c r="L4145" t="s">
        <v>11666</v>
      </c>
      <c r="M4145" t="s">
        <v>11667</v>
      </c>
      <c r="N4145" s="26">
        <v>6.1055555549999996</v>
      </c>
      <c r="O4145">
        <v>2</v>
      </c>
      <c r="P4145">
        <v>546</v>
      </c>
      <c r="Q4145">
        <v>2</v>
      </c>
      <c r="R4145">
        <v>2</v>
      </c>
      <c r="S4145">
        <v>4</v>
      </c>
      <c r="T4145">
        <v>42</v>
      </c>
      <c r="U4145">
        <v>0</v>
      </c>
      <c r="V4145">
        <v>0</v>
      </c>
      <c r="W4145" s="26">
        <v>3.0687059490744448</v>
      </c>
      <c r="X4145" s="26">
        <v>297.4478044282726</v>
      </c>
      <c r="Y4145" s="26">
        <v>81.022584691605388</v>
      </c>
      <c r="Z4145" s="26">
        <v>2.1580797922133335</v>
      </c>
      <c r="AA4145" s="26">
        <v>66.860983591843564</v>
      </c>
      <c r="AB4145" s="26">
        <v>101.86470228263205</v>
      </c>
      <c r="AC4145" s="26">
        <v>0</v>
      </c>
      <c r="AD4145" s="26">
        <v>0</v>
      </c>
      <c r="AE4145" s="26">
        <v>552.42286073564139</v>
      </c>
    </row>
    <row r="4146" spans="1:31" x14ac:dyDescent="0.3">
      <c r="A4146">
        <v>2763170</v>
      </c>
      <c r="B4146">
        <v>1</v>
      </c>
      <c r="C4146" t="s">
        <v>80</v>
      </c>
      <c r="D4146" t="s">
        <v>85</v>
      </c>
      <c r="E4146" t="s">
        <v>166</v>
      </c>
      <c r="F4146" t="s">
        <v>4053</v>
      </c>
      <c r="G4146" t="s">
        <v>425</v>
      </c>
      <c r="H4146" t="s">
        <v>135</v>
      </c>
      <c r="I4146" t="s">
        <v>136</v>
      </c>
      <c r="J4146" t="s">
        <v>137</v>
      </c>
      <c r="K4146" t="s">
        <v>138</v>
      </c>
      <c r="L4146" t="s">
        <v>11668</v>
      </c>
      <c r="M4146" t="s">
        <v>11669</v>
      </c>
      <c r="N4146" s="26">
        <v>1.9016666659999999</v>
      </c>
      <c r="O4146">
        <v>0</v>
      </c>
      <c r="P4146">
        <v>134</v>
      </c>
      <c r="Q4146">
        <v>0</v>
      </c>
      <c r="R4146">
        <v>0</v>
      </c>
      <c r="S4146">
        <v>0</v>
      </c>
      <c r="T4146">
        <v>4</v>
      </c>
      <c r="U4146">
        <v>0</v>
      </c>
      <c r="V4146">
        <v>0</v>
      </c>
      <c r="W4146" s="26">
        <v>0</v>
      </c>
      <c r="X4146" s="26">
        <v>62.67892984031625</v>
      </c>
      <c r="Y4146" s="26">
        <v>0</v>
      </c>
      <c r="Z4146" s="26">
        <v>0</v>
      </c>
      <c r="AA4146" s="26">
        <v>0</v>
      </c>
      <c r="AB4146" s="26">
        <v>10.013160666956532</v>
      </c>
      <c r="AC4146" s="26">
        <v>0</v>
      </c>
      <c r="AD4146" s="26">
        <v>0</v>
      </c>
      <c r="AE4146" s="26">
        <v>72.692090507272781</v>
      </c>
    </row>
    <row r="4147" spans="1:31" x14ac:dyDescent="0.3">
      <c r="A4147">
        <v>2763127</v>
      </c>
      <c r="B4147">
        <v>1</v>
      </c>
      <c r="C4147" t="s">
        <v>80</v>
      </c>
      <c r="D4147" t="s">
        <v>85</v>
      </c>
      <c r="E4147" t="s">
        <v>132</v>
      </c>
      <c r="F4147" t="s">
        <v>11670</v>
      </c>
      <c r="G4147" t="s">
        <v>307</v>
      </c>
      <c r="H4147" t="s">
        <v>135</v>
      </c>
      <c r="I4147" t="s">
        <v>136</v>
      </c>
      <c r="J4147" t="s">
        <v>137</v>
      </c>
      <c r="K4147" t="s">
        <v>138</v>
      </c>
      <c r="L4147" t="s">
        <v>11671</v>
      </c>
      <c r="M4147" t="s">
        <v>11672</v>
      </c>
      <c r="N4147" s="26">
        <v>2.0361111109999999</v>
      </c>
      <c r="O4147">
        <v>0</v>
      </c>
      <c r="P4147">
        <v>3</v>
      </c>
      <c r="Q4147">
        <v>0</v>
      </c>
      <c r="R4147">
        <v>0</v>
      </c>
      <c r="S4147">
        <v>0</v>
      </c>
      <c r="T4147">
        <v>1</v>
      </c>
      <c r="U4147">
        <v>0</v>
      </c>
      <c r="V4147">
        <v>0</v>
      </c>
      <c r="W4147" s="26">
        <v>0</v>
      </c>
      <c r="X4147" s="26">
        <v>1.8693090258890659</v>
      </c>
      <c r="Y4147" s="26">
        <v>0</v>
      </c>
      <c r="Z4147" s="26">
        <v>0</v>
      </c>
      <c r="AA4147" s="26">
        <v>0</v>
      </c>
      <c r="AB4147" s="26">
        <v>0.54640566010408054</v>
      </c>
      <c r="AC4147" s="26">
        <v>0</v>
      </c>
      <c r="AD4147" s="26">
        <v>0</v>
      </c>
      <c r="AE4147" s="26">
        <v>2.4157146859931462</v>
      </c>
    </row>
    <row r="4148" spans="1:31" x14ac:dyDescent="0.3">
      <c r="A4148">
        <v>2763568</v>
      </c>
      <c r="B4148">
        <v>1</v>
      </c>
      <c r="C4148" t="s">
        <v>80</v>
      </c>
      <c r="D4148" t="s">
        <v>90</v>
      </c>
      <c r="E4148" t="s">
        <v>166</v>
      </c>
      <c r="F4148" t="s">
        <v>5249</v>
      </c>
      <c r="G4148" t="s">
        <v>425</v>
      </c>
      <c r="H4148" t="s">
        <v>135</v>
      </c>
      <c r="I4148" t="s">
        <v>136</v>
      </c>
      <c r="J4148" t="s">
        <v>137</v>
      </c>
      <c r="K4148" t="s">
        <v>138</v>
      </c>
      <c r="L4148" t="s">
        <v>11673</v>
      </c>
      <c r="M4148" t="s">
        <v>11674</v>
      </c>
      <c r="N4148" s="26">
        <v>4.8858333329999999</v>
      </c>
      <c r="O4148">
        <v>0</v>
      </c>
      <c r="P4148">
        <v>57</v>
      </c>
      <c r="Q4148">
        <v>0</v>
      </c>
      <c r="R4148">
        <v>0</v>
      </c>
      <c r="S4148">
        <v>0</v>
      </c>
      <c r="T4148">
        <v>16</v>
      </c>
      <c r="U4148">
        <v>0</v>
      </c>
      <c r="V4148">
        <v>0</v>
      </c>
      <c r="W4148" s="26">
        <v>0</v>
      </c>
      <c r="X4148" s="26">
        <v>76.60765217473336</v>
      </c>
      <c r="Y4148" s="26">
        <v>0</v>
      </c>
      <c r="Z4148" s="26">
        <v>0</v>
      </c>
      <c r="AA4148" s="26">
        <v>0</v>
      </c>
      <c r="AB4148" s="26">
        <v>58.616261682841035</v>
      </c>
      <c r="AC4148" s="26">
        <v>0</v>
      </c>
      <c r="AD4148" s="26">
        <v>0</v>
      </c>
      <c r="AE4148" s="26">
        <v>135.22391385757439</v>
      </c>
    </row>
    <row r="4149" spans="1:31" x14ac:dyDescent="0.3">
      <c r="A4149">
        <v>2763419</v>
      </c>
      <c r="B4149">
        <v>1</v>
      </c>
      <c r="C4149" t="s">
        <v>80</v>
      </c>
      <c r="D4149" t="s">
        <v>85</v>
      </c>
      <c r="E4149" t="s">
        <v>132</v>
      </c>
      <c r="F4149" t="s">
        <v>11675</v>
      </c>
      <c r="G4149" t="s">
        <v>307</v>
      </c>
      <c r="H4149" t="s">
        <v>135</v>
      </c>
      <c r="I4149" t="s">
        <v>136</v>
      </c>
      <c r="J4149" t="s">
        <v>137</v>
      </c>
      <c r="K4149" t="s">
        <v>138</v>
      </c>
      <c r="L4149" t="s">
        <v>11676</v>
      </c>
      <c r="M4149" t="s">
        <v>11677</v>
      </c>
      <c r="N4149" s="26">
        <v>5.92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1</v>
      </c>
      <c r="U4149">
        <v>0</v>
      </c>
      <c r="V4149">
        <v>0</v>
      </c>
      <c r="W4149" s="26">
        <v>0</v>
      </c>
      <c r="X4149" s="26">
        <v>0</v>
      </c>
      <c r="Y4149" s="26">
        <v>0</v>
      </c>
      <c r="Z4149" s="26">
        <v>0</v>
      </c>
      <c r="AA4149" s="26">
        <v>0</v>
      </c>
      <c r="AB4149" s="26">
        <v>8.4213793164116666</v>
      </c>
      <c r="AC4149" s="26">
        <v>0</v>
      </c>
      <c r="AD4149" s="26">
        <v>0</v>
      </c>
      <c r="AE4149" s="26">
        <v>8.4213793164116666</v>
      </c>
    </row>
    <row r="4150" spans="1:31" x14ac:dyDescent="0.3">
      <c r="A4150">
        <v>2765441</v>
      </c>
      <c r="B4150">
        <v>1</v>
      </c>
      <c r="C4150" t="s">
        <v>81</v>
      </c>
      <c r="D4150" t="s">
        <v>127</v>
      </c>
      <c r="E4150" t="s">
        <v>152</v>
      </c>
      <c r="F4150" t="s">
        <v>4728</v>
      </c>
      <c r="G4150" t="s">
        <v>628</v>
      </c>
      <c r="H4150" t="s">
        <v>149</v>
      </c>
      <c r="I4150" t="s">
        <v>136</v>
      </c>
      <c r="J4150" t="s">
        <v>137</v>
      </c>
      <c r="K4150" t="s">
        <v>187</v>
      </c>
      <c r="L4150" t="s">
        <v>11678</v>
      </c>
      <c r="M4150" t="s">
        <v>11679</v>
      </c>
      <c r="N4150" s="26">
        <v>8.477777777</v>
      </c>
      <c r="O4150">
        <v>6</v>
      </c>
      <c r="P4150">
        <v>12</v>
      </c>
      <c r="Q4150">
        <v>191</v>
      </c>
      <c r="R4150">
        <v>121</v>
      </c>
      <c r="S4150">
        <v>15</v>
      </c>
      <c r="T4150">
        <v>8</v>
      </c>
      <c r="U4150">
        <v>0</v>
      </c>
      <c r="V4150">
        <v>0</v>
      </c>
      <c r="W4150" s="26">
        <v>17.881422974014505</v>
      </c>
      <c r="X4150" s="26">
        <v>0</v>
      </c>
      <c r="Y4150" s="26">
        <v>312.84703853079691</v>
      </c>
      <c r="Z4150" s="26">
        <v>82.162657599158763</v>
      </c>
      <c r="AA4150" s="26">
        <v>629.25729396647023</v>
      </c>
      <c r="AB4150" s="26">
        <v>9.3979068819233227</v>
      </c>
      <c r="AC4150" s="26">
        <v>0</v>
      </c>
      <c r="AD4150" s="26">
        <v>0</v>
      </c>
      <c r="AE4150" s="26">
        <v>1051.5463199523638</v>
      </c>
    </row>
    <row r="4151" spans="1:31" x14ac:dyDescent="0.3">
      <c r="A4151">
        <v>2766105</v>
      </c>
      <c r="B4151">
        <v>1</v>
      </c>
      <c r="C4151" t="s">
        <v>80</v>
      </c>
      <c r="D4151" t="s">
        <v>82</v>
      </c>
      <c r="E4151" t="s">
        <v>166</v>
      </c>
      <c r="F4151" t="s">
        <v>11680</v>
      </c>
      <c r="G4151" t="s">
        <v>425</v>
      </c>
      <c r="H4151" t="s">
        <v>135</v>
      </c>
      <c r="I4151" t="s">
        <v>136</v>
      </c>
      <c r="J4151" t="s">
        <v>137</v>
      </c>
      <c r="K4151" t="s">
        <v>138</v>
      </c>
      <c r="L4151" t="s">
        <v>11681</v>
      </c>
      <c r="M4151" t="s">
        <v>11682</v>
      </c>
      <c r="N4151" s="26">
        <v>1.3233333329999999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59</v>
      </c>
      <c r="U4151">
        <v>0</v>
      </c>
      <c r="V4151">
        <v>0</v>
      </c>
      <c r="W4151" s="26">
        <v>0</v>
      </c>
      <c r="X4151" s="26">
        <v>0</v>
      </c>
      <c r="Y4151" s="26">
        <v>0</v>
      </c>
      <c r="Z4151" s="26">
        <v>0</v>
      </c>
      <c r="AA4151" s="26">
        <v>0</v>
      </c>
      <c r="AB4151" s="26">
        <v>54.26109391130759</v>
      </c>
      <c r="AC4151" s="26">
        <v>0</v>
      </c>
      <c r="AD4151" s="26">
        <v>0</v>
      </c>
      <c r="AE4151" s="26">
        <v>54.26109391130759</v>
      </c>
    </row>
    <row r="4152" spans="1:31" x14ac:dyDescent="0.3">
      <c r="A4152">
        <v>2765796</v>
      </c>
      <c r="B4152">
        <v>1</v>
      </c>
      <c r="C4152" t="s">
        <v>80</v>
      </c>
      <c r="D4152" t="s">
        <v>93</v>
      </c>
      <c r="E4152" t="s">
        <v>170</v>
      </c>
      <c r="F4152" t="s">
        <v>11683</v>
      </c>
      <c r="G4152" t="s">
        <v>204</v>
      </c>
      <c r="H4152" t="s">
        <v>135</v>
      </c>
      <c r="I4152" t="s">
        <v>136</v>
      </c>
      <c r="J4152" t="s">
        <v>137</v>
      </c>
      <c r="K4152" t="s">
        <v>138</v>
      </c>
      <c r="L4152" t="s">
        <v>11684</v>
      </c>
      <c r="M4152" t="s">
        <v>11685</v>
      </c>
      <c r="N4152" s="26">
        <v>2.1411111109999998</v>
      </c>
      <c r="O4152">
        <v>0</v>
      </c>
      <c r="P4152">
        <v>4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 s="26">
        <v>0</v>
      </c>
      <c r="X4152" s="26">
        <v>0.76677685192311795</v>
      </c>
      <c r="Y4152" s="26">
        <v>0</v>
      </c>
      <c r="Z4152" s="26">
        <v>0</v>
      </c>
      <c r="AA4152" s="26">
        <v>0</v>
      </c>
      <c r="AB4152" s="26">
        <v>0</v>
      </c>
      <c r="AC4152" s="26">
        <v>0</v>
      </c>
      <c r="AD4152" s="26">
        <v>0</v>
      </c>
      <c r="AE4152" s="26">
        <v>0.76677685192311795</v>
      </c>
    </row>
    <row r="4153" spans="1:31" x14ac:dyDescent="0.3">
      <c r="A4153">
        <v>2765942</v>
      </c>
      <c r="B4153">
        <v>1</v>
      </c>
      <c r="C4153" t="s">
        <v>81</v>
      </c>
      <c r="D4153" t="s">
        <v>123</v>
      </c>
      <c r="E4153" t="s">
        <v>152</v>
      </c>
      <c r="F4153" t="s">
        <v>11686</v>
      </c>
      <c r="G4153" t="s">
        <v>159</v>
      </c>
      <c r="H4153" t="s">
        <v>149</v>
      </c>
      <c r="I4153" t="s">
        <v>136</v>
      </c>
      <c r="J4153" t="s">
        <v>137</v>
      </c>
      <c r="K4153" t="s">
        <v>138</v>
      </c>
      <c r="L4153" t="s">
        <v>11687</v>
      </c>
      <c r="M4153" t="s">
        <v>11688</v>
      </c>
      <c r="N4153" s="26">
        <v>0.50638888800000004</v>
      </c>
      <c r="O4153">
        <v>3</v>
      </c>
      <c r="P4153">
        <v>382</v>
      </c>
      <c r="Q4153">
        <v>149</v>
      </c>
      <c r="R4153">
        <v>60</v>
      </c>
      <c r="S4153">
        <v>12</v>
      </c>
      <c r="T4153">
        <v>35</v>
      </c>
      <c r="U4153">
        <v>0</v>
      </c>
      <c r="V4153">
        <v>0</v>
      </c>
      <c r="W4153" s="26">
        <v>0.35414520648333331</v>
      </c>
      <c r="X4153" s="26">
        <v>24.779653393773867</v>
      </c>
      <c r="Y4153" s="26">
        <v>29.257606822021298</v>
      </c>
      <c r="Z4153" s="26">
        <v>2.469759366658681</v>
      </c>
      <c r="AA4153" s="26">
        <v>0.73245273063102034</v>
      </c>
      <c r="AB4153" s="26">
        <v>7.4735431292702312</v>
      </c>
      <c r="AC4153" s="26">
        <v>0</v>
      </c>
      <c r="AD4153" s="26">
        <v>0</v>
      </c>
      <c r="AE4153" s="26">
        <v>65.067160648838424</v>
      </c>
    </row>
    <row r="4154" spans="1:31" x14ac:dyDescent="0.3">
      <c r="A4154">
        <v>2765842</v>
      </c>
      <c r="B4154">
        <v>1</v>
      </c>
      <c r="C4154" t="s">
        <v>80</v>
      </c>
      <c r="D4154" t="s">
        <v>87</v>
      </c>
      <c r="E4154" t="s">
        <v>141</v>
      </c>
      <c r="F4154" t="s">
        <v>11689</v>
      </c>
      <c r="G4154" t="s">
        <v>143</v>
      </c>
      <c r="H4154" t="s">
        <v>135</v>
      </c>
      <c r="I4154" t="s">
        <v>136</v>
      </c>
      <c r="J4154" t="s">
        <v>137</v>
      </c>
      <c r="K4154" t="s">
        <v>138</v>
      </c>
      <c r="L4154" t="s">
        <v>11690</v>
      </c>
      <c r="M4154" t="s">
        <v>11691</v>
      </c>
      <c r="N4154" s="26">
        <v>9.8055555000000003E-2</v>
      </c>
      <c r="O4154">
        <v>0</v>
      </c>
      <c r="P4154">
        <v>553</v>
      </c>
      <c r="Q4154">
        <v>0</v>
      </c>
      <c r="R4154">
        <v>0</v>
      </c>
      <c r="S4154">
        <v>0</v>
      </c>
      <c r="T4154">
        <v>14</v>
      </c>
      <c r="U4154">
        <v>0</v>
      </c>
      <c r="V4154">
        <v>0</v>
      </c>
      <c r="W4154" s="26">
        <v>0</v>
      </c>
      <c r="X4154" s="26">
        <v>14.577146940967706</v>
      </c>
      <c r="Y4154" s="26">
        <v>0</v>
      </c>
      <c r="Z4154" s="26">
        <v>0</v>
      </c>
      <c r="AA4154" s="26">
        <v>0</v>
      </c>
      <c r="AB4154" s="26">
        <v>2.4672240975001194</v>
      </c>
      <c r="AC4154" s="26">
        <v>0</v>
      </c>
      <c r="AD4154" s="26">
        <v>0</v>
      </c>
      <c r="AE4154" s="26">
        <v>17.044371038467826</v>
      </c>
    </row>
    <row r="4155" spans="1:31" x14ac:dyDescent="0.3">
      <c r="A4155">
        <v>2765424</v>
      </c>
      <c r="B4155">
        <v>1</v>
      </c>
      <c r="C4155" t="s">
        <v>80</v>
      </c>
      <c r="D4155" t="s">
        <v>96</v>
      </c>
      <c r="E4155" t="s">
        <v>132</v>
      </c>
      <c r="F4155" t="s">
        <v>2102</v>
      </c>
      <c r="G4155" t="s">
        <v>134</v>
      </c>
      <c r="H4155" t="s">
        <v>135</v>
      </c>
      <c r="I4155" t="s">
        <v>136</v>
      </c>
      <c r="J4155" t="s">
        <v>137</v>
      </c>
      <c r="K4155" t="s">
        <v>138</v>
      </c>
      <c r="L4155" t="s">
        <v>11692</v>
      </c>
      <c r="M4155" t="s">
        <v>11693</v>
      </c>
      <c r="N4155" s="26">
        <v>1.709166666</v>
      </c>
      <c r="O4155">
        <v>0</v>
      </c>
      <c r="P4155">
        <v>2</v>
      </c>
      <c r="Q4155">
        <v>0</v>
      </c>
      <c r="R4155">
        <v>0</v>
      </c>
      <c r="S4155">
        <v>0</v>
      </c>
      <c r="T4155">
        <v>1</v>
      </c>
      <c r="U4155">
        <v>0</v>
      </c>
      <c r="V4155">
        <v>0</v>
      </c>
      <c r="W4155" s="26">
        <v>0</v>
      </c>
      <c r="X4155" s="26">
        <v>0</v>
      </c>
      <c r="Y4155" s="26">
        <v>0</v>
      </c>
      <c r="Z4155" s="26">
        <v>0</v>
      </c>
      <c r="AA4155" s="26">
        <v>0</v>
      </c>
      <c r="AB4155" s="26">
        <v>0</v>
      </c>
      <c r="AC4155" s="26">
        <v>0</v>
      </c>
      <c r="AD4155" s="26">
        <v>0</v>
      </c>
      <c r="AE4155" s="26">
        <v>0</v>
      </c>
    </row>
    <row r="4156" spans="1:31" x14ac:dyDescent="0.3">
      <c r="A4156">
        <v>2766064</v>
      </c>
      <c r="B4156">
        <v>2</v>
      </c>
      <c r="C4156" t="s">
        <v>80</v>
      </c>
      <c r="D4156" t="s">
        <v>111</v>
      </c>
      <c r="E4156" t="s">
        <v>170</v>
      </c>
      <c r="F4156" t="s">
        <v>11694</v>
      </c>
      <c r="G4156" t="s">
        <v>287</v>
      </c>
      <c r="H4156" t="s">
        <v>135</v>
      </c>
      <c r="I4156" t="s">
        <v>566</v>
      </c>
      <c r="J4156" t="s">
        <v>137</v>
      </c>
      <c r="K4156" t="s">
        <v>138</v>
      </c>
      <c r="L4156" t="s">
        <v>11695</v>
      </c>
      <c r="M4156" t="s">
        <v>11696</v>
      </c>
      <c r="N4156" s="26">
        <v>2.2499999999999999E-2</v>
      </c>
      <c r="O4156">
        <v>0</v>
      </c>
      <c r="P4156">
        <v>100</v>
      </c>
      <c r="Q4156">
        <v>0</v>
      </c>
      <c r="R4156">
        <v>0</v>
      </c>
      <c r="S4156">
        <v>0</v>
      </c>
      <c r="T4156">
        <v>11</v>
      </c>
      <c r="U4156">
        <v>0</v>
      </c>
      <c r="V4156">
        <v>0</v>
      </c>
      <c r="W4156" s="26">
        <v>0</v>
      </c>
      <c r="X4156" s="26">
        <v>0.54625307671691126</v>
      </c>
      <c r="Y4156" s="26">
        <v>0</v>
      </c>
      <c r="Z4156" s="26">
        <v>0</v>
      </c>
      <c r="AA4156" s="26">
        <v>0</v>
      </c>
      <c r="AB4156" s="26">
        <v>1.6406032312800002E-2</v>
      </c>
      <c r="AC4156" s="26">
        <v>0</v>
      </c>
      <c r="AD4156" s="26">
        <v>0</v>
      </c>
      <c r="AE4156" s="26">
        <v>0.56265910902971128</v>
      </c>
    </row>
    <row r="4157" spans="1:31" x14ac:dyDescent="0.3">
      <c r="A4157">
        <v>2765464</v>
      </c>
      <c r="B4157">
        <v>1</v>
      </c>
      <c r="C4157" t="s">
        <v>80</v>
      </c>
      <c r="D4157" t="s">
        <v>97</v>
      </c>
      <c r="E4157" t="s">
        <v>141</v>
      </c>
      <c r="F4157" t="s">
        <v>5218</v>
      </c>
      <c r="G4157" t="s">
        <v>774</v>
      </c>
      <c r="H4157" t="s">
        <v>135</v>
      </c>
      <c r="I4157" t="s">
        <v>136</v>
      </c>
      <c r="J4157" t="s">
        <v>137</v>
      </c>
      <c r="K4157" t="s">
        <v>187</v>
      </c>
      <c r="L4157" t="s">
        <v>11697</v>
      </c>
      <c r="M4157" t="s">
        <v>11698</v>
      </c>
      <c r="N4157" s="26">
        <v>6.335555555</v>
      </c>
      <c r="O4157">
        <v>0</v>
      </c>
      <c r="P4157">
        <v>391</v>
      </c>
      <c r="Q4157">
        <v>0</v>
      </c>
      <c r="R4157">
        <v>0</v>
      </c>
      <c r="S4157">
        <v>0</v>
      </c>
      <c r="T4157">
        <v>32</v>
      </c>
      <c r="U4157">
        <v>0</v>
      </c>
      <c r="V4157">
        <v>0</v>
      </c>
      <c r="W4157" s="26">
        <v>0</v>
      </c>
      <c r="X4157" s="26">
        <v>944.87005544144336</v>
      </c>
      <c r="Y4157" s="26">
        <v>0</v>
      </c>
      <c r="Z4157" s="26">
        <v>0</v>
      </c>
      <c r="AA4157" s="26">
        <v>0</v>
      </c>
      <c r="AB4157" s="26">
        <v>415.07717398761991</v>
      </c>
      <c r="AC4157" s="26">
        <v>0</v>
      </c>
      <c r="AD4157" s="26">
        <v>0</v>
      </c>
      <c r="AE4157" s="26">
        <v>1359.9472294290633</v>
      </c>
    </row>
    <row r="4158" spans="1:31" x14ac:dyDescent="0.3">
      <c r="A4158">
        <v>2765859</v>
      </c>
      <c r="B4158">
        <v>1</v>
      </c>
      <c r="C4158" t="s">
        <v>80</v>
      </c>
      <c r="D4158" t="s">
        <v>94</v>
      </c>
      <c r="E4158" t="s">
        <v>170</v>
      </c>
      <c r="F4158" t="s">
        <v>11699</v>
      </c>
      <c r="G4158" t="s">
        <v>143</v>
      </c>
      <c r="H4158" t="s">
        <v>135</v>
      </c>
      <c r="I4158" t="s">
        <v>136</v>
      </c>
      <c r="J4158" t="s">
        <v>137</v>
      </c>
      <c r="K4158" t="s">
        <v>138</v>
      </c>
      <c r="L4158" t="s">
        <v>11700</v>
      </c>
      <c r="M4158" t="s">
        <v>11701</v>
      </c>
      <c r="N4158" s="26">
        <v>0.5575</v>
      </c>
      <c r="O4158">
        <v>0</v>
      </c>
      <c r="P4158">
        <v>108</v>
      </c>
      <c r="Q4158">
        <v>0</v>
      </c>
      <c r="R4158">
        <v>0</v>
      </c>
      <c r="S4158">
        <v>0</v>
      </c>
      <c r="T4158">
        <v>13</v>
      </c>
      <c r="U4158">
        <v>0</v>
      </c>
      <c r="V4158">
        <v>0</v>
      </c>
      <c r="W4158" s="26">
        <v>0</v>
      </c>
      <c r="X4158" s="26">
        <v>21.273173866357066</v>
      </c>
      <c r="Y4158" s="26">
        <v>0</v>
      </c>
      <c r="Z4158" s="26">
        <v>0</v>
      </c>
      <c r="AA4158" s="26">
        <v>0</v>
      </c>
      <c r="AB4158" s="26">
        <v>16.855345224738009</v>
      </c>
      <c r="AC4158" s="26">
        <v>0</v>
      </c>
      <c r="AD4158" s="26">
        <v>0</v>
      </c>
      <c r="AE4158" s="26">
        <v>38.128519091095072</v>
      </c>
    </row>
    <row r="4159" spans="1:31" x14ac:dyDescent="0.3">
      <c r="A4159">
        <v>2766022</v>
      </c>
      <c r="B4159">
        <v>1</v>
      </c>
      <c r="C4159" t="s">
        <v>80</v>
      </c>
      <c r="D4159" t="s">
        <v>85</v>
      </c>
      <c r="E4159" t="s">
        <v>166</v>
      </c>
      <c r="F4159" t="s">
        <v>11702</v>
      </c>
      <c r="G4159" t="s">
        <v>232</v>
      </c>
      <c r="H4159" t="s">
        <v>135</v>
      </c>
      <c r="I4159" t="s">
        <v>136</v>
      </c>
      <c r="J4159" t="s">
        <v>137</v>
      </c>
      <c r="K4159" t="s">
        <v>138</v>
      </c>
      <c r="L4159" t="s">
        <v>11703</v>
      </c>
      <c r="M4159" t="s">
        <v>11704</v>
      </c>
      <c r="N4159" s="26">
        <v>2.5252777769999999</v>
      </c>
      <c r="O4159">
        <v>0</v>
      </c>
      <c r="P4159">
        <v>7</v>
      </c>
      <c r="Q4159">
        <v>0</v>
      </c>
      <c r="R4159">
        <v>0</v>
      </c>
      <c r="S4159">
        <v>0</v>
      </c>
      <c r="T4159">
        <v>39</v>
      </c>
      <c r="U4159">
        <v>0</v>
      </c>
      <c r="V4159">
        <v>0</v>
      </c>
      <c r="W4159" s="26">
        <v>0</v>
      </c>
      <c r="X4159" s="26">
        <v>5.1443197048908642</v>
      </c>
      <c r="Y4159" s="26">
        <v>0</v>
      </c>
      <c r="Z4159" s="26">
        <v>0</v>
      </c>
      <c r="AA4159" s="26">
        <v>0</v>
      </c>
      <c r="AB4159" s="26">
        <v>111.3671738430095</v>
      </c>
      <c r="AC4159" s="26">
        <v>0</v>
      </c>
      <c r="AD4159" s="26">
        <v>0</v>
      </c>
      <c r="AE4159" s="26">
        <v>116.51149354790036</v>
      </c>
    </row>
    <row r="4160" spans="1:31" x14ac:dyDescent="0.3">
      <c r="A4160">
        <v>2765381</v>
      </c>
      <c r="B4160">
        <v>1</v>
      </c>
      <c r="C4160" t="s">
        <v>80</v>
      </c>
      <c r="D4160" t="s">
        <v>82</v>
      </c>
      <c r="E4160" t="s">
        <v>132</v>
      </c>
      <c r="F4160" t="s">
        <v>4627</v>
      </c>
      <c r="G4160" t="s">
        <v>307</v>
      </c>
      <c r="H4160" t="s">
        <v>135</v>
      </c>
      <c r="I4160" t="s">
        <v>136</v>
      </c>
      <c r="J4160" t="s">
        <v>137</v>
      </c>
      <c r="K4160" t="s">
        <v>138</v>
      </c>
      <c r="L4160" t="s">
        <v>11705</v>
      </c>
      <c r="M4160" t="s">
        <v>11706</v>
      </c>
      <c r="N4160" s="26">
        <v>4.3455555549999998</v>
      </c>
      <c r="O4160">
        <v>0</v>
      </c>
      <c r="P4160">
        <v>5</v>
      </c>
      <c r="Q4160">
        <v>0</v>
      </c>
      <c r="R4160">
        <v>0</v>
      </c>
      <c r="S4160">
        <v>0</v>
      </c>
      <c r="T4160">
        <v>4</v>
      </c>
      <c r="U4160">
        <v>0</v>
      </c>
      <c r="V4160">
        <v>0</v>
      </c>
      <c r="W4160" s="26">
        <v>0</v>
      </c>
      <c r="X4160" s="26">
        <v>2.1913158957456589</v>
      </c>
      <c r="Y4160" s="26">
        <v>0</v>
      </c>
      <c r="Z4160" s="26">
        <v>0</v>
      </c>
      <c r="AA4160" s="26">
        <v>0</v>
      </c>
      <c r="AB4160" s="26">
        <v>7.1014112747221132</v>
      </c>
      <c r="AC4160" s="26">
        <v>0</v>
      </c>
      <c r="AD4160" s="26">
        <v>0</v>
      </c>
      <c r="AE4160" s="26">
        <v>9.2927271704677725</v>
      </c>
    </row>
    <row r="4161" spans="1:31" x14ac:dyDescent="0.3">
      <c r="A4161">
        <v>2765671</v>
      </c>
      <c r="B4161">
        <v>3</v>
      </c>
      <c r="C4161" t="s">
        <v>80</v>
      </c>
      <c r="D4161" t="s">
        <v>87</v>
      </c>
      <c r="E4161" t="s">
        <v>146</v>
      </c>
      <c r="F4161" t="s">
        <v>11707</v>
      </c>
      <c r="G4161" t="s">
        <v>186</v>
      </c>
      <c r="H4161" t="s">
        <v>149</v>
      </c>
      <c r="I4161" t="s">
        <v>136</v>
      </c>
      <c r="J4161" t="s">
        <v>137</v>
      </c>
      <c r="K4161" t="s">
        <v>187</v>
      </c>
      <c r="L4161" t="s">
        <v>11708</v>
      </c>
      <c r="M4161" t="s">
        <v>11709</v>
      </c>
      <c r="N4161" s="26">
        <v>3.0041666660000002</v>
      </c>
      <c r="O4161">
        <v>0</v>
      </c>
      <c r="P4161">
        <v>0</v>
      </c>
      <c r="Q4161">
        <v>0</v>
      </c>
      <c r="R4161">
        <v>0</v>
      </c>
      <c r="S4161">
        <v>1</v>
      </c>
      <c r="T4161">
        <v>0</v>
      </c>
      <c r="U4161">
        <v>0</v>
      </c>
      <c r="V4161">
        <v>0</v>
      </c>
      <c r="W4161" s="26">
        <v>0</v>
      </c>
      <c r="X4161" s="26">
        <v>0</v>
      </c>
      <c r="Y4161" s="26">
        <v>0</v>
      </c>
      <c r="Z4161" s="26">
        <v>0</v>
      </c>
      <c r="AA4161" s="26">
        <v>152.42707026822097</v>
      </c>
      <c r="AB4161" s="26">
        <v>0</v>
      </c>
      <c r="AC4161" s="26">
        <v>0</v>
      </c>
      <c r="AD4161" s="26">
        <v>0</v>
      </c>
      <c r="AE4161" s="26">
        <v>152.42707026822097</v>
      </c>
    </row>
    <row r="4162" spans="1:31" x14ac:dyDescent="0.3">
      <c r="A4162">
        <v>2765736</v>
      </c>
      <c r="B4162">
        <v>1</v>
      </c>
      <c r="C4162" t="s">
        <v>80</v>
      </c>
      <c r="D4162" t="s">
        <v>102</v>
      </c>
      <c r="E4162" t="s">
        <v>175</v>
      </c>
      <c r="F4162" t="s">
        <v>5471</v>
      </c>
      <c r="G4162" t="s">
        <v>159</v>
      </c>
      <c r="H4162" t="s">
        <v>149</v>
      </c>
      <c r="I4162" t="s">
        <v>566</v>
      </c>
      <c r="J4162" t="s">
        <v>137</v>
      </c>
      <c r="K4162" t="s">
        <v>138</v>
      </c>
      <c r="L4162" t="s">
        <v>11710</v>
      </c>
      <c r="M4162" t="s">
        <v>11711</v>
      </c>
      <c r="N4162" s="26">
        <v>1.9444444000000002E-2</v>
      </c>
      <c r="O4162">
        <v>2</v>
      </c>
      <c r="P4162">
        <v>11159</v>
      </c>
      <c r="Q4162">
        <v>88</v>
      </c>
      <c r="R4162">
        <v>1313</v>
      </c>
      <c r="S4162">
        <v>61</v>
      </c>
      <c r="T4162">
        <v>1908</v>
      </c>
      <c r="U4162">
        <v>15</v>
      </c>
      <c r="V4162">
        <v>4</v>
      </c>
      <c r="W4162" s="26">
        <v>8.6859843825999993E-3</v>
      </c>
      <c r="X4162" s="26">
        <v>40.24508472122735</v>
      </c>
      <c r="Y4162" s="26">
        <v>1.4959617948396922</v>
      </c>
      <c r="Z4162" s="26">
        <v>3.9072136030739681</v>
      </c>
      <c r="AA4162" s="26">
        <v>20.909023239516785</v>
      </c>
      <c r="AB4162" s="26">
        <v>30.836386000115024</v>
      </c>
      <c r="AC4162" s="26">
        <v>51.319801053261031</v>
      </c>
      <c r="AD4162" s="26">
        <v>6.7569918617300946</v>
      </c>
      <c r="AE4162" s="26">
        <v>155.47914825814652</v>
      </c>
    </row>
    <row r="4163" spans="1:31" x14ac:dyDescent="0.3">
      <c r="A4163">
        <v>2765487</v>
      </c>
      <c r="B4163">
        <v>1</v>
      </c>
      <c r="C4163" t="s">
        <v>80</v>
      </c>
      <c r="D4163" t="s">
        <v>86</v>
      </c>
      <c r="E4163" t="s">
        <v>170</v>
      </c>
      <c r="F4163" t="s">
        <v>11712</v>
      </c>
      <c r="G4163" t="s">
        <v>628</v>
      </c>
      <c r="H4163" t="s">
        <v>135</v>
      </c>
      <c r="I4163" t="s">
        <v>136</v>
      </c>
      <c r="J4163" t="s">
        <v>137</v>
      </c>
      <c r="K4163" t="s">
        <v>187</v>
      </c>
      <c r="L4163" t="s">
        <v>11713</v>
      </c>
      <c r="M4163" t="s">
        <v>11714</v>
      </c>
      <c r="N4163" s="26">
        <v>0.53861111100000003</v>
      </c>
      <c r="O4163">
        <v>0</v>
      </c>
      <c r="P4163">
        <v>24</v>
      </c>
      <c r="Q4163">
        <v>0</v>
      </c>
      <c r="R4163">
        <v>21</v>
      </c>
      <c r="S4163">
        <v>0</v>
      </c>
      <c r="T4163">
        <v>3</v>
      </c>
      <c r="U4163">
        <v>0</v>
      </c>
      <c r="V4163">
        <v>0</v>
      </c>
      <c r="W4163" s="26">
        <v>0</v>
      </c>
      <c r="X4163" s="26">
        <v>10.328637055818797</v>
      </c>
      <c r="Y4163" s="26">
        <v>0</v>
      </c>
      <c r="Z4163" s="26">
        <v>1.4552905520575481</v>
      </c>
      <c r="AA4163" s="26">
        <v>0</v>
      </c>
      <c r="AB4163" s="26">
        <v>1.1606735228009251</v>
      </c>
      <c r="AC4163" s="26">
        <v>0</v>
      </c>
      <c r="AD4163" s="26">
        <v>0</v>
      </c>
      <c r="AE4163" s="26">
        <v>12.94460113067727</v>
      </c>
    </row>
    <row r="4164" spans="1:31" x14ac:dyDescent="0.3">
      <c r="A4164">
        <v>2766128</v>
      </c>
      <c r="B4164">
        <v>1</v>
      </c>
      <c r="C4164" t="s">
        <v>80</v>
      </c>
      <c r="D4164" t="s">
        <v>107</v>
      </c>
      <c r="E4164" t="s">
        <v>132</v>
      </c>
      <c r="F4164" t="s">
        <v>11715</v>
      </c>
      <c r="G4164" t="s">
        <v>134</v>
      </c>
      <c r="H4164" t="s">
        <v>135</v>
      </c>
      <c r="I4164" t="s">
        <v>136</v>
      </c>
      <c r="J4164" t="s">
        <v>137</v>
      </c>
      <c r="K4164" t="s">
        <v>138</v>
      </c>
      <c r="L4164" t="s">
        <v>11716</v>
      </c>
      <c r="M4164" t="s">
        <v>11717</v>
      </c>
      <c r="N4164" s="26">
        <v>4.7858333330000002</v>
      </c>
      <c r="O4164">
        <v>0</v>
      </c>
      <c r="P4164">
        <v>1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 s="26">
        <v>0</v>
      </c>
      <c r="X4164" s="26">
        <v>1.1146369095262274</v>
      </c>
      <c r="Y4164" s="26">
        <v>0</v>
      </c>
      <c r="Z4164" s="26">
        <v>0</v>
      </c>
      <c r="AA4164" s="26">
        <v>0</v>
      </c>
      <c r="AB4164" s="26">
        <v>0</v>
      </c>
      <c r="AC4164" s="26">
        <v>0</v>
      </c>
      <c r="AD4164" s="26">
        <v>0</v>
      </c>
      <c r="AE4164" s="26">
        <v>1.1146369095262274</v>
      </c>
    </row>
    <row r="4165" spans="1:31" x14ac:dyDescent="0.3">
      <c r="A4165">
        <v>2765696</v>
      </c>
      <c r="B4165">
        <v>2</v>
      </c>
      <c r="C4165" t="s">
        <v>81</v>
      </c>
      <c r="D4165" t="s">
        <v>128</v>
      </c>
      <c r="E4165" t="s">
        <v>152</v>
      </c>
      <c r="F4165" t="s">
        <v>11718</v>
      </c>
      <c r="G4165" t="s">
        <v>148</v>
      </c>
      <c r="H4165" t="s">
        <v>149</v>
      </c>
      <c r="I4165" t="s">
        <v>136</v>
      </c>
      <c r="J4165" t="s">
        <v>137</v>
      </c>
      <c r="K4165" t="s">
        <v>138</v>
      </c>
      <c r="L4165" t="s">
        <v>11719</v>
      </c>
      <c r="M4165" t="s">
        <v>11720</v>
      </c>
      <c r="N4165" s="26">
        <v>0.69805555500000005</v>
      </c>
      <c r="O4165">
        <v>5</v>
      </c>
      <c r="P4165">
        <v>591</v>
      </c>
      <c r="Q4165">
        <v>4</v>
      </c>
      <c r="R4165">
        <v>10</v>
      </c>
      <c r="S4165">
        <v>16</v>
      </c>
      <c r="T4165">
        <v>63</v>
      </c>
      <c r="U4165">
        <v>4</v>
      </c>
      <c r="V4165">
        <v>0</v>
      </c>
      <c r="W4165" s="26">
        <v>0.99307987670833353</v>
      </c>
      <c r="X4165" s="26">
        <v>87.001951959986414</v>
      </c>
      <c r="Y4165" s="26">
        <v>0.85542612965118814</v>
      </c>
      <c r="Z4165" s="26">
        <v>5.2824193964505994</v>
      </c>
      <c r="AA4165" s="26">
        <v>127.38812392450397</v>
      </c>
      <c r="AB4165" s="26">
        <v>38.353896493372638</v>
      </c>
      <c r="AC4165" s="26">
        <v>274.18890736839973</v>
      </c>
      <c r="AD4165" s="26">
        <v>0</v>
      </c>
      <c r="AE4165" s="26">
        <v>534.06380514907289</v>
      </c>
    </row>
    <row r="4166" spans="1:31" x14ac:dyDescent="0.3">
      <c r="A4166">
        <v>2766131</v>
      </c>
      <c r="B4166">
        <v>1</v>
      </c>
      <c r="C4166" t="s">
        <v>80</v>
      </c>
      <c r="D4166" t="s">
        <v>82</v>
      </c>
      <c r="E4166" t="s">
        <v>132</v>
      </c>
      <c r="F4166" t="s">
        <v>4977</v>
      </c>
      <c r="G4166" t="s">
        <v>307</v>
      </c>
      <c r="H4166" t="s">
        <v>135</v>
      </c>
      <c r="I4166" t="s">
        <v>136</v>
      </c>
      <c r="J4166" t="s">
        <v>137</v>
      </c>
      <c r="K4166" t="s">
        <v>138</v>
      </c>
      <c r="L4166" t="s">
        <v>11721</v>
      </c>
      <c r="M4166" t="s">
        <v>11722</v>
      </c>
      <c r="N4166" s="26">
        <v>2.290277777</v>
      </c>
      <c r="O4166">
        <v>0</v>
      </c>
      <c r="P4166">
        <v>9</v>
      </c>
      <c r="Q4166">
        <v>0</v>
      </c>
      <c r="R4166">
        <v>0</v>
      </c>
      <c r="S4166">
        <v>0</v>
      </c>
      <c r="T4166">
        <v>10</v>
      </c>
      <c r="U4166">
        <v>0</v>
      </c>
      <c r="V4166">
        <v>0</v>
      </c>
      <c r="W4166" s="26">
        <v>0</v>
      </c>
      <c r="X4166" s="26">
        <v>8.9879001687151554</v>
      </c>
      <c r="Y4166" s="26">
        <v>0</v>
      </c>
      <c r="Z4166" s="26">
        <v>0</v>
      </c>
      <c r="AA4166" s="26">
        <v>0</v>
      </c>
      <c r="AB4166" s="26">
        <v>21.319735079496336</v>
      </c>
      <c r="AC4166" s="26">
        <v>0</v>
      </c>
      <c r="AD4166" s="26">
        <v>0</v>
      </c>
      <c r="AE4166" s="26">
        <v>30.30763524821149</v>
      </c>
    </row>
    <row r="4167" spans="1:31" x14ac:dyDescent="0.3">
      <c r="A4167">
        <v>2765985</v>
      </c>
      <c r="B4167">
        <v>1</v>
      </c>
      <c r="C4167" t="s">
        <v>81</v>
      </c>
      <c r="D4167" t="s">
        <v>127</v>
      </c>
      <c r="E4167" t="s">
        <v>132</v>
      </c>
      <c r="F4167" t="s">
        <v>11723</v>
      </c>
      <c r="G4167" t="s">
        <v>134</v>
      </c>
      <c r="H4167" t="s">
        <v>135</v>
      </c>
      <c r="I4167" t="s">
        <v>136</v>
      </c>
      <c r="J4167" t="s">
        <v>137</v>
      </c>
      <c r="K4167" t="s">
        <v>138</v>
      </c>
      <c r="L4167" t="s">
        <v>11724</v>
      </c>
      <c r="M4167" t="s">
        <v>11725</v>
      </c>
      <c r="N4167" s="26">
        <v>2.7947222219999999</v>
      </c>
      <c r="O4167">
        <v>0</v>
      </c>
      <c r="P4167">
        <v>5</v>
      </c>
      <c r="Q4167">
        <v>0</v>
      </c>
      <c r="R4167">
        <v>0</v>
      </c>
      <c r="S4167">
        <v>0</v>
      </c>
      <c r="T4167">
        <v>1</v>
      </c>
      <c r="U4167">
        <v>0</v>
      </c>
      <c r="V4167">
        <v>0</v>
      </c>
      <c r="W4167" s="26">
        <v>0</v>
      </c>
      <c r="X4167" s="26">
        <v>1.6119210749361872</v>
      </c>
      <c r="Y4167" s="26">
        <v>0</v>
      </c>
      <c r="Z4167" s="26">
        <v>0</v>
      </c>
      <c r="AA4167" s="26">
        <v>0</v>
      </c>
      <c r="AB4167" s="26">
        <v>0.22999964520114191</v>
      </c>
      <c r="AC4167" s="26">
        <v>0</v>
      </c>
      <c r="AD4167" s="26">
        <v>0</v>
      </c>
      <c r="AE4167" s="26">
        <v>1.8419207201373291</v>
      </c>
    </row>
    <row r="4168" spans="1:31" x14ac:dyDescent="0.3">
      <c r="A4168">
        <v>2766085</v>
      </c>
      <c r="B4168">
        <v>1</v>
      </c>
      <c r="C4168" t="s">
        <v>81</v>
      </c>
      <c r="D4168" t="s">
        <v>123</v>
      </c>
      <c r="E4168" t="s">
        <v>141</v>
      </c>
      <c r="F4168" t="s">
        <v>3214</v>
      </c>
      <c r="G4168" t="s">
        <v>344</v>
      </c>
      <c r="H4168" t="s">
        <v>135</v>
      </c>
      <c r="I4168" t="s">
        <v>136</v>
      </c>
      <c r="J4168" t="s">
        <v>137</v>
      </c>
      <c r="K4168" t="s">
        <v>138</v>
      </c>
      <c r="L4168" t="s">
        <v>11726</v>
      </c>
      <c r="M4168" t="s">
        <v>11727</v>
      </c>
      <c r="N4168" s="26">
        <v>1.734444444</v>
      </c>
      <c r="O4168">
        <v>0</v>
      </c>
      <c r="P4168">
        <v>465</v>
      </c>
      <c r="Q4168">
        <v>0</v>
      </c>
      <c r="R4168">
        <v>0</v>
      </c>
      <c r="S4168">
        <v>0</v>
      </c>
      <c r="T4168">
        <v>37</v>
      </c>
      <c r="U4168">
        <v>0</v>
      </c>
      <c r="V4168">
        <v>0</v>
      </c>
      <c r="W4168" s="26">
        <v>0</v>
      </c>
      <c r="X4168" s="26">
        <v>152.68645649281385</v>
      </c>
      <c r="Y4168" s="26">
        <v>0</v>
      </c>
      <c r="Z4168" s="26">
        <v>0</v>
      </c>
      <c r="AA4168" s="26">
        <v>0</v>
      </c>
      <c r="AB4168" s="26">
        <v>18.161246767985784</v>
      </c>
      <c r="AC4168" s="26">
        <v>0</v>
      </c>
      <c r="AD4168" s="26">
        <v>0</v>
      </c>
      <c r="AE4168" s="26">
        <v>170.84770326079962</v>
      </c>
    </row>
    <row r="4169" spans="1:31" x14ac:dyDescent="0.3">
      <c r="A4169">
        <v>2766148</v>
      </c>
      <c r="B4169">
        <v>1</v>
      </c>
      <c r="C4169" t="s">
        <v>80</v>
      </c>
      <c r="D4169" t="s">
        <v>82</v>
      </c>
      <c r="E4169" t="s">
        <v>170</v>
      </c>
      <c r="F4169" t="s">
        <v>11728</v>
      </c>
      <c r="G4169" t="s">
        <v>303</v>
      </c>
      <c r="H4169" t="s">
        <v>135</v>
      </c>
      <c r="I4169" t="s">
        <v>136</v>
      </c>
      <c r="J4169" t="s">
        <v>137</v>
      </c>
      <c r="K4169" t="s">
        <v>138</v>
      </c>
      <c r="L4169" t="s">
        <v>11729</v>
      </c>
      <c r="M4169" t="s">
        <v>11730</v>
      </c>
      <c r="N4169" s="26">
        <v>6.2633333330000003</v>
      </c>
      <c r="O4169">
        <v>0</v>
      </c>
      <c r="P4169">
        <v>2</v>
      </c>
      <c r="Q4169">
        <v>0</v>
      </c>
      <c r="R4169">
        <v>0</v>
      </c>
      <c r="S4169">
        <v>0</v>
      </c>
      <c r="T4169">
        <v>6</v>
      </c>
      <c r="U4169">
        <v>0</v>
      </c>
      <c r="V4169">
        <v>0</v>
      </c>
      <c r="W4169" s="26">
        <v>0</v>
      </c>
      <c r="X4169" s="26">
        <v>2.3390596260178973</v>
      </c>
      <c r="Y4169" s="26">
        <v>0</v>
      </c>
      <c r="Z4169" s="26">
        <v>0</v>
      </c>
      <c r="AA4169" s="26">
        <v>0</v>
      </c>
      <c r="AB4169" s="26">
        <v>1264.8892302013685</v>
      </c>
      <c r="AC4169" s="26">
        <v>0</v>
      </c>
      <c r="AD4169" s="26">
        <v>0</v>
      </c>
      <c r="AE4169" s="26">
        <v>1267.2282898273863</v>
      </c>
    </row>
    <row r="4170" spans="1:31" x14ac:dyDescent="0.3">
      <c r="A4170">
        <v>2765742</v>
      </c>
      <c r="B4170">
        <v>2</v>
      </c>
      <c r="C4170" t="s">
        <v>80</v>
      </c>
      <c r="D4170" t="s">
        <v>85</v>
      </c>
      <c r="E4170" t="s">
        <v>141</v>
      </c>
      <c r="F4170" t="s">
        <v>5555</v>
      </c>
      <c r="G4170" t="s">
        <v>134</v>
      </c>
      <c r="H4170" t="s">
        <v>135</v>
      </c>
      <c r="I4170" t="s">
        <v>136</v>
      </c>
      <c r="J4170" t="s">
        <v>137</v>
      </c>
      <c r="K4170" t="s">
        <v>138</v>
      </c>
      <c r="L4170" t="s">
        <v>11731</v>
      </c>
      <c r="M4170" t="s">
        <v>11732</v>
      </c>
      <c r="N4170" s="26">
        <v>0.61555555500000003</v>
      </c>
      <c r="O4170">
        <v>0</v>
      </c>
      <c r="P4170">
        <v>519</v>
      </c>
      <c r="Q4170">
        <v>0</v>
      </c>
      <c r="R4170">
        <v>0</v>
      </c>
      <c r="S4170">
        <v>0</v>
      </c>
      <c r="T4170">
        <v>93</v>
      </c>
      <c r="U4170">
        <v>0</v>
      </c>
      <c r="V4170">
        <v>0</v>
      </c>
      <c r="W4170" s="26">
        <v>0</v>
      </c>
      <c r="X4170" s="26">
        <v>92.575524902582302</v>
      </c>
      <c r="Y4170" s="26">
        <v>0</v>
      </c>
      <c r="Z4170" s="26">
        <v>0</v>
      </c>
      <c r="AA4170" s="26">
        <v>0</v>
      </c>
      <c r="AB4170" s="26">
        <v>79.07398351491949</v>
      </c>
      <c r="AC4170" s="26">
        <v>0</v>
      </c>
      <c r="AD4170" s="26">
        <v>0</v>
      </c>
      <c r="AE4170" s="26">
        <v>171.64950841750181</v>
      </c>
    </row>
    <row r="4171" spans="1:31" x14ac:dyDescent="0.3">
      <c r="A4171">
        <v>2766002</v>
      </c>
      <c r="B4171">
        <v>1</v>
      </c>
      <c r="C4171" t="s">
        <v>81</v>
      </c>
      <c r="D4171" t="s">
        <v>119</v>
      </c>
      <c r="E4171" t="s">
        <v>170</v>
      </c>
      <c r="F4171" t="s">
        <v>5543</v>
      </c>
      <c r="G4171" t="s">
        <v>204</v>
      </c>
      <c r="H4171" t="s">
        <v>135</v>
      </c>
      <c r="I4171" t="s">
        <v>136</v>
      </c>
      <c r="J4171" t="s">
        <v>137</v>
      </c>
      <c r="K4171" t="s">
        <v>138</v>
      </c>
      <c r="L4171" t="s">
        <v>11733</v>
      </c>
      <c r="M4171" t="s">
        <v>11734</v>
      </c>
      <c r="N4171" s="26">
        <v>0.55638888799999997</v>
      </c>
      <c r="O4171">
        <v>0</v>
      </c>
      <c r="P4171">
        <v>111</v>
      </c>
      <c r="Q4171">
        <v>0</v>
      </c>
      <c r="R4171">
        <v>1</v>
      </c>
      <c r="S4171">
        <v>0</v>
      </c>
      <c r="T4171">
        <v>3</v>
      </c>
      <c r="U4171">
        <v>0</v>
      </c>
      <c r="V4171">
        <v>0</v>
      </c>
      <c r="W4171" s="26">
        <v>0</v>
      </c>
      <c r="X4171" s="26">
        <v>17.263884784083373</v>
      </c>
      <c r="Y4171" s="26">
        <v>0</v>
      </c>
      <c r="Z4171" s="26">
        <v>0</v>
      </c>
      <c r="AA4171" s="26">
        <v>0</v>
      </c>
      <c r="AB4171" s="26">
        <v>0.26945796711530556</v>
      </c>
      <c r="AC4171" s="26">
        <v>0</v>
      </c>
      <c r="AD4171" s="26">
        <v>0</v>
      </c>
      <c r="AE4171" s="26">
        <v>17.533342751198678</v>
      </c>
    </row>
    <row r="4172" spans="1:31" x14ac:dyDescent="0.3">
      <c r="A4172">
        <v>2765882</v>
      </c>
      <c r="B4172">
        <v>1</v>
      </c>
      <c r="C4172" t="s">
        <v>80</v>
      </c>
      <c r="D4172" t="s">
        <v>100</v>
      </c>
      <c r="E4172" t="s">
        <v>132</v>
      </c>
      <c r="F4172" t="s">
        <v>11735</v>
      </c>
      <c r="G4172" t="s">
        <v>197</v>
      </c>
      <c r="H4172" t="s">
        <v>135</v>
      </c>
      <c r="I4172" t="s">
        <v>136</v>
      </c>
      <c r="J4172" t="s">
        <v>137</v>
      </c>
      <c r="K4172" t="s">
        <v>138</v>
      </c>
      <c r="L4172" t="s">
        <v>11736</v>
      </c>
      <c r="M4172" t="s">
        <v>11737</v>
      </c>
      <c r="N4172" s="26">
        <v>0.95166666600000005</v>
      </c>
      <c r="O4172">
        <v>0</v>
      </c>
      <c r="P4172">
        <v>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 s="26">
        <v>0</v>
      </c>
      <c r="X4172" s="26">
        <v>0</v>
      </c>
      <c r="Y4172" s="26">
        <v>0</v>
      </c>
      <c r="Z4172" s="26">
        <v>0</v>
      </c>
      <c r="AA4172" s="26">
        <v>0</v>
      </c>
      <c r="AB4172" s="26">
        <v>0</v>
      </c>
      <c r="AC4172" s="26">
        <v>0</v>
      </c>
      <c r="AD4172" s="26">
        <v>0</v>
      </c>
      <c r="AE4172" s="26">
        <v>0</v>
      </c>
    </row>
    <row r="4173" spans="1:31" x14ac:dyDescent="0.3">
      <c r="A4173">
        <v>2766045</v>
      </c>
      <c r="B4173">
        <v>1</v>
      </c>
      <c r="C4173" t="s">
        <v>80</v>
      </c>
      <c r="D4173" t="s">
        <v>107</v>
      </c>
      <c r="E4173" t="s">
        <v>132</v>
      </c>
      <c r="F4173" t="s">
        <v>11738</v>
      </c>
      <c r="G4173" t="s">
        <v>134</v>
      </c>
      <c r="H4173" t="s">
        <v>135</v>
      </c>
      <c r="I4173" t="s">
        <v>136</v>
      </c>
      <c r="J4173" t="s">
        <v>137</v>
      </c>
      <c r="K4173" t="s">
        <v>138</v>
      </c>
      <c r="L4173" t="s">
        <v>11739</v>
      </c>
      <c r="M4173" t="s">
        <v>11740</v>
      </c>
      <c r="N4173" s="26">
        <v>3.5672222219999998</v>
      </c>
      <c r="O4173">
        <v>0</v>
      </c>
      <c r="P4173">
        <v>2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 s="26">
        <v>0</v>
      </c>
      <c r="X4173" s="26">
        <v>2.7982420486114008</v>
      </c>
      <c r="Y4173" s="26">
        <v>0</v>
      </c>
      <c r="Z4173" s="26">
        <v>0</v>
      </c>
      <c r="AA4173" s="26">
        <v>0</v>
      </c>
      <c r="AB4173" s="26">
        <v>0</v>
      </c>
      <c r="AC4173" s="26">
        <v>0</v>
      </c>
      <c r="AD4173" s="26">
        <v>0</v>
      </c>
      <c r="AE4173" s="26">
        <v>2.7982420486114008</v>
      </c>
    </row>
    <row r="4174" spans="1:31" x14ac:dyDescent="0.3">
      <c r="A4174">
        <v>2765713</v>
      </c>
      <c r="B4174">
        <v>1</v>
      </c>
      <c r="C4174" t="s">
        <v>80</v>
      </c>
      <c r="D4174" t="s">
        <v>85</v>
      </c>
      <c r="E4174" t="s">
        <v>132</v>
      </c>
      <c r="F4174" t="s">
        <v>11741</v>
      </c>
      <c r="G4174" t="s">
        <v>134</v>
      </c>
      <c r="H4174" t="s">
        <v>135</v>
      </c>
      <c r="I4174" t="s">
        <v>136</v>
      </c>
      <c r="J4174" t="s">
        <v>137</v>
      </c>
      <c r="K4174" t="s">
        <v>138</v>
      </c>
      <c r="L4174" t="s">
        <v>11742</v>
      </c>
      <c r="M4174" t="s">
        <v>11743</v>
      </c>
      <c r="N4174" s="26">
        <v>1.6163888879999999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1</v>
      </c>
      <c r="U4174">
        <v>0</v>
      </c>
      <c r="V4174">
        <v>0</v>
      </c>
      <c r="W4174" s="26">
        <v>0</v>
      </c>
      <c r="X4174" s="26">
        <v>0</v>
      </c>
      <c r="Y4174" s="26">
        <v>0</v>
      </c>
      <c r="Z4174" s="26">
        <v>0</v>
      </c>
      <c r="AA4174" s="26">
        <v>0</v>
      </c>
      <c r="AB4174" s="26">
        <v>0</v>
      </c>
      <c r="AC4174" s="26">
        <v>0</v>
      </c>
      <c r="AD4174" s="26">
        <v>0</v>
      </c>
      <c r="AE4174" s="26">
        <v>0</v>
      </c>
    </row>
    <row r="4175" spans="1:31" x14ac:dyDescent="0.3">
      <c r="A4175">
        <v>2765404</v>
      </c>
      <c r="B4175">
        <v>1</v>
      </c>
      <c r="C4175" t="s">
        <v>81</v>
      </c>
      <c r="D4175" t="s">
        <v>118</v>
      </c>
      <c r="E4175" t="s">
        <v>146</v>
      </c>
      <c r="F4175" t="s">
        <v>4448</v>
      </c>
      <c r="G4175" t="s">
        <v>148</v>
      </c>
      <c r="H4175" t="s">
        <v>149</v>
      </c>
      <c r="I4175" t="s">
        <v>136</v>
      </c>
      <c r="J4175" t="s">
        <v>137</v>
      </c>
      <c r="K4175" t="s">
        <v>138</v>
      </c>
      <c r="L4175" t="s">
        <v>11744</v>
      </c>
      <c r="M4175" t="s">
        <v>11745</v>
      </c>
      <c r="N4175" s="26">
        <v>4.159166666</v>
      </c>
      <c r="O4175">
        <v>0</v>
      </c>
      <c r="P4175">
        <v>260</v>
      </c>
      <c r="Q4175">
        <v>0</v>
      </c>
      <c r="R4175">
        <v>9</v>
      </c>
      <c r="S4175">
        <v>0</v>
      </c>
      <c r="T4175">
        <v>36</v>
      </c>
      <c r="U4175">
        <v>0</v>
      </c>
      <c r="V4175">
        <v>0</v>
      </c>
      <c r="W4175" s="26">
        <v>0</v>
      </c>
      <c r="X4175" s="26">
        <v>149.819963505076</v>
      </c>
      <c r="Y4175" s="26">
        <v>0</v>
      </c>
      <c r="Z4175" s="26">
        <v>3.1379441335466671</v>
      </c>
      <c r="AA4175" s="26">
        <v>0</v>
      </c>
      <c r="AB4175" s="26">
        <v>69.328199208198981</v>
      </c>
      <c r="AC4175" s="26">
        <v>0</v>
      </c>
      <c r="AD4175" s="26">
        <v>0</v>
      </c>
      <c r="AE4175" s="26">
        <v>222.28610684682164</v>
      </c>
    </row>
    <row r="4176" spans="1:31" x14ac:dyDescent="0.3">
      <c r="A4176">
        <v>2765696</v>
      </c>
      <c r="B4176">
        <v>1</v>
      </c>
      <c r="C4176" t="s">
        <v>81</v>
      </c>
      <c r="D4176" t="s">
        <v>128</v>
      </c>
      <c r="E4176" t="s">
        <v>146</v>
      </c>
      <c r="F4176" t="s">
        <v>11746</v>
      </c>
      <c r="G4176" t="s">
        <v>148</v>
      </c>
      <c r="H4176" t="s">
        <v>149</v>
      </c>
      <c r="I4176" t="s">
        <v>136</v>
      </c>
      <c r="J4176" t="s">
        <v>137</v>
      </c>
      <c r="K4176" t="s">
        <v>138</v>
      </c>
      <c r="L4176" t="s">
        <v>11747</v>
      </c>
      <c r="M4176" t="s">
        <v>11719</v>
      </c>
      <c r="N4176" s="26">
        <v>7.261111111</v>
      </c>
      <c r="O4176">
        <v>0</v>
      </c>
      <c r="P4176">
        <v>99</v>
      </c>
      <c r="Q4176">
        <v>0</v>
      </c>
      <c r="R4176">
        <v>2</v>
      </c>
      <c r="S4176">
        <v>0</v>
      </c>
      <c r="T4176">
        <v>9</v>
      </c>
      <c r="U4176">
        <v>0</v>
      </c>
      <c r="V4176">
        <v>0</v>
      </c>
      <c r="W4176" s="26">
        <v>0</v>
      </c>
      <c r="X4176" s="26">
        <v>141.9112924840899</v>
      </c>
      <c r="Y4176" s="26">
        <v>0</v>
      </c>
      <c r="Z4176" s="26">
        <v>25.554988825413957</v>
      </c>
      <c r="AA4176" s="26">
        <v>0</v>
      </c>
      <c r="AB4176" s="26">
        <v>45.263020587266055</v>
      </c>
      <c r="AC4176" s="26">
        <v>0</v>
      </c>
      <c r="AD4176" s="26">
        <v>0</v>
      </c>
      <c r="AE4176" s="26">
        <v>212.72930189676993</v>
      </c>
    </row>
    <row r="4177" spans="1:31" x14ac:dyDescent="0.3">
      <c r="A4177">
        <v>2765484</v>
      </c>
      <c r="B4177">
        <v>1</v>
      </c>
      <c r="C4177" t="s">
        <v>80</v>
      </c>
      <c r="D4177" t="s">
        <v>110</v>
      </c>
      <c r="E4177" t="s">
        <v>170</v>
      </c>
      <c r="F4177" t="s">
        <v>11748</v>
      </c>
      <c r="G4177" t="s">
        <v>186</v>
      </c>
      <c r="H4177" t="s">
        <v>135</v>
      </c>
      <c r="I4177" t="s">
        <v>136</v>
      </c>
      <c r="J4177" t="s">
        <v>137</v>
      </c>
      <c r="K4177" t="s">
        <v>187</v>
      </c>
      <c r="L4177" t="s">
        <v>11749</v>
      </c>
      <c r="M4177" t="s">
        <v>11750</v>
      </c>
      <c r="N4177" s="26">
        <v>7.6316666660000001</v>
      </c>
      <c r="O4177">
        <v>0</v>
      </c>
      <c r="P4177">
        <v>137</v>
      </c>
      <c r="Q4177">
        <v>0</v>
      </c>
      <c r="R4177">
        <v>0</v>
      </c>
      <c r="S4177">
        <v>0</v>
      </c>
      <c r="T4177">
        <v>10</v>
      </c>
      <c r="U4177">
        <v>0</v>
      </c>
      <c r="V4177">
        <v>0</v>
      </c>
      <c r="W4177" s="26">
        <v>0</v>
      </c>
      <c r="X4177" s="26">
        <v>355.74246757600093</v>
      </c>
      <c r="Y4177" s="26">
        <v>0</v>
      </c>
      <c r="Z4177" s="26">
        <v>0</v>
      </c>
      <c r="AA4177" s="26">
        <v>0</v>
      </c>
      <c r="AB4177" s="26">
        <v>24.674329161885179</v>
      </c>
      <c r="AC4177" s="26">
        <v>0</v>
      </c>
      <c r="AD4177" s="26">
        <v>0</v>
      </c>
      <c r="AE4177" s="26">
        <v>380.4167967378861</v>
      </c>
    </row>
    <row r="4178" spans="1:31" x14ac:dyDescent="0.3">
      <c r="A4178">
        <v>2765839</v>
      </c>
      <c r="B4178">
        <v>1</v>
      </c>
      <c r="C4178" t="s">
        <v>80</v>
      </c>
      <c r="D4178" t="s">
        <v>82</v>
      </c>
      <c r="E4178" t="s">
        <v>141</v>
      </c>
      <c r="F4178" t="s">
        <v>6117</v>
      </c>
      <c r="G4178" t="s">
        <v>425</v>
      </c>
      <c r="H4178" t="s">
        <v>135</v>
      </c>
      <c r="I4178" t="s">
        <v>136</v>
      </c>
      <c r="J4178" t="s">
        <v>137</v>
      </c>
      <c r="K4178" t="s">
        <v>138</v>
      </c>
      <c r="L4178" t="s">
        <v>11751</v>
      </c>
      <c r="M4178" t="s">
        <v>11752</v>
      </c>
      <c r="N4178" s="26">
        <v>1.166111111</v>
      </c>
      <c r="O4178">
        <v>0</v>
      </c>
      <c r="P4178">
        <v>237</v>
      </c>
      <c r="Q4178">
        <v>0</v>
      </c>
      <c r="R4178">
        <v>0</v>
      </c>
      <c r="S4178">
        <v>0</v>
      </c>
      <c r="T4178">
        <v>362</v>
      </c>
      <c r="U4178">
        <v>0</v>
      </c>
      <c r="V4178">
        <v>0</v>
      </c>
      <c r="W4178" s="26">
        <v>0</v>
      </c>
      <c r="X4178" s="26">
        <v>74.692313916115523</v>
      </c>
      <c r="Y4178" s="26">
        <v>0</v>
      </c>
      <c r="Z4178" s="26">
        <v>0</v>
      </c>
      <c r="AA4178" s="26">
        <v>0</v>
      </c>
      <c r="AB4178" s="26">
        <v>457.38848162017212</v>
      </c>
      <c r="AC4178" s="26">
        <v>0</v>
      </c>
      <c r="AD4178" s="26">
        <v>0</v>
      </c>
      <c r="AE4178" s="26">
        <v>532.08079553628761</v>
      </c>
    </row>
    <row r="4179" spans="1:31" x14ac:dyDescent="0.3">
      <c r="A4179">
        <v>2765590</v>
      </c>
      <c r="B4179">
        <v>1</v>
      </c>
      <c r="C4179" t="s">
        <v>80</v>
      </c>
      <c r="D4179" t="s">
        <v>99</v>
      </c>
      <c r="E4179" t="s">
        <v>141</v>
      </c>
      <c r="F4179" t="s">
        <v>11016</v>
      </c>
      <c r="G4179" t="s">
        <v>186</v>
      </c>
      <c r="H4179" t="s">
        <v>135</v>
      </c>
      <c r="I4179" t="s">
        <v>136</v>
      </c>
      <c r="J4179" t="s">
        <v>137</v>
      </c>
      <c r="K4179" t="s">
        <v>187</v>
      </c>
      <c r="L4179" t="s">
        <v>11753</v>
      </c>
      <c r="M4179" t="s">
        <v>11754</v>
      </c>
      <c r="N4179" s="26">
        <v>8.2438888880000007</v>
      </c>
      <c r="O4179">
        <v>0</v>
      </c>
      <c r="P4179">
        <v>82</v>
      </c>
      <c r="Q4179">
        <v>0</v>
      </c>
      <c r="R4179">
        <v>17</v>
      </c>
      <c r="S4179">
        <v>0</v>
      </c>
      <c r="T4179">
        <v>16</v>
      </c>
      <c r="U4179">
        <v>0</v>
      </c>
      <c r="V4179">
        <v>0</v>
      </c>
      <c r="W4179" s="26">
        <v>0</v>
      </c>
      <c r="X4179" s="26">
        <v>32.566131942166393</v>
      </c>
      <c r="Y4179" s="26">
        <v>0</v>
      </c>
      <c r="Z4179" s="26">
        <v>1.2871089797447217</v>
      </c>
      <c r="AA4179" s="26">
        <v>0</v>
      </c>
      <c r="AB4179" s="26">
        <v>15.195997465918399</v>
      </c>
      <c r="AC4179" s="26">
        <v>0</v>
      </c>
      <c r="AD4179" s="26">
        <v>0</v>
      </c>
      <c r="AE4179" s="26">
        <v>49.049238387829519</v>
      </c>
    </row>
    <row r="4180" spans="1:31" x14ac:dyDescent="0.3">
      <c r="A4180">
        <v>2765925</v>
      </c>
      <c r="B4180">
        <v>1</v>
      </c>
      <c r="C4180" t="s">
        <v>81</v>
      </c>
      <c r="D4180" t="s">
        <v>123</v>
      </c>
      <c r="E4180" t="s">
        <v>132</v>
      </c>
      <c r="F4180" t="s">
        <v>11755</v>
      </c>
      <c r="G4180" t="s">
        <v>197</v>
      </c>
      <c r="H4180" t="s">
        <v>135</v>
      </c>
      <c r="I4180" t="s">
        <v>136</v>
      </c>
      <c r="J4180" t="s">
        <v>137</v>
      </c>
      <c r="K4180" t="s">
        <v>138</v>
      </c>
      <c r="L4180" t="s">
        <v>11756</v>
      </c>
      <c r="M4180" t="s">
        <v>11757</v>
      </c>
      <c r="N4180" s="26">
        <v>3.028333333</v>
      </c>
      <c r="O4180">
        <v>0</v>
      </c>
      <c r="P4180">
        <v>1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 s="26">
        <v>0</v>
      </c>
      <c r="X4180" s="26">
        <v>0</v>
      </c>
      <c r="Y4180" s="26">
        <v>0</v>
      </c>
      <c r="Z4180" s="26">
        <v>0</v>
      </c>
      <c r="AA4180" s="26">
        <v>0</v>
      </c>
      <c r="AB4180" s="26">
        <v>0</v>
      </c>
      <c r="AC4180" s="26">
        <v>0</v>
      </c>
      <c r="AD4180" s="26">
        <v>0</v>
      </c>
      <c r="AE4180" s="26">
        <v>0</v>
      </c>
    </row>
    <row r="4181" spans="1:31" x14ac:dyDescent="0.3">
      <c r="A4181">
        <v>2765633</v>
      </c>
      <c r="B4181">
        <v>1</v>
      </c>
      <c r="C4181" t="s">
        <v>81</v>
      </c>
      <c r="D4181" t="s">
        <v>127</v>
      </c>
      <c r="E4181" t="s">
        <v>175</v>
      </c>
      <c r="F4181" t="s">
        <v>1251</v>
      </c>
      <c r="G4181" t="s">
        <v>159</v>
      </c>
      <c r="H4181" t="s">
        <v>149</v>
      </c>
      <c r="I4181" t="s">
        <v>136</v>
      </c>
      <c r="J4181" t="s">
        <v>137</v>
      </c>
      <c r="K4181" t="s">
        <v>138</v>
      </c>
      <c r="L4181" t="s">
        <v>11758</v>
      </c>
      <c r="M4181" t="s">
        <v>11759</v>
      </c>
      <c r="N4181" s="26">
        <v>0.45833333300000001</v>
      </c>
      <c r="O4181">
        <v>10</v>
      </c>
      <c r="P4181">
        <v>753</v>
      </c>
      <c r="Q4181">
        <v>312</v>
      </c>
      <c r="R4181">
        <v>489</v>
      </c>
      <c r="S4181">
        <v>45</v>
      </c>
      <c r="T4181">
        <v>121</v>
      </c>
      <c r="U4181">
        <v>2</v>
      </c>
      <c r="V4181">
        <v>1</v>
      </c>
      <c r="W4181" s="26">
        <v>1.5737263360579634</v>
      </c>
      <c r="X4181" s="26">
        <v>83.295561087103479</v>
      </c>
      <c r="Y4181" s="26">
        <v>20.849774609514796</v>
      </c>
      <c r="Z4181" s="26">
        <v>13.732580149729147</v>
      </c>
      <c r="AA4181" s="26">
        <v>154.12282562583454</v>
      </c>
      <c r="AB4181" s="26">
        <v>36.255188421332988</v>
      </c>
      <c r="AC4181" s="26">
        <v>147.76572086684178</v>
      </c>
      <c r="AD4181" s="26">
        <v>77.298769637693326</v>
      </c>
      <c r="AE4181" s="26">
        <v>534.89414673410795</v>
      </c>
    </row>
    <row r="4182" spans="1:31" x14ac:dyDescent="0.3">
      <c r="A4182">
        <v>2766011</v>
      </c>
      <c r="B4182">
        <v>1</v>
      </c>
      <c r="C4182" t="s">
        <v>80</v>
      </c>
      <c r="D4182" t="s">
        <v>107</v>
      </c>
      <c r="E4182" t="s">
        <v>132</v>
      </c>
      <c r="F4182" t="s">
        <v>11760</v>
      </c>
      <c r="G4182" t="s">
        <v>307</v>
      </c>
      <c r="H4182" t="s">
        <v>135</v>
      </c>
      <c r="I4182" t="s">
        <v>136</v>
      </c>
      <c r="J4182" t="s">
        <v>137</v>
      </c>
      <c r="K4182" t="s">
        <v>138</v>
      </c>
      <c r="L4182" t="s">
        <v>11761</v>
      </c>
      <c r="M4182" t="s">
        <v>11762</v>
      </c>
      <c r="N4182" s="26">
        <v>2.9816666660000002</v>
      </c>
      <c r="O4182">
        <v>0</v>
      </c>
      <c r="P4182">
        <v>5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 s="26">
        <v>0</v>
      </c>
      <c r="X4182" s="26">
        <v>2.1665005116743927</v>
      </c>
      <c r="Y4182" s="26">
        <v>0</v>
      </c>
      <c r="Z4182" s="26">
        <v>0</v>
      </c>
      <c r="AA4182" s="26">
        <v>0</v>
      </c>
      <c r="AB4182" s="26">
        <v>0</v>
      </c>
      <c r="AC4182" s="26">
        <v>0</v>
      </c>
      <c r="AD4182" s="26">
        <v>0</v>
      </c>
      <c r="AE4182" s="26">
        <v>2.1665005116743927</v>
      </c>
    </row>
    <row r="4183" spans="1:31" x14ac:dyDescent="0.3">
      <c r="A4183">
        <v>2765702</v>
      </c>
      <c r="B4183">
        <v>1</v>
      </c>
      <c r="C4183" t="s">
        <v>80</v>
      </c>
      <c r="D4183" t="s">
        <v>95</v>
      </c>
      <c r="E4183" t="s">
        <v>132</v>
      </c>
      <c r="F4183" t="s">
        <v>11763</v>
      </c>
      <c r="G4183" t="s">
        <v>134</v>
      </c>
      <c r="H4183" t="s">
        <v>135</v>
      </c>
      <c r="I4183" t="s">
        <v>136</v>
      </c>
      <c r="J4183" t="s">
        <v>137</v>
      </c>
      <c r="K4183" t="s">
        <v>138</v>
      </c>
      <c r="L4183" t="s">
        <v>11764</v>
      </c>
      <c r="M4183" t="s">
        <v>11765</v>
      </c>
      <c r="N4183" s="26">
        <v>5.9452777770000003</v>
      </c>
      <c r="O4183">
        <v>0</v>
      </c>
      <c r="P4183">
        <v>1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 s="26">
        <v>0</v>
      </c>
      <c r="X4183" s="26">
        <v>1.9320891668097704</v>
      </c>
      <c r="Y4183" s="26">
        <v>0</v>
      </c>
      <c r="Z4183" s="26">
        <v>0</v>
      </c>
      <c r="AA4183" s="26">
        <v>0</v>
      </c>
      <c r="AB4183" s="26">
        <v>0</v>
      </c>
      <c r="AC4183" s="26">
        <v>0</v>
      </c>
      <c r="AD4183" s="26">
        <v>0</v>
      </c>
      <c r="AE4183" s="26">
        <v>1.9320891668097704</v>
      </c>
    </row>
    <row r="4184" spans="1:31" x14ac:dyDescent="0.3">
      <c r="A4184">
        <v>2765848</v>
      </c>
      <c r="B4184">
        <v>1</v>
      </c>
      <c r="C4184" t="s">
        <v>80</v>
      </c>
      <c r="D4184" t="s">
        <v>84</v>
      </c>
      <c r="E4184" t="s">
        <v>170</v>
      </c>
      <c r="F4184" t="s">
        <v>11766</v>
      </c>
      <c r="G4184" t="s">
        <v>204</v>
      </c>
      <c r="H4184" t="s">
        <v>135</v>
      </c>
      <c r="I4184" t="s">
        <v>136</v>
      </c>
      <c r="J4184" t="s">
        <v>137</v>
      </c>
      <c r="K4184" t="s">
        <v>138</v>
      </c>
      <c r="L4184" t="s">
        <v>11767</v>
      </c>
      <c r="M4184" t="s">
        <v>11768</v>
      </c>
      <c r="N4184" s="26">
        <v>1.6497222220000001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76</v>
      </c>
      <c r="U4184">
        <v>0</v>
      </c>
      <c r="V4184">
        <v>1</v>
      </c>
      <c r="W4184" s="26">
        <v>0</v>
      </c>
      <c r="X4184" s="26">
        <v>0</v>
      </c>
      <c r="Y4184" s="26">
        <v>0</v>
      </c>
      <c r="Z4184" s="26">
        <v>0</v>
      </c>
      <c r="AA4184" s="26">
        <v>0</v>
      </c>
      <c r="AB4184" s="26">
        <v>97.301520191600218</v>
      </c>
      <c r="AC4184" s="26">
        <v>0</v>
      </c>
      <c r="AD4184" s="26">
        <v>22.761043297960729</v>
      </c>
      <c r="AE4184" s="26">
        <v>120.06256348956094</v>
      </c>
    </row>
    <row r="4185" spans="1:31" x14ac:dyDescent="0.3">
      <c r="A4185">
        <v>2765516</v>
      </c>
      <c r="B4185">
        <v>1</v>
      </c>
      <c r="C4185" t="s">
        <v>81</v>
      </c>
      <c r="D4185" t="s">
        <v>112</v>
      </c>
      <c r="E4185" t="s">
        <v>141</v>
      </c>
      <c r="F4185" t="s">
        <v>403</v>
      </c>
      <c r="G4185" t="s">
        <v>425</v>
      </c>
      <c r="H4185" t="s">
        <v>135</v>
      </c>
      <c r="I4185" t="s">
        <v>136</v>
      </c>
      <c r="J4185" t="s">
        <v>137</v>
      </c>
      <c r="K4185" t="s">
        <v>138</v>
      </c>
      <c r="L4185" t="s">
        <v>11769</v>
      </c>
      <c r="M4185" t="s">
        <v>11770</v>
      </c>
      <c r="N4185" s="26">
        <v>2.6247222219999999</v>
      </c>
      <c r="O4185">
        <v>0</v>
      </c>
      <c r="P4185">
        <v>136</v>
      </c>
      <c r="Q4185">
        <v>0</v>
      </c>
      <c r="R4185">
        <v>3</v>
      </c>
      <c r="S4185">
        <v>0</v>
      </c>
      <c r="T4185">
        <v>22</v>
      </c>
      <c r="U4185">
        <v>0</v>
      </c>
      <c r="V4185">
        <v>0</v>
      </c>
      <c r="W4185" s="26">
        <v>0</v>
      </c>
      <c r="X4185" s="26">
        <v>92.412035520038501</v>
      </c>
      <c r="Y4185" s="26">
        <v>0</v>
      </c>
      <c r="Z4185" s="26">
        <v>3.8514815316289797</v>
      </c>
      <c r="AA4185" s="26">
        <v>0</v>
      </c>
      <c r="AB4185" s="26">
        <v>20.408601283963691</v>
      </c>
      <c r="AC4185" s="26">
        <v>0</v>
      </c>
      <c r="AD4185" s="26">
        <v>0</v>
      </c>
      <c r="AE4185" s="26">
        <v>116.67211833563117</v>
      </c>
    </row>
    <row r="4186" spans="1:31" x14ac:dyDescent="0.3">
      <c r="A4186">
        <v>2765470</v>
      </c>
      <c r="B4186">
        <v>1</v>
      </c>
      <c r="C4186" t="s">
        <v>80</v>
      </c>
      <c r="D4186" t="s">
        <v>91</v>
      </c>
      <c r="E4186" t="s">
        <v>170</v>
      </c>
      <c r="F4186" t="s">
        <v>11771</v>
      </c>
      <c r="G4186" t="s">
        <v>186</v>
      </c>
      <c r="H4186" t="s">
        <v>135</v>
      </c>
      <c r="I4186" t="s">
        <v>136</v>
      </c>
      <c r="J4186" t="s">
        <v>137</v>
      </c>
      <c r="K4186" t="s">
        <v>187</v>
      </c>
      <c r="L4186" t="s">
        <v>11772</v>
      </c>
      <c r="M4186" t="s">
        <v>11773</v>
      </c>
      <c r="N4186" s="26">
        <v>1.6047222219999999</v>
      </c>
      <c r="O4186">
        <v>0</v>
      </c>
      <c r="P4186">
        <v>42</v>
      </c>
      <c r="Q4186">
        <v>0</v>
      </c>
      <c r="R4186">
        <v>0</v>
      </c>
      <c r="S4186">
        <v>0</v>
      </c>
      <c r="T4186">
        <v>6</v>
      </c>
      <c r="U4186">
        <v>0</v>
      </c>
      <c r="V4186">
        <v>0</v>
      </c>
      <c r="W4186" s="26">
        <v>0</v>
      </c>
      <c r="X4186" s="26">
        <v>19.143448500722815</v>
      </c>
      <c r="Y4186" s="26">
        <v>0</v>
      </c>
      <c r="Z4186" s="26">
        <v>0</v>
      </c>
      <c r="AA4186" s="26">
        <v>0</v>
      </c>
      <c r="AB4186" s="26">
        <v>2.9483480863660483</v>
      </c>
      <c r="AC4186" s="26">
        <v>0</v>
      </c>
      <c r="AD4186" s="26">
        <v>0</v>
      </c>
      <c r="AE4186" s="26">
        <v>22.091796587088865</v>
      </c>
    </row>
    <row r="4187" spans="1:31" x14ac:dyDescent="0.3">
      <c r="A4187">
        <v>2765447</v>
      </c>
      <c r="B4187">
        <v>1</v>
      </c>
      <c r="C4187" t="s">
        <v>80</v>
      </c>
      <c r="D4187" t="s">
        <v>83</v>
      </c>
      <c r="E4187" t="s">
        <v>157</v>
      </c>
      <c r="F4187" t="s">
        <v>11774</v>
      </c>
      <c r="G4187" t="s">
        <v>628</v>
      </c>
      <c r="H4187" t="s">
        <v>149</v>
      </c>
      <c r="I4187" t="s">
        <v>136</v>
      </c>
      <c r="J4187" t="s">
        <v>137</v>
      </c>
      <c r="K4187" t="s">
        <v>187</v>
      </c>
      <c r="L4187" t="s">
        <v>11775</v>
      </c>
      <c r="M4187" t="s">
        <v>11776</v>
      </c>
      <c r="N4187" s="26">
        <v>8.4188888879999997</v>
      </c>
      <c r="O4187">
        <v>4</v>
      </c>
      <c r="P4187">
        <v>289</v>
      </c>
      <c r="Q4187">
        <v>7</v>
      </c>
      <c r="R4187">
        <v>32</v>
      </c>
      <c r="S4187">
        <v>10</v>
      </c>
      <c r="T4187">
        <v>25</v>
      </c>
      <c r="U4187">
        <v>0</v>
      </c>
      <c r="V4187">
        <v>0</v>
      </c>
      <c r="W4187" s="26">
        <v>10.959338380233499</v>
      </c>
      <c r="X4187" s="26">
        <v>498.11052967823412</v>
      </c>
      <c r="Y4187" s="26">
        <v>65.551307675223896</v>
      </c>
      <c r="Z4187" s="26">
        <v>101.68102638633385</v>
      </c>
      <c r="AA4187" s="26">
        <v>262.99695962999084</v>
      </c>
      <c r="AB4187" s="26">
        <v>176.76743091113107</v>
      </c>
      <c r="AC4187" s="26">
        <v>0</v>
      </c>
      <c r="AD4187" s="26">
        <v>0</v>
      </c>
      <c r="AE4187" s="26">
        <v>1116.0665926611473</v>
      </c>
    </row>
    <row r="4188" spans="1:31" x14ac:dyDescent="0.3">
      <c r="A4188">
        <v>2765911</v>
      </c>
      <c r="B4188">
        <v>1</v>
      </c>
      <c r="C4188" t="s">
        <v>80</v>
      </c>
      <c r="D4188" t="s">
        <v>106</v>
      </c>
      <c r="E4188" t="s">
        <v>170</v>
      </c>
      <c r="F4188" t="s">
        <v>11777</v>
      </c>
      <c r="G4188" t="s">
        <v>204</v>
      </c>
      <c r="H4188" t="s">
        <v>135</v>
      </c>
      <c r="I4188" t="s">
        <v>136</v>
      </c>
      <c r="J4188" t="s">
        <v>137</v>
      </c>
      <c r="K4188" t="s">
        <v>138</v>
      </c>
      <c r="L4188" t="s">
        <v>11778</v>
      </c>
      <c r="M4188" t="s">
        <v>11779</v>
      </c>
      <c r="N4188" s="26">
        <v>2.7919444439999999</v>
      </c>
      <c r="O4188">
        <v>0</v>
      </c>
      <c r="P4188">
        <v>3</v>
      </c>
      <c r="Q4188">
        <v>0</v>
      </c>
      <c r="R4188">
        <v>4</v>
      </c>
      <c r="S4188">
        <v>0</v>
      </c>
      <c r="T4188">
        <v>0</v>
      </c>
      <c r="U4188">
        <v>0</v>
      </c>
      <c r="V4188">
        <v>0</v>
      </c>
      <c r="W4188" s="26">
        <v>0</v>
      </c>
      <c r="X4188" s="26">
        <v>3.7114148877812778</v>
      </c>
      <c r="Y4188" s="26">
        <v>0</v>
      </c>
      <c r="Z4188" s="26">
        <v>6.0803446074660368</v>
      </c>
      <c r="AA4188" s="26">
        <v>0</v>
      </c>
      <c r="AB4188" s="26">
        <v>0</v>
      </c>
      <c r="AC4188" s="26">
        <v>0</v>
      </c>
      <c r="AD4188" s="26">
        <v>0</v>
      </c>
      <c r="AE4188" s="26">
        <v>9.7917594952473141</v>
      </c>
    </row>
    <row r="4189" spans="1:31" x14ac:dyDescent="0.3">
      <c r="A4189">
        <v>2765616</v>
      </c>
      <c r="B4189">
        <v>1</v>
      </c>
      <c r="C4189" t="s">
        <v>80</v>
      </c>
      <c r="D4189" t="s">
        <v>104</v>
      </c>
      <c r="E4189" t="s">
        <v>152</v>
      </c>
      <c r="F4189" t="s">
        <v>11780</v>
      </c>
      <c r="G4189" t="s">
        <v>159</v>
      </c>
      <c r="H4189" t="s">
        <v>149</v>
      </c>
      <c r="I4189" t="s">
        <v>136</v>
      </c>
      <c r="J4189" t="s">
        <v>137</v>
      </c>
      <c r="K4189" t="s">
        <v>138</v>
      </c>
      <c r="L4189" t="s">
        <v>11781</v>
      </c>
      <c r="M4189" t="s">
        <v>11782</v>
      </c>
      <c r="N4189" s="26">
        <v>1.3991666659999999</v>
      </c>
      <c r="O4189">
        <v>0</v>
      </c>
      <c r="P4189">
        <v>462</v>
      </c>
      <c r="Q4189">
        <v>4</v>
      </c>
      <c r="R4189">
        <v>15</v>
      </c>
      <c r="S4189">
        <v>4</v>
      </c>
      <c r="T4189">
        <v>106</v>
      </c>
      <c r="U4189">
        <v>2</v>
      </c>
      <c r="V4189">
        <v>0</v>
      </c>
      <c r="W4189" s="26">
        <v>0</v>
      </c>
      <c r="X4189" s="26">
        <v>196.36057558751631</v>
      </c>
      <c r="Y4189" s="26">
        <v>3.1680119081273888</v>
      </c>
      <c r="Z4189" s="26">
        <v>6.3948759207780377</v>
      </c>
      <c r="AA4189" s="26">
        <v>210.02833184214126</v>
      </c>
      <c r="AB4189" s="26">
        <v>113.51086334045893</v>
      </c>
      <c r="AC4189" s="26">
        <v>119.17635202100807</v>
      </c>
      <c r="AD4189" s="26">
        <v>0</v>
      </c>
      <c r="AE4189" s="26">
        <v>648.63901062003004</v>
      </c>
    </row>
    <row r="4190" spans="1:31" x14ac:dyDescent="0.3">
      <c r="A4190">
        <v>2766097</v>
      </c>
      <c r="B4190">
        <v>1</v>
      </c>
      <c r="C4190" t="s">
        <v>80</v>
      </c>
      <c r="D4190" t="s">
        <v>101</v>
      </c>
      <c r="E4190" t="s">
        <v>170</v>
      </c>
      <c r="F4190" t="s">
        <v>11783</v>
      </c>
      <c r="G4190" t="s">
        <v>204</v>
      </c>
      <c r="H4190" t="s">
        <v>135</v>
      </c>
      <c r="I4190" t="s">
        <v>136</v>
      </c>
      <c r="J4190" t="s">
        <v>137</v>
      </c>
      <c r="K4190" t="s">
        <v>138</v>
      </c>
      <c r="L4190" t="s">
        <v>11784</v>
      </c>
      <c r="M4190" t="s">
        <v>11785</v>
      </c>
      <c r="N4190" s="26">
        <v>1.1958333329999999</v>
      </c>
      <c r="O4190">
        <v>0</v>
      </c>
      <c r="P4190">
        <v>459</v>
      </c>
      <c r="Q4190">
        <v>0</v>
      </c>
      <c r="R4190">
        <v>0</v>
      </c>
      <c r="S4190">
        <v>0</v>
      </c>
      <c r="T4190">
        <v>47</v>
      </c>
      <c r="U4190">
        <v>0</v>
      </c>
      <c r="V4190">
        <v>0</v>
      </c>
      <c r="W4190" s="26">
        <v>0</v>
      </c>
      <c r="X4190" s="26">
        <v>182.07466637639686</v>
      </c>
      <c r="Y4190" s="26">
        <v>0</v>
      </c>
      <c r="Z4190" s="26">
        <v>0</v>
      </c>
      <c r="AA4190" s="26">
        <v>0</v>
      </c>
      <c r="AB4190" s="26">
        <v>35.297629476788018</v>
      </c>
      <c r="AC4190" s="26">
        <v>0</v>
      </c>
      <c r="AD4190" s="26">
        <v>0</v>
      </c>
      <c r="AE4190" s="26">
        <v>217.37229585318488</v>
      </c>
    </row>
    <row r="4191" spans="1:31" x14ac:dyDescent="0.3">
      <c r="A4191">
        <v>2765808</v>
      </c>
      <c r="B4191">
        <v>1</v>
      </c>
      <c r="C4191" t="s">
        <v>81</v>
      </c>
      <c r="D4191" t="s">
        <v>127</v>
      </c>
      <c r="E4191" t="s">
        <v>146</v>
      </c>
      <c r="F4191" t="s">
        <v>1621</v>
      </c>
      <c r="G4191" t="s">
        <v>159</v>
      </c>
      <c r="H4191" t="s">
        <v>149</v>
      </c>
      <c r="I4191" t="s">
        <v>136</v>
      </c>
      <c r="J4191" t="s">
        <v>137</v>
      </c>
      <c r="K4191" t="s">
        <v>138</v>
      </c>
      <c r="L4191" t="s">
        <v>11786</v>
      </c>
      <c r="M4191" t="s">
        <v>11787</v>
      </c>
      <c r="N4191" s="26">
        <v>0.71388888800000005</v>
      </c>
      <c r="O4191">
        <v>1</v>
      </c>
      <c r="P4191">
        <v>501</v>
      </c>
      <c r="Q4191">
        <v>107</v>
      </c>
      <c r="R4191">
        <v>142</v>
      </c>
      <c r="S4191">
        <v>8</v>
      </c>
      <c r="T4191">
        <v>71</v>
      </c>
      <c r="U4191">
        <v>0</v>
      </c>
      <c r="V4191">
        <v>0</v>
      </c>
      <c r="W4191" s="26">
        <v>0.72192014412412431</v>
      </c>
      <c r="X4191" s="26">
        <v>70.435391556221646</v>
      </c>
      <c r="Y4191" s="26">
        <v>84.731779493570841</v>
      </c>
      <c r="Z4191" s="26">
        <v>6.7942789624115054</v>
      </c>
      <c r="AA4191" s="26">
        <v>35.636762325530682</v>
      </c>
      <c r="AB4191" s="26">
        <v>19.010903350893912</v>
      </c>
      <c r="AC4191" s="26">
        <v>0</v>
      </c>
      <c r="AD4191" s="26">
        <v>0</v>
      </c>
      <c r="AE4191" s="26">
        <v>217.33103583275272</v>
      </c>
    </row>
    <row r="4192" spans="1:31" x14ac:dyDescent="0.3">
      <c r="A4192">
        <v>2766051</v>
      </c>
      <c r="B4192">
        <v>1</v>
      </c>
      <c r="C4192" t="s">
        <v>80</v>
      </c>
      <c r="D4192" t="s">
        <v>84</v>
      </c>
      <c r="E4192" t="s">
        <v>170</v>
      </c>
      <c r="F4192" t="s">
        <v>4711</v>
      </c>
      <c r="G4192" t="s">
        <v>204</v>
      </c>
      <c r="H4192" t="s">
        <v>135</v>
      </c>
      <c r="I4192" t="s">
        <v>136</v>
      </c>
      <c r="J4192" t="s">
        <v>137</v>
      </c>
      <c r="K4192" t="s">
        <v>138</v>
      </c>
      <c r="L4192" t="s">
        <v>11788</v>
      </c>
      <c r="M4192" t="s">
        <v>11789</v>
      </c>
      <c r="N4192" s="26">
        <v>2.329722222</v>
      </c>
      <c r="O4192">
        <v>0</v>
      </c>
      <c r="P4192">
        <v>97</v>
      </c>
      <c r="Q4192">
        <v>0</v>
      </c>
      <c r="R4192">
        <v>0</v>
      </c>
      <c r="S4192">
        <v>0</v>
      </c>
      <c r="T4192">
        <v>26</v>
      </c>
      <c r="U4192">
        <v>0</v>
      </c>
      <c r="V4192">
        <v>0</v>
      </c>
      <c r="W4192" s="26">
        <v>0</v>
      </c>
      <c r="X4192" s="26">
        <v>42.783387533244834</v>
      </c>
      <c r="Y4192" s="26">
        <v>0</v>
      </c>
      <c r="Z4192" s="26">
        <v>0</v>
      </c>
      <c r="AA4192" s="26">
        <v>0</v>
      </c>
      <c r="AB4192" s="26">
        <v>24.69536275874545</v>
      </c>
      <c r="AC4192" s="26">
        <v>0</v>
      </c>
      <c r="AD4192" s="26">
        <v>0</v>
      </c>
      <c r="AE4192" s="26">
        <v>67.478750291990281</v>
      </c>
    </row>
    <row r="4193" spans="1:31" x14ac:dyDescent="0.3">
      <c r="A4193">
        <v>2765785</v>
      </c>
      <c r="B4193">
        <v>1</v>
      </c>
      <c r="C4193" t="s">
        <v>80</v>
      </c>
      <c r="D4193" t="s">
        <v>103</v>
      </c>
      <c r="E4193" t="s">
        <v>132</v>
      </c>
      <c r="F4193" t="s">
        <v>11790</v>
      </c>
      <c r="G4193" t="s">
        <v>134</v>
      </c>
      <c r="H4193" t="s">
        <v>135</v>
      </c>
      <c r="I4193" t="s">
        <v>136</v>
      </c>
      <c r="J4193" t="s">
        <v>137</v>
      </c>
      <c r="K4193" t="s">
        <v>138</v>
      </c>
      <c r="L4193" t="s">
        <v>11791</v>
      </c>
      <c r="M4193" t="s">
        <v>11792</v>
      </c>
      <c r="N4193" s="26">
        <v>4.7372222219999998</v>
      </c>
      <c r="O4193">
        <v>0</v>
      </c>
      <c r="P4193">
        <v>6</v>
      </c>
      <c r="Q4193">
        <v>0</v>
      </c>
      <c r="R4193">
        <v>0</v>
      </c>
      <c r="S4193">
        <v>0</v>
      </c>
      <c r="T4193">
        <v>1</v>
      </c>
      <c r="U4193">
        <v>0</v>
      </c>
      <c r="V4193">
        <v>0</v>
      </c>
      <c r="W4193" s="26">
        <v>0</v>
      </c>
      <c r="X4193" s="26">
        <v>6.9475815225061934</v>
      </c>
      <c r="Y4193" s="26">
        <v>0</v>
      </c>
      <c r="Z4193" s="26">
        <v>0</v>
      </c>
      <c r="AA4193" s="26">
        <v>0</v>
      </c>
      <c r="AB4193" s="26">
        <v>3.265912006460896</v>
      </c>
      <c r="AC4193" s="26">
        <v>0</v>
      </c>
      <c r="AD4193" s="26">
        <v>0</v>
      </c>
      <c r="AE4193" s="26">
        <v>10.213493528967089</v>
      </c>
    </row>
    <row r="4194" spans="1:31" x14ac:dyDescent="0.3">
      <c r="A4194">
        <v>2765742</v>
      </c>
      <c r="B4194">
        <v>1</v>
      </c>
      <c r="C4194" t="s">
        <v>80</v>
      </c>
      <c r="D4194" t="s">
        <v>85</v>
      </c>
      <c r="E4194" t="s">
        <v>132</v>
      </c>
      <c r="F4194" t="s">
        <v>3412</v>
      </c>
      <c r="G4194" t="s">
        <v>134</v>
      </c>
      <c r="H4194" t="s">
        <v>135</v>
      </c>
      <c r="I4194" t="s">
        <v>136</v>
      </c>
      <c r="J4194" t="s">
        <v>137</v>
      </c>
      <c r="K4194" t="s">
        <v>138</v>
      </c>
      <c r="L4194" t="s">
        <v>11793</v>
      </c>
      <c r="M4194" t="s">
        <v>11731</v>
      </c>
      <c r="N4194" s="26">
        <v>5.7772222219999998</v>
      </c>
      <c r="O4194">
        <v>0</v>
      </c>
      <c r="P4194">
        <v>8</v>
      </c>
      <c r="Q4194">
        <v>0</v>
      </c>
      <c r="R4194">
        <v>0</v>
      </c>
      <c r="S4194">
        <v>0</v>
      </c>
      <c r="T4194">
        <v>3</v>
      </c>
      <c r="U4194">
        <v>0</v>
      </c>
      <c r="V4194">
        <v>0</v>
      </c>
      <c r="W4194" s="26">
        <v>0</v>
      </c>
      <c r="X4194" s="26">
        <v>8.8378917206249668</v>
      </c>
      <c r="Y4194" s="26">
        <v>0</v>
      </c>
      <c r="Z4194" s="26">
        <v>0</v>
      </c>
      <c r="AA4194" s="26">
        <v>0</v>
      </c>
      <c r="AB4194" s="26">
        <v>22.630019081356288</v>
      </c>
      <c r="AC4194" s="26">
        <v>0</v>
      </c>
      <c r="AD4194" s="26">
        <v>0</v>
      </c>
      <c r="AE4194" s="26">
        <v>31.467910801981255</v>
      </c>
    </row>
    <row r="4195" spans="1:31" x14ac:dyDescent="0.3">
      <c r="A4195">
        <v>2765599</v>
      </c>
      <c r="B4195">
        <v>1</v>
      </c>
      <c r="C4195" t="s">
        <v>81</v>
      </c>
      <c r="D4195" t="s">
        <v>114</v>
      </c>
      <c r="E4195" t="s">
        <v>170</v>
      </c>
      <c r="F4195" t="s">
        <v>10816</v>
      </c>
      <c r="G4195" t="s">
        <v>186</v>
      </c>
      <c r="H4195" t="s">
        <v>135</v>
      </c>
      <c r="I4195" t="s">
        <v>136</v>
      </c>
      <c r="J4195" t="s">
        <v>137</v>
      </c>
      <c r="K4195" t="s">
        <v>187</v>
      </c>
      <c r="L4195" t="s">
        <v>11794</v>
      </c>
      <c r="M4195" t="s">
        <v>11795</v>
      </c>
      <c r="N4195" s="26">
        <v>3.0672222219999998</v>
      </c>
      <c r="O4195">
        <v>0</v>
      </c>
      <c r="P4195">
        <v>124</v>
      </c>
      <c r="Q4195">
        <v>0</v>
      </c>
      <c r="R4195">
        <v>0</v>
      </c>
      <c r="S4195">
        <v>0</v>
      </c>
      <c r="T4195">
        <v>15</v>
      </c>
      <c r="U4195">
        <v>0</v>
      </c>
      <c r="V4195">
        <v>0</v>
      </c>
      <c r="W4195" s="26">
        <v>0</v>
      </c>
      <c r="X4195" s="26">
        <v>55.207862864948837</v>
      </c>
      <c r="Y4195" s="26">
        <v>0</v>
      </c>
      <c r="Z4195" s="26">
        <v>0</v>
      </c>
      <c r="AA4195" s="26">
        <v>0</v>
      </c>
      <c r="AB4195" s="26">
        <v>15.500635453987561</v>
      </c>
      <c r="AC4195" s="26">
        <v>0</v>
      </c>
      <c r="AD4195" s="26">
        <v>0</v>
      </c>
      <c r="AE4195" s="26">
        <v>70.708498318936392</v>
      </c>
    </row>
    <row r="4196" spans="1:31" x14ac:dyDescent="0.3">
      <c r="A4196">
        <v>2765765</v>
      </c>
      <c r="B4196">
        <v>1</v>
      </c>
      <c r="C4196" t="s">
        <v>81</v>
      </c>
      <c r="D4196" t="s">
        <v>119</v>
      </c>
      <c r="E4196" t="s">
        <v>146</v>
      </c>
      <c r="F4196" t="s">
        <v>11796</v>
      </c>
      <c r="G4196" t="s">
        <v>148</v>
      </c>
      <c r="H4196" t="s">
        <v>149</v>
      </c>
      <c r="I4196" t="s">
        <v>136</v>
      </c>
      <c r="J4196" t="s">
        <v>137</v>
      </c>
      <c r="K4196" t="s">
        <v>138</v>
      </c>
      <c r="L4196" t="s">
        <v>11797</v>
      </c>
      <c r="M4196" t="s">
        <v>11798</v>
      </c>
      <c r="N4196" s="26">
        <v>2.233333333</v>
      </c>
      <c r="O4196">
        <v>1</v>
      </c>
      <c r="P4196">
        <v>321</v>
      </c>
      <c r="Q4196">
        <v>0</v>
      </c>
      <c r="R4196">
        <v>73</v>
      </c>
      <c r="S4196">
        <v>2</v>
      </c>
      <c r="T4196">
        <v>6</v>
      </c>
      <c r="U4196">
        <v>0</v>
      </c>
      <c r="V4196">
        <v>0</v>
      </c>
      <c r="W4196" s="26">
        <v>0.45773656678500002</v>
      </c>
      <c r="X4196" s="26">
        <v>5.5266475585566655</v>
      </c>
      <c r="Y4196" s="26">
        <v>0</v>
      </c>
      <c r="Z4196" s="26">
        <v>8.1214482211555534</v>
      </c>
      <c r="AA4196" s="26">
        <v>15.672551686970614</v>
      </c>
      <c r="AB4196" s="26">
        <v>0.92068383071698878</v>
      </c>
      <c r="AC4196" s="26">
        <v>0</v>
      </c>
      <c r="AD4196" s="26">
        <v>0</v>
      </c>
      <c r="AE4196" s="26">
        <v>30.699067864184823</v>
      </c>
    </row>
    <row r="4197" spans="1:31" x14ac:dyDescent="0.3">
      <c r="A4197">
        <v>2765473</v>
      </c>
      <c r="B4197">
        <v>1</v>
      </c>
      <c r="C4197" t="s">
        <v>80</v>
      </c>
      <c r="D4197" t="s">
        <v>82</v>
      </c>
      <c r="E4197" t="s">
        <v>132</v>
      </c>
      <c r="F4197" t="s">
        <v>11799</v>
      </c>
      <c r="G4197" t="s">
        <v>307</v>
      </c>
      <c r="H4197" t="s">
        <v>135</v>
      </c>
      <c r="I4197" t="s">
        <v>136</v>
      </c>
      <c r="J4197" t="s">
        <v>137</v>
      </c>
      <c r="K4197" t="s">
        <v>138</v>
      </c>
      <c r="L4197" t="s">
        <v>11800</v>
      </c>
      <c r="M4197" t="s">
        <v>11801</v>
      </c>
      <c r="N4197" s="26">
        <v>2.1825000000000001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1</v>
      </c>
      <c r="U4197">
        <v>0</v>
      </c>
      <c r="V4197">
        <v>0</v>
      </c>
      <c r="W4197" s="26">
        <v>0</v>
      </c>
      <c r="X4197" s="26">
        <v>0</v>
      </c>
      <c r="Y4197" s="26">
        <v>0</v>
      </c>
      <c r="Z4197" s="26">
        <v>0</v>
      </c>
      <c r="AA4197" s="26">
        <v>0</v>
      </c>
      <c r="AB4197" s="26">
        <v>51.233711423130416</v>
      </c>
      <c r="AC4197" s="26">
        <v>0</v>
      </c>
      <c r="AD4197" s="26">
        <v>0</v>
      </c>
      <c r="AE4197" s="26">
        <v>51.233711423130416</v>
      </c>
    </row>
    <row r="4198" spans="1:31" x14ac:dyDescent="0.3">
      <c r="A4198">
        <v>2766077</v>
      </c>
      <c r="B4198">
        <v>1</v>
      </c>
      <c r="C4198" t="s">
        <v>81</v>
      </c>
      <c r="D4198" t="s">
        <v>128</v>
      </c>
      <c r="E4198" t="s">
        <v>141</v>
      </c>
      <c r="F4198" t="s">
        <v>11802</v>
      </c>
      <c r="G4198" t="s">
        <v>344</v>
      </c>
      <c r="H4198" t="s">
        <v>135</v>
      </c>
      <c r="I4198" t="s">
        <v>136</v>
      </c>
      <c r="J4198" t="s">
        <v>137</v>
      </c>
      <c r="K4198" t="s">
        <v>138</v>
      </c>
      <c r="L4198" t="s">
        <v>11803</v>
      </c>
      <c r="M4198" t="s">
        <v>11804</v>
      </c>
      <c r="N4198" s="26">
        <v>3.8347222219999999</v>
      </c>
      <c r="O4198">
        <v>0</v>
      </c>
      <c r="P4198">
        <v>324</v>
      </c>
      <c r="Q4198">
        <v>0</v>
      </c>
      <c r="R4198">
        <v>4</v>
      </c>
      <c r="S4198">
        <v>0</v>
      </c>
      <c r="T4198">
        <v>26</v>
      </c>
      <c r="U4198">
        <v>0</v>
      </c>
      <c r="V4198">
        <v>0</v>
      </c>
      <c r="W4198" s="26">
        <v>0</v>
      </c>
      <c r="X4198" s="26">
        <v>154.15337026797985</v>
      </c>
      <c r="Y4198" s="26">
        <v>0</v>
      </c>
      <c r="Z4198" s="26">
        <v>1.1232014326755555</v>
      </c>
      <c r="AA4198" s="26">
        <v>0</v>
      </c>
      <c r="AB4198" s="26">
        <v>41.866447400263652</v>
      </c>
      <c r="AC4198" s="26">
        <v>0</v>
      </c>
      <c r="AD4198" s="26">
        <v>0</v>
      </c>
      <c r="AE4198" s="26">
        <v>197.14301910091905</v>
      </c>
    </row>
    <row r="4199" spans="1:31" x14ac:dyDescent="0.3">
      <c r="A4199">
        <v>2765971</v>
      </c>
      <c r="B4199">
        <v>1</v>
      </c>
      <c r="C4199" t="s">
        <v>81</v>
      </c>
      <c r="D4199" t="s">
        <v>115</v>
      </c>
      <c r="E4199" t="s">
        <v>152</v>
      </c>
      <c r="F4199" t="s">
        <v>11805</v>
      </c>
      <c r="G4199" t="s">
        <v>326</v>
      </c>
      <c r="H4199" t="s">
        <v>149</v>
      </c>
      <c r="I4199" t="s">
        <v>136</v>
      </c>
      <c r="J4199" t="s">
        <v>137</v>
      </c>
      <c r="K4199" t="s">
        <v>187</v>
      </c>
      <c r="L4199" t="s">
        <v>11806</v>
      </c>
      <c r="M4199" t="s">
        <v>11807</v>
      </c>
      <c r="N4199" s="26">
        <v>0.141666666</v>
      </c>
      <c r="O4199">
        <v>31</v>
      </c>
      <c r="P4199">
        <v>17419</v>
      </c>
      <c r="Q4199">
        <v>40</v>
      </c>
      <c r="R4199">
        <v>887</v>
      </c>
      <c r="S4199">
        <v>43</v>
      </c>
      <c r="T4199">
        <v>2008</v>
      </c>
      <c r="U4199">
        <v>8</v>
      </c>
      <c r="V4199">
        <v>2</v>
      </c>
      <c r="W4199" s="26">
        <v>4.9648275044305041</v>
      </c>
      <c r="X4199" s="26">
        <v>260.3120504462641</v>
      </c>
      <c r="Y4199" s="26">
        <v>4.8907506487978054</v>
      </c>
      <c r="Z4199" s="26">
        <v>12.795917626159019</v>
      </c>
      <c r="AA4199" s="26">
        <v>34.747110769902463</v>
      </c>
      <c r="AB4199" s="26">
        <v>132.2372349732361</v>
      </c>
      <c r="AC4199" s="26">
        <v>23.655135727709855</v>
      </c>
      <c r="AD4199" s="26">
        <v>1.86105164634639</v>
      </c>
      <c r="AE4199" s="26">
        <v>475.46407934284616</v>
      </c>
    </row>
    <row r="4200" spans="1:31" x14ac:dyDescent="0.3">
      <c r="A4200">
        <v>2765536</v>
      </c>
      <c r="B4200">
        <v>1</v>
      </c>
      <c r="C4200" t="s">
        <v>81</v>
      </c>
      <c r="D4200" t="s">
        <v>128</v>
      </c>
      <c r="E4200" t="s">
        <v>157</v>
      </c>
      <c r="F4200" t="s">
        <v>11808</v>
      </c>
      <c r="G4200" t="s">
        <v>186</v>
      </c>
      <c r="H4200" t="s">
        <v>149</v>
      </c>
      <c r="I4200" t="s">
        <v>136</v>
      </c>
      <c r="J4200" t="s">
        <v>137</v>
      </c>
      <c r="K4200" t="s">
        <v>187</v>
      </c>
      <c r="L4200" t="s">
        <v>11809</v>
      </c>
      <c r="M4200" t="s">
        <v>11810</v>
      </c>
      <c r="N4200" s="26">
        <v>8.7252777770000005</v>
      </c>
      <c r="O4200">
        <v>0</v>
      </c>
      <c r="P4200">
        <v>2603</v>
      </c>
      <c r="Q4200">
        <v>0</v>
      </c>
      <c r="R4200">
        <v>30</v>
      </c>
      <c r="S4200">
        <v>1</v>
      </c>
      <c r="T4200">
        <v>240</v>
      </c>
      <c r="U4200">
        <v>0</v>
      </c>
      <c r="V4200">
        <v>0</v>
      </c>
      <c r="W4200" s="26">
        <v>0</v>
      </c>
      <c r="X4200" s="26">
        <v>4382.705510714427</v>
      </c>
      <c r="Y4200" s="26">
        <v>0</v>
      </c>
      <c r="Z4200" s="26">
        <v>31.834442621751869</v>
      </c>
      <c r="AA4200" s="26">
        <v>329.01272551171655</v>
      </c>
      <c r="AB4200" s="26">
        <v>2133.3455863586664</v>
      </c>
      <c r="AC4200" s="26">
        <v>0</v>
      </c>
      <c r="AD4200" s="26">
        <v>0</v>
      </c>
      <c r="AE4200" s="26">
        <v>6876.8982652065624</v>
      </c>
    </row>
    <row r="4201" spans="1:31" x14ac:dyDescent="0.3">
      <c r="A4201">
        <v>2765387</v>
      </c>
      <c r="B4201">
        <v>1</v>
      </c>
      <c r="C4201" t="s">
        <v>80</v>
      </c>
      <c r="D4201" t="s">
        <v>103</v>
      </c>
      <c r="E4201" t="s">
        <v>152</v>
      </c>
      <c r="F4201" t="s">
        <v>6524</v>
      </c>
      <c r="G4201" t="s">
        <v>154</v>
      </c>
      <c r="H4201" t="s">
        <v>149</v>
      </c>
      <c r="I4201" t="s">
        <v>136</v>
      </c>
      <c r="J4201" t="s">
        <v>137</v>
      </c>
      <c r="K4201" t="s">
        <v>138</v>
      </c>
      <c r="L4201" t="s">
        <v>11811</v>
      </c>
      <c r="M4201" t="s">
        <v>11812</v>
      </c>
      <c r="N4201" s="26">
        <v>0.38166666599999999</v>
      </c>
      <c r="O4201">
        <v>0</v>
      </c>
      <c r="P4201">
        <v>688</v>
      </c>
      <c r="Q4201">
        <v>20</v>
      </c>
      <c r="R4201">
        <v>2</v>
      </c>
      <c r="S4201">
        <v>3</v>
      </c>
      <c r="T4201">
        <v>90</v>
      </c>
      <c r="U4201">
        <v>1</v>
      </c>
      <c r="V4201">
        <v>2</v>
      </c>
      <c r="W4201" s="26">
        <v>0</v>
      </c>
      <c r="X4201" s="26">
        <v>67.696830573727851</v>
      </c>
      <c r="Y4201" s="26">
        <v>1.5721855538868323</v>
      </c>
      <c r="Z4201" s="26">
        <v>0.29230101903310002</v>
      </c>
      <c r="AA4201" s="26">
        <v>19.411474120355162</v>
      </c>
      <c r="AB4201" s="26">
        <v>10.945749724123591</v>
      </c>
      <c r="AC4201" s="26">
        <v>16.978822776505332</v>
      </c>
      <c r="AD4201" s="26">
        <v>16.451597078724287</v>
      </c>
      <c r="AE4201" s="26">
        <v>133.34896084635616</v>
      </c>
    </row>
    <row r="4202" spans="1:31" x14ac:dyDescent="0.3">
      <c r="A4202">
        <v>2765490</v>
      </c>
      <c r="B4202">
        <v>1</v>
      </c>
      <c r="C4202" t="s">
        <v>80</v>
      </c>
      <c r="D4202" t="s">
        <v>87</v>
      </c>
      <c r="E4202" t="s">
        <v>141</v>
      </c>
      <c r="F4202" t="s">
        <v>11689</v>
      </c>
      <c r="G4202" t="s">
        <v>143</v>
      </c>
      <c r="H4202" t="s">
        <v>135</v>
      </c>
      <c r="I4202" t="s">
        <v>136</v>
      </c>
      <c r="J4202" t="s">
        <v>137</v>
      </c>
      <c r="K4202" t="s">
        <v>138</v>
      </c>
      <c r="L4202" t="s">
        <v>11813</v>
      </c>
      <c r="M4202" t="s">
        <v>11814</v>
      </c>
      <c r="N4202" s="26">
        <v>0.12222222200000001</v>
      </c>
      <c r="O4202">
        <v>0</v>
      </c>
      <c r="P4202">
        <v>553</v>
      </c>
      <c r="Q4202">
        <v>0</v>
      </c>
      <c r="R4202">
        <v>0</v>
      </c>
      <c r="S4202">
        <v>0</v>
      </c>
      <c r="T4202">
        <v>14</v>
      </c>
      <c r="U4202">
        <v>0</v>
      </c>
      <c r="V4202">
        <v>0</v>
      </c>
      <c r="W4202" s="26">
        <v>0</v>
      </c>
      <c r="X4202" s="26">
        <v>18.832675586348298</v>
      </c>
      <c r="Y4202" s="26">
        <v>0</v>
      </c>
      <c r="Z4202" s="26">
        <v>0</v>
      </c>
      <c r="AA4202" s="26">
        <v>0</v>
      </c>
      <c r="AB4202" s="26">
        <v>3.2595824670407771</v>
      </c>
      <c r="AC4202" s="26">
        <v>0</v>
      </c>
      <c r="AD4202" s="26">
        <v>0</v>
      </c>
      <c r="AE4202" s="26">
        <v>22.092258053389074</v>
      </c>
    </row>
    <row r="4203" spans="1:31" x14ac:dyDescent="0.3">
      <c r="A4203">
        <v>2765746</v>
      </c>
      <c r="B4203">
        <v>2</v>
      </c>
      <c r="C4203" t="s">
        <v>81</v>
      </c>
      <c r="D4203" t="s">
        <v>127</v>
      </c>
      <c r="E4203" t="s">
        <v>141</v>
      </c>
      <c r="F4203" t="s">
        <v>11815</v>
      </c>
      <c r="G4203" t="s">
        <v>344</v>
      </c>
      <c r="H4203" t="s">
        <v>135</v>
      </c>
      <c r="I4203" t="s">
        <v>136</v>
      </c>
      <c r="J4203" t="s">
        <v>137</v>
      </c>
      <c r="K4203" t="s">
        <v>138</v>
      </c>
      <c r="L4203" t="s">
        <v>11816</v>
      </c>
      <c r="M4203" t="s">
        <v>11817</v>
      </c>
      <c r="N4203" s="26">
        <v>0.24666666600000001</v>
      </c>
      <c r="O4203">
        <v>0</v>
      </c>
      <c r="P4203">
        <v>162</v>
      </c>
      <c r="Q4203">
        <v>0</v>
      </c>
      <c r="R4203">
        <v>8</v>
      </c>
      <c r="S4203">
        <v>0</v>
      </c>
      <c r="T4203">
        <v>31</v>
      </c>
      <c r="U4203">
        <v>0</v>
      </c>
      <c r="V4203">
        <v>0</v>
      </c>
      <c r="W4203" s="26">
        <v>0</v>
      </c>
      <c r="X4203" s="26">
        <v>12.660844907937273</v>
      </c>
      <c r="Y4203" s="26">
        <v>0</v>
      </c>
      <c r="Z4203" s="26">
        <v>0.24127542812633601</v>
      </c>
      <c r="AA4203" s="26">
        <v>0</v>
      </c>
      <c r="AB4203" s="26">
        <v>4.2682784078173475</v>
      </c>
      <c r="AC4203" s="26">
        <v>0</v>
      </c>
      <c r="AD4203" s="26">
        <v>0</v>
      </c>
      <c r="AE4203" s="26">
        <v>17.170398743880956</v>
      </c>
    </row>
    <row r="4204" spans="1:31" x14ac:dyDescent="0.3">
      <c r="A4204">
        <v>2766037</v>
      </c>
      <c r="B4204">
        <v>1</v>
      </c>
      <c r="C4204" t="s">
        <v>80</v>
      </c>
      <c r="D4204" t="s">
        <v>97</v>
      </c>
      <c r="E4204" t="s">
        <v>146</v>
      </c>
      <c r="F4204" t="s">
        <v>11818</v>
      </c>
      <c r="G4204" t="s">
        <v>159</v>
      </c>
      <c r="H4204" t="s">
        <v>149</v>
      </c>
      <c r="I4204" t="s">
        <v>136</v>
      </c>
      <c r="J4204" t="s">
        <v>137</v>
      </c>
      <c r="K4204" t="s">
        <v>138</v>
      </c>
      <c r="L4204" t="s">
        <v>11819</v>
      </c>
      <c r="M4204" t="s">
        <v>11820</v>
      </c>
      <c r="N4204" s="26">
        <v>0.248611111</v>
      </c>
      <c r="O4204">
        <v>5</v>
      </c>
      <c r="P4204">
        <v>1973</v>
      </c>
      <c r="Q4204">
        <v>3</v>
      </c>
      <c r="R4204">
        <v>251</v>
      </c>
      <c r="S4204">
        <v>14</v>
      </c>
      <c r="T4204">
        <v>277</v>
      </c>
      <c r="U4204">
        <v>0</v>
      </c>
      <c r="V4204">
        <v>0</v>
      </c>
      <c r="W4204" s="26">
        <v>92.749465901620354</v>
      </c>
      <c r="X4204" s="26">
        <v>151.01783616439198</v>
      </c>
      <c r="Y4204" s="26">
        <v>0.9428053346235884</v>
      </c>
      <c r="Z4204" s="26">
        <v>4.5524269453238269</v>
      </c>
      <c r="AA4204" s="26">
        <v>74.732345991587167</v>
      </c>
      <c r="AB4204" s="26">
        <v>37.274053379558794</v>
      </c>
      <c r="AC4204" s="26">
        <v>0</v>
      </c>
      <c r="AD4204" s="26">
        <v>0</v>
      </c>
      <c r="AE4204" s="26">
        <v>361.26893371710571</v>
      </c>
    </row>
    <row r="4205" spans="1:31" x14ac:dyDescent="0.3">
      <c r="A4205">
        <v>2766054</v>
      </c>
      <c r="B4205">
        <v>1</v>
      </c>
      <c r="C4205" t="s">
        <v>80</v>
      </c>
      <c r="D4205" t="s">
        <v>101</v>
      </c>
      <c r="E4205" t="s">
        <v>141</v>
      </c>
      <c r="F4205" t="s">
        <v>9812</v>
      </c>
      <c r="G4205" t="s">
        <v>344</v>
      </c>
      <c r="H4205" t="s">
        <v>135</v>
      </c>
      <c r="I4205" t="s">
        <v>136</v>
      </c>
      <c r="J4205" t="s">
        <v>137</v>
      </c>
      <c r="K4205" t="s">
        <v>138</v>
      </c>
      <c r="L4205" t="s">
        <v>11821</v>
      </c>
      <c r="M4205" t="s">
        <v>11822</v>
      </c>
      <c r="N4205" s="26">
        <v>0.89277777700000005</v>
      </c>
      <c r="O4205">
        <v>0</v>
      </c>
      <c r="P4205">
        <v>318</v>
      </c>
      <c r="Q4205">
        <v>0</v>
      </c>
      <c r="R4205">
        <v>0</v>
      </c>
      <c r="S4205">
        <v>0</v>
      </c>
      <c r="T4205">
        <v>41</v>
      </c>
      <c r="U4205">
        <v>0</v>
      </c>
      <c r="V4205">
        <v>0</v>
      </c>
      <c r="W4205" s="26">
        <v>0</v>
      </c>
      <c r="X4205" s="26">
        <v>85.197025134345992</v>
      </c>
      <c r="Y4205" s="26">
        <v>0</v>
      </c>
      <c r="Z4205" s="26">
        <v>0</v>
      </c>
      <c r="AA4205" s="26">
        <v>0</v>
      </c>
      <c r="AB4205" s="26">
        <v>21.731512180179127</v>
      </c>
      <c r="AC4205" s="26">
        <v>0</v>
      </c>
      <c r="AD4205" s="26">
        <v>0</v>
      </c>
      <c r="AE4205" s="26">
        <v>106.92853731452512</v>
      </c>
    </row>
    <row r="4206" spans="1:31" x14ac:dyDescent="0.3">
      <c r="A4206">
        <v>2765553</v>
      </c>
      <c r="B4206">
        <v>1</v>
      </c>
      <c r="C4206" t="s">
        <v>81</v>
      </c>
      <c r="D4206" t="s">
        <v>128</v>
      </c>
      <c r="E4206" t="s">
        <v>157</v>
      </c>
      <c r="F4206" t="s">
        <v>11823</v>
      </c>
      <c r="G4206" t="s">
        <v>186</v>
      </c>
      <c r="H4206" t="s">
        <v>149</v>
      </c>
      <c r="I4206" t="s">
        <v>136</v>
      </c>
      <c r="J4206" t="s">
        <v>137</v>
      </c>
      <c r="K4206" t="s">
        <v>187</v>
      </c>
      <c r="L4206" t="s">
        <v>11824</v>
      </c>
      <c r="M4206" t="s">
        <v>11825</v>
      </c>
      <c r="N4206" s="26">
        <v>4.74</v>
      </c>
      <c r="O4206">
        <v>0</v>
      </c>
      <c r="P4206">
        <v>1297</v>
      </c>
      <c r="Q4206">
        <v>0</v>
      </c>
      <c r="R4206">
        <v>0</v>
      </c>
      <c r="S4206">
        <v>0</v>
      </c>
      <c r="T4206">
        <v>41</v>
      </c>
      <c r="U4206">
        <v>0</v>
      </c>
      <c r="V4206">
        <v>0</v>
      </c>
      <c r="W4206" s="26">
        <v>0</v>
      </c>
      <c r="X4206" s="26">
        <v>1207.9684522999053</v>
      </c>
      <c r="Y4206" s="26">
        <v>0</v>
      </c>
      <c r="Z4206" s="26">
        <v>0</v>
      </c>
      <c r="AA4206" s="26">
        <v>0</v>
      </c>
      <c r="AB4206" s="26">
        <v>121.93427884026801</v>
      </c>
      <c r="AC4206" s="26">
        <v>0</v>
      </c>
      <c r="AD4206" s="26">
        <v>0</v>
      </c>
      <c r="AE4206" s="26">
        <v>1329.9027311401733</v>
      </c>
    </row>
    <row r="4207" spans="1:31" x14ac:dyDescent="0.3">
      <c r="A4207">
        <v>2765659</v>
      </c>
      <c r="B4207">
        <v>1</v>
      </c>
      <c r="C4207" t="s">
        <v>80</v>
      </c>
      <c r="D4207" t="s">
        <v>99</v>
      </c>
      <c r="E4207" t="s">
        <v>166</v>
      </c>
      <c r="F4207" t="s">
        <v>11826</v>
      </c>
      <c r="G4207" t="s">
        <v>232</v>
      </c>
      <c r="H4207" t="s">
        <v>135</v>
      </c>
      <c r="I4207" t="s">
        <v>136</v>
      </c>
      <c r="J4207" t="s">
        <v>137</v>
      </c>
      <c r="K4207" t="s">
        <v>138</v>
      </c>
      <c r="L4207" t="s">
        <v>11827</v>
      </c>
      <c r="M4207" t="s">
        <v>11828</v>
      </c>
      <c r="N4207" s="26">
        <v>1.01</v>
      </c>
      <c r="O4207">
        <v>0</v>
      </c>
      <c r="P4207">
        <v>61</v>
      </c>
      <c r="Q4207">
        <v>0</v>
      </c>
      <c r="R4207">
        <v>1</v>
      </c>
      <c r="S4207">
        <v>0</v>
      </c>
      <c r="T4207">
        <v>14</v>
      </c>
      <c r="U4207">
        <v>0</v>
      </c>
      <c r="V4207">
        <v>0</v>
      </c>
      <c r="W4207" s="26">
        <v>0</v>
      </c>
      <c r="X4207" s="26">
        <v>8.7868067745844254</v>
      </c>
      <c r="Y4207" s="26">
        <v>0</v>
      </c>
      <c r="Z4207" s="26">
        <v>0</v>
      </c>
      <c r="AA4207" s="26">
        <v>0</v>
      </c>
      <c r="AB4207" s="26">
        <v>8.2834788822636618</v>
      </c>
      <c r="AC4207" s="26">
        <v>0</v>
      </c>
      <c r="AD4207" s="26">
        <v>0</v>
      </c>
      <c r="AE4207" s="26">
        <v>17.070285656848085</v>
      </c>
    </row>
    <row r="4208" spans="1:31" x14ac:dyDescent="0.3">
      <c r="A4208">
        <v>2765759</v>
      </c>
      <c r="B4208">
        <v>1</v>
      </c>
      <c r="C4208" t="s">
        <v>80</v>
      </c>
      <c r="D4208" t="s">
        <v>93</v>
      </c>
      <c r="E4208" t="s">
        <v>132</v>
      </c>
      <c r="F4208" t="s">
        <v>11829</v>
      </c>
      <c r="G4208" t="s">
        <v>197</v>
      </c>
      <c r="H4208" t="s">
        <v>135</v>
      </c>
      <c r="I4208" t="s">
        <v>136</v>
      </c>
      <c r="J4208" t="s">
        <v>137</v>
      </c>
      <c r="K4208" t="s">
        <v>138</v>
      </c>
      <c r="L4208" t="s">
        <v>11830</v>
      </c>
      <c r="M4208" t="s">
        <v>11831</v>
      </c>
      <c r="N4208" s="26">
        <v>2.0952777770000002</v>
      </c>
      <c r="O4208">
        <v>0</v>
      </c>
      <c r="P4208">
        <v>1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 s="26">
        <v>0</v>
      </c>
      <c r="X4208" s="26">
        <v>0</v>
      </c>
      <c r="Y4208" s="26">
        <v>0</v>
      </c>
      <c r="Z4208" s="26">
        <v>0</v>
      </c>
      <c r="AA4208" s="26">
        <v>0</v>
      </c>
      <c r="AB4208" s="26">
        <v>0</v>
      </c>
      <c r="AC4208" s="26">
        <v>0</v>
      </c>
      <c r="AD4208" s="26">
        <v>0</v>
      </c>
      <c r="AE4208" s="26">
        <v>0</v>
      </c>
    </row>
    <row r="4209" spans="1:31" x14ac:dyDescent="0.3">
      <c r="A4209">
        <v>2765659</v>
      </c>
      <c r="B4209">
        <v>2</v>
      </c>
      <c r="C4209" t="s">
        <v>80</v>
      </c>
      <c r="D4209" t="s">
        <v>99</v>
      </c>
      <c r="E4209" t="s">
        <v>141</v>
      </c>
      <c r="F4209" t="s">
        <v>11832</v>
      </c>
      <c r="G4209" t="s">
        <v>232</v>
      </c>
      <c r="H4209" t="s">
        <v>135</v>
      </c>
      <c r="I4209" t="s">
        <v>136</v>
      </c>
      <c r="J4209" t="s">
        <v>137</v>
      </c>
      <c r="K4209" t="s">
        <v>138</v>
      </c>
      <c r="L4209" t="s">
        <v>11828</v>
      </c>
      <c r="M4209" t="s">
        <v>11833</v>
      </c>
      <c r="N4209" s="26">
        <v>3.503055555</v>
      </c>
      <c r="O4209">
        <v>0</v>
      </c>
      <c r="P4209">
        <v>251</v>
      </c>
      <c r="Q4209">
        <v>0</v>
      </c>
      <c r="R4209">
        <v>4</v>
      </c>
      <c r="S4209">
        <v>0</v>
      </c>
      <c r="T4209">
        <v>28</v>
      </c>
      <c r="U4209">
        <v>0</v>
      </c>
      <c r="V4209">
        <v>0</v>
      </c>
      <c r="W4209" s="26">
        <v>0</v>
      </c>
      <c r="X4209" s="26">
        <v>114.71005273198162</v>
      </c>
      <c r="Y4209" s="26">
        <v>0</v>
      </c>
      <c r="Z4209" s="26">
        <v>2.5371070577777775</v>
      </c>
      <c r="AA4209" s="26">
        <v>0</v>
      </c>
      <c r="AB4209" s="26">
        <v>68.466659538309727</v>
      </c>
      <c r="AC4209" s="26">
        <v>0</v>
      </c>
      <c r="AD4209" s="26">
        <v>0</v>
      </c>
      <c r="AE4209" s="26">
        <v>185.71381932806912</v>
      </c>
    </row>
    <row r="4210" spans="1:31" x14ac:dyDescent="0.3">
      <c r="A4210">
        <v>2766094</v>
      </c>
      <c r="B4210">
        <v>1</v>
      </c>
      <c r="C4210" t="s">
        <v>81</v>
      </c>
      <c r="D4210" t="s">
        <v>119</v>
      </c>
      <c r="E4210" t="s">
        <v>170</v>
      </c>
      <c r="F4210" t="s">
        <v>11834</v>
      </c>
      <c r="G4210" t="s">
        <v>204</v>
      </c>
      <c r="H4210" t="s">
        <v>135</v>
      </c>
      <c r="I4210" t="s">
        <v>136</v>
      </c>
      <c r="J4210" t="s">
        <v>137</v>
      </c>
      <c r="K4210" t="s">
        <v>138</v>
      </c>
      <c r="L4210" t="s">
        <v>11835</v>
      </c>
      <c r="M4210" t="s">
        <v>11836</v>
      </c>
      <c r="N4210" s="26">
        <v>1.2116666659999999</v>
      </c>
      <c r="O4210">
        <v>0</v>
      </c>
      <c r="P4210">
        <v>31</v>
      </c>
      <c r="Q4210">
        <v>0</v>
      </c>
      <c r="R4210">
        <v>0</v>
      </c>
      <c r="S4210">
        <v>0</v>
      </c>
      <c r="T4210">
        <v>6</v>
      </c>
      <c r="U4210">
        <v>0</v>
      </c>
      <c r="V4210">
        <v>0</v>
      </c>
      <c r="W4210" s="26">
        <v>0</v>
      </c>
      <c r="X4210" s="26">
        <v>10.376728859140403</v>
      </c>
      <c r="Y4210" s="26">
        <v>0</v>
      </c>
      <c r="Z4210" s="26">
        <v>0</v>
      </c>
      <c r="AA4210" s="26">
        <v>0</v>
      </c>
      <c r="AB4210" s="26">
        <v>3.3427515029557648</v>
      </c>
      <c r="AC4210" s="26">
        <v>0</v>
      </c>
      <c r="AD4210" s="26">
        <v>0</v>
      </c>
      <c r="AE4210" s="26">
        <v>13.719480362096167</v>
      </c>
    </row>
    <row r="4211" spans="1:31" x14ac:dyDescent="0.3">
      <c r="A4211">
        <v>2765619</v>
      </c>
      <c r="B4211">
        <v>1</v>
      </c>
      <c r="C4211" t="s">
        <v>80</v>
      </c>
      <c r="D4211" t="s">
        <v>90</v>
      </c>
      <c r="E4211" t="s">
        <v>141</v>
      </c>
      <c r="F4211" t="s">
        <v>11837</v>
      </c>
      <c r="G4211" t="s">
        <v>628</v>
      </c>
      <c r="H4211" t="s">
        <v>135</v>
      </c>
      <c r="I4211" t="s">
        <v>136</v>
      </c>
      <c r="J4211" t="s">
        <v>137</v>
      </c>
      <c r="K4211" t="s">
        <v>187</v>
      </c>
      <c r="L4211" t="s">
        <v>11838</v>
      </c>
      <c r="M4211" t="s">
        <v>11839</v>
      </c>
      <c r="N4211" s="26">
        <v>0.254722222</v>
      </c>
      <c r="O4211">
        <v>0</v>
      </c>
      <c r="P4211">
        <v>53</v>
      </c>
      <c r="Q4211">
        <v>0</v>
      </c>
      <c r="R4211">
        <v>0</v>
      </c>
      <c r="S4211">
        <v>0</v>
      </c>
      <c r="T4211">
        <v>2</v>
      </c>
      <c r="U4211">
        <v>0</v>
      </c>
      <c r="V4211">
        <v>0</v>
      </c>
      <c r="W4211" s="26">
        <v>0</v>
      </c>
      <c r="X4211" s="26">
        <v>1.9865637042186575</v>
      </c>
      <c r="Y4211" s="26">
        <v>0</v>
      </c>
      <c r="Z4211" s="26">
        <v>0</v>
      </c>
      <c r="AA4211" s="26">
        <v>0</v>
      </c>
      <c r="AB4211" s="26">
        <v>0.22633868062284737</v>
      </c>
      <c r="AC4211" s="26">
        <v>0</v>
      </c>
      <c r="AD4211" s="26">
        <v>0</v>
      </c>
      <c r="AE4211" s="26">
        <v>2.212902384841505</v>
      </c>
    </row>
    <row r="4212" spans="1:31" x14ac:dyDescent="0.3">
      <c r="A4212">
        <v>2765496</v>
      </c>
      <c r="B4212">
        <v>1</v>
      </c>
      <c r="C4212" t="s">
        <v>80</v>
      </c>
      <c r="D4212" t="s">
        <v>100</v>
      </c>
      <c r="E4212" t="s">
        <v>152</v>
      </c>
      <c r="F4212" t="s">
        <v>11840</v>
      </c>
      <c r="G4212" t="s">
        <v>159</v>
      </c>
      <c r="H4212" t="s">
        <v>149</v>
      </c>
      <c r="I4212" t="s">
        <v>136</v>
      </c>
      <c r="J4212" t="s">
        <v>137</v>
      </c>
      <c r="K4212" t="s">
        <v>138</v>
      </c>
      <c r="L4212" t="s">
        <v>11841</v>
      </c>
      <c r="M4212" t="s">
        <v>11842</v>
      </c>
      <c r="N4212" s="26">
        <v>0.34555555500000001</v>
      </c>
      <c r="O4212">
        <v>0</v>
      </c>
      <c r="P4212">
        <v>31</v>
      </c>
      <c r="Q4212">
        <v>1</v>
      </c>
      <c r="R4212">
        <v>12</v>
      </c>
      <c r="S4212">
        <v>7</v>
      </c>
      <c r="T4212">
        <v>20</v>
      </c>
      <c r="U4212">
        <v>3</v>
      </c>
      <c r="V4212">
        <v>0</v>
      </c>
      <c r="W4212" s="26">
        <v>0</v>
      </c>
      <c r="X4212" s="26">
        <v>2.1779901026950719</v>
      </c>
      <c r="Y4212" s="26">
        <v>0.59001224339098923</v>
      </c>
      <c r="Z4212" s="26">
        <v>0.43300625184970998</v>
      </c>
      <c r="AA4212" s="26">
        <v>27.672381263068484</v>
      </c>
      <c r="AB4212" s="26">
        <v>3.0875316244126672</v>
      </c>
      <c r="AC4212" s="26">
        <v>30.571816330288009</v>
      </c>
      <c r="AD4212" s="26">
        <v>0</v>
      </c>
      <c r="AE4212" s="26">
        <v>64.532737815704934</v>
      </c>
    </row>
    <row r="4213" spans="1:31" x14ac:dyDescent="0.3">
      <c r="A4213">
        <v>2765390</v>
      </c>
      <c r="B4213">
        <v>1</v>
      </c>
      <c r="C4213" t="s">
        <v>80</v>
      </c>
      <c r="D4213" t="s">
        <v>99</v>
      </c>
      <c r="E4213" t="s">
        <v>157</v>
      </c>
      <c r="F4213" t="s">
        <v>8114</v>
      </c>
      <c r="G4213" t="s">
        <v>326</v>
      </c>
      <c r="H4213" t="s">
        <v>149</v>
      </c>
      <c r="I4213" t="s">
        <v>566</v>
      </c>
      <c r="J4213" t="s">
        <v>137</v>
      </c>
      <c r="K4213" t="s">
        <v>187</v>
      </c>
      <c r="L4213" t="s">
        <v>11843</v>
      </c>
      <c r="M4213" t="s">
        <v>11844</v>
      </c>
      <c r="N4213" s="26">
        <v>3.1111111E-2</v>
      </c>
      <c r="O4213">
        <v>2</v>
      </c>
      <c r="P4213">
        <v>858</v>
      </c>
      <c r="Q4213">
        <v>1</v>
      </c>
      <c r="R4213">
        <v>24</v>
      </c>
      <c r="S4213">
        <v>5</v>
      </c>
      <c r="T4213">
        <v>102</v>
      </c>
      <c r="U4213">
        <v>0</v>
      </c>
      <c r="V4213">
        <v>1</v>
      </c>
      <c r="W4213" s="26">
        <v>1.6740816892986669E-2</v>
      </c>
      <c r="X4213" s="26">
        <v>2.6925404075620665</v>
      </c>
      <c r="Y4213" s="26">
        <v>6.0683468756337787E-3</v>
      </c>
      <c r="Z4213" s="26">
        <v>1.9225545292968001E-2</v>
      </c>
      <c r="AA4213" s="26">
        <v>0.3401681927464707</v>
      </c>
      <c r="AB4213" s="26">
        <v>1.2738701393778207</v>
      </c>
      <c r="AC4213" s="26">
        <v>0</v>
      </c>
      <c r="AD4213" s="26">
        <v>1.8399756529777778</v>
      </c>
      <c r="AE4213" s="26">
        <v>6.1885891017257242</v>
      </c>
    </row>
    <row r="4214" spans="1:31" x14ac:dyDescent="0.3">
      <c r="A4214">
        <v>2766031</v>
      </c>
      <c r="B4214">
        <v>1</v>
      </c>
      <c r="C4214" t="s">
        <v>80</v>
      </c>
      <c r="D4214" t="s">
        <v>101</v>
      </c>
      <c r="E4214" t="s">
        <v>141</v>
      </c>
      <c r="F4214" t="s">
        <v>3180</v>
      </c>
      <c r="G4214" t="s">
        <v>143</v>
      </c>
      <c r="H4214" t="s">
        <v>135</v>
      </c>
      <c r="I4214" t="s">
        <v>136</v>
      </c>
      <c r="J4214" t="s">
        <v>137</v>
      </c>
      <c r="K4214" t="s">
        <v>138</v>
      </c>
      <c r="L4214" t="s">
        <v>11845</v>
      </c>
      <c r="M4214" t="s">
        <v>11846</v>
      </c>
      <c r="N4214" s="26">
        <v>0.60666666599999997</v>
      </c>
      <c r="O4214">
        <v>0</v>
      </c>
      <c r="P4214">
        <v>77</v>
      </c>
      <c r="Q4214">
        <v>0</v>
      </c>
      <c r="R4214">
        <v>1</v>
      </c>
      <c r="S4214">
        <v>0</v>
      </c>
      <c r="T4214">
        <v>27</v>
      </c>
      <c r="U4214">
        <v>0</v>
      </c>
      <c r="V4214">
        <v>0</v>
      </c>
      <c r="W4214" s="26">
        <v>0</v>
      </c>
      <c r="X4214" s="26">
        <v>16.491722471167705</v>
      </c>
      <c r="Y4214" s="26">
        <v>0</v>
      </c>
      <c r="Z4214" s="26">
        <v>9.0778397273685335E-2</v>
      </c>
      <c r="AA4214" s="26">
        <v>0</v>
      </c>
      <c r="AB4214" s="26">
        <v>10.191110130103086</v>
      </c>
      <c r="AC4214" s="26">
        <v>0</v>
      </c>
      <c r="AD4214" s="26">
        <v>0</v>
      </c>
      <c r="AE4214" s="26">
        <v>26.773610998544477</v>
      </c>
    </row>
    <row r="4215" spans="1:31" x14ac:dyDescent="0.3">
      <c r="A4215">
        <v>2765676</v>
      </c>
      <c r="B4215">
        <v>1</v>
      </c>
      <c r="C4215" t="s">
        <v>80</v>
      </c>
      <c r="D4215" t="s">
        <v>97</v>
      </c>
      <c r="E4215" t="s">
        <v>157</v>
      </c>
      <c r="F4215" t="s">
        <v>11847</v>
      </c>
      <c r="G4215" t="s">
        <v>186</v>
      </c>
      <c r="H4215" t="s">
        <v>149</v>
      </c>
      <c r="I4215" t="s">
        <v>136</v>
      </c>
      <c r="J4215" t="s">
        <v>137</v>
      </c>
      <c r="K4215" t="s">
        <v>187</v>
      </c>
      <c r="L4215" t="s">
        <v>11848</v>
      </c>
      <c r="M4215" t="s">
        <v>11849</v>
      </c>
      <c r="N4215" s="26">
        <v>5.6363888879999999</v>
      </c>
      <c r="O4215">
        <v>0</v>
      </c>
      <c r="P4215">
        <v>100</v>
      </c>
      <c r="Q4215">
        <v>0</v>
      </c>
      <c r="R4215">
        <v>0</v>
      </c>
      <c r="S4215">
        <v>0</v>
      </c>
      <c r="T4215">
        <v>5</v>
      </c>
      <c r="U4215">
        <v>0</v>
      </c>
      <c r="V4215">
        <v>0</v>
      </c>
      <c r="W4215" s="26">
        <v>0</v>
      </c>
      <c r="X4215" s="26">
        <v>223.34104242493459</v>
      </c>
      <c r="Y4215" s="26">
        <v>0</v>
      </c>
      <c r="Z4215" s="26">
        <v>0</v>
      </c>
      <c r="AA4215" s="26">
        <v>0</v>
      </c>
      <c r="AB4215" s="26">
        <v>40.437340918878533</v>
      </c>
      <c r="AC4215" s="26">
        <v>0</v>
      </c>
      <c r="AD4215" s="26">
        <v>0</v>
      </c>
      <c r="AE4215" s="26">
        <v>263.77838334381312</v>
      </c>
    </row>
    <row r="4216" spans="1:31" x14ac:dyDescent="0.3">
      <c r="A4216">
        <v>2766067</v>
      </c>
      <c r="B4216">
        <v>2</v>
      </c>
      <c r="C4216" t="s">
        <v>80</v>
      </c>
      <c r="D4216" t="s">
        <v>82</v>
      </c>
      <c r="E4216" t="s">
        <v>141</v>
      </c>
      <c r="F4216" t="s">
        <v>5386</v>
      </c>
      <c r="G4216" t="s">
        <v>425</v>
      </c>
      <c r="H4216" t="s">
        <v>135</v>
      </c>
      <c r="I4216" t="s">
        <v>136</v>
      </c>
      <c r="J4216" t="s">
        <v>137</v>
      </c>
      <c r="K4216" t="s">
        <v>138</v>
      </c>
      <c r="L4216" t="s">
        <v>11850</v>
      </c>
      <c r="M4216" t="s">
        <v>11851</v>
      </c>
      <c r="N4216" s="26">
        <v>0.86305555499999997</v>
      </c>
      <c r="O4216">
        <v>0</v>
      </c>
      <c r="P4216">
        <v>1</v>
      </c>
      <c r="Q4216">
        <v>0</v>
      </c>
      <c r="R4216">
        <v>0</v>
      </c>
      <c r="S4216">
        <v>0</v>
      </c>
      <c r="T4216">
        <v>355</v>
      </c>
      <c r="U4216">
        <v>0</v>
      </c>
      <c r="V4216">
        <v>0</v>
      </c>
      <c r="W4216" s="26">
        <v>0</v>
      </c>
      <c r="X4216" s="26">
        <v>0</v>
      </c>
      <c r="Y4216" s="26">
        <v>0</v>
      </c>
      <c r="Z4216" s="26">
        <v>0</v>
      </c>
      <c r="AA4216" s="26">
        <v>0</v>
      </c>
      <c r="AB4216" s="26">
        <v>191.83768321507873</v>
      </c>
      <c r="AC4216" s="26">
        <v>0</v>
      </c>
      <c r="AD4216" s="26">
        <v>0</v>
      </c>
      <c r="AE4216" s="26">
        <v>191.83768321507873</v>
      </c>
    </row>
    <row r="4217" spans="1:31" x14ac:dyDescent="0.3">
      <c r="A4217">
        <v>2765825</v>
      </c>
      <c r="B4217">
        <v>1</v>
      </c>
      <c r="C4217" t="s">
        <v>80</v>
      </c>
      <c r="D4217" t="s">
        <v>105</v>
      </c>
      <c r="E4217" t="s">
        <v>170</v>
      </c>
      <c r="F4217" t="s">
        <v>11852</v>
      </c>
      <c r="G4217" t="s">
        <v>143</v>
      </c>
      <c r="H4217" t="s">
        <v>135</v>
      </c>
      <c r="I4217" t="s">
        <v>136</v>
      </c>
      <c r="J4217" t="s">
        <v>137</v>
      </c>
      <c r="K4217" t="s">
        <v>138</v>
      </c>
      <c r="L4217" t="s">
        <v>11853</v>
      </c>
      <c r="M4217" t="s">
        <v>11854</v>
      </c>
      <c r="N4217" s="26">
        <v>2.5888888880000001</v>
      </c>
      <c r="O4217">
        <v>0</v>
      </c>
      <c r="P4217">
        <v>251</v>
      </c>
      <c r="Q4217">
        <v>0</v>
      </c>
      <c r="R4217">
        <v>0</v>
      </c>
      <c r="S4217">
        <v>0</v>
      </c>
      <c r="T4217">
        <v>18</v>
      </c>
      <c r="U4217">
        <v>0</v>
      </c>
      <c r="V4217">
        <v>1</v>
      </c>
      <c r="W4217" s="26">
        <v>0</v>
      </c>
      <c r="X4217" s="26">
        <v>144.27173292392007</v>
      </c>
      <c r="Y4217" s="26">
        <v>0</v>
      </c>
      <c r="Z4217" s="26">
        <v>0</v>
      </c>
      <c r="AA4217" s="26">
        <v>0</v>
      </c>
      <c r="AB4217" s="26">
        <v>48.16677586853303</v>
      </c>
      <c r="AC4217" s="26">
        <v>0</v>
      </c>
      <c r="AD4217" s="26">
        <v>434.31755948320006</v>
      </c>
      <c r="AE4217" s="26">
        <v>626.75606827565321</v>
      </c>
    </row>
    <row r="4218" spans="1:31" x14ac:dyDescent="0.3">
      <c r="A4218">
        <v>2765931</v>
      </c>
      <c r="B4218">
        <v>1</v>
      </c>
      <c r="C4218" t="s">
        <v>80</v>
      </c>
      <c r="D4218" t="s">
        <v>82</v>
      </c>
      <c r="E4218" t="s">
        <v>166</v>
      </c>
      <c r="F4218" t="s">
        <v>4244</v>
      </c>
      <c r="G4218" t="s">
        <v>425</v>
      </c>
      <c r="H4218" t="s">
        <v>135</v>
      </c>
      <c r="I4218" t="s">
        <v>136</v>
      </c>
      <c r="J4218" t="s">
        <v>137</v>
      </c>
      <c r="K4218" t="s">
        <v>138</v>
      </c>
      <c r="L4218" t="s">
        <v>11855</v>
      </c>
      <c r="M4218" t="s">
        <v>11856</v>
      </c>
      <c r="N4218" s="26">
        <v>7.528333333</v>
      </c>
      <c r="O4218">
        <v>0</v>
      </c>
      <c r="P4218">
        <v>57</v>
      </c>
      <c r="Q4218">
        <v>0</v>
      </c>
      <c r="R4218">
        <v>0</v>
      </c>
      <c r="S4218">
        <v>0</v>
      </c>
      <c r="T4218">
        <v>15</v>
      </c>
      <c r="U4218">
        <v>0</v>
      </c>
      <c r="V4218">
        <v>0</v>
      </c>
      <c r="W4218" s="26">
        <v>0</v>
      </c>
      <c r="X4218" s="26">
        <v>196.48955070834234</v>
      </c>
      <c r="Y4218" s="26">
        <v>0</v>
      </c>
      <c r="Z4218" s="26">
        <v>0</v>
      </c>
      <c r="AA4218" s="26">
        <v>0</v>
      </c>
      <c r="AB4218" s="26">
        <v>378.16497465582023</v>
      </c>
      <c r="AC4218" s="26">
        <v>0</v>
      </c>
      <c r="AD4218" s="26">
        <v>0</v>
      </c>
      <c r="AE4218" s="26">
        <v>574.65452536416251</v>
      </c>
    </row>
    <row r="4219" spans="1:31" x14ac:dyDescent="0.3">
      <c r="A4219">
        <v>2765433</v>
      </c>
      <c r="B4219">
        <v>1</v>
      </c>
      <c r="C4219" t="s">
        <v>80</v>
      </c>
      <c r="D4219" t="s">
        <v>110</v>
      </c>
      <c r="E4219" t="s">
        <v>166</v>
      </c>
      <c r="F4219" t="s">
        <v>11857</v>
      </c>
      <c r="G4219" t="s">
        <v>307</v>
      </c>
      <c r="H4219" t="s">
        <v>135</v>
      </c>
      <c r="I4219" t="s">
        <v>136</v>
      </c>
      <c r="J4219" t="s">
        <v>137</v>
      </c>
      <c r="K4219" t="s">
        <v>138</v>
      </c>
      <c r="L4219" t="s">
        <v>11858</v>
      </c>
      <c r="M4219" t="s">
        <v>11859</v>
      </c>
      <c r="N4219" s="26">
        <v>1.9827777769999999</v>
      </c>
      <c r="O4219">
        <v>0</v>
      </c>
      <c r="P4219">
        <v>62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 s="26">
        <v>0</v>
      </c>
      <c r="X4219" s="26">
        <v>30.491955500308201</v>
      </c>
      <c r="Y4219" s="26">
        <v>0</v>
      </c>
      <c r="Z4219" s="26">
        <v>0</v>
      </c>
      <c r="AA4219" s="26">
        <v>0</v>
      </c>
      <c r="AB4219" s="26">
        <v>0</v>
      </c>
      <c r="AC4219" s="26">
        <v>0</v>
      </c>
      <c r="AD4219" s="26">
        <v>0</v>
      </c>
      <c r="AE4219" s="26">
        <v>30.491955500308201</v>
      </c>
    </row>
    <row r="4220" spans="1:31" x14ac:dyDescent="0.3">
      <c r="A4220">
        <v>2765871</v>
      </c>
      <c r="B4220">
        <v>1</v>
      </c>
      <c r="C4220" t="s">
        <v>80</v>
      </c>
      <c r="D4220" t="s">
        <v>92</v>
      </c>
      <c r="E4220" t="s">
        <v>170</v>
      </c>
      <c r="F4220" t="s">
        <v>11860</v>
      </c>
      <c r="G4220" t="s">
        <v>204</v>
      </c>
      <c r="H4220" t="s">
        <v>135</v>
      </c>
      <c r="I4220" t="s">
        <v>136</v>
      </c>
      <c r="J4220" t="s">
        <v>137</v>
      </c>
      <c r="K4220" t="s">
        <v>138</v>
      </c>
      <c r="L4220" t="s">
        <v>11861</v>
      </c>
      <c r="M4220" t="s">
        <v>11862</v>
      </c>
      <c r="N4220" s="26">
        <v>1.146666666</v>
      </c>
      <c r="O4220">
        <v>0</v>
      </c>
      <c r="P4220">
        <v>159</v>
      </c>
      <c r="Q4220">
        <v>0</v>
      </c>
      <c r="R4220">
        <v>7</v>
      </c>
      <c r="S4220">
        <v>0</v>
      </c>
      <c r="T4220">
        <v>4</v>
      </c>
      <c r="U4220">
        <v>0</v>
      </c>
      <c r="V4220">
        <v>0</v>
      </c>
      <c r="W4220" s="26">
        <v>0</v>
      </c>
      <c r="X4220" s="26">
        <v>40.866072407015565</v>
      </c>
      <c r="Y4220" s="26">
        <v>0</v>
      </c>
      <c r="Z4220" s="26">
        <v>0.50375894216700001</v>
      </c>
      <c r="AA4220" s="26">
        <v>0</v>
      </c>
      <c r="AB4220" s="26">
        <v>5.982755231449695</v>
      </c>
      <c r="AC4220" s="26">
        <v>0</v>
      </c>
      <c r="AD4220" s="26">
        <v>0</v>
      </c>
      <c r="AE4220" s="26">
        <v>47.352586580632263</v>
      </c>
    </row>
    <row r="4221" spans="1:31" x14ac:dyDescent="0.3">
      <c r="A4221">
        <v>2765794</v>
      </c>
      <c r="B4221">
        <v>1</v>
      </c>
      <c r="C4221" t="s">
        <v>81</v>
      </c>
      <c r="D4221" t="s">
        <v>128</v>
      </c>
      <c r="E4221" t="s">
        <v>132</v>
      </c>
      <c r="F4221" t="s">
        <v>11863</v>
      </c>
      <c r="G4221" t="s">
        <v>197</v>
      </c>
      <c r="H4221" t="s">
        <v>135</v>
      </c>
      <c r="I4221" t="s">
        <v>136</v>
      </c>
      <c r="J4221" t="s">
        <v>137</v>
      </c>
      <c r="K4221" t="s">
        <v>138</v>
      </c>
      <c r="L4221" t="s">
        <v>11864</v>
      </c>
      <c r="M4221" t="s">
        <v>11865</v>
      </c>
      <c r="N4221" s="26">
        <v>2.3388888880000001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1</v>
      </c>
      <c r="U4221">
        <v>0</v>
      </c>
      <c r="V4221">
        <v>0</v>
      </c>
      <c r="W4221" s="26">
        <v>0</v>
      </c>
      <c r="X4221" s="26">
        <v>0</v>
      </c>
      <c r="Y4221" s="26">
        <v>0</v>
      </c>
      <c r="Z4221" s="26">
        <v>0</v>
      </c>
      <c r="AA4221" s="26">
        <v>0</v>
      </c>
      <c r="AB4221" s="26">
        <v>1.3915146416123629</v>
      </c>
      <c r="AC4221" s="26">
        <v>0</v>
      </c>
      <c r="AD4221" s="26">
        <v>0</v>
      </c>
      <c r="AE4221" s="26">
        <v>1.3915146416123629</v>
      </c>
    </row>
    <row r="4222" spans="1:31" x14ac:dyDescent="0.3">
      <c r="A4222">
        <v>2767592</v>
      </c>
      <c r="B4222">
        <v>1</v>
      </c>
      <c r="C4222" t="s">
        <v>80</v>
      </c>
      <c r="D4222" t="s">
        <v>110</v>
      </c>
      <c r="E4222" t="s">
        <v>170</v>
      </c>
      <c r="F4222" t="s">
        <v>11866</v>
      </c>
      <c r="G4222" t="s">
        <v>204</v>
      </c>
      <c r="H4222" t="s">
        <v>135</v>
      </c>
      <c r="I4222" t="s">
        <v>136</v>
      </c>
      <c r="J4222" t="s">
        <v>137</v>
      </c>
      <c r="K4222" t="s">
        <v>138</v>
      </c>
      <c r="L4222" t="s">
        <v>11867</v>
      </c>
      <c r="M4222" t="s">
        <v>11868</v>
      </c>
      <c r="N4222" s="26">
        <v>1.4550000000000001</v>
      </c>
      <c r="O4222">
        <v>0</v>
      </c>
      <c r="P4222">
        <v>106</v>
      </c>
      <c r="Q4222">
        <v>0</v>
      </c>
      <c r="R4222">
        <v>0</v>
      </c>
      <c r="S4222">
        <v>0</v>
      </c>
      <c r="T4222">
        <v>1</v>
      </c>
      <c r="U4222">
        <v>0</v>
      </c>
      <c r="V4222">
        <v>0</v>
      </c>
      <c r="W4222" s="26">
        <v>0</v>
      </c>
      <c r="X4222" s="26">
        <v>70.203927317986299</v>
      </c>
      <c r="Y4222" s="26">
        <v>0</v>
      </c>
      <c r="Z4222" s="26">
        <v>0</v>
      </c>
      <c r="AA4222" s="26">
        <v>0</v>
      </c>
      <c r="AB4222" s="26">
        <v>0.49568369751727048</v>
      </c>
      <c r="AC4222" s="26">
        <v>0</v>
      </c>
      <c r="AD4222" s="26">
        <v>0</v>
      </c>
      <c r="AE4222" s="26">
        <v>70.699611015503564</v>
      </c>
    </row>
    <row r="4223" spans="1:31" x14ac:dyDescent="0.3">
      <c r="A4223">
        <v>2766922</v>
      </c>
      <c r="B4223">
        <v>1</v>
      </c>
      <c r="C4223" t="s">
        <v>80</v>
      </c>
      <c r="D4223" t="s">
        <v>86</v>
      </c>
      <c r="E4223" t="s">
        <v>175</v>
      </c>
      <c r="F4223" t="s">
        <v>11869</v>
      </c>
      <c r="G4223" t="s">
        <v>326</v>
      </c>
      <c r="H4223" t="s">
        <v>365</v>
      </c>
      <c r="I4223" t="s">
        <v>136</v>
      </c>
      <c r="J4223" t="s">
        <v>137</v>
      </c>
      <c r="K4223" t="s">
        <v>187</v>
      </c>
      <c r="L4223" t="s">
        <v>11870</v>
      </c>
      <c r="M4223" t="s">
        <v>11871</v>
      </c>
      <c r="N4223" s="26">
        <v>0.13861111100000001</v>
      </c>
      <c r="O4223">
        <v>0</v>
      </c>
      <c r="P4223">
        <v>0</v>
      </c>
      <c r="Q4223">
        <v>0</v>
      </c>
      <c r="R4223">
        <v>0</v>
      </c>
      <c r="S4223">
        <v>2</v>
      </c>
      <c r="T4223">
        <v>0</v>
      </c>
      <c r="U4223">
        <v>0</v>
      </c>
      <c r="V4223">
        <v>0</v>
      </c>
      <c r="W4223" s="26">
        <v>0</v>
      </c>
      <c r="X4223" s="26">
        <v>0</v>
      </c>
      <c r="Y4223" s="26">
        <v>0</v>
      </c>
      <c r="Z4223" s="26">
        <v>0</v>
      </c>
      <c r="AA4223" s="26">
        <v>345.02599888210437</v>
      </c>
      <c r="AB4223" s="26">
        <v>0</v>
      </c>
      <c r="AC4223" s="26">
        <v>0</v>
      </c>
      <c r="AD4223" s="26">
        <v>0</v>
      </c>
      <c r="AE4223" s="26">
        <v>345.02599888210437</v>
      </c>
    </row>
    <row r="4224" spans="1:31" x14ac:dyDescent="0.3">
      <c r="A4224">
        <v>2766945</v>
      </c>
      <c r="B4224">
        <v>1</v>
      </c>
      <c r="C4224" t="s">
        <v>81</v>
      </c>
      <c r="D4224" t="s">
        <v>127</v>
      </c>
      <c r="E4224" t="s">
        <v>152</v>
      </c>
      <c r="F4224" t="s">
        <v>11872</v>
      </c>
      <c r="G4224" t="s">
        <v>159</v>
      </c>
      <c r="H4224" t="s">
        <v>149</v>
      </c>
      <c r="I4224" t="s">
        <v>136</v>
      </c>
      <c r="J4224" t="s">
        <v>137</v>
      </c>
      <c r="K4224" t="s">
        <v>138</v>
      </c>
      <c r="L4224" t="s">
        <v>11873</v>
      </c>
      <c r="M4224" t="s">
        <v>11874</v>
      </c>
      <c r="N4224" s="26">
        <v>4.9588888879999997</v>
      </c>
      <c r="O4224">
        <v>4</v>
      </c>
      <c r="P4224">
        <v>13</v>
      </c>
      <c r="Q4224">
        <v>39</v>
      </c>
      <c r="R4224">
        <v>49</v>
      </c>
      <c r="S4224">
        <v>3</v>
      </c>
      <c r="T4224">
        <v>2</v>
      </c>
      <c r="U4224">
        <v>0</v>
      </c>
      <c r="V4224">
        <v>0</v>
      </c>
      <c r="W4224" s="26">
        <v>18.782632885113316</v>
      </c>
      <c r="X4224" s="26">
        <v>7.1255617284533352</v>
      </c>
      <c r="Y4224" s="26">
        <v>4.3371805528146439</v>
      </c>
      <c r="Z4224" s="26">
        <v>4.2053854655166667</v>
      </c>
      <c r="AA4224" s="26">
        <v>18.036402218478223</v>
      </c>
      <c r="AB4224" s="26">
        <v>0</v>
      </c>
      <c r="AC4224" s="26">
        <v>0</v>
      </c>
      <c r="AD4224" s="26">
        <v>0</v>
      </c>
      <c r="AE4224" s="26">
        <v>52.487162850376187</v>
      </c>
    </row>
    <row r="4225" spans="1:31" x14ac:dyDescent="0.3">
      <c r="A4225">
        <v>2767712</v>
      </c>
      <c r="B4225">
        <v>1</v>
      </c>
      <c r="C4225" t="s">
        <v>80</v>
      </c>
      <c r="D4225" t="s">
        <v>105</v>
      </c>
      <c r="E4225" t="s">
        <v>170</v>
      </c>
      <c r="F4225" t="s">
        <v>11875</v>
      </c>
      <c r="G4225" t="s">
        <v>204</v>
      </c>
      <c r="H4225" t="s">
        <v>135</v>
      </c>
      <c r="I4225" t="s">
        <v>136</v>
      </c>
      <c r="J4225" t="s">
        <v>137</v>
      </c>
      <c r="K4225" t="s">
        <v>138</v>
      </c>
      <c r="L4225" t="s">
        <v>11876</v>
      </c>
      <c r="M4225" t="s">
        <v>11877</v>
      </c>
      <c r="N4225" s="26">
        <v>0.65333333299999996</v>
      </c>
      <c r="O4225">
        <v>0</v>
      </c>
      <c r="P4225">
        <v>90</v>
      </c>
      <c r="Q4225">
        <v>0</v>
      </c>
      <c r="R4225">
        <v>0</v>
      </c>
      <c r="S4225">
        <v>0</v>
      </c>
      <c r="T4225">
        <v>6</v>
      </c>
      <c r="U4225">
        <v>0</v>
      </c>
      <c r="V4225">
        <v>0</v>
      </c>
      <c r="W4225" s="26">
        <v>0</v>
      </c>
      <c r="X4225" s="26">
        <v>12.441287292225917</v>
      </c>
      <c r="Y4225" s="26">
        <v>0</v>
      </c>
      <c r="Z4225" s="26">
        <v>0</v>
      </c>
      <c r="AA4225" s="26">
        <v>0</v>
      </c>
      <c r="AB4225" s="26">
        <v>2.4999159118360219</v>
      </c>
      <c r="AC4225" s="26">
        <v>0</v>
      </c>
      <c r="AD4225" s="26">
        <v>0</v>
      </c>
      <c r="AE4225" s="26">
        <v>14.941203204061939</v>
      </c>
    </row>
    <row r="4226" spans="1:31" x14ac:dyDescent="0.3">
      <c r="A4226">
        <v>2767300</v>
      </c>
      <c r="B4226">
        <v>1</v>
      </c>
      <c r="C4226" t="s">
        <v>80</v>
      </c>
      <c r="D4226" t="s">
        <v>85</v>
      </c>
      <c r="E4226" t="s">
        <v>132</v>
      </c>
      <c r="F4226" t="s">
        <v>7078</v>
      </c>
      <c r="G4226" t="s">
        <v>307</v>
      </c>
      <c r="H4226" t="s">
        <v>135</v>
      </c>
      <c r="I4226" t="s">
        <v>136</v>
      </c>
      <c r="J4226" t="s">
        <v>137</v>
      </c>
      <c r="K4226" t="s">
        <v>138</v>
      </c>
      <c r="L4226" t="s">
        <v>11878</v>
      </c>
      <c r="M4226" t="s">
        <v>11879</v>
      </c>
      <c r="N4226" s="26">
        <v>3.375555555</v>
      </c>
      <c r="O4226">
        <v>0</v>
      </c>
      <c r="P4226">
        <v>10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 s="26">
        <v>0</v>
      </c>
      <c r="X4226" s="26">
        <v>7.5338136093515935</v>
      </c>
      <c r="Y4226" s="26">
        <v>0</v>
      </c>
      <c r="Z4226" s="26">
        <v>0</v>
      </c>
      <c r="AA4226" s="26">
        <v>0</v>
      </c>
      <c r="AB4226" s="26">
        <v>0</v>
      </c>
      <c r="AC4226" s="26">
        <v>0</v>
      </c>
      <c r="AD4226" s="26">
        <v>0</v>
      </c>
      <c r="AE4226" s="26">
        <v>7.5338136093515935</v>
      </c>
    </row>
    <row r="4227" spans="1:31" x14ac:dyDescent="0.3">
      <c r="A4227">
        <v>2767606</v>
      </c>
      <c r="B4227">
        <v>1</v>
      </c>
      <c r="C4227" t="s">
        <v>80</v>
      </c>
      <c r="D4227" t="s">
        <v>82</v>
      </c>
      <c r="E4227" t="s">
        <v>170</v>
      </c>
      <c r="F4227" t="s">
        <v>11880</v>
      </c>
      <c r="G4227" t="s">
        <v>612</v>
      </c>
      <c r="H4227" t="s">
        <v>135</v>
      </c>
      <c r="I4227" t="s">
        <v>136</v>
      </c>
      <c r="J4227" t="s">
        <v>137</v>
      </c>
      <c r="K4227" t="s">
        <v>138</v>
      </c>
      <c r="L4227" t="s">
        <v>11881</v>
      </c>
      <c r="M4227" t="s">
        <v>11882</v>
      </c>
      <c r="N4227" s="26">
        <v>2.474722222</v>
      </c>
      <c r="O4227">
        <v>0</v>
      </c>
      <c r="P4227">
        <v>116</v>
      </c>
      <c r="Q4227">
        <v>0</v>
      </c>
      <c r="R4227">
        <v>0</v>
      </c>
      <c r="S4227">
        <v>0</v>
      </c>
      <c r="T4227">
        <v>3</v>
      </c>
      <c r="U4227">
        <v>0</v>
      </c>
      <c r="V4227">
        <v>0</v>
      </c>
      <c r="W4227" s="26">
        <v>0</v>
      </c>
      <c r="X4227" s="26">
        <v>107.69028685712844</v>
      </c>
      <c r="Y4227" s="26">
        <v>0</v>
      </c>
      <c r="Z4227" s="26">
        <v>0</v>
      </c>
      <c r="AA4227" s="26">
        <v>0</v>
      </c>
      <c r="AB4227" s="26">
        <v>20.575934138249444</v>
      </c>
      <c r="AC4227" s="26">
        <v>0</v>
      </c>
      <c r="AD4227" s="26">
        <v>0</v>
      </c>
      <c r="AE4227" s="26">
        <v>128.26622099537789</v>
      </c>
    </row>
    <row r="4228" spans="1:31" x14ac:dyDescent="0.3">
      <c r="A4228">
        <v>2767655</v>
      </c>
      <c r="B4228">
        <v>1</v>
      </c>
      <c r="C4228" t="s">
        <v>80</v>
      </c>
      <c r="D4228" t="s">
        <v>93</v>
      </c>
      <c r="E4228" t="s">
        <v>132</v>
      </c>
      <c r="F4228" t="s">
        <v>11883</v>
      </c>
      <c r="G4228" t="s">
        <v>134</v>
      </c>
      <c r="H4228" t="s">
        <v>135</v>
      </c>
      <c r="I4228" t="s">
        <v>136</v>
      </c>
      <c r="J4228" t="s">
        <v>137</v>
      </c>
      <c r="K4228" t="s">
        <v>138</v>
      </c>
      <c r="L4228" t="s">
        <v>11884</v>
      </c>
      <c r="M4228" t="s">
        <v>11885</v>
      </c>
      <c r="N4228" s="26">
        <v>1.8505555549999999</v>
      </c>
      <c r="O4228">
        <v>0</v>
      </c>
      <c r="P4228">
        <v>2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 s="26">
        <v>0</v>
      </c>
      <c r="X4228" s="26">
        <v>0</v>
      </c>
      <c r="Y4228" s="26">
        <v>0</v>
      </c>
      <c r="Z4228" s="26">
        <v>0</v>
      </c>
      <c r="AA4228" s="26">
        <v>0</v>
      </c>
      <c r="AB4228" s="26">
        <v>0</v>
      </c>
      <c r="AC4228" s="26">
        <v>0</v>
      </c>
      <c r="AD4228" s="26">
        <v>0</v>
      </c>
      <c r="AE4228" s="26">
        <v>0</v>
      </c>
    </row>
    <row r="4229" spans="1:31" x14ac:dyDescent="0.3">
      <c r="A4229">
        <v>2767108</v>
      </c>
      <c r="B4229">
        <v>1</v>
      </c>
      <c r="C4229" t="s">
        <v>80</v>
      </c>
      <c r="D4229" t="s">
        <v>85</v>
      </c>
      <c r="E4229" t="s">
        <v>166</v>
      </c>
      <c r="F4229" t="s">
        <v>11886</v>
      </c>
      <c r="G4229" t="s">
        <v>425</v>
      </c>
      <c r="H4229" t="s">
        <v>135</v>
      </c>
      <c r="I4229" t="s">
        <v>136</v>
      </c>
      <c r="J4229" t="s">
        <v>137</v>
      </c>
      <c r="K4229" t="s">
        <v>138</v>
      </c>
      <c r="L4229" t="s">
        <v>11887</v>
      </c>
      <c r="M4229" t="s">
        <v>11888</v>
      </c>
      <c r="N4229" s="26">
        <v>2.988888888</v>
      </c>
      <c r="O4229">
        <v>0</v>
      </c>
      <c r="P4229">
        <v>109</v>
      </c>
      <c r="Q4229">
        <v>0</v>
      </c>
      <c r="R4229">
        <v>0</v>
      </c>
      <c r="S4229">
        <v>0</v>
      </c>
      <c r="T4229">
        <v>3</v>
      </c>
      <c r="U4229">
        <v>0</v>
      </c>
      <c r="V4229">
        <v>0</v>
      </c>
      <c r="W4229" s="26">
        <v>0</v>
      </c>
      <c r="X4229" s="26">
        <v>73.347979635587166</v>
      </c>
      <c r="Y4229" s="26">
        <v>0</v>
      </c>
      <c r="Z4229" s="26">
        <v>0</v>
      </c>
      <c r="AA4229" s="26">
        <v>0</v>
      </c>
      <c r="AB4229" s="26">
        <v>2.9326392840472337</v>
      </c>
      <c r="AC4229" s="26">
        <v>0</v>
      </c>
      <c r="AD4229" s="26">
        <v>0</v>
      </c>
      <c r="AE4229" s="26">
        <v>76.280618919634406</v>
      </c>
    </row>
    <row r="4230" spans="1:31" x14ac:dyDescent="0.3">
      <c r="A4230">
        <v>2767008</v>
      </c>
      <c r="B4230">
        <v>1</v>
      </c>
      <c r="C4230" t="s">
        <v>80</v>
      </c>
      <c r="D4230" t="s">
        <v>93</v>
      </c>
      <c r="E4230" t="s">
        <v>170</v>
      </c>
      <c r="F4230" t="s">
        <v>11889</v>
      </c>
      <c r="G4230" t="s">
        <v>628</v>
      </c>
      <c r="H4230" t="s">
        <v>135</v>
      </c>
      <c r="I4230" t="s">
        <v>136</v>
      </c>
      <c r="J4230" t="s">
        <v>137</v>
      </c>
      <c r="K4230" t="s">
        <v>187</v>
      </c>
      <c r="L4230" t="s">
        <v>11890</v>
      </c>
      <c r="M4230" t="s">
        <v>11891</v>
      </c>
      <c r="N4230" s="26">
        <v>6.7491666659999998</v>
      </c>
      <c r="O4230">
        <v>0</v>
      </c>
      <c r="P4230">
        <v>41</v>
      </c>
      <c r="Q4230">
        <v>0</v>
      </c>
      <c r="R4230">
        <v>0</v>
      </c>
      <c r="S4230">
        <v>0</v>
      </c>
      <c r="T4230">
        <v>2</v>
      </c>
      <c r="U4230">
        <v>0</v>
      </c>
      <c r="V4230">
        <v>0</v>
      </c>
      <c r="W4230" s="26">
        <v>0</v>
      </c>
      <c r="X4230" s="26">
        <v>36.570771091132251</v>
      </c>
      <c r="Y4230" s="26">
        <v>0</v>
      </c>
      <c r="Z4230" s="26">
        <v>0</v>
      </c>
      <c r="AA4230" s="26">
        <v>0</v>
      </c>
      <c r="AB4230" s="26">
        <v>19.880554731018695</v>
      </c>
      <c r="AC4230" s="26">
        <v>0</v>
      </c>
      <c r="AD4230" s="26">
        <v>0</v>
      </c>
      <c r="AE4230" s="26">
        <v>56.451325822150949</v>
      </c>
    </row>
    <row r="4231" spans="1:31" x14ac:dyDescent="0.3">
      <c r="A4231">
        <v>2767340</v>
      </c>
      <c r="B4231">
        <v>1</v>
      </c>
      <c r="C4231" t="s">
        <v>80</v>
      </c>
      <c r="D4231" t="s">
        <v>82</v>
      </c>
      <c r="E4231" t="s">
        <v>132</v>
      </c>
      <c r="F4231" t="s">
        <v>11892</v>
      </c>
      <c r="G4231" t="s">
        <v>134</v>
      </c>
      <c r="H4231" t="s">
        <v>135</v>
      </c>
      <c r="I4231" t="s">
        <v>136</v>
      </c>
      <c r="J4231" t="s">
        <v>137</v>
      </c>
      <c r="K4231" t="s">
        <v>138</v>
      </c>
      <c r="L4231" t="s">
        <v>11893</v>
      </c>
      <c r="M4231" t="s">
        <v>6887</v>
      </c>
      <c r="N4231" s="26">
        <v>5.7683333330000002</v>
      </c>
      <c r="O4231">
        <v>0</v>
      </c>
      <c r="P4231">
        <v>1</v>
      </c>
      <c r="Q4231">
        <v>0</v>
      </c>
      <c r="R4231">
        <v>0</v>
      </c>
      <c r="S4231">
        <v>0</v>
      </c>
      <c r="T4231">
        <v>1</v>
      </c>
      <c r="U4231">
        <v>0</v>
      </c>
      <c r="V4231">
        <v>0</v>
      </c>
      <c r="W4231" s="26">
        <v>0</v>
      </c>
      <c r="X4231" s="26">
        <v>0</v>
      </c>
      <c r="Y4231" s="26">
        <v>0</v>
      </c>
      <c r="Z4231" s="26">
        <v>0</v>
      </c>
      <c r="AA4231" s="26">
        <v>0</v>
      </c>
      <c r="AB4231" s="26">
        <v>0</v>
      </c>
      <c r="AC4231" s="26">
        <v>0</v>
      </c>
      <c r="AD4231" s="26">
        <v>0</v>
      </c>
      <c r="AE4231" s="26">
        <v>0</v>
      </c>
    </row>
    <row r="4232" spans="1:31" x14ac:dyDescent="0.3">
      <c r="A4232">
        <v>2767606</v>
      </c>
      <c r="B4232">
        <v>2</v>
      </c>
      <c r="C4232" t="s">
        <v>80</v>
      </c>
      <c r="D4232" t="s">
        <v>82</v>
      </c>
      <c r="E4232" t="s">
        <v>141</v>
      </c>
      <c r="F4232" t="s">
        <v>11894</v>
      </c>
      <c r="G4232" t="s">
        <v>612</v>
      </c>
      <c r="H4232" t="s">
        <v>135</v>
      </c>
      <c r="I4232" t="s">
        <v>136</v>
      </c>
      <c r="J4232" t="s">
        <v>137</v>
      </c>
      <c r="K4232" t="s">
        <v>138</v>
      </c>
      <c r="L4232" t="s">
        <v>11882</v>
      </c>
      <c r="M4232" t="s">
        <v>11895</v>
      </c>
      <c r="N4232" s="26">
        <v>0.41638888800000001</v>
      </c>
      <c r="O4232">
        <v>0</v>
      </c>
      <c r="P4232">
        <v>747</v>
      </c>
      <c r="Q4232">
        <v>0</v>
      </c>
      <c r="R4232">
        <v>0</v>
      </c>
      <c r="S4232">
        <v>0</v>
      </c>
      <c r="T4232">
        <v>66</v>
      </c>
      <c r="U4232">
        <v>0</v>
      </c>
      <c r="V4232">
        <v>0</v>
      </c>
      <c r="W4232" s="26">
        <v>0</v>
      </c>
      <c r="X4232" s="26">
        <v>104.90816597320958</v>
      </c>
      <c r="Y4232" s="26">
        <v>0</v>
      </c>
      <c r="Z4232" s="26">
        <v>0</v>
      </c>
      <c r="AA4232" s="26">
        <v>0</v>
      </c>
      <c r="AB4232" s="26">
        <v>13.676364605036326</v>
      </c>
      <c r="AC4232" s="26">
        <v>0</v>
      </c>
      <c r="AD4232" s="26">
        <v>0</v>
      </c>
      <c r="AE4232" s="26">
        <v>118.5845305782459</v>
      </c>
    </row>
    <row r="4233" spans="1:31" x14ac:dyDescent="0.3">
      <c r="A4233">
        <v>2767171</v>
      </c>
      <c r="B4233">
        <v>1</v>
      </c>
      <c r="C4233" t="s">
        <v>80</v>
      </c>
      <c r="D4233" t="s">
        <v>93</v>
      </c>
      <c r="E4233" t="s">
        <v>157</v>
      </c>
      <c r="F4233" t="s">
        <v>2596</v>
      </c>
      <c r="G4233" t="s">
        <v>186</v>
      </c>
      <c r="H4233" t="s">
        <v>149</v>
      </c>
      <c r="I4233" t="s">
        <v>136</v>
      </c>
      <c r="J4233" t="s">
        <v>137</v>
      </c>
      <c r="K4233" t="s">
        <v>187</v>
      </c>
      <c r="L4233" t="s">
        <v>11896</v>
      </c>
      <c r="M4233" t="s">
        <v>11897</v>
      </c>
      <c r="N4233" s="26">
        <v>5.1547222220000002</v>
      </c>
      <c r="O4233">
        <v>0</v>
      </c>
      <c r="P4233">
        <v>1923</v>
      </c>
      <c r="Q4233">
        <v>25</v>
      </c>
      <c r="R4233">
        <v>79</v>
      </c>
      <c r="S4233">
        <v>9</v>
      </c>
      <c r="T4233">
        <v>231</v>
      </c>
      <c r="U4233">
        <v>2</v>
      </c>
      <c r="V4233">
        <v>1</v>
      </c>
      <c r="W4233" s="26">
        <v>0</v>
      </c>
      <c r="X4233" s="26">
        <v>2049.2579785706471</v>
      </c>
      <c r="Y4233" s="26">
        <v>98.618570921561513</v>
      </c>
      <c r="Z4233" s="26">
        <v>169.23652589683687</v>
      </c>
      <c r="AA4233" s="26">
        <v>289.63340840619952</v>
      </c>
      <c r="AB4233" s="26">
        <v>675.21191395074356</v>
      </c>
      <c r="AC4233" s="26">
        <v>1577.9495060899403</v>
      </c>
      <c r="AD4233" s="26">
        <v>0</v>
      </c>
      <c r="AE4233" s="26">
        <v>4859.9079038359287</v>
      </c>
    </row>
    <row r="4234" spans="1:31" x14ac:dyDescent="0.3">
      <c r="A4234">
        <v>2767463</v>
      </c>
      <c r="B4234">
        <v>1</v>
      </c>
      <c r="C4234" t="s">
        <v>80</v>
      </c>
      <c r="D4234" t="s">
        <v>99</v>
      </c>
      <c r="E4234" t="s">
        <v>170</v>
      </c>
      <c r="F4234" t="s">
        <v>11898</v>
      </c>
      <c r="G4234" t="s">
        <v>204</v>
      </c>
      <c r="H4234" t="s">
        <v>135</v>
      </c>
      <c r="I4234" t="s">
        <v>136</v>
      </c>
      <c r="J4234" t="s">
        <v>137</v>
      </c>
      <c r="K4234" t="s">
        <v>138</v>
      </c>
      <c r="L4234" t="s">
        <v>11899</v>
      </c>
      <c r="M4234" t="s">
        <v>11900</v>
      </c>
      <c r="N4234" s="26">
        <v>6.1038888880000002</v>
      </c>
      <c r="O4234">
        <v>0</v>
      </c>
      <c r="P4234">
        <v>10</v>
      </c>
      <c r="Q4234">
        <v>0</v>
      </c>
      <c r="R4234">
        <v>0</v>
      </c>
      <c r="S4234">
        <v>0</v>
      </c>
      <c r="T4234">
        <v>7</v>
      </c>
      <c r="U4234">
        <v>0</v>
      </c>
      <c r="V4234">
        <v>0</v>
      </c>
      <c r="W4234" s="26">
        <v>0</v>
      </c>
      <c r="X4234" s="26">
        <v>12.123849844995702</v>
      </c>
      <c r="Y4234" s="26">
        <v>0</v>
      </c>
      <c r="Z4234" s="26">
        <v>0</v>
      </c>
      <c r="AA4234" s="26">
        <v>0</v>
      </c>
      <c r="AB4234" s="26">
        <v>45.993203505911758</v>
      </c>
      <c r="AC4234" s="26">
        <v>0</v>
      </c>
      <c r="AD4234" s="26">
        <v>0</v>
      </c>
      <c r="AE4234" s="26">
        <v>58.117053350907462</v>
      </c>
    </row>
    <row r="4235" spans="1:31" x14ac:dyDescent="0.3">
      <c r="A4235">
        <v>2767294</v>
      </c>
      <c r="B4235">
        <v>1</v>
      </c>
      <c r="C4235" t="s">
        <v>81</v>
      </c>
      <c r="D4235" t="s">
        <v>128</v>
      </c>
      <c r="E4235" t="s">
        <v>141</v>
      </c>
      <c r="F4235" t="s">
        <v>1189</v>
      </c>
      <c r="G4235" t="s">
        <v>344</v>
      </c>
      <c r="H4235" t="s">
        <v>135</v>
      </c>
      <c r="I4235" t="s">
        <v>136</v>
      </c>
      <c r="J4235" t="s">
        <v>137</v>
      </c>
      <c r="K4235" t="s">
        <v>138</v>
      </c>
      <c r="L4235" t="s">
        <v>11901</v>
      </c>
      <c r="M4235" t="s">
        <v>11902</v>
      </c>
      <c r="N4235" s="26">
        <v>0.35166666600000002</v>
      </c>
      <c r="O4235">
        <v>0</v>
      </c>
      <c r="P4235">
        <v>122</v>
      </c>
      <c r="Q4235">
        <v>0</v>
      </c>
      <c r="R4235">
        <v>6</v>
      </c>
      <c r="S4235">
        <v>0</v>
      </c>
      <c r="T4235">
        <v>5</v>
      </c>
      <c r="U4235">
        <v>0</v>
      </c>
      <c r="V4235">
        <v>0</v>
      </c>
      <c r="W4235" s="26">
        <v>0</v>
      </c>
      <c r="X4235" s="26">
        <v>4.5422456750606885</v>
      </c>
      <c r="Y4235" s="26">
        <v>0</v>
      </c>
      <c r="Z4235" s="26">
        <v>1.417477437251E-2</v>
      </c>
      <c r="AA4235" s="26">
        <v>0</v>
      </c>
      <c r="AB4235" s="26">
        <v>1.4729966313560983</v>
      </c>
      <c r="AC4235" s="26">
        <v>0</v>
      </c>
      <c r="AD4235" s="26">
        <v>0</v>
      </c>
      <c r="AE4235" s="26">
        <v>6.0294170807892966</v>
      </c>
    </row>
    <row r="4236" spans="1:31" x14ac:dyDescent="0.3">
      <c r="A4236">
        <v>2767572</v>
      </c>
      <c r="B4236">
        <v>1</v>
      </c>
      <c r="C4236" t="s">
        <v>81</v>
      </c>
      <c r="D4236" t="s">
        <v>128</v>
      </c>
      <c r="E4236" t="s">
        <v>157</v>
      </c>
      <c r="F4236" t="s">
        <v>11903</v>
      </c>
      <c r="G4236" t="s">
        <v>159</v>
      </c>
      <c r="H4236" t="s">
        <v>149</v>
      </c>
      <c r="I4236" t="s">
        <v>136</v>
      </c>
      <c r="J4236" t="s">
        <v>137</v>
      </c>
      <c r="K4236" t="s">
        <v>138</v>
      </c>
      <c r="L4236" t="s">
        <v>11904</v>
      </c>
      <c r="M4236" t="s">
        <v>11905</v>
      </c>
      <c r="N4236" s="26">
        <v>0.85555555500000002</v>
      </c>
      <c r="O4236">
        <v>0</v>
      </c>
      <c r="P4236">
        <v>0</v>
      </c>
      <c r="Q4236">
        <v>0</v>
      </c>
      <c r="R4236">
        <v>0</v>
      </c>
      <c r="S4236">
        <v>5</v>
      </c>
      <c r="T4236">
        <v>0</v>
      </c>
      <c r="U4236">
        <v>3</v>
      </c>
      <c r="V4236">
        <v>0</v>
      </c>
      <c r="W4236" s="26">
        <v>0</v>
      </c>
      <c r="X4236" s="26">
        <v>0</v>
      </c>
      <c r="Y4236" s="26">
        <v>0</v>
      </c>
      <c r="Z4236" s="26">
        <v>0</v>
      </c>
      <c r="AA4236" s="26">
        <v>22.235166938944328</v>
      </c>
      <c r="AB4236" s="26">
        <v>0</v>
      </c>
      <c r="AC4236" s="26">
        <v>22.749673228026005</v>
      </c>
      <c r="AD4236" s="26">
        <v>0</v>
      </c>
      <c r="AE4236" s="26">
        <v>44.984840166970329</v>
      </c>
    </row>
    <row r="4237" spans="1:31" x14ac:dyDescent="0.3">
      <c r="A4237">
        <v>2767380</v>
      </c>
      <c r="B4237">
        <v>1</v>
      </c>
      <c r="C4237" t="s">
        <v>80</v>
      </c>
      <c r="D4237" t="s">
        <v>87</v>
      </c>
      <c r="E4237" t="s">
        <v>132</v>
      </c>
      <c r="F4237" t="s">
        <v>11906</v>
      </c>
      <c r="G4237" t="s">
        <v>134</v>
      </c>
      <c r="H4237" t="s">
        <v>135</v>
      </c>
      <c r="I4237" t="s">
        <v>136</v>
      </c>
      <c r="J4237" t="s">
        <v>137</v>
      </c>
      <c r="K4237" t="s">
        <v>138</v>
      </c>
      <c r="L4237" t="s">
        <v>11907</v>
      </c>
      <c r="M4237" t="s">
        <v>11908</v>
      </c>
      <c r="N4237" s="26">
        <v>3.4652777769999998</v>
      </c>
      <c r="O4237">
        <v>0</v>
      </c>
      <c r="P4237">
        <v>3</v>
      </c>
      <c r="Q4237">
        <v>0</v>
      </c>
      <c r="R4237">
        <v>0</v>
      </c>
      <c r="S4237">
        <v>0</v>
      </c>
      <c r="T4237">
        <v>1</v>
      </c>
      <c r="U4237">
        <v>0</v>
      </c>
      <c r="V4237">
        <v>0</v>
      </c>
      <c r="W4237" s="26">
        <v>0</v>
      </c>
      <c r="X4237" s="26">
        <v>1.832668174138385</v>
      </c>
      <c r="Y4237" s="26">
        <v>0</v>
      </c>
      <c r="Z4237" s="26">
        <v>0</v>
      </c>
      <c r="AA4237" s="26">
        <v>0</v>
      </c>
      <c r="AB4237" s="26">
        <v>0.17392614459272365</v>
      </c>
      <c r="AC4237" s="26">
        <v>0</v>
      </c>
      <c r="AD4237" s="26">
        <v>0</v>
      </c>
      <c r="AE4237" s="26">
        <v>2.0065943187311088</v>
      </c>
    </row>
    <row r="4238" spans="1:31" x14ac:dyDescent="0.3">
      <c r="A4238">
        <v>2767526</v>
      </c>
      <c r="B4238">
        <v>1</v>
      </c>
      <c r="C4238" t="s">
        <v>80</v>
      </c>
      <c r="D4238" t="s">
        <v>86</v>
      </c>
      <c r="E4238" t="s">
        <v>157</v>
      </c>
      <c r="F4238" t="s">
        <v>11909</v>
      </c>
      <c r="G4238" t="s">
        <v>287</v>
      </c>
      <c r="H4238" t="s">
        <v>149</v>
      </c>
      <c r="I4238" t="s">
        <v>136</v>
      </c>
      <c r="J4238" t="s">
        <v>3</v>
      </c>
      <c r="K4238" t="s">
        <v>138</v>
      </c>
      <c r="L4238" t="s">
        <v>11910</v>
      </c>
      <c r="M4238" t="s">
        <v>11911</v>
      </c>
      <c r="N4238" s="26">
        <v>2.1016666659999999</v>
      </c>
      <c r="O4238">
        <v>0</v>
      </c>
      <c r="P4238">
        <v>0</v>
      </c>
      <c r="Q4238">
        <v>0</v>
      </c>
      <c r="R4238">
        <v>2</v>
      </c>
      <c r="S4238">
        <v>1</v>
      </c>
      <c r="T4238">
        <v>49</v>
      </c>
      <c r="U4238">
        <v>1</v>
      </c>
      <c r="V4238">
        <v>0</v>
      </c>
      <c r="W4238" s="26">
        <v>0</v>
      </c>
      <c r="X4238" s="26">
        <v>0</v>
      </c>
      <c r="Y4238" s="26">
        <v>0</v>
      </c>
      <c r="Z4238" s="26">
        <v>1.2746191996632334</v>
      </c>
      <c r="AA4238" s="26">
        <v>200.41729576998961</v>
      </c>
      <c r="AB4238" s="26">
        <v>156.97192372030378</v>
      </c>
      <c r="AC4238" s="26">
        <v>351.50593991369146</v>
      </c>
      <c r="AD4238" s="26">
        <v>0</v>
      </c>
      <c r="AE4238" s="26">
        <v>710.16977860364807</v>
      </c>
    </row>
    <row r="4239" spans="1:31" x14ac:dyDescent="0.3">
      <c r="A4239">
        <v>2766985</v>
      </c>
      <c r="B4239">
        <v>1</v>
      </c>
      <c r="C4239" t="s">
        <v>80</v>
      </c>
      <c r="D4239" t="s">
        <v>91</v>
      </c>
      <c r="E4239" t="s">
        <v>146</v>
      </c>
      <c r="F4239" t="s">
        <v>11912</v>
      </c>
      <c r="G4239" t="s">
        <v>186</v>
      </c>
      <c r="H4239" t="s">
        <v>149</v>
      </c>
      <c r="I4239" t="s">
        <v>136</v>
      </c>
      <c r="J4239" t="s">
        <v>137</v>
      </c>
      <c r="K4239" t="s">
        <v>187</v>
      </c>
      <c r="L4239" t="s">
        <v>11913</v>
      </c>
      <c r="M4239" t="s">
        <v>11914</v>
      </c>
      <c r="N4239" s="26">
        <v>4.7766666659999997</v>
      </c>
      <c r="O4239">
        <v>0</v>
      </c>
      <c r="P4239">
        <v>25</v>
      </c>
      <c r="Q4239">
        <v>0</v>
      </c>
      <c r="R4239">
        <v>0</v>
      </c>
      <c r="S4239">
        <v>0</v>
      </c>
      <c r="T4239">
        <v>4</v>
      </c>
      <c r="U4239">
        <v>0</v>
      </c>
      <c r="V4239">
        <v>0</v>
      </c>
      <c r="W4239" s="26">
        <v>0</v>
      </c>
      <c r="X4239" s="26">
        <v>19.105164993433142</v>
      </c>
      <c r="Y4239" s="26">
        <v>0</v>
      </c>
      <c r="Z4239" s="26">
        <v>0</v>
      </c>
      <c r="AA4239" s="26">
        <v>0</v>
      </c>
      <c r="AB4239" s="26">
        <v>4.1770155258991108</v>
      </c>
      <c r="AC4239" s="26">
        <v>0</v>
      </c>
      <c r="AD4239" s="26">
        <v>0</v>
      </c>
      <c r="AE4239" s="26">
        <v>23.282180519332254</v>
      </c>
    </row>
    <row r="4240" spans="1:31" x14ac:dyDescent="0.3">
      <c r="A4240">
        <v>2767423</v>
      </c>
      <c r="B4240">
        <v>1</v>
      </c>
      <c r="C4240" t="s">
        <v>80</v>
      </c>
      <c r="D4240" t="s">
        <v>106</v>
      </c>
      <c r="E4240" t="s">
        <v>157</v>
      </c>
      <c r="F4240" t="s">
        <v>2619</v>
      </c>
      <c r="G4240" t="s">
        <v>159</v>
      </c>
      <c r="H4240" t="s">
        <v>149</v>
      </c>
      <c r="I4240" t="s">
        <v>136</v>
      </c>
      <c r="J4240" t="s">
        <v>137</v>
      </c>
      <c r="K4240" t="s">
        <v>138</v>
      </c>
      <c r="L4240" t="s">
        <v>11915</v>
      </c>
      <c r="M4240" t="s">
        <v>11916</v>
      </c>
      <c r="N4240" s="26">
        <v>0.16388888800000001</v>
      </c>
      <c r="O4240">
        <v>2</v>
      </c>
      <c r="P4240">
        <v>4</v>
      </c>
      <c r="Q4240">
        <v>67</v>
      </c>
      <c r="R4240">
        <v>344</v>
      </c>
      <c r="S4240">
        <v>28</v>
      </c>
      <c r="T4240">
        <v>61</v>
      </c>
      <c r="U4240">
        <v>0</v>
      </c>
      <c r="V4240">
        <v>0</v>
      </c>
      <c r="W4240" s="26">
        <v>9.0117652507912344E-2</v>
      </c>
      <c r="X4240" s="26">
        <v>0.19885352517475358</v>
      </c>
      <c r="Y4240" s="26">
        <v>58.601317925145104</v>
      </c>
      <c r="Z4240" s="26">
        <v>4.6248506744425937</v>
      </c>
      <c r="AA4240" s="26">
        <v>6.833155316162264</v>
      </c>
      <c r="AB4240" s="26">
        <v>2.7846618889129733</v>
      </c>
      <c r="AC4240" s="26">
        <v>0</v>
      </c>
      <c r="AD4240" s="26">
        <v>0</v>
      </c>
      <c r="AE4240" s="26">
        <v>73.132956982345604</v>
      </c>
    </row>
    <row r="4241" spans="1:31" x14ac:dyDescent="0.3">
      <c r="A4241">
        <v>2767732</v>
      </c>
      <c r="B4241">
        <v>1</v>
      </c>
      <c r="C4241" t="s">
        <v>80</v>
      </c>
      <c r="D4241" t="s">
        <v>99</v>
      </c>
      <c r="E4241" t="s">
        <v>170</v>
      </c>
      <c r="F4241" t="s">
        <v>11917</v>
      </c>
      <c r="G4241" t="s">
        <v>204</v>
      </c>
      <c r="H4241" t="s">
        <v>135</v>
      </c>
      <c r="I4241" t="s">
        <v>136</v>
      </c>
      <c r="J4241" t="s">
        <v>137</v>
      </c>
      <c r="K4241" t="s">
        <v>138</v>
      </c>
      <c r="L4241" t="s">
        <v>11918</v>
      </c>
      <c r="M4241" t="s">
        <v>11919</v>
      </c>
      <c r="N4241" s="26">
        <v>0.77694444399999996</v>
      </c>
      <c r="O4241">
        <v>0</v>
      </c>
      <c r="P4241">
        <v>15</v>
      </c>
      <c r="Q4241">
        <v>0</v>
      </c>
      <c r="R4241">
        <v>0</v>
      </c>
      <c r="S4241">
        <v>0</v>
      </c>
      <c r="T4241">
        <v>3</v>
      </c>
      <c r="U4241">
        <v>0</v>
      </c>
      <c r="V4241">
        <v>0</v>
      </c>
      <c r="W4241" s="26">
        <v>0</v>
      </c>
      <c r="X4241" s="26">
        <v>1.7358865221781621</v>
      </c>
      <c r="Y4241" s="26">
        <v>0</v>
      </c>
      <c r="Z4241" s="26">
        <v>0</v>
      </c>
      <c r="AA4241" s="26">
        <v>0</v>
      </c>
      <c r="AB4241" s="26">
        <v>0.35171671562558104</v>
      </c>
      <c r="AC4241" s="26">
        <v>0</v>
      </c>
      <c r="AD4241" s="26">
        <v>0</v>
      </c>
      <c r="AE4241" s="26">
        <v>2.087603237803743</v>
      </c>
    </row>
    <row r="4242" spans="1:31" x14ac:dyDescent="0.3">
      <c r="A4242">
        <v>2767738</v>
      </c>
      <c r="B4242">
        <v>1</v>
      </c>
      <c r="C4242" t="s">
        <v>80</v>
      </c>
      <c r="D4242" t="s">
        <v>82</v>
      </c>
      <c r="E4242" t="s">
        <v>170</v>
      </c>
      <c r="F4242" t="s">
        <v>5552</v>
      </c>
      <c r="G4242" t="s">
        <v>204</v>
      </c>
      <c r="H4242" t="s">
        <v>135</v>
      </c>
      <c r="I4242" t="s">
        <v>136</v>
      </c>
      <c r="J4242" t="s">
        <v>137</v>
      </c>
      <c r="K4242" t="s">
        <v>138</v>
      </c>
      <c r="L4242" t="s">
        <v>11920</v>
      </c>
      <c r="M4242" t="s">
        <v>11921</v>
      </c>
      <c r="N4242" s="26">
        <v>1.771666666</v>
      </c>
      <c r="O4242">
        <v>0</v>
      </c>
      <c r="P4242">
        <v>139</v>
      </c>
      <c r="Q4242">
        <v>0</v>
      </c>
      <c r="R4242">
        <v>0</v>
      </c>
      <c r="S4242">
        <v>0</v>
      </c>
      <c r="T4242">
        <v>4</v>
      </c>
      <c r="U4242">
        <v>0</v>
      </c>
      <c r="V4242">
        <v>0</v>
      </c>
      <c r="W4242" s="26">
        <v>0</v>
      </c>
      <c r="X4242" s="26">
        <v>73.009235329704552</v>
      </c>
      <c r="Y4242" s="26">
        <v>0</v>
      </c>
      <c r="Z4242" s="26">
        <v>0</v>
      </c>
      <c r="AA4242" s="26">
        <v>0</v>
      </c>
      <c r="AB4242" s="26">
        <v>0.41594934851762333</v>
      </c>
      <c r="AC4242" s="26">
        <v>0</v>
      </c>
      <c r="AD4242" s="26">
        <v>0</v>
      </c>
      <c r="AE4242" s="26">
        <v>73.42518467822218</v>
      </c>
    </row>
    <row r="4243" spans="1:31" x14ac:dyDescent="0.3">
      <c r="A4243">
        <v>2767360</v>
      </c>
      <c r="B4243">
        <v>1</v>
      </c>
      <c r="C4243" t="s">
        <v>81</v>
      </c>
      <c r="D4243" t="s">
        <v>118</v>
      </c>
      <c r="E4243" t="s">
        <v>170</v>
      </c>
      <c r="F4243" t="s">
        <v>11922</v>
      </c>
      <c r="G4243" t="s">
        <v>143</v>
      </c>
      <c r="H4243" t="s">
        <v>135</v>
      </c>
      <c r="I4243" t="s">
        <v>136</v>
      </c>
      <c r="J4243" t="s">
        <v>137</v>
      </c>
      <c r="K4243" t="s">
        <v>138</v>
      </c>
      <c r="L4243" t="s">
        <v>11923</v>
      </c>
      <c r="M4243" t="s">
        <v>11924</v>
      </c>
      <c r="N4243" s="26">
        <v>1.102222222</v>
      </c>
      <c r="O4243">
        <v>0</v>
      </c>
      <c r="P4243">
        <v>4</v>
      </c>
      <c r="Q4243">
        <v>0</v>
      </c>
      <c r="R4243">
        <v>1</v>
      </c>
      <c r="S4243">
        <v>0</v>
      </c>
      <c r="T4243">
        <v>1</v>
      </c>
      <c r="U4243">
        <v>0</v>
      </c>
      <c r="V4243">
        <v>0</v>
      </c>
      <c r="W4243" s="26">
        <v>0</v>
      </c>
      <c r="X4243" s="26">
        <v>1.0354151469209625</v>
      </c>
      <c r="Y4243" s="26">
        <v>0</v>
      </c>
      <c r="Z4243" s="26">
        <v>2.8508372967683913E-2</v>
      </c>
      <c r="AA4243" s="26">
        <v>0</v>
      </c>
      <c r="AB4243" s="26">
        <v>0</v>
      </c>
      <c r="AC4243" s="26">
        <v>0</v>
      </c>
      <c r="AD4243" s="26">
        <v>0</v>
      </c>
      <c r="AE4243" s="26">
        <v>1.0639235198886463</v>
      </c>
    </row>
    <row r="4244" spans="1:31" x14ac:dyDescent="0.3">
      <c r="A4244">
        <v>2767503</v>
      </c>
      <c r="B4244">
        <v>1</v>
      </c>
      <c r="C4244" t="s">
        <v>80</v>
      </c>
      <c r="D4244" t="s">
        <v>93</v>
      </c>
      <c r="E4244" t="s">
        <v>146</v>
      </c>
      <c r="F4244" t="s">
        <v>11925</v>
      </c>
      <c r="G4244" t="s">
        <v>159</v>
      </c>
      <c r="H4244" t="s">
        <v>149</v>
      </c>
      <c r="I4244" t="s">
        <v>136</v>
      </c>
      <c r="J4244" t="s">
        <v>137</v>
      </c>
      <c r="K4244" t="s">
        <v>138</v>
      </c>
      <c r="L4244" t="s">
        <v>11926</v>
      </c>
      <c r="M4244" t="s">
        <v>11927</v>
      </c>
      <c r="N4244" s="26">
        <v>1.3233333329999999</v>
      </c>
      <c r="O4244">
        <v>0</v>
      </c>
      <c r="P4244">
        <v>241</v>
      </c>
      <c r="Q4244">
        <v>0</v>
      </c>
      <c r="R4244">
        <v>0</v>
      </c>
      <c r="S4244">
        <v>0</v>
      </c>
      <c r="T4244">
        <v>9</v>
      </c>
      <c r="U4244">
        <v>0</v>
      </c>
      <c r="V4244">
        <v>0</v>
      </c>
      <c r="W4244" s="26">
        <v>0</v>
      </c>
      <c r="X4244" s="26">
        <v>75.792023971899738</v>
      </c>
      <c r="Y4244" s="26">
        <v>0</v>
      </c>
      <c r="Z4244" s="26">
        <v>0</v>
      </c>
      <c r="AA4244" s="26">
        <v>0</v>
      </c>
      <c r="AB4244" s="26">
        <v>8.9067581411922365</v>
      </c>
      <c r="AC4244" s="26">
        <v>0</v>
      </c>
      <c r="AD4244" s="26">
        <v>0</v>
      </c>
      <c r="AE4244" s="26">
        <v>84.69878211309198</v>
      </c>
    </row>
    <row r="4245" spans="1:31" x14ac:dyDescent="0.3">
      <c r="A4245">
        <v>2767005</v>
      </c>
      <c r="B4245">
        <v>1</v>
      </c>
      <c r="C4245" t="s">
        <v>81</v>
      </c>
      <c r="D4245" t="s">
        <v>122</v>
      </c>
      <c r="E4245" t="s">
        <v>141</v>
      </c>
      <c r="F4245" t="s">
        <v>11928</v>
      </c>
      <c r="G4245" t="s">
        <v>186</v>
      </c>
      <c r="H4245" t="s">
        <v>135</v>
      </c>
      <c r="I4245" t="s">
        <v>136</v>
      </c>
      <c r="J4245" t="s">
        <v>137</v>
      </c>
      <c r="K4245" t="s">
        <v>187</v>
      </c>
      <c r="L4245" t="s">
        <v>11929</v>
      </c>
      <c r="M4245" t="s">
        <v>11930</v>
      </c>
      <c r="N4245" s="26">
        <v>8.92</v>
      </c>
      <c r="O4245">
        <v>0</v>
      </c>
      <c r="P4245">
        <v>401</v>
      </c>
      <c r="Q4245">
        <v>0</v>
      </c>
      <c r="R4245">
        <v>1</v>
      </c>
      <c r="S4245">
        <v>0</v>
      </c>
      <c r="T4245">
        <v>24</v>
      </c>
      <c r="U4245">
        <v>0</v>
      </c>
      <c r="V4245">
        <v>0</v>
      </c>
      <c r="W4245" s="26">
        <v>0</v>
      </c>
      <c r="X4245" s="26">
        <v>925.2356748322419</v>
      </c>
      <c r="Y4245" s="26">
        <v>0</v>
      </c>
      <c r="Z4245" s="26">
        <v>0</v>
      </c>
      <c r="AA4245" s="26">
        <v>0</v>
      </c>
      <c r="AB4245" s="26">
        <v>328.41992058674356</v>
      </c>
      <c r="AC4245" s="26">
        <v>0</v>
      </c>
      <c r="AD4245" s="26">
        <v>0</v>
      </c>
      <c r="AE4245" s="26">
        <v>1253.6555954189855</v>
      </c>
    </row>
    <row r="4246" spans="1:31" x14ac:dyDescent="0.3">
      <c r="A4246">
        <v>2767254</v>
      </c>
      <c r="B4246">
        <v>1</v>
      </c>
      <c r="C4246" t="s">
        <v>80</v>
      </c>
      <c r="D4246" t="s">
        <v>96</v>
      </c>
      <c r="E4246" t="s">
        <v>132</v>
      </c>
      <c r="F4246" t="s">
        <v>11931</v>
      </c>
      <c r="G4246" t="s">
        <v>287</v>
      </c>
      <c r="H4246" t="s">
        <v>135</v>
      </c>
      <c r="I4246" t="s">
        <v>136</v>
      </c>
      <c r="J4246" t="s">
        <v>3</v>
      </c>
      <c r="K4246" t="s">
        <v>138</v>
      </c>
      <c r="L4246" t="s">
        <v>11932</v>
      </c>
      <c r="M4246" t="s">
        <v>11933</v>
      </c>
      <c r="N4246" s="26">
        <v>7.1886111110000002</v>
      </c>
      <c r="O4246">
        <v>0</v>
      </c>
      <c r="P4246">
        <v>1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 s="26">
        <v>0</v>
      </c>
      <c r="X4246" s="26">
        <v>2.7151315425526796</v>
      </c>
      <c r="Y4246" s="26">
        <v>0</v>
      </c>
      <c r="Z4246" s="26">
        <v>0</v>
      </c>
      <c r="AA4246" s="26">
        <v>0</v>
      </c>
      <c r="AB4246" s="26">
        <v>0</v>
      </c>
      <c r="AC4246" s="26">
        <v>0</v>
      </c>
      <c r="AD4246" s="26">
        <v>0</v>
      </c>
      <c r="AE4246" s="26">
        <v>2.7151315425526796</v>
      </c>
    </row>
    <row r="4247" spans="1:31" x14ac:dyDescent="0.3">
      <c r="A4247">
        <v>2767111</v>
      </c>
      <c r="B4247">
        <v>1</v>
      </c>
      <c r="C4247" t="s">
        <v>80</v>
      </c>
      <c r="D4247" t="s">
        <v>95</v>
      </c>
      <c r="E4247" t="s">
        <v>132</v>
      </c>
      <c r="F4247" t="s">
        <v>11934</v>
      </c>
      <c r="G4247" t="s">
        <v>197</v>
      </c>
      <c r="H4247" t="s">
        <v>135</v>
      </c>
      <c r="I4247" t="s">
        <v>136</v>
      </c>
      <c r="J4247" t="s">
        <v>137</v>
      </c>
      <c r="K4247" t="s">
        <v>138</v>
      </c>
      <c r="L4247" t="s">
        <v>11935</v>
      </c>
      <c r="M4247" t="s">
        <v>11936</v>
      </c>
      <c r="N4247" s="26">
        <v>1.797222222</v>
      </c>
      <c r="O4247">
        <v>0</v>
      </c>
      <c r="P4247">
        <v>6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 s="26">
        <v>0</v>
      </c>
      <c r="X4247" s="26">
        <v>2.6972244037646065</v>
      </c>
      <c r="Y4247" s="26">
        <v>0</v>
      </c>
      <c r="Z4247" s="26">
        <v>0</v>
      </c>
      <c r="AA4247" s="26">
        <v>0</v>
      </c>
      <c r="AB4247" s="26">
        <v>0</v>
      </c>
      <c r="AC4247" s="26">
        <v>0</v>
      </c>
      <c r="AD4247" s="26">
        <v>0</v>
      </c>
      <c r="AE4247" s="26">
        <v>2.6972244037646065</v>
      </c>
    </row>
    <row r="4248" spans="1:31" x14ac:dyDescent="0.3">
      <c r="A4248">
        <v>2767080</v>
      </c>
      <c r="B4248">
        <v>1</v>
      </c>
      <c r="C4248" t="s">
        <v>80</v>
      </c>
      <c r="D4248" t="s">
        <v>104</v>
      </c>
      <c r="E4248" t="s">
        <v>157</v>
      </c>
      <c r="F4248" t="s">
        <v>11937</v>
      </c>
      <c r="G4248" t="s">
        <v>186</v>
      </c>
      <c r="H4248" t="s">
        <v>149</v>
      </c>
      <c r="I4248" t="s">
        <v>136</v>
      </c>
      <c r="J4248" t="s">
        <v>137</v>
      </c>
      <c r="K4248" t="s">
        <v>187</v>
      </c>
      <c r="L4248" t="s">
        <v>11938</v>
      </c>
      <c r="M4248" t="s">
        <v>11939</v>
      </c>
      <c r="N4248" s="26">
        <v>3.736111111</v>
      </c>
      <c r="O4248">
        <v>11</v>
      </c>
      <c r="P4248">
        <v>408</v>
      </c>
      <c r="Q4248">
        <v>11</v>
      </c>
      <c r="R4248">
        <v>26</v>
      </c>
      <c r="S4248">
        <v>16</v>
      </c>
      <c r="T4248">
        <v>84</v>
      </c>
      <c r="U4248">
        <v>0</v>
      </c>
      <c r="V4248">
        <v>0</v>
      </c>
      <c r="W4248" s="26">
        <v>103.26943382937282</v>
      </c>
      <c r="X4248" s="26">
        <v>938.50336421599479</v>
      </c>
      <c r="Y4248" s="26">
        <v>7.5955135323820295</v>
      </c>
      <c r="Z4248" s="26">
        <v>12.902631429552471</v>
      </c>
      <c r="AA4248" s="26">
        <v>284.04046389437082</v>
      </c>
      <c r="AB4248" s="26">
        <v>461.11276820637437</v>
      </c>
      <c r="AC4248" s="26">
        <v>0</v>
      </c>
      <c r="AD4248" s="26">
        <v>0</v>
      </c>
      <c r="AE4248" s="26">
        <v>1807.4241751080472</v>
      </c>
    </row>
    <row r="4249" spans="1:31" x14ac:dyDescent="0.3">
      <c r="A4249">
        <v>2767389</v>
      </c>
      <c r="B4249">
        <v>1</v>
      </c>
      <c r="C4249" t="s">
        <v>80</v>
      </c>
      <c r="D4249" t="s">
        <v>96</v>
      </c>
      <c r="E4249" t="s">
        <v>132</v>
      </c>
      <c r="F4249" t="s">
        <v>11940</v>
      </c>
      <c r="G4249" t="s">
        <v>134</v>
      </c>
      <c r="H4249" t="s">
        <v>135</v>
      </c>
      <c r="I4249" t="s">
        <v>136</v>
      </c>
      <c r="J4249" t="s">
        <v>137</v>
      </c>
      <c r="K4249" t="s">
        <v>138</v>
      </c>
      <c r="L4249" t="s">
        <v>11941</v>
      </c>
      <c r="M4249" t="s">
        <v>11942</v>
      </c>
      <c r="N4249" s="26">
        <v>5.8547222220000004</v>
      </c>
      <c r="O4249">
        <v>0</v>
      </c>
      <c r="P4249">
        <v>1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 s="26">
        <v>0</v>
      </c>
      <c r="X4249" s="26">
        <v>0</v>
      </c>
      <c r="Y4249" s="26">
        <v>0</v>
      </c>
      <c r="Z4249" s="26">
        <v>0</v>
      </c>
      <c r="AA4249" s="26">
        <v>0</v>
      </c>
      <c r="AB4249" s="26">
        <v>0</v>
      </c>
      <c r="AC4249" s="26">
        <v>0</v>
      </c>
      <c r="AD4249" s="26">
        <v>0</v>
      </c>
      <c r="AE4249" s="26">
        <v>0</v>
      </c>
    </row>
    <row r="4250" spans="1:31" x14ac:dyDescent="0.3">
      <c r="A4250">
        <v>2767243</v>
      </c>
      <c r="B4250">
        <v>1</v>
      </c>
      <c r="C4250" t="s">
        <v>80</v>
      </c>
      <c r="D4250" t="s">
        <v>90</v>
      </c>
      <c r="E4250" t="s">
        <v>132</v>
      </c>
      <c r="F4250" t="s">
        <v>11943</v>
      </c>
      <c r="G4250" t="s">
        <v>134</v>
      </c>
      <c r="H4250" t="s">
        <v>135</v>
      </c>
      <c r="I4250" t="s">
        <v>136</v>
      </c>
      <c r="J4250" t="s">
        <v>137</v>
      </c>
      <c r="K4250" t="s">
        <v>138</v>
      </c>
      <c r="L4250" t="s">
        <v>11944</v>
      </c>
      <c r="M4250" t="s">
        <v>11945</v>
      </c>
      <c r="N4250" s="26">
        <v>2.559722222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1</v>
      </c>
      <c r="U4250">
        <v>0</v>
      </c>
      <c r="V4250">
        <v>0</v>
      </c>
      <c r="W4250" s="26">
        <v>0</v>
      </c>
      <c r="X4250" s="26">
        <v>0</v>
      </c>
      <c r="Y4250" s="26">
        <v>0</v>
      </c>
      <c r="Z4250" s="26">
        <v>0</v>
      </c>
      <c r="AA4250" s="26">
        <v>0</v>
      </c>
      <c r="AB4250" s="26">
        <v>21.500266297005371</v>
      </c>
      <c r="AC4250" s="26">
        <v>0</v>
      </c>
      <c r="AD4250" s="26">
        <v>0</v>
      </c>
      <c r="AE4250" s="26">
        <v>21.500266297005371</v>
      </c>
    </row>
    <row r="4251" spans="1:31" x14ac:dyDescent="0.3">
      <c r="A4251">
        <v>2767180</v>
      </c>
      <c r="B4251">
        <v>1</v>
      </c>
      <c r="C4251" t="s">
        <v>81</v>
      </c>
      <c r="D4251" t="s">
        <v>113</v>
      </c>
      <c r="E4251" t="s">
        <v>152</v>
      </c>
      <c r="F4251" t="s">
        <v>7449</v>
      </c>
      <c r="G4251" t="s">
        <v>159</v>
      </c>
      <c r="H4251" t="s">
        <v>149</v>
      </c>
      <c r="I4251" t="s">
        <v>136</v>
      </c>
      <c r="J4251" t="s">
        <v>137</v>
      </c>
      <c r="K4251" t="s">
        <v>138</v>
      </c>
      <c r="L4251" t="s">
        <v>11946</v>
      </c>
      <c r="M4251" t="s">
        <v>11947</v>
      </c>
      <c r="N4251" s="26">
        <v>6.4069444439999996</v>
      </c>
      <c r="O4251">
        <v>0</v>
      </c>
      <c r="P4251">
        <v>3</v>
      </c>
      <c r="Q4251">
        <v>3</v>
      </c>
      <c r="R4251">
        <v>99</v>
      </c>
      <c r="S4251">
        <v>0</v>
      </c>
      <c r="T4251">
        <v>1</v>
      </c>
      <c r="U4251">
        <v>0</v>
      </c>
      <c r="V4251">
        <v>0</v>
      </c>
      <c r="W4251" s="26">
        <v>0</v>
      </c>
      <c r="X4251" s="26">
        <v>3.0091016352061839</v>
      </c>
      <c r="Y4251" s="26">
        <v>4.2895310517791794</v>
      </c>
      <c r="Z4251" s="26">
        <v>75.198427511865248</v>
      </c>
      <c r="AA4251" s="26">
        <v>0</v>
      </c>
      <c r="AB4251" s="26">
        <v>7.0078543085205552E-4</v>
      </c>
      <c r="AC4251" s="26">
        <v>0</v>
      </c>
      <c r="AD4251" s="26">
        <v>0</v>
      </c>
      <c r="AE4251" s="26">
        <v>82.497760984281456</v>
      </c>
    </row>
    <row r="4252" spans="1:31" x14ac:dyDescent="0.3">
      <c r="A4252">
        <v>2767074</v>
      </c>
      <c r="B4252">
        <v>1</v>
      </c>
      <c r="C4252" t="s">
        <v>81</v>
      </c>
      <c r="D4252" t="s">
        <v>127</v>
      </c>
      <c r="E4252" t="s">
        <v>146</v>
      </c>
      <c r="F4252" t="s">
        <v>11948</v>
      </c>
      <c r="G4252" t="s">
        <v>148</v>
      </c>
      <c r="H4252" t="s">
        <v>149</v>
      </c>
      <c r="I4252" t="s">
        <v>136</v>
      </c>
      <c r="J4252" t="s">
        <v>137</v>
      </c>
      <c r="K4252" t="s">
        <v>138</v>
      </c>
      <c r="L4252" t="s">
        <v>11949</v>
      </c>
      <c r="M4252" t="s">
        <v>11950</v>
      </c>
      <c r="N4252" s="26">
        <v>1.0625</v>
      </c>
      <c r="O4252">
        <v>0</v>
      </c>
      <c r="P4252">
        <v>0</v>
      </c>
      <c r="Q4252">
        <v>9</v>
      </c>
      <c r="R4252">
        <v>0</v>
      </c>
      <c r="S4252">
        <v>0</v>
      </c>
      <c r="T4252">
        <v>0</v>
      </c>
      <c r="U4252">
        <v>0</v>
      </c>
      <c r="V4252">
        <v>0</v>
      </c>
      <c r="W4252" s="26">
        <v>0</v>
      </c>
      <c r="X4252" s="26">
        <v>0</v>
      </c>
      <c r="Y4252" s="26">
        <v>1.1903167474420395</v>
      </c>
      <c r="Z4252" s="26">
        <v>0</v>
      </c>
      <c r="AA4252" s="26">
        <v>0</v>
      </c>
      <c r="AB4252" s="26">
        <v>0</v>
      </c>
      <c r="AC4252" s="26">
        <v>0</v>
      </c>
      <c r="AD4252" s="26">
        <v>0</v>
      </c>
      <c r="AE4252" s="26">
        <v>1.1903167474420395</v>
      </c>
    </row>
    <row r="4253" spans="1:31" x14ac:dyDescent="0.3">
      <c r="A4253">
        <v>2767326</v>
      </c>
      <c r="B4253">
        <v>1</v>
      </c>
      <c r="C4253" t="s">
        <v>81</v>
      </c>
      <c r="D4253" t="s">
        <v>112</v>
      </c>
      <c r="E4253" t="s">
        <v>170</v>
      </c>
      <c r="F4253" t="s">
        <v>1325</v>
      </c>
      <c r="G4253" t="s">
        <v>143</v>
      </c>
      <c r="H4253" t="s">
        <v>135</v>
      </c>
      <c r="I4253" t="s">
        <v>136</v>
      </c>
      <c r="J4253" t="s">
        <v>137</v>
      </c>
      <c r="K4253" t="s">
        <v>138</v>
      </c>
      <c r="L4253" t="s">
        <v>11951</v>
      </c>
      <c r="M4253" t="s">
        <v>11952</v>
      </c>
      <c r="N4253" s="26">
        <v>1.948055555</v>
      </c>
      <c r="O4253">
        <v>0</v>
      </c>
      <c r="P4253">
        <v>109</v>
      </c>
      <c r="Q4253">
        <v>0</v>
      </c>
      <c r="R4253">
        <v>0</v>
      </c>
      <c r="S4253">
        <v>0</v>
      </c>
      <c r="T4253">
        <v>9</v>
      </c>
      <c r="U4253">
        <v>0</v>
      </c>
      <c r="V4253">
        <v>0</v>
      </c>
      <c r="W4253" s="26">
        <v>0</v>
      </c>
      <c r="X4253" s="26">
        <v>41.337611536430536</v>
      </c>
      <c r="Y4253" s="26">
        <v>0</v>
      </c>
      <c r="Z4253" s="26">
        <v>0</v>
      </c>
      <c r="AA4253" s="26">
        <v>0</v>
      </c>
      <c r="AB4253" s="26">
        <v>18.340177449214067</v>
      </c>
      <c r="AC4253" s="26">
        <v>0</v>
      </c>
      <c r="AD4253" s="26">
        <v>0</v>
      </c>
      <c r="AE4253" s="26">
        <v>59.677788985644604</v>
      </c>
    </row>
    <row r="4254" spans="1:31" x14ac:dyDescent="0.3">
      <c r="A4254">
        <v>2767343</v>
      </c>
      <c r="B4254">
        <v>2</v>
      </c>
      <c r="C4254" t="s">
        <v>80</v>
      </c>
      <c r="D4254" t="s">
        <v>108</v>
      </c>
      <c r="E4254" t="s">
        <v>141</v>
      </c>
      <c r="F4254" t="s">
        <v>11953</v>
      </c>
      <c r="G4254" t="s">
        <v>197</v>
      </c>
      <c r="H4254" t="s">
        <v>135</v>
      </c>
      <c r="I4254" t="s">
        <v>136</v>
      </c>
      <c r="J4254" t="s">
        <v>137</v>
      </c>
      <c r="K4254" t="s">
        <v>138</v>
      </c>
      <c r="L4254" t="s">
        <v>11954</v>
      </c>
      <c r="M4254" t="s">
        <v>11955</v>
      </c>
      <c r="N4254" s="26">
        <v>0.60222222199999997</v>
      </c>
      <c r="O4254">
        <v>0</v>
      </c>
      <c r="P4254">
        <v>28</v>
      </c>
      <c r="Q4254">
        <v>0</v>
      </c>
      <c r="R4254">
        <v>32</v>
      </c>
      <c r="S4254">
        <v>0</v>
      </c>
      <c r="T4254">
        <v>20</v>
      </c>
      <c r="U4254">
        <v>0</v>
      </c>
      <c r="V4254">
        <v>0</v>
      </c>
      <c r="W4254" s="26">
        <v>0</v>
      </c>
      <c r="X4254" s="26">
        <v>4.701636533709415</v>
      </c>
      <c r="Y4254" s="26">
        <v>0</v>
      </c>
      <c r="Z4254" s="26">
        <v>0.9288569233292534</v>
      </c>
      <c r="AA4254" s="26">
        <v>0</v>
      </c>
      <c r="AB4254" s="26">
        <v>5.221517524205523</v>
      </c>
      <c r="AC4254" s="26">
        <v>0</v>
      </c>
      <c r="AD4254" s="26">
        <v>0</v>
      </c>
      <c r="AE4254" s="26">
        <v>10.852010981244192</v>
      </c>
    </row>
    <row r="4255" spans="1:31" x14ac:dyDescent="0.3">
      <c r="A4255">
        <v>2767575</v>
      </c>
      <c r="B4255">
        <v>1</v>
      </c>
      <c r="C4255" t="s">
        <v>81</v>
      </c>
      <c r="D4255" t="s">
        <v>123</v>
      </c>
      <c r="E4255" t="s">
        <v>157</v>
      </c>
      <c r="F4255" t="s">
        <v>1536</v>
      </c>
      <c r="G4255" t="s">
        <v>159</v>
      </c>
      <c r="H4255" t="s">
        <v>149</v>
      </c>
      <c r="I4255" t="s">
        <v>136</v>
      </c>
      <c r="J4255" t="s">
        <v>137</v>
      </c>
      <c r="K4255" t="s">
        <v>138</v>
      </c>
      <c r="L4255" t="s">
        <v>11956</v>
      </c>
      <c r="M4255" t="s">
        <v>11957</v>
      </c>
      <c r="N4255" s="26">
        <v>7.3055554999999994E-2</v>
      </c>
      <c r="O4255">
        <v>4</v>
      </c>
      <c r="P4255">
        <v>10</v>
      </c>
      <c r="Q4255">
        <v>83</v>
      </c>
      <c r="R4255">
        <v>92</v>
      </c>
      <c r="S4255">
        <v>11</v>
      </c>
      <c r="T4255">
        <v>12</v>
      </c>
      <c r="U4255">
        <v>0</v>
      </c>
      <c r="V4255">
        <v>0</v>
      </c>
      <c r="W4255" s="26">
        <v>0</v>
      </c>
      <c r="X4255" s="26">
        <v>5.7912846343333338E-2</v>
      </c>
      <c r="Y4255" s="26">
        <v>1.2360089298794379</v>
      </c>
      <c r="Z4255" s="26">
        <v>1.8651486794327192</v>
      </c>
      <c r="AA4255" s="26">
        <v>3.1838408532505746</v>
      </c>
      <c r="AB4255" s="26">
        <v>0</v>
      </c>
      <c r="AC4255" s="26">
        <v>0</v>
      </c>
      <c r="AD4255" s="26">
        <v>0</v>
      </c>
      <c r="AE4255" s="26">
        <v>6.3429113089060651</v>
      </c>
    </row>
    <row r="4256" spans="1:31" x14ac:dyDescent="0.3">
      <c r="A4256">
        <v>2767137</v>
      </c>
      <c r="B4256">
        <v>1</v>
      </c>
      <c r="C4256" t="s">
        <v>80</v>
      </c>
      <c r="D4256" t="s">
        <v>104</v>
      </c>
      <c r="E4256" t="s">
        <v>146</v>
      </c>
      <c r="F4256" t="s">
        <v>9656</v>
      </c>
      <c r="G4256" t="s">
        <v>628</v>
      </c>
      <c r="H4256" t="s">
        <v>149</v>
      </c>
      <c r="I4256" t="s">
        <v>136</v>
      </c>
      <c r="J4256" t="s">
        <v>137</v>
      </c>
      <c r="K4256" t="s">
        <v>187</v>
      </c>
      <c r="L4256" t="s">
        <v>11958</v>
      </c>
      <c r="M4256" t="s">
        <v>11959</v>
      </c>
      <c r="N4256" s="26">
        <v>6.7744444440000002</v>
      </c>
      <c r="O4256">
        <v>0</v>
      </c>
      <c r="P4256">
        <v>62</v>
      </c>
      <c r="Q4256">
        <v>0</v>
      </c>
      <c r="R4256">
        <v>27</v>
      </c>
      <c r="S4256">
        <v>0</v>
      </c>
      <c r="T4256">
        <v>21</v>
      </c>
      <c r="U4256">
        <v>1</v>
      </c>
      <c r="V4256">
        <v>1</v>
      </c>
      <c r="W4256" s="26">
        <v>0</v>
      </c>
      <c r="X4256" s="26">
        <v>183.62226758630828</v>
      </c>
      <c r="Y4256" s="26">
        <v>0</v>
      </c>
      <c r="Z4256" s="26">
        <v>8.5156378409291218</v>
      </c>
      <c r="AA4256" s="26">
        <v>0</v>
      </c>
      <c r="AB4256" s="26">
        <v>109.28688919729255</v>
      </c>
      <c r="AC4256" s="26">
        <v>416.3947069123783</v>
      </c>
      <c r="AD4256" s="26">
        <v>88.550125323023408</v>
      </c>
      <c r="AE4256" s="26">
        <v>806.36962685993171</v>
      </c>
    </row>
    <row r="4257" spans="1:31" x14ac:dyDescent="0.3">
      <c r="A4257">
        <v>2766928</v>
      </c>
      <c r="B4257">
        <v>1</v>
      </c>
      <c r="C4257" t="s">
        <v>80</v>
      </c>
      <c r="D4257" t="s">
        <v>86</v>
      </c>
      <c r="E4257" t="s">
        <v>175</v>
      </c>
      <c r="F4257" t="s">
        <v>11960</v>
      </c>
      <c r="G4257" t="s">
        <v>326</v>
      </c>
      <c r="H4257" t="s">
        <v>365</v>
      </c>
      <c r="I4257" t="s">
        <v>136</v>
      </c>
      <c r="J4257" t="s">
        <v>137</v>
      </c>
      <c r="K4257" t="s">
        <v>187</v>
      </c>
      <c r="L4257" t="s">
        <v>6744</v>
      </c>
      <c r="M4257" t="s">
        <v>6779</v>
      </c>
      <c r="N4257" s="26">
        <v>0.2</v>
      </c>
      <c r="O4257">
        <v>0</v>
      </c>
      <c r="P4257">
        <v>2981</v>
      </c>
      <c r="Q4257">
        <v>0</v>
      </c>
      <c r="R4257">
        <v>0</v>
      </c>
      <c r="S4257">
        <v>1</v>
      </c>
      <c r="T4257">
        <v>95</v>
      </c>
      <c r="U4257">
        <v>0</v>
      </c>
      <c r="V4257">
        <v>0</v>
      </c>
      <c r="W4257" s="26">
        <v>0</v>
      </c>
      <c r="X4257" s="26">
        <v>132.75844347380388</v>
      </c>
      <c r="Y4257" s="26">
        <v>0</v>
      </c>
      <c r="Z4257" s="26">
        <v>0</v>
      </c>
      <c r="AA4257" s="26">
        <v>53.965384420711622</v>
      </c>
      <c r="AB4257" s="26">
        <v>9.0323833683474</v>
      </c>
      <c r="AC4257" s="26">
        <v>0</v>
      </c>
      <c r="AD4257" s="26">
        <v>0</v>
      </c>
      <c r="AE4257" s="26">
        <v>195.75621126286291</v>
      </c>
    </row>
    <row r="4258" spans="1:31" x14ac:dyDescent="0.3">
      <c r="A4258">
        <v>2767661</v>
      </c>
      <c r="B4258">
        <v>1</v>
      </c>
      <c r="C4258" t="s">
        <v>81</v>
      </c>
      <c r="D4258" t="s">
        <v>117</v>
      </c>
      <c r="E4258" t="s">
        <v>157</v>
      </c>
      <c r="F4258" t="s">
        <v>11961</v>
      </c>
      <c r="G4258" t="s">
        <v>143</v>
      </c>
      <c r="H4258" t="s">
        <v>149</v>
      </c>
      <c r="I4258" t="s">
        <v>136</v>
      </c>
      <c r="J4258" t="s">
        <v>137</v>
      </c>
      <c r="K4258" t="s">
        <v>138</v>
      </c>
      <c r="L4258" t="s">
        <v>11962</v>
      </c>
      <c r="M4258" t="s">
        <v>11963</v>
      </c>
      <c r="N4258" s="26">
        <v>1.047222222</v>
      </c>
      <c r="O4258">
        <v>6</v>
      </c>
      <c r="P4258">
        <v>451</v>
      </c>
      <c r="Q4258">
        <v>39</v>
      </c>
      <c r="R4258">
        <v>49</v>
      </c>
      <c r="S4258">
        <v>14</v>
      </c>
      <c r="T4258">
        <v>29</v>
      </c>
      <c r="U4258">
        <v>3</v>
      </c>
      <c r="V4258">
        <v>0</v>
      </c>
      <c r="W4258" s="26">
        <v>115.80459515610937</v>
      </c>
      <c r="X4258" s="26">
        <v>5.9424255435700379</v>
      </c>
      <c r="Y4258" s="26">
        <v>21.801540022560321</v>
      </c>
      <c r="Z4258" s="26">
        <v>1.1511197770666666</v>
      </c>
      <c r="AA4258" s="26">
        <v>19.223985080579055</v>
      </c>
      <c r="AB4258" s="26">
        <v>7.3951977476705135</v>
      </c>
      <c r="AC4258" s="26">
        <v>176.65748889633278</v>
      </c>
      <c r="AD4258" s="26">
        <v>0</v>
      </c>
      <c r="AE4258" s="26">
        <v>347.97635222388874</v>
      </c>
    </row>
    <row r="4259" spans="1:31" x14ac:dyDescent="0.3">
      <c r="A4259">
        <v>2767263</v>
      </c>
      <c r="B4259">
        <v>1</v>
      </c>
      <c r="C4259" t="s">
        <v>81</v>
      </c>
      <c r="D4259" t="s">
        <v>120</v>
      </c>
      <c r="E4259" t="s">
        <v>157</v>
      </c>
      <c r="F4259" t="s">
        <v>3839</v>
      </c>
      <c r="G4259" t="s">
        <v>628</v>
      </c>
      <c r="H4259" t="s">
        <v>149</v>
      </c>
      <c r="I4259" t="s">
        <v>136</v>
      </c>
      <c r="J4259" t="s">
        <v>137</v>
      </c>
      <c r="K4259" t="s">
        <v>187</v>
      </c>
      <c r="L4259" t="s">
        <v>11964</v>
      </c>
      <c r="M4259" t="s">
        <v>11965</v>
      </c>
      <c r="N4259" s="26">
        <v>0.59361111099999997</v>
      </c>
      <c r="O4259">
        <v>2</v>
      </c>
      <c r="P4259">
        <v>322</v>
      </c>
      <c r="Q4259">
        <v>98</v>
      </c>
      <c r="R4259">
        <v>4</v>
      </c>
      <c r="S4259">
        <v>15</v>
      </c>
      <c r="T4259">
        <v>41</v>
      </c>
      <c r="U4259">
        <v>3</v>
      </c>
      <c r="V4259">
        <v>0</v>
      </c>
      <c r="W4259" s="26">
        <v>1.1092172173708978</v>
      </c>
      <c r="X4259" s="26">
        <v>49.783349308944302</v>
      </c>
      <c r="Y4259" s="26">
        <v>93.858907401944165</v>
      </c>
      <c r="Z4259" s="26">
        <v>0.80369862455928076</v>
      </c>
      <c r="AA4259" s="26">
        <v>13.560912789996472</v>
      </c>
      <c r="AB4259" s="26">
        <v>8.5275098438164854</v>
      </c>
      <c r="AC4259" s="26">
        <v>61.734413348078057</v>
      </c>
      <c r="AD4259" s="26">
        <v>0</v>
      </c>
      <c r="AE4259" s="26">
        <v>229.37800853470966</v>
      </c>
    </row>
    <row r="4260" spans="1:31" x14ac:dyDescent="0.3">
      <c r="A4260">
        <v>2767512</v>
      </c>
      <c r="B4260">
        <v>1</v>
      </c>
      <c r="C4260" t="s">
        <v>80</v>
      </c>
      <c r="D4260" t="s">
        <v>85</v>
      </c>
      <c r="E4260" t="s">
        <v>166</v>
      </c>
      <c r="F4260" t="s">
        <v>11966</v>
      </c>
      <c r="G4260" t="s">
        <v>143</v>
      </c>
      <c r="H4260" t="s">
        <v>135</v>
      </c>
      <c r="I4260" t="s">
        <v>136</v>
      </c>
      <c r="J4260" t="s">
        <v>137</v>
      </c>
      <c r="K4260" t="s">
        <v>138</v>
      </c>
      <c r="L4260" t="s">
        <v>11967</v>
      </c>
      <c r="M4260" t="s">
        <v>11968</v>
      </c>
      <c r="N4260" s="26">
        <v>0.82722222199999995</v>
      </c>
      <c r="O4260">
        <v>0</v>
      </c>
      <c r="P4260">
        <v>119</v>
      </c>
      <c r="Q4260">
        <v>0</v>
      </c>
      <c r="R4260">
        <v>0</v>
      </c>
      <c r="S4260">
        <v>0</v>
      </c>
      <c r="T4260">
        <v>9</v>
      </c>
      <c r="U4260">
        <v>0</v>
      </c>
      <c r="V4260">
        <v>0</v>
      </c>
      <c r="W4260" s="26">
        <v>0</v>
      </c>
      <c r="X4260" s="26">
        <v>23.591788541528274</v>
      </c>
      <c r="Y4260" s="26">
        <v>0</v>
      </c>
      <c r="Z4260" s="26">
        <v>0</v>
      </c>
      <c r="AA4260" s="26">
        <v>0</v>
      </c>
      <c r="AB4260" s="26">
        <v>2.146496897702638</v>
      </c>
      <c r="AC4260" s="26">
        <v>0</v>
      </c>
      <c r="AD4260" s="26">
        <v>0</v>
      </c>
      <c r="AE4260" s="26">
        <v>25.738285439230911</v>
      </c>
    </row>
    <row r="4261" spans="1:31" x14ac:dyDescent="0.3">
      <c r="A4261">
        <v>2767349</v>
      </c>
      <c r="B4261">
        <v>1</v>
      </c>
      <c r="C4261" t="s">
        <v>80</v>
      </c>
      <c r="D4261" t="s">
        <v>103</v>
      </c>
      <c r="E4261" t="s">
        <v>141</v>
      </c>
      <c r="F4261" t="s">
        <v>11969</v>
      </c>
      <c r="G4261" t="s">
        <v>612</v>
      </c>
      <c r="H4261" t="s">
        <v>135</v>
      </c>
      <c r="I4261" t="s">
        <v>136</v>
      </c>
      <c r="J4261" t="s">
        <v>137</v>
      </c>
      <c r="K4261" t="s">
        <v>138</v>
      </c>
      <c r="L4261" t="s">
        <v>11970</v>
      </c>
      <c r="M4261" t="s">
        <v>11971</v>
      </c>
      <c r="N4261" s="26">
        <v>1.591111111</v>
      </c>
      <c r="O4261">
        <v>0</v>
      </c>
      <c r="P4261">
        <v>0</v>
      </c>
      <c r="Q4261">
        <v>0</v>
      </c>
      <c r="R4261">
        <v>6</v>
      </c>
      <c r="S4261">
        <v>0</v>
      </c>
      <c r="T4261">
        <v>4</v>
      </c>
      <c r="U4261">
        <v>0</v>
      </c>
      <c r="V4261">
        <v>0</v>
      </c>
      <c r="W4261" s="26">
        <v>0</v>
      </c>
      <c r="X4261" s="26">
        <v>0</v>
      </c>
      <c r="Y4261" s="26">
        <v>0</v>
      </c>
      <c r="Z4261" s="26">
        <v>0</v>
      </c>
      <c r="AA4261" s="26">
        <v>0</v>
      </c>
      <c r="AB4261" s="26">
        <v>9.1752018421859098</v>
      </c>
      <c r="AC4261" s="26">
        <v>0</v>
      </c>
      <c r="AD4261" s="26">
        <v>0</v>
      </c>
      <c r="AE4261" s="26">
        <v>9.1752018421859098</v>
      </c>
    </row>
    <row r="4262" spans="1:31" x14ac:dyDescent="0.3">
      <c r="A4262">
        <v>2767157</v>
      </c>
      <c r="B4262">
        <v>1</v>
      </c>
      <c r="C4262" t="s">
        <v>80</v>
      </c>
      <c r="D4262" t="s">
        <v>93</v>
      </c>
      <c r="E4262" t="s">
        <v>157</v>
      </c>
      <c r="F4262" t="s">
        <v>11972</v>
      </c>
      <c r="G4262" t="s">
        <v>628</v>
      </c>
      <c r="H4262" t="s">
        <v>149</v>
      </c>
      <c r="I4262" t="s">
        <v>136</v>
      </c>
      <c r="J4262" t="s">
        <v>137</v>
      </c>
      <c r="K4262" t="s">
        <v>187</v>
      </c>
      <c r="L4262" t="s">
        <v>11973</v>
      </c>
      <c r="M4262" t="s">
        <v>11974</v>
      </c>
      <c r="N4262" s="26">
        <v>3.3650000000000002</v>
      </c>
      <c r="O4262">
        <v>2</v>
      </c>
      <c r="P4262">
        <v>4899</v>
      </c>
      <c r="Q4262">
        <v>161</v>
      </c>
      <c r="R4262">
        <v>1337</v>
      </c>
      <c r="S4262">
        <v>40</v>
      </c>
      <c r="T4262">
        <v>1011</v>
      </c>
      <c r="U4262">
        <v>5</v>
      </c>
      <c r="V4262">
        <v>1</v>
      </c>
      <c r="W4262" s="26">
        <v>16.616650830705062</v>
      </c>
      <c r="X4262" s="26">
        <v>1888.9541628403829</v>
      </c>
      <c r="Y4262" s="26">
        <v>624.36032083828547</v>
      </c>
      <c r="Z4262" s="26">
        <v>793.00931217317725</v>
      </c>
      <c r="AA4262" s="26">
        <v>552.69806983563399</v>
      </c>
      <c r="AB4262" s="26">
        <v>1582.2629020437159</v>
      </c>
      <c r="AC4262" s="26">
        <v>2581.1848329441973</v>
      </c>
      <c r="AD4262" s="26">
        <v>0</v>
      </c>
      <c r="AE4262" s="26">
        <v>8039.0862515060981</v>
      </c>
    </row>
    <row r="4263" spans="1:31" x14ac:dyDescent="0.3">
      <c r="A4263">
        <v>2767246</v>
      </c>
      <c r="B4263">
        <v>1</v>
      </c>
      <c r="C4263" t="s">
        <v>80</v>
      </c>
      <c r="D4263" t="s">
        <v>107</v>
      </c>
      <c r="E4263" t="s">
        <v>146</v>
      </c>
      <c r="F4263" t="s">
        <v>11975</v>
      </c>
      <c r="G4263" t="s">
        <v>143</v>
      </c>
      <c r="H4263" t="s">
        <v>149</v>
      </c>
      <c r="I4263" t="s">
        <v>136</v>
      </c>
      <c r="J4263" t="s">
        <v>137</v>
      </c>
      <c r="K4263" t="s">
        <v>138</v>
      </c>
      <c r="L4263" t="s">
        <v>11976</v>
      </c>
      <c r="M4263" t="s">
        <v>11977</v>
      </c>
      <c r="N4263" s="26">
        <v>0.54305555500000002</v>
      </c>
      <c r="O4263">
        <v>0</v>
      </c>
      <c r="P4263">
        <v>23</v>
      </c>
      <c r="Q4263">
        <v>0</v>
      </c>
      <c r="R4263">
        <v>0</v>
      </c>
      <c r="S4263">
        <v>1</v>
      </c>
      <c r="T4263">
        <v>2</v>
      </c>
      <c r="U4263">
        <v>0</v>
      </c>
      <c r="V4263">
        <v>0</v>
      </c>
      <c r="W4263" s="26">
        <v>0</v>
      </c>
      <c r="X4263" s="26">
        <v>0.35061698081588744</v>
      </c>
      <c r="Y4263" s="26">
        <v>0</v>
      </c>
      <c r="Z4263" s="26">
        <v>0</v>
      </c>
      <c r="AA4263" s="26">
        <v>0</v>
      </c>
      <c r="AB4263" s="26">
        <v>0.96459577106527772</v>
      </c>
      <c r="AC4263" s="26">
        <v>0</v>
      </c>
      <c r="AD4263" s="26">
        <v>0</v>
      </c>
      <c r="AE4263" s="26">
        <v>1.3152127518811652</v>
      </c>
    </row>
    <row r="4264" spans="1:31" x14ac:dyDescent="0.3">
      <c r="A4264">
        <v>2767223</v>
      </c>
      <c r="B4264">
        <v>1</v>
      </c>
      <c r="C4264" t="s">
        <v>80</v>
      </c>
      <c r="D4264" t="s">
        <v>93</v>
      </c>
      <c r="E4264" t="s">
        <v>157</v>
      </c>
      <c r="F4264" t="s">
        <v>11978</v>
      </c>
      <c r="G4264" t="s">
        <v>628</v>
      </c>
      <c r="H4264" t="s">
        <v>149</v>
      </c>
      <c r="I4264" t="s">
        <v>136</v>
      </c>
      <c r="J4264" t="s">
        <v>137</v>
      </c>
      <c r="K4264" t="s">
        <v>187</v>
      </c>
      <c r="L4264" t="s">
        <v>11979</v>
      </c>
      <c r="M4264" t="s">
        <v>11980</v>
      </c>
      <c r="N4264" s="26">
        <v>3.0122222220000001</v>
      </c>
      <c r="O4264">
        <v>4</v>
      </c>
      <c r="P4264">
        <v>4173</v>
      </c>
      <c r="Q4264">
        <v>163</v>
      </c>
      <c r="R4264">
        <v>1038</v>
      </c>
      <c r="S4264">
        <v>43</v>
      </c>
      <c r="T4264">
        <v>1044</v>
      </c>
      <c r="U4264">
        <v>4</v>
      </c>
      <c r="V4264">
        <v>3</v>
      </c>
      <c r="W4264" s="26">
        <v>65.477740115355957</v>
      </c>
      <c r="X4264" s="26">
        <v>2746.7611774572842</v>
      </c>
      <c r="Y4264" s="26">
        <v>742.59057243714085</v>
      </c>
      <c r="Z4264" s="26">
        <v>1196.0913516752944</v>
      </c>
      <c r="AA4264" s="26">
        <v>1026.7101775992692</v>
      </c>
      <c r="AB4264" s="26">
        <v>2362.0586176102715</v>
      </c>
      <c r="AC4264" s="26">
        <v>3189.4862661444399</v>
      </c>
      <c r="AD4264" s="26">
        <v>49.991673241659363</v>
      </c>
      <c r="AE4264" s="26">
        <v>11379.167576280715</v>
      </c>
    </row>
    <row r="4265" spans="1:31" x14ac:dyDescent="0.3">
      <c r="A4265">
        <v>2767054</v>
      </c>
      <c r="B4265">
        <v>1</v>
      </c>
      <c r="C4265" t="s">
        <v>80</v>
      </c>
      <c r="D4265" t="s">
        <v>96</v>
      </c>
      <c r="E4265" t="s">
        <v>157</v>
      </c>
      <c r="F4265" t="s">
        <v>11981</v>
      </c>
      <c r="G4265" t="s">
        <v>628</v>
      </c>
      <c r="H4265" t="s">
        <v>149</v>
      </c>
      <c r="I4265" t="s">
        <v>136</v>
      </c>
      <c r="J4265" t="s">
        <v>137</v>
      </c>
      <c r="K4265" t="s">
        <v>187</v>
      </c>
      <c r="L4265" t="s">
        <v>11982</v>
      </c>
      <c r="M4265" t="s">
        <v>11983</v>
      </c>
      <c r="N4265" s="26">
        <v>1.0719444440000001</v>
      </c>
      <c r="O4265">
        <v>0</v>
      </c>
      <c r="P4265">
        <v>1132</v>
      </c>
      <c r="Q4265">
        <v>0</v>
      </c>
      <c r="R4265">
        <v>1</v>
      </c>
      <c r="S4265">
        <v>0</v>
      </c>
      <c r="T4265">
        <v>66</v>
      </c>
      <c r="U4265">
        <v>0</v>
      </c>
      <c r="V4265">
        <v>0</v>
      </c>
      <c r="W4265" s="26">
        <v>0</v>
      </c>
      <c r="X4265" s="26">
        <v>281.68881558635377</v>
      </c>
      <c r="Y4265" s="26">
        <v>0</v>
      </c>
      <c r="Z4265" s="26">
        <v>0.93470930137919084</v>
      </c>
      <c r="AA4265" s="26">
        <v>0</v>
      </c>
      <c r="AB4265" s="26">
        <v>57.606536654787845</v>
      </c>
      <c r="AC4265" s="26">
        <v>0</v>
      </c>
      <c r="AD4265" s="26">
        <v>0</v>
      </c>
      <c r="AE4265" s="26">
        <v>340.23006154252084</v>
      </c>
    </row>
    <row r="4266" spans="1:31" x14ac:dyDescent="0.3">
      <c r="A4266">
        <v>2767532</v>
      </c>
      <c r="B4266">
        <v>1</v>
      </c>
      <c r="C4266" t="s">
        <v>81</v>
      </c>
      <c r="D4266" t="s">
        <v>118</v>
      </c>
      <c r="E4266" t="s">
        <v>146</v>
      </c>
      <c r="F4266" t="s">
        <v>11984</v>
      </c>
      <c r="G4266" t="s">
        <v>159</v>
      </c>
      <c r="H4266" t="s">
        <v>149</v>
      </c>
      <c r="I4266" t="s">
        <v>136</v>
      </c>
      <c r="J4266" t="s">
        <v>137</v>
      </c>
      <c r="K4266" t="s">
        <v>138</v>
      </c>
      <c r="L4266" t="s">
        <v>11985</v>
      </c>
      <c r="M4266" t="s">
        <v>11986</v>
      </c>
      <c r="N4266" s="26">
        <v>0.30416666599999997</v>
      </c>
      <c r="O4266">
        <v>1</v>
      </c>
      <c r="P4266">
        <v>161</v>
      </c>
      <c r="Q4266">
        <v>10</v>
      </c>
      <c r="R4266">
        <v>13</v>
      </c>
      <c r="S4266">
        <v>7</v>
      </c>
      <c r="T4266">
        <v>23</v>
      </c>
      <c r="U4266">
        <v>0</v>
      </c>
      <c r="V4266">
        <v>0</v>
      </c>
      <c r="W4266" s="26">
        <v>7.5016586779875008E-3</v>
      </c>
      <c r="X4266" s="26">
        <v>12.747816318350454</v>
      </c>
      <c r="Y4266" s="26">
        <v>0.37271587886972246</v>
      </c>
      <c r="Z4266" s="26">
        <v>1.6845001414549474</v>
      </c>
      <c r="AA4266" s="26">
        <v>0.62665852912734754</v>
      </c>
      <c r="AB4266" s="26">
        <v>3.4746270303214812</v>
      </c>
      <c r="AC4266" s="26">
        <v>0</v>
      </c>
      <c r="AD4266" s="26">
        <v>0</v>
      </c>
      <c r="AE4266" s="26">
        <v>18.91381955680194</v>
      </c>
    </row>
    <row r="4267" spans="1:31" x14ac:dyDescent="0.3">
      <c r="A4267">
        <v>2767200</v>
      </c>
      <c r="B4267">
        <v>1</v>
      </c>
      <c r="C4267" t="s">
        <v>81</v>
      </c>
      <c r="D4267" t="s">
        <v>127</v>
      </c>
      <c r="E4267" t="s">
        <v>132</v>
      </c>
      <c r="F4267" t="s">
        <v>11987</v>
      </c>
      <c r="G4267" t="s">
        <v>287</v>
      </c>
      <c r="H4267" t="s">
        <v>135</v>
      </c>
      <c r="I4267" t="s">
        <v>136</v>
      </c>
      <c r="J4267" t="s">
        <v>3</v>
      </c>
      <c r="K4267" t="s">
        <v>138</v>
      </c>
      <c r="L4267" t="s">
        <v>11988</v>
      </c>
      <c r="M4267" t="s">
        <v>11989</v>
      </c>
      <c r="N4267" s="26">
        <v>2.1272222219999999</v>
      </c>
      <c r="O4267">
        <v>0</v>
      </c>
      <c r="P4267">
        <v>7</v>
      </c>
      <c r="Q4267">
        <v>0</v>
      </c>
      <c r="R4267">
        <v>0</v>
      </c>
      <c r="S4267">
        <v>0</v>
      </c>
      <c r="T4267">
        <v>3</v>
      </c>
      <c r="U4267">
        <v>0</v>
      </c>
      <c r="V4267">
        <v>0</v>
      </c>
      <c r="W4267" s="26">
        <v>0</v>
      </c>
      <c r="X4267" s="26">
        <v>1.7224142795845128</v>
      </c>
      <c r="Y4267" s="26">
        <v>0</v>
      </c>
      <c r="Z4267" s="26">
        <v>0</v>
      </c>
      <c r="AA4267" s="26">
        <v>0</v>
      </c>
      <c r="AB4267" s="26">
        <v>0.917965782208926</v>
      </c>
      <c r="AC4267" s="26">
        <v>0</v>
      </c>
      <c r="AD4267" s="26">
        <v>0</v>
      </c>
      <c r="AE4267" s="26">
        <v>2.6403800617934388</v>
      </c>
    </row>
    <row r="4268" spans="1:31" x14ac:dyDescent="0.3">
      <c r="A4268">
        <v>2767077</v>
      </c>
      <c r="B4268">
        <v>1</v>
      </c>
      <c r="C4268" t="s">
        <v>80</v>
      </c>
      <c r="D4268" t="s">
        <v>98</v>
      </c>
      <c r="E4268" t="s">
        <v>146</v>
      </c>
      <c r="F4268" t="s">
        <v>7306</v>
      </c>
      <c r="G4268" t="s">
        <v>186</v>
      </c>
      <c r="H4268" t="s">
        <v>149</v>
      </c>
      <c r="I4268" t="s">
        <v>136</v>
      </c>
      <c r="J4268" t="s">
        <v>137</v>
      </c>
      <c r="K4268" t="s">
        <v>187</v>
      </c>
      <c r="L4268" t="s">
        <v>11990</v>
      </c>
      <c r="M4268" t="s">
        <v>11991</v>
      </c>
      <c r="N4268" s="26">
        <v>7.0872222220000003</v>
      </c>
      <c r="O4268">
        <v>0</v>
      </c>
      <c r="P4268">
        <v>65</v>
      </c>
      <c r="Q4268">
        <v>0</v>
      </c>
      <c r="R4268">
        <v>111</v>
      </c>
      <c r="S4268">
        <v>0</v>
      </c>
      <c r="T4268">
        <v>30</v>
      </c>
      <c r="U4268">
        <v>0</v>
      </c>
      <c r="V4268">
        <v>0</v>
      </c>
      <c r="W4268" s="26">
        <v>0</v>
      </c>
      <c r="X4268" s="26">
        <v>103.13399816860381</v>
      </c>
      <c r="Y4268" s="26">
        <v>0</v>
      </c>
      <c r="Z4268" s="26">
        <v>271.82890212211413</v>
      </c>
      <c r="AA4268" s="26">
        <v>0</v>
      </c>
      <c r="AB4268" s="26">
        <v>137.73667850590508</v>
      </c>
      <c r="AC4268" s="26">
        <v>0</v>
      </c>
      <c r="AD4268" s="26">
        <v>0</v>
      </c>
      <c r="AE4268" s="26">
        <v>512.69957879662297</v>
      </c>
    </row>
    <row r="4269" spans="1:31" x14ac:dyDescent="0.3">
      <c r="A4269">
        <v>2767037</v>
      </c>
      <c r="B4269">
        <v>1</v>
      </c>
      <c r="C4269" t="s">
        <v>80</v>
      </c>
      <c r="D4269" t="s">
        <v>100</v>
      </c>
      <c r="E4269" t="s">
        <v>141</v>
      </c>
      <c r="F4269" t="s">
        <v>4794</v>
      </c>
      <c r="G4269" t="s">
        <v>628</v>
      </c>
      <c r="H4269" t="s">
        <v>135</v>
      </c>
      <c r="I4269" t="s">
        <v>136</v>
      </c>
      <c r="J4269" t="s">
        <v>137</v>
      </c>
      <c r="K4269" t="s">
        <v>187</v>
      </c>
      <c r="L4269" t="s">
        <v>11992</v>
      </c>
      <c r="M4269" t="s">
        <v>11993</v>
      </c>
      <c r="N4269" s="26">
        <v>7.8747222219999999</v>
      </c>
      <c r="O4269">
        <v>0</v>
      </c>
      <c r="P4269">
        <v>8</v>
      </c>
      <c r="Q4269">
        <v>0</v>
      </c>
      <c r="R4269">
        <v>24</v>
      </c>
      <c r="S4269">
        <v>0</v>
      </c>
      <c r="T4269">
        <v>9</v>
      </c>
      <c r="U4269">
        <v>0</v>
      </c>
      <c r="V4269">
        <v>0</v>
      </c>
      <c r="W4269" s="26">
        <v>0</v>
      </c>
      <c r="X4269" s="26">
        <v>1.0324623368926231</v>
      </c>
      <c r="Y4269" s="26">
        <v>0</v>
      </c>
      <c r="Z4269" s="26">
        <v>41.095131177248248</v>
      </c>
      <c r="AA4269" s="26">
        <v>0</v>
      </c>
      <c r="AB4269" s="26">
        <v>2.6196348858094689</v>
      </c>
      <c r="AC4269" s="26">
        <v>0</v>
      </c>
      <c r="AD4269" s="26">
        <v>0</v>
      </c>
      <c r="AE4269" s="26">
        <v>44.747228399950338</v>
      </c>
    </row>
    <row r="4270" spans="1:31" x14ac:dyDescent="0.3">
      <c r="A4270">
        <v>2767323</v>
      </c>
      <c r="B4270">
        <v>1</v>
      </c>
      <c r="C4270" t="s">
        <v>81</v>
      </c>
      <c r="D4270" t="s">
        <v>127</v>
      </c>
      <c r="E4270" t="s">
        <v>152</v>
      </c>
      <c r="F4270" t="s">
        <v>11994</v>
      </c>
      <c r="G4270" t="s">
        <v>159</v>
      </c>
      <c r="H4270" t="s">
        <v>149</v>
      </c>
      <c r="I4270" t="s">
        <v>136</v>
      </c>
      <c r="J4270" t="s">
        <v>137</v>
      </c>
      <c r="K4270" t="s">
        <v>138</v>
      </c>
      <c r="L4270" t="s">
        <v>11995</v>
      </c>
      <c r="M4270" t="s">
        <v>11996</v>
      </c>
      <c r="N4270" s="26">
        <v>6.2397222220000002</v>
      </c>
      <c r="O4270">
        <v>3</v>
      </c>
      <c r="P4270">
        <v>4</v>
      </c>
      <c r="Q4270">
        <v>46</v>
      </c>
      <c r="R4270">
        <v>21</v>
      </c>
      <c r="S4270">
        <v>2</v>
      </c>
      <c r="T4270">
        <v>2</v>
      </c>
      <c r="U4270">
        <v>0</v>
      </c>
      <c r="V4270">
        <v>0</v>
      </c>
      <c r="W4270" s="26">
        <v>0</v>
      </c>
      <c r="X4270" s="26">
        <v>0</v>
      </c>
      <c r="Y4270" s="26">
        <v>6.9070504076800017</v>
      </c>
      <c r="Z4270" s="26">
        <v>133.5504946481243</v>
      </c>
      <c r="AA4270" s="26">
        <v>0</v>
      </c>
      <c r="AB4270" s="26">
        <v>0</v>
      </c>
      <c r="AC4270" s="26">
        <v>0</v>
      </c>
      <c r="AD4270" s="26">
        <v>0</v>
      </c>
      <c r="AE4270" s="26">
        <v>140.4575450558043</v>
      </c>
    </row>
    <row r="4271" spans="1:31" x14ac:dyDescent="0.3">
      <c r="A4271">
        <v>2766991</v>
      </c>
      <c r="B4271">
        <v>1</v>
      </c>
      <c r="C4271" t="s">
        <v>80</v>
      </c>
      <c r="D4271" t="s">
        <v>90</v>
      </c>
      <c r="E4271" t="s">
        <v>132</v>
      </c>
      <c r="F4271" t="s">
        <v>11997</v>
      </c>
      <c r="G4271" t="s">
        <v>307</v>
      </c>
      <c r="H4271" t="s">
        <v>135</v>
      </c>
      <c r="I4271" t="s">
        <v>136</v>
      </c>
      <c r="J4271" t="s">
        <v>137</v>
      </c>
      <c r="K4271" t="s">
        <v>138</v>
      </c>
      <c r="L4271" t="s">
        <v>11998</v>
      </c>
      <c r="M4271" t="s">
        <v>11999</v>
      </c>
      <c r="N4271" s="26">
        <v>2.1727777769999999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2</v>
      </c>
      <c r="U4271">
        <v>0</v>
      </c>
      <c r="V4271">
        <v>0</v>
      </c>
      <c r="W4271" s="26">
        <v>0</v>
      </c>
      <c r="X4271" s="26">
        <v>0</v>
      </c>
      <c r="Y4271" s="26">
        <v>0</v>
      </c>
      <c r="Z4271" s="26">
        <v>0</v>
      </c>
      <c r="AA4271" s="26">
        <v>0</v>
      </c>
      <c r="AB4271" s="26">
        <v>4.9941677520514043</v>
      </c>
      <c r="AC4271" s="26">
        <v>0</v>
      </c>
      <c r="AD4271" s="26">
        <v>0</v>
      </c>
      <c r="AE4271" s="26">
        <v>4.9941677520514043</v>
      </c>
    </row>
    <row r="4272" spans="1:31" x14ac:dyDescent="0.3">
      <c r="A4272">
        <v>2767801</v>
      </c>
      <c r="B4272">
        <v>1</v>
      </c>
      <c r="C4272" t="s">
        <v>80</v>
      </c>
      <c r="D4272" t="s">
        <v>82</v>
      </c>
      <c r="E4272" t="s">
        <v>175</v>
      </c>
      <c r="F4272" t="s">
        <v>7294</v>
      </c>
      <c r="G4272" t="s">
        <v>2474</v>
      </c>
      <c r="H4272" t="s">
        <v>149</v>
      </c>
      <c r="I4272" t="s">
        <v>136</v>
      </c>
      <c r="J4272" t="s">
        <v>137</v>
      </c>
      <c r="K4272" t="s">
        <v>138</v>
      </c>
      <c r="L4272" t="s">
        <v>12000</v>
      </c>
      <c r="M4272" t="s">
        <v>7058</v>
      </c>
      <c r="N4272" s="26">
        <v>1.4669444439999999</v>
      </c>
      <c r="O4272">
        <v>0</v>
      </c>
      <c r="P4272">
        <v>10736</v>
      </c>
      <c r="Q4272">
        <v>0</v>
      </c>
      <c r="R4272">
        <v>0</v>
      </c>
      <c r="S4272">
        <v>1</v>
      </c>
      <c r="T4272">
        <v>635</v>
      </c>
      <c r="U4272">
        <v>0</v>
      </c>
      <c r="V4272">
        <v>0</v>
      </c>
      <c r="W4272" s="26">
        <v>0</v>
      </c>
      <c r="X4272" s="26">
        <v>3482.4813474817797</v>
      </c>
      <c r="Y4272" s="26">
        <v>0</v>
      </c>
      <c r="Z4272" s="26">
        <v>0</v>
      </c>
      <c r="AA4272" s="26">
        <v>65.318940122233357</v>
      </c>
      <c r="AB4272" s="26">
        <v>411.67483675394021</v>
      </c>
      <c r="AC4272" s="26">
        <v>0</v>
      </c>
      <c r="AD4272" s="26">
        <v>0</v>
      </c>
      <c r="AE4272" s="26">
        <v>3959.4751243579535</v>
      </c>
    </row>
    <row r="4273" spans="1:31" x14ac:dyDescent="0.3">
      <c r="A4273">
        <v>2767017</v>
      </c>
      <c r="B4273">
        <v>1</v>
      </c>
      <c r="C4273" t="s">
        <v>80</v>
      </c>
      <c r="D4273" t="s">
        <v>107</v>
      </c>
      <c r="E4273" t="s">
        <v>132</v>
      </c>
      <c r="F4273" t="s">
        <v>12001</v>
      </c>
      <c r="G4273" t="s">
        <v>134</v>
      </c>
      <c r="H4273" t="s">
        <v>135</v>
      </c>
      <c r="I4273" t="s">
        <v>136</v>
      </c>
      <c r="J4273" t="s">
        <v>137</v>
      </c>
      <c r="K4273" t="s">
        <v>138</v>
      </c>
      <c r="L4273" t="s">
        <v>12002</v>
      </c>
      <c r="M4273" t="s">
        <v>12003</v>
      </c>
      <c r="N4273" s="26">
        <v>4.8705555550000001</v>
      </c>
      <c r="O4273">
        <v>0</v>
      </c>
      <c r="P4273">
        <v>1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 s="26">
        <v>0</v>
      </c>
      <c r="X4273" s="26">
        <v>1.1380705941149998</v>
      </c>
      <c r="Y4273" s="26">
        <v>0</v>
      </c>
      <c r="Z4273" s="26">
        <v>0</v>
      </c>
      <c r="AA4273" s="26">
        <v>0</v>
      </c>
      <c r="AB4273" s="26">
        <v>0</v>
      </c>
      <c r="AC4273" s="26">
        <v>0</v>
      </c>
      <c r="AD4273" s="26">
        <v>0</v>
      </c>
      <c r="AE4273" s="26">
        <v>1.1380705941149998</v>
      </c>
    </row>
    <row r="4274" spans="1:31" x14ac:dyDescent="0.3">
      <c r="A4274">
        <v>2767658</v>
      </c>
      <c r="B4274">
        <v>1</v>
      </c>
      <c r="C4274" t="s">
        <v>80</v>
      </c>
      <c r="D4274" t="s">
        <v>99</v>
      </c>
      <c r="E4274" t="s">
        <v>157</v>
      </c>
      <c r="F4274" t="s">
        <v>12004</v>
      </c>
      <c r="G4274" t="s">
        <v>159</v>
      </c>
      <c r="H4274" t="s">
        <v>149</v>
      </c>
      <c r="I4274" t="s">
        <v>136</v>
      </c>
      <c r="J4274" t="s">
        <v>137</v>
      </c>
      <c r="K4274" t="s">
        <v>138</v>
      </c>
      <c r="L4274" t="s">
        <v>12005</v>
      </c>
      <c r="M4274" t="s">
        <v>12006</v>
      </c>
      <c r="N4274" s="26">
        <v>0.11083333300000001</v>
      </c>
      <c r="O4274">
        <v>4</v>
      </c>
      <c r="P4274">
        <v>665</v>
      </c>
      <c r="Q4274">
        <v>1</v>
      </c>
      <c r="R4274">
        <v>39</v>
      </c>
      <c r="S4274">
        <v>2</v>
      </c>
      <c r="T4274">
        <v>70</v>
      </c>
      <c r="U4274">
        <v>0</v>
      </c>
      <c r="V4274">
        <v>0</v>
      </c>
      <c r="W4274" s="26">
        <v>2.3671339653945638</v>
      </c>
      <c r="X4274" s="26">
        <v>12.455882653464467</v>
      </c>
      <c r="Y4274" s="26">
        <v>2.8306178752730667E-2</v>
      </c>
      <c r="Z4274" s="26">
        <v>9.9372047007053339E-3</v>
      </c>
      <c r="AA4274" s="26">
        <v>8.6290353202838812</v>
      </c>
      <c r="AB4274" s="26">
        <v>2.818987461324483</v>
      </c>
      <c r="AC4274" s="26">
        <v>0</v>
      </c>
      <c r="AD4274" s="26">
        <v>0</v>
      </c>
      <c r="AE4274" s="26">
        <v>26.309282783920828</v>
      </c>
    </row>
    <row r="4275" spans="1:31" x14ac:dyDescent="0.3">
      <c r="A4275">
        <v>2767117</v>
      </c>
      <c r="B4275">
        <v>1</v>
      </c>
      <c r="C4275" t="s">
        <v>81</v>
      </c>
      <c r="D4275" t="s">
        <v>123</v>
      </c>
      <c r="E4275" t="s">
        <v>132</v>
      </c>
      <c r="F4275" t="s">
        <v>7005</v>
      </c>
      <c r="G4275" t="s">
        <v>134</v>
      </c>
      <c r="H4275" t="s">
        <v>135</v>
      </c>
      <c r="I4275" t="s">
        <v>136</v>
      </c>
      <c r="J4275" t="s">
        <v>137</v>
      </c>
      <c r="K4275" t="s">
        <v>138</v>
      </c>
      <c r="L4275" t="s">
        <v>12007</v>
      </c>
      <c r="M4275" t="s">
        <v>12008</v>
      </c>
      <c r="N4275" s="26">
        <v>1.1769444440000001</v>
      </c>
      <c r="O4275">
        <v>0</v>
      </c>
      <c r="P4275">
        <v>5</v>
      </c>
      <c r="Q4275">
        <v>0</v>
      </c>
      <c r="R4275">
        <v>0</v>
      </c>
      <c r="S4275">
        <v>0</v>
      </c>
      <c r="T4275">
        <v>1</v>
      </c>
      <c r="U4275">
        <v>0</v>
      </c>
      <c r="V4275">
        <v>0</v>
      </c>
      <c r="W4275" s="26">
        <v>0</v>
      </c>
      <c r="X4275" s="26">
        <v>1.3961917196166667</v>
      </c>
      <c r="Y4275" s="26">
        <v>0</v>
      </c>
      <c r="Z4275" s="26">
        <v>0</v>
      </c>
      <c r="AA4275" s="26">
        <v>0</v>
      </c>
      <c r="AB4275" s="26">
        <v>2.1571874407688885</v>
      </c>
      <c r="AC4275" s="26">
        <v>0</v>
      </c>
      <c r="AD4275" s="26">
        <v>0</v>
      </c>
      <c r="AE4275" s="26">
        <v>3.5533791603855551</v>
      </c>
    </row>
    <row r="4276" spans="1:31" x14ac:dyDescent="0.3">
      <c r="A4276">
        <v>2767538</v>
      </c>
      <c r="B4276">
        <v>1</v>
      </c>
      <c r="C4276" t="s">
        <v>80</v>
      </c>
      <c r="D4276" t="s">
        <v>90</v>
      </c>
      <c r="E4276" t="s">
        <v>170</v>
      </c>
      <c r="F4276" t="s">
        <v>12009</v>
      </c>
      <c r="G4276" t="s">
        <v>172</v>
      </c>
      <c r="H4276" t="s">
        <v>135</v>
      </c>
      <c r="I4276" t="s">
        <v>136</v>
      </c>
      <c r="J4276" t="s">
        <v>137</v>
      </c>
      <c r="K4276" t="s">
        <v>138</v>
      </c>
      <c r="L4276" t="s">
        <v>12010</v>
      </c>
      <c r="M4276" t="s">
        <v>6819</v>
      </c>
      <c r="N4276" s="26">
        <v>0.91361111100000003</v>
      </c>
      <c r="O4276">
        <v>0</v>
      </c>
      <c r="P4276">
        <v>225</v>
      </c>
      <c r="Q4276">
        <v>0</v>
      </c>
      <c r="R4276">
        <v>0</v>
      </c>
      <c r="S4276">
        <v>0</v>
      </c>
      <c r="T4276">
        <v>25</v>
      </c>
      <c r="U4276">
        <v>0</v>
      </c>
      <c r="V4276">
        <v>0</v>
      </c>
      <c r="W4276" s="26">
        <v>0</v>
      </c>
      <c r="X4276" s="26">
        <v>52.788593297619855</v>
      </c>
      <c r="Y4276" s="26">
        <v>0</v>
      </c>
      <c r="Z4276" s="26">
        <v>0</v>
      </c>
      <c r="AA4276" s="26">
        <v>0</v>
      </c>
      <c r="AB4276" s="26">
        <v>37.712680259814555</v>
      </c>
      <c r="AC4276" s="26">
        <v>0</v>
      </c>
      <c r="AD4276" s="26">
        <v>0</v>
      </c>
      <c r="AE4276" s="26">
        <v>90.501273557434416</v>
      </c>
    </row>
    <row r="4277" spans="1:31" x14ac:dyDescent="0.3">
      <c r="A4277">
        <v>2767097</v>
      </c>
      <c r="B4277">
        <v>1</v>
      </c>
      <c r="C4277" t="s">
        <v>81</v>
      </c>
      <c r="D4277" t="s">
        <v>128</v>
      </c>
      <c r="E4277" t="s">
        <v>132</v>
      </c>
      <c r="F4277" t="s">
        <v>12011</v>
      </c>
      <c r="G4277" t="s">
        <v>134</v>
      </c>
      <c r="H4277" t="s">
        <v>135</v>
      </c>
      <c r="I4277" t="s">
        <v>136</v>
      </c>
      <c r="J4277" t="s">
        <v>137</v>
      </c>
      <c r="K4277" t="s">
        <v>138</v>
      </c>
      <c r="L4277" t="s">
        <v>12012</v>
      </c>
      <c r="M4277" t="s">
        <v>12013</v>
      </c>
      <c r="N4277" s="26">
        <v>1.956388888</v>
      </c>
      <c r="O4277">
        <v>0</v>
      </c>
      <c r="P4277">
        <v>6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 s="26">
        <v>0</v>
      </c>
      <c r="X4277" s="26">
        <v>2.9722881598763582</v>
      </c>
      <c r="Y4277" s="26">
        <v>0</v>
      </c>
      <c r="Z4277" s="26">
        <v>0</v>
      </c>
      <c r="AA4277" s="26">
        <v>0</v>
      </c>
      <c r="AB4277" s="26">
        <v>0</v>
      </c>
      <c r="AC4277" s="26">
        <v>0</v>
      </c>
      <c r="AD4277" s="26">
        <v>0</v>
      </c>
      <c r="AE4277" s="26">
        <v>2.9722881598763582</v>
      </c>
    </row>
    <row r="4278" spans="1:31" x14ac:dyDescent="0.3">
      <c r="A4278">
        <v>2767558</v>
      </c>
      <c r="B4278">
        <v>1</v>
      </c>
      <c r="C4278" t="s">
        <v>80</v>
      </c>
      <c r="D4278" t="s">
        <v>96</v>
      </c>
      <c r="E4278" t="s">
        <v>157</v>
      </c>
      <c r="F4278" t="s">
        <v>12014</v>
      </c>
      <c r="G4278" t="s">
        <v>159</v>
      </c>
      <c r="H4278" t="s">
        <v>149</v>
      </c>
      <c r="I4278" t="s">
        <v>136</v>
      </c>
      <c r="J4278" t="s">
        <v>137</v>
      </c>
      <c r="K4278" t="s">
        <v>138</v>
      </c>
      <c r="L4278" t="s">
        <v>12015</v>
      </c>
      <c r="M4278" t="s">
        <v>12016</v>
      </c>
      <c r="N4278" s="26">
        <v>0.39472222200000001</v>
      </c>
      <c r="O4278">
        <v>0</v>
      </c>
      <c r="P4278">
        <v>1132</v>
      </c>
      <c r="Q4278">
        <v>0</v>
      </c>
      <c r="R4278">
        <v>1</v>
      </c>
      <c r="S4278">
        <v>0</v>
      </c>
      <c r="T4278">
        <v>66</v>
      </c>
      <c r="U4278">
        <v>0</v>
      </c>
      <c r="V4278">
        <v>0</v>
      </c>
      <c r="W4278" s="26">
        <v>0</v>
      </c>
      <c r="X4278" s="26">
        <v>113.95003042933951</v>
      </c>
      <c r="Y4278" s="26">
        <v>0</v>
      </c>
      <c r="Z4278" s="26">
        <v>0.37933378611343638</v>
      </c>
      <c r="AA4278" s="26">
        <v>0</v>
      </c>
      <c r="AB4278" s="26">
        <v>16.637870542864988</v>
      </c>
      <c r="AC4278" s="26">
        <v>0</v>
      </c>
      <c r="AD4278" s="26">
        <v>0</v>
      </c>
      <c r="AE4278" s="26">
        <v>130.96723475831794</v>
      </c>
    </row>
    <row r="4279" spans="1:31" x14ac:dyDescent="0.3">
      <c r="A4279">
        <v>2766954</v>
      </c>
      <c r="B4279">
        <v>1</v>
      </c>
      <c r="C4279" t="s">
        <v>81</v>
      </c>
      <c r="D4279" t="s">
        <v>128</v>
      </c>
      <c r="E4279" t="s">
        <v>132</v>
      </c>
      <c r="F4279" t="s">
        <v>12017</v>
      </c>
      <c r="G4279" t="s">
        <v>134</v>
      </c>
      <c r="H4279" t="s">
        <v>135</v>
      </c>
      <c r="I4279" t="s">
        <v>136</v>
      </c>
      <c r="J4279" t="s">
        <v>137</v>
      </c>
      <c r="K4279" t="s">
        <v>138</v>
      </c>
      <c r="L4279" t="s">
        <v>12018</v>
      </c>
      <c r="M4279" t="s">
        <v>12019</v>
      </c>
      <c r="N4279" s="26">
        <v>5.6338888880000004</v>
      </c>
      <c r="O4279">
        <v>0</v>
      </c>
      <c r="P4279">
        <v>11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 s="26">
        <v>0</v>
      </c>
      <c r="X4279" s="26">
        <v>12.554714088473084</v>
      </c>
      <c r="Y4279" s="26">
        <v>0</v>
      </c>
      <c r="Z4279" s="26">
        <v>0</v>
      </c>
      <c r="AA4279" s="26">
        <v>0</v>
      </c>
      <c r="AB4279" s="26">
        <v>0</v>
      </c>
      <c r="AC4279" s="26">
        <v>0</v>
      </c>
      <c r="AD4279" s="26">
        <v>0</v>
      </c>
      <c r="AE4279" s="26">
        <v>12.554714088473084</v>
      </c>
    </row>
    <row r="4280" spans="1:31" x14ac:dyDescent="0.3">
      <c r="A4280">
        <v>2766911</v>
      </c>
      <c r="B4280">
        <v>1</v>
      </c>
      <c r="C4280" t="s">
        <v>80</v>
      </c>
      <c r="D4280" t="s">
        <v>86</v>
      </c>
      <c r="E4280" t="s">
        <v>175</v>
      </c>
      <c r="F4280" t="s">
        <v>12020</v>
      </c>
      <c r="G4280" t="s">
        <v>326</v>
      </c>
      <c r="H4280" t="s">
        <v>365</v>
      </c>
      <c r="I4280" t="s">
        <v>566</v>
      </c>
      <c r="J4280" t="s">
        <v>137</v>
      </c>
      <c r="K4280" t="s">
        <v>187</v>
      </c>
      <c r="L4280" t="s">
        <v>12021</v>
      </c>
      <c r="M4280" t="s">
        <v>12022</v>
      </c>
      <c r="N4280" s="26">
        <v>3.3333333E-2</v>
      </c>
      <c r="O4280">
        <v>0</v>
      </c>
      <c r="P4280">
        <v>1841</v>
      </c>
      <c r="Q4280">
        <v>0</v>
      </c>
      <c r="R4280">
        <v>0</v>
      </c>
      <c r="S4280">
        <v>0</v>
      </c>
      <c r="T4280">
        <v>16</v>
      </c>
      <c r="U4280">
        <v>0</v>
      </c>
      <c r="V4280">
        <v>0</v>
      </c>
      <c r="W4280" s="26">
        <v>0</v>
      </c>
      <c r="X4280" s="26">
        <v>15.458866037910131</v>
      </c>
      <c r="Y4280" s="26">
        <v>0</v>
      </c>
      <c r="Z4280" s="26">
        <v>0</v>
      </c>
      <c r="AA4280" s="26">
        <v>0</v>
      </c>
      <c r="AB4280" s="26">
        <v>0.61991817867078336</v>
      </c>
      <c r="AC4280" s="26">
        <v>0</v>
      </c>
      <c r="AD4280" s="26">
        <v>0</v>
      </c>
      <c r="AE4280" s="26">
        <v>16.078784216580914</v>
      </c>
    </row>
    <row r="4281" spans="1:31" x14ac:dyDescent="0.3">
      <c r="A4281">
        <v>2767435</v>
      </c>
      <c r="B4281">
        <v>1</v>
      </c>
      <c r="C4281" t="s">
        <v>81</v>
      </c>
      <c r="D4281" t="s">
        <v>115</v>
      </c>
      <c r="E4281" t="s">
        <v>141</v>
      </c>
      <c r="F4281" t="s">
        <v>12023</v>
      </c>
      <c r="G4281" t="s">
        <v>344</v>
      </c>
      <c r="H4281" t="s">
        <v>135</v>
      </c>
      <c r="I4281" t="s">
        <v>136</v>
      </c>
      <c r="J4281" t="s">
        <v>137</v>
      </c>
      <c r="K4281" t="s">
        <v>138</v>
      </c>
      <c r="L4281" t="s">
        <v>12024</v>
      </c>
      <c r="M4281" t="s">
        <v>12025</v>
      </c>
      <c r="N4281" s="26">
        <v>1.3033333330000001</v>
      </c>
      <c r="O4281">
        <v>0</v>
      </c>
      <c r="P4281">
        <v>26</v>
      </c>
      <c r="Q4281">
        <v>0</v>
      </c>
      <c r="R4281">
        <v>4</v>
      </c>
      <c r="S4281">
        <v>0</v>
      </c>
      <c r="T4281">
        <v>3</v>
      </c>
      <c r="U4281">
        <v>0</v>
      </c>
      <c r="V4281">
        <v>0</v>
      </c>
      <c r="W4281" s="26">
        <v>0</v>
      </c>
      <c r="X4281" s="26">
        <v>0.1444767930043141</v>
      </c>
      <c r="Y4281" s="26">
        <v>0</v>
      </c>
      <c r="Z4281" s="26">
        <v>0.48026068657777776</v>
      </c>
      <c r="AA4281" s="26">
        <v>0</v>
      </c>
      <c r="AB4281" s="26">
        <v>6.1383204138847187</v>
      </c>
      <c r="AC4281" s="26">
        <v>0</v>
      </c>
      <c r="AD4281" s="26">
        <v>0</v>
      </c>
      <c r="AE4281" s="26">
        <v>6.7630578934668106</v>
      </c>
    </row>
    <row r="4282" spans="1:31" x14ac:dyDescent="0.3">
      <c r="A4282">
        <v>2767481</v>
      </c>
      <c r="B4282">
        <v>1</v>
      </c>
      <c r="C4282" t="s">
        <v>80</v>
      </c>
      <c r="D4282" t="s">
        <v>96</v>
      </c>
      <c r="E4282" t="s">
        <v>132</v>
      </c>
      <c r="F4282" t="s">
        <v>10434</v>
      </c>
      <c r="G4282" t="s">
        <v>134</v>
      </c>
      <c r="H4282" t="s">
        <v>135</v>
      </c>
      <c r="I4282" t="s">
        <v>136</v>
      </c>
      <c r="J4282" t="s">
        <v>137</v>
      </c>
      <c r="K4282" t="s">
        <v>138</v>
      </c>
      <c r="L4282" t="s">
        <v>12026</v>
      </c>
      <c r="M4282" t="s">
        <v>12027</v>
      </c>
      <c r="N4282" s="26">
        <v>5.153611111</v>
      </c>
      <c r="O4282">
        <v>0</v>
      </c>
      <c r="P4282">
        <v>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 s="26">
        <v>0</v>
      </c>
      <c r="X4282" s="26">
        <v>0</v>
      </c>
      <c r="Y4282" s="26">
        <v>0</v>
      </c>
      <c r="Z4282" s="26">
        <v>0</v>
      </c>
      <c r="AA4282" s="26">
        <v>0</v>
      </c>
      <c r="AB4282" s="26">
        <v>0</v>
      </c>
      <c r="AC4282" s="26">
        <v>0</v>
      </c>
      <c r="AD4282" s="26">
        <v>0</v>
      </c>
      <c r="AE4282" s="26">
        <v>0</v>
      </c>
    </row>
    <row r="4283" spans="1:31" x14ac:dyDescent="0.3">
      <c r="A4283">
        <v>2767289</v>
      </c>
      <c r="B4283">
        <v>1</v>
      </c>
      <c r="C4283" t="s">
        <v>81</v>
      </c>
      <c r="D4283" t="s">
        <v>113</v>
      </c>
      <c r="E4283" t="s">
        <v>146</v>
      </c>
      <c r="F4283" t="s">
        <v>12028</v>
      </c>
      <c r="G4283" t="s">
        <v>148</v>
      </c>
      <c r="H4283" t="s">
        <v>149</v>
      </c>
      <c r="I4283" t="s">
        <v>136</v>
      </c>
      <c r="J4283" t="s">
        <v>137</v>
      </c>
      <c r="K4283" t="s">
        <v>138</v>
      </c>
      <c r="L4283" t="s">
        <v>12029</v>
      </c>
      <c r="M4283" t="s">
        <v>12030</v>
      </c>
      <c r="N4283" s="26">
        <v>2.810277777</v>
      </c>
      <c r="O4283">
        <v>0</v>
      </c>
      <c r="P4283">
        <v>19</v>
      </c>
      <c r="Q4283">
        <v>3</v>
      </c>
      <c r="R4283">
        <v>35</v>
      </c>
      <c r="S4283">
        <v>0</v>
      </c>
      <c r="T4283">
        <v>2</v>
      </c>
      <c r="U4283">
        <v>0</v>
      </c>
      <c r="V4283">
        <v>0</v>
      </c>
      <c r="W4283" s="26">
        <v>0</v>
      </c>
      <c r="X4283" s="26">
        <v>2.64589370504775</v>
      </c>
      <c r="Y4283" s="26">
        <v>1.271661004672143</v>
      </c>
      <c r="Z4283" s="26">
        <v>1.0344500859733334</v>
      </c>
      <c r="AA4283" s="26">
        <v>0</v>
      </c>
      <c r="AB4283" s="26">
        <v>0</v>
      </c>
      <c r="AC4283" s="26">
        <v>0</v>
      </c>
      <c r="AD4283" s="26">
        <v>0</v>
      </c>
      <c r="AE4283" s="26">
        <v>4.9520047956932265</v>
      </c>
    </row>
    <row r="4284" spans="1:31" x14ac:dyDescent="0.3">
      <c r="A4284">
        <v>2767418</v>
      </c>
      <c r="B4284">
        <v>1</v>
      </c>
      <c r="C4284" t="s">
        <v>81</v>
      </c>
      <c r="D4284" t="s">
        <v>121</v>
      </c>
      <c r="E4284" t="s">
        <v>170</v>
      </c>
      <c r="F4284" t="s">
        <v>12031</v>
      </c>
      <c r="G4284" t="s">
        <v>204</v>
      </c>
      <c r="H4284" t="s">
        <v>135</v>
      </c>
      <c r="I4284" t="s">
        <v>136</v>
      </c>
      <c r="J4284" t="s">
        <v>137</v>
      </c>
      <c r="K4284" t="s">
        <v>138</v>
      </c>
      <c r="L4284" t="s">
        <v>12032</v>
      </c>
      <c r="M4284" t="s">
        <v>12033</v>
      </c>
      <c r="N4284" s="26">
        <v>2.5041666660000002</v>
      </c>
      <c r="O4284">
        <v>0</v>
      </c>
      <c r="P4284">
        <v>28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 s="26">
        <v>0</v>
      </c>
      <c r="X4284" s="26">
        <v>7.0786625307060076</v>
      </c>
      <c r="Y4284" s="26">
        <v>0</v>
      </c>
      <c r="Z4284" s="26">
        <v>0</v>
      </c>
      <c r="AA4284" s="26">
        <v>0</v>
      </c>
      <c r="AB4284" s="26">
        <v>0</v>
      </c>
      <c r="AC4284" s="26">
        <v>0</v>
      </c>
      <c r="AD4284" s="26">
        <v>0</v>
      </c>
      <c r="AE4284" s="26">
        <v>7.0786625307060076</v>
      </c>
    </row>
    <row r="4285" spans="1:31" x14ac:dyDescent="0.3">
      <c r="A4285">
        <v>2766980</v>
      </c>
      <c r="B4285">
        <v>1</v>
      </c>
      <c r="C4285" t="s">
        <v>80</v>
      </c>
      <c r="D4285" t="s">
        <v>110</v>
      </c>
      <c r="E4285" t="s">
        <v>146</v>
      </c>
      <c r="F4285" t="s">
        <v>12034</v>
      </c>
      <c r="G4285" t="s">
        <v>628</v>
      </c>
      <c r="H4285" t="s">
        <v>149</v>
      </c>
      <c r="I4285" t="s">
        <v>136</v>
      </c>
      <c r="J4285" t="s">
        <v>137</v>
      </c>
      <c r="K4285" t="s">
        <v>187</v>
      </c>
      <c r="L4285" t="s">
        <v>12035</v>
      </c>
      <c r="M4285" t="s">
        <v>12036</v>
      </c>
      <c r="N4285" s="26">
        <v>5.1411111109999998</v>
      </c>
      <c r="O4285">
        <v>0</v>
      </c>
      <c r="P4285">
        <v>1601</v>
      </c>
      <c r="Q4285">
        <v>0</v>
      </c>
      <c r="R4285">
        <v>0</v>
      </c>
      <c r="S4285">
        <v>0</v>
      </c>
      <c r="T4285">
        <v>8</v>
      </c>
      <c r="U4285">
        <v>0</v>
      </c>
      <c r="V4285">
        <v>0</v>
      </c>
      <c r="W4285" s="26">
        <v>0</v>
      </c>
      <c r="X4285" s="26">
        <v>1932.4672849229844</v>
      </c>
      <c r="Y4285" s="26">
        <v>0</v>
      </c>
      <c r="Z4285" s="26">
        <v>0</v>
      </c>
      <c r="AA4285" s="26">
        <v>0</v>
      </c>
      <c r="AB4285" s="26">
        <v>74.614938928622223</v>
      </c>
      <c r="AC4285" s="26">
        <v>0</v>
      </c>
      <c r="AD4285" s="26">
        <v>0</v>
      </c>
      <c r="AE4285" s="26">
        <v>2007.0822238516066</v>
      </c>
    </row>
    <row r="4286" spans="1:31" x14ac:dyDescent="0.3">
      <c r="A4286">
        <v>2767727</v>
      </c>
      <c r="B4286">
        <v>1</v>
      </c>
      <c r="C4286" t="s">
        <v>80</v>
      </c>
      <c r="D4286" t="s">
        <v>85</v>
      </c>
      <c r="E4286" t="s">
        <v>166</v>
      </c>
      <c r="F4286" t="s">
        <v>12037</v>
      </c>
      <c r="G4286" t="s">
        <v>204</v>
      </c>
      <c r="H4286" t="s">
        <v>135</v>
      </c>
      <c r="I4286" t="s">
        <v>136</v>
      </c>
      <c r="J4286" t="s">
        <v>137</v>
      </c>
      <c r="K4286" t="s">
        <v>138</v>
      </c>
      <c r="L4286" t="s">
        <v>12038</v>
      </c>
      <c r="M4286" t="s">
        <v>12039</v>
      </c>
      <c r="N4286" s="26">
        <v>1.609444444</v>
      </c>
      <c r="O4286">
        <v>0</v>
      </c>
      <c r="P4286">
        <v>54</v>
      </c>
      <c r="Q4286">
        <v>0</v>
      </c>
      <c r="R4286">
        <v>0</v>
      </c>
      <c r="S4286">
        <v>0</v>
      </c>
      <c r="T4286">
        <v>3</v>
      </c>
      <c r="U4286">
        <v>0</v>
      </c>
      <c r="V4286">
        <v>0</v>
      </c>
      <c r="W4286" s="26">
        <v>0</v>
      </c>
      <c r="X4286" s="26">
        <v>30.894907861746837</v>
      </c>
      <c r="Y4286" s="26">
        <v>0</v>
      </c>
      <c r="Z4286" s="26">
        <v>0</v>
      </c>
      <c r="AA4286" s="26">
        <v>0</v>
      </c>
      <c r="AB4286" s="26">
        <v>12.205261178787685</v>
      </c>
      <c r="AC4286" s="26">
        <v>0</v>
      </c>
      <c r="AD4286" s="26">
        <v>0</v>
      </c>
      <c r="AE4286" s="26">
        <v>43.100169040534524</v>
      </c>
    </row>
    <row r="4287" spans="1:31" x14ac:dyDescent="0.3">
      <c r="A4287">
        <v>2767040</v>
      </c>
      <c r="B4287">
        <v>1</v>
      </c>
      <c r="C4287" t="s">
        <v>80</v>
      </c>
      <c r="D4287" t="s">
        <v>106</v>
      </c>
      <c r="E4287" t="s">
        <v>152</v>
      </c>
      <c r="F4287" t="s">
        <v>3604</v>
      </c>
      <c r="G4287" t="s">
        <v>628</v>
      </c>
      <c r="H4287" t="s">
        <v>149</v>
      </c>
      <c r="I4287" t="s">
        <v>136</v>
      </c>
      <c r="J4287" t="s">
        <v>137</v>
      </c>
      <c r="K4287" t="s">
        <v>187</v>
      </c>
      <c r="L4287" t="s">
        <v>12040</v>
      </c>
      <c r="M4287" t="s">
        <v>12041</v>
      </c>
      <c r="N4287" s="26">
        <v>6.5013888880000001</v>
      </c>
      <c r="O4287">
        <v>0</v>
      </c>
      <c r="P4287">
        <v>685</v>
      </c>
      <c r="Q4287">
        <v>0</v>
      </c>
      <c r="R4287">
        <v>65</v>
      </c>
      <c r="S4287">
        <v>1</v>
      </c>
      <c r="T4287">
        <v>110</v>
      </c>
      <c r="U4287">
        <v>0</v>
      </c>
      <c r="V4287">
        <v>0</v>
      </c>
      <c r="W4287" s="26">
        <v>0</v>
      </c>
      <c r="X4287" s="26">
        <v>559.94540382931461</v>
      </c>
      <c r="Y4287" s="26">
        <v>0</v>
      </c>
      <c r="Z4287" s="26">
        <v>56.081412114256928</v>
      </c>
      <c r="AA4287" s="26">
        <v>9.8076662246021424</v>
      </c>
      <c r="AB4287" s="26">
        <v>392.3175758143135</v>
      </c>
      <c r="AC4287" s="26">
        <v>0</v>
      </c>
      <c r="AD4287" s="26">
        <v>0</v>
      </c>
      <c r="AE4287" s="26">
        <v>1018.1520579824872</v>
      </c>
    </row>
    <row r="4288" spans="1:31" x14ac:dyDescent="0.3">
      <c r="A4288">
        <v>2767431</v>
      </c>
      <c r="B4288">
        <v>2</v>
      </c>
      <c r="C4288" t="s">
        <v>80</v>
      </c>
      <c r="D4288" t="s">
        <v>87</v>
      </c>
      <c r="E4288" t="s">
        <v>141</v>
      </c>
      <c r="F4288" t="s">
        <v>12042</v>
      </c>
      <c r="G4288" t="s">
        <v>307</v>
      </c>
      <c r="H4288" t="s">
        <v>135</v>
      </c>
      <c r="I4288" t="s">
        <v>136</v>
      </c>
      <c r="J4288" t="s">
        <v>137</v>
      </c>
      <c r="K4288" t="s">
        <v>138</v>
      </c>
      <c r="L4288" t="s">
        <v>12043</v>
      </c>
      <c r="M4288" t="s">
        <v>12044</v>
      </c>
      <c r="N4288" s="26">
        <v>1.260277777</v>
      </c>
      <c r="O4288">
        <v>0</v>
      </c>
      <c r="P4288">
        <v>282</v>
      </c>
      <c r="Q4288">
        <v>0</v>
      </c>
      <c r="R4288">
        <v>0</v>
      </c>
      <c r="S4288">
        <v>0</v>
      </c>
      <c r="T4288">
        <v>40</v>
      </c>
      <c r="U4288">
        <v>0</v>
      </c>
      <c r="V4288">
        <v>0</v>
      </c>
      <c r="W4288" s="26">
        <v>0</v>
      </c>
      <c r="X4288" s="26">
        <v>96.908795248067634</v>
      </c>
      <c r="Y4288" s="26">
        <v>0</v>
      </c>
      <c r="Z4288" s="26">
        <v>0</v>
      </c>
      <c r="AA4288" s="26">
        <v>0</v>
      </c>
      <c r="AB4288" s="26">
        <v>43.718131863927617</v>
      </c>
      <c r="AC4288" s="26">
        <v>0</v>
      </c>
      <c r="AD4288" s="26">
        <v>0</v>
      </c>
      <c r="AE4288" s="26">
        <v>140.62692711199526</v>
      </c>
    </row>
    <row r="4289" spans="1:31" x14ac:dyDescent="0.3">
      <c r="A4289">
        <v>2767541</v>
      </c>
      <c r="B4289">
        <v>1</v>
      </c>
      <c r="C4289" t="s">
        <v>81</v>
      </c>
      <c r="D4289" t="s">
        <v>123</v>
      </c>
      <c r="E4289" t="s">
        <v>157</v>
      </c>
      <c r="F4289" t="s">
        <v>1536</v>
      </c>
      <c r="G4289" t="s">
        <v>159</v>
      </c>
      <c r="H4289" t="s">
        <v>149</v>
      </c>
      <c r="I4289" t="s">
        <v>136</v>
      </c>
      <c r="J4289" t="s">
        <v>137</v>
      </c>
      <c r="K4289" t="s">
        <v>138</v>
      </c>
      <c r="L4289" t="s">
        <v>12045</v>
      </c>
      <c r="M4289" t="s">
        <v>12046</v>
      </c>
      <c r="N4289" s="26">
        <v>0.274166666</v>
      </c>
      <c r="O4289">
        <v>4</v>
      </c>
      <c r="P4289">
        <v>10</v>
      </c>
      <c r="Q4289">
        <v>83</v>
      </c>
      <c r="R4289">
        <v>92</v>
      </c>
      <c r="S4289">
        <v>11</v>
      </c>
      <c r="T4289">
        <v>12</v>
      </c>
      <c r="U4289">
        <v>0</v>
      </c>
      <c r="V4289">
        <v>0</v>
      </c>
      <c r="W4289" s="26">
        <v>0</v>
      </c>
      <c r="X4289" s="26">
        <v>0.21733832449000001</v>
      </c>
      <c r="Y4289" s="26">
        <v>4.6385582273422266</v>
      </c>
      <c r="Z4289" s="26">
        <v>6.999626412928114</v>
      </c>
      <c r="AA4289" s="26">
        <v>11.948482593757861</v>
      </c>
      <c r="AB4289" s="26">
        <v>0</v>
      </c>
      <c r="AC4289" s="26">
        <v>0</v>
      </c>
      <c r="AD4289" s="26">
        <v>0</v>
      </c>
      <c r="AE4289" s="26">
        <v>23.804005558518199</v>
      </c>
    </row>
    <row r="4290" spans="1:31" x14ac:dyDescent="0.3">
      <c r="A4290">
        <v>2767043</v>
      </c>
      <c r="B4290">
        <v>1</v>
      </c>
      <c r="C4290" t="s">
        <v>80</v>
      </c>
      <c r="D4290" t="s">
        <v>85</v>
      </c>
      <c r="E4290" t="s">
        <v>132</v>
      </c>
      <c r="F4290" t="s">
        <v>12047</v>
      </c>
      <c r="G4290" t="s">
        <v>134</v>
      </c>
      <c r="H4290" t="s">
        <v>135</v>
      </c>
      <c r="I4290" t="s">
        <v>136</v>
      </c>
      <c r="J4290" t="s">
        <v>137</v>
      </c>
      <c r="K4290" t="s">
        <v>138</v>
      </c>
      <c r="L4290" t="s">
        <v>12048</v>
      </c>
      <c r="M4290" t="s">
        <v>12049</v>
      </c>
      <c r="N4290" s="26">
        <v>2.6697222219999999</v>
      </c>
      <c r="O4290">
        <v>0</v>
      </c>
      <c r="P4290">
        <v>7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 s="26">
        <v>0</v>
      </c>
      <c r="X4290" s="26">
        <v>5.6640241579731958</v>
      </c>
      <c r="Y4290" s="26">
        <v>0</v>
      </c>
      <c r="Z4290" s="26">
        <v>0</v>
      </c>
      <c r="AA4290" s="26">
        <v>0</v>
      </c>
      <c r="AB4290" s="26">
        <v>0</v>
      </c>
      <c r="AC4290" s="26">
        <v>0</v>
      </c>
      <c r="AD4290" s="26">
        <v>0</v>
      </c>
      <c r="AE4290" s="26">
        <v>5.6640241579731958</v>
      </c>
    </row>
    <row r="4291" spans="1:31" x14ac:dyDescent="0.3">
      <c r="A4291">
        <v>2767351</v>
      </c>
      <c r="B4291">
        <v>2</v>
      </c>
      <c r="C4291" t="s">
        <v>80</v>
      </c>
      <c r="D4291" t="s">
        <v>83</v>
      </c>
      <c r="E4291" t="s">
        <v>141</v>
      </c>
      <c r="F4291" t="s">
        <v>12050</v>
      </c>
      <c r="G4291" t="s">
        <v>287</v>
      </c>
      <c r="H4291" t="s">
        <v>135</v>
      </c>
      <c r="I4291" t="s">
        <v>136</v>
      </c>
      <c r="J4291" t="s">
        <v>3</v>
      </c>
      <c r="K4291" t="s">
        <v>138</v>
      </c>
      <c r="L4291" t="s">
        <v>12051</v>
      </c>
      <c r="M4291" t="s">
        <v>12052</v>
      </c>
      <c r="N4291" s="26">
        <v>1.0313888879999999</v>
      </c>
      <c r="O4291">
        <v>0</v>
      </c>
      <c r="P4291">
        <v>0</v>
      </c>
      <c r="Q4291">
        <v>0</v>
      </c>
      <c r="R4291">
        <v>1</v>
      </c>
      <c r="S4291">
        <v>0</v>
      </c>
      <c r="T4291">
        <v>159</v>
      </c>
      <c r="U4291">
        <v>0</v>
      </c>
      <c r="V4291">
        <v>0</v>
      </c>
      <c r="W4291" s="26">
        <v>0</v>
      </c>
      <c r="X4291" s="26">
        <v>0</v>
      </c>
      <c r="Y4291" s="26">
        <v>0</v>
      </c>
      <c r="Z4291" s="26">
        <v>0.15944710129454159</v>
      </c>
      <c r="AA4291" s="26">
        <v>0</v>
      </c>
      <c r="AB4291" s="26">
        <v>130.78043060318254</v>
      </c>
      <c r="AC4291" s="26">
        <v>0</v>
      </c>
      <c r="AD4291" s="26">
        <v>0</v>
      </c>
      <c r="AE4291" s="26">
        <v>130.93987770447708</v>
      </c>
    </row>
    <row r="4292" spans="1:31" x14ac:dyDescent="0.3">
      <c r="A4292">
        <v>2767753</v>
      </c>
      <c r="B4292">
        <v>1</v>
      </c>
      <c r="C4292" t="s">
        <v>81</v>
      </c>
      <c r="D4292" t="s">
        <v>123</v>
      </c>
      <c r="E4292" t="s">
        <v>146</v>
      </c>
      <c r="F4292" t="s">
        <v>12053</v>
      </c>
      <c r="G4292" t="s">
        <v>628</v>
      </c>
      <c r="H4292" t="s">
        <v>149</v>
      </c>
      <c r="I4292" t="s">
        <v>136</v>
      </c>
      <c r="J4292" t="s">
        <v>137</v>
      </c>
      <c r="K4292" t="s">
        <v>187</v>
      </c>
      <c r="L4292" t="s">
        <v>12054</v>
      </c>
      <c r="M4292" t="s">
        <v>12055</v>
      </c>
      <c r="N4292" s="26">
        <v>6.1411111109999998</v>
      </c>
      <c r="O4292">
        <v>0</v>
      </c>
      <c r="P4292">
        <v>3</v>
      </c>
      <c r="Q4292">
        <v>0</v>
      </c>
      <c r="R4292">
        <v>0</v>
      </c>
      <c r="S4292">
        <v>0</v>
      </c>
      <c r="T4292">
        <v>351</v>
      </c>
      <c r="U4292">
        <v>1</v>
      </c>
      <c r="V4292">
        <v>6</v>
      </c>
      <c r="W4292" s="26">
        <v>0</v>
      </c>
      <c r="X4292" s="26">
        <v>7.3003713854999459</v>
      </c>
      <c r="Y4292" s="26">
        <v>0</v>
      </c>
      <c r="Z4292" s="26">
        <v>0</v>
      </c>
      <c r="AA4292" s="26">
        <v>0</v>
      </c>
      <c r="AB4292" s="26">
        <v>703.19766838892383</v>
      </c>
      <c r="AC4292" s="26">
        <v>63.684299470280578</v>
      </c>
      <c r="AD4292" s="26">
        <v>705.34895717811492</v>
      </c>
      <c r="AE4292" s="26">
        <v>1479.5312964228192</v>
      </c>
    </row>
    <row r="4293" spans="1:31" x14ac:dyDescent="0.3">
      <c r="A4293">
        <v>2767000</v>
      </c>
      <c r="B4293">
        <v>1</v>
      </c>
      <c r="C4293" t="s">
        <v>80</v>
      </c>
      <c r="D4293" t="s">
        <v>86</v>
      </c>
      <c r="E4293" t="s">
        <v>170</v>
      </c>
      <c r="F4293" t="s">
        <v>12056</v>
      </c>
      <c r="G4293" t="s">
        <v>628</v>
      </c>
      <c r="H4293" t="s">
        <v>135</v>
      </c>
      <c r="I4293" t="s">
        <v>136</v>
      </c>
      <c r="J4293" t="s">
        <v>137</v>
      </c>
      <c r="K4293" t="s">
        <v>187</v>
      </c>
      <c r="L4293" t="s">
        <v>12057</v>
      </c>
      <c r="M4293" t="s">
        <v>12058</v>
      </c>
      <c r="N4293" s="26">
        <v>2.5361111109999999</v>
      </c>
      <c r="O4293">
        <v>0</v>
      </c>
      <c r="P4293">
        <v>152</v>
      </c>
      <c r="Q4293">
        <v>0</v>
      </c>
      <c r="R4293">
        <v>0</v>
      </c>
      <c r="S4293">
        <v>0</v>
      </c>
      <c r="T4293">
        <v>6</v>
      </c>
      <c r="U4293">
        <v>0</v>
      </c>
      <c r="V4293">
        <v>0</v>
      </c>
      <c r="W4293" s="26">
        <v>0</v>
      </c>
      <c r="X4293" s="26">
        <v>81.720553031238822</v>
      </c>
      <c r="Y4293" s="26">
        <v>0</v>
      </c>
      <c r="Z4293" s="26">
        <v>0</v>
      </c>
      <c r="AA4293" s="26">
        <v>0</v>
      </c>
      <c r="AB4293" s="26">
        <v>10.437230886136678</v>
      </c>
      <c r="AC4293" s="26">
        <v>0</v>
      </c>
      <c r="AD4293" s="26">
        <v>0</v>
      </c>
      <c r="AE4293" s="26">
        <v>92.157783917375497</v>
      </c>
    </row>
    <row r="4294" spans="1:31" x14ac:dyDescent="0.3">
      <c r="A4294">
        <v>2768749</v>
      </c>
      <c r="B4294">
        <v>1</v>
      </c>
      <c r="C4294" t="s">
        <v>80</v>
      </c>
      <c r="D4294" t="s">
        <v>90</v>
      </c>
      <c r="E4294" t="s">
        <v>132</v>
      </c>
      <c r="F4294" t="s">
        <v>12059</v>
      </c>
      <c r="G4294" t="s">
        <v>134</v>
      </c>
      <c r="H4294" t="s">
        <v>135</v>
      </c>
      <c r="I4294" t="s">
        <v>136</v>
      </c>
      <c r="J4294" t="s">
        <v>137</v>
      </c>
      <c r="K4294" t="s">
        <v>138</v>
      </c>
      <c r="L4294" t="s">
        <v>12060</v>
      </c>
      <c r="M4294" t="s">
        <v>8171</v>
      </c>
      <c r="N4294" s="26">
        <v>3.2250000000000001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1</v>
      </c>
      <c r="U4294">
        <v>0</v>
      </c>
      <c r="V4294">
        <v>0</v>
      </c>
      <c r="W4294" s="26">
        <v>0</v>
      </c>
      <c r="X4294" s="26">
        <v>0</v>
      </c>
      <c r="Y4294" s="26">
        <v>0</v>
      </c>
      <c r="Z4294" s="26">
        <v>0</v>
      </c>
      <c r="AA4294" s="26">
        <v>0</v>
      </c>
      <c r="AB4294" s="26">
        <v>34.090121095452915</v>
      </c>
      <c r="AC4294" s="26">
        <v>0</v>
      </c>
      <c r="AD4294" s="26">
        <v>0</v>
      </c>
      <c r="AE4294" s="26">
        <v>34.090121095452915</v>
      </c>
    </row>
    <row r="4295" spans="1:31" x14ac:dyDescent="0.3">
      <c r="A4295">
        <v>2769064</v>
      </c>
      <c r="B4295">
        <v>1</v>
      </c>
      <c r="C4295" t="s">
        <v>81</v>
      </c>
      <c r="D4295" t="s">
        <v>118</v>
      </c>
      <c r="E4295" t="s">
        <v>175</v>
      </c>
      <c r="F4295" t="s">
        <v>12061</v>
      </c>
      <c r="G4295" t="s">
        <v>159</v>
      </c>
      <c r="H4295" t="s">
        <v>149</v>
      </c>
      <c r="I4295" t="s">
        <v>136</v>
      </c>
      <c r="J4295" t="s">
        <v>137</v>
      </c>
      <c r="K4295" t="s">
        <v>138</v>
      </c>
      <c r="L4295" t="s">
        <v>12062</v>
      </c>
      <c r="M4295" t="s">
        <v>12063</v>
      </c>
      <c r="N4295" s="26">
        <v>0.84888888799999995</v>
      </c>
      <c r="O4295">
        <v>35</v>
      </c>
      <c r="P4295">
        <v>1196</v>
      </c>
      <c r="Q4295">
        <v>264</v>
      </c>
      <c r="R4295">
        <v>320</v>
      </c>
      <c r="S4295">
        <v>75</v>
      </c>
      <c r="T4295">
        <v>181</v>
      </c>
      <c r="U4295">
        <v>2</v>
      </c>
      <c r="V4295">
        <v>1</v>
      </c>
      <c r="W4295" s="26">
        <v>21.034829343307255</v>
      </c>
      <c r="X4295" s="26">
        <v>218.27599725920902</v>
      </c>
      <c r="Y4295" s="26">
        <v>73.865647759033223</v>
      </c>
      <c r="Z4295" s="26">
        <v>40.783934443215678</v>
      </c>
      <c r="AA4295" s="26">
        <v>453.80304067873504</v>
      </c>
      <c r="AB4295" s="26">
        <v>67.283329100974072</v>
      </c>
      <c r="AC4295" s="26">
        <v>701.88506604404699</v>
      </c>
      <c r="AD4295" s="26">
        <v>8.5628697609706048</v>
      </c>
      <c r="AE4295" s="26">
        <v>1585.4947143894917</v>
      </c>
    </row>
    <row r="4296" spans="1:31" x14ac:dyDescent="0.3">
      <c r="A4296">
        <v>2768892</v>
      </c>
      <c r="B4296">
        <v>1</v>
      </c>
      <c r="C4296" t="s">
        <v>80</v>
      </c>
      <c r="D4296" t="s">
        <v>82</v>
      </c>
      <c r="E4296" t="s">
        <v>166</v>
      </c>
      <c r="F4296" t="s">
        <v>6780</v>
      </c>
      <c r="G4296" t="s">
        <v>425</v>
      </c>
      <c r="H4296" t="s">
        <v>135</v>
      </c>
      <c r="I4296" t="s">
        <v>136</v>
      </c>
      <c r="J4296" t="s">
        <v>137</v>
      </c>
      <c r="K4296" t="s">
        <v>138</v>
      </c>
      <c r="L4296" t="s">
        <v>12064</v>
      </c>
      <c r="M4296" t="s">
        <v>12065</v>
      </c>
      <c r="N4296" s="26">
        <v>4.9111111110000003</v>
      </c>
      <c r="O4296">
        <v>0</v>
      </c>
      <c r="P4296">
        <v>199</v>
      </c>
      <c r="Q4296">
        <v>0</v>
      </c>
      <c r="R4296">
        <v>0</v>
      </c>
      <c r="S4296">
        <v>0</v>
      </c>
      <c r="T4296">
        <v>3</v>
      </c>
      <c r="U4296">
        <v>0</v>
      </c>
      <c r="V4296">
        <v>0</v>
      </c>
      <c r="W4296" s="26">
        <v>0</v>
      </c>
      <c r="X4296" s="26">
        <v>211.23564689214754</v>
      </c>
      <c r="Y4296" s="26">
        <v>0</v>
      </c>
      <c r="Z4296" s="26">
        <v>0</v>
      </c>
      <c r="AA4296" s="26">
        <v>0</v>
      </c>
      <c r="AB4296" s="26">
        <v>2.7260590033887517</v>
      </c>
      <c r="AC4296" s="26">
        <v>0</v>
      </c>
      <c r="AD4296" s="26">
        <v>0</v>
      </c>
      <c r="AE4296" s="26">
        <v>213.96170589553628</v>
      </c>
    </row>
    <row r="4297" spans="1:31" x14ac:dyDescent="0.3">
      <c r="A4297">
        <v>2768686</v>
      </c>
      <c r="B4297">
        <v>1</v>
      </c>
      <c r="C4297" t="s">
        <v>80</v>
      </c>
      <c r="D4297" t="s">
        <v>105</v>
      </c>
      <c r="E4297" t="s">
        <v>152</v>
      </c>
      <c r="F4297" t="s">
        <v>10498</v>
      </c>
      <c r="G4297" t="s">
        <v>159</v>
      </c>
      <c r="H4297" t="s">
        <v>149</v>
      </c>
      <c r="I4297" t="s">
        <v>136</v>
      </c>
      <c r="J4297" t="s">
        <v>137</v>
      </c>
      <c r="K4297" t="s">
        <v>138</v>
      </c>
      <c r="L4297" t="s">
        <v>12066</v>
      </c>
      <c r="M4297" t="s">
        <v>12067</v>
      </c>
      <c r="N4297" s="26">
        <v>0.71111111100000002</v>
      </c>
      <c r="O4297">
        <v>3</v>
      </c>
      <c r="P4297">
        <v>2649</v>
      </c>
      <c r="Q4297">
        <v>4</v>
      </c>
      <c r="R4297">
        <v>340</v>
      </c>
      <c r="S4297">
        <v>42</v>
      </c>
      <c r="T4297">
        <v>382</v>
      </c>
      <c r="U4297">
        <v>7</v>
      </c>
      <c r="V4297">
        <v>2</v>
      </c>
      <c r="W4297" s="26">
        <v>0.86572772614307558</v>
      </c>
      <c r="X4297" s="26">
        <v>483.40420618591656</v>
      </c>
      <c r="Y4297" s="26">
        <v>0.97744416413752888</v>
      </c>
      <c r="Z4297" s="26">
        <v>36.296193536247252</v>
      </c>
      <c r="AA4297" s="26">
        <v>176.54292276141865</v>
      </c>
      <c r="AB4297" s="26">
        <v>251.65838349094926</v>
      </c>
      <c r="AC4297" s="26">
        <v>272.93692697878191</v>
      </c>
      <c r="AD4297" s="26">
        <v>3.437952149942614</v>
      </c>
      <c r="AE4297" s="26">
        <v>1226.1197569935371</v>
      </c>
    </row>
    <row r="4298" spans="1:31" x14ac:dyDescent="0.3">
      <c r="A4298">
        <v>2768580</v>
      </c>
      <c r="B4298">
        <v>1</v>
      </c>
      <c r="C4298" t="s">
        <v>80</v>
      </c>
      <c r="D4298" t="s">
        <v>100</v>
      </c>
      <c r="E4298" t="s">
        <v>146</v>
      </c>
      <c r="F4298" t="s">
        <v>12068</v>
      </c>
      <c r="G4298" t="s">
        <v>148</v>
      </c>
      <c r="H4298" t="s">
        <v>149</v>
      </c>
      <c r="I4298" t="s">
        <v>136</v>
      </c>
      <c r="J4298" t="s">
        <v>137</v>
      </c>
      <c r="K4298" t="s">
        <v>138</v>
      </c>
      <c r="L4298" t="s">
        <v>12069</v>
      </c>
      <c r="M4298" t="s">
        <v>12070</v>
      </c>
      <c r="N4298" s="26">
        <v>1.256388888</v>
      </c>
      <c r="O4298">
        <v>0</v>
      </c>
      <c r="P4298">
        <v>0</v>
      </c>
      <c r="Q4298">
        <v>0</v>
      </c>
      <c r="R4298">
        <v>0</v>
      </c>
      <c r="S4298">
        <v>1</v>
      </c>
      <c r="T4298">
        <v>0</v>
      </c>
      <c r="U4298">
        <v>0</v>
      </c>
      <c r="V4298">
        <v>0</v>
      </c>
      <c r="W4298" s="26">
        <v>0</v>
      </c>
      <c r="X4298" s="26">
        <v>0</v>
      </c>
      <c r="Y4298" s="26">
        <v>0</v>
      </c>
      <c r="Z4298" s="26">
        <v>0</v>
      </c>
      <c r="AA4298" s="26">
        <v>9.784749221301805</v>
      </c>
      <c r="AB4298" s="26">
        <v>0</v>
      </c>
      <c r="AC4298" s="26">
        <v>0</v>
      </c>
      <c r="AD4298" s="26">
        <v>0</v>
      </c>
      <c r="AE4298" s="26">
        <v>9.784749221301805</v>
      </c>
    </row>
    <row r="4299" spans="1:31" x14ac:dyDescent="0.3">
      <c r="A4299">
        <v>2769313</v>
      </c>
      <c r="B4299">
        <v>1</v>
      </c>
      <c r="C4299" t="s">
        <v>80</v>
      </c>
      <c r="D4299" t="s">
        <v>82</v>
      </c>
      <c r="E4299" t="s">
        <v>132</v>
      </c>
      <c r="F4299" t="s">
        <v>12071</v>
      </c>
      <c r="G4299" t="s">
        <v>134</v>
      </c>
      <c r="H4299" t="s">
        <v>135</v>
      </c>
      <c r="I4299" t="s">
        <v>136</v>
      </c>
      <c r="J4299" t="s">
        <v>137</v>
      </c>
      <c r="K4299" t="s">
        <v>138</v>
      </c>
      <c r="L4299" t="s">
        <v>12072</v>
      </c>
      <c r="M4299" t="s">
        <v>12073</v>
      </c>
      <c r="N4299" s="26">
        <v>2.7641666659999999</v>
      </c>
      <c r="O4299">
        <v>0</v>
      </c>
      <c r="P4299">
        <v>8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 s="26">
        <v>0</v>
      </c>
      <c r="X4299" s="26">
        <v>6.3825282246398292</v>
      </c>
      <c r="Y4299" s="26">
        <v>0</v>
      </c>
      <c r="Z4299" s="26">
        <v>0</v>
      </c>
      <c r="AA4299" s="26">
        <v>0</v>
      </c>
      <c r="AB4299" s="26">
        <v>0</v>
      </c>
      <c r="AC4299" s="26">
        <v>0</v>
      </c>
      <c r="AD4299" s="26">
        <v>0</v>
      </c>
      <c r="AE4299" s="26">
        <v>6.3825282246398292</v>
      </c>
    </row>
    <row r="4300" spans="1:31" x14ac:dyDescent="0.3">
      <c r="A4300">
        <v>2769270</v>
      </c>
      <c r="B4300">
        <v>1</v>
      </c>
      <c r="C4300" t="s">
        <v>80</v>
      </c>
      <c r="D4300" t="s">
        <v>83</v>
      </c>
      <c r="E4300" t="s">
        <v>166</v>
      </c>
      <c r="F4300" t="s">
        <v>12074</v>
      </c>
      <c r="G4300" t="s">
        <v>143</v>
      </c>
      <c r="H4300" t="s">
        <v>135</v>
      </c>
      <c r="I4300" t="s">
        <v>136</v>
      </c>
      <c r="J4300" t="s">
        <v>137</v>
      </c>
      <c r="K4300" t="s">
        <v>138</v>
      </c>
      <c r="L4300" t="s">
        <v>12075</v>
      </c>
      <c r="M4300" t="s">
        <v>12076</v>
      </c>
      <c r="N4300" s="26">
        <v>1.460555555</v>
      </c>
      <c r="O4300">
        <v>0</v>
      </c>
      <c r="P4300">
        <v>53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 s="26">
        <v>0</v>
      </c>
      <c r="X4300" s="26">
        <v>26.714371641441915</v>
      </c>
      <c r="Y4300" s="26">
        <v>0</v>
      </c>
      <c r="Z4300" s="26">
        <v>0</v>
      </c>
      <c r="AA4300" s="26">
        <v>0</v>
      </c>
      <c r="AB4300" s="26">
        <v>0</v>
      </c>
      <c r="AC4300" s="26">
        <v>0</v>
      </c>
      <c r="AD4300" s="26">
        <v>0</v>
      </c>
      <c r="AE4300" s="26">
        <v>26.714371641441915</v>
      </c>
    </row>
    <row r="4301" spans="1:31" x14ac:dyDescent="0.3">
      <c r="A4301">
        <v>2769021</v>
      </c>
      <c r="B4301">
        <v>1</v>
      </c>
      <c r="C4301" t="s">
        <v>81</v>
      </c>
      <c r="D4301" t="s">
        <v>115</v>
      </c>
      <c r="E4301" t="s">
        <v>157</v>
      </c>
      <c r="F4301" t="s">
        <v>12077</v>
      </c>
      <c r="G4301" t="s">
        <v>628</v>
      </c>
      <c r="H4301" t="s">
        <v>149</v>
      </c>
      <c r="I4301" t="s">
        <v>136</v>
      </c>
      <c r="J4301" t="s">
        <v>137</v>
      </c>
      <c r="K4301" t="s">
        <v>187</v>
      </c>
      <c r="L4301" t="s">
        <v>12078</v>
      </c>
      <c r="M4301" t="s">
        <v>12079</v>
      </c>
      <c r="N4301" s="26">
        <v>2.0563888879999999</v>
      </c>
      <c r="O4301">
        <v>0</v>
      </c>
      <c r="P4301">
        <v>2034</v>
      </c>
      <c r="Q4301">
        <v>0</v>
      </c>
      <c r="R4301">
        <v>15</v>
      </c>
      <c r="S4301">
        <v>7</v>
      </c>
      <c r="T4301">
        <v>322</v>
      </c>
      <c r="U4301">
        <v>3</v>
      </c>
      <c r="V4301">
        <v>0</v>
      </c>
      <c r="W4301" s="26">
        <v>0</v>
      </c>
      <c r="X4301" s="26">
        <v>559.93491880020179</v>
      </c>
      <c r="Y4301" s="26">
        <v>0</v>
      </c>
      <c r="Z4301" s="26">
        <v>8.6974723050292031</v>
      </c>
      <c r="AA4301" s="26">
        <v>89.178145788686265</v>
      </c>
      <c r="AB4301" s="26">
        <v>434.41622511741537</v>
      </c>
      <c r="AC4301" s="26">
        <v>77.533405589406399</v>
      </c>
      <c r="AD4301" s="26">
        <v>0</v>
      </c>
      <c r="AE4301" s="26">
        <v>1169.7601676007389</v>
      </c>
    </row>
    <row r="4302" spans="1:31" x14ac:dyDescent="0.3">
      <c r="A4302">
        <v>2768812</v>
      </c>
      <c r="B4302">
        <v>1</v>
      </c>
      <c r="C4302" t="s">
        <v>80</v>
      </c>
      <c r="D4302" t="s">
        <v>99</v>
      </c>
      <c r="E4302" t="s">
        <v>157</v>
      </c>
      <c r="F4302" t="s">
        <v>12080</v>
      </c>
      <c r="G4302" t="s">
        <v>159</v>
      </c>
      <c r="H4302" t="s">
        <v>149</v>
      </c>
      <c r="I4302" t="s">
        <v>136</v>
      </c>
      <c r="J4302" t="s">
        <v>137</v>
      </c>
      <c r="K4302" t="s">
        <v>138</v>
      </c>
      <c r="L4302" t="s">
        <v>12081</v>
      </c>
      <c r="M4302" t="s">
        <v>12082</v>
      </c>
      <c r="N4302" s="26">
        <v>0.21694444399999999</v>
      </c>
      <c r="O4302">
        <v>0</v>
      </c>
      <c r="P4302">
        <v>880</v>
      </c>
      <c r="Q4302">
        <v>0</v>
      </c>
      <c r="R4302">
        <v>13</v>
      </c>
      <c r="S4302">
        <v>1</v>
      </c>
      <c r="T4302">
        <v>97</v>
      </c>
      <c r="U4302">
        <v>0</v>
      </c>
      <c r="V4302">
        <v>2</v>
      </c>
      <c r="W4302" s="26">
        <v>0</v>
      </c>
      <c r="X4302" s="26">
        <v>27.232004976861429</v>
      </c>
      <c r="Y4302" s="26">
        <v>0</v>
      </c>
      <c r="Z4302" s="26">
        <v>0.26143948391746535</v>
      </c>
      <c r="AA4302" s="26">
        <v>1.9268182027250564</v>
      </c>
      <c r="AB4302" s="26">
        <v>10.758390420308455</v>
      </c>
      <c r="AC4302" s="26">
        <v>0</v>
      </c>
      <c r="AD4302" s="26">
        <v>0.51764194782879946</v>
      </c>
      <c r="AE4302" s="26">
        <v>40.696295031641206</v>
      </c>
    </row>
    <row r="4303" spans="1:31" x14ac:dyDescent="0.3">
      <c r="A4303">
        <v>2768689</v>
      </c>
      <c r="B4303">
        <v>1</v>
      </c>
      <c r="C4303" t="s">
        <v>81</v>
      </c>
      <c r="D4303" t="s">
        <v>122</v>
      </c>
      <c r="E4303" t="s">
        <v>146</v>
      </c>
      <c r="F4303" t="s">
        <v>12083</v>
      </c>
      <c r="G4303" t="s">
        <v>159</v>
      </c>
      <c r="H4303" t="s">
        <v>149</v>
      </c>
      <c r="I4303" t="s">
        <v>136</v>
      </c>
      <c r="J4303" t="s">
        <v>137</v>
      </c>
      <c r="K4303" t="s">
        <v>138</v>
      </c>
      <c r="L4303" t="s">
        <v>12084</v>
      </c>
      <c r="M4303" t="s">
        <v>12085</v>
      </c>
      <c r="N4303" s="26">
        <v>7.0555555000000006E-2</v>
      </c>
      <c r="O4303">
        <v>0</v>
      </c>
      <c r="P4303">
        <v>101</v>
      </c>
      <c r="Q4303">
        <v>0</v>
      </c>
      <c r="R4303">
        <v>3</v>
      </c>
      <c r="S4303">
        <v>0</v>
      </c>
      <c r="T4303">
        <v>4</v>
      </c>
      <c r="U4303">
        <v>0</v>
      </c>
      <c r="V4303">
        <v>0</v>
      </c>
      <c r="W4303" s="26">
        <v>0</v>
      </c>
      <c r="X4303" s="26">
        <v>0.78725445971962948</v>
      </c>
      <c r="Y4303" s="26">
        <v>0</v>
      </c>
      <c r="Z4303" s="26">
        <v>3.2838159966593332E-2</v>
      </c>
      <c r="AA4303" s="26">
        <v>0</v>
      </c>
      <c r="AB4303" s="26">
        <v>0.14383304367643554</v>
      </c>
      <c r="AC4303" s="26">
        <v>0</v>
      </c>
      <c r="AD4303" s="26">
        <v>0</v>
      </c>
      <c r="AE4303" s="26">
        <v>0.96392566336265839</v>
      </c>
    </row>
    <row r="4304" spans="1:31" x14ac:dyDescent="0.3">
      <c r="A4304">
        <v>2768666</v>
      </c>
      <c r="B4304">
        <v>1</v>
      </c>
      <c r="C4304" t="s">
        <v>81</v>
      </c>
      <c r="D4304" t="s">
        <v>113</v>
      </c>
      <c r="E4304" t="s">
        <v>152</v>
      </c>
      <c r="F4304" t="s">
        <v>12086</v>
      </c>
      <c r="G4304" t="s">
        <v>159</v>
      </c>
      <c r="H4304" t="s">
        <v>149</v>
      </c>
      <c r="I4304" t="s">
        <v>136</v>
      </c>
      <c r="J4304" t="s">
        <v>137</v>
      </c>
      <c r="K4304" t="s">
        <v>138</v>
      </c>
      <c r="L4304" t="s">
        <v>12087</v>
      </c>
      <c r="M4304" t="s">
        <v>12088</v>
      </c>
      <c r="N4304" s="26">
        <v>0.41666666600000002</v>
      </c>
      <c r="O4304">
        <v>1</v>
      </c>
      <c r="P4304">
        <v>283</v>
      </c>
      <c r="Q4304">
        <v>10</v>
      </c>
      <c r="R4304">
        <v>23</v>
      </c>
      <c r="S4304">
        <v>0</v>
      </c>
      <c r="T4304">
        <v>17</v>
      </c>
      <c r="U4304">
        <v>0</v>
      </c>
      <c r="V4304">
        <v>0</v>
      </c>
      <c r="W4304" s="26">
        <v>0.10533937059666668</v>
      </c>
      <c r="X4304" s="26">
        <v>22.373697823666738</v>
      </c>
      <c r="Y4304" s="26">
        <v>0.38787786786141459</v>
      </c>
      <c r="Z4304" s="26">
        <v>0.40636196623586246</v>
      </c>
      <c r="AA4304" s="26">
        <v>0</v>
      </c>
      <c r="AB4304" s="26">
        <v>3.374927067509653</v>
      </c>
      <c r="AC4304" s="26">
        <v>0</v>
      </c>
      <c r="AD4304" s="26">
        <v>0</v>
      </c>
      <c r="AE4304" s="26">
        <v>26.648204095870337</v>
      </c>
    </row>
    <row r="4305" spans="1:31" x14ac:dyDescent="0.3">
      <c r="A4305">
        <v>2768643</v>
      </c>
      <c r="B4305">
        <v>1</v>
      </c>
      <c r="C4305" t="s">
        <v>81</v>
      </c>
      <c r="D4305" t="s">
        <v>126</v>
      </c>
      <c r="E4305" t="s">
        <v>157</v>
      </c>
      <c r="F4305" t="s">
        <v>12089</v>
      </c>
      <c r="G4305" t="s">
        <v>186</v>
      </c>
      <c r="H4305" t="s">
        <v>149</v>
      </c>
      <c r="I4305" t="s">
        <v>136</v>
      </c>
      <c r="J4305" t="s">
        <v>137</v>
      </c>
      <c r="K4305" t="s">
        <v>187</v>
      </c>
      <c r="L4305" t="s">
        <v>12090</v>
      </c>
      <c r="M4305" t="s">
        <v>12091</v>
      </c>
      <c r="N4305" s="26">
        <v>3.3272222220000001</v>
      </c>
      <c r="O4305">
        <v>0</v>
      </c>
      <c r="P4305">
        <v>2139</v>
      </c>
      <c r="Q4305">
        <v>17</v>
      </c>
      <c r="R4305">
        <v>194</v>
      </c>
      <c r="S4305">
        <v>3</v>
      </c>
      <c r="T4305">
        <v>375</v>
      </c>
      <c r="U4305">
        <v>1</v>
      </c>
      <c r="V4305">
        <v>1</v>
      </c>
      <c r="W4305" s="26">
        <v>0</v>
      </c>
      <c r="X4305" s="26">
        <v>1342.4453189338356</v>
      </c>
      <c r="Y4305" s="26">
        <v>35.635469432509538</v>
      </c>
      <c r="Z4305" s="26">
        <v>141.92532777368996</v>
      </c>
      <c r="AA4305" s="26">
        <v>29.278107065012613</v>
      </c>
      <c r="AB4305" s="26">
        <v>1025.8321899926061</v>
      </c>
      <c r="AC4305" s="26">
        <v>0</v>
      </c>
      <c r="AD4305" s="26">
        <v>2.2031902803352117</v>
      </c>
      <c r="AE4305" s="26">
        <v>2577.3196034779889</v>
      </c>
    </row>
    <row r="4306" spans="1:31" x14ac:dyDescent="0.3">
      <c r="A4306">
        <v>2768912</v>
      </c>
      <c r="B4306">
        <v>1</v>
      </c>
      <c r="C4306" t="s">
        <v>80</v>
      </c>
      <c r="D4306" t="s">
        <v>96</v>
      </c>
      <c r="E4306" t="s">
        <v>132</v>
      </c>
      <c r="F4306" t="s">
        <v>12092</v>
      </c>
      <c r="G4306" t="s">
        <v>287</v>
      </c>
      <c r="H4306" t="s">
        <v>135</v>
      </c>
      <c r="I4306" t="s">
        <v>136</v>
      </c>
      <c r="J4306" t="s">
        <v>3</v>
      </c>
      <c r="K4306" t="s">
        <v>138</v>
      </c>
      <c r="L4306" t="s">
        <v>12093</v>
      </c>
      <c r="M4306" t="s">
        <v>12094</v>
      </c>
      <c r="N4306" s="26">
        <v>3.6105555549999999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3</v>
      </c>
      <c r="U4306">
        <v>0</v>
      </c>
      <c r="V4306">
        <v>0</v>
      </c>
      <c r="W4306" s="26">
        <v>0</v>
      </c>
      <c r="X4306" s="26">
        <v>0</v>
      </c>
      <c r="Y4306" s="26">
        <v>0</v>
      </c>
      <c r="Z4306" s="26">
        <v>0</v>
      </c>
      <c r="AA4306" s="26">
        <v>0</v>
      </c>
      <c r="AB4306" s="26">
        <v>12.634868768925902</v>
      </c>
      <c r="AC4306" s="26">
        <v>0</v>
      </c>
      <c r="AD4306" s="26">
        <v>0</v>
      </c>
      <c r="AE4306" s="26">
        <v>12.634868768925902</v>
      </c>
    </row>
    <row r="4307" spans="1:31" x14ac:dyDescent="0.3">
      <c r="A4307">
        <v>2768898</v>
      </c>
      <c r="B4307">
        <v>1</v>
      </c>
      <c r="C4307" t="s">
        <v>80</v>
      </c>
      <c r="D4307" t="s">
        <v>82</v>
      </c>
      <c r="E4307" t="s">
        <v>166</v>
      </c>
      <c r="F4307" t="s">
        <v>6845</v>
      </c>
      <c r="G4307" t="s">
        <v>204</v>
      </c>
      <c r="H4307" t="s">
        <v>135</v>
      </c>
      <c r="I4307" t="s">
        <v>136</v>
      </c>
      <c r="J4307" t="s">
        <v>137</v>
      </c>
      <c r="K4307" t="s">
        <v>138</v>
      </c>
      <c r="L4307" t="s">
        <v>12095</v>
      </c>
      <c r="M4307" t="s">
        <v>12096</v>
      </c>
      <c r="N4307" s="26">
        <v>1.0333333330000001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12</v>
      </c>
      <c r="U4307">
        <v>0</v>
      </c>
      <c r="V4307">
        <v>0</v>
      </c>
      <c r="W4307" s="26">
        <v>0</v>
      </c>
      <c r="X4307" s="26">
        <v>1.7339355550000003E-5</v>
      </c>
      <c r="Y4307" s="26">
        <v>0</v>
      </c>
      <c r="Z4307" s="26">
        <v>0</v>
      </c>
      <c r="AA4307" s="26">
        <v>0</v>
      </c>
      <c r="AB4307" s="26">
        <v>7.0431731149676118</v>
      </c>
      <c r="AC4307" s="26">
        <v>0</v>
      </c>
      <c r="AD4307" s="26">
        <v>0</v>
      </c>
      <c r="AE4307" s="26">
        <v>7.0431904543231614</v>
      </c>
    </row>
    <row r="4308" spans="1:31" x14ac:dyDescent="0.3">
      <c r="A4308">
        <v>2768958</v>
      </c>
      <c r="B4308">
        <v>1</v>
      </c>
      <c r="C4308" t="s">
        <v>80</v>
      </c>
      <c r="D4308" t="s">
        <v>100</v>
      </c>
      <c r="E4308" t="s">
        <v>157</v>
      </c>
      <c r="F4308" t="s">
        <v>12097</v>
      </c>
      <c r="G4308" t="s">
        <v>159</v>
      </c>
      <c r="H4308" t="s">
        <v>149</v>
      </c>
      <c r="I4308" t="s">
        <v>136</v>
      </c>
      <c r="J4308" t="s">
        <v>137</v>
      </c>
      <c r="K4308" t="s">
        <v>138</v>
      </c>
      <c r="L4308" t="s">
        <v>12098</v>
      </c>
      <c r="M4308" t="s">
        <v>12099</v>
      </c>
      <c r="N4308" s="26">
        <v>0.23138888799999999</v>
      </c>
      <c r="O4308">
        <v>0</v>
      </c>
      <c r="P4308">
        <v>148</v>
      </c>
      <c r="Q4308">
        <v>3</v>
      </c>
      <c r="R4308">
        <v>24</v>
      </c>
      <c r="S4308">
        <v>2</v>
      </c>
      <c r="T4308">
        <v>18</v>
      </c>
      <c r="U4308">
        <v>0</v>
      </c>
      <c r="V4308">
        <v>0</v>
      </c>
      <c r="W4308" s="26">
        <v>0</v>
      </c>
      <c r="X4308" s="26">
        <v>4.7858098131739748</v>
      </c>
      <c r="Y4308" s="26">
        <v>0.15349471867317779</v>
      </c>
      <c r="Z4308" s="26">
        <v>0.45644163557093231</v>
      </c>
      <c r="AA4308" s="26">
        <v>0.74957583796667804</v>
      </c>
      <c r="AB4308" s="26">
        <v>1.34260747295766</v>
      </c>
      <c r="AC4308" s="26">
        <v>0</v>
      </c>
      <c r="AD4308" s="26">
        <v>0</v>
      </c>
      <c r="AE4308" s="26">
        <v>7.4879294783424237</v>
      </c>
    </row>
    <row r="4309" spans="1:31" x14ac:dyDescent="0.3">
      <c r="A4309">
        <v>2769290</v>
      </c>
      <c r="B4309">
        <v>1</v>
      </c>
      <c r="C4309" t="s">
        <v>81</v>
      </c>
      <c r="D4309" t="s">
        <v>118</v>
      </c>
      <c r="E4309" t="s">
        <v>170</v>
      </c>
      <c r="F4309" t="s">
        <v>12100</v>
      </c>
      <c r="G4309" t="s">
        <v>204</v>
      </c>
      <c r="H4309" t="s">
        <v>135</v>
      </c>
      <c r="I4309" t="s">
        <v>136</v>
      </c>
      <c r="J4309" t="s">
        <v>137</v>
      </c>
      <c r="K4309" t="s">
        <v>138</v>
      </c>
      <c r="L4309" t="s">
        <v>12101</v>
      </c>
      <c r="M4309" t="s">
        <v>12102</v>
      </c>
      <c r="N4309" s="26">
        <v>1.093611111</v>
      </c>
      <c r="O4309">
        <v>0</v>
      </c>
      <c r="P4309">
        <v>67</v>
      </c>
      <c r="Q4309">
        <v>0</v>
      </c>
      <c r="R4309">
        <v>0</v>
      </c>
      <c r="S4309">
        <v>0</v>
      </c>
      <c r="T4309">
        <v>34</v>
      </c>
      <c r="U4309">
        <v>0</v>
      </c>
      <c r="V4309">
        <v>0</v>
      </c>
      <c r="W4309" s="26">
        <v>0</v>
      </c>
      <c r="X4309" s="26">
        <v>15.662725428820556</v>
      </c>
      <c r="Y4309" s="26">
        <v>0</v>
      </c>
      <c r="Z4309" s="26">
        <v>0</v>
      </c>
      <c r="AA4309" s="26">
        <v>0</v>
      </c>
      <c r="AB4309" s="26">
        <v>23.096111128966363</v>
      </c>
      <c r="AC4309" s="26">
        <v>0</v>
      </c>
      <c r="AD4309" s="26">
        <v>0</v>
      </c>
      <c r="AE4309" s="26">
        <v>38.758836557786921</v>
      </c>
    </row>
    <row r="4310" spans="1:31" x14ac:dyDescent="0.3">
      <c r="A4310">
        <v>2769393</v>
      </c>
      <c r="B4310">
        <v>1</v>
      </c>
      <c r="C4310" t="s">
        <v>80</v>
      </c>
      <c r="D4310" t="s">
        <v>105</v>
      </c>
      <c r="E4310" t="s">
        <v>170</v>
      </c>
      <c r="F4310" t="s">
        <v>12103</v>
      </c>
      <c r="G4310" t="s">
        <v>204</v>
      </c>
      <c r="H4310" t="s">
        <v>135</v>
      </c>
      <c r="I4310" t="s">
        <v>136</v>
      </c>
      <c r="J4310" t="s">
        <v>137</v>
      </c>
      <c r="K4310" t="s">
        <v>138</v>
      </c>
      <c r="L4310" t="s">
        <v>12104</v>
      </c>
      <c r="M4310" t="s">
        <v>12105</v>
      </c>
      <c r="N4310" s="26">
        <v>1.3983333330000001</v>
      </c>
      <c r="O4310">
        <v>0</v>
      </c>
      <c r="P4310">
        <v>97</v>
      </c>
      <c r="Q4310">
        <v>0</v>
      </c>
      <c r="R4310">
        <v>0</v>
      </c>
      <c r="S4310">
        <v>0</v>
      </c>
      <c r="T4310">
        <v>14</v>
      </c>
      <c r="U4310">
        <v>0</v>
      </c>
      <c r="V4310">
        <v>0</v>
      </c>
      <c r="W4310" s="26">
        <v>0</v>
      </c>
      <c r="X4310" s="26">
        <v>37.18473255288076</v>
      </c>
      <c r="Y4310" s="26">
        <v>0</v>
      </c>
      <c r="Z4310" s="26">
        <v>0</v>
      </c>
      <c r="AA4310" s="26">
        <v>0</v>
      </c>
      <c r="AB4310" s="26">
        <v>9.2368911757954901</v>
      </c>
      <c r="AC4310" s="26">
        <v>0</v>
      </c>
      <c r="AD4310" s="26">
        <v>0</v>
      </c>
      <c r="AE4310" s="26">
        <v>46.421623728676252</v>
      </c>
    </row>
    <row r="4311" spans="1:31" x14ac:dyDescent="0.3">
      <c r="A4311">
        <v>2768706</v>
      </c>
      <c r="B4311">
        <v>1</v>
      </c>
      <c r="C4311" t="s">
        <v>80</v>
      </c>
      <c r="D4311" t="s">
        <v>83</v>
      </c>
      <c r="E4311" t="s">
        <v>141</v>
      </c>
      <c r="F4311" t="s">
        <v>12106</v>
      </c>
      <c r="G4311" t="s">
        <v>143</v>
      </c>
      <c r="H4311" t="s">
        <v>135</v>
      </c>
      <c r="I4311" t="s">
        <v>136</v>
      </c>
      <c r="J4311" t="s">
        <v>137</v>
      </c>
      <c r="K4311" t="s">
        <v>138</v>
      </c>
      <c r="L4311" t="s">
        <v>12107</v>
      </c>
      <c r="M4311" t="s">
        <v>12108</v>
      </c>
      <c r="N4311" s="26">
        <v>1.2580555550000001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13</v>
      </c>
      <c r="U4311">
        <v>0</v>
      </c>
      <c r="V4311">
        <v>4</v>
      </c>
      <c r="W4311" s="26">
        <v>0</v>
      </c>
      <c r="X4311" s="26">
        <v>0</v>
      </c>
      <c r="Y4311" s="26">
        <v>0</v>
      </c>
      <c r="Z4311" s="26">
        <v>0</v>
      </c>
      <c r="AA4311" s="26">
        <v>0</v>
      </c>
      <c r="AB4311" s="26">
        <v>131.59470484400993</v>
      </c>
      <c r="AC4311" s="26">
        <v>0</v>
      </c>
      <c r="AD4311" s="26">
        <v>188.5914837126067</v>
      </c>
      <c r="AE4311" s="26">
        <v>320.18618855661663</v>
      </c>
    </row>
    <row r="4312" spans="1:31" x14ac:dyDescent="0.3">
      <c r="A4312">
        <v>2768895</v>
      </c>
      <c r="B4312">
        <v>1</v>
      </c>
      <c r="C4312" t="s">
        <v>80</v>
      </c>
      <c r="D4312" t="s">
        <v>96</v>
      </c>
      <c r="E4312" t="s">
        <v>170</v>
      </c>
      <c r="F4312" t="s">
        <v>12109</v>
      </c>
      <c r="G4312" t="s">
        <v>204</v>
      </c>
      <c r="H4312" t="s">
        <v>135</v>
      </c>
      <c r="I4312" t="s">
        <v>136</v>
      </c>
      <c r="J4312" t="s">
        <v>137</v>
      </c>
      <c r="K4312" t="s">
        <v>138</v>
      </c>
      <c r="L4312" t="s">
        <v>12110</v>
      </c>
      <c r="M4312" t="s">
        <v>12111</v>
      </c>
      <c r="N4312" s="26">
        <v>1.2208333330000001</v>
      </c>
      <c r="O4312">
        <v>0</v>
      </c>
      <c r="P4312">
        <v>51</v>
      </c>
      <c r="Q4312">
        <v>0</v>
      </c>
      <c r="R4312">
        <v>0</v>
      </c>
      <c r="S4312">
        <v>0</v>
      </c>
      <c r="T4312">
        <v>59</v>
      </c>
      <c r="U4312">
        <v>0</v>
      </c>
      <c r="V4312">
        <v>0</v>
      </c>
      <c r="W4312" s="26">
        <v>0</v>
      </c>
      <c r="X4312" s="26">
        <v>15.160714772641017</v>
      </c>
      <c r="Y4312" s="26">
        <v>0</v>
      </c>
      <c r="Z4312" s="26">
        <v>0</v>
      </c>
      <c r="AA4312" s="26">
        <v>0</v>
      </c>
      <c r="AB4312" s="26">
        <v>40.6013973253161</v>
      </c>
      <c r="AC4312" s="26">
        <v>0</v>
      </c>
      <c r="AD4312" s="26">
        <v>0</v>
      </c>
      <c r="AE4312" s="26">
        <v>55.762112097957115</v>
      </c>
    </row>
    <row r="4313" spans="1:31" x14ac:dyDescent="0.3">
      <c r="A4313">
        <v>2769436</v>
      </c>
      <c r="B4313">
        <v>1</v>
      </c>
      <c r="C4313" t="s">
        <v>81</v>
      </c>
      <c r="D4313" t="s">
        <v>127</v>
      </c>
      <c r="E4313" t="s">
        <v>170</v>
      </c>
      <c r="F4313" t="s">
        <v>12112</v>
      </c>
      <c r="G4313" t="s">
        <v>204</v>
      </c>
      <c r="H4313" t="s">
        <v>135</v>
      </c>
      <c r="I4313" t="s">
        <v>136</v>
      </c>
      <c r="J4313" t="s">
        <v>137</v>
      </c>
      <c r="K4313" t="s">
        <v>138</v>
      </c>
      <c r="L4313" t="s">
        <v>12113</v>
      </c>
      <c r="M4313" t="s">
        <v>12114</v>
      </c>
      <c r="N4313" s="26">
        <v>4.0763888880000003</v>
      </c>
      <c r="O4313">
        <v>0</v>
      </c>
      <c r="P4313">
        <v>19</v>
      </c>
      <c r="Q4313">
        <v>0</v>
      </c>
      <c r="R4313">
        <v>2</v>
      </c>
      <c r="S4313">
        <v>0</v>
      </c>
      <c r="T4313">
        <v>2</v>
      </c>
      <c r="U4313">
        <v>0</v>
      </c>
      <c r="V4313">
        <v>0</v>
      </c>
      <c r="W4313" s="26">
        <v>0</v>
      </c>
      <c r="X4313" s="26">
        <v>16.249453513350147</v>
      </c>
      <c r="Y4313" s="26">
        <v>0</v>
      </c>
      <c r="Z4313" s="26">
        <v>0</v>
      </c>
      <c r="AA4313" s="26">
        <v>0</v>
      </c>
      <c r="AB4313" s="26">
        <v>0</v>
      </c>
      <c r="AC4313" s="26">
        <v>0</v>
      </c>
      <c r="AD4313" s="26">
        <v>0</v>
      </c>
      <c r="AE4313" s="26">
        <v>16.249453513350147</v>
      </c>
    </row>
    <row r="4314" spans="1:31" x14ac:dyDescent="0.3">
      <c r="A4314">
        <v>2768961</v>
      </c>
      <c r="B4314">
        <v>1</v>
      </c>
      <c r="C4314" t="s">
        <v>80</v>
      </c>
      <c r="D4314" t="s">
        <v>105</v>
      </c>
      <c r="E4314" t="s">
        <v>166</v>
      </c>
      <c r="F4314" t="s">
        <v>8071</v>
      </c>
      <c r="G4314" t="s">
        <v>204</v>
      </c>
      <c r="H4314" t="s">
        <v>135</v>
      </c>
      <c r="I4314" t="s">
        <v>136</v>
      </c>
      <c r="J4314" t="s">
        <v>137</v>
      </c>
      <c r="K4314" t="s">
        <v>138</v>
      </c>
      <c r="L4314" t="s">
        <v>12115</v>
      </c>
      <c r="M4314" t="s">
        <v>12116</v>
      </c>
      <c r="N4314" s="26">
        <v>1.0786111110000001</v>
      </c>
      <c r="O4314">
        <v>0</v>
      </c>
      <c r="P4314">
        <v>51</v>
      </c>
      <c r="Q4314">
        <v>0</v>
      </c>
      <c r="R4314">
        <v>0</v>
      </c>
      <c r="S4314">
        <v>0</v>
      </c>
      <c r="T4314">
        <v>4</v>
      </c>
      <c r="U4314">
        <v>0</v>
      </c>
      <c r="V4314">
        <v>0</v>
      </c>
      <c r="W4314" s="26">
        <v>0</v>
      </c>
      <c r="X4314" s="26">
        <v>13.996981709591349</v>
      </c>
      <c r="Y4314" s="26">
        <v>0</v>
      </c>
      <c r="Z4314" s="26">
        <v>0</v>
      </c>
      <c r="AA4314" s="26">
        <v>0</v>
      </c>
      <c r="AB4314" s="26">
        <v>27.82190479386529</v>
      </c>
      <c r="AC4314" s="26">
        <v>0</v>
      </c>
      <c r="AD4314" s="26">
        <v>0</v>
      </c>
      <c r="AE4314" s="26">
        <v>41.818886503456639</v>
      </c>
    </row>
    <row r="4315" spans="1:31" x14ac:dyDescent="0.3">
      <c r="A4315">
        <v>2769459</v>
      </c>
      <c r="B4315">
        <v>1</v>
      </c>
      <c r="C4315" t="s">
        <v>80</v>
      </c>
      <c r="D4315" t="s">
        <v>95</v>
      </c>
      <c r="E4315" t="s">
        <v>157</v>
      </c>
      <c r="F4315" t="s">
        <v>12117</v>
      </c>
      <c r="G4315" t="s">
        <v>159</v>
      </c>
      <c r="H4315" t="s">
        <v>149</v>
      </c>
      <c r="I4315" t="s">
        <v>566</v>
      </c>
      <c r="J4315" t="s">
        <v>137</v>
      </c>
      <c r="K4315" t="s">
        <v>138</v>
      </c>
      <c r="L4315" t="s">
        <v>12118</v>
      </c>
      <c r="M4315" t="s">
        <v>12119</v>
      </c>
      <c r="N4315" s="26">
        <v>1.2777777000000001E-2</v>
      </c>
      <c r="O4315">
        <v>6</v>
      </c>
      <c r="P4315">
        <v>2570</v>
      </c>
      <c r="Q4315">
        <v>8</v>
      </c>
      <c r="R4315">
        <v>22</v>
      </c>
      <c r="S4315">
        <v>46</v>
      </c>
      <c r="T4315">
        <v>211</v>
      </c>
      <c r="U4315">
        <v>7</v>
      </c>
      <c r="V4315">
        <v>3</v>
      </c>
      <c r="W4315" s="26">
        <v>3.7447438457718328E-2</v>
      </c>
      <c r="X4315" s="26">
        <v>8.1676779267671265</v>
      </c>
      <c r="Y4315" s="26">
        <v>0.91928006022163045</v>
      </c>
      <c r="Z4315" s="26">
        <v>3.9701766332713107E-2</v>
      </c>
      <c r="AA4315" s="26">
        <v>5.6521402579758213</v>
      </c>
      <c r="AB4315" s="26">
        <v>1.7030412582108991</v>
      </c>
      <c r="AC4315" s="26">
        <v>1.6153954649425526</v>
      </c>
      <c r="AD4315" s="26">
        <v>0.48880610746163822</v>
      </c>
      <c r="AE4315" s="26">
        <v>18.623490280370099</v>
      </c>
    </row>
    <row r="4316" spans="1:31" x14ac:dyDescent="0.3">
      <c r="A4316">
        <v>2768875</v>
      </c>
      <c r="B4316">
        <v>1</v>
      </c>
      <c r="C4316" t="s">
        <v>81</v>
      </c>
      <c r="D4316" t="s">
        <v>122</v>
      </c>
      <c r="E4316" t="s">
        <v>152</v>
      </c>
      <c r="F4316" t="s">
        <v>12120</v>
      </c>
      <c r="G4316" t="s">
        <v>628</v>
      </c>
      <c r="H4316" t="s">
        <v>149</v>
      </c>
      <c r="I4316" t="s">
        <v>136</v>
      </c>
      <c r="J4316" t="s">
        <v>137</v>
      </c>
      <c r="K4316" t="s">
        <v>187</v>
      </c>
      <c r="L4316" t="s">
        <v>7968</v>
      </c>
      <c r="M4316" t="s">
        <v>12121</v>
      </c>
      <c r="N4316" s="26">
        <v>9.2466666659999994</v>
      </c>
      <c r="O4316">
        <v>1</v>
      </c>
      <c r="P4316">
        <v>46</v>
      </c>
      <c r="Q4316">
        <v>0</v>
      </c>
      <c r="R4316">
        <v>0</v>
      </c>
      <c r="S4316">
        <v>7</v>
      </c>
      <c r="T4316">
        <v>0</v>
      </c>
      <c r="U4316">
        <v>4</v>
      </c>
      <c r="V4316">
        <v>0</v>
      </c>
      <c r="W4316" s="26">
        <v>2.3885144117177779</v>
      </c>
      <c r="X4316" s="26">
        <v>81.364742802191302</v>
      </c>
      <c r="Y4316" s="26">
        <v>0</v>
      </c>
      <c r="Z4316" s="26">
        <v>0</v>
      </c>
      <c r="AA4316" s="26">
        <v>1678.4278768422955</v>
      </c>
      <c r="AB4316" s="26">
        <v>0</v>
      </c>
      <c r="AC4316" s="26">
        <v>15716.093707770729</v>
      </c>
      <c r="AD4316" s="26">
        <v>0</v>
      </c>
      <c r="AE4316" s="26">
        <v>17478.274841826933</v>
      </c>
    </row>
    <row r="4317" spans="1:31" x14ac:dyDescent="0.3">
      <c r="A4317">
        <v>2768732</v>
      </c>
      <c r="B4317">
        <v>1</v>
      </c>
      <c r="C4317" t="s">
        <v>80</v>
      </c>
      <c r="D4317" t="s">
        <v>105</v>
      </c>
      <c r="E4317" t="s">
        <v>166</v>
      </c>
      <c r="F4317" t="s">
        <v>12122</v>
      </c>
      <c r="G4317" t="s">
        <v>204</v>
      </c>
      <c r="H4317" t="s">
        <v>135</v>
      </c>
      <c r="I4317" t="s">
        <v>136</v>
      </c>
      <c r="J4317" t="s">
        <v>137</v>
      </c>
      <c r="K4317" t="s">
        <v>138</v>
      </c>
      <c r="L4317" t="s">
        <v>12123</v>
      </c>
      <c r="M4317" t="s">
        <v>12124</v>
      </c>
      <c r="N4317" s="26">
        <v>0.49555555499999998</v>
      </c>
      <c r="O4317">
        <v>0</v>
      </c>
      <c r="P4317">
        <v>123</v>
      </c>
      <c r="Q4317">
        <v>0</v>
      </c>
      <c r="R4317">
        <v>0</v>
      </c>
      <c r="S4317">
        <v>0</v>
      </c>
      <c r="T4317">
        <v>17</v>
      </c>
      <c r="U4317">
        <v>0</v>
      </c>
      <c r="V4317">
        <v>0</v>
      </c>
      <c r="W4317" s="26">
        <v>0</v>
      </c>
      <c r="X4317" s="26">
        <v>15.057120391570201</v>
      </c>
      <c r="Y4317" s="26">
        <v>0</v>
      </c>
      <c r="Z4317" s="26">
        <v>0</v>
      </c>
      <c r="AA4317" s="26">
        <v>0</v>
      </c>
      <c r="AB4317" s="26">
        <v>10.044437514588145</v>
      </c>
      <c r="AC4317" s="26">
        <v>0</v>
      </c>
      <c r="AD4317" s="26">
        <v>0</v>
      </c>
      <c r="AE4317" s="26">
        <v>25.101557906158348</v>
      </c>
    </row>
    <row r="4318" spans="1:31" x14ac:dyDescent="0.3">
      <c r="A4318">
        <v>2769224</v>
      </c>
      <c r="B4318">
        <v>1</v>
      </c>
      <c r="C4318" t="s">
        <v>80</v>
      </c>
      <c r="D4318" t="s">
        <v>90</v>
      </c>
      <c r="E4318" t="s">
        <v>166</v>
      </c>
      <c r="F4318" t="s">
        <v>12125</v>
      </c>
      <c r="G4318" t="s">
        <v>204</v>
      </c>
      <c r="H4318" t="s">
        <v>135</v>
      </c>
      <c r="I4318" t="s">
        <v>136</v>
      </c>
      <c r="J4318" t="s">
        <v>137</v>
      </c>
      <c r="K4318" t="s">
        <v>138</v>
      </c>
      <c r="L4318" t="s">
        <v>12126</v>
      </c>
      <c r="M4318" t="s">
        <v>12127</v>
      </c>
      <c r="N4318" s="26">
        <v>2.4958333330000002</v>
      </c>
      <c r="O4318">
        <v>0</v>
      </c>
      <c r="P4318">
        <v>20</v>
      </c>
      <c r="Q4318">
        <v>0</v>
      </c>
      <c r="R4318">
        <v>0</v>
      </c>
      <c r="S4318">
        <v>0</v>
      </c>
      <c r="T4318">
        <v>2</v>
      </c>
      <c r="U4318">
        <v>0</v>
      </c>
      <c r="V4318">
        <v>0</v>
      </c>
      <c r="W4318" s="26">
        <v>0</v>
      </c>
      <c r="X4318" s="26">
        <v>12.788633446583789</v>
      </c>
      <c r="Y4318" s="26">
        <v>0</v>
      </c>
      <c r="Z4318" s="26">
        <v>0</v>
      </c>
      <c r="AA4318" s="26">
        <v>0</v>
      </c>
      <c r="AB4318" s="26">
        <v>9.2794755989805395</v>
      </c>
      <c r="AC4318" s="26">
        <v>0</v>
      </c>
      <c r="AD4318" s="26">
        <v>0</v>
      </c>
      <c r="AE4318" s="26">
        <v>22.068109045564327</v>
      </c>
    </row>
    <row r="4319" spans="1:31" x14ac:dyDescent="0.3">
      <c r="A4319">
        <v>2768583</v>
      </c>
      <c r="B4319">
        <v>1</v>
      </c>
      <c r="C4319" t="s">
        <v>80</v>
      </c>
      <c r="D4319" t="s">
        <v>92</v>
      </c>
      <c r="E4319" t="s">
        <v>146</v>
      </c>
      <c r="F4319" t="s">
        <v>12128</v>
      </c>
      <c r="G4319" t="s">
        <v>159</v>
      </c>
      <c r="H4319" t="s">
        <v>149</v>
      </c>
      <c r="I4319" t="s">
        <v>136</v>
      </c>
      <c r="J4319" t="s">
        <v>137</v>
      </c>
      <c r="K4319" t="s">
        <v>138</v>
      </c>
      <c r="L4319" t="s">
        <v>12129</v>
      </c>
      <c r="M4319" t="s">
        <v>12130</v>
      </c>
      <c r="N4319" s="26">
        <v>1.7825</v>
      </c>
      <c r="O4319">
        <v>5</v>
      </c>
      <c r="P4319">
        <v>1346</v>
      </c>
      <c r="Q4319">
        <v>1</v>
      </c>
      <c r="R4319">
        <v>0</v>
      </c>
      <c r="S4319">
        <v>4</v>
      </c>
      <c r="T4319">
        <v>14</v>
      </c>
      <c r="U4319">
        <v>0</v>
      </c>
      <c r="V4319">
        <v>0</v>
      </c>
      <c r="W4319" s="26">
        <v>10.631868157954861</v>
      </c>
      <c r="X4319" s="26">
        <v>230.7624956553837</v>
      </c>
      <c r="Y4319" s="26">
        <v>1.6615599491805191</v>
      </c>
      <c r="Z4319" s="26">
        <v>0</v>
      </c>
      <c r="AA4319" s="26">
        <v>37.440037460115576</v>
      </c>
      <c r="AB4319" s="26">
        <v>14.89461619975873</v>
      </c>
      <c r="AC4319" s="26">
        <v>0</v>
      </c>
      <c r="AD4319" s="26">
        <v>0</v>
      </c>
      <c r="AE4319" s="26">
        <v>295.39057742239339</v>
      </c>
    </row>
    <row r="4320" spans="1:31" x14ac:dyDescent="0.3">
      <c r="A4320">
        <v>2768692</v>
      </c>
      <c r="B4320">
        <v>1</v>
      </c>
      <c r="C4320" t="s">
        <v>80</v>
      </c>
      <c r="D4320" t="s">
        <v>93</v>
      </c>
      <c r="E4320" t="s">
        <v>141</v>
      </c>
      <c r="F4320" t="s">
        <v>3107</v>
      </c>
      <c r="G4320" t="s">
        <v>628</v>
      </c>
      <c r="H4320" t="s">
        <v>135</v>
      </c>
      <c r="I4320" t="s">
        <v>136</v>
      </c>
      <c r="J4320" t="s">
        <v>137</v>
      </c>
      <c r="K4320" t="s">
        <v>187</v>
      </c>
      <c r="L4320" t="s">
        <v>12131</v>
      </c>
      <c r="M4320" t="s">
        <v>12132</v>
      </c>
      <c r="N4320" s="26">
        <v>6.9163888880000002</v>
      </c>
      <c r="O4320">
        <v>0</v>
      </c>
      <c r="P4320">
        <v>168</v>
      </c>
      <c r="Q4320">
        <v>0</v>
      </c>
      <c r="R4320">
        <v>2</v>
      </c>
      <c r="S4320">
        <v>0</v>
      </c>
      <c r="T4320">
        <v>17</v>
      </c>
      <c r="U4320">
        <v>0</v>
      </c>
      <c r="V4320">
        <v>0</v>
      </c>
      <c r="W4320" s="26">
        <v>0</v>
      </c>
      <c r="X4320" s="26">
        <v>172.98616466491686</v>
      </c>
      <c r="Y4320" s="26">
        <v>0</v>
      </c>
      <c r="Z4320" s="26">
        <v>17.593109214747287</v>
      </c>
      <c r="AA4320" s="26">
        <v>0</v>
      </c>
      <c r="AB4320" s="26">
        <v>122.89475870243456</v>
      </c>
      <c r="AC4320" s="26">
        <v>0</v>
      </c>
      <c r="AD4320" s="26">
        <v>0</v>
      </c>
      <c r="AE4320" s="26">
        <v>313.47403258209869</v>
      </c>
    </row>
    <row r="4321" spans="1:31" x14ac:dyDescent="0.3">
      <c r="A4321">
        <v>2768715</v>
      </c>
      <c r="B4321">
        <v>1</v>
      </c>
      <c r="C4321" t="s">
        <v>81</v>
      </c>
      <c r="D4321" t="s">
        <v>116</v>
      </c>
      <c r="E4321" t="s">
        <v>152</v>
      </c>
      <c r="F4321" t="s">
        <v>7044</v>
      </c>
      <c r="G4321" t="s">
        <v>159</v>
      </c>
      <c r="H4321" t="s">
        <v>149</v>
      </c>
      <c r="I4321" t="s">
        <v>136</v>
      </c>
      <c r="J4321" t="s">
        <v>137</v>
      </c>
      <c r="K4321" t="s">
        <v>138</v>
      </c>
      <c r="L4321" t="s">
        <v>7767</v>
      </c>
      <c r="M4321" t="s">
        <v>12133</v>
      </c>
      <c r="N4321" s="26">
        <v>0.15694444399999999</v>
      </c>
      <c r="O4321">
        <v>2</v>
      </c>
      <c r="P4321">
        <v>310</v>
      </c>
      <c r="Q4321">
        <v>1</v>
      </c>
      <c r="R4321">
        <v>3</v>
      </c>
      <c r="S4321">
        <v>0</v>
      </c>
      <c r="T4321">
        <v>19</v>
      </c>
      <c r="U4321">
        <v>0</v>
      </c>
      <c r="V4321">
        <v>0</v>
      </c>
      <c r="W4321" s="26">
        <v>8.0719477705555556E-2</v>
      </c>
      <c r="X4321" s="26">
        <v>4.718723308303427</v>
      </c>
      <c r="Y4321" s="26">
        <v>3.0750785479726667E-2</v>
      </c>
      <c r="Z4321" s="26">
        <v>6.6355582938313326E-2</v>
      </c>
      <c r="AA4321" s="26">
        <v>0</v>
      </c>
      <c r="AB4321" s="26">
        <v>0.98450551791632446</v>
      </c>
      <c r="AC4321" s="26">
        <v>0</v>
      </c>
      <c r="AD4321" s="26">
        <v>0</v>
      </c>
      <c r="AE4321" s="26">
        <v>5.881054672343347</v>
      </c>
    </row>
    <row r="4322" spans="1:31" x14ac:dyDescent="0.3">
      <c r="A4322">
        <v>2769425</v>
      </c>
      <c r="B4322">
        <v>1</v>
      </c>
      <c r="C4322" t="s">
        <v>81</v>
      </c>
      <c r="D4322" t="s">
        <v>112</v>
      </c>
      <c r="E4322" t="s">
        <v>152</v>
      </c>
      <c r="F4322" t="s">
        <v>3876</v>
      </c>
      <c r="G4322" t="s">
        <v>7670</v>
      </c>
      <c r="H4322" t="s">
        <v>149</v>
      </c>
      <c r="I4322" t="s">
        <v>136</v>
      </c>
      <c r="J4322" t="s">
        <v>137</v>
      </c>
      <c r="K4322" t="s">
        <v>138</v>
      </c>
      <c r="L4322" t="s">
        <v>7738</v>
      </c>
      <c r="M4322" t="s">
        <v>7671</v>
      </c>
      <c r="N4322" s="26">
        <v>2.349722222</v>
      </c>
      <c r="O4322">
        <v>5</v>
      </c>
      <c r="P4322">
        <v>1122</v>
      </c>
      <c r="Q4322">
        <v>16</v>
      </c>
      <c r="R4322">
        <v>145</v>
      </c>
      <c r="S4322">
        <v>5</v>
      </c>
      <c r="T4322">
        <v>72</v>
      </c>
      <c r="U4322">
        <v>0</v>
      </c>
      <c r="V4322">
        <v>0</v>
      </c>
      <c r="W4322" s="26">
        <v>2.4951587508288888</v>
      </c>
      <c r="X4322" s="26">
        <v>78.366400751266823</v>
      </c>
      <c r="Y4322" s="26">
        <v>0.59902682746454339</v>
      </c>
      <c r="Z4322" s="26">
        <v>12.48759863629231</v>
      </c>
      <c r="AA4322" s="26">
        <v>56.426151357108502</v>
      </c>
      <c r="AB4322" s="26">
        <v>35.014332319527441</v>
      </c>
      <c r="AC4322" s="26">
        <v>0</v>
      </c>
      <c r="AD4322" s="26">
        <v>0</v>
      </c>
      <c r="AE4322" s="26">
        <v>185.38866864248848</v>
      </c>
    </row>
    <row r="4323" spans="1:31" x14ac:dyDescent="0.3">
      <c r="A4323">
        <v>2768861</v>
      </c>
      <c r="B4323">
        <v>1</v>
      </c>
      <c r="C4323" t="s">
        <v>80</v>
      </c>
      <c r="D4323" t="s">
        <v>97</v>
      </c>
      <c r="E4323" t="s">
        <v>175</v>
      </c>
      <c r="F4323" t="s">
        <v>4059</v>
      </c>
      <c r="G4323" t="s">
        <v>159</v>
      </c>
      <c r="H4323" t="s">
        <v>149</v>
      </c>
      <c r="I4323" t="s">
        <v>136</v>
      </c>
      <c r="J4323" t="s">
        <v>137</v>
      </c>
      <c r="K4323" t="s">
        <v>138</v>
      </c>
      <c r="L4323" t="s">
        <v>12134</v>
      </c>
      <c r="M4323" t="s">
        <v>12135</v>
      </c>
      <c r="N4323" s="26">
        <v>2.87</v>
      </c>
      <c r="O4323">
        <v>54</v>
      </c>
      <c r="P4323">
        <v>5059</v>
      </c>
      <c r="Q4323">
        <v>0</v>
      </c>
      <c r="R4323">
        <v>112</v>
      </c>
      <c r="S4323">
        <v>12</v>
      </c>
      <c r="T4323">
        <v>608</v>
      </c>
      <c r="U4323">
        <v>0</v>
      </c>
      <c r="V4323">
        <v>0</v>
      </c>
      <c r="W4323" s="26">
        <v>951.86796017237123</v>
      </c>
      <c r="X4323" s="26">
        <v>5154.0872178166292</v>
      </c>
      <c r="Y4323" s="26">
        <v>0</v>
      </c>
      <c r="Z4323" s="26">
        <v>65.91462061893057</v>
      </c>
      <c r="AA4323" s="26">
        <v>761.33151714088297</v>
      </c>
      <c r="AB4323" s="26">
        <v>2021.3014378307023</v>
      </c>
      <c r="AC4323" s="26">
        <v>0</v>
      </c>
      <c r="AD4323" s="26">
        <v>0</v>
      </c>
      <c r="AE4323" s="26">
        <v>8954.5027535795161</v>
      </c>
    </row>
    <row r="4324" spans="1:31" x14ac:dyDescent="0.3">
      <c r="A4324">
        <v>2768698</v>
      </c>
      <c r="B4324">
        <v>1</v>
      </c>
      <c r="C4324" t="s">
        <v>81</v>
      </c>
      <c r="D4324" t="s">
        <v>118</v>
      </c>
      <c r="E4324" t="s">
        <v>146</v>
      </c>
      <c r="F4324" t="s">
        <v>12136</v>
      </c>
      <c r="G4324" t="s">
        <v>148</v>
      </c>
      <c r="H4324" t="s">
        <v>149</v>
      </c>
      <c r="I4324" t="s">
        <v>136</v>
      </c>
      <c r="J4324" t="s">
        <v>137</v>
      </c>
      <c r="K4324" t="s">
        <v>138</v>
      </c>
      <c r="L4324" t="s">
        <v>8154</v>
      </c>
      <c r="M4324" t="s">
        <v>12137</v>
      </c>
      <c r="N4324" s="26">
        <v>2.1236111110000002</v>
      </c>
      <c r="O4324">
        <v>1</v>
      </c>
      <c r="P4324">
        <v>1</v>
      </c>
      <c r="Q4324">
        <v>37</v>
      </c>
      <c r="R4324">
        <v>8</v>
      </c>
      <c r="S4324">
        <v>1</v>
      </c>
      <c r="T4324">
        <v>0</v>
      </c>
      <c r="U4324">
        <v>0</v>
      </c>
      <c r="V4324">
        <v>0</v>
      </c>
      <c r="W4324" s="26">
        <v>0.54118989498611114</v>
      </c>
      <c r="X4324" s="26">
        <v>5.6814257555112976E-2</v>
      </c>
      <c r="Y4324" s="26">
        <v>17.93781467481865</v>
      </c>
      <c r="Z4324" s="26">
        <v>1.5804269148444443</v>
      </c>
      <c r="AA4324" s="26">
        <v>0</v>
      </c>
      <c r="AB4324" s="26">
        <v>0</v>
      </c>
      <c r="AC4324" s="26">
        <v>0</v>
      </c>
      <c r="AD4324" s="26">
        <v>0</v>
      </c>
      <c r="AE4324" s="26">
        <v>20.11624574220432</v>
      </c>
    </row>
    <row r="4325" spans="1:31" x14ac:dyDescent="0.3">
      <c r="A4325">
        <v>2768652</v>
      </c>
      <c r="B4325">
        <v>1</v>
      </c>
      <c r="C4325" t="s">
        <v>81</v>
      </c>
      <c r="D4325" t="s">
        <v>126</v>
      </c>
      <c r="E4325" t="s">
        <v>157</v>
      </c>
      <c r="F4325" t="s">
        <v>12138</v>
      </c>
      <c r="G4325" t="s">
        <v>628</v>
      </c>
      <c r="H4325" t="s">
        <v>149</v>
      </c>
      <c r="I4325" t="s">
        <v>136</v>
      </c>
      <c r="J4325" t="s">
        <v>137</v>
      </c>
      <c r="K4325" t="s">
        <v>187</v>
      </c>
      <c r="L4325" t="s">
        <v>12139</v>
      </c>
      <c r="M4325" t="s">
        <v>12140</v>
      </c>
      <c r="N4325" s="26">
        <v>3.2683333330000002</v>
      </c>
      <c r="O4325">
        <v>0</v>
      </c>
      <c r="P4325">
        <v>704</v>
      </c>
      <c r="Q4325">
        <v>2</v>
      </c>
      <c r="R4325">
        <v>108</v>
      </c>
      <c r="S4325">
        <v>0</v>
      </c>
      <c r="T4325">
        <v>134</v>
      </c>
      <c r="U4325">
        <v>0</v>
      </c>
      <c r="V4325">
        <v>0</v>
      </c>
      <c r="W4325" s="26">
        <v>0</v>
      </c>
      <c r="X4325" s="26">
        <v>402.90255747551225</v>
      </c>
      <c r="Y4325" s="26">
        <v>1.8724267854259111</v>
      </c>
      <c r="Z4325" s="26">
        <v>52.032655723619449</v>
      </c>
      <c r="AA4325" s="26">
        <v>0</v>
      </c>
      <c r="AB4325" s="26">
        <v>271.36875938314466</v>
      </c>
      <c r="AC4325" s="26">
        <v>0</v>
      </c>
      <c r="AD4325" s="26">
        <v>0</v>
      </c>
      <c r="AE4325" s="26">
        <v>728.17639936770229</v>
      </c>
    </row>
    <row r="4326" spans="1:31" x14ac:dyDescent="0.3">
      <c r="A4326">
        <v>2769339</v>
      </c>
      <c r="B4326">
        <v>1</v>
      </c>
      <c r="C4326" t="s">
        <v>81</v>
      </c>
      <c r="D4326" t="s">
        <v>119</v>
      </c>
      <c r="E4326" t="s">
        <v>132</v>
      </c>
      <c r="F4326" t="s">
        <v>12141</v>
      </c>
      <c r="G4326" t="s">
        <v>197</v>
      </c>
      <c r="H4326" t="s">
        <v>135</v>
      </c>
      <c r="I4326" t="s">
        <v>136</v>
      </c>
      <c r="J4326" t="s">
        <v>137</v>
      </c>
      <c r="K4326" t="s">
        <v>138</v>
      </c>
      <c r="L4326" t="s">
        <v>12142</v>
      </c>
      <c r="M4326" t="s">
        <v>12143</v>
      </c>
      <c r="N4326" s="26">
        <v>1.606666666</v>
      </c>
      <c r="O4326">
        <v>0</v>
      </c>
      <c r="P4326">
        <v>1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 s="26">
        <v>0</v>
      </c>
      <c r="X4326" s="26">
        <v>0.39943028638800004</v>
      </c>
      <c r="Y4326" s="26">
        <v>0</v>
      </c>
      <c r="Z4326" s="26">
        <v>0</v>
      </c>
      <c r="AA4326" s="26">
        <v>0</v>
      </c>
      <c r="AB4326" s="26">
        <v>0</v>
      </c>
      <c r="AC4326" s="26">
        <v>0</v>
      </c>
      <c r="AD4326" s="26">
        <v>0</v>
      </c>
      <c r="AE4326" s="26">
        <v>0.39943028638800004</v>
      </c>
    </row>
    <row r="4327" spans="1:31" x14ac:dyDescent="0.3">
      <c r="A4327">
        <v>2769193</v>
      </c>
      <c r="B4327">
        <v>1</v>
      </c>
      <c r="C4327" t="s">
        <v>80</v>
      </c>
      <c r="D4327" t="s">
        <v>98</v>
      </c>
      <c r="E4327" t="s">
        <v>170</v>
      </c>
      <c r="F4327" t="s">
        <v>12144</v>
      </c>
      <c r="G4327" t="s">
        <v>204</v>
      </c>
      <c r="H4327" t="s">
        <v>135</v>
      </c>
      <c r="I4327" t="s">
        <v>136</v>
      </c>
      <c r="J4327" t="s">
        <v>137</v>
      </c>
      <c r="K4327" t="s">
        <v>138</v>
      </c>
      <c r="L4327" t="s">
        <v>12145</v>
      </c>
      <c r="M4327" t="s">
        <v>12146</v>
      </c>
      <c r="N4327" s="26">
        <v>2.3777777769999999</v>
      </c>
      <c r="O4327">
        <v>0</v>
      </c>
      <c r="P4327">
        <v>32</v>
      </c>
      <c r="Q4327">
        <v>0</v>
      </c>
      <c r="R4327">
        <v>7</v>
      </c>
      <c r="S4327">
        <v>0</v>
      </c>
      <c r="T4327">
        <v>7</v>
      </c>
      <c r="U4327">
        <v>0</v>
      </c>
      <c r="V4327">
        <v>0</v>
      </c>
      <c r="W4327" s="26">
        <v>0</v>
      </c>
      <c r="X4327" s="26">
        <v>33.517138908458556</v>
      </c>
      <c r="Y4327" s="26">
        <v>0</v>
      </c>
      <c r="Z4327" s="26">
        <v>3.2374992749512108</v>
      </c>
      <c r="AA4327" s="26">
        <v>0</v>
      </c>
      <c r="AB4327" s="26">
        <v>0.9401411148485157</v>
      </c>
      <c r="AC4327" s="26">
        <v>0</v>
      </c>
      <c r="AD4327" s="26">
        <v>0</v>
      </c>
      <c r="AE4327" s="26">
        <v>37.694779298258283</v>
      </c>
    </row>
    <row r="4328" spans="1:31" x14ac:dyDescent="0.3">
      <c r="A4328">
        <v>2768759</v>
      </c>
      <c r="B4328">
        <v>2</v>
      </c>
      <c r="C4328" t="s">
        <v>80</v>
      </c>
      <c r="D4328" t="s">
        <v>94</v>
      </c>
      <c r="E4328" t="s">
        <v>141</v>
      </c>
      <c r="F4328" t="s">
        <v>12147</v>
      </c>
      <c r="G4328" t="s">
        <v>197</v>
      </c>
      <c r="H4328" t="s">
        <v>135</v>
      </c>
      <c r="I4328" t="s">
        <v>136</v>
      </c>
      <c r="J4328" t="s">
        <v>137</v>
      </c>
      <c r="K4328" t="s">
        <v>138</v>
      </c>
      <c r="L4328" t="s">
        <v>7733</v>
      </c>
      <c r="M4328" t="s">
        <v>12148</v>
      </c>
      <c r="N4328" s="26">
        <v>0.650277777</v>
      </c>
      <c r="O4328">
        <v>0</v>
      </c>
      <c r="P4328">
        <v>42</v>
      </c>
      <c r="Q4328">
        <v>0</v>
      </c>
      <c r="R4328">
        <v>36</v>
      </c>
      <c r="S4328">
        <v>0</v>
      </c>
      <c r="T4328">
        <v>10</v>
      </c>
      <c r="U4328">
        <v>0</v>
      </c>
      <c r="V4328">
        <v>0</v>
      </c>
      <c r="W4328" s="26">
        <v>0</v>
      </c>
      <c r="X4328" s="26">
        <v>0.61562851311263211</v>
      </c>
      <c r="Y4328" s="26">
        <v>0</v>
      </c>
      <c r="Z4328" s="26">
        <v>1.065969883224517</v>
      </c>
      <c r="AA4328" s="26">
        <v>0</v>
      </c>
      <c r="AB4328" s="26">
        <v>0</v>
      </c>
      <c r="AC4328" s="26">
        <v>0</v>
      </c>
      <c r="AD4328" s="26">
        <v>0</v>
      </c>
      <c r="AE4328" s="26">
        <v>1.681598396337149</v>
      </c>
    </row>
    <row r="4329" spans="1:31" x14ac:dyDescent="0.3">
      <c r="A4329">
        <v>2768901</v>
      </c>
      <c r="B4329">
        <v>1</v>
      </c>
      <c r="C4329" t="s">
        <v>80</v>
      </c>
      <c r="D4329" t="s">
        <v>107</v>
      </c>
      <c r="E4329" t="s">
        <v>157</v>
      </c>
      <c r="F4329" t="s">
        <v>12149</v>
      </c>
      <c r="G4329" t="s">
        <v>159</v>
      </c>
      <c r="H4329" t="s">
        <v>149</v>
      </c>
      <c r="I4329" t="s">
        <v>136</v>
      </c>
      <c r="J4329" t="s">
        <v>137</v>
      </c>
      <c r="K4329" t="s">
        <v>138</v>
      </c>
      <c r="L4329" t="s">
        <v>12150</v>
      </c>
      <c r="M4329" t="s">
        <v>12151</v>
      </c>
      <c r="N4329" s="26">
        <v>0.29277777700000002</v>
      </c>
      <c r="O4329">
        <v>19</v>
      </c>
      <c r="P4329">
        <v>2434</v>
      </c>
      <c r="Q4329">
        <v>82</v>
      </c>
      <c r="R4329">
        <v>158</v>
      </c>
      <c r="S4329">
        <v>31</v>
      </c>
      <c r="T4329">
        <v>209</v>
      </c>
      <c r="U4329">
        <v>3</v>
      </c>
      <c r="V4329">
        <v>2</v>
      </c>
      <c r="W4329" s="26">
        <v>5.948297148604933</v>
      </c>
      <c r="X4329" s="26">
        <v>125.22698487421017</v>
      </c>
      <c r="Y4329" s="26">
        <v>17.337136194313381</v>
      </c>
      <c r="Z4329" s="26">
        <v>4.3714599120661166</v>
      </c>
      <c r="AA4329" s="26">
        <v>54.549788097638753</v>
      </c>
      <c r="AB4329" s="26">
        <v>54.972834075385407</v>
      </c>
      <c r="AC4329" s="26">
        <v>54.542612848733178</v>
      </c>
      <c r="AD4329" s="26">
        <v>0.51604305656552962</v>
      </c>
      <c r="AE4329" s="26">
        <v>317.46515620751751</v>
      </c>
    </row>
    <row r="4330" spans="1:31" x14ac:dyDescent="0.3">
      <c r="A4330">
        <v>2768609</v>
      </c>
      <c r="B4330">
        <v>1</v>
      </c>
      <c r="C4330" t="s">
        <v>80</v>
      </c>
      <c r="D4330" t="s">
        <v>104</v>
      </c>
      <c r="E4330" t="s">
        <v>132</v>
      </c>
      <c r="F4330" t="s">
        <v>12152</v>
      </c>
      <c r="G4330" t="s">
        <v>197</v>
      </c>
      <c r="H4330" t="s">
        <v>135</v>
      </c>
      <c r="I4330" t="s">
        <v>136</v>
      </c>
      <c r="J4330" t="s">
        <v>137</v>
      </c>
      <c r="K4330" t="s">
        <v>138</v>
      </c>
      <c r="L4330" t="s">
        <v>12153</v>
      </c>
      <c r="M4330" t="s">
        <v>12154</v>
      </c>
      <c r="N4330" s="26">
        <v>2.165277777</v>
      </c>
      <c r="O4330">
        <v>0</v>
      </c>
      <c r="P4330">
        <v>1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 s="26">
        <v>0</v>
      </c>
      <c r="X4330" s="26">
        <v>0.54909020126773134</v>
      </c>
      <c r="Y4330" s="26">
        <v>0</v>
      </c>
      <c r="Z4330" s="26">
        <v>0</v>
      </c>
      <c r="AA4330" s="26">
        <v>0</v>
      </c>
      <c r="AB4330" s="26">
        <v>0</v>
      </c>
      <c r="AC4330" s="26">
        <v>0</v>
      </c>
      <c r="AD4330" s="26">
        <v>0</v>
      </c>
      <c r="AE4330" s="26">
        <v>0.54909020126773134</v>
      </c>
    </row>
    <row r="4331" spans="1:31" x14ac:dyDescent="0.3">
      <c r="A4331">
        <v>2769488</v>
      </c>
      <c r="B4331">
        <v>1</v>
      </c>
      <c r="C4331" t="s">
        <v>80</v>
      </c>
      <c r="D4331" t="s">
        <v>97</v>
      </c>
      <c r="E4331" t="s">
        <v>170</v>
      </c>
      <c r="F4331" t="s">
        <v>12155</v>
      </c>
      <c r="G4331" t="s">
        <v>287</v>
      </c>
      <c r="H4331" t="s">
        <v>135</v>
      </c>
      <c r="I4331" t="s">
        <v>136</v>
      </c>
      <c r="J4331" t="s">
        <v>3</v>
      </c>
      <c r="K4331" t="s">
        <v>138</v>
      </c>
      <c r="L4331" t="s">
        <v>12156</v>
      </c>
      <c r="M4331" t="s">
        <v>12157</v>
      </c>
      <c r="N4331" s="26">
        <v>2.5786111109999998</v>
      </c>
      <c r="O4331">
        <v>0</v>
      </c>
      <c r="P4331">
        <v>2</v>
      </c>
      <c r="Q4331">
        <v>0</v>
      </c>
      <c r="R4331">
        <v>1</v>
      </c>
      <c r="S4331">
        <v>0</v>
      </c>
      <c r="T4331">
        <v>4</v>
      </c>
      <c r="U4331">
        <v>0</v>
      </c>
      <c r="V4331">
        <v>0</v>
      </c>
      <c r="W4331" s="26">
        <v>0</v>
      </c>
      <c r="X4331" s="26">
        <v>20.02980734508526</v>
      </c>
      <c r="Y4331" s="26">
        <v>0</v>
      </c>
      <c r="Z4331" s="26">
        <v>0.77487324956336256</v>
      </c>
      <c r="AA4331" s="26">
        <v>0</v>
      </c>
      <c r="AB4331" s="26">
        <v>6.1542469971477658</v>
      </c>
      <c r="AC4331" s="26">
        <v>0</v>
      </c>
      <c r="AD4331" s="26">
        <v>0</v>
      </c>
      <c r="AE4331" s="26">
        <v>26.958927591796389</v>
      </c>
    </row>
    <row r="4332" spans="1:31" x14ac:dyDescent="0.3">
      <c r="A4332">
        <v>2768841</v>
      </c>
      <c r="B4332">
        <v>1</v>
      </c>
      <c r="C4332" t="s">
        <v>80</v>
      </c>
      <c r="D4332" t="s">
        <v>106</v>
      </c>
      <c r="E4332" t="s">
        <v>141</v>
      </c>
      <c r="F4332" t="s">
        <v>12158</v>
      </c>
      <c r="G4332" t="s">
        <v>344</v>
      </c>
      <c r="H4332" t="s">
        <v>135</v>
      </c>
      <c r="I4332" t="s">
        <v>136</v>
      </c>
      <c r="J4332" t="s">
        <v>137</v>
      </c>
      <c r="K4332" t="s">
        <v>138</v>
      </c>
      <c r="L4332" t="s">
        <v>12159</v>
      </c>
      <c r="M4332" t="s">
        <v>12160</v>
      </c>
      <c r="N4332" s="26">
        <v>5.7355555550000004</v>
      </c>
      <c r="O4332">
        <v>0</v>
      </c>
      <c r="P4332">
        <v>21</v>
      </c>
      <c r="Q4332">
        <v>0</v>
      </c>
      <c r="R4332">
        <v>18</v>
      </c>
      <c r="S4332">
        <v>0</v>
      </c>
      <c r="T4332">
        <v>5</v>
      </c>
      <c r="U4332">
        <v>0</v>
      </c>
      <c r="V4332">
        <v>0</v>
      </c>
      <c r="W4332" s="26">
        <v>0</v>
      </c>
      <c r="X4332" s="26">
        <v>0</v>
      </c>
      <c r="Y4332" s="26">
        <v>0</v>
      </c>
      <c r="Z4332" s="26">
        <v>0</v>
      </c>
      <c r="AA4332" s="26">
        <v>0</v>
      </c>
      <c r="AB4332" s="26">
        <v>0</v>
      </c>
      <c r="AC4332" s="26">
        <v>0</v>
      </c>
      <c r="AD4332" s="26">
        <v>0</v>
      </c>
      <c r="AE4332" s="26">
        <v>0</v>
      </c>
    </row>
    <row r="4333" spans="1:31" x14ac:dyDescent="0.3">
      <c r="A4333">
        <v>2769362</v>
      </c>
      <c r="B4333">
        <v>1</v>
      </c>
      <c r="C4333" t="s">
        <v>81</v>
      </c>
      <c r="D4333" t="s">
        <v>112</v>
      </c>
      <c r="E4333" t="s">
        <v>157</v>
      </c>
      <c r="F4333" t="s">
        <v>12161</v>
      </c>
      <c r="G4333" t="s">
        <v>159</v>
      </c>
      <c r="H4333" t="s">
        <v>149</v>
      </c>
      <c r="I4333" t="s">
        <v>136</v>
      </c>
      <c r="J4333" t="s">
        <v>137</v>
      </c>
      <c r="K4333" t="s">
        <v>138</v>
      </c>
      <c r="L4333" t="s">
        <v>12162</v>
      </c>
      <c r="M4333" t="s">
        <v>12163</v>
      </c>
      <c r="N4333" s="26">
        <v>0.266944444</v>
      </c>
      <c r="O4333">
        <v>4</v>
      </c>
      <c r="P4333">
        <v>258</v>
      </c>
      <c r="Q4333">
        <v>123</v>
      </c>
      <c r="R4333">
        <v>354</v>
      </c>
      <c r="S4333">
        <v>9</v>
      </c>
      <c r="T4333">
        <v>39</v>
      </c>
      <c r="U4333">
        <v>5</v>
      </c>
      <c r="V4333">
        <v>1</v>
      </c>
      <c r="W4333" s="26">
        <v>8.7517871927772911E-2</v>
      </c>
      <c r="X4333" s="26">
        <v>2.7166462631005208</v>
      </c>
      <c r="Y4333" s="26">
        <v>3.7685848401913979</v>
      </c>
      <c r="Z4333" s="26">
        <v>2.4030963708129258</v>
      </c>
      <c r="AA4333" s="26">
        <v>13.060347697929487</v>
      </c>
      <c r="AB4333" s="26">
        <v>5.0735520728327472</v>
      </c>
      <c r="AC4333" s="26">
        <v>79.640171034543854</v>
      </c>
      <c r="AD4333" s="26">
        <v>0.8308687212663951</v>
      </c>
      <c r="AE4333" s="26">
        <v>107.58078487260511</v>
      </c>
    </row>
    <row r="4334" spans="1:31" x14ac:dyDescent="0.3">
      <c r="A4334">
        <v>2768592</v>
      </c>
      <c r="B4334">
        <v>1</v>
      </c>
      <c r="C4334" t="s">
        <v>81</v>
      </c>
      <c r="D4334" t="s">
        <v>121</v>
      </c>
      <c r="E4334" t="s">
        <v>141</v>
      </c>
      <c r="F4334" t="s">
        <v>2901</v>
      </c>
      <c r="G4334" t="s">
        <v>344</v>
      </c>
      <c r="H4334" t="s">
        <v>135</v>
      </c>
      <c r="I4334" t="s">
        <v>136</v>
      </c>
      <c r="J4334" t="s">
        <v>137</v>
      </c>
      <c r="K4334" t="s">
        <v>138</v>
      </c>
      <c r="L4334" t="s">
        <v>12164</v>
      </c>
      <c r="M4334" t="s">
        <v>12165</v>
      </c>
      <c r="N4334" s="26">
        <v>2.5158333329999998</v>
      </c>
      <c r="O4334">
        <v>0</v>
      </c>
      <c r="P4334">
        <v>39</v>
      </c>
      <c r="Q4334">
        <v>0</v>
      </c>
      <c r="R4334">
        <v>11</v>
      </c>
      <c r="S4334">
        <v>0</v>
      </c>
      <c r="T4334">
        <v>1</v>
      </c>
      <c r="U4334">
        <v>0</v>
      </c>
      <c r="V4334">
        <v>0</v>
      </c>
      <c r="W4334" s="26">
        <v>0</v>
      </c>
      <c r="X4334" s="26">
        <v>12.54691669977932</v>
      </c>
      <c r="Y4334" s="26">
        <v>0</v>
      </c>
      <c r="Z4334" s="26">
        <v>0</v>
      </c>
      <c r="AA4334" s="26">
        <v>0</v>
      </c>
      <c r="AB4334" s="26">
        <v>0.20057833994060204</v>
      </c>
      <c r="AC4334" s="26">
        <v>0</v>
      </c>
      <c r="AD4334" s="26">
        <v>0</v>
      </c>
      <c r="AE4334" s="26">
        <v>12.747495039719922</v>
      </c>
    </row>
    <row r="4335" spans="1:31" x14ac:dyDescent="0.3">
      <c r="A4335">
        <v>2768778</v>
      </c>
      <c r="B4335">
        <v>1</v>
      </c>
      <c r="C4335" t="s">
        <v>80</v>
      </c>
      <c r="D4335" t="s">
        <v>94</v>
      </c>
      <c r="E4335" t="s">
        <v>146</v>
      </c>
      <c r="F4335" t="s">
        <v>12166</v>
      </c>
      <c r="G4335" t="s">
        <v>148</v>
      </c>
      <c r="H4335" t="s">
        <v>149</v>
      </c>
      <c r="I4335" t="s">
        <v>136</v>
      </c>
      <c r="J4335" t="s">
        <v>137</v>
      </c>
      <c r="K4335" t="s">
        <v>138</v>
      </c>
      <c r="L4335" t="s">
        <v>12167</v>
      </c>
      <c r="M4335" t="s">
        <v>12168</v>
      </c>
      <c r="N4335" s="26">
        <v>0.59055555500000001</v>
      </c>
      <c r="O4335">
        <v>0</v>
      </c>
      <c r="P4335">
        <v>76</v>
      </c>
      <c r="Q4335">
        <v>0</v>
      </c>
      <c r="R4335">
        <v>5</v>
      </c>
      <c r="S4335">
        <v>1</v>
      </c>
      <c r="T4335">
        <v>23</v>
      </c>
      <c r="U4335">
        <v>0</v>
      </c>
      <c r="V4335">
        <v>0</v>
      </c>
      <c r="W4335" s="26">
        <v>0</v>
      </c>
      <c r="X4335" s="26">
        <v>4.9553098321960274</v>
      </c>
      <c r="Y4335" s="26">
        <v>0</v>
      </c>
      <c r="Z4335" s="26">
        <v>0.2138168511288889</v>
      </c>
      <c r="AA4335" s="26">
        <v>0.97583191020753468</v>
      </c>
      <c r="AB4335" s="26">
        <v>8.8914603172727897</v>
      </c>
      <c r="AC4335" s="26">
        <v>0</v>
      </c>
      <c r="AD4335" s="26">
        <v>0</v>
      </c>
      <c r="AE4335" s="26">
        <v>15.03641891080524</v>
      </c>
    </row>
    <row r="4336" spans="1:31" x14ac:dyDescent="0.3">
      <c r="A4336">
        <v>2769170</v>
      </c>
      <c r="B4336">
        <v>1</v>
      </c>
      <c r="C4336" t="s">
        <v>80</v>
      </c>
      <c r="D4336" t="s">
        <v>82</v>
      </c>
      <c r="E4336" t="s">
        <v>132</v>
      </c>
      <c r="F4336" t="s">
        <v>12169</v>
      </c>
      <c r="G4336" t="s">
        <v>197</v>
      </c>
      <c r="H4336" t="s">
        <v>135</v>
      </c>
      <c r="I4336" t="s">
        <v>136</v>
      </c>
      <c r="J4336" t="s">
        <v>137</v>
      </c>
      <c r="K4336" t="s">
        <v>138</v>
      </c>
      <c r="L4336" t="s">
        <v>12170</v>
      </c>
      <c r="M4336" t="s">
        <v>12171</v>
      </c>
      <c r="N4336" s="26">
        <v>4.0644444440000003</v>
      </c>
      <c r="O4336">
        <v>0</v>
      </c>
      <c r="P4336">
        <v>3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 s="26">
        <v>0</v>
      </c>
      <c r="X4336" s="26">
        <v>7.5176114130575264</v>
      </c>
      <c r="Y4336" s="26">
        <v>0</v>
      </c>
      <c r="Z4336" s="26">
        <v>0</v>
      </c>
      <c r="AA4336" s="26">
        <v>0</v>
      </c>
      <c r="AB4336" s="26">
        <v>0</v>
      </c>
      <c r="AC4336" s="26">
        <v>0</v>
      </c>
      <c r="AD4336" s="26">
        <v>0</v>
      </c>
      <c r="AE4336" s="26">
        <v>7.5176114130575264</v>
      </c>
    </row>
    <row r="4337" spans="1:31" x14ac:dyDescent="0.3">
      <c r="A4337">
        <v>2768927</v>
      </c>
      <c r="B4337">
        <v>1</v>
      </c>
      <c r="C4337" t="s">
        <v>81</v>
      </c>
      <c r="D4337" t="s">
        <v>128</v>
      </c>
      <c r="E4337" t="s">
        <v>157</v>
      </c>
      <c r="F4337" t="s">
        <v>12172</v>
      </c>
      <c r="G4337" t="s">
        <v>186</v>
      </c>
      <c r="H4337" t="s">
        <v>149</v>
      </c>
      <c r="I4337" t="s">
        <v>136</v>
      </c>
      <c r="J4337" t="s">
        <v>137</v>
      </c>
      <c r="K4337" t="s">
        <v>187</v>
      </c>
      <c r="L4337" t="s">
        <v>12173</v>
      </c>
      <c r="M4337" t="s">
        <v>12174</v>
      </c>
      <c r="N4337" s="26">
        <v>0.46916666600000001</v>
      </c>
      <c r="O4337">
        <v>1</v>
      </c>
      <c r="P4337">
        <v>5145</v>
      </c>
      <c r="Q4337">
        <v>0</v>
      </c>
      <c r="R4337">
        <v>3</v>
      </c>
      <c r="S4337">
        <v>0</v>
      </c>
      <c r="T4337">
        <v>349</v>
      </c>
      <c r="U4337">
        <v>1</v>
      </c>
      <c r="V4337">
        <v>1</v>
      </c>
      <c r="W4337" s="26">
        <v>0.11530598818666668</v>
      </c>
      <c r="X4337" s="26">
        <v>481.5971943143565</v>
      </c>
      <c r="Y4337" s="26">
        <v>0</v>
      </c>
      <c r="Z4337" s="26">
        <v>0.32976218091854742</v>
      </c>
      <c r="AA4337" s="26">
        <v>0</v>
      </c>
      <c r="AB4337" s="26">
        <v>162.33867437479523</v>
      </c>
      <c r="AC4337" s="26">
        <v>52.602791618706668</v>
      </c>
      <c r="AD4337" s="26">
        <v>5.4206695544895895</v>
      </c>
      <c r="AE4337" s="26">
        <v>702.40439803145318</v>
      </c>
    </row>
    <row r="4338" spans="1:31" x14ac:dyDescent="0.3">
      <c r="A4338">
        <v>2768858</v>
      </c>
      <c r="B4338">
        <v>1</v>
      </c>
      <c r="C4338" t="s">
        <v>80</v>
      </c>
      <c r="D4338" t="s">
        <v>83</v>
      </c>
      <c r="E4338" t="s">
        <v>146</v>
      </c>
      <c r="F4338" t="s">
        <v>12175</v>
      </c>
      <c r="G4338" t="s">
        <v>186</v>
      </c>
      <c r="H4338" t="s">
        <v>149</v>
      </c>
      <c r="I4338" t="s">
        <v>136</v>
      </c>
      <c r="J4338" t="s">
        <v>137</v>
      </c>
      <c r="K4338" t="s">
        <v>187</v>
      </c>
      <c r="L4338" t="s">
        <v>12176</v>
      </c>
      <c r="M4338" t="s">
        <v>12177</v>
      </c>
      <c r="N4338" s="26">
        <v>3.361388888</v>
      </c>
      <c r="O4338">
        <v>0</v>
      </c>
      <c r="P4338">
        <v>180</v>
      </c>
      <c r="Q4338">
        <v>0</v>
      </c>
      <c r="R4338">
        <v>0</v>
      </c>
      <c r="S4338">
        <v>1</v>
      </c>
      <c r="T4338">
        <v>15</v>
      </c>
      <c r="U4338">
        <v>0</v>
      </c>
      <c r="V4338">
        <v>0</v>
      </c>
      <c r="W4338" s="26">
        <v>0</v>
      </c>
      <c r="X4338" s="26">
        <v>187.123819685662</v>
      </c>
      <c r="Y4338" s="26">
        <v>0</v>
      </c>
      <c r="Z4338" s="26">
        <v>0</v>
      </c>
      <c r="AA4338" s="26">
        <v>309.3691233408997</v>
      </c>
      <c r="AB4338" s="26">
        <v>87.476336099088698</v>
      </c>
      <c r="AC4338" s="26">
        <v>0</v>
      </c>
      <c r="AD4338" s="26">
        <v>0</v>
      </c>
      <c r="AE4338" s="26">
        <v>583.96927912565036</v>
      </c>
    </row>
    <row r="4339" spans="1:31" x14ac:dyDescent="0.3">
      <c r="A4339">
        <v>2769213</v>
      </c>
      <c r="B4339">
        <v>1</v>
      </c>
      <c r="C4339" t="s">
        <v>80</v>
      </c>
      <c r="D4339" t="s">
        <v>82</v>
      </c>
      <c r="E4339" t="s">
        <v>132</v>
      </c>
      <c r="F4339" t="s">
        <v>10219</v>
      </c>
      <c r="G4339" t="s">
        <v>307</v>
      </c>
      <c r="H4339" t="s">
        <v>135</v>
      </c>
      <c r="I4339" t="s">
        <v>136</v>
      </c>
      <c r="J4339" t="s">
        <v>137</v>
      </c>
      <c r="K4339" t="s">
        <v>138</v>
      </c>
      <c r="L4339" t="s">
        <v>12178</v>
      </c>
      <c r="M4339" t="s">
        <v>12179</v>
      </c>
      <c r="N4339" s="26">
        <v>1.7041666660000001</v>
      </c>
      <c r="O4339">
        <v>0</v>
      </c>
      <c r="P4339">
        <v>7</v>
      </c>
      <c r="Q4339">
        <v>0</v>
      </c>
      <c r="R4339">
        <v>0</v>
      </c>
      <c r="S4339">
        <v>0</v>
      </c>
      <c r="T4339">
        <v>12</v>
      </c>
      <c r="U4339">
        <v>0</v>
      </c>
      <c r="V4339">
        <v>0</v>
      </c>
      <c r="W4339" s="26">
        <v>0</v>
      </c>
      <c r="X4339" s="26">
        <v>2.2835131258210821</v>
      </c>
      <c r="Y4339" s="26">
        <v>0</v>
      </c>
      <c r="Z4339" s="26">
        <v>0</v>
      </c>
      <c r="AA4339" s="26">
        <v>0</v>
      </c>
      <c r="AB4339" s="26">
        <v>11.200881563945805</v>
      </c>
      <c r="AC4339" s="26">
        <v>0</v>
      </c>
      <c r="AD4339" s="26">
        <v>0</v>
      </c>
      <c r="AE4339" s="26">
        <v>13.484394689766887</v>
      </c>
    </row>
    <row r="4340" spans="1:31" x14ac:dyDescent="0.3">
      <c r="A4340">
        <v>2768672</v>
      </c>
      <c r="B4340">
        <v>1</v>
      </c>
      <c r="C4340" t="s">
        <v>80</v>
      </c>
      <c r="D4340" t="s">
        <v>101</v>
      </c>
      <c r="E4340" t="s">
        <v>170</v>
      </c>
      <c r="F4340" t="s">
        <v>12180</v>
      </c>
      <c r="G4340" t="s">
        <v>303</v>
      </c>
      <c r="H4340" t="s">
        <v>135</v>
      </c>
      <c r="I4340" t="s">
        <v>136</v>
      </c>
      <c r="J4340" t="s">
        <v>137</v>
      </c>
      <c r="K4340" t="s">
        <v>138</v>
      </c>
      <c r="L4340" t="s">
        <v>12181</v>
      </c>
      <c r="M4340" t="s">
        <v>12182</v>
      </c>
      <c r="N4340" s="26">
        <v>2.5813888880000002</v>
      </c>
      <c r="O4340">
        <v>0</v>
      </c>
      <c r="P4340">
        <v>129</v>
      </c>
      <c r="Q4340">
        <v>0</v>
      </c>
      <c r="R4340">
        <v>0</v>
      </c>
      <c r="S4340">
        <v>0</v>
      </c>
      <c r="T4340">
        <v>7</v>
      </c>
      <c r="U4340">
        <v>0</v>
      </c>
      <c r="V4340">
        <v>0</v>
      </c>
      <c r="W4340" s="26">
        <v>0</v>
      </c>
      <c r="X4340" s="26">
        <v>46.429896107303797</v>
      </c>
      <c r="Y4340" s="26">
        <v>0</v>
      </c>
      <c r="Z4340" s="26">
        <v>0</v>
      </c>
      <c r="AA4340" s="26">
        <v>0</v>
      </c>
      <c r="AB4340" s="26">
        <v>36.641368303824102</v>
      </c>
      <c r="AC4340" s="26">
        <v>0</v>
      </c>
      <c r="AD4340" s="26">
        <v>0</v>
      </c>
      <c r="AE4340" s="26">
        <v>83.071264411127899</v>
      </c>
    </row>
    <row r="4341" spans="1:31" x14ac:dyDescent="0.3">
      <c r="A4341">
        <v>2768572</v>
      </c>
      <c r="B4341">
        <v>1</v>
      </c>
      <c r="C4341" t="s">
        <v>80</v>
      </c>
      <c r="D4341" t="s">
        <v>92</v>
      </c>
      <c r="E4341" t="s">
        <v>152</v>
      </c>
      <c r="F4341" t="s">
        <v>12183</v>
      </c>
      <c r="G4341" t="s">
        <v>159</v>
      </c>
      <c r="H4341" t="s">
        <v>149</v>
      </c>
      <c r="I4341" t="s">
        <v>136</v>
      </c>
      <c r="J4341" t="s">
        <v>137</v>
      </c>
      <c r="K4341" t="s">
        <v>138</v>
      </c>
      <c r="L4341" t="s">
        <v>8134</v>
      </c>
      <c r="M4341" t="s">
        <v>12184</v>
      </c>
      <c r="N4341" s="26">
        <v>2.0555555550000002</v>
      </c>
      <c r="O4341">
        <v>10</v>
      </c>
      <c r="P4341">
        <v>3488</v>
      </c>
      <c r="Q4341">
        <v>3</v>
      </c>
      <c r="R4341">
        <v>27</v>
      </c>
      <c r="S4341">
        <v>13</v>
      </c>
      <c r="T4341">
        <v>241</v>
      </c>
      <c r="U4341">
        <v>1</v>
      </c>
      <c r="V4341">
        <v>1</v>
      </c>
      <c r="W4341" s="26">
        <v>34.980631429372977</v>
      </c>
      <c r="X4341" s="26">
        <v>598.46993531577357</v>
      </c>
      <c r="Y4341" s="26">
        <v>2.8134871256939333</v>
      </c>
      <c r="Z4341" s="26">
        <v>3.6040532481655001</v>
      </c>
      <c r="AA4341" s="26">
        <v>75.799941290032649</v>
      </c>
      <c r="AB4341" s="26">
        <v>134.73850571503874</v>
      </c>
      <c r="AC4341" s="26">
        <v>7.4505051037050327</v>
      </c>
      <c r="AD4341" s="26">
        <v>0</v>
      </c>
      <c r="AE4341" s="26">
        <v>857.85705922778232</v>
      </c>
    </row>
    <row r="4342" spans="1:31" x14ac:dyDescent="0.3">
      <c r="A4342">
        <v>2769405</v>
      </c>
      <c r="B4342">
        <v>1</v>
      </c>
      <c r="C4342" t="s">
        <v>80</v>
      </c>
      <c r="D4342" t="s">
        <v>95</v>
      </c>
      <c r="E4342" t="s">
        <v>132</v>
      </c>
      <c r="F4342" t="s">
        <v>12185</v>
      </c>
      <c r="G4342" t="s">
        <v>134</v>
      </c>
      <c r="H4342" t="s">
        <v>135</v>
      </c>
      <c r="I4342" t="s">
        <v>136</v>
      </c>
      <c r="J4342" t="s">
        <v>137</v>
      </c>
      <c r="K4342" t="s">
        <v>138</v>
      </c>
      <c r="L4342" t="s">
        <v>12186</v>
      </c>
      <c r="M4342" t="s">
        <v>12187</v>
      </c>
      <c r="N4342" s="26">
        <v>4.8233333329999999</v>
      </c>
      <c r="O4342">
        <v>0</v>
      </c>
      <c r="P4342">
        <v>1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 s="26">
        <v>0</v>
      </c>
      <c r="X4342" s="26">
        <v>0.7868664135690866</v>
      </c>
      <c r="Y4342" s="26">
        <v>0</v>
      </c>
      <c r="Z4342" s="26">
        <v>0</v>
      </c>
      <c r="AA4342" s="26">
        <v>0</v>
      </c>
      <c r="AB4342" s="26">
        <v>0</v>
      </c>
      <c r="AC4342" s="26">
        <v>0</v>
      </c>
      <c r="AD4342" s="26">
        <v>0</v>
      </c>
      <c r="AE4342" s="26">
        <v>0.7868664135690866</v>
      </c>
    </row>
    <row r="4343" spans="1:31" x14ac:dyDescent="0.3">
      <c r="A4343">
        <v>2769382</v>
      </c>
      <c r="B4343">
        <v>1</v>
      </c>
      <c r="C4343" t="s">
        <v>80</v>
      </c>
      <c r="D4343" t="s">
        <v>87</v>
      </c>
      <c r="E4343" t="s">
        <v>166</v>
      </c>
      <c r="F4343" t="s">
        <v>9701</v>
      </c>
      <c r="G4343" t="s">
        <v>232</v>
      </c>
      <c r="H4343" t="s">
        <v>135</v>
      </c>
      <c r="I4343" t="s">
        <v>136</v>
      </c>
      <c r="J4343" t="s">
        <v>137</v>
      </c>
      <c r="K4343" t="s">
        <v>138</v>
      </c>
      <c r="L4343" t="s">
        <v>12188</v>
      </c>
      <c r="M4343" t="s">
        <v>12189</v>
      </c>
      <c r="N4343" s="26">
        <v>1.0308333329999999</v>
      </c>
      <c r="O4343">
        <v>0</v>
      </c>
      <c r="P4343">
        <v>14</v>
      </c>
      <c r="Q4343">
        <v>0</v>
      </c>
      <c r="R4343">
        <v>0</v>
      </c>
      <c r="S4343">
        <v>0</v>
      </c>
      <c r="T4343">
        <v>5</v>
      </c>
      <c r="U4343">
        <v>0</v>
      </c>
      <c r="V4343">
        <v>0</v>
      </c>
      <c r="W4343" s="26">
        <v>0</v>
      </c>
      <c r="X4343" s="26">
        <v>4.1852111728534469</v>
      </c>
      <c r="Y4343" s="26">
        <v>0</v>
      </c>
      <c r="Z4343" s="26">
        <v>0</v>
      </c>
      <c r="AA4343" s="26">
        <v>0</v>
      </c>
      <c r="AB4343" s="26">
        <v>5.5022765050946898</v>
      </c>
      <c r="AC4343" s="26">
        <v>0</v>
      </c>
      <c r="AD4343" s="26">
        <v>0</v>
      </c>
      <c r="AE4343" s="26">
        <v>9.6874876779481376</v>
      </c>
    </row>
    <row r="4344" spans="1:31" x14ac:dyDescent="0.3">
      <c r="A4344">
        <v>2769196</v>
      </c>
      <c r="B4344">
        <v>1</v>
      </c>
      <c r="C4344" t="s">
        <v>80</v>
      </c>
      <c r="D4344" t="s">
        <v>97</v>
      </c>
      <c r="E4344" t="s">
        <v>157</v>
      </c>
      <c r="F4344" t="s">
        <v>12190</v>
      </c>
      <c r="G4344" t="s">
        <v>159</v>
      </c>
      <c r="H4344" t="s">
        <v>149</v>
      </c>
      <c r="I4344" t="s">
        <v>136</v>
      </c>
      <c r="J4344" t="s">
        <v>137</v>
      </c>
      <c r="K4344" t="s">
        <v>138</v>
      </c>
      <c r="L4344" t="s">
        <v>12191</v>
      </c>
      <c r="M4344" t="s">
        <v>12192</v>
      </c>
      <c r="N4344" s="26">
        <v>1.5452777769999999</v>
      </c>
      <c r="O4344">
        <v>2</v>
      </c>
      <c r="P4344">
        <v>4794</v>
      </c>
      <c r="Q4344">
        <v>0</v>
      </c>
      <c r="R4344">
        <v>63</v>
      </c>
      <c r="S4344">
        <v>6</v>
      </c>
      <c r="T4344">
        <v>558</v>
      </c>
      <c r="U4344">
        <v>0</v>
      </c>
      <c r="V4344">
        <v>0</v>
      </c>
      <c r="W4344" s="26">
        <v>5.638848915600212</v>
      </c>
      <c r="X4344" s="26">
        <v>2197.5898768913562</v>
      </c>
      <c r="Y4344" s="26">
        <v>0</v>
      </c>
      <c r="Z4344" s="26">
        <v>18.80751656926666</v>
      </c>
      <c r="AA4344" s="26">
        <v>265.86982007266596</v>
      </c>
      <c r="AB4344" s="26">
        <v>922.74168833140811</v>
      </c>
      <c r="AC4344" s="26">
        <v>0</v>
      </c>
      <c r="AD4344" s="26">
        <v>0</v>
      </c>
      <c r="AE4344" s="26">
        <v>3410.647750780297</v>
      </c>
    </row>
    <row r="4345" spans="1:31" x14ac:dyDescent="0.3">
      <c r="A4345">
        <v>2768758</v>
      </c>
      <c r="B4345">
        <v>1</v>
      </c>
      <c r="C4345" t="s">
        <v>81</v>
      </c>
      <c r="D4345" t="s">
        <v>127</v>
      </c>
      <c r="E4345" t="s">
        <v>146</v>
      </c>
      <c r="F4345" t="s">
        <v>1621</v>
      </c>
      <c r="G4345" t="s">
        <v>159</v>
      </c>
      <c r="H4345" t="s">
        <v>149</v>
      </c>
      <c r="I4345" t="s">
        <v>136</v>
      </c>
      <c r="J4345" t="s">
        <v>137</v>
      </c>
      <c r="K4345" t="s">
        <v>138</v>
      </c>
      <c r="L4345" t="s">
        <v>12193</v>
      </c>
      <c r="M4345" t="s">
        <v>12194</v>
      </c>
      <c r="N4345" s="26">
        <v>1.3233333329999999</v>
      </c>
      <c r="O4345">
        <v>1</v>
      </c>
      <c r="P4345">
        <v>501</v>
      </c>
      <c r="Q4345">
        <v>107</v>
      </c>
      <c r="R4345">
        <v>142</v>
      </c>
      <c r="S4345">
        <v>8</v>
      </c>
      <c r="T4345">
        <v>71</v>
      </c>
      <c r="U4345">
        <v>0</v>
      </c>
      <c r="V4345">
        <v>0</v>
      </c>
      <c r="W4345" s="26">
        <v>1.6473675565178665</v>
      </c>
      <c r="X4345" s="26">
        <v>134.41079192313552</v>
      </c>
      <c r="Y4345" s="26">
        <v>154.12600944646459</v>
      </c>
      <c r="Z4345" s="26">
        <v>12.654364456551058</v>
      </c>
      <c r="AA4345" s="26">
        <v>54.509089266208868</v>
      </c>
      <c r="AB4345" s="26">
        <v>30.92948579427614</v>
      </c>
      <c r="AC4345" s="26">
        <v>0</v>
      </c>
      <c r="AD4345" s="26">
        <v>0</v>
      </c>
      <c r="AE4345" s="26">
        <v>388.27710844315408</v>
      </c>
    </row>
    <row r="4346" spans="1:31" x14ac:dyDescent="0.3">
      <c r="A4346">
        <v>2769399</v>
      </c>
      <c r="B4346">
        <v>1</v>
      </c>
      <c r="C4346" t="s">
        <v>80</v>
      </c>
      <c r="D4346" t="s">
        <v>105</v>
      </c>
      <c r="E4346" t="s">
        <v>146</v>
      </c>
      <c r="F4346" t="s">
        <v>12195</v>
      </c>
      <c r="G4346" t="s">
        <v>154</v>
      </c>
      <c r="H4346" t="s">
        <v>149</v>
      </c>
      <c r="I4346" t="s">
        <v>136</v>
      </c>
      <c r="J4346" t="s">
        <v>137</v>
      </c>
      <c r="K4346" t="s">
        <v>138</v>
      </c>
      <c r="L4346" t="s">
        <v>12196</v>
      </c>
      <c r="M4346" t="s">
        <v>12197</v>
      </c>
      <c r="N4346" s="26">
        <v>1.7324999999999999</v>
      </c>
      <c r="O4346">
        <v>1</v>
      </c>
      <c r="P4346">
        <v>197</v>
      </c>
      <c r="Q4346">
        <v>0</v>
      </c>
      <c r="R4346">
        <v>7</v>
      </c>
      <c r="S4346">
        <v>0</v>
      </c>
      <c r="T4346">
        <v>32</v>
      </c>
      <c r="U4346">
        <v>0</v>
      </c>
      <c r="V4346">
        <v>0</v>
      </c>
      <c r="W4346" s="26">
        <v>0</v>
      </c>
      <c r="X4346" s="26">
        <v>87.920469991492951</v>
      </c>
      <c r="Y4346" s="26">
        <v>0</v>
      </c>
      <c r="Z4346" s="26">
        <v>3.7582618808600796</v>
      </c>
      <c r="AA4346" s="26">
        <v>0</v>
      </c>
      <c r="AB4346" s="26">
        <v>35.870540169937151</v>
      </c>
      <c r="AC4346" s="26">
        <v>0</v>
      </c>
      <c r="AD4346" s="26">
        <v>0</v>
      </c>
      <c r="AE4346" s="26">
        <v>127.54927204229017</v>
      </c>
    </row>
    <row r="4347" spans="1:31" x14ac:dyDescent="0.3">
      <c r="A4347">
        <v>2768566</v>
      </c>
      <c r="B4347">
        <v>1</v>
      </c>
      <c r="C4347" t="s">
        <v>80</v>
      </c>
      <c r="D4347" t="s">
        <v>92</v>
      </c>
      <c r="E4347" t="s">
        <v>157</v>
      </c>
      <c r="F4347" t="s">
        <v>575</v>
      </c>
      <c r="G4347" t="s">
        <v>159</v>
      </c>
      <c r="H4347" t="s">
        <v>149</v>
      </c>
      <c r="I4347" t="s">
        <v>136</v>
      </c>
      <c r="J4347" t="s">
        <v>137</v>
      </c>
      <c r="K4347" t="s">
        <v>138</v>
      </c>
      <c r="L4347" t="s">
        <v>12198</v>
      </c>
      <c r="M4347" t="s">
        <v>12199</v>
      </c>
      <c r="N4347" s="26">
        <v>1.343611111</v>
      </c>
      <c r="O4347">
        <v>1</v>
      </c>
      <c r="P4347">
        <v>3799</v>
      </c>
      <c r="Q4347">
        <v>0</v>
      </c>
      <c r="R4347">
        <v>6</v>
      </c>
      <c r="S4347">
        <v>7</v>
      </c>
      <c r="T4347">
        <v>227</v>
      </c>
      <c r="U4347">
        <v>0</v>
      </c>
      <c r="V4347">
        <v>0</v>
      </c>
      <c r="W4347" s="26">
        <v>4.9147065727184369</v>
      </c>
      <c r="X4347" s="26">
        <v>395.21989765711169</v>
      </c>
      <c r="Y4347" s="26">
        <v>0</v>
      </c>
      <c r="Z4347" s="26">
        <v>0.10576661996497302</v>
      </c>
      <c r="AA4347" s="26">
        <v>129.90997237685835</v>
      </c>
      <c r="AB4347" s="26">
        <v>128.24072504882372</v>
      </c>
      <c r="AC4347" s="26">
        <v>0</v>
      </c>
      <c r="AD4347" s="26">
        <v>0</v>
      </c>
      <c r="AE4347" s="26">
        <v>658.39106827547721</v>
      </c>
    </row>
    <row r="4348" spans="1:31" x14ac:dyDescent="0.3">
      <c r="A4348">
        <v>2768612</v>
      </c>
      <c r="B4348">
        <v>1</v>
      </c>
      <c r="C4348" t="s">
        <v>80</v>
      </c>
      <c r="D4348" t="s">
        <v>84</v>
      </c>
      <c r="E4348" t="s">
        <v>146</v>
      </c>
      <c r="F4348" t="s">
        <v>12200</v>
      </c>
      <c r="G4348" t="s">
        <v>159</v>
      </c>
      <c r="H4348" t="s">
        <v>149</v>
      </c>
      <c r="I4348" t="s">
        <v>136</v>
      </c>
      <c r="J4348" t="s">
        <v>137</v>
      </c>
      <c r="K4348" t="s">
        <v>138</v>
      </c>
      <c r="L4348" t="s">
        <v>12201</v>
      </c>
      <c r="M4348" t="s">
        <v>12202</v>
      </c>
      <c r="N4348" s="26">
        <v>0.74638888800000003</v>
      </c>
      <c r="O4348">
        <v>4</v>
      </c>
      <c r="P4348">
        <v>858</v>
      </c>
      <c r="Q4348">
        <v>1</v>
      </c>
      <c r="R4348">
        <v>80</v>
      </c>
      <c r="S4348">
        <v>5</v>
      </c>
      <c r="T4348">
        <v>94</v>
      </c>
      <c r="U4348">
        <v>0</v>
      </c>
      <c r="V4348">
        <v>0</v>
      </c>
      <c r="W4348" s="26">
        <v>0.77924689707767381</v>
      </c>
      <c r="X4348" s="26">
        <v>115.02352800489437</v>
      </c>
      <c r="Y4348" s="26">
        <v>1.7319619242620545</v>
      </c>
      <c r="Z4348" s="26">
        <v>8.9742482382798485</v>
      </c>
      <c r="AA4348" s="26">
        <v>4.3827841558878138</v>
      </c>
      <c r="AB4348" s="26">
        <v>49.432241318271537</v>
      </c>
      <c r="AC4348" s="26">
        <v>0</v>
      </c>
      <c r="AD4348" s="26">
        <v>0</v>
      </c>
      <c r="AE4348" s="26">
        <v>180.32401053867329</v>
      </c>
    </row>
    <row r="4349" spans="1:31" x14ac:dyDescent="0.3">
      <c r="A4349">
        <v>2769004</v>
      </c>
      <c r="B4349">
        <v>1</v>
      </c>
      <c r="C4349" t="s">
        <v>81</v>
      </c>
      <c r="D4349" t="s">
        <v>127</v>
      </c>
      <c r="E4349" t="s">
        <v>152</v>
      </c>
      <c r="F4349" t="s">
        <v>6283</v>
      </c>
      <c r="G4349" t="s">
        <v>159</v>
      </c>
      <c r="H4349" t="s">
        <v>149</v>
      </c>
      <c r="I4349" t="s">
        <v>136</v>
      </c>
      <c r="J4349" t="s">
        <v>137</v>
      </c>
      <c r="K4349" t="s">
        <v>138</v>
      </c>
      <c r="L4349" t="s">
        <v>8047</v>
      </c>
      <c r="M4349" t="s">
        <v>12203</v>
      </c>
      <c r="N4349" s="26">
        <v>0.41083333300000002</v>
      </c>
      <c r="O4349">
        <v>0</v>
      </c>
      <c r="P4349">
        <v>1009</v>
      </c>
      <c r="Q4349">
        <v>12</v>
      </c>
      <c r="R4349">
        <v>33</v>
      </c>
      <c r="S4349">
        <v>8</v>
      </c>
      <c r="T4349">
        <v>135</v>
      </c>
      <c r="U4349">
        <v>7</v>
      </c>
      <c r="V4349">
        <v>1</v>
      </c>
      <c r="W4349" s="26">
        <v>0</v>
      </c>
      <c r="X4349" s="26">
        <v>117.31485643453826</v>
      </c>
      <c r="Y4349" s="26">
        <v>8.2782112984640013E-2</v>
      </c>
      <c r="Z4349" s="26">
        <v>1.0207879147032799</v>
      </c>
      <c r="AA4349" s="26">
        <v>47.026392798041471</v>
      </c>
      <c r="AB4349" s="26">
        <v>24.396613642332991</v>
      </c>
      <c r="AC4349" s="26">
        <v>305.35075090653515</v>
      </c>
      <c r="AD4349" s="26">
        <v>0.74072603431568151</v>
      </c>
      <c r="AE4349" s="26">
        <v>495.93290984345151</v>
      </c>
    </row>
    <row r="4350" spans="1:31" x14ac:dyDescent="0.3">
      <c r="A4350">
        <v>2769299</v>
      </c>
      <c r="B4350">
        <v>1</v>
      </c>
      <c r="C4350" t="s">
        <v>80</v>
      </c>
      <c r="D4350" t="s">
        <v>97</v>
      </c>
      <c r="E4350" t="s">
        <v>152</v>
      </c>
      <c r="F4350" t="s">
        <v>12204</v>
      </c>
      <c r="G4350" t="s">
        <v>159</v>
      </c>
      <c r="H4350" t="s">
        <v>149</v>
      </c>
      <c r="I4350" t="s">
        <v>136</v>
      </c>
      <c r="J4350" t="s">
        <v>137</v>
      </c>
      <c r="K4350" t="s">
        <v>138</v>
      </c>
      <c r="L4350" t="s">
        <v>12205</v>
      </c>
      <c r="M4350" t="s">
        <v>12206</v>
      </c>
      <c r="N4350" s="26">
        <v>2.8908333329999998</v>
      </c>
      <c r="O4350">
        <v>0</v>
      </c>
      <c r="P4350">
        <v>845</v>
      </c>
      <c r="Q4350">
        <v>0</v>
      </c>
      <c r="R4350">
        <v>13</v>
      </c>
      <c r="S4350">
        <v>3</v>
      </c>
      <c r="T4350">
        <v>192</v>
      </c>
      <c r="U4350">
        <v>0</v>
      </c>
      <c r="V4350">
        <v>0</v>
      </c>
      <c r="W4350" s="26">
        <v>0</v>
      </c>
      <c r="X4350" s="26">
        <v>712.01467393245173</v>
      </c>
      <c r="Y4350" s="26">
        <v>0</v>
      </c>
      <c r="Z4350" s="26">
        <v>3.520058291771945</v>
      </c>
      <c r="AA4350" s="26">
        <v>109.24780845573787</v>
      </c>
      <c r="AB4350" s="26">
        <v>881.43856300850859</v>
      </c>
      <c r="AC4350" s="26">
        <v>0</v>
      </c>
      <c r="AD4350" s="26">
        <v>0</v>
      </c>
      <c r="AE4350" s="26">
        <v>1706.2211036884701</v>
      </c>
    </row>
    <row r="4351" spans="1:31" x14ac:dyDescent="0.3">
      <c r="A4351">
        <v>2768904</v>
      </c>
      <c r="B4351">
        <v>1</v>
      </c>
      <c r="C4351" t="s">
        <v>80</v>
      </c>
      <c r="D4351" t="s">
        <v>105</v>
      </c>
      <c r="E4351" t="s">
        <v>157</v>
      </c>
      <c r="F4351" t="s">
        <v>7687</v>
      </c>
      <c r="G4351" t="s">
        <v>159</v>
      </c>
      <c r="H4351" t="s">
        <v>149</v>
      </c>
      <c r="I4351" t="s">
        <v>136</v>
      </c>
      <c r="J4351" t="s">
        <v>137</v>
      </c>
      <c r="K4351" t="s">
        <v>138</v>
      </c>
      <c r="L4351" t="s">
        <v>12207</v>
      </c>
      <c r="M4351" t="s">
        <v>12208</v>
      </c>
      <c r="N4351" s="26">
        <v>8.4166666000000001E-2</v>
      </c>
      <c r="O4351">
        <v>1</v>
      </c>
      <c r="P4351">
        <v>577</v>
      </c>
      <c r="Q4351">
        <v>7</v>
      </c>
      <c r="R4351">
        <v>40</v>
      </c>
      <c r="S4351">
        <v>34</v>
      </c>
      <c r="T4351">
        <v>76</v>
      </c>
      <c r="U4351">
        <v>7</v>
      </c>
      <c r="V4351">
        <v>0</v>
      </c>
      <c r="W4351" s="26">
        <v>1.3830874290729834E-2</v>
      </c>
      <c r="X4351" s="26">
        <v>12.841793908755466</v>
      </c>
      <c r="Y4351" s="26">
        <v>0.68973036305169466</v>
      </c>
      <c r="Z4351" s="26">
        <v>0.99565576760879182</v>
      </c>
      <c r="AA4351" s="26">
        <v>42.659162528592248</v>
      </c>
      <c r="AB4351" s="26">
        <v>6.4250661775612015</v>
      </c>
      <c r="AC4351" s="26">
        <v>98.556774266573711</v>
      </c>
      <c r="AD4351" s="26">
        <v>0</v>
      </c>
      <c r="AE4351" s="26">
        <v>162.18201388643385</v>
      </c>
    </row>
    <row r="4352" spans="1:31" x14ac:dyDescent="0.3">
      <c r="A4352">
        <v>2768655</v>
      </c>
      <c r="B4352">
        <v>1</v>
      </c>
      <c r="C4352" t="s">
        <v>80</v>
      </c>
      <c r="D4352" t="s">
        <v>94</v>
      </c>
      <c r="E4352" t="s">
        <v>141</v>
      </c>
      <c r="F4352" t="s">
        <v>12209</v>
      </c>
      <c r="G4352" t="s">
        <v>143</v>
      </c>
      <c r="H4352" t="s">
        <v>135</v>
      </c>
      <c r="I4352" t="s">
        <v>136</v>
      </c>
      <c r="J4352" t="s">
        <v>137</v>
      </c>
      <c r="K4352" t="s">
        <v>138</v>
      </c>
      <c r="L4352" t="s">
        <v>12210</v>
      </c>
      <c r="M4352" t="s">
        <v>12211</v>
      </c>
      <c r="N4352" s="26">
        <v>0.215277777</v>
      </c>
      <c r="O4352">
        <v>0</v>
      </c>
      <c r="P4352">
        <v>558</v>
      </c>
      <c r="Q4352">
        <v>0</v>
      </c>
      <c r="R4352">
        <v>0</v>
      </c>
      <c r="S4352">
        <v>0</v>
      </c>
      <c r="T4352">
        <v>30</v>
      </c>
      <c r="U4352">
        <v>0</v>
      </c>
      <c r="V4352">
        <v>0</v>
      </c>
      <c r="W4352" s="26">
        <v>0</v>
      </c>
      <c r="X4352" s="26">
        <v>44.368800496566095</v>
      </c>
      <c r="Y4352" s="26">
        <v>0</v>
      </c>
      <c r="Z4352" s="26">
        <v>0</v>
      </c>
      <c r="AA4352" s="26">
        <v>0</v>
      </c>
      <c r="AB4352" s="26">
        <v>7.4721169122802289</v>
      </c>
      <c r="AC4352" s="26">
        <v>0</v>
      </c>
      <c r="AD4352" s="26">
        <v>0</v>
      </c>
      <c r="AE4352" s="26">
        <v>51.840917408846323</v>
      </c>
    </row>
    <row r="4353" spans="1:31" x14ac:dyDescent="0.3">
      <c r="A4353">
        <v>2769296</v>
      </c>
      <c r="B4353">
        <v>1</v>
      </c>
      <c r="C4353" t="s">
        <v>80</v>
      </c>
      <c r="D4353" t="s">
        <v>100</v>
      </c>
      <c r="E4353" t="s">
        <v>157</v>
      </c>
      <c r="F4353" t="s">
        <v>12212</v>
      </c>
      <c r="G4353" t="s">
        <v>159</v>
      </c>
      <c r="H4353" t="s">
        <v>149</v>
      </c>
      <c r="I4353" t="s">
        <v>136</v>
      </c>
      <c r="J4353" t="s">
        <v>137</v>
      </c>
      <c r="K4353" t="s">
        <v>138</v>
      </c>
      <c r="L4353" t="s">
        <v>12160</v>
      </c>
      <c r="M4353" t="s">
        <v>12213</v>
      </c>
      <c r="N4353" s="26">
        <v>0.45750000000000002</v>
      </c>
      <c r="O4353">
        <v>0</v>
      </c>
      <c r="P4353">
        <v>221</v>
      </c>
      <c r="Q4353">
        <v>0</v>
      </c>
      <c r="R4353">
        <v>18</v>
      </c>
      <c r="S4353">
        <v>1</v>
      </c>
      <c r="T4353">
        <v>28</v>
      </c>
      <c r="U4353">
        <v>0</v>
      </c>
      <c r="V4353">
        <v>0</v>
      </c>
      <c r="W4353" s="26">
        <v>0</v>
      </c>
      <c r="X4353" s="26">
        <v>21.353020476558431</v>
      </c>
      <c r="Y4353" s="26">
        <v>0</v>
      </c>
      <c r="Z4353" s="26">
        <v>1.1174744567556112</v>
      </c>
      <c r="AA4353" s="26">
        <v>2.3440371557163004</v>
      </c>
      <c r="AB4353" s="26">
        <v>15.028195388964129</v>
      </c>
      <c r="AC4353" s="26">
        <v>0</v>
      </c>
      <c r="AD4353" s="26">
        <v>0</v>
      </c>
      <c r="AE4353" s="26">
        <v>39.842727477994472</v>
      </c>
    </row>
    <row r="4354" spans="1:31" x14ac:dyDescent="0.3">
      <c r="A4354">
        <v>2768509</v>
      </c>
      <c r="B4354">
        <v>1</v>
      </c>
      <c r="C4354" t="s">
        <v>81</v>
      </c>
      <c r="D4354" t="s">
        <v>118</v>
      </c>
      <c r="E4354" t="s">
        <v>141</v>
      </c>
      <c r="F4354" t="s">
        <v>12214</v>
      </c>
      <c r="G4354" t="s">
        <v>143</v>
      </c>
      <c r="H4354" t="s">
        <v>135</v>
      </c>
      <c r="I4354" t="s">
        <v>136</v>
      </c>
      <c r="J4354" t="s">
        <v>137</v>
      </c>
      <c r="K4354" t="s">
        <v>138</v>
      </c>
      <c r="L4354" t="s">
        <v>12215</v>
      </c>
      <c r="M4354" t="s">
        <v>12216</v>
      </c>
      <c r="N4354" s="26">
        <v>0.92666666600000003</v>
      </c>
      <c r="O4354">
        <v>0</v>
      </c>
      <c r="P4354">
        <v>122</v>
      </c>
      <c r="Q4354">
        <v>0</v>
      </c>
      <c r="R4354">
        <v>6</v>
      </c>
      <c r="S4354">
        <v>0</v>
      </c>
      <c r="T4354">
        <v>8</v>
      </c>
      <c r="U4354">
        <v>0</v>
      </c>
      <c r="V4354">
        <v>0</v>
      </c>
      <c r="W4354" s="26">
        <v>0</v>
      </c>
      <c r="X4354" s="26">
        <v>5.8775096891511884</v>
      </c>
      <c r="Y4354" s="26">
        <v>0</v>
      </c>
      <c r="Z4354" s="26">
        <v>0.26108803527111107</v>
      </c>
      <c r="AA4354" s="26">
        <v>0</v>
      </c>
      <c r="AB4354" s="26">
        <v>1.4973891335933329</v>
      </c>
      <c r="AC4354" s="26">
        <v>0</v>
      </c>
      <c r="AD4354" s="26">
        <v>0</v>
      </c>
      <c r="AE4354" s="26">
        <v>7.6359868580156327</v>
      </c>
    </row>
    <row r="4355" spans="1:31" x14ac:dyDescent="0.3">
      <c r="A4355">
        <v>2768775</v>
      </c>
      <c r="B4355">
        <v>1</v>
      </c>
      <c r="C4355" t="s">
        <v>80</v>
      </c>
      <c r="D4355" t="s">
        <v>101</v>
      </c>
      <c r="E4355" t="s">
        <v>170</v>
      </c>
      <c r="F4355" t="s">
        <v>12217</v>
      </c>
      <c r="G4355" t="s">
        <v>204</v>
      </c>
      <c r="H4355" t="s">
        <v>135</v>
      </c>
      <c r="I4355" t="s">
        <v>136</v>
      </c>
      <c r="J4355" t="s">
        <v>137</v>
      </c>
      <c r="K4355" t="s">
        <v>138</v>
      </c>
      <c r="L4355" t="s">
        <v>12218</v>
      </c>
      <c r="M4355" t="s">
        <v>12219</v>
      </c>
      <c r="N4355" s="26">
        <v>3.9580555550000001</v>
      </c>
      <c r="O4355">
        <v>0</v>
      </c>
      <c r="P4355">
        <v>115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 s="26">
        <v>0</v>
      </c>
      <c r="X4355" s="26">
        <v>62.963423110252229</v>
      </c>
      <c r="Y4355" s="26">
        <v>0</v>
      </c>
      <c r="Z4355" s="26">
        <v>0</v>
      </c>
      <c r="AA4355" s="26">
        <v>0</v>
      </c>
      <c r="AB4355" s="26">
        <v>0</v>
      </c>
      <c r="AC4355" s="26">
        <v>0</v>
      </c>
      <c r="AD4355" s="26">
        <v>0</v>
      </c>
      <c r="AE4355" s="26">
        <v>62.963423110252229</v>
      </c>
    </row>
    <row r="4356" spans="1:31" x14ac:dyDescent="0.3">
      <c r="A4356">
        <v>2769485</v>
      </c>
      <c r="B4356">
        <v>1</v>
      </c>
      <c r="C4356" t="s">
        <v>80</v>
      </c>
      <c r="D4356" t="s">
        <v>105</v>
      </c>
      <c r="E4356" t="s">
        <v>141</v>
      </c>
      <c r="F4356" t="s">
        <v>9112</v>
      </c>
      <c r="G4356" t="s">
        <v>344</v>
      </c>
      <c r="H4356" t="s">
        <v>135</v>
      </c>
      <c r="I4356" t="s">
        <v>136</v>
      </c>
      <c r="J4356" t="s">
        <v>137</v>
      </c>
      <c r="K4356" t="s">
        <v>138</v>
      </c>
      <c r="L4356" t="s">
        <v>12220</v>
      </c>
      <c r="M4356" t="s">
        <v>12221</v>
      </c>
      <c r="N4356" s="26">
        <v>7.2941666659999997</v>
      </c>
      <c r="O4356">
        <v>0</v>
      </c>
      <c r="P4356">
        <v>470</v>
      </c>
      <c r="Q4356">
        <v>0</v>
      </c>
      <c r="R4356">
        <v>0</v>
      </c>
      <c r="S4356">
        <v>0</v>
      </c>
      <c r="T4356">
        <v>22</v>
      </c>
      <c r="U4356">
        <v>0</v>
      </c>
      <c r="V4356">
        <v>0</v>
      </c>
      <c r="W4356" s="26">
        <v>0</v>
      </c>
      <c r="X4356" s="26">
        <v>774.50253463381853</v>
      </c>
      <c r="Y4356" s="26">
        <v>0</v>
      </c>
      <c r="Z4356" s="26">
        <v>0</v>
      </c>
      <c r="AA4356" s="26">
        <v>0</v>
      </c>
      <c r="AB4356" s="26">
        <v>225.73989465419859</v>
      </c>
      <c r="AC4356" s="26">
        <v>0</v>
      </c>
      <c r="AD4356" s="26">
        <v>0</v>
      </c>
      <c r="AE4356" s="26">
        <v>1000.2424292880171</v>
      </c>
    </row>
    <row r="4357" spans="1:31" x14ac:dyDescent="0.3">
      <c r="A4357">
        <v>2769153</v>
      </c>
      <c r="B4357">
        <v>1</v>
      </c>
      <c r="C4357" t="s">
        <v>81</v>
      </c>
      <c r="D4357" t="s">
        <v>125</v>
      </c>
      <c r="E4357" t="s">
        <v>157</v>
      </c>
      <c r="F4357" t="s">
        <v>8585</v>
      </c>
      <c r="G4357" t="s">
        <v>159</v>
      </c>
      <c r="H4357" t="s">
        <v>149</v>
      </c>
      <c r="I4357" t="s">
        <v>136</v>
      </c>
      <c r="J4357" t="s">
        <v>137</v>
      </c>
      <c r="K4357" t="s">
        <v>138</v>
      </c>
      <c r="L4357" t="s">
        <v>12222</v>
      </c>
      <c r="M4357" t="s">
        <v>12223</v>
      </c>
      <c r="N4357" s="26">
        <v>2.2380555549999999</v>
      </c>
      <c r="O4357">
        <v>2</v>
      </c>
      <c r="P4357">
        <v>95</v>
      </c>
      <c r="Q4357">
        <v>35</v>
      </c>
      <c r="R4357">
        <v>149</v>
      </c>
      <c r="S4357">
        <v>1</v>
      </c>
      <c r="T4357">
        <v>12</v>
      </c>
      <c r="U4357">
        <v>1</v>
      </c>
      <c r="V4357">
        <v>0</v>
      </c>
      <c r="W4357" s="26">
        <v>1.2817378987933332</v>
      </c>
      <c r="X4357" s="26">
        <v>26.28002187984259</v>
      </c>
      <c r="Y4357" s="26">
        <v>32.349969407788073</v>
      </c>
      <c r="Z4357" s="26">
        <v>15.814819505571139</v>
      </c>
      <c r="AA4357" s="26">
        <v>18.420830612570349</v>
      </c>
      <c r="AB4357" s="26">
        <v>0.45425141144673314</v>
      </c>
      <c r="AC4357" s="26">
        <v>250.54545741788644</v>
      </c>
      <c r="AD4357" s="26">
        <v>0</v>
      </c>
      <c r="AE4357" s="26">
        <v>345.14708813389865</v>
      </c>
    </row>
    <row r="4358" spans="1:31" x14ac:dyDescent="0.3">
      <c r="A4358">
        <v>2768944</v>
      </c>
      <c r="B4358">
        <v>1</v>
      </c>
      <c r="C4358" t="s">
        <v>80</v>
      </c>
      <c r="D4358" t="s">
        <v>94</v>
      </c>
      <c r="E4358" t="s">
        <v>146</v>
      </c>
      <c r="F4358" t="s">
        <v>12224</v>
      </c>
      <c r="G4358" t="s">
        <v>154</v>
      </c>
      <c r="H4358" t="s">
        <v>149</v>
      </c>
      <c r="I4358" t="s">
        <v>136</v>
      </c>
      <c r="J4358" t="s">
        <v>137</v>
      </c>
      <c r="K4358" t="s">
        <v>138</v>
      </c>
      <c r="L4358" t="s">
        <v>12225</v>
      </c>
      <c r="M4358" t="s">
        <v>12226</v>
      </c>
      <c r="N4358" s="26">
        <v>3.8405555549999999</v>
      </c>
      <c r="O4358">
        <v>0</v>
      </c>
      <c r="P4358">
        <v>108</v>
      </c>
      <c r="Q4358">
        <v>0</v>
      </c>
      <c r="R4358">
        <v>0</v>
      </c>
      <c r="S4358">
        <v>0</v>
      </c>
      <c r="T4358">
        <v>4</v>
      </c>
      <c r="U4358">
        <v>0</v>
      </c>
      <c r="V4358">
        <v>0</v>
      </c>
      <c r="W4358" s="26">
        <v>0</v>
      </c>
      <c r="X4358" s="26">
        <v>30.98607644228359</v>
      </c>
      <c r="Y4358" s="26">
        <v>0</v>
      </c>
      <c r="Z4358" s="26">
        <v>0</v>
      </c>
      <c r="AA4358" s="26">
        <v>0</v>
      </c>
      <c r="AB4358" s="26">
        <v>0</v>
      </c>
      <c r="AC4358" s="26">
        <v>0</v>
      </c>
      <c r="AD4358" s="26">
        <v>0</v>
      </c>
      <c r="AE4358" s="26">
        <v>30.98607644228359</v>
      </c>
    </row>
    <row r="4359" spans="1:31" x14ac:dyDescent="0.3">
      <c r="A4359">
        <v>2768795</v>
      </c>
      <c r="B4359">
        <v>1</v>
      </c>
      <c r="C4359" t="s">
        <v>81</v>
      </c>
      <c r="D4359" t="s">
        <v>121</v>
      </c>
      <c r="E4359" t="s">
        <v>157</v>
      </c>
      <c r="F4359" t="s">
        <v>992</v>
      </c>
      <c r="G4359" t="s">
        <v>159</v>
      </c>
      <c r="H4359" t="s">
        <v>149</v>
      </c>
      <c r="I4359" t="s">
        <v>136</v>
      </c>
      <c r="J4359" t="s">
        <v>137</v>
      </c>
      <c r="K4359" t="s">
        <v>138</v>
      </c>
      <c r="L4359" t="s">
        <v>12227</v>
      </c>
      <c r="M4359" t="s">
        <v>12228</v>
      </c>
      <c r="N4359" s="26">
        <v>0.59194444400000001</v>
      </c>
      <c r="O4359">
        <v>8</v>
      </c>
      <c r="P4359">
        <v>1331</v>
      </c>
      <c r="Q4359">
        <v>4</v>
      </c>
      <c r="R4359">
        <v>122</v>
      </c>
      <c r="S4359">
        <v>5</v>
      </c>
      <c r="T4359">
        <v>95</v>
      </c>
      <c r="U4359">
        <v>0</v>
      </c>
      <c r="V4359">
        <v>0</v>
      </c>
      <c r="W4359" s="26">
        <v>1.180389872128889</v>
      </c>
      <c r="X4359" s="26">
        <v>49.199473291284811</v>
      </c>
      <c r="Y4359" s="26">
        <v>4.3856653681362214</v>
      </c>
      <c r="Z4359" s="26">
        <v>3.121803830382921</v>
      </c>
      <c r="AA4359" s="26">
        <v>7.4785267387670951</v>
      </c>
      <c r="AB4359" s="26">
        <v>13.959160335885546</v>
      </c>
      <c r="AC4359" s="26">
        <v>0</v>
      </c>
      <c r="AD4359" s="26">
        <v>0</v>
      </c>
      <c r="AE4359" s="26">
        <v>79.325019436585492</v>
      </c>
    </row>
    <row r="4360" spans="1:31" x14ac:dyDescent="0.3">
      <c r="A4360">
        <v>2769030</v>
      </c>
      <c r="B4360">
        <v>1</v>
      </c>
      <c r="C4360" t="s">
        <v>80</v>
      </c>
      <c r="D4360" t="s">
        <v>103</v>
      </c>
      <c r="E4360" t="s">
        <v>152</v>
      </c>
      <c r="F4360" t="s">
        <v>12229</v>
      </c>
      <c r="G4360" t="s">
        <v>159</v>
      </c>
      <c r="H4360" t="s">
        <v>149</v>
      </c>
      <c r="I4360" t="s">
        <v>136</v>
      </c>
      <c r="J4360" t="s">
        <v>137</v>
      </c>
      <c r="K4360" t="s">
        <v>138</v>
      </c>
      <c r="L4360" t="s">
        <v>12230</v>
      </c>
      <c r="M4360" t="s">
        <v>12231</v>
      </c>
      <c r="N4360" s="26">
        <v>0.88916666600000005</v>
      </c>
      <c r="O4360">
        <v>0</v>
      </c>
      <c r="P4360">
        <v>62</v>
      </c>
      <c r="Q4360">
        <v>2</v>
      </c>
      <c r="R4360">
        <v>52</v>
      </c>
      <c r="S4360">
        <v>19</v>
      </c>
      <c r="T4360">
        <v>49</v>
      </c>
      <c r="U4360">
        <v>17</v>
      </c>
      <c r="V4360">
        <v>0</v>
      </c>
      <c r="W4360" s="26">
        <v>0</v>
      </c>
      <c r="X4360" s="26">
        <v>11.67410766284388</v>
      </c>
      <c r="Y4360" s="26">
        <v>0.66093731724590943</v>
      </c>
      <c r="Z4360" s="26">
        <v>1.3773554962640673</v>
      </c>
      <c r="AA4360" s="26">
        <v>340.82793981060013</v>
      </c>
      <c r="AB4360" s="26">
        <v>11.81982871112066</v>
      </c>
      <c r="AC4360" s="26">
        <v>1366.9380286332816</v>
      </c>
      <c r="AD4360" s="26">
        <v>0</v>
      </c>
      <c r="AE4360" s="26">
        <v>1733.2981976313563</v>
      </c>
    </row>
    <row r="4361" spans="1:31" x14ac:dyDescent="0.3">
      <c r="A4361">
        <v>2768781</v>
      </c>
      <c r="B4361">
        <v>1</v>
      </c>
      <c r="C4361" t="s">
        <v>80</v>
      </c>
      <c r="D4361" t="s">
        <v>104</v>
      </c>
      <c r="E4361" t="s">
        <v>132</v>
      </c>
      <c r="F4361" t="s">
        <v>12232</v>
      </c>
      <c r="G4361" t="s">
        <v>134</v>
      </c>
      <c r="H4361" t="s">
        <v>135</v>
      </c>
      <c r="I4361" t="s">
        <v>136</v>
      </c>
      <c r="J4361" t="s">
        <v>137</v>
      </c>
      <c r="K4361" t="s">
        <v>138</v>
      </c>
      <c r="L4361" t="s">
        <v>12233</v>
      </c>
      <c r="M4361" t="s">
        <v>12234</v>
      </c>
      <c r="N4361" s="26">
        <v>1.0066666660000001</v>
      </c>
      <c r="O4361">
        <v>0</v>
      </c>
      <c r="P4361">
        <v>1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 s="26">
        <v>0</v>
      </c>
      <c r="X4361" s="26">
        <v>7.1485052086588008E-2</v>
      </c>
      <c r="Y4361" s="26">
        <v>0</v>
      </c>
      <c r="Z4361" s="26">
        <v>0</v>
      </c>
      <c r="AA4361" s="26">
        <v>0</v>
      </c>
      <c r="AB4361" s="26">
        <v>0</v>
      </c>
      <c r="AC4361" s="26">
        <v>0</v>
      </c>
      <c r="AD4361" s="26">
        <v>0</v>
      </c>
      <c r="AE4361" s="26">
        <v>7.1485052086588008E-2</v>
      </c>
    </row>
    <row r="4362" spans="1:31" x14ac:dyDescent="0.3">
      <c r="A4362">
        <v>2769422</v>
      </c>
      <c r="B4362">
        <v>1</v>
      </c>
      <c r="C4362" t="s">
        <v>80</v>
      </c>
      <c r="D4362" t="s">
        <v>105</v>
      </c>
      <c r="E4362" t="s">
        <v>157</v>
      </c>
      <c r="F4362" t="s">
        <v>7496</v>
      </c>
      <c r="G4362" t="s">
        <v>143</v>
      </c>
      <c r="H4362" t="s">
        <v>149</v>
      </c>
      <c r="I4362" t="s">
        <v>136</v>
      </c>
      <c r="J4362" t="s">
        <v>137</v>
      </c>
      <c r="K4362" t="s">
        <v>138</v>
      </c>
      <c r="L4362" t="s">
        <v>12235</v>
      </c>
      <c r="M4362" t="s">
        <v>12236</v>
      </c>
      <c r="N4362" s="26">
        <v>0.450833333</v>
      </c>
      <c r="O4362">
        <v>2</v>
      </c>
      <c r="P4362">
        <v>314</v>
      </c>
      <c r="Q4362">
        <v>2</v>
      </c>
      <c r="R4362">
        <v>20</v>
      </c>
      <c r="S4362">
        <v>17</v>
      </c>
      <c r="T4362">
        <v>68</v>
      </c>
      <c r="U4362">
        <v>2</v>
      </c>
      <c r="V4362">
        <v>0</v>
      </c>
      <c r="W4362" s="26">
        <v>0.4354189906171767</v>
      </c>
      <c r="X4362" s="26">
        <v>35.268466485635678</v>
      </c>
      <c r="Y4362" s="26">
        <v>0.37717833033926096</v>
      </c>
      <c r="Z4362" s="26">
        <v>1.3910280404155388</v>
      </c>
      <c r="AA4362" s="26">
        <v>27.955681048225674</v>
      </c>
      <c r="AB4362" s="26">
        <v>21.165213492199349</v>
      </c>
      <c r="AC4362" s="26">
        <v>13.991839967074835</v>
      </c>
      <c r="AD4362" s="26">
        <v>0</v>
      </c>
      <c r="AE4362" s="26">
        <v>100.58482635450753</v>
      </c>
    </row>
    <row r="4363" spans="1:31" x14ac:dyDescent="0.3">
      <c r="A4363">
        <v>2768589</v>
      </c>
      <c r="B4363">
        <v>1</v>
      </c>
      <c r="C4363" t="s">
        <v>80</v>
      </c>
      <c r="D4363" t="s">
        <v>103</v>
      </c>
      <c r="E4363" t="s">
        <v>175</v>
      </c>
      <c r="F4363" t="s">
        <v>6775</v>
      </c>
      <c r="G4363" t="s">
        <v>159</v>
      </c>
      <c r="H4363" t="s">
        <v>149</v>
      </c>
      <c r="I4363" t="s">
        <v>136</v>
      </c>
      <c r="J4363" t="s">
        <v>137</v>
      </c>
      <c r="K4363" t="s">
        <v>138</v>
      </c>
      <c r="L4363" t="s">
        <v>12237</v>
      </c>
      <c r="M4363" t="s">
        <v>12238</v>
      </c>
      <c r="N4363" s="26">
        <v>1.2441666659999999</v>
      </c>
      <c r="O4363">
        <v>1</v>
      </c>
      <c r="P4363">
        <v>1738</v>
      </c>
      <c r="Q4363">
        <v>37</v>
      </c>
      <c r="R4363">
        <v>186</v>
      </c>
      <c r="S4363">
        <v>19</v>
      </c>
      <c r="T4363">
        <v>232</v>
      </c>
      <c r="U4363">
        <v>1</v>
      </c>
      <c r="V4363">
        <v>1</v>
      </c>
      <c r="W4363" s="26">
        <v>6.7311537227454726E-2</v>
      </c>
      <c r="X4363" s="26">
        <v>560.21747796086254</v>
      </c>
      <c r="Y4363" s="26">
        <v>19.277109778368818</v>
      </c>
      <c r="Z4363" s="26">
        <v>39.204358802567633</v>
      </c>
      <c r="AA4363" s="26">
        <v>47.515945705306891</v>
      </c>
      <c r="AB4363" s="26">
        <v>227.37824616308825</v>
      </c>
      <c r="AC4363" s="26">
        <v>77.349651321589363</v>
      </c>
      <c r="AD4363" s="26">
        <v>3.9914213924953716</v>
      </c>
      <c r="AE4363" s="26">
        <v>975.00152266150644</v>
      </c>
    </row>
    <row r="4364" spans="1:31" x14ac:dyDescent="0.3">
      <c r="A4364">
        <v>2769073</v>
      </c>
      <c r="B4364">
        <v>1</v>
      </c>
      <c r="C4364" t="s">
        <v>80</v>
      </c>
      <c r="D4364" t="s">
        <v>107</v>
      </c>
      <c r="E4364" t="s">
        <v>152</v>
      </c>
      <c r="F4364" t="s">
        <v>12239</v>
      </c>
      <c r="G4364" t="s">
        <v>159</v>
      </c>
      <c r="H4364" t="s">
        <v>149</v>
      </c>
      <c r="I4364" t="s">
        <v>136</v>
      </c>
      <c r="J4364" t="s">
        <v>137</v>
      </c>
      <c r="K4364" t="s">
        <v>138</v>
      </c>
      <c r="L4364" t="s">
        <v>12240</v>
      </c>
      <c r="M4364" t="s">
        <v>12241</v>
      </c>
      <c r="N4364" s="26">
        <v>0.86583333299999998</v>
      </c>
      <c r="O4364">
        <v>0</v>
      </c>
      <c r="P4364">
        <v>1339</v>
      </c>
      <c r="Q4364">
        <v>15</v>
      </c>
      <c r="R4364">
        <v>34</v>
      </c>
      <c r="S4364">
        <v>6</v>
      </c>
      <c r="T4364">
        <v>46</v>
      </c>
      <c r="U4364">
        <v>0</v>
      </c>
      <c r="V4364">
        <v>3</v>
      </c>
      <c r="W4364" s="26">
        <v>0</v>
      </c>
      <c r="X4364" s="26">
        <v>66.995528772599698</v>
      </c>
      <c r="Y4364" s="26">
        <v>5.2703696457358751</v>
      </c>
      <c r="Z4364" s="26">
        <v>2.2079541258430671</v>
      </c>
      <c r="AA4364" s="26">
        <v>25.417740634911468</v>
      </c>
      <c r="AB4364" s="26">
        <v>74.486799955001217</v>
      </c>
      <c r="AC4364" s="26">
        <v>0</v>
      </c>
      <c r="AD4364" s="26">
        <v>0.82653152348305081</v>
      </c>
      <c r="AE4364" s="26">
        <v>175.20492465757437</v>
      </c>
    </row>
    <row r="4365" spans="1:31" x14ac:dyDescent="0.3">
      <c r="A4365">
        <v>2769226</v>
      </c>
      <c r="B4365">
        <v>2</v>
      </c>
      <c r="C4365" t="s">
        <v>80</v>
      </c>
      <c r="D4365" t="s">
        <v>94</v>
      </c>
      <c r="E4365" t="s">
        <v>141</v>
      </c>
      <c r="F4365" t="s">
        <v>12242</v>
      </c>
      <c r="G4365" t="s">
        <v>612</v>
      </c>
      <c r="H4365" t="s">
        <v>135</v>
      </c>
      <c r="I4365" t="s">
        <v>136</v>
      </c>
      <c r="J4365" t="s">
        <v>137</v>
      </c>
      <c r="K4365" t="s">
        <v>138</v>
      </c>
      <c r="L4365" t="s">
        <v>7914</v>
      </c>
      <c r="M4365" t="s">
        <v>12243</v>
      </c>
      <c r="N4365" s="26">
        <v>0.270555555</v>
      </c>
      <c r="O4365">
        <v>0</v>
      </c>
      <c r="P4365">
        <v>78</v>
      </c>
      <c r="Q4365">
        <v>0</v>
      </c>
      <c r="R4365">
        <v>0</v>
      </c>
      <c r="S4365">
        <v>0</v>
      </c>
      <c r="T4365">
        <v>4</v>
      </c>
      <c r="U4365">
        <v>0</v>
      </c>
      <c r="V4365">
        <v>0</v>
      </c>
      <c r="W4365" s="26">
        <v>0</v>
      </c>
      <c r="X4365" s="26">
        <v>2.3688803886361693</v>
      </c>
      <c r="Y4365" s="26">
        <v>0</v>
      </c>
      <c r="Z4365" s="26">
        <v>0</v>
      </c>
      <c r="AA4365" s="26">
        <v>0</v>
      </c>
      <c r="AB4365" s="26">
        <v>0.44117663294967413</v>
      </c>
      <c r="AC4365" s="26">
        <v>0</v>
      </c>
      <c r="AD4365" s="26">
        <v>0</v>
      </c>
      <c r="AE4365" s="26">
        <v>2.8100570215858434</v>
      </c>
    </row>
    <row r="4366" spans="1:31" x14ac:dyDescent="0.3">
      <c r="A4366">
        <v>2771126</v>
      </c>
      <c r="B4366">
        <v>1</v>
      </c>
      <c r="C4366" t="s">
        <v>80</v>
      </c>
      <c r="D4366" t="s">
        <v>82</v>
      </c>
      <c r="E4366" t="s">
        <v>166</v>
      </c>
      <c r="F4366" t="s">
        <v>8850</v>
      </c>
      <c r="G4366" t="s">
        <v>628</v>
      </c>
      <c r="H4366" t="s">
        <v>135</v>
      </c>
      <c r="I4366" t="s">
        <v>136</v>
      </c>
      <c r="J4366" t="s">
        <v>137</v>
      </c>
      <c r="K4366" t="s">
        <v>187</v>
      </c>
      <c r="L4366" t="s">
        <v>12244</v>
      </c>
      <c r="M4366" t="s">
        <v>12245</v>
      </c>
      <c r="N4366" s="26">
        <v>5.4738888880000003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37</v>
      </c>
      <c r="U4366">
        <v>0</v>
      </c>
      <c r="V4366">
        <v>0</v>
      </c>
      <c r="W4366" s="26">
        <v>0</v>
      </c>
      <c r="X4366" s="26">
        <v>0</v>
      </c>
      <c r="Y4366" s="26">
        <v>0</v>
      </c>
      <c r="Z4366" s="26">
        <v>0</v>
      </c>
      <c r="AA4366" s="26">
        <v>0</v>
      </c>
      <c r="AB4366" s="26">
        <v>396.42381914734347</v>
      </c>
      <c r="AC4366" s="26">
        <v>0</v>
      </c>
      <c r="AD4366" s="26">
        <v>0</v>
      </c>
      <c r="AE4366" s="26">
        <v>396.42381914734347</v>
      </c>
    </row>
    <row r="4367" spans="1:31" x14ac:dyDescent="0.3">
      <c r="A4367">
        <v>2771687</v>
      </c>
      <c r="B4367">
        <v>1</v>
      </c>
      <c r="C4367" t="s">
        <v>80</v>
      </c>
      <c r="D4367" t="s">
        <v>89</v>
      </c>
      <c r="E4367" t="s">
        <v>132</v>
      </c>
      <c r="F4367" t="s">
        <v>1483</v>
      </c>
      <c r="G4367" t="s">
        <v>134</v>
      </c>
      <c r="H4367" t="s">
        <v>135</v>
      </c>
      <c r="I4367" t="s">
        <v>136</v>
      </c>
      <c r="J4367" t="s">
        <v>137</v>
      </c>
      <c r="K4367" t="s">
        <v>138</v>
      </c>
      <c r="L4367" t="s">
        <v>12246</v>
      </c>
      <c r="M4367" t="s">
        <v>12247</v>
      </c>
      <c r="N4367" s="26">
        <v>2.804444444</v>
      </c>
      <c r="O4367">
        <v>0</v>
      </c>
      <c r="P4367">
        <v>1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 s="26">
        <v>0</v>
      </c>
      <c r="X4367" s="26">
        <v>0.59963277540382021</v>
      </c>
      <c r="Y4367" s="26">
        <v>0</v>
      </c>
      <c r="Z4367" s="26">
        <v>0</v>
      </c>
      <c r="AA4367" s="26">
        <v>0</v>
      </c>
      <c r="AB4367" s="26">
        <v>0</v>
      </c>
      <c r="AC4367" s="26">
        <v>0</v>
      </c>
      <c r="AD4367" s="26">
        <v>0</v>
      </c>
      <c r="AE4367" s="26">
        <v>0.59963277540382021</v>
      </c>
    </row>
    <row r="4368" spans="1:31" x14ac:dyDescent="0.3">
      <c r="A4368">
        <v>2771246</v>
      </c>
      <c r="B4368">
        <v>1</v>
      </c>
      <c r="C4368" t="s">
        <v>80</v>
      </c>
      <c r="D4368" t="s">
        <v>83</v>
      </c>
      <c r="E4368" t="s">
        <v>132</v>
      </c>
      <c r="F4368" t="s">
        <v>12248</v>
      </c>
      <c r="G4368" t="s">
        <v>307</v>
      </c>
      <c r="H4368" t="s">
        <v>135</v>
      </c>
      <c r="I4368" t="s">
        <v>136</v>
      </c>
      <c r="J4368" t="s">
        <v>137</v>
      </c>
      <c r="K4368" t="s">
        <v>138</v>
      </c>
      <c r="L4368" t="s">
        <v>12249</v>
      </c>
      <c r="M4368" t="s">
        <v>12250</v>
      </c>
      <c r="N4368" s="26">
        <v>0.92361111100000004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1</v>
      </c>
      <c r="U4368">
        <v>0</v>
      </c>
      <c r="V4368">
        <v>0</v>
      </c>
      <c r="W4368" s="26">
        <v>0</v>
      </c>
      <c r="X4368" s="26">
        <v>0</v>
      </c>
      <c r="Y4368" s="26">
        <v>0</v>
      </c>
      <c r="Z4368" s="26">
        <v>0</v>
      </c>
      <c r="AA4368" s="26">
        <v>0</v>
      </c>
      <c r="AB4368" s="26">
        <v>0</v>
      </c>
      <c r="AC4368" s="26">
        <v>0</v>
      </c>
      <c r="AD4368" s="26">
        <v>0</v>
      </c>
      <c r="AE4368" s="26">
        <v>0</v>
      </c>
    </row>
    <row r="4369" spans="1:31" x14ac:dyDescent="0.3">
      <c r="A4369">
        <v>2771481</v>
      </c>
      <c r="B4369">
        <v>1</v>
      </c>
      <c r="C4369" t="s">
        <v>80</v>
      </c>
      <c r="D4369" t="s">
        <v>98</v>
      </c>
      <c r="E4369" t="s">
        <v>170</v>
      </c>
      <c r="F4369" t="s">
        <v>12251</v>
      </c>
      <c r="G4369" t="s">
        <v>143</v>
      </c>
      <c r="H4369" t="s">
        <v>135</v>
      </c>
      <c r="I4369" t="s">
        <v>136</v>
      </c>
      <c r="J4369" t="s">
        <v>137</v>
      </c>
      <c r="K4369" t="s">
        <v>138</v>
      </c>
      <c r="L4369" t="s">
        <v>12252</v>
      </c>
      <c r="M4369" t="s">
        <v>12253</v>
      </c>
      <c r="N4369" s="26">
        <v>0.82527777700000005</v>
      </c>
      <c r="O4369">
        <v>0</v>
      </c>
      <c r="P4369">
        <v>23</v>
      </c>
      <c r="Q4369">
        <v>0</v>
      </c>
      <c r="R4369">
        <v>27</v>
      </c>
      <c r="S4369">
        <v>0</v>
      </c>
      <c r="T4369">
        <v>8</v>
      </c>
      <c r="U4369">
        <v>0</v>
      </c>
      <c r="V4369">
        <v>0</v>
      </c>
      <c r="W4369" s="26">
        <v>0</v>
      </c>
      <c r="X4369" s="26">
        <v>3.4703284382704433</v>
      </c>
      <c r="Y4369" s="26">
        <v>0</v>
      </c>
      <c r="Z4369" s="26">
        <v>5.7926133525088526</v>
      </c>
      <c r="AA4369" s="26">
        <v>0</v>
      </c>
      <c r="AB4369" s="26">
        <v>2.1273871757509055</v>
      </c>
      <c r="AC4369" s="26">
        <v>0</v>
      </c>
      <c r="AD4369" s="26">
        <v>0</v>
      </c>
      <c r="AE4369" s="26">
        <v>11.390328966530202</v>
      </c>
    </row>
    <row r="4370" spans="1:31" x14ac:dyDescent="0.3">
      <c r="A4370">
        <v>2771773</v>
      </c>
      <c r="B4370">
        <v>1</v>
      </c>
      <c r="C4370" t="s">
        <v>81</v>
      </c>
      <c r="D4370" t="s">
        <v>117</v>
      </c>
      <c r="E4370" t="s">
        <v>170</v>
      </c>
      <c r="F4370" t="s">
        <v>12254</v>
      </c>
      <c r="G4370" t="s">
        <v>612</v>
      </c>
      <c r="H4370" t="s">
        <v>135</v>
      </c>
      <c r="I4370" t="s">
        <v>136</v>
      </c>
      <c r="J4370" t="s">
        <v>137</v>
      </c>
      <c r="K4370" t="s">
        <v>138</v>
      </c>
      <c r="L4370" t="s">
        <v>12255</v>
      </c>
      <c r="M4370" t="s">
        <v>12256</v>
      </c>
      <c r="N4370" s="26">
        <v>1.1002777770000001</v>
      </c>
      <c r="O4370">
        <v>0</v>
      </c>
      <c r="P4370">
        <v>41</v>
      </c>
      <c r="Q4370">
        <v>0</v>
      </c>
      <c r="R4370">
        <v>0</v>
      </c>
      <c r="S4370">
        <v>0</v>
      </c>
      <c r="T4370">
        <v>4</v>
      </c>
      <c r="U4370">
        <v>0</v>
      </c>
      <c r="V4370">
        <v>0</v>
      </c>
      <c r="W4370" s="26">
        <v>0</v>
      </c>
      <c r="X4370" s="26">
        <v>8.9447758673287492</v>
      </c>
      <c r="Y4370" s="26">
        <v>0</v>
      </c>
      <c r="Z4370" s="26">
        <v>0</v>
      </c>
      <c r="AA4370" s="26">
        <v>0</v>
      </c>
      <c r="AB4370" s="26">
        <v>1.1194309273499852</v>
      </c>
      <c r="AC4370" s="26">
        <v>0</v>
      </c>
      <c r="AD4370" s="26">
        <v>0</v>
      </c>
      <c r="AE4370" s="26">
        <v>10.064206794678734</v>
      </c>
    </row>
    <row r="4371" spans="1:31" x14ac:dyDescent="0.3">
      <c r="A4371">
        <v>2771232</v>
      </c>
      <c r="B4371">
        <v>1</v>
      </c>
      <c r="C4371" t="s">
        <v>80</v>
      </c>
      <c r="D4371" t="s">
        <v>83</v>
      </c>
      <c r="E4371" t="s">
        <v>170</v>
      </c>
      <c r="F4371" t="s">
        <v>12257</v>
      </c>
      <c r="G4371" t="s">
        <v>186</v>
      </c>
      <c r="H4371" t="s">
        <v>135</v>
      </c>
      <c r="I4371" t="s">
        <v>136</v>
      </c>
      <c r="J4371" t="s">
        <v>137</v>
      </c>
      <c r="K4371" t="s">
        <v>187</v>
      </c>
      <c r="L4371" t="s">
        <v>12258</v>
      </c>
      <c r="M4371" t="s">
        <v>12259</v>
      </c>
      <c r="N4371" s="26">
        <v>6.665277777</v>
      </c>
      <c r="O4371">
        <v>0</v>
      </c>
      <c r="P4371">
        <v>214</v>
      </c>
      <c r="Q4371">
        <v>0</v>
      </c>
      <c r="R4371">
        <v>0</v>
      </c>
      <c r="S4371">
        <v>0</v>
      </c>
      <c r="T4371">
        <v>7</v>
      </c>
      <c r="U4371">
        <v>0</v>
      </c>
      <c r="V4371">
        <v>0</v>
      </c>
      <c r="W4371" s="26">
        <v>0</v>
      </c>
      <c r="X4371" s="26">
        <v>402.64654711585632</v>
      </c>
      <c r="Y4371" s="26">
        <v>0</v>
      </c>
      <c r="Z4371" s="26">
        <v>0</v>
      </c>
      <c r="AA4371" s="26">
        <v>0</v>
      </c>
      <c r="AB4371" s="26">
        <v>16.66777612389393</v>
      </c>
      <c r="AC4371" s="26">
        <v>0</v>
      </c>
      <c r="AD4371" s="26">
        <v>0</v>
      </c>
      <c r="AE4371" s="26">
        <v>419.31432323975025</v>
      </c>
    </row>
    <row r="4372" spans="1:31" x14ac:dyDescent="0.3">
      <c r="A4372">
        <v>2771355</v>
      </c>
      <c r="B4372">
        <v>1</v>
      </c>
      <c r="C4372" t="s">
        <v>80</v>
      </c>
      <c r="D4372" t="s">
        <v>108</v>
      </c>
      <c r="E4372" t="s">
        <v>152</v>
      </c>
      <c r="F4372" t="s">
        <v>12260</v>
      </c>
      <c r="G4372" t="s">
        <v>143</v>
      </c>
      <c r="H4372" t="s">
        <v>149</v>
      </c>
      <c r="I4372" t="s">
        <v>136</v>
      </c>
      <c r="J4372" t="s">
        <v>137</v>
      </c>
      <c r="K4372" t="s">
        <v>138</v>
      </c>
      <c r="L4372" t="s">
        <v>12261</v>
      </c>
      <c r="M4372" t="s">
        <v>12262</v>
      </c>
      <c r="N4372" s="26">
        <v>2.9202777769999999</v>
      </c>
      <c r="O4372">
        <v>0</v>
      </c>
      <c r="P4372">
        <v>401</v>
      </c>
      <c r="Q4372">
        <v>1</v>
      </c>
      <c r="R4372">
        <v>124</v>
      </c>
      <c r="S4372">
        <v>3</v>
      </c>
      <c r="T4372">
        <v>63</v>
      </c>
      <c r="U4372">
        <v>0</v>
      </c>
      <c r="V4372">
        <v>0</v>
      </c>
      <c r="W4372" s="26">
        <v>0</v>
      </c>
      <c r="X4372" s="26">
        <v>150.16946296782749</v>
      </c>
      <c r="Y4372" s="26">
        <v>33.17309333518002</v>
      </c>
      <c r="Z4372" s="26">
        <v>52.253048430060623</v>
      </c>
      <c r="AA4372" s="26">
        <v>101.70977732845716</v>
      </c>
      <c r="AB4372" s="26">
        <v>141.48982522497627</v>
      </c>
      <c r="AC4372" s="26">
        <v>0</v>
      </c>
      <c r="AD4372" s="26">
        <v>0</v>
      </c>
      <c r="AE4372" s="26">
        <v>478.79520728650152</v>
      </c>
    </row>
    <row r="4373" spans="1:31" x14ac:dyDescent="0.3">
      <c r="A4373">
        <v>2771458</v>
      </c>
      <c r="B4373">
        <v>1</v>
      </c>
      <c r="C4373" t="s">
        <v>81</v>
      </c>
      <c r="D4373" t="s">
        <v>122</v>
      </c>
      <c r="E4373" t="s">
        <v>141</v>
      </c>
      <c r="F4373" t="s">
        <v>12263</v>
      </c>
      <c r="G4373" t="s">
        <v>344</v>
      </c>
      <c r="H4373" t="s">
        <v>135</v>
      </c>
      <c r="I4373" t="s">
        <v>136</v>
      </c>
      <c r="J4373" t="s">
        <v>137</v>
      </c>
      <c r="K4373" t="s">
        <v>138</v>
      </c>
      <c r="L4373" t="s">
        <v>12264</v>
      </c>
      <c r="M4373" t="s">
        <v>12265</v>
      </c>
      <c r="N4373" s="26">
        <v>1.9966666660000001</v>
      </c>
      <c r="O4373">
        <v>0</v>
      </c>
      <c r="P4373">
        <v>42</v>
      </c>
      <c r="Q4373">
        <v>0</v>
      </c>
      <c r="R4373">
        <v>0</v>
      </c>
      <c r="S4373">
        <v>0</v>
      </c>
      <c r="T4373">
        <v>3</v>
      </c>
      <c r="U4373">
        <v>0</v>
      </c>
      <c r="V4373">
        <v>0</v>
      </c>
      <c r="W4373" s="26">
        <v>0</v>
      </c>
      <c r="X4373" s="26">
        <v>8.2609374828242874</v>
      </c>
      <c r="Y4373" s="26">
        <v>0</v>
      </c>
      <c r="Z4373" s="26">
        <v>0</v>
      </c>
      <c r="AA4373" s="26">
        <v>0</v>
      </c>
      <c r="AB4373" s="26">
        <v>0</v>
      </c>
      <c r="AC4373" s="26">
        <v>0</v>
      </c>
      <c r="AD4373" s="26">
        <v>0</v>
      </c>
      <c r="AE4373" s="26">
        <v>8.2609374828242874</v>
      </c>
    </row>
    <row r="4374" spans="1:31" x14ac:dyDescent="0.3">
      <c r="A4374">
        <v>2771647</v>
      </c>
      <c r="B4374">
        <v>1</v>
      </c>
      <c r="C4374" t="s">
        <v>80</v>
      </c>
      <c r="D4374" t="s">
        <v>93</v>
      </c>
      <c r="E4374" t="s">
        <v>170</v>
      </c>
      <c r="F4374" t="s">
        <v>12266</v>
      </c>
      <c r="G4374" t="s">
        <v>204</v>
      </c>
      <c r="H4374" t="s">
        <v>135</v>
      </c>
      <c r="I4374" t="s">
        <v>136</v>
      </c>
      <c r="J4374" t="s">
        <v>137</v>
      </c>
      <c r="K4374" t="s">
        <v>138</v>
      </c>
      <c r="L4374" t="s">
        <v>12267</v>
      </c>
      <c r="M4374" t="s">
        <v>12268</v>
      </c>
      <c r="N4374" s="26">
        <v>1.8811111110000001</v>
      </c>
      <c r="O4374">
        <v>0</v>
      </c>
      <c r="P4374">
        <v>40</v>
      </c>
      <c r="Q4374">
        <v>0</v>
      </c>
      <c r="R4374">
        <v>4</v>
      </c>
      <c r="S4374">
        <v>0</v>
      </c>
      <c r="T4374">
        <v>13</v>
      </c>
      <c r="U4374">
        <v>0</v>
      </c>
      <c r="V4374">
        <v>0</v>
      </c>
      <c r="W4374" s="26">
        <v>0</v>
      </c>
      <c r="X4374" s="26">
        <v>10.515401139023643</v>
      </c>
      <c r="Y4374" s="26">
        <v>0</v>
      </c>
      <c r="Z4374" s="26">
        <v>3.417391777829617</v>
      </c>
      <c r="AA4374" s="26">
        <v>0</v>
      </c>
      <c r="AB4374" s="26">
        <v>6.4245735339082746</v>
      </c>
      <c r="AC4374" s="26">
        <v>0</v>
      </c>
      <c r="AD4374" s="26">
        <v>0</v>
      </c>
      <c r="AE4374" s="26">
        <v>20.357366450761532</v>
      </c>
    </row>
    <row r="4375" spans="1:31" x14ac:dyDescent="0.3">
      <c r="A4375">
        <v>2771790</v>
      </c>
      <c r="B4375">
        <v>1</v>
      </c>
      <c r="C4375" t="s">
        <v>80</v>
      </c>
      <c r="D4375" t="s">
        <v>91</v>
      </c>
      <c r="E4375" t="s">
        <v>166</v>
      </c>
      <c r="F4375" t="s">
        <v>12269</v>
      </c>
      <c r="G4375" t="s">
        <v>232</v>
      </c>
      <c r="H4375" t="s">
        <v>135</v>
      </c>
      <c r="I4375" t="s">
        <v>136</v>
      </c>
      <c r="J4375" t="s">
        <v>137</v>
      </c>
      <c r="K4375" t="s">
        <v>138</v>
      </c>
      <c r="L4375" t="s">
        <v>12270</v>
      </c>
      <c r="M4375" t="s">
        <v>12271</v>
      </c>
      <c r="N4375" s="26">
        <v>1.2836111109999999</v>
      </c>
      <c r="O4375">
        <v>0</v>
      </c>
      <c r="P4375">
        <v>69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 s="26">
        <v>0</v>
      </c>
      <c r="X4375" s="26">
        <v>20.926219760234488</v>
      </c>
      <c r="Y4375" s="26">
        <v>0</v>
      </c>
      <c r="Z4375" s="26">
        <v>0</v>
      </c>
      <c r="AA4375" s="26">
        <v>0</v>
      </c>
      <c r="AB4375" s="26">
        <v>0</v>
      </c>
      <c r="AC4375" s="26">
        <v>0</v>
      </c>
      <c r="AD4375" s="26">
        <v>0</v>
      </c>
      <c r="AE4375" s="26">
        <v>20.926219760234488</v>
      </c>
    </row>
    <row r="4376" spans="1:31" x14ac:dyDescent="0.3">
      <c r="A4376">
        <v>2771329</v>
      </c>
      <c r="B4376">
        <v>1</v>
      </c>
      <c r="C4376" t="s">
        <v>81</v>
      </c>
      <c r="D4376" t="s">
        <v>115</v>
      </c>
      <c r="E4376" t="s">
        <v>170</v>
      </c>
      <c r="F4376" t="s">
        <v>12272</v>
      </c>
      <c r="G4376" t="s">
        <v>204</v>
      </c>
      <c r="H4376" t="s">
        <v>135</v>
      </c>
      <c r="I4376" t="s">
        <v>136</v>
      </c>
      <c r="J4376" t="s">
        <v>137</v>
      </c>
      <c r="K4376" t="s">
        <v>138</v>
      </c>
      <c r="L4376" t="s">
        <v>12273</v>
      </c>
      <c r="M4376" t="s">
        <v>12274</v>
      </c>
      <c r="N4376" s="26">
        <v>4.318333333</v>
      </c>
      <c r="O4376">
        <v>0</v>
      </c>
      <c r="P4376">
        <v>9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 s="26">
        <v>0</v>
      </c>
      <c r="X4376" s="26">
        <v>0</v>
      </c>
      <c r="Y4376" s="26">
        <v>0</v>
      </c>
      <c r="Z4376" s="26">
        <v>0</v>
      </c>
      <c r="AA4376" s="26">
        <v>0</v>
      </c>
      <c r="AB4376" s="26">
        <v>0</v>
      </c>
      <c r="AC4376" s="26">
        <v>0</v>
      </c>
      <c r="AD4376" s="26">
        <v>0</v>
      </c>
      <c r="AE4376" s="26">
        <v>0</v>
      </c>
    </row>
    <row r="4377" spans="1:31" x14ac:dyDescent="0.3">
      <c r="A4377">
        <v>2771627</v>
      </c>
      <c r="B4377">
        <v>1</v>
      </c>
      <c r="C4377" t="s">
        <v>81</v>
      </c>
      <c r="D4377" t="s">
        <v>118</v>
      </c>
      <c r="E4377" t="s">
        <v>152</v>
      </c>
      <c r="F4377" t="s">
        <v>12275</v>
      </c>
      <c r="G4377" t="s">
        <v>159</v>
      </c>
      <c r="H4377" t="s">
        <v>149</v>
      </c>
      <c r="I4377" t="s">
        <v>566</v>
      </c>
      <c r="J4377" t="s">
        <v>137</v>
      </c>
      <c r="K4377" t="s">
        <v>138</v>
      </c>
      <c r="L4377" t="s">
        <v>12276</v>
      </c>
      <c r="M4377" t="s">
        <v>12277</v>
      </c>
      <c r="N4377" s="26">
        <v>1.1111111E-2</v>
      </c>
      <c r="O4377">
        <v>1</v>
      </c>
      <c r="P4377">
        <v>145</v>
      </c>
      <c r="Q4377">
        <v>39</v>
      </c>
      <c r="R4377">
        <v>85</v>
      </c>
      <c r="S4377">
        <v>8</v>
      </c>
      <c r="T4377">
        <v>20</v>
      </c>
      <c r="U4377">
        <v>0</v>
      </c>
      <c r="V4377">
        <v>0</v>
      </c>
      <c r="W4377" s="26">
        <v>2.3584892666666667E-3</v>
      </c>
      <c r="X4377" s="26">
        <v>0.26596573097585896</v>
      </c>
      <c r="Y4377" s="26">
        <v>8.6974766965800011E-3</v>
      </c>
      <c r="Z4377" s="26">
        <v>0.12831458817551888</v>
      </c>
      <c r="AA4377" s="26">
        <v>1.235184645150867</v>
      </c>
      <c r="AB4377" s="26">
        <v>7.5519942190536676E-2</v>
      </c>
      <c r="AC4377" s="26">
        <v>0</v>
      </c>
      <c r="AD4377" s="26">
        <v>0</v>
      </c>
      <c r="AE4377" s="26">
        <v>1.7160408724560281</v>
      </c>
    </row>
    <row r="4378" spans="1:31" x14ac:dyDescent="0.3">
      <c r="A4378">
        <v>2771541</v>
      </c>
      <c r="B4378">
        <v>1</v>
      </c>
      <c r="C4378" t="s">
        <v>80</v>
      </c>
      <c r="D4378" t="s">
        <v>104</v>
      </c>
      <c r="E4378" t="s">
        <v>175</v>
      </c>
      <c r="F4378" t="s">
        <v>12278</v>
      </c>
      <c r="G4378" t="s">
        <v>159</v>
      </c>
      <c r="H4378" t="s">
        <v>149</v>
      </c>
      <c r="I4378" t="s">
        <v>136</v>
      </c>
      <c r="J4378" t="s">
        <v>137</v>
      </c>
      <c r="K4378" t="s">
        <v>138</v>
      </c>
      <c r="L4378" t="s">
        <v>12279</v>
      </c>
      <c r="M4378" t="s">
        <v>12280</v>
      </c>
      <c r="N4378" s="26">
        <v>0.137222222</v>
      </c>
      <c r="O4378">
        <v>13</v>
      </c>
      <c r="P4378">
        <v>19</v>
      </c>
      <c r="Q4378">
        <v>58</v>
      </c>
      <c r="R4378">
        <v>54</v>
      </c>
      <c r="S4378">
        <v>24</v>
      </c>
      <c r="T4378">
        <v>14</v>
      </c>
      <c r="U4378">
        <v>8</v>
      </c>
      <c r="V4378">
        <v>0</v>
      </c>
      <c r="W4378" s="26">
        <v>0.23364195291128714</v>
      </c>
      <c r="X4378" s="26">
        <v>0.10204983130229334</v>
      </c>
      <c r="Y4378" s="26">
        <v>3.1031328518559662</v>
      </c>
      <c r="Z4378" s="26">
        <v>8.5821305444417784E-3</v>
      </c>
      <c r="AA4378" s="26">
        <v>104.25130323013754</v>
      </c>
      <c r="AB4378" s="26">
        <v>1.3532827393463707</v>
      </c>
      <c r="AC4378" s="26">
        <v>229.78096043281434</v>
      </c>
      <c r="AD4378" s="26">
        <v>0</v>
      </c>
      <c r="AE4378" s="26">
        <v>338.83295316891224</v>
      </c>
    </row>
    <row r="4379" spans="1:31" x14ac:dyDescent="0.3">
      <c r="A4379">
        <v>2771292</v>
      </c>
      <c r="B4379">
        <v>1</v>
      </c>
      <c r="C4379" t="s">
        <v>80</v>
      </c>
      <c r="D4379" t="s">
        <v>83</v>
      </c>
      <c r="E4379" t="s">
        <v>166</v>
      </c>
      <c r="F4379" t="s">
        <v>12281</v>
      </c>
      <c r="G4379" t="s">
        <v>425</v>
      </c>
      <c r="H4379" t="s">
        <v>135</v>
      </c>
      <c r="I4379" t="s">
        <v>136</v>
      </c>
      <c r="J4379" t="s">
        <v>137</v>
      </c>
      <c r="K4379" t="s">
        <v>138</v>
      </c>
      <c r="L4379" t="s">
        <v>12282</v>
      </c>
      <c r="M4379" t="s">
        <v>12283</v>
      </c>
      <c r="N4379" s="26">
        <v>4.6997222220000001</v>
      </c>
      <c r="O4379">
        <v>0</v>
      </c>
      <c r="P4379">
        <v>43</v>
      </c>
      <c r="Q4379">
        <v>0</v>
      </c>
      <c r="R4379">
        <v>0</v>
      </c>
      <c r="S4379">
        <v>0</v>
      </c>
      <c r="T4379">
        <v>11</v>
      </c>
      <c r="U4379">
        <v>0</v>
      </c>
      <c r="V4379">
        <v>0</v>
      </c>
      <c r="W4379" s="26">
        <v>0</v>
      </c>
      <c r="X4379" s="26">
        <v>35.27432191387944</v>
      </c>
      <c r="Y4379" s="26">
        <v>0</v>
      </c>
      <c r="Z4379" s="26">
        <v>0</v>
      </c>
      <c r="AA4379" s="26">
        <v>0</v>
      </c>
      <c r="AB4379" s="26">
        <v>56.775147401236481</v>
      </c>
      <c r="AC4379" s="26">
        <v>0</v>
      </c>
      <c r="AD4379" s="26">
        <v>0</v>
      </c>
      <c r="AE4379" s="26">
        <v>92.049469315115914</v>
      </c>
    </row>
    <row r="4380" spans="1:31" x14ac:dyDescent="0.3">
      <c r="A4380">
        <v>2771684</v>
      </c>
      <c r="B4380">
        <v>1</v>
      </c>
      <c r="C4380" t="s">
        <v>80</v>
      </c>
      <c r="D4380" t="s">
        <v>82</v>
      </c>
      <c r="E4380" t="s">
        <v>170</v>
      </c>
      <c r="F4380" t="s">
        <v>11728</v>
      </c>
      <c r="G4380" t="s">
        <v>303</v>
      </c>
      <c r="H4380" t="s">
        <v>135</v>
      </c>
      <c r="I4380" t="s">
        <v>136</v>
      </c>
      <c r="J4380" t="s">
        <v>137</v>
      </c>
      <c r="K4380" t="s">
        <v>138</v>
      </c>
      <c r="L4380" t="s">
        <v>12284</v>
      </c>
      <c r="M4380" t="s">
        <v>12285</v>
      </c>
      <c r="N4380" s="26">
        <v>1.8025</v>
      </c>
      <c r="O4380">
        <v>0</v>
      </c>
      <c r="P4380">
        <v>2</v>
      </c>
      <c r="Q4380">
        <v>0</v>
      </c>
      <c r="R4380">
        <v>0</v>
      </c>
      <c r="S4380">
        <v>0</v>
      </c>
      <c r="T4380">
        <v>6</v>
      </c>
      <c r="U4380">
        <v>0</v>
      </c>
      <c r="V4380">
        <v>0</v>
      </c>
      <c r="W4380" s="26">
        <v>0</v>
      </c>
      <c r="X4380" s="26">
        <v>0.88865593689182776</v>
      </c>
      <c r="Y4380" s="26">
        <v>0</v>
      </c>
      <c r="Z4380" s="26">
        <v>0</v>
      </c>
      <c r="AA4380" s="26">
        <v>0</v>
      </c>
      <c r="AB4380" s="26">
        <v>651.29823351141579</v>
      </c>
      <c r="AC4380" s="26">
        <v>0</v>
      </c>
      <c r="AD4380" s="26">
        <v>0</v>
      </c>
      <c r="AE4380" s="26">
        <v>652.18688944830762</v>
      </c>
    </row>
    <row r="4381" spans="1:31" x14ac:dyDescent="0.3">
      <c r="A4381">
        <v>2771822</v>
      </c>
      <c r="B4381">
        <v>1</v>
      </c>
      <c r="C4381" t="s">
        <v>80</v>
      </c>
      <c r="D4381" t="s">
        <v>94</v>
      </c>
      <c r="E4381" t="s">
        <v>141</v>
      </c>
      <c r="F4381" t="s">
        <v>12286</v>
      </c>
      <c r="G4381" t="s">
        <v>143</v>
      </c>
      <c r="H4381" t="s">
        <v>135</v>
      </c>
      <c r="I4381" t="s">
        <v>136</v>
      </c>
      <c r="J4381" t="s">
        <v>137</v>
      </c>
      <c r="K4381" t="s">
        <v>138</v>
      </c>
      <c r="L4381" t="s">
        <v>12287</v>
      </c>
      <c r="M4381" t="s">
        <v>12288</v>
      </c>
      <c r="N4381" s="26">
        <v>0.58666666599999995</v>
      </c>
      <c r="O4381">
        <v>0</v>
      </c>
      <c r="P4381">
        <v>71</v>
      </c>
      <c r="Q4381">
        <v>0</v>
      </c>
      <c r="R4381">
        <v>8</v>
      </c>
      <c r="S4381">
        <v>0</v>
      </c>
      <c r="T4381">
        <v>7</v>
      </c>
      <c r="U4381">
        <v>0</v>
      </c>
      <c r="V4381">
        <v>0</v>
      </c>
      <c r="W4381" s="26">
        <v>0</v>
      </c>
      <c r="X4381" s="26">
        <v>6.000071371554613</v>
      </c>
      <c r="Y4381" s="26">
        <v>0</v>
      </c>
      <c r="Z4381" s="26">
        <v>0.57826725433260195</v>
      </c>
      <c r="AA4381" s="26">
        <v>0</v>
      </c>
      <c r="AB4381" s="26">
        <v>3.3162969555114077</v>
      </c>
      <c r="AC4381" s="26">
        <v>0</v>
      </c>
      <c r="AD4381" s="26">
        <v>0</v>
      </c>
      <c r="AE4381" s="26">
        <v>9.8946355813986226</v>
      </c>
    </row>
    <row r="4382" spans="1:31" x14ac:dyDescent="0.3">
      <c r="A4382">
        <v>2771444</v>
      </c>
      <c r="B4382">
        <v>1</v>
      </c>
      <c r="C4382" t="s">
        <v>80</v>
      </c>
      <c r="D4382" t="s">
        <v>101</v>
      </c>
      <c r="E4382" t="s">
        <v>141</v>
      </c>
      <c r="F4382" t="s">
        <v>12289</v>
      </c>
      <c r="G4382" t="s">
        <v>628</v>
      </c>
      <c r="H4382" t="s">
        <v>135</v>
      </c>
      <c r="I4382" t="s">
        <v>136</v>
      </c>
      <c r="J4382" t="s">
        <v>137</v>
      </c>
      <c r="K4382" t="s">
        <v>187</v>
      </c>
      <c r="L4382" t="s">
        <v>12290</v>
      </c>
      <c r="M4382" t="s">
        <v>12291</v>
      </c>
      <c r="N4382" s="26">
        <v>6.7172222220000002</v>
      </c>
      <c r="O4382">
        <v>0</v>
      </c>
      <c r="P4382">
        <v>309</v>
      </c>
      <c r="Q4382">
        <v>0</v>
      </c>
      <c r="R4382">
        <v>0</v>
      </c>
      <c r="S4382">
        <v>0</v>
      </c>
      <c r="T4382">
        <v>20</v>
      </c>
      <c r="U4382">
        <v>0</v>
      </c>
      <c r="V4382">
        <v>0</v>
      </c>
      <c r="W4382" s="26">
        <v>0</v>
      </c>
      <c r="X4382" s="26">
        <v>293.94468920617021</v>
      </c>
      <c r="Y4382" s="26">
        <v>0</v>
      </c>
      <c r="Z4382" s="26">
        <v>0</v>
      </c>
      <c r="AA4382" s="26">
        <v>0</v>
      </c>
      <c r="AB4382" s="26">
        <v>139.18154754680475</v>
      </c>
      <c r="AC4382" s="26">
        <v>0</v>
      </c>
      <c r="AD4382" s="26">
        <v>0</v>
      </c>
      <c r="AE4382" s="26">
        <v>433.12623675297493</v>
      </c>
    </row>
    <row r="4383" spans="1:31" x14ac:dyDescent="0.3">
      <c r="A4383">
        <v>2771135</v>
      </c>
      <c r="B4383">
        <v>1</v>
      </c>
      <c r="C4383" t="s">
        <v>80</v>
      </c>
      <c r="D4383" t="s">
        <v>105</v>
      </c>
      <c r="E4383" t="s">
        <v>146</v>
      </c>
      <c r="F4383" t="s">
        <v>12292</v>
      </c>
      <c r="G4383" t="s">
        <v>774</v>
      </c>
      <c r="H4383" t="s">
        <v>149</v>
      </c>
      <c r="I4383" t="s">
        <v>136</v>
      </c>
      <c r="J4383" t="s">
        <v>137</v>
      </c>
      <c r="K4383" t="s">
        <v>187</v>
      </c>
      <c r="L4383" t="s">
        <v>12293</v>
      </c>
      <c r="M4383" t="s">
        <v>12294</v>
      </c>
      <c r="N4383" s="26">
        <v>0.694722222</v>
      </c>
      <c r="O4383">
        <v>1</v>
      </c>
      <c r="P4383">
        <v>1709</v>
      </c>
      <c r="Q4383">
        <v>0</v>
      </c>
      <c r="R4383">
        <v>20</v>
      </c>
      <c r="S4383">
        <v>2</v>
      </c>
      <c r="T4383">
        <v>432</v>
      </c>
      <c r="U4383">
        <v>1</v>
      </c>
      <c r="V4383">
        <v>0</v>
      </c>
      <c r="W4383" s="26">
        <v>0.77568672799191674</v>
      </c>
      <c r="X4383" s="26">
        <v>237.28769503896666</v>
      </c>
      <c r="Y4383" s="26">
        <v>0</v>
      </c>
      <c r="Z4383" s="26">
        <v>1.15460803802679</v>
      </c>
      <c r="AA4383" s="26">
        <v>34.647863288107168</v>
      </c>
      <c r="AB4383" s="26">
        <v>135.13525982797384</v>
      </c>
      <c r="AC4383" s="26">
        <v>120.17331857916874</v>
      </c>
      <c r="AD4383" s="26">
        <v>0</v>
      </c>
      <c r="AE4383" s="26">
        <v>529.17443150023507</v>
      </c>
    </row>
    <row r="4384" spans="1:31" x14ac:dyDescent="0.3">
      <c r="A4384">
        <v>2771298</v>
      </c>
      <c r="B4384">
        <v>1</v>
      </c>
      <c r="C4384" t="s">
        <v>80</v>
      </c>
      <c r="D4384" t="s">
        <v>82</v>
      </c>
      <c r="E4384" t="s">
        <v>146</v>
      </c>
      <c r="F4384" t="s">
        <v>12295</v>
      </c>
      <c r="G4384" t="s">
        <v>186</v>
      </c>
      <c r="H4384" t="s">
        <v>149</v>
      </c>
      <c r="I4384" t="s">
        <v>136</v>
      </c>
      <c r="J4384" t="s">
        <v>137</v>
      </c>
      <c r="K4384" t="s">
        <v>187</v>
      </c>
      <c r="L4384" t="s">
        <v>12296</v>
      </c>
      <c r="M4384" t="s">
        <v>12297</v>
      </c>
      <c r="N4384" s="26">
        <v>1.811111111</v>
      </c>
      <c r="O4384">
        <v>0</v>
      </c>
      <c r="P4384">
        <v>1413</v>
      </c>
      <c r="Q4384">
        <v>0</v>
      </c>
      <c r="R4384">
        <v>0</v>
      </c>
      <c r="S4384">
        <v>0</v>
      </c>
      <c r="T4384">
        <v>64</v>
      </c>
      <c r="U4384">
        <v>0</v>
      </c>
      <c r="V4384">
        <v>0</v>
      </c>
      <c r="W4384" s="26">
        <v>0</v>
      </c>
      <c r="X4384" s="26">
        <v>631.50307218600335</v>
      </c>
      <c r="Y4384" s="26">
        <v>0</v>
      </c>
      <c r="Z4384" s="26">
        <v>0</v>
      </c>
      <c r="AA4384" s="26">
        <v>0</v>
      </c>
      <c r="AB4384" s="26">
        <v>63.036526920749147</v>
      </c>
      <c r="AC4384" s="26">
        <v>0</v>
      </c>
      <c r="AD4384" s="26">
        <v>0</v>
      </c>
      <c r="AE4384" s="26">
        <v>694.53959910675246</v>
      </c>
    </row>
    <row r="4385" spans="1:31" x14ac:dyDescent="0.3">
      <c r="A4385">
        <v>2771507</v>
      </c>
      <c r="B4385">
        <v>1</v>
      </c>
      <c r="C4385" t="s">
        <v>80</v>
      </c>
      <c r="D4385" t="s">
        <v>107</v>
      </c>
      <c r="E4385" t="s">
        <v>141</v>
      </c>
      <c r="F4385" t="s">
        <v>12298</v>
      </c>
      <c r="G4385" t="s">
        <v>143</v>
      </c>
      <c r="H4385" t="s">
        <v>135</v>
      </c>
      <c r="I4385" t="s">
        <v>136</v>
      </c>
      <c r="J4385" t="s">
        <v>137</v>
      </c>
      <c r="K4385" t="s">
        <v>138</v>
      </c>
      <c r="L4385" t="s">
        <v>12299</v>
      </c>
      <c r="M4385" t="s">
        <v>12300</v>
      </c>
      <c r="N4385" s="26">
        <v>1.0519444440000001</v>
      </c>
      <c r="O4385">
        <v>0</v>
      </c>
      <c r="P4385">
        <v>330</v>
      </c>
      <c r="Q4385">
        <v>0</v>
      </c>
      <c r="R4385">
        <v>1</v>
      </c>
      <c r="S4385">
        <v>0</v>
      </c>
      <c r="T4385">
        <v>37</v>
      </c>
      <c r="U4385">
        <v>0</v>
      </c>
      <c r="V4385">
        <v>0</v>
      </c>
      <c r="W4385" s="26">
        <v>0</v>
      </c>
      <c r="X4385" s="26">
        <v>40.65367710620135</v>
      </c>
      <c r="Y4385" s="26">
        <v>0</v>
      </c>
      <c r="Z4385" s="26">
        <v>0.10725432786607111</v>
      </c>
      <c r="AA4385" s="26">
        <v>0</v>
      </c>
      <c r="AB4385" s="26">
        <v>34.673617487132447</v>
      </c>
      <c r="AC4385" s="26">
        <v>0</v>
      </c>
      <c r="AD4385" s="26">
        <v>0</v>
      </c>
      <c r="AE4385" s="26">
        <v>75.434548921199877</v>
      </c>
    </row>
    <row r="4386" spans="1:31" x14ac:dyDescent="0.3">
      <c r="A4386">
        <v>2771212</v>
      </c>
      <c r="B4386">
        <v>1</v>
      </c>
      <c r="C4386" t="s">
        <v>80</v>
      </c>
      <c r="D4386" t="s">
        <v>103</v>
      </c>
      <c r="E4386" t="s">
        <v>146</v>
      </c>
      <c r="F4386" t="s">
        <v>12301</v>
      </c>
      <c r="G4386" t="s">
        <v>628</v>
      </c>
      <c r="H4386" t="s">
        <v>149</v>
      </c>
      <c r="I4386" t="s">
        <v>136</v>
      </c>
      <c r="J4386" t="s">
        <v>137</v>
      </c>
      <c r="K4386" t="s">
        <v>187</v>
      </c>
      <c r="L4386" t="s">
        <v>12302</v>
      </c>
      <c r="M4386" t="s">
        <v>12303</v>
      </c>
      <c r="N4386" s="26">
        <v>5.7280555550000001</v>
      </c>
      <c r="O4386">
        <v>0</v>
      </c>
      <c r="P4386">
        <v>24</v>
      </c>
      <c r="Q4386">
        <v>0</v>
      </c>
      <c r="R4386">
        <v>4</v>
      </c>
      <c r="S4386">
        <v>0</v>
      </c>
      <c r="T4386">
        <v>30</v>
      </c>
      <c r="U4386">
        <v>0</v>
      </c>
      <c r="V4386">
        <v>0</v>
      </c>
      <c r="W4386" s="26">
        <v>0</v>
      </c>
      <c r="X4386" s="26">
        <v>25.593952550345755</v>
      </c>
      <c r="Y4386" s="26">
        <v>0</v>
      </c>
      <c r="Z4386" s="26">
        <v>1.4185781489572697</v>
      </c>
      <c r="AA4386" s="26">
        <v>0</v>
      </c>
      <c r="AB4386" s="26">
        <v>78.769526271170207</v>
      </c>
      <c r="AC4386" s="26">
        <v>0</v>
      </c>
      <c r="AD4386" s="26">
        <v>0</v>
      </c>
      <c r="AE4386" s="26">
        <v>105.78205697047323</v>
      </c>
    </row>
    <row r="4387" spans="1:31" x14ac:dyDescent="0.3">
      <c r="A4387">
        <v>2771258</v>
      </c>
      <c r="B4387">
        <v>1</v>
      </c>
      <c r="C4387" t="s">
        <v>81</v>
      </c>
      <c r="D4387" t="s">
        <v>118</v>
      </c>
      <c r="E4387" t="s">
        <v>152</v>
      </c>
      <c r="F4387" t="s">
        <v>6133</v>
      </c>
      <c r="G4387" t="s">
        <v>159</v>
      </c>
      <c r="H4387" t="s">
        <v>149</v>
      </c>
      <c r="I4387" t="s">
        <v>136</v>
      </c>
      <c r="J4387" t="s">
        <v>137</v>
      </c>
      <c r="K4387" t="s">
        <v>138</v>
      </c>
      <c r="L4387" t="s">
        <v>12304</v>
      </c>
      <c r="M4387" t="s">
        <v>12305</v>
      </c>
      <c r="N4387" s="26">
        <v>0.20861111099999999</v>
      </c>
      <c r="O4387">
        <v>0</v>
      </c>
      <c r="P4387">
        <v>0</v>
      </c>
      <c r="Q4387">
        <v>32</v>
      </c>
      <c r="R4387">
        <v>55</v>
      </c>
      <c r="S4387">
        <v>4</v>
      </c>
      <c r="T4387">
        <v>5</v>
      </c>
      <c r="U4387">
        <v>0</v>
      </c>
      <c r="V4387">
        <v>0</v>
      </c>
      <c r="W4387" s="26">
        <v>0</v>
      </c>
      <c r="X4387" s="26">
        <v>0</v>
      </c>
      <c r="Y4387" s="26">
        <v>0.33655942851024478</v>
      </c>
      <c r="Z4387" s="26">
        <v>0.52930118590293296</v>
      </c>
      <c r="AA4387" s="26">
        <v>4.9367018573990089</v>
      </c>
      <c r="AB4387" s="26">
        <v>0</v>
      </c>
      <c r="AC4387" s="26">
        <v>0</v>
      </c>
      <c r="AD4387" s="26">
        <v>0</v>
      </c>
      <c r="AE4387" s="26">
        <v>5.8025624718121867</v>
      </c>
    </row>
    <row r="4388" spans="1:31" x14ac:dyDescent="0.3">
      <c r="A4388">
        <v>2771361</v>
      </c>
      <c r="B4388">
        <v>1</v>
      </c>
      <c r="C4388" t="s">
        <v>80</v>
      </c>
      <c r="D4388" t="s">
        <v>103</v>
      </c>
      <c r="E4388" t="s">
        <v>175</v>
      </c>
      <c r="F4388" t="s">
        <v>10807</v>
      </c>
      <c r="G4388" t="s">
        <v>159</v>
      </c>
      <c r="H4388" t="s">
        <v>149</v>
      </c>
      <c r="I4388" t="s">
        <v>136</v>
      </c>
      <c r="J4388" t="s">
        <v>137</v>
      </c>
      <c r="K4388" t="s">
        <v>138</v>
      </c>
      <c r="L4388" t="s">
        <v>12306</v>
      </c>
      <c r="M4388" t="s">
        <v>12307</v>
      </c>
      <c r="N4388" s="26">
        <v>8.0277776999999995E-2</v>
      </c>
      <c r="O4388">
        <v>3</v>
      </c>
      <c r="P4388">
        <v>474</v>
      </c>
      <c r="Q4388">
        <v>124</v>
      </c>
      <c r="R4388">
        <v>21</v>
      </c>
      <c r="S4388">
        <v>34</v>
      </c>
      <c r="T4388">
        <v>37</v>
      </c>
      <c r="U4388">
        <v>1</v>
      </c>
      <c r="V4388">
        <v>0</v>
      </c>
      <c r="W4388" s="26">
        <v>9.5197639429714612E-2</v>
      </c>
      <c r="X4388" s="26">
        <v>7.8198851063284467</v>
      </c>
      <c r="Y4388" s="26">
        <v>13.145245552689483</v>
      </c>
      <c r="Z4388" s="26">
        <v>0.14410572778029601</v>
      </c>
      <c r="AA4388" s="26">
        <v>10.566710138813683</v>
      </c>
      <c r="AB4388" s="26">
        <v>2.2587637015223008</v>
      </c>
      <c r="AC4388" s="26">
        <v>28.792919019204138</v>
      </c>
      <c r="AD4388" s="26">
        <v>0</v>
      </c>
      <c r="AE4388" s="26">
        <v>62.822826885768066</v>
      </c>
    </row>
    <row r="4389" spans="1:31" x14ac:dyDescent="0.3">
      <c r="A4389">
        <v>2771716</v>
      </c>
      <c r="B4389">
        <v>1</v>
      </c>
      <c r="C4389" t="s">
        <v>81</v>
      </c>
      <c r="D4389" t="s">
        <v>114</v>
      </c>
      <c r="E4389" t="s">
        <v>170</v>
      </c>
      <c r="F4389" t="s">
        <v>12308</v>
      </c>
      <c r="G4389" t="s">
        <v>143</v>
      </c>
      <c r="H4389" t="s">
        <v>135</v>
      </c>
      <c r="I4389" t="s">
        <v>136</v>
      </c>
      <c r="J4389" t="s">
        <v>137</v>
      </c>
      <c r="K4389" t="s">
        <v>138</v>
      </c>
      <c r="L4389" t="s">
        <v>12309</v>
      </c>
      <c r="M4389" t="s">
        <v>12310</v>
      </c>
      <c r="N4389" s="26">
        <v>1.003333333</v>
      </c>
      <c r="O4389">
        <v>0</v>
      </c>
      <c r="P4389">
        <v>1</v>
      </c>
      <c r="Q4389">
        <v>0</v>
      </c>
      <c r="R4389">
        <v>8</v>
      </c>
      <c r="S4389">
        <v>0</v>
      </c>
      <c r="T4389">
        <v>1</v>
      </c>
      <c r="U4389">
        <v>0</v>
      </c>
      <c r="V4389">
        <v>0</v>
      </c>
      <c r="W4389" s="26">
        <v>0</v>
      </c>
      <c r="X4389" s="26">
        <v>0.26331252594833332</v>
      </c>
      <c r="Y4389" s="26">
        <v>0</v>
      </c>
      <c r="Z4389" s="26">
        <v>0</v>
      </c>
      <c r="AA4389" s="26">
        <v>0</v>
      </c>
      <c r="AB4389" s="26">
        <v>0</v>
      </c>
      <c r="AC4389" s="26">
        <v>0</v>
      </c>
      <c r="AD4389" s="26">
        <v>0</v>
      </c>
      <c r="AE4389" s="26">
        <v>0.26331252594833332</v>
      </c>
    </row>
    <row r="4390" spans="1:31" x14ac:dyDescent="0.3">
      <c r="A4390">
        <v>2771859</v>
      </c>
      <c r="B4390">
        <v>1</v>
      </c>
      <c r="C4390" t="s">
        <v>80</v>
      </c>
      <c r="D4390" t="s">
        <v>90</v>
      </c>
      <c r="E4390" t="s">
        <v>170</v>
      </c>
      <c r="F4390" t="s">
        <v>12311</v>
      </c>
      <c r="G4390" t="s">
        <v>204</v>
      </c>
      <c r="H4390" t="s">
        <v>135</v>
      </c>
      <c r="I4390" t="s">
        <v>136</v>
      </c>
      <c r="J4390" t="s">
        <v>137</v>
      </c>
      <c r="K4390" t="s">
        <v>138</v>
      </c>
      <c r="L4390" t="s">
        <v>12312</v>
      </c>
      <c r="M4390" t="s">
        <v>12313</v>
      </c>
      <c r="N4390" s="26">
        <v>1.0027777769999999</v>
      </c>
      <c r="O4390">
        <v>0</v>
      </c>
      <c r="P4390">
        <v>177</v>
      </c>
      <c r="Q4390">
        <v>0</v>
      </c>
      <c r="R4390">
        <v>0</v>
      </c>
      <c r="S4390">
        <v>0</v>
      </c>
      <c r="T4390">
        <v>5</v>
      </c>
      <c r="U4390">
        <v>0</v>
      </c>
      <c r="V4390">
        <v>0</v>
      </c>
      <c r="W4390" s="26">
        <v>0</v>
      </c>
      <c r="X4390" s="26">
        <v>57.382563181192964</v>
      </c>
      <c r="Y4390" s="26">
        <v>0</v>
      </c>
      <c r="Z4390" s="26">
        <v>0</v>
      </c>
      <c r="AA4390" s="26">
        <v>0</v>
      </c>
      <c r="AB4390" s="26">
        <v>0.77743130415226025</v>
      </c>
      <c r="AC4390" s="26">
        <v>0</v>
      </c>
      <c r="AD4390" s="26">
        <v>0</v>
      </c>
      <c r="AE4390" s="26">
        <v>58.159994485345223</v>
      </c>
    </row>
    <row r="4391" spans="1:31" x14ac:dyDescent="0.3">
      <c r="A4391">
        <v>2771195</v>
      </c>
      <c r="B4391">
        <v>1</v>
      </c>
      <c r="C4391" t="s">
        <v>80</v>
      </c>
      <c r="D4391" t="s">
        <v>105</v>
      </c>
      <c r="E4391" t="s">
        <v>146</v>
      </c>
      <c r="F4391" t="s">
        <v>12314</v>
      </c>
      <c r="G4391" t="s">
        <v>148</v>
      </c>
      <c r="H4391" t="s">
        <v>149</v>
      </c>
      <c r="I4391" t="s">
        <v>136</v>
      </c>
      <c r="J4391" t="s">
        <v>137</v>
      </c>
      <c r="K4391" t="s">
        <v>138</v>
      </c>
      <c r="L4391" t="s">
        <v>12315</v>
      </c>
      <c r="M4391" t="s">
        <v>12316</v>
      </c>
      <c r="N4391" s="26">
        <v>9.1205555549999993</v>
      </c>
      <c r="O4391">
        <v>1</v>
      </c>
      <c r="P4391">
        <v>0</v>
      </c>
      <c r="Q4391">
        <v>1</v>
      </c>
      <c r="R4391">
        <v>0</v>
      </c>
      <c r="S4391">
        <v>3</v>
      </c>
      <c r="T4391">
        <v>0</v>
      </c>
      <c r="U4391">
        <v>0</v>
      </c>
      <c r="V4391">
        <v>0</v>
      </c>
      <c r="W4391" s="26">
        <v>1.9968663562155557</v>
      </c>
      <c r="X4391" s="26">
        <v>0</v>
      </c>
      <c r="Y4391" s="26">
        <v>0</v>
      </c>
      <c r="Z4391" s="26">
        <v>0</v>
      </c>
      <c r="AA4391" s="26">
        <v>43.592224128793326</v>
      </c>
      <c r="AB4391" s="26">
        <v>0</v>
      </c>
      <c r="AC4391" s="26">
        <v>0</v>
      </c>
      <c r="AD4391" s="26">
        <v>0</v>
      </c>
      <c r="AE4391" s="26">
        <v>45.589090485008882</v>
      </c>
    </row>
    <row r="4392" spans="1:31" x14ac:dyDescent="0.3">
      <c r="A4392">
        <v>2771152</v>
      </c>
      <c r="B4392">
        <v>1</v>
      </c>
      <c r="C4392" t="s">
        <v>80</v>
      </c>
      <c r="D4392" t="s">
        <v>84</v>
      </c>
      <c r="E4392" t="s">
        <v>146</v>
      </c>
      <c r="F4392" t="s">
        <v>12317</v>
      </c>
      <c r="G4392" t="s">
        <v>326</v>
      </c>
      <c r="H4392" t="s">
        <v>149</v>
      </c>
      <c r="I4392" t="s">
        <v>136</v>
      </c>
      <c r="J4392" t="s">
        <v>137</v>
      </c>
      <c r="K4392" t="s">
        <v>138</v>
      </c>
      <c r="L4392" t="s">
        <v>12318</v>
      </c>
      <c r="M4392" t="s">
        <v>12319</v>
      </c>
      <c r="N4392" s="26">
        <v>0.112777777</v>
      </c>
      <c r="O4392">
        <v>0</v>
      </c>
      <c r="P4392">
        <v>1589</v>
      </c>
      <c r="Q4392">
        <v>0</v>
      </c>
      <c r="R4392">
        <v>0</v>
      </c>
      <c r="S4392">
        <v>0</v>
      </c>
      <c r="T4392">
        <v>173</v>
      </c>
      <c r="U4392">
        <v>0</v>
      </c>
      <c r="V4392">
        <v>0</v>
      </c>
      <c r="W4392" s="26">
        <v>0</v>
      </c>
      <c r="X4392" s="26">
        <v>33.305749626382379</v>
      </c>
      <c r="Y4392" s="26">
        <v>0</v>
      </c>
      <c r="Z4392" s="26">
        <v>0</v>
      </c>
      <c r="AA4392" s="26">
        <v>0</v>
      </c>
      <c r="AB4392" s="26">
        <v>12.301935339099662</v>
      </c>
      <c r="AC4392" s="26">
        <v>0</v>
      </c>
      <c r="AD4392" s="26">
        <v>0</v>
      </c>
      <c r="AE4392" s="26">
        <v>45.607684965482044</v>
      </c>
    </row>
    <row r="4393" spans="1:31" x14ac:dyDescent="0.3">
      <c r="A4393">
        <v>2771530</v>
      </c>
      <c r="B4393">
        <v>1</v>
      </c>
      <c r="C4393" t="s">
        <v>80</v>
      </c>
      <c r="D4393" t="s">
        <v>85</v>
      </c>
      <c r="E4393" t="s">
        <v>166</v>
      </c>
      <c r="F4393" t="s">
        <v>12320</v>
      </c>
      <c r="G4393" t="s">
        <v>425</v>
      </c>
      <c r="H4393" t="s">
        <v>135</v>
      </c>
      <c r="I4393" t="s">
        <v>136</v>
      </c>
      <c r="J4393" t="s">
        <v>137</v>
      </c>
      <c r="K4393" t="s">
        <v>138</v>
      </c>
      <c r="L4393" t="s">
        <v>12321</v>
      </c>
      <c r="M4393" t="s">
        <v>12322</v>
      </c>
      <c r="N4393" s="26">
        <v>1.17</v>
      </c>
      <c r="O4393">
        <v>0</v>
      </c>
      <c r="P4393">
        <v>37</v>
      </c>
      <c r="Q4393">
        <v>0</v>
      </c>
      <c r="R4393">
        <v>0</v>
      </c>
      <c r="S4393">
        <v>0</v>
      </c>
      <c r="T4393">
        <v>47</v>
      </c>
      <c r="U4393">
        <v>0</v>
      </c>
      <c r="V4393">
        <v>0</v>
      </c>
      <c r="W4393" s="26">
        <v>0</v>
      </c>
      <c r="X4393" s="26">
        <v>7.3302774869868079</v>
      </c>
      <c r="Y4393" s="26">
        <v>0</v>
      </c>
      <c r="Z4393" s="26">
        <v>0</v>
      </c>
      <c r="AA4393" s="26">
        <v>0</v>
      </c>
      <c r="AB4393" s="26">
        <v>44.746700264175537</v>
      </c>
      <c r="AC4393" s="26">
        <v>0</v>
      </c>
      <c r="AD4393" s="26">
        <v>0</v>
      </c>
      <c r="AE4393" s="26">
        <v>52.076977751162346</v>
      </c>
    </row>
    <row r="4394" spans="1:31" x14ac:dyDescent="0.3">
      <c r="A4394">
        <v>2771736</v>
      </c>
      <c r="B4394">
        <v>1</v>
      </c>
      <c r="C4394" t="s">
        <v>80</v>
      </c>
      <c r="D4394" t="s">
        <v>85</v>
      </c>
      <c r="E4394" t="s">
        <v>170</v>
      </c>
      <c r="F4394" t="s">
        <v>12323</v>
      </c>
      <c r="G4394" t="s">
        <v>287</v>
      </c>
      <c r="H4394" t="s">
        <v>135</v>
      </c>
      <c r="I4394" t="s">
        <v>136</v>
      </c>
      <c r="J4394" t="s">
        <v>3</v>
      </c>
      <c r="K4394" t="s">
        <v>138</v>
      </c>
      <c r="L4394" t="s">
        <v>12324</v>
      </c>
      <c r="M4394" t="s">
        <v>12325</v>
      </c>
      <c r="N4394" s="26">
        <v>3.2319444439999998</v>
      </c>
      <c r="O4394">
        <v>0</v>
      </c>
      <c r="P4394">
        <v>23</v>
      </c>
      <c r="Q4394">
        <v>0</v>
      </c>
      <c r="R4394">
        <v>0</v>
      </c>
      <c r="S4394">
        <v>0</v>
      </c>
      <c r="T4394">
        <v>2</v>
      </c>
      <c r="U4394">
        <v>0</v>
      </c>
      <c r="V4394">
        <v>0</v>
      </c>
      <c r="W4394" s="26">
        <v>0</v>
      </c>
      <c r="X4394" s="26">
        <v>25.253618814451343</v>
      </c>
      <c r="Y4394" s="26">
        <v>0</v>
      </c>
      <c r="Z4394" s="26">
        <v>0</v>
      </c>
      <c r="AA4394" s="26">
        <v>0</v>
      </c>
      <c r="AB4394" s="26">
        <v>0.23276158324210006</v>
      </c>
      <c r="AC4394" s="26">
        <v>0</v>
      </c>
      <c r="AD4394" s="26">
        <v>0</v>
      </c>
      <c r="AE4394" s="26">
        <v>25.486380397693445</v>
      </c>
    </row>
    <row r="4395" spans="1:31" x14ac:dyDescent="0.3">
      <c r="A4395">
        <v>2771779</v>
      </c>
      <c r="B4395">
        <v>1</v>
      </c>
      <c r="C4395" t="s">
        <v>80</v>
      </c>
      <c r="D4395" t="s">
        <v>101</v>
      </c>
      <c r="E4395" t="s">
        <v>146</v>
      </c>
      <c r="F4395" t="s">
        <v>388</v>
      </c>
      <c r="G4395" t="s">
        <v>326</v>
      </c>
      <c r="H4395" t="s">
        <v>149</v>
      </c>
      <c r="I4395" t="s">
        <v>136</v>
      </c>
      <c r="J4395" t="s">
        <v>137</v>
      </c>
      <c r="K4395" t="s">
        <v>187</v>
      </c>
      <c r="L4395" t="s">
        <v>12326</v>
      </c>
      <c r="M4395" t="s">
        <v>12327</v>
      </c>
      <c r="N4395" s="26">
        <v>7.8333333000000005E-2</v>
      </c>
      <c r="O4395">
        <v>1</v>
      </c>
      <c r="P4395">
        <v>1532</v>
      </c>
      <c r="Q4395">
        <v>2</v>
      </c>
      <c r="R4395">
        <v>44</v>
      </c>
      <c r="S4395">
        <v>1</v>
      </c>
      <c r="T4395">
        <v>127</v>
      </c>
      <c r="U4395">
        <v>0</v>
      </c>
      <c r="V4395">
        <v>1</v>
      </c>
      <c r="W4395" s="26">
        <v>2.2592355426666669E-2</v>
      </c>
      <c r="X4395" s="26">
        <v>24.342645487760297</v>
      </c>
      <c r="Y4395" s="26">
        <v>5.8594636800000002E-2</v>
      </c>
      <c r="Z4395" s="26">
        <v>0.46326494775726396</v>
      </c>
      <c r="AA4395" s="26">
        <v>9.8707885503333342E-2</v>
      </c>
      <c r="AB4395" s="26">
        <v>7.8904496936937116</v>
      </c>
      <c r="AC4395" s="26">
        <v>0</v>
      </c>
      <c r="AD4395" s="26">
        <v>0</v>
      </c>
      <c r="AE4395" s="26">
        <v>32.876255006941271</v>
      </c>
    </row>
    <row r="4396" spans="1:31" x14ac:dyDescent="0.3">
      <c r="A4396">
        <v>2771338</v>
      </c>
      <c r="B4396">
        <v>1</v>
      </c>
      <c r="C4396" t="s">
        <v>81</v>
      </c>
      <c r="D4396" t="s">
        <v>117</v>
      </c>
      <c r="E4396" t="s">
        <v>146</v>
      </c>
      <c r="F4396" t="s">
        <v>9005</v>
      </c>
      <c r="G4396" t="s">
        <v>186</v>
      </c>
      <c r="H4396" t="s">
        <v>149</v>
      </c>
      <c r="I4396" t="s">
        <v>136</v>
      </c>
      <c r="J4396" t="s">
        <v>137</v>
      </c>
      <c r="K4396" t="s">
        <v>187</v>
      </c>
      <c r="L4396" t="s">
        <v>12328</v>
      </c>
      <c r="M4396" t="s">
        <v>12329</v>
      </c>
      <c r="N4396" s="26">
        <v>7.2891666659999999</v>
      </c>
      <c r="O4396">
        <v>0</v>
      </c>
      <c r="P4396">
        <v>651</v>
      </c>
      <c r="Q4396">
        <v>0</v>
      </c>
      <c r="R4396">
        <v>0</v>
      </c>
      <c r="S4396">
        <v>1</v>
      </c>
      <c r="T4396">
        <v>18</v>
      </c>
      <c r="U4396">
        <v>0</v>
      </c>
      <c r="V4396">
        <v>0</v>
      </c>
      <c r="W4396" s="26">
        <v>0</v>
      </c>
      <c r="X4396" s="26">
        <v>1136.1540984260612</v>
      </c>
      <c r="Y4396" s="26">
        <v>0</v>
      </c>
      <c r="Z4396" s="26">
        <v>0</v>
      </c>
      <c r="AA4396" s="26">
        <v>137.99754074821726</v>
      </c>
      <c r="AB4396" s="26">
        <v>127.28712702223432</v>
      </c>
      <c r="AC4396" s="26">
        <v>0</v>
      </c>
      <c r="AD4396" s="26">
        <v>0</v>
      </c>
      <c r="AE4396" s="26">
        <v>1401.4387661965127</v>
      </c>
    </row>
    <row r="4397" spans="1:31" x14ac:dyDescent="0.3">
      <c r="A4397">
        <v>2771132</v>
      </c>
      <c r="B4397">
        <v>1</v>
      </c>
      <c r="C4397" t="s">
        <v>80</v>
      </c>
      <c r="D4397" t="s">
        <v>82</v>
      </c>
      <c r="E4397" t="s">
        <v>141</v>
      </c>
      <c r="F4397" t="s">
        <v>12330</v>
      </c>
      <c r="G4397" t="s">
        <v>628</v>
      </c>
      <c r="H4397" t="s">
        <v>135</v>
      </c>
      <c r="I4397" t="s">
        <v>136</v>
      </c>
      <c r="J4397" t="s">
        <v>137</v>
      </c>
      <c r="K4397" t="s">
        <v>187</v>
      </c>
      <c r="L4397" t="s">
        <v>12331</v>
      </c>
      <c r="M4397" t="s">
        <v>12332</v>
      </c>
      <c r="N4397" s="26">
        <v>3.1780555549999998</v>
      </c>
      <c r="O4397">
        <v>0</v>
      </c>
      <c r="P4397">
        <v>1</v>
      </c>
      <c r="Q4397">
        <v>0</v>
      </c>
      <c r="R4397">
        <v>0</v>
      </c>
      <c r="S4397">
        <v>0</v>
      </c>
      <c r="T4397">
        <v>521</v>
      </c>
      <c r="U4397">
        <v>0</v>
      </c>
      <c r="V4397">
        <v>0</v>
      </c>
      <c r="W4397" s="26">
        <v>0</v>
      </c>
      <c r="X4397" s="26">
        <v>0.4491514145275245</v>
      </c>
      <c r="Y4397" s="26">
        <v>0</v>
      </c>
      <c r="Z4397" s="26">
        <v>0</v>
      </c>
      <c r="AA4397" s="26">
        <v>0</v>
      </c>
      <c r="AB4397" s="26">
        <v>1121.6886626880996</v>
      </c>
      <c r="AC4397" s="26">
        <v>0</v>
      </c>
      <c r="AD4397" s="26">
        <v>0</v>
      </c>
      <c r="AE4397" s="26">
        <v>1122.1378141026271</v>
      </c>
    </row>
    <row r="4398" spans="1:31" x14ac:dyDescent="0.3">
      <c r="A4398">
        <v>2771796</v>
      </c>
      <c r="B4398">
        <v>1</v>
      </c>
      <c r="C4398" t="s">
        <v>80</v>
      </c>
      <c r="D4398" t="s">
        <v>102</v>
      </c>
      <c r="E4398" t="s">
        <v>132</v>
      </c>
      <c r="F4398" t="s">
        <v>12333</v>
      </c>
      <c r="G4398" t="s">
        <v>307</v>
      </c>
      <c r="H4398" t="s">
        <v>135</v>
      </c>
      <c r="I4398" t="s">
        <v>136</v>
      </c>
      <c r="J4398" t="s">
        <v>137</v>
      </c>
      <c r="K4398" t="s">
        <v>138</v>
      </c>
      <c r="L4398" t="s">
        <v>12334</v>
      </c>
      <c r="M4398" t="s">
        <v>12335</v>
      </c>
      <c r="N4398" s="26">
        <v>0.59388888799999995</v>
      </c>
      <c r="O4398">
        <v>0</v>
      </c>
      <c r="P4398">
        <v>3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 s="26">
        <v>0</v>
      </c>
      <c r="X4398" s="26">
        <v>0.32495536469902725</v>
      </c>
      <c r="Y4398" s="26">
        <v>0</v>
      </c>
      <c r="Z4398" s="26">
        <v>0</v>
      </c>
      <c r="AA4398" s="26">
        <v>0</v>
      </c>
      <c r="AB4398" s="26">
        <v>0</v>
      </c>
      <c r="AC4398" s="26">
        <v>0</v>
      </c>
      <c r="AD4398" s="26">
        <v>0</v>
      </c>
      <c r="AE4398" s="26">
        <v>0.32495536469902725</v>
      </c>
    </row>
    <row r="4399" spans="1:31" x14ac:dyDescent="0.3">
      <c r="A4399">
        <v>2771424</v>
      </c>
      <c r="B4399">
        <v>1</v>
      </c>
      <c r="C4399" t="s">
        <v>80</v>
      </c>
      <c r="D4399" t="s">
        <v>88</v>
      </c>
      <c r="E4399" t="s">
        <v>146</v>
      </c>
      <c r="F4399" t="s">
        <v>2983</v>
      </c>
      <c r="G4399" t="s">
        <v>159</v>
      </c>
      <c r="H4399" t="s">
        <v>149</v>
      </c>
      <c r="I4399" t="s">
        <v>136</v>
      </c>
      <c r="J4399" t="s">
        <v>137</v>
      </c>
      <c r="K4399" t="s">
        <v>138</v>
      </c>
      <c r="L4399" t="s">
        <v>12336</v>
      </c>
      <c r="M4399" t="s">
        <v>12337</v>
      </c>
      <c r="N4399" s="26">
        <v>1.0247222220000001</v>
      </c>
      <c r="O4399">
        <v>1</v>
      </c>
      <c r="P4399">
        <v>816</v>
      </c>
      <c r="Q4399">
        <v>0</v>
      </c>
      <c r="R4399">
        <v>1</v>
      </c>
      <c r="S4399">
        <v>15</v>
      </c>
      <c r="T4399">
        <v>165</v>
      </c>
      <c r="U4399">
        <v>4</v>
      </c>
      <c r="V4399">
        <v>1</v>
      </c>
      <c r="W4399" s="26">
        <v>10.442169920786581</v>
      </c>
      <c r="X4399" s="26">
        <v>318.93920588954131</v>
      </c>
      <c r="Y4399" s="26">
        <v>0</v>
      </c>
      <c r="Z4399" s="26">
        <v>2.4849207114879501</v>
      </c>
      <c r="AA4399" s="26">
        <v>488.40692444778784</v>
      </c>
      <c r="AB4399" s="26">
        <v>344.7773261583128</v>
      </c>
      <c r="AC4399" s="26">
        <v>549.84508780102976</v>
      </c>
      <c r="AD4399" s="26">
        <v>20.98501699510323</v>
      </c>
      <c r="AE4399" s="26">
        <v>1735.8806519240497</v>
      </c>
    </row>
    <row r="4400" spans="1:31" x14ac:dyDescent="0.3">
      <c r="A4400">
        <v>2771301</v>
      </c>
      <c r="B4400">
        <v>1</v>
      </c>
      <c r="C4400" t="s">
        <v>81</v>
      </c>
      <c r="D4400" t="s">
        <v>126</v>
      </c>
      <c r="E4400" t="s">
        <v>146</v>
      </c>
      <c r="F4400" t="s">
        <v>12338</v>
      </c>
      <c r="G4400" t="s">
        <v>186</v>
      </c>
      <c r="H4400" t="s">
        <v>149</v>
      </c>
      <c r="I4400" t="s">
        <v>136</v>
      </c>
      <c r="J4400" t="s">
        <v>137</v>
      </c>
      <c r="K4400" t="s">
        <v>187</v>
      </c>
      <c r="L4400" t="s">
        <v>12339</v>
      </c>
      <c r="M4400" t="s">
        <v>12340</v>
      </c>
      <c r="N4400" s="26">
        <v>6.3319444440000003</v>
      </c>
      <c r="O4400">
        <v>0</v>
      </c>
      <c r="P4400">
        <v>41</v>
      </c>
      <c r="Q4400">
        <v>0</v>
      </c>
      <c r="R4400">
        <v>14</v>
      </c>
      <c r="S4400">
        <v>0</v>
      </c>
      <c r="T4400">
        <v>3</v>
      </c>
      <c r="U4400">
        <v>0</v>
      </c>
      <c r="V4400">
        <v>0</v>
      </c>
      <c r="W4400" s="26">
        <v>0</v>
      </c>
      <c r="X4400" s="26">
        <v>31.226515722147024</v>
      </c>
      <c r="Y4400" s="26">
        <v>0</v>
      </c>
      <c r="Z4400" s="26">
        <v>73.049698603646689</v>
      </c>
      <c r="AA4400" s="26">
        <v>0</v>
      </c>
      <c r="AB4400" s="26">
        <v>45.559281717533366</v>
      </c>
      <c r="AC4400" s="26">
        <v>0</v>
      </c>
      <c r="AD4400" s="26">
        <v>0</v>
      </c>
      <c r="AE4400" s="26">
        <v>149.83549604332708</v>
      </c>
    </row>
    <row r="4401" spans="1:31" x14ac:dyDescent="0.3">
      <c r="A4401">
        <v>2771739</v>
      </c>
      <c r="B4401">
        <v>1</v>
      </c>
      <c r="C4401" t="s">
        <v>80</v>
      </c>
      <c r="D4401" t="s">
        <v>103</v>
      </c>
      <c r="E4401" t="s">
        <v>152</v>
      </c>
      <c r="F4401" t="s">
        <v>4595</v>
      </c>
      <c r="G4401" t="s">
        <v>326</v>
      </c>
      <c r="H4401" t="s">
        <v>149</v>
      </c>
      <c r="I4401" t="s">
        <v>136</v>
      </c>
      <c r="J4401" t="s">
        <v>137</v>
      </c>
      <c r="K4401" t="s">
        <v>187</v>
      </c>
      <c r="L4401" t="s">
        <v>12341</v>
      </c>
      <c r="M4401" t="s">
        <v>12342</v>
      </c>
      <c r="N4401" s="26">
        <v>0.28611111099999997</v>
      </c>
      <c r="O4401">
        <v>6</v>
      </c>
      <c r="P4401">
        <v>2103</v>
      </c>
      <c r="Q4401">
        <v>22</v>
      </c>
      <c r="R4401">
        <v>310</v>
      </c>
      <c r="S4401">
        <v>32</v>
      </c>
      <c r="T4401">
        <v>801</v>
      </c>
      <c r="U4401">
        <v>2</v>
      </c>
      <c r="V4401">
        <v>1</v>
      </c>
      <c r="W4401" s="26">
        <v>0.44609140798300168</v>
      </c>
      <c r="X4401" s="26">
        <v>102.05349535979107</v>
      </c>
      <c r="Y4401" s="26">
        <v>12.853611963838633</v>
      </c>
      <c r="Z4401" s="26">
        <v>8.4923032359558608</v>
      </c>
      <c r="AA4401" s="26">
        <v>26.069893212682743</v>
      </c>
      <c r="AB4401" s="26">
        <v>65.851208657320953</v>
      </c>
      <c r="AC4401" s="26">
        <v>13.442843592797139</v>
      </c>
      <c r="AD4401" s="26">
        <v>0</v>
      </c>
      <c r="AE4401" s="26">
        <v>229.20944743036944</v>
      </c>
    </row>
    <row r="4402" spans="1:31" x14ac:dyDescent="0.3">
      <c r="A4402">
        <v>2771905</v>
      </c>
      <c r="B4402">
        <v>1</v>
      </c>
      <c r="C4402" t="s">
        <v>80</v>
      </c>
      <c r="D4402" t="s">
        <v>85</v>
      </c>
      <c r="E4402" t="s">
        <v>132</v>
      </c>
      <c r="F4402" t="s">
        <v>12343</v>
      </c>
      <c r="G4402" t="s">
        <v>307</v>
      </c>
      <c r="H4402" t="s">
        <v>135</v>
      </c>
      <c r="I4402" t="s">
        <v>136</v>
      </c>
      <c r="J4402" t="s">
        <v>137</v>
      </c>
      <c r="K4402" t="s">
        <v>138</v>
      </c>
      <c r="L4402" t="s">
        <v>12344</v>
      </c>
      <c r="M4402" t="s">
        <v>12345</v>
      </c>
      <c r="N4402" s="26">
        <v>1.3080555549999999</v>
      </c>
      <c r="O4402">
        <v>0</v>
      </c>
      <c r="P4402">
        <v>42</v>
      </c>
      <c r="Q4402">
        <v>0</v>
      </c>
      <c r="R4402">
        <v>0</v>
      </c>
      <c r="S4402">
        <v>0</v>
      </c>
      <c r="T4402">
        <v>6</v>
      </c>
      <c r="U4402">
        <v>0</v>
      </c>
      <c r="V4402">
        <v>0</v>
      </c>
      <c r="W4402" s="26">
        <v>0</v>
      </c>
      <c r="X4402" s="26">
        <v>12.487163681419194</v>
      </c>
      <c r="Y4402" s="26">
        <v>0</v>
      </c>
      <c r="Z4402" s="26">
        <v>0</v>
      </c>
      <c r="AA4402" s="26">
        <v>0</v>
      </c>
      <c r="AB4402" s="26">
        <v>11.963934470330999</v>
      </c>
      <c r="AC4402" s="26">
        <v>0</v>
      </c>
      <c r="AD4402" s="26">
        <v>0</v>
      </c>
      <c r="AE4402" s="26">
        <v>24.451098151750195</v>
      </c>
    </row>
    <row r="4403" spans="1:31" x14ac:dyDescent="0.3">
      <c r="A4403">
        <v>2771341</v>
      </c>
      <c r="B4403">
        <v>1</v>
      </c>
      <c r="C4403" t="s">
        <v>81</v>
      </c>
      <c r="D4403" t="s">
        <v>122</v>
      </c>
      <c r="E4403" t="s">
        <v>157</v>
      </c>
      <c r="F4403" t="s">
        <v>12346</v>
      </c>
      <c r="G4403" t="s">
        <v>628</v>
      </c>
      <c r="H4403" t="s">
        <v>149</v>
      </c>
      <c r="I4403" t="s">
        <v>136</v>
      </c>
      <c r="J4403" t="s">
        <v>137</v>
      </c>
      <c r="K4403" t="s">
        <v>187</v>
      </c>
      <c r="L4403" t="s">
        <v>12347</v>
      </c>
      <c r="M4403" t="s">
        <v>12348</v>
      </c>
      <c r="N4403" s="26">
        <v>5.6886111110000002</v>
      </c>
      <c r="O4403">
        <v>0</v>
      </c>
      <c r="P4403">
        <v>6026</v>
      </c>
      <c r="Q4403">
        <v>0</v>
      </c>
      <c r="R4403">
        <v>21</v>
      </c>
      <c r="S4403">
        <v>3</v>
      </c>
      <c r="T4403">
        <v>431</v>
      </c>
      <c r="U4403">
        <v>0</v>
      </c>
      <c r="V4403">
        <v>2</v>
      </c>
      <c r="W4403" s="26">
        <v>0</v>
      </c>
      <c r="X4403" s="26">
        <v>7169.0056245713749</v>
      </c>
      <c r="Y4403" s="26">
        <v>0</v>
      </c>
      <c r="Z4403" s="26">
        <v>16.193317511669722</v>
      </c>
      <c r="AA4403" s="26">
        <v>635.80130663966042</v>
      </c>
      <c r="AB4403" s="26">
        <v>2747.3402569762029</v>
      </c>
      <c r="AC4403" s="26">
        <v>0</v>
      </c>
      <c r="AD4403" s="26">
        <v>1196.9811926529464</v>
      </c>
      <c r="AE4403" s="26">
        <v>11765.321698351854</v>
      </c>
    </row>
    <row r="4404" spans="1:31" x14ac:dyDescent="0.3">
      <c r="A4404">
        <v>2771676</v>
      </c>
      <c r="B4404">
        <v>1</v>
      </c>
      <c r="C4404" t="s">
        <v>80</v>
      </c>
      <c r="D4404" t="s">
        <v>83</v>
      </c>
      <c r="E4404" t="s">
        <v>141</v>
      </c>
      <c r="F4404" t="s">
        <v>12349</v>
      </c>
      <c r="G4404" t="s">
        <v>143</v>
      </c>
      <c r="H4404" t="s">
        <v>135</v>
      </c>
      <c r="I4404" t="s">
        <v>136</v>
      </c>
      <c r="J4404" t="s">
        <v>137</v>
      </c>
      <c r="K4404" t="s">
        <v>138</v>
      </c>
      <c r="L4404" t="s">
        <v>12350</v>
      </c>
      <c r="M4404" t="s">
        <v>12351</v>
      </c>
      <c r="N4404" s="26">
        <v>0.397777777</v>
      </c>
      <c r="O4404">
        <v>0</v>
      </c>
      <c r="P4404">
        <v>549</v>
      </c>
      <c r="Q4404">
        <v>0</v>
      </c>
      <c r="R4404">
        <v>0</v>
      </c>
      <c r="S4404">
        <v>0</v>
      </c>
      <c r="T4404">
        <v>22</v>
      </c>
      <c r="U4404">
        <v>0</v>
      </c>
      <c r="V4404">
        <v>0</v>
      </c>
      <c r="W4404" s="26">
        <v>0</v>
      </c>
      <c r="X4404" s="26">
        <v>63.222940279423241</v>
      </c>
      <c r="Y4404" s="26">
        <v>0</v>
      </c>
      <c r="Z4404" s="26">
        <v>0</v>
      </c>
      <c r="AA4404" s="26">
        <v>0</v>
      </c>
      <c r="AB4404" s="26">
        <v>4.6955725368705865</v>
      </c>
      <c r="AC4404" s="26">
        <v>0</v>
      </c>
      <c r="AD4404" s="26">
        <v>0</v>
      </c>
      <c r="AE4404" s="26">
        <v>67.918512816293827</v>
      </c>
    </row>
    <row r="4405" spans="1:31" x14ac:dyDescent="0.3">
      <c r="A4405">
        <v>2771590</v>
      </c>
      <c r="B4405">
        <v>1</v>
      </c>
      <c r="C4405" t="s">
        <v>80</v>
      </c>
      <c r="D4405" t="s">
        <v>88</v>
      </c>
      <c r="E4405" t="s">
        <v>166</v>
      </c>
      <c r="F4405" t="s">
        <v>11019</v>
      </c>
      <c r="G4405" t="s">
        <v>204</v>
      </c>
      <c r="H4405" t="s">
        <v>135</v>
      </c>
      <c r="I4405" t="s">
        <v>136</v>
      </c>
      <c r="J4405" t="s">
        <v>137</v>
      </c>
      <c r="K4405" t="s">
        <v>138</v>
      </c>
      <c r="L4405" t="s">
        <v>12352</v>
      </c>
      <c r="M4405" t="s">
        <v>12353</v>
      </c>
      <c r="N4405" s="26">
        <v>2.150833333</v>
      </c>
      <c r="O4405">
        <v>0</v>
      </c>
      <c r="P4405">
        <v>51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 s="26">
        <v>0</v>
      </c>
      <c r="X4405" s="26">
        <v>24.257181659954757</v>
      </c>
      <c r="Y4405" s="26">
        <v>0</v>
      </c>
      <c r="Z4405" s="26">
        <v>0</v>
      </c>
      <c r="AA4405" s="26">
        <v>0</v>
      </c>
      <c r="AB4405" s="26">
        <v>0</v>
      </c>
      <c r="AC4405" s="26">
        <v>0</v>
      </c>
      <c r="AD4405" s="26">
        <v>0</v>
      </c>
      <c r="AE4405" s="26">
        <v>24.257181659954757</v>
      </c>
    </row>
    <row r="4406" spans="1:31" x14ac:dyDescent="0.3">
      <c r="A4406">
        <v>2771633</v>
      </c>
      <c r="B4406">
        <v>1</v>
      </c>
      <c r="C4406" t="s">
        <v>80</v>
      </c>
      <c r="D4406" t="s">
        <v>85</v>
      </c>
      <c r="E4406" t="s">
        <v>132</v>
      </c>
      <c r="F4406" t="s">
        <v>10686</v>
      </c>
      <c r="G4406" t="s">
        <v>134</v>
      </c>
      <c r="H4406" t="s">
        <v>135</v>
      </c>
      <c r="I4406" t="s">
        <v>136</v>
      </c>
      <c r="J4406" t="s">
        <v>137</v>
      </c>
      <c r="K4406" t="s">
        <v>138</v>
      </c>
      <c r="L4406" t="s">
        <v>12354</v>
      </c>
      <c r="M4406" t="s">
        <v>12355</v>
      </c>
      <c r="N4406" s="26">
        <v>5.4336111110000003</v>
      </c>
      <c r="O4406">
        <v>0</v>
      </c>
      <c r="P4406">
        <v>18</v>
      </c>
      <c r="Q4406">
        <v>0</v>
      </c>
      <c r="R4406">
        <v>0</v>
      </c>
      <c r="S4406">
        <v>0</v>
      </c>
      <c r="T4406">
        <v>1</v>
      </c>
      <c r="U4406">
        <v>0</v>
      </c>
      <c r="V4406">
        <v>0</v>
      </c>
      <c r="W4406" s="26">
        <v>0</v>
      </c>
      <c r="X4406" s="26">
        <v>28.246864777062243</v>
      </c>
      <c r="Y4406" s="26">
        <v>0</v>
      </c>
      <c r="Z4406" s="26">
        <v>0</v>
      </c>
      <c r="AA4406" s="26">
        <v>0</v>
      </c>
      <c r="AB4406" s="26">
        <v>0.22863843905418788</v>
      </c>
      <c r="AC4406" s="26">
        <v>0</v>
      </c>
      <c r="AD4406" s="26">
        <v>0</v>
      </c>
      <c r="AE4406" s="26">
        <v>28.475503216116429</v>
      </c>
    </row>
    <row r="4407" spans="1:31" x14ac:dyDescent="0.3">
      <c r="A4407">
        <v>2771158</v>
      </c>
      <c r="B4407">
        <v>1</v>
      </c>
      <c r="C4407" t="s">
        <v>80</v>
      </c>
      <c r="D4407" t="s">
        <v>84</v>
      </c>
      <c r="E4407" t="s">
        <v>166</v>
      </c>
      <c r="F4407" t="s">
        <v>12356</v>
      </c>
      <c r="G4407" t="s">
        <v>307</v>
      </c>
      <c r="H4407" t="s">
        <v>135</v>
      </c>
      <c r="I4407" t="s">
        <v>136</v>
      </c>
      <c r="J4407" t="s">
        <v>137</v>
      </c>
      <c r="K4407" t="s">
        <v>138</v>
      </c>
      <c r="L4407" t="s">
        <v>12357</v>
      </c>
      <c r="M4407" t="s">
        <v>12358</v>
      </c>
      <c r="N4407" s="26">
        <v>2.057222222</v>
      </c>
      <c r="O4407">
        <v>0</v>
      </c>
      <c r="P4407">
        <v>250</v>
      </c>
      <c r="Q4407">
        <v>0</v>
      </c>
      <c r="R4407">
        <v>0</v>
      </c>
      <c r="S4407">
        <v>0</v>
      </c>
      <c r="T4407">
        <v>3</v>
      </c>
      <c r="U4407">
        <v>0</v>
      </c>
      <c r="V4407">
        <v>0</v>
      </c>
      <c r="W4407" s="26">
        <v>0</v>
      </c>
      <c r="X4407" s="26">
        <v>91.788712926562155</v>
      </c>
      <c r="Y4407" s="26">
        <v>0</v>
      </c>
      <c r="Z4407" s="26">
        <v>0</v>
      </c>
      <c r="AA4407" s="26">
        <v>0</v>
      </c>
      <c r="AB4407" s="26">
        <v>1.2754536440482505</v>
      </c>
      <c r="AC4407" s="26">
        <v>0</v>
      </c>
      <c r="AD4407" s="26">
        <v>0</v>
      </c>
      <c r="AE4407" s="26">
        <v>93.064166570610411</v>
      </c>
    </row>
    <row r="4408" spans="1:31" x14ac:dyDescent="0.3">
      <c r="A4408">
        <v>2771490</v>
      </c>
      <c r="B4408">
        <v>1</v>
      </c>
      <c r="C4408" t="s">
        <v>81</v>
      </c>
      <c r="D4408" t="s">
        <v>113</v>
      </c>
      <c r="E4408" t="s">
        <v>146</v>
      </c>
      <c r="F4408" t="s">
        <v>12359</v>
      </c>
      <c r="G4408" t="s">
        <v>159</v>
      </c>
      <c r="H4408" t="s">
        <v>149</v>
      </c>
      <c r="I4408" t="s">
        <v>136</v>
      </c>
      <c r="J4408" t="s">
        <v>137</v>
      </c>
      <c r="K4408" t="s">
        <v>138</v>
      </c>
      <c r="L4408" t="s">
        <v>12360</v>
      </c>
      <c r="M4408" t="s">
        <v>12361</v>
      </c>
      <c r="N4408" s="26">
        <v>2.094166666</v>
      </c>
      <c r="O4408">
        <v>0</v>
      </c>
      <c r="P4408">
        <v>37</v>
      </c>
      <c r="Q4408">
        <v>0</v>
      </c>
      <c r="R4408">
        <v>4</v>
      </c>
      <c r="S4408">
        <v>0</v>
      </c>
      <c r="T4408">
        <v>11</v>
      </c>
      <c r="U4408">
        <v>0</v>
      </c>
      <c r="V4408">
        <v>0</v>
      </c>
      <c r="W4408" s="26">
        <v>0</v>
      </c>
      <c r="X4408" s="26">
        <v>9.0803078711446812</v>
      </c>
      <c r="Y4408" s="26">
        <v>0</v>
      </c>
      <c r="Z4408" s="26">
        <v>5.7053011861475281E-2</v>
      </c>
      <c r="AA4408" s="26">
        <v>0</v>
      </c>
      <c r="AB4408" s="26">
        <v>55.180130696773332</v>
      </c>
      <c r="AC4408" s="26">
        <v>0</v>
      </c>
      <c r="AD4408" s="26">
        <v>0</v>
      </c>
      <c r="AE4408" s="26">
        <v>64.317491579779485</v>
      </c>
    </row>
    <row r="4409" spans="1:31" x14ac:dyDescent="0.3">
      <c r="A4409">
        <v>2771181</v>
      </c>
      <c r="B4409">
        <v>1</v>
      </c>
      <c r="C4409" t="s">
        <v>81</v>
      </c>
      <c r="D4409" t="s">
        <v>122</v>
      </c>
      <c r="E4409" t="s">
        <v>152</v>
      </c>
      <c r="F4409" t="s">
        <v>12362</v>
      </c>
      <c r="G4409" t="s">
        <v>159</v>
      </c>
      <c r="H4409" t="s">
        <v>149</v>
      </c>
      <c r="I4409" t="s">
        <v>136</v>
      </c>
      <c r="J4409" t="s">
        <v>137</v>
      </c>
      <c r="K4409" t="s">
        <v>138</v>
      </c>
      <c r="L4409" t="s">
        <v>12363</v>
      </c>
      <c r="M4409" t="s">
        <v>12364</v>
      </c>
      <c r="N4409" s="26">
        <v>0.36944444399999998</v>
      </c>
      <c r="O4409">
        <v>0</v>
      </c>
      <c r="P4409">
        <v>120</v>
      </c>
      <c r="Q4409">
        <v>0</v>
      </c>
      <c r="R4409">
        <v>0</v>
      </c>
      <c r="S4409">
        <v>11</v>
      </c>
      <c r="T4409">
        <v>12</v>
      </c>
      <c r="U4409">
        <v>0</v>
      </c>
      <c r="V4409">
        <v>0</v>
      </c>
      <c r="W4409" s="26">
        <v>0</v>
      </c>
      <c r="X4409" s="26">
        <v>5.231080919957888</v>
      </c>
      <c r="Y4409" s="26">
        <v>0</v>
      </c>
      <c r="Z4409" s="26">
        <v>0</v>
      </c>
      <c r="AA4409" s="26">
        <v>0</v>
      </c>
      <c r="AB4409" s="26">
        <v>2.1554119619020433</v>
      </c>
      <c r="AC4409" s="26">
        <v>0</v>
      </c>
      <c r="AD4409" s="26">
        <v>0</v>
      </c>
      <c r="AE4409" s="26">
        <v>7.3864928818599314</v>
      </c>
    </row>
    <row r="4410" spans="1:31" x14ac:dyDescent="0.3">
      <c r="A4410">
        <v>2771327</v>
      </c>
      <c r="B4410">
        <v>1</v>
      </c>
      <c r="C4410" t="s">
        <v>80</v>
      </c>
      <c r="D4410" t="s">
        <v>98</v>
      </c>
      <c r="E4410" t="s">
        <v>157</v>
      </c>
      <c r="F4410" t="s">
        <v>3598</v>
      </c>
      <c r="G4410" t="s">
        <v>159</v>
      </c>
      <c r="H4410" t="s">
        <v>149</v>
      </c>
      <c r="I4410" t="s">
        <v>136</v>
      </c>
      <c r="J4410" t="s">
        <v>137</v>
      </c>
      <c r="K4410" t="s">
        <v>138</v>
      </c>
      <c r="L4410" t="s">
        <v>12365</v>
      </c>
      <c r="M4410" t="s">
        <v>12366</v>
      </c>
      <c r="N4410" s="26">
        <v>0.13250000000000001</v>
      </c>
      <c r="O4410">
        <v>0</v>
      </c>
      <c r="P4410">
        <v>0</v>
      </c>
      <c r="Q4410">
        <v>9</v>
      </c>
      <c r="R4410">
        <v>102</v>
      </c>
      <c r="S4410">
        <v>3</v>
      </c>
      <c r="T4410">
        <v>19</v>
      </c>
      <c r="U4410">
        <v>1</v>
      </c>
      <c r="V4410">
        <v>0</v>
      </c>
      <c r="W4410" s="26">
        <v>0</v>
      </c>
      <c r="X4410" s="26">
        <v>0</v>
      </c>
      <c r="Y4410" s="26">
        <v>6.2244054855749278</v>
      </c>
      <c r="Z4410" s="26">
        <v>0.66586238784000029</v>
      </c>
      <c r="AA4410" s="26">
        <v>2.6060130417520839</v>
      </c>
      <c r="AB4410" s="26">
        <v>0.75898160574754203</v>
      </c>
      <c r="AC4410" s="26">
        <v>8.5455661530442502</v>
      </c>
      <c r="AD4410" s="26">
        <v>0</v>
      </c>
      <c r="AE4410" s="26">
        <v>18.800828673958804</v>
      </c>
    </row>
    <row r="4411" spans="1:31" x14ac:dyDescent="0.3">
      <c r="A4411">
        <v>2771304</v>
      </c>
      <c r="B4411">
        <v>1</v>
      </c>
      <c r="C4411" t="s">
        <v>80</v>
      </c>
      <c r="D4411" t="s">
        <v>98</v>
      </c>
      <c r="E4411" t="s">
        <v>141</v>
      </c>
      <c r="F4411" t="s">
        <v>10193</v>
      </c>
      <c r="G4411" t="s">
        <v>143</v>
      </c>
      <c r="H4411" t="s">
        <v>135</v>
      </c>
      <c r="I4411" t="s">
        <v>136</v>
      </c>
      <c r="J4411" t="s">
        <v>137</v>
      </c>
      <c r="K4411" t="s">
        <v>138</v>
      </c>
      <c r="L4411" t="s">
        <v>12367</v>
      </c>
      <c r="M4411" t="s">
        <v>12368</v>
      </c>
      <c r="N4411" s="26">
        <v>1.0055555549999999</v>
      </c>
      <c r="O4411">
        <v>0</v>
      </c>
      <c r="P4411">
        <v>35</v>
      </c>
      <c r="Q4411">
        <v>0</v>
      </c>
      <c r="R4411">
        <v>50</v>
      </c>
      <c r="S4411">
        <v>0</v>
      </c>
      <c r="T4411">
        <v>14</v>
      </c>
      <c r="U4411">
        <v>0</v>
      </c>
      <c r="V4411">
        <v>0</v>
      </c>
      <c r="W4411" s="26">
        <v>0</v>
      </c>
      <c r="X4411" s="26">
        <v>10.024267855591454</v>
      </c>
      <c r="Y4411" s="26">
        <v>0</v>
      </c>
      <c r="Z4411" s="26">
        <v>23.171787583961876</v>
      </c>
      <c r="AA4411" s="26">
        <v>0</v>
      </c>
      <c r="AB4411" s="26">
        <v>9.3518125705011208</v>
      </c>
      <c r="AC4411" s="26">
        <v>0</v>
      </c>
      <c r="AD4411" s="26">
        <v>0</v>
      </c>
      <c r="AE4411" s="26">
        <v>42.547868010054458</v>
      </c>
    </row>
    <row r="4412" spans="1:31" x14ac:dyDescent="0.3">
      <c r="A4412">
        <v>2771736</v>
      </c>
      <c r="B4412">
        <v>2</v>
      </c>
      <c r="C4412" t="s">
        <v>80</v>
      </c>
      <c r="D4412" t="s">
        <v>85</v>
      </c>
      <c r="E4412" t="s">
        <v>141</v>
      </c>
      <c r="F4412" t="s">
        <v>12369</v>
      </c>
      <c r="G4412" t="s">
        <v>287</v>
      </c>
      <c r="H4412" t="s">
        <v>135</v>
      </c>
      <c r="I4412" t="s">
        <v>136</v>
      </c>
      <c r="J4412" t="s">
        <v>3</v>
      </c>
      <c r="K4412" t="s">
        <v>138</v>
      </c>
      <c r="L4412" t="s">
        <v>12325</v>
      </c>
      <c r="M4412" t="s">
        <v>12370</v>
      </c>
      <c r="N4412" s="26">
        <v>1.969166666</v>
      </c>
      <c r="O4412">
        <v>0</v>
      </c>
      <c r="P4412">
        <v>180</v>
      </c>
      <c r="Q4412">
        <v>0</v>
      </c>
      <c r="R4412">
        <v>0</v>
      </c>
      <c r="S4412">
        <v>0</v>
      </c>
      <c r="T4412">
        <v>120</v>
      </c>
      <c r="U4412">
        <v>0</v>
      </c>
      <c r="V4412">
        <v>0</v>
      </c>
      <c r="W4412" s="26">
        <v>0</v>
      </c>
      <c r="X4412" s="26">
        <v>98.898270382390734</v>
      </c>
      <c r="Y4412" s="26">
        <v>0</v>
      </c>
      <c r="Z4412" s="26">
        <v>0</v>
      </c>
      <c r="AA4412" s="26">
        <v>0</v>
      </c>
      <c r="AB4412" s="26">
        <v>176.95445330355182</v>
      </c>
      <c r="AC4412" s="26">
        <v>0</v>
      </c>
      <c r="AD4412" s="26">
        <v>0</v>
      </c>
      <c r="AE4412" s="26">
        <v>275.85272368594258</v>
      </c>
    </row>
    <row r="4413" spans="1:31" x14ac:dyDescent="0.3">
      <c r="A4413">
        <v>2771413</v>
      </c>
      <c r="B4413">
        <v>1</v>
      </c>
      <c r="C4413" t="s">
        <v>80</v>
      </c>
      <c r="D4413" t="s">
        <v>101</v>
      </c>
      <c r="E4413" t="s">
        <v>141</v>
      </c>
      <c r="F4413" t="s">
        <v>12371</v>
      </c>
      <c r="G4413" t="s">
        <v>628</v>
      </c>
      <c r="H4413" t="s">
        <v>135</v>
      </c>
      <c r="I4413" t="s">
        <v>136</v>
      </c>
      <c r="J4413" t="s">
        <v>137</v>
      </c>
      <c r="K4413" t="s">
        <v>187</v>
      </c>
      <c r="L4413" t="s">
        <v>12372</v>
      </c>
      <c r="M4413" t="s">
        <v>12373</v>
      </c>
      <c r="N4413" s="26">
        <v>7.2441666659999999</v>
      </c>
      <c r="O4413">
        <v>0</v>
      </c>
      <c r="P4413">
        <v>105</v>
      </c>
      <c r="Q4413">
        <v>0</v>
      </c>
      <c r="R4413">
        <v>0</v>
      </c>
      <c r="S4413">
        <v>0</v>
      </c>
      <c r="T4413">
        <v>13</v>
      </c>
      <c r="U4413">
        <v>0</v>
      </c>
      <c r="V4413">
        <v>0</v>
      </c>
      <c r="W4413" s="26">
        <v>0</v>
      </c>
      <c r="X4413" s="26">
        <v>114.8944750152998</v>
      </c>
      <c r="Y4413" s="26">
        <v>0</v>
      </c>
      <c r="Z4413" s="26">
        <v>0</v>
      </c>
      <c r="AA4413" s="26">
        <v>0</v>
      </c>
      <c r="AB4413" s="26">
        <v>192.31063675476645</v>
      </c>
      <c r="AC4413" s="26">
        <v>0</v>
      </c>
      <c r="AD4413" s="26">
        <v>0</v>
      </c>
      <c r="AE4413" s="26">
        <v>307.20511177006625</v>
      </c>
    </row>
    <row r="4414" spans="1:31" x14ac:dyDescent="0.3">
      <c r="A4414">
        <v>2771699</v>
      </c>
      <c r="B4414">
        <v>1</v>
      </c>
      <c r="C4414" t="s">
        <v>80</v>
      </c>
      <c r="D4414" t="s">
        <v>82</v>
      </c>
      <c r="E4414" t="s">
        <v>166</v>
      </c>
      <c r="F4414" t="s">
        <v>2397</v>
      </c>
      <c r="G4414" t="s">
        <v>204</v>
      </c>
      <c r="H4414" t="s">
        <v>135</v>
      </c>
      <c r="I4414" t="s">
        <v>136</v>
      </c>
      <c r="J4414" t="s">
        <v>137</v>
      </c>
      <c r="K4414" t="s">
        <v>138</v>
      </c>
      <c r="L4414" t="s">
        <v>12374</v>
      </c>
      <c r="M4414" t="s">
        <v>12375</v>
      </c>
      <c r="N4414" s="26">
        <v>1.9824999999999999</v>
      </c>
      <c r="O4414">
        <v>0</v>
      </c>
      <c r="P4414">
        <v>32</v>
      </c>
      <c r="Q4414">
        <v>0</v>
      </c>
      <c r="R4414">
        <v>0</v>
      </c>
      <c r="S4414">
        <v>0</v>
      </c>
      <c r="T4414">
        <v>28</v>
      </c>
      <c r="U4414">
        <v>0</v>
      </c>
      <c r="V4414">
        <v>0</v>
      </c>
      <c r="W4414" s="26">
        <v>0</v>
      </c>
      <c r="X4414" s="26">
        <v>13.04393877099629</v>
      </c>
      <c r="Y4414" s="26">
        <v>0</v>
      </c>
      <c r="Z4414" s="26">
        <v>0</v>
      </c>
      <c r="AA4414" s="26">
        <v>0</v>
      </c>
      <c r="AB4414" s="26">
        <v>21.182997596004633</v>
      </c>
      <c r="AC4414" s="26">
        <v>0</v>
      </c>
      <c r="AD4414" s="26">
        <v>0</v>
      </c>
      <c r="AE4414" s="26">
        <v>34.226936367000924</v>
      </c>
    </row>
    <row r="4415" spans="1:31" x14ac:dyDescent="0.3">
      <c r="A4415">
        <v>2771659</v>
      </c>
      <c r="B4415">
        <v>1</v>
      </c>
      <c r="C4415" t="s">
        <v>81</v>
      </c>
      <c r="D4415" t="s">
        <v>122</v>
      </c>
      <c r="E4415" t="s">
        <v>146</v>
      </c>
      <c r="F4415" t="s">
        <v>12376</v>
      </c>
      <c r="G4415" t="s">
        <v>159</v>
      </c>
      <c r="H4415" t="s">
        <v>149</v>
      </c>
      <c r="I4415" t="s">
        <v>566</v>
      </c>
      <c r="J4415" t="s">
        <v>137</v>
      </c>
      <c r="K4415" t="s">
        <v>138</v>
      </c>
      <c r="L4415" t="s">
        <v>12377</v>
      </c>
      <c r="M4415" t="s">
        <v>12378</v>
      </c>
      <c r="N4415" s="26">
        <v>8.3333330000000001E-3</v>
      </c>
      <c r="O4415">
        <v>0</v>
      </c>
      <c r="P4415">
        <v>5474</v>
      </c>
      <c r="Q4415">
        <v>0</v>
      </c>
      <c r="R4415">
        <v>20</v>
      </c>
      <c r="S4415">
        <v>3</v>
      </c>
      <c r="T4415">
        <v>297</v>
      </c>
      <c r="U4415">
        <v>0</v>
      </c>
      <c r="V4415">
        <v>1</v>
      </c>
      <c r="W4415" s="26">
        <v>0</v>
      </c>
      <c r="X4415" s="26">
        <v>9.9384735003981479</v>
      </c>
      <c r="Y4415" s="26">
        <v>0</v>
      </c>
      <c r="Z4415" s="26">
        <v>2.4283019614357502E-2</v>
      </c>
      <c r="AA4415" s="26">
        <v>0.81364430990696002</v>
      </c>
      <c r="AB4415" s="26">
        <v>2.6323841948635871</v>
      </c>
      <c r="AC4415" s="26">
        <v>0</v>
      </c>
      <c r="AD4415" s="26">
        <v>1.4796757215700307</v>
      </c>
      <c r="AE4415" s="26">
        <v>14.888460746353083</v>
      </c>
    </row>
    <row r="4416" spans="1:31" x14ac:dyDescent="0.3">
      <c r="A4416">
        <v>2771742</v>
      </c>
      <c r="B4416">
        <v>1</v>
      </c>
      <c r="C4416" t="s">
        <v>81</v>
      </c>
      <c r="D4416" t="s">
        <v>120</v>
      </c>
      <c r="E4416" t="s">
        <v>152</v>
      </c>
      <c r="F4416" t="s">
        <v>4564</v>
      </c>
      <c r="G4416" t="s">
        <v>159</v>
      </c>
      <c r="H4416" t="s">
        <v>149</v>
      </c>
      <c r="I4416" t="s">
        <v>136</v>
      </c>
      <c r="J4416" t="s">
        <v>137</v>
      </c>
      <c r="K4416" t="s">
        <v>138</v>
      </c>
      <c r="L4416" t="s">
        <v>12379</v>
      </c>
      <c r="M4416" t="s">
        <v>12380</v>
      </c>
      <c r="N4416" s="26">
        <v>1.7294444440000001</v>
      </c>
      <c r="O4416">
        <v>2</v>
      </c>
      <c r="P4416">
        <v>95</v>
      </c>
      <c r="Q4416">
        <v>83</v>
      </c>
      <c r="R4416">
        <v>3</v>
      </c>
      <c r="S4416">
        <v>11</v>
      </c>
      <c r="T4416">
        <v>7</v>
      </c>
      <c r="U4416">
        <v>0</v>
      </c>
      <c r="V4416">
        <v>0</v>
      </c>
      <c r="W4416" s="26">
        <v>0.94800960547111113</v>
      </c>
      <c r="X4416" s="26">
        <v>55.372230509141644</v>
      </c>
      <c r="Y4416" s="26">
        <v>40.78511284268459</v>
      </c>
      <c r="Z4416" s="26">
        <v>0.71494666424888886</v>
      </c>
      <c r="AA4416" s="26">
        <v>208.6670175026573</v>
      </c>
      <c r="AB4416" s="26">
        <v>8.4762926461063657</v>
      </c>
      <c r="AC4416" s="26">
        <v>0</v>
      </c>
      <c r="AD4416" s="26">
        <v>0</v>
      </c>
      <c r="AE4416" s="26">
        <v>314.96360977030986</v>
      </c>
    </row>
    <row r="4417" spans="1:31" x14ac:dyDescent="0.3">
      <c r="A4417">
        <v>2771622</v>
      </c>
      <c r="B4417">
        <v>1</v>
      </c>
      <c r="C4417" t="s">
        <v>80</v>
      </c>
      <c r="D4417" t="s">
        <v>100</v>
      </c>
      <c r="E4417" t="s">
        <v>141</v>
      </c>
      <c r="F4417" t="s">
        <v>12381</v>
      </c>
      <c r="G4417" t="s">
        <v>287</v>
      </c>
      <c r="H4417" t="s">
        <v>135</v>
      </c>
      <c r="I4417" t="s">
        <v>136</v>
      </c>
      <c r="J4417" t="s">
        <v>3</v>
      </c>
      <c r="K4417" t="s">
        <v>138</v>
      </c>
      <c r="L4417" t="s">
        <v>12382</v>
      </c>
      <c r="M4417" t="s">
        <v>12383</v>
      </c>
      <c r="N4417" s="26">
        <v>0.63055555500000005</v>
      </c>
      <c r="O4417">
        <v>0</v>
      </c>
      <c r="P4417">
        <v>12</v>
      </c>
      <c r="Q4417">
        <v>0</v>
      </c>
      <c r="R4417">
        <v>13</v>
      </c>
      <c r="S4417">
        <v>0</v>
      </c>
      <c r="T4417">
        <v>10</v>
      </c>
      <c r="U4417">
        <v>0</v>
      </c>
      <c r="V4417">
        <v>0</v>
      </c>
      <c r="W4417" s="26">
        <v>0</v>
      </c>
      <c r="X4417" s="26">
        <v>3.1571701437781936</v>
      </c>
      <c r="Y4417" s="26">
        <v>0</v>
      </c>
      <c r="Z4417" s="26">
        <v>1.7034505557717201</v>
      </c>
      <c r="AA4417" s="26">
        <v>0</v>
      </c>
      <c r="AB4417" s="26">
        <v>0.41945485684265921</v>
      </c>
      <c r="AC4417" s="26">
        <v>0</v>
      </c>
      <c r="AD4417" s="26">
        <v>0</v>
      </c>
      <c r="AE4417" s="26">
        <v>5.280075556392573</v>
      </c>
    </row>
    <row r="4418" spans="1:31" x14ac:dyDescent="0.3">
      <c r="A4418">
        <v>2771330</v>
      </c>
      <c r="B4418">
        <v>1</v>
      </c>
      <c r="C4418" t="s">
        <v>81</v>
      </c>
      <c r="D4418" t="s">
        <v>112</v>
      </c>
      <c r="E4418" t="s">
        <v>157</v>
      </c>
      <c r="F4418" t="s">
        <v>12384</v>
      </c>
      <c r="G4418" t="s">
        <v>628</v>
      </c>
      <c r="H4418" t="s">
        <v>149</v>
      </c>
      <c r="I4418" t="s">
        <v>136</v>
      </c>
      <c r="J4418" t="s">
        <v>137</v>
      </c>
      <c r="K4418" t="s">
        <v>187</v>
      </c>
      <c r="L4418" t="s">
        <v>12385</v>
      </c>
      <c r="M4418" t="s">
        <v>12386</v>
      </c>
      <c r="N4418" s="26">
        <v>6.3366666660000002</v>
      </c>
      <c r="O4418">
        <v>0</v>
      </c>
      <c r="P4418">
        <v>4095</v>
      </c>
      <c r="Q4418">
        <v>0</v>
      </c>
      <c r="R4418">
        <v>76</v>
      </c>
      <c r="S4418">
        <v>1</v>
      </c>
      <c r="T4418">
        <v>318</v>
      </c>
      <c r="U4418">
        <v>0</v>
      </c>
      <c r="V4418">
        <v>0</v>
      </c>
      <c r="W4418" s="26">
        <v>0</v>
      </c>
      <c r="X4418" s="26">
        <v>5094.2419776647075</v>
      </c>
      <c r="Y4418" s="26">
        <v>0</v>
      </c>
      <c r="Z4418" s="26">
        <v>10.807662506142151</v>
      </c>
      <c r="AA4418" s="26">
        <v>126.71068916874378</v>
      </c>
      <c r="AB4418" s="26">
        <v>3042.6680637625054</v>
      </c>
      <c r="AC4418" s="26">
        <v>0</v>
      </c>
      <c r="AD4418" s="26">
        <v>0</v>
      </c>
      <c r="AE4418" s="26">
        <v>8274.4283931020982</v>
      </c>
    </row>
    <row r="4419" spans="1:31" x14ac:dyDescent="0.3">
      <c r="A4419">
        <v>2771244</v>
      </c>
      <c r="B4419">
        <v>1</v>
      </c>
      <c r="C4419" t="s">
        <v>80</v>
      </c>
      <c r="D4419" t="s">
        <v>111</v>
      </c>
      <c r="E4419" t="s">
        <v>170</v>
      </c>
      <c r="F4419" t="s">
        <v>12387</v>
      </c>
      <c r="G4419" t="s">
        <v>186</v>
      </c>
      <c r="H4419" t="s">
        <v>135</v>
      </c>
      <c r="I4419" t="s">
        <v>136</v>
      </c>
      <c r="J4419" t="s">
        <v>137</v>
      </c>
      <c r="K4419" t="s">
        <v>187</v>
      </c>
      <c r="L4419" t="s">
        <v>12388</v>
      </c>
      <c r="M4419" t="s">
        <v>11118</v>
      </c>
      <c r="N4419" s="26">
        <v>0.94888888800000004</v>
      </c>
      <c r="O4419">
        <v>0</v>
      </c>
      <c r="P4419">
        <v>134</v>
      </c>
      <c r="Q4419">
        <v>0</v>
      </c>
      <c r="R4419">
        <v>0</v>
      </c>
      <c r="S4419">
        <v>0</v>
      </c>
      <c r="T4419">
        <v>8</v>
      </c>
      <c r="U4419">
        <v>0</v>
      </c>
      <c r="V4419">
        <v>0</v>
      </c>
      <c r="W4419" s="26">
        <v>0</v>
      </c>
      <c r="X4419" s="26">
        <v>38.384188207768304</v>
      </c>
      <c r="Y4419" s="26">
        <v>0</v>
      </c>
      <c r="Z4419" s="26">
        <v>0</v>
      </c>
      <c r="AA4419" s="26">
        <v>0</v>
      </c>
      <c r="AB4419" s="26">
        <v>13.650159303042901</v>
      </c>
      <c r="AC4419" s="26">
        <v>0</v>
      </c>
      <c r="AD4419" s="26">
        <v>0</v>
      </c>
      <c r="AE4419" s="26">
        <v>52.034347510811202</v>
      </c>
    </row>
    <row r="4420" spans="1:31" x14ac:dyDescent="0.3">
      <c r="A4420">
        <v>2771138</v>
      </c>
      <c r="B4420">
        <v>1</v>
      </c>
      <c r="C4420" t="s">
        <v>81</v>
      </c>
      <c r="D4420" t="s">
        <v>127</v>
      </c>
      <c r="E4420" t="s">
        <v>152</v>
      </c>
      <c r="F4420" t="s">
        <v>8111</v>
      </c>
      <c r="G4420" t="s">
        <v>159</v>
      </c>
      <c r="H4420" t="s">
        <v>149</v>
      </c>
      <c r="I4420" t="s">
        <v>136</v>
      </c>
      <c r="J4420" t="s">
        <v>137</v>
      </c>
      <c r="K4420" t="s">
        <v>138</v>
      </c>
      <c r="L4420" t="s">
        <v>12389</v>
      </c>
      <c r="M4420" t="s">
        <v>12390</v>
      </c>
      <c r="N4420" s="26">
        <v>7.8611110999999997E-2</v>
      </c>
      <c r="O4420">
        <v>0</v>
      </c>
      <c r="P4420">
        <v>0</v>
      </c>
      <c r="Q4420">
        <v>10</v>
      </c>
      <c r="R4420">
        <v>25</v>
      </c>
      <c r="S4420">
        <v>11</v>
      </c>
      <c r="T4420">
        <v>1</v>
      </c>
      <c r="U4420">
        <v>3</v>
      </c>
      <c r="V4420">
        <v>0</v>
      </c>
      <c r="W4420" s="26">
        <v>0</v>
      </c>
      <c r="X4420" s="26">
        <v>0</v>
      </c>
      <c r="Y4420" s="26">
        <v>4.0157522029695671E-2</v>
      </c>
      <c r="Z4420" s="26">
        <v>4.0481527466666667E-2</v>
      </c>
      <c r="AA4420" s="26">
        <v>9.4242425964360113</v>
      </c>
      <c r="AB4420" s="26">
        <v>0.10841094497023779</v>
      </c>
      <c r="AC4420" s="26">
        <v>6.3536422363097724</v>
      </c>
      <c r="AD4420" s="26">
        <v>0</v>
      </c>
      <c r="AE4420" s="26">
        <v>15.966934827212384</v>
      </c>
    </row>
    <row r="4421" spans="1:31" x14ac:dyDescent="0.3">
      <c r="A4421">
        <v>2771387</v>
      </c>
      <c r="B4421">
        <v>1</v>
      </c>
      <c r="C4421" t="s">
        <v>80</v>
      </c>
      <c r="D4421" t="s">
        <v>95</v>
      </c>
      <c r="E4421" t="s">
        <v>175</v>
      </c>
      <c r="F4421" t="s">
        <v>12391</v>
      </c>
      <c r="G4421" t="s">
        <v>186</v>
      </c>
      <c r="H4421" t="s">
        <v>149</v>
      </c>
      <c r="I4421" t="s">
        <v>136</v>
      </c>
      <c r="J4421" t="s">
        <v>137</v>
      </c>
      <c r="K4421" t="s">
        <v>187</v>
      </c>
      <c r="L4421" t="s">
        <v>12392</v>
      </c>
      <c r="M4421" t="s">
        <v>12393</v>
      </c>
      <c r="N4421" s="26">
        <v>7.2977777770000003</v>
      </c>
      <c r="O4421">
        <v>10</v>
      </c>
      <c r="P4421">
        <v>797</v>
      </c>
      <c r="Q4421">
        <v>0</v>
      </c>
      <c r="R4421">
        <v>16</v>
      </c>
      <c r="S4421">
        <v>12</v>
      </c>
      <c r="T4421">
        <v>92</v>
      </c>
      <c r="U4421">
        <v>1</v>
      </c>
      <c r="V4421">
        <v>0</v>
      </c>
      <c r="W4421" s="26">
        <v>110.27922526699733</v>
      </c>
      <c r="X4421" s="26">
        <v>902.02440869512259</v>
      </c>
      <c r="Y4421" s="26">
        <v>0</v>
      </c>
      <c r="Z4421" s="26">
        <v>9.3368896544050326</v>
      </c>
      <c r="AA4421" s="26">
        <v>925.91403935177937</v>
      </c>
      <c r="AB4421" s="26">
        <v>646.92345586098736</v>
      </c>
      <c r="AC4421" s="26">
        <v>1065.2346426129868</v>
      </c>
      <c r="AD4421" s="26">
        <v>0</v>
      </c>
      <c r="AE4421" s="26">
        <v>3659.7126614422787</v>
      </c>
    </row>
    <row r="4422" spans="1:31" x14ac:dyDescent="0.3">
      <c r="A4422">
        <v>2771184</v>
      </c>
      <c r="B4422">
        <v>1</v>
      </c>
      <c r="C4422" t="s">
        <v>81</v>
      </c>
      <c r="D4422" t="s">
        <v>123</v>
      </c>
      <c r="E4422" t="s">
        <v>157</v>
      </c>
      <c r="F4422" t="s">
        <v>12394</v>
      </c>
      <c r="G4422" t="s">
        <v>159</v>
      </c>
      <c r="H4422" t="s">
        <v>149</v>
      </c>
      <c r="I4422" t="s">
        <v>136</v>
      </c>
      <c r="J4422" t="s">
        <v>137</v>
      </c>
      <c r="K4422" t="s">
        <v>138</v>
      </c>
      <c r="L4422" t="s">
        <v>12395</v>
      </c>
      <c r="M4422" t="s">
        <v>12396</v>
      </c>
      <c r="N4422" s="26">
        <v>6.0530555550000003</v>
      </c>
      <c r="O4422">
        <v>0</v>
      </c>
      <c r="P4422">
        <v>0</v>
      </c>
      <c r="Q4422">
        <v>3</v>
      </c>
      <c r="R4422">
        <v>1</v>
      </c>
      <c r="S4422">
        <v>8</v>
      </c>
      <c r="T4422">
        <v>0</v>
      </c>
      <c r="U4422">
        <v>2</v>
      </c>
      <c r="V4422">
        <v>0</v>
      </c>
      <c r="W4422" s="26">
        <v>0</v>
      </c>
      <c r="X4422" s="26">
        <v>0</v>
      </c>
      <c r="Y4422" s="26">
        <v>2.3241545036799995</v>
      </c>
      <c r="Z4422" s="26">
        <v>0</v>
      </c>
      <c r="AA4422" s="26">
        <v>597.55768437209781</v>
      </c>
      <c r="AB4422" s="26">
        <v>0</v>
      </c>
      <c r="AC4422" s="26">
        <v>1422.3461615163737</v>
      </c>
      <c r="AD4422" s="26">
        <v>0</v>
      </c>
      <c r="AE4422" s="26">
        <v>2022.2280003921514</v>
      </c>
    </row>
    <row r="4423" spans="1:31" x14ac:dyDescent="0.3">
      <c r="A4423">
        <v>2771848</v>
      </c>
      <c r="B4423">
        <v>1</v>
      </c>
      <c r="C4423" t="s">
        <v>81</v>
      </c>
      <c r="D4423" t="s">
        <v>118</v>
      </c>
      <c r="E4423" t="s">
        <v>170</v>
      </c>
      <c r="F4423" t="s">
        <v>260</v>
      </c>
      <c r="G4423" t="s">
        <v>204</v>
      </c>
      <c r="H4423" t="s">
        <v>135</v>
      </c>
      <c r="I4423" t="s">
        <v>136</v>
      </c>
      <c r="J4423" t="s">
        <v>137</v>
      </c>
      <c r="K4423" t="s">
        <v>138</v>
      </c>
      <c r="L4423" t="s">
        <v>12397</v>
      </c>
      <c r="M4423" t="s">
        <v>12398</v>
      </c>
      <c r="N4423" s="26">
        <v>0.66972222199999998</v>
      </c>
      <c r="O4423">
        <v>0</v>
      </c>
      <c r="P4423">
        <v>151</v>
      </c>
      <c r="Q4423">
        <v>0</v>
      </c>
      <c r="R4423">
        <v>1</v>
      </c>
      <c r="S4423">
        <v>0</v>
      </c>
      <c r="T4423">
        <v>5</v>
      </c>
      <c r="U4423">
        <v>0</v>
      </c>
      <c r="V4423">
        <v>0</v>
      </c>
      <c r="W4423" s="26">
        <v>0</v>
      </c>
      <c r="X4423" s="26">
        <v>21.436329753477878</v>
      </c>
      <c r="Y4423" s="26">
        <v>0</v>
      </c>
      <c r="Z4423" s="26">
        <v>0</v>
      </c>
      <c r="AA4423" s="26">
        <v>0</v>
      </c>
      <c r="AB4423" s="26">
        <v>8.7559688945919673E-2</v>
      </c>
      <c r="AC4423" s="26">
        <v>0</v>
      </c>
      <c r="AD4423" s="26">
        <v>0</v>
      </c>
      <c r="AE4423" s="26">
        <v>21.523889442423798</v>
      </c>
    </row>
    <row r="4424" spans="1:31" x14ac:dyDescent="0.3">
      <c r="A4424">
        <v>2771725</v>
      </c>
      <c r="B4424">
        <v>1</v>
      </c>
      <c r="C4424" t="s">
        <v>81</v>
      </c>
      <c r="D4424" t="s">
        <v>120</v>
      </c>
      <c r="E4424" t="s">
        <v>141</v>
      </c>
      <c r="F4424" t="s">
        <v>12399</v>
      </c>
      <c r="G4424" t="s">
        <v>143</v>
      </c>
      <c r="H4424" t="s">
        <v>135</v>
      </c>
      <c r="I4424" t="s">
        <v>136</v>
      </c>
      <c r="J4424" t="s">
        <v>137</v>
      </c>
      <c r="K4424" t="s">
        <v>138</v>
      </c>
      <c r="L4424" t="s">
        <v>12400</v>
      </c>
      <c r="M4424" t="s">
        <v>12401</v>
      </c>
      <c r="N4424" s="26">
        <v>0.84638888800000001</v>
      </c>
      <c r="O4424">
        <v>0</v>
      </c>
      <c r="P4424">
        <v>253</v>
      </c>
      <c r="Q4424">
        <v>0</v>
      </c>
      <c r="R4424">
        <v>0</v>
      </c>
      <c r="S4424">
        <v>0</v>
      </c>
      <c r="T4424">
        <v>42</v>
      </c>
      <c r="U4424">
        <v>0</v>
      </c>
      <c r="V4424">
        <v>0</v>
      </c>
      <c r="W4424" s="26">
        <v>0</v>
      </c>
      <c r="X4424" s="26">
        <v>49.262031694900784</v>
      </c>
      <c r="Y4424" s="26">
        <v>0</v>
      </c>
      <c r="Z4424" s="26">
        <v>0</v>
      </c>
      <c r="AA4424" s="26">
        <v>0</v>
      </c>
      <c r="AB4424" s="26">
        <v>23.091968400957413</v>
      </c>
      <c r="AC4424" s="26">
        <v>0</v>
      </c>
      <c r="AD4424" s="26">
        <v>0</v>
      </c>
      <c r="AE4424" s="26">
        <v>72.354000095858197</v>
      </c>
    </row>
    <row r="4425" spans="1:31" x14ac:dyDescent="0.3">
      <c r="A4425">
        <v>2771493</v>
      </c>
      <c r="B4425">
        <v>1</v>
      </c>
      <c r="C4425" t="s">
        <v>80</v>
      </c>
      <c r="D4425" t="s">
        <v>105</v>
      </c>
      <c r="E4425" t="s">
        <v>170</v>
      </c>
      <c r="F4425" t="s">
        <v>12402</v>
      </c>
      <c r="G4425" t="s">
        <v>143</v>
      </c>
      <c r="H4425" t="s">
        <v>135</v>
      </c>
      <c r="I4425" t="s">
        <v>136</v>
      </c>
      <c r="J4425" t="s">
        <v>137</v>
      </c>
      <c r="K4425" t="s">
        <v>138</v>
      </c>
      <c r="L4425" t="s">
        <v>12403</v>
      </c>
      <c r="M4425" t="s">
        <v>12404</v>
      </c>
      <c r="N4425" s="26">
        <v>1.000555555</v>
      </c>
      <c r="O4425">
        <v>0</v>
      </c>
      <c r="P4425">
        <v>33</v>
      </c>
      <c r="Q4425">
        <v>0</v>
      </c>
      <c r="R4425">
        <v>0</v>
      </c>
      <c r="S4425">
        <v>0</v>
      </c>
      <c r="T4425">
        <v>3</v>
      </c>
      <c r="U4425">
        <v>0</v>
      </c>
      <c r="V4425">
        <v>0</v>
      </c>
      <c r="W4425" s="26">
        <v>0</v>
      </c>
      <c r="X4425" s="26">
        <v>10.166006215792185</v>
      </c>
      <c r="Y4425" s="26">
        <v>0</v>
      </c>
      <c r="Z4425" s="26">
        <v>0</v>
      </c>
      <c r="AA4425" s="26">
        <v>0</v>
      </c>
      <c r="AB4425" s="26">
        <v>6.4240125365112005E-2</v>
      </c>
      <c r="AC4425" s="26">
        <v>0</v>
      </c>
      <c r="AD4425" s="26">
        <v>0</v>
      </c>
      <c r="AE4425" s="26">
        <v>10.230246341157297</v>
      </c>
    </row>
    <row r="4426" spans="1:31" x14ac:dyDescent="0.3">
      <c r="A4426">
        <v>2771201</v>
      </c>
      <c r="B4426">
        <v>1</v>
      </c>
      <c r="C4426" t="s">
        <v>80</v>
      </c>
      <c r="D4426" t="s">
        <v>94</v>
      </c>
      <c r="E4426" t="s">
        <v>157</v>
      </c>
      <c r="F4426" t="s">
        <v>12405</v>
      </c>
      <c r="G4426" t="s">
        <v>159</v>
      </c>
      <c r="H4426" t="s">
        <v>149</v>
      </c>
      <c r="I4426" t="s">
        <v>136</v>
      </c>
      <c r="J4426" t="s">
        <v>137</v>
      </c>
      <c r="K4426" t="s">
        <v>138</v>
      </c>
      <c r="L4426" t="s">
        <v>12406</v>
      </c>
      <c r="M4426" t="s">
        <v>12407</v>
      </c>
      <c r="N4426" s="26">
        <v>0.174166666</v>
      </c>
      <c r="O4426">
        <v>0</v>
      </c>
      <c r="P4426">
        <v>217</v>
      </c>
      <c r="Q4426">
        <v>1</v>
      </c>
      <c r="R4426">
        <v>25</v>
      </c>
      <c r="S4426">
        <v>0</v>
      </c>
      <c r="T4426">
        <v>36</v>
      </c>
      <c r="U4426">
        <v>0</v>
      </c>
      <c r="V4426">
        <v>0</v>
      </c>
      <c r="W4426" s="26">
        <v>0</v>
      </c>
      <c r="X4426" s="26">
        <v>5.3035585756634092</v>
      </c>
      <c r="Y4426" s="26">
        <v>6.9515384106666661E-2</v>
      </c>
      <c r="Z4426" s="26">
        <v>0.6687950298465013</v>
      </c>
      <c r="AA4426" s="26">
        <v>0</v>
      </c>
      <c r="AB4426" s="26">
        <v>3.6135804285264288</v>
      </c>
      <c r="AC4426" s="26">
        <v>0</v>
      </c>
      <c r="AD4426" s="26">
        <v>0</v>
      </c>
      <c r="AE4426" s="26">
        <v>9.6554494181430055</v>
      </c>
    </row>
    <row r="4427" spans="1:31" x14ac:dyDescent="0.3">
      <c r="A4427">
        <v>2771178</v>
      </c>
      <c r="B4427">
        <v>1</v>
      </c>
      <c r="C4427" t="s">
        <v>81</v>
      </c>
      <c r="D4427" t="s">
        <v>116</v>
      </c>
      <c r="E4427" t="s">
        <v>157</v>
      </c>
      <c r="F4427" t="s">
        <v>3957</v>
      </c>
      <c r="G4427" t="s">
        <v>159</v>
      </c>
      <c r="H4427" t="s">
        <v>149</v>
      </c>
      <c r="I4427" t="s">
        <v>136</v>
      </c>
      <c r="J4427" t="s">
        <v>137</v>
      </c>
      <c r="K4427" t="s">
        <v>138</v>
      </c>
      <c r="L4427" t="s">
        <v>12363</v>
      </c>
      <c r="M4427" t="s">
        <v>12408</v>
      </c>
      <c r="N4427" s="26">
        <v>8.9722222000000004E-2</v>
      </c>
      <c r="O4427">
        <v>22</v>
      </c>
      <c r="P4427">
        <v>4297</v>
      </c>
      <c r="Q4427">
        <v>556</v>
      </c>
      <c r="R4427">
        <v>499</v>
      </c>
      <c r="S4427">
        <v>50</v>
      </c>
      <c r="T4427">
        <v>498</v>
      </c>
      <c r="U4427">
        <v>6</v>
      </c>
      <c r="V4427">
        <v>0</v>
      </c>
      <c r="W4427" s="26">
        <v>0.44121844711098823</v>
      </c>
      <c r="X4427" s="26">
        <v>49.015569772695585</v>
      </c>
      <c r="Y4427" s="26">
        <v>19.40390006642653</v>
      </c>
      <c r="Z4427" s="26">
        <v>4.1153003233413568</v>
      </c>
      <c r="AA4427" s="26">
        <v>54.227569532974968</v>
      </c>
      <c r="AB4427" s="26">
        <v>17.306206599352119</v>
      </c>
      <c r="AC4427" s="26">
        <v>11.468346130149593</v>
      </c>
      <c r="AD4427" s="26">
        <v>0</v>
      </c>
      <c r="AE4427" s="26">
        <v>155.97811087205116</v>
      </c>
    </row>
    <row r="4428" spans="1:31" x14ac:dyDescent="0.3">
      <c r="A4428">
        <v>2771224</v>
      </c>
      <c r="B4428">
        <v>1</v>
      </c>
      <c r="C4428" t="s">
        <v>80</v>
      </c>
      <c r="D4428" t="s">
        <v>83</v>
      </c>
      <c r="E4428" t="s">
        <v>175</v>
      </c>
      <c r="F4428" t="s">
        <v>12409</v>
      </c>
      <c r="G4428" t="s">
        <v>159</v>
      </c>
      <c r="H4428" t="s">
        <v>149</v>
      </c>
      <c r="I4428" t="s">
        <v>136</v>
      </c>
      <c r="J4428" t="s">
        <v>137</v>
      </c>
      <c r="K4428" t="s">
        <v>138</v>
      </c>
      <c r="L4428" t="s">
        <v>12410</v>
      </c>
      <c r="M4428" t="s">
        <v>12411</v>
      </c>
      <c r="N4428" s="26">
        <v>0.17833333300000001</v>
      </c>
      <c r="O4428">
        <v>0</v>
      </c>
      <c r="P4428">
        <v>7089</v>
      </c>
      <c r="Q4428">
        <v>0</v>
      </c>
      <c r="R4428">
        <v>0</v>
      </c>
      <c r="S4428">
        <v>6</v>
      </c>
      <c r="T4428">
        <v>783</v>
      </c>
      <c r="U4428">
        <v>2</v>
      </c>
      <c r="V4428">
        <v>11</v>
      </c>
      <c r="W4428" s="26">
        <v>0</v>
      </c>
      <c r="X4428" s="26">
        <v>369.57368067674759</v>
      </c>
      <c r="Y4428" s="26">
        <v>0</v>
      </c>
      <c r="Z4428" s="26">
        <v>0</v>
      </c>
      <c r="AA4428" s="26">
        <v>472.50092561489788</v>
      </c>
      <c r="AB4428" s="26">
        <v>143.97342177202725</v>
      </c>
      <c r="AC4428" s="26">
        <v>46.615640241285625</v>
      </c>
      <c r="AD4428" s="26">
        <v>85.053654771887238</v>
      </c>
      <c r="AE4428" s="26">
        <v>1117.7173230768456</v>
      </c>
    </row>
    <row r="4429" spans="1:31" x14ac:dyDescent="0.3">
      <c r="A4429">
        <v>2771410</v>
      </c>
      <c r="B4429">
        <v>1</v>
      </c>
      <c r="C4429" t="s">
        <v>80</v>
      </c>
      <c r="D4429" t="s">
        <v>101</v>
      </c>
      <c r="E4429" t="s">
        <v>141</v>
      </c>
      <c r="F4429" t="s">
        <v>12412</v>
      </c>
      <c r="G4429" t="s">
        <v>628</v>
      </c>
      <c r="H4429" t="s">
        <v>135</v>
      </c>
      <c r="I4429" t="s">
        <v>136</v>
      </c>
      <c r="J4429" t="s">
        <v>137</v>
      </c>
      <c r="K4429" t="s">
        <v>187</v>
      </c>
      <c r="L4429" t="s">
        <v>12413</v>
      </c>
      <c r="M4429" t="s">
        <v>12414</v>
      </c>
      <c r="N4429" s="26">
        <v>7.3313888880000002</v>
      </c>
      <c r="O4429">
        <v>0</v>
      </c>
      <c r="P4429">
        <v>142</v>
      </c>
      <c r="Q4429">
        <v>0</v>
      </c>
      <c r="R4429">
        <v>0</v>
      </c>
      <c r="S4429">
        <v>0</v>
      </c>
      <c r="T4429">
        <v>4</v>
      </c>
      <c r="U4429">
        <v>0</v>
      </c>
      <c r="V4429">
        <v>0</v>
      </c>
      <c r="W4429" s="26">
        <v>0</v>
      </c>
      <c r="X4429" s="26">
        <v>118.9320599125838</v>
      </c>
      <c r="Y4429" s="26">
        <v>0</v>
      </c>
      <c r="Z4429" s="26">
        <v>0</v>
      </c>
      <c r="AA4429" s="26">
        <v>0</v>
      </c>
      <c r="AB4429" s="26">
        <v>23.367621187339378</v>
      </c>
      <c r="AC4429" s="26">
        <v>0</v>
      </c>
      <c r="AD4429" s="26">
        <v>0</v>
      </c>
      <c r="AE4429" s="26">
        <v>142.29968109992316</v>
      </c>
    </row>
    <row r="4430" spans="1:31" x14ac:dyDescent="0.3">
      <c r="A4430">
        <v>2771161</v>
      </c>
      <c r="B4430">
        <v>1</v>
      </c>
      <c r="C4430" t="s">
        <v>80</v>
      </c>
      <c r="D4430" t="s">
        <v>101</v>
      </c>
      <c r="E4430" t="s">
        <v>157</v>
      </c>
      <c r="F4430" t="s">
        <v>7972</v>
      </c>
      <c r="G4430" t="s">
        <v>159</v>
      </c>
      <c r="H4430" t="s">
        <v>149</v>
      </c>
      <c r="I4430" t="s">
        <v>136</v>
      </c>
      <c r="J4430" t="s">
        <v>137</v>
      </c>
      <c r="K4430" t="s">
        <v>138</v>
      </c>
      <c r="L4430" t="s">
        <v>12415</v>
      </c>
      <c r="M4430" t="s">
        <v>12416</v>
      </c>
      <c r="N4430" s="26">
        <v>8.3333332999999996E-2</v>
      </c>
      <c r="O4430">
        <v>5</v>
      </c>
      <c r="P4430">
        <v>0</v>
      </c>
      <c r="Q4430">
        <v>2</v>
      </c>
      <c r="R4430">
        <v>0</v>
      </c>
      <c r="S4430">
        <v>20</v>
      </c>
      <c r="T4430">
        <v>0</v>
      </c>
      <c r="U4430">
        <v>0</v>
      </c>
      <c r="V4430">
        <v>0</v>
      </c>
      <c r="W4430" s="26">
        <v>2.7233925374890671</v>
      </c>
      <c r="X4430" s="26">
        <v>0</v>
      </c>
      <c r="Y4430" s="26">
        <v>0.20146491726021667</v>
      </c>
      <c r="Z4430" s="26">
        <v>0</v>
      </c>
      <c r="AA4430" s="26">
        <v>2.2332005135520498</v>
      </c>
      <c r="AB4430" s="26">
        <v>0</v>
      </c>
      <c r="AC4430" s="26">
        <v>0</v>
      </c>
      <c r="AD4430" s="26">
        <v>0</v>
      </c>
      <c r="AE4430" s="26">
        <v>5.1580579683013337</v>
      </c>
    </row>
    <row r="4431" spans="1:31" x14ac:dyDescent="0.3">
      <c r="A4431">
        <v>2771808</v>
      </c>
      <c r="B4431">
        <v>1</v>
      </c>
      <c r="C4431" t="s">
        <v>80</v>
      </c>
      <c r="D4431" t="s">
        <v>94</v>
      </c>
      <c r="E4431" t="s">
        <v>170</v>
      </c>
      <c r="F4431" t="s">
        <v>12417</v>
      </c>
      <c r="G4431" t="s">
        <v>204</v>
      </c>
      <c r="H4431" t="s">
        <v>135</v>
      </c>
      <c r="I4431" t="s">
        <v>136</v>
      </c>
      <c r="J4431" t="s">
        <v>137</v>
      </c>
      <c r="K4431" t="s">
        <v>138</v>
      </c>
      <c r="L4431" t="s">
        <v>12418</v>
      </c>
      <c r="M4431" t="s">
        <v>12419</v>
      </c>
      <c r="N4431" s="26">
        <v>1.5794444439999999</v>
      </c>
      <c r="O4431">
        <v>0</v>
      </c>
      <c r="P4431">
        <v>162</v>
      </c>
      <c r="Q4431">
        <v>0</v>
      </c>
      <c r="R4431">
        <v>0</v>
      </c>
      <c r="S4431">
        <v>0</v>
      </c>
      <c r="T4431">
        <v>3</v>
      </c>
      <c r="U4431">
        <v>0</v>
      </c>
      <c r="V4431">
        <v>0</v>
      </c>
      <c r="W4431" s="26">
        <v>0</v>
      </c>
      <c r="X4431" s="26">
        <v>49.347683901942752</v>
      </c>
      <c r="Y4431" s="26">
        <v>0</v>
      </c>
      <c r="Z4431" s="26">
        <v>0</v>
      </c>
      <c r="AA4431" s="26">
        <v>0</v>
      </c>
      <c r="AB4431" s="26">
        <v>3.8060130073895713</v>
      </c>
      <c r="AC4431" s="26">
        <v>0</v>
      </c>
      <c r="AD4431" s="26">
        <v>0</v>
      </c>
      <c r="AE4431" s="26">
        <v>53.153696909332325</v>
      </c>
    </row>
    <row r="4432" spans="1:31" x14ac:dyDescent="0.3">
      <c r="A4432">
        <v>2771788</v>
      </c>
      <c r="B4432">
        <v>1</v>
      </c>
      <c r="C4432" t="s">
        <v>80</v>
      </c>
      <c r="D4432" t="s">
        <v>82</v>
      </c>
      <c r="E4432" t="s">
        <v>132</v>
      </c>
      <c r="F4432" t="s">
        <v>12420</v>
      </c>
      <c r="G4432" t="s">
        <v>134</v>
      </c>
      <c r="H4432" t="s">
        <v>135</v>
      </c>
      <c r="I4432" t="s">
        <v>136</v>
      </c>
      <c r="J4432" t="s">
        <v>137</v>
      </c>
      <c r="K4432" t="s">
        <v>138</v>
      </c>
      <c r="L4432" t="s">
        <v>12421</v>
      </c>
      <c r="M4432" t="s">
        <v>12422</v>
      </c>
      <c r="N4432" s="26">
        <v>2.324166666</v>
      </c>
      <c r="O4432">
        <v>0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 s="26">
        <v>0</v>
      </c>
      <c r="X4432" s="26">
        <v>0.58686678813888893</v>
      </c>
      <c r="Y4432" s="26">
        <v>0</v>
      </c>
      <c r="Z4432" s="26">
        <v>0</v>
      </c>
      <c r="AA4432" s="26">
        <v>0</v>
      </c>
      <c r="AB4432" s="26">
        <v>0</v>
      </c>
      <c r="AC4432" s="26">
        <v>0</v>
      </c>
      <c r="AD4432" s="26">
        <v>0</v>
      </c>
      <c r="AE4432" s="26">
        <v>0.58686678813888893</v>
      </c>
    </row>
    <row r="4433" spans="1:31" x14ac:dyDescent="0.3">
      <c r="A4433">
        <v>2771476</v>
      </c>
      <c r="B4433">
        <v>1</v>
      </c>
      <c r="C4433" t="s">
        <v>80</v>
      </c>
      <c r="D4433" t="s">
        <v>104</v>
      </c>
      <c r="E4433" t="s">
        <v>146</v>
      </c>
      <c r="F4433" t="s">
        <v>12423</v>
      </c>
      <c r="G4433" t="s">
        <v>148</v>
      </c>
      <c r="H4433" t="s">
        <v>149</v>
      </c>
      <c r="I4433" t="s">
        <v>136</v>
      </c>
      <c r="J4433" t="s">
        <v>137</v>
      </c>
      <c r="K4433" t="s">
        <v>138</v>
      </c>
      <c r="L4433" t="s">
        <v>12424</v>
      </c>
      <c r="M4433" t="s">
        <v>12425</v>
      </c>
      <c r="N4433" s="26">
        <v>4.7313888879999997</v>
      </c>
      <c r="O4433">
        <v>0</v>
      </c>
      <c r="P4433">
        <v>15</v>
      </c>
      <c r="Q4433">
        <v>1</v>
      </c>
      <c r="R4433">
        <v>5</v>
      </c>
      <c r="S4433">
        <v>2</v>
      </c>
      <c r="T4433">
        <v>17</v>
      </c>
      <c r="U4433">
        <v>0</v>
      </c>
      <c r="V4433">
        <v>0</v>
      </c>
      <c r="W4433" s="26">
        <v>0</v>
      </c>
      <c r="X4433" s="26">
        <v>7.4609126929746257</v>
      </c>
      <c r="Y4433" s="26">
        <v>6.9644706461872712</v>
      </c>
      <c r="Z4433" s="26">
        <v>2.6945679669059777</v>
      </c>
      <c r="AA4433" s="26">
        <v>390.7482862479352</v>
      </c>
      <c r="AB4433" s="26">
        <v>13.238859747710013</v>
      </c>
      <c r="AC4433" s="26">
        <v>0</v>
      </c>
      <c r="AD4433" s="26">
        <v>0</v>
      </c>
      <c r="AE4433" s="26">
        <v>421.10709730171311</v>
      </c>
    </row>
    <row r="4434" spans="1:31" x14ac:dyDescent="0.3">
      <c r="A4434">
        <v>2771247</v>
      </c>
      <c r="B4434">
        <v>1</v>
      </c>
      <c r="C4434" t="s">
        <v>80</v>
      </c>
      <c r="D4434" t="s">
        <v>99</v>
      </c>
      <c r="E4434" t="s">
        <v>141</v>
      </c>
      <c r="F4434" t="s">
        <v>11016</v>
      </c>
      <c r="G4434" t="s">
        <v>186</v>
      </c>
      <c r="H4434" t="s">
        <v>135</v>
      </c>
      <c r="I4434" t="s">
        <v>136</v>
      </c>
      <c r="J4434" t="s">
        <v>137</v>
      </c>
      <c r="K4434" t="s">
        <v>187</v>
      </c>
      <c r="L4434" t="s">
        <v>12426</v>
      </c>
      <c r="M4434" t="s">
        <v>12427</v>
      </c>
      <c r="N4434" s="26">
        <v>8.165277777</v>
      </c>
      <c r="O4434">
        <v>0</v>
      </c>
      <c r="P4434">
        <v>82</v>
      </c>
      <c r="Q4434">
        <v>0</v>
      </c>
      <c r="R4434">
        <v>16</v>
      </c>
      <c r="S4434">
        <v>0</v>
      </c>
      <c r="T4434">
        <v>16</v>
      </c>
      <c r="U4434">
        <v>0</v>
      </c>
      <c r="V4434">
        <v>0</v>
      </c>
      <c r="W4434" s="26">
        <v>0</v>
      </c>
      <c r="X4434" s="26">
        <v>31.299010108054951</v>
      </c>
      <c r="Y4434" s="26">
        <v>0</v>
      </c>
      <c r="Z4434" s="26">
        <v>1.2871177013985033</v>
      </c>
      <c r="AA4434" s="26">
        <v>0</v>
      </c>
      <c r="AB4434" s="26">
        <v>15.494802717923761</v>
      </c>
      <c r="AC4434" s="26">
        <v>0</v>
      </c>
      <c r="AD4434" s="26">
        <v>0</v>
      </c>
      <c r="AE4434" s="26">
        <v>48.080930527377213</v>
      </c>
    </row>
    <row r="4435" spans="1:31" x14ac:dyDescent="0.3">
      <c r="A4435">
        <v>2771888</v>
      </c>
      <c r="B4435">
        <v>1</v>
      </c>
      <c r="C4435" t="s">
        <v>81</v>
      </c>
      <c r="D4435" t="s">
        <v>128</v>
      </c>
      <c r="E4435" t="s">
        <v>141</v>
      </c>
      <c r="F4435" t="s">
        <v>11802</v>
      </c>
      <c r="G4435" t="s">
        <v>344</v>
      </c>
      <c r="H4435" t="s">
        <v>135</v>
      </c>
      <c r="I4435" t="s">
        <v>136</v>
      </c>
      <c r="J4435" t="s">
        <v>137</v>
      </c>
      <c r="K4435" t="s">
        <v>138</v>
      </c>
      <c r="L4435" t="s">
        <v>12428</v>
      </c>
      <c r="M4435" t="s">
        <v>12429</v>
      </c>
      <c r="N4435" s="26">
        <v>4.1322222220000002</v>
      </c>
      <c r="O4435">
        <v>0</v>
      </c>
      <c r="P4435">
        <v>324</v>
      </c>
      <c r="Q4435">
        <v>0</v>
      </c>
      <c r="R4435">
        <v>4</v>
      </c>
      <c r="S4435">
        <v>0</v>
      </c>
      <c r="T4435">
        <v>26</v>
      </c>
      <c r="U4435">
        <v>0</v>
      </c>
      <c r="V4435">
        <v>0</v>
      </c>
      <c r="W4435" s="26">
        <v>0</v>
      </c>
      <c r="X4435" s="26">
        <v>172.99291458307894</v>
      </c>
      <c r="Y4435" s="26">
        <v>0</v>
      </c>
      <c r="Z4435" s="26">
        <v>1.2693756598044443</v>
      </c>
      <c r="AA4435" s="26">
        <v>0</v>
      </c>
      <c r="AB4435" s="26">
        <v>48.76487307655696</v>
      </c>
      <c r="AC4435" s="26">
        <v>0</v>
      </c>
      <c r="AD4435" s="26">
        <v>0</v>
      </c>
      <c r="AE4435" s="26">
        <v>223.02716331944035</v>
      </c>
    </row>
    <row r="4436" spans="1:31" x14ac:dyDescent="0.3">
      <c r="A4436">
        <v>2771284</v>
      </c>
      <c r="B4436">
        <v>1</v>
      </c>
      <c r="C4436" t="s">
        <v>80</v>
      </c>
      <c r="D4436" t="s">
        <v>104</v>
      </c>
      <c r="E4436" t="s">
        <v>146</v>
      </c>
      <c r="F4436" t="s">
        <v>12430</v>
      </c>
      <c r="G4436" t="s">
        <v>159</v>
      </c>
      <c r="H4436" t="s">
        <v>149</v>
      </c>
      <c r="I4436" t="s">
        <v>136</v>
      </c>
      <c r="J4436" t="s">
        <v>137</v>
      </c>
      <c r="K4436" t="s">
        <v>138</v>
      </c>
      <c r="L4436" t="s">
        <v>12431</v>
      </c>
      <c r="M4436" t="s">
        <v>12432</v>
      </c>
      <c r="N4436" s="26">
        <v>1.2</v>
      </c>
      <c r="O4436">
        <v>0</v>
      </c>
      <c r="P4436">
        <v>0</v>
      </c>
      <c r="Q4436">
        <v>0</v>
      </c>
      <c r="R4436">
        <v>0</v>
      </c>
      <c r="S4436">
        <v>2</v>
      </c>
      <c r="T4436">
        <v>1</v>
      </c>
      <c r="U4436">
        <v>7</v>
      </c>
      <c r="V4436">
        <v>1</v>
      </c>
      <c r="W4436" s="26">
        <v>0</v>
      </c>
      <c r="X4436" s="26">
        <v>0</v>
      </c>
      <c r="Y4436" s="26">
        <v>0</v>
      </c>
      <c r="Z4436" s="26">
        <v>0</v>
      </c>
      <c r="AA4436" s="26">
        <v>9.0291528980190972</v>
      </c>
      <c r="AB4436" s="26">
        <v>4.7662142063098337E-2</v>
      </c>
      <c r="AC4436" s="26">
        <v>3939.7434796096045</v>
      </c>
      <c r="AD4436" s="26">
        <v>47.180714685900377</v>
      </c>
      <c r="AE4436" s="26">
        <v>3996.0010093355872</v>
      </c>
    </row>
    <row r="4437" spans="1:31" x14ac:dyDescent="0.3">
      <c r="A4437">
        <v>2771825</v>
      </c>
      <c r="B4437">
        <v>1</v>
      </c>
      <c r="C4437" t="s">
        <v>80</v>
      </c>
      <c r="D4437" t="s">
        <v>95</v>
      </c>
      <c r="E4437" t="s">
        <v>170</v>
      </c>
      <c r="F4437" t="s">
        <v>12433</v>
      </c>
      <c r="G4437" t="s">
        <v>143</v>
      </c>
      <c r="H4437" t="s">
        <v>135</v>
      </c>
      <c r="I4437" t="s">
        <v>136</v>
      </c>
      <c r="J4437" t="s">
        <v>137</v>
      </c>
      <c r="K4437" t="s">
        <v>138</v>
      </c>
      <c r="L4437" t="s">
        <v>12434</v>
      </c>
      <c r="M4437" t="s">
        <v>12435</v>
      </c>
      <c r="N4437" s="26">
        <v>1.8577777769999999</v>
      </c>
      <c r="O4437">
        <v>0</v>
      </c>
      <c r="P4437">
        <v>173</v>
      </c>
      <c r="Q4437">
        <v>0</v>
      </c>
      <c r="R4437">
        <v>0</v>
      </c>
      <c r="S4437">
        <v>0</v>
      </c>
      <c r="T4437">
        <v>5</v>
      </c>
      <c r="U4437">
        <v>0</v>
      </c>
      <c r="V4437">
        <v>0</v>
      </c>
      <c r="W4437" s="26">
        <v>0</v>
      </c>
      <c r="X4437" s="26">
        <v>75.273328198578312</v>
      </c>
      <c r="Y4437" s="26">
        <v>0</v>
      </c>
      <c r="Z4437" s="26">
        <v>0</v>
      </c>
      <c r="AA4437" s="26">
        <v>0</v>
      </c>
      <c r="AB4437" s="26">
        <v>1.1697096295175184</v>
      </c>
      <c r="AC4437" s="26">
        <v>0</v>
      </c>
      <c r="AD4437" s="26">
        <v>0</v>
      </c>
      <c r="AE4437" s="26">
        <v>76.443037828095825</v>
      </c>
    </row>
    <row r="4438" spans="1:31" x14ac:dyDescent="0.3">
      <c r="A4438">
        <v>2773466</v>
      </c>
      <c r="B4438">
        <v>1</v>
      </c>
      <c r="C4438" t="s">
        <v>81</v>
      </c>
      <c r="D4438" t="s">
        <v>128</v>
      </c>
      <c r="E4438" t="s">
        <v>132</v>
      </c>
      <c r="F4438" t="s">
        <v>2428</v>
      </c>
      <c r="G4438" t="s">
        <v>134</v>
      </c>
      <c r="H4438" t="s">
        <v>135</v>
      </c>
      <c r="I4438" t="s">
        <v>136</v>
      </c>
      <c r="J4438" t="s">
        <v>137</v>
      </c>
      <c r="K4438" t="s">
        <v>138</v>
      </c>
      <c r="L4438" t="s">
        <v>12436</v>
      </c>
      <c r="M4438" t="s">
        <v>12437</v>
      </c>
      <c r="N4438" s="26">
        <v>3.7380555549999999</v>
      </c>
      <c r="O4438">
        <v>0</v>
      </c>
      <c r="P4438">
        <v>11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 s="26">
        <v>0</v>
      </c>
      <c r="X4438" s="26">
        <v>11.120971609132731</v>
      </c>
      <c r="Y4438" s="26">
        <v>0</v>
      </c>
      <c r="Z4438" s="26">
        <v>0</v>
      </c>
      <c r="AA4438" s="26">
        <v>0</v>
      </c>
      <c r="AB4438" s="26">
        <v>0</v>
      </c>
      <c r="AC4438" s="26">
        <v>0</v>
      </c>
      <c r="AD4438" s="26">
        <v>0</v>
      </c>
      <c r="AE4438" s="26">
        <v>11.120971609132731</v>
      </c>
    </row>
    <row r="4439" spans="1:31" x14ac:dyDescent="0.3">
      <c r="A4439">
        <v>2772968</v>
      </c>
      <c r="B4439">
        <v>1</v>
      </c>
      <c r="C4439" t="s">
        <v>80</v>
      </c>
      <c r="D4439" t="s">
        <v>90</v>
      </c>
      <c r="E4439" t="s">
        <v>132</v>
      </c>
      <c r="F4439" t="s">
        <v>12438</v>
      </c>
      <c r="G4439" t="s">
        <v>134</v>
      </c>
      <c r="H4439" t="s">
        <v>135</v>
      </c>
      <c r="I4439" t="s">
        <v>136</v>
      </c>
      <c r="J4439" t="s">
        <v>137</v>
      </c>
      <c r="K4439" t="s">
        <v>138</v>
      </c>
      <c r="L4439" t="s">
        <v>12439</v>
      </c>
      <c r="M4439" t="s">
        <v>12440</v>
      </c>
      <c r="N4439" s="26">
        <v>7.1902777770000004</v>
      </c>
      <c r="O4439">
        <v>0</v>
      </c>
      <c r="P4439">
        <v>13</v>
      </c>
      <c r="Q4439">
        <v>0</v>
      </c>
      <c r="R4439">
        <v>0</v>
      </c>
      <c r="S4439">
        <v>0</v>
      </c>
      <c r="T4439">
        <v>2</v>
      </c>
      <c r="U4439">
        <v>0</v>
      </c>
      <c r="V4439">
        <v>0</v>
      </c>
      <c r="W4439" s="26">
        <v>0</v>
      </c>
      <c r="X4439" s="26">
        <v>23.494235474864883</v>
      </c>
      <c r="Y4439" s="26">
        <v>0</v>
      </c>
      <c r="Z4439" s="26">
        <v>0</v>
      </c>
      <c r="AA4439" s="26">
        <v>0</v>
      </c>
      <c r="AB4439" s="26">
        <v>22.115133537639906</v>
      </c>
      <c r="AC4439" s="26">
        <v>0</v>
      </c>
      <c r="AD4439" s="26">
        <v>0</v>
      </c>
      <c r="AE4439" s="26">
        <v>45.609369012504786</v>
      </c>
    </row>
    <row r="4440" spans="1:31" x14ac:dyDescent="0.3">
      <c r="A4440">
        <v>2772905</v>
      </c>
      <c r="B4440">
        <v>1</v>
      </c>
      <c r="C4440" t="s">
        <v>80</v>
      </c>
      <c r="D4440" t="s">
        <v>96</v>
      </c>
      <c r="E4440" t="s">
        <v>166</v>
      </c>
      <c r="F4440" t="s">
        <v>12441</v>
      </c>
      <c r="G4440" t="s">
        <v>204</v>
      </c>
      <c r="H4440" t="s">
        <v>135</v>
      </c>
      <c r="I4440" t="s">
        <v>136</v>
      </c>
      <c r="J4440" t="s">
        <v>137</v>
      </c>
      <c r="K4440" t="s">
        <v>138</v>
      </c>
      <c r="L4440" t="s">
        <v>12442</v>
      </c>
      <c r="M4440" t="s">
        <v>12443</v>
      </c>
      <c r="N4440" s="26">
        <v>0.778888888</v>
      </c>
      <c r="O4440">
        <v>0</v>
      </c>
      <c r="P4440">
        <v>2</v>
      </c>
      <c r="Q4440">
        <v>0</v>
      </c>
      <c r="R4440">
        <v>0</v>
      </c>
      <c r="S4440">
        <v>0</v>
      </c>
      <c r="T4440">
        <v>13</v>
      </c>
      <c r="U4440">
        <v>0</v>
      </c>
      <c r="V4440">
        <v>0</v>
      </c>
      <c r="W4440" s="26">
        <v>0</v>
      </c>
      <c r="X4440" s="26">
        <v>2.2534488321612121</v>
      </c>
      <c r="Y4440" s="26">
        <v>0</v>
      </c>
      <c r="Z4440" s="26">
        <v>0</v>
      </c>
      <c r="AA4440" s="26">
        <v>0</v>
      </c>
      <c r="AB4440" s="26">
        <v>39.813167806507593</v>
      </c>
      <c r="AC4440" s="26">
        <v>0</v>
      </c>
      <c r="AD4440" s="26">
        <v>0</v>
      </c>
      <c r="AE4440" s="26">
        <v>42.066616638668805</v>
      </c>
    </row>
    <row r="4441" spans="1:31" x14ac:dyDescent="0.3">
      <c r="A4441">
        <v>2772713</v>
      </c>
      <c r="B4441">
        <v>1</v>
      </c>
      <c r="C4441" t="s">
        <v>80</v>
      </c>
      <c r="D4441" t="s">
        <v>101</v>
      </c>
      <c r="E4441" t="s">
        <v>157</v>
      </c>
      <c r="F4441" t="s">
        <v>7972</v>
      </c>
      <c r="G4441" t="s">
        <v>159</v>
      </c>
      <c r="H4441" t="s">
        <v>149</v>
      </c>
      <c r="I4441" t="s">
        <v>136</v>
      </c>
      <c r="J4441" t="s">
        <v>137</v>
      </c>
      <c r="K4441" t="s">
        <v>138</v>
      </c>
      <c r="L4441" t="s">
        <v>12444</v>
      </c>
      <c r="M4441" t="s">
        <v>12445</v>
      </c>
      <c r="N4441" s="26">
        <v>0.273888888</v>
      </c>
      <c r="O4441">
        <v>5</v>
      </c>
      <c r="P4441">
        <v>0</v>
      </c>
      <c r="Q4441">
        <v>2</v>
      </c>
      <c r="R4441">
        <v>0</v>
      </c>
      <c r="S4441">
        <v>20</v>
      </c>
      <c r="T4441">
        <v>0</v>
      </c>
      <c r="U4441">
        <v>0</v>
      </c>
      <c r="V4441">
        <v>0</v>
      </c>
      <c r="W4441" s="26">
        <v>8.9201314756789749</v>
      </c>
      <c r="X4441" s="26">
        <v>0</v>
      </c>
      <c r="Y4441" s="26">
        <v>0.63354154573775157</v>
      </c>
      <c r="Z4441" s="26">
        <v>0</v>
      </c>
      <c r="AA4441" s="26">
        <v>6.5036461882223033</v>
      </c>
      <c r="AB4441" s="26">
        <v>0</v>
      </c>
      <c r="AC4441" s="26">
        <v>0</v>
      </c>
      <c r="AD4441" s="26">
        <v>0</v>
      </c>
      <c r="AE4441" s="26">
        <v>16.057319209639029</v>
      </c>
    </row>
    <row r="4442" spans="1:31" x14ac:dyDescent="0.3">
      <c r="A4442">
        <v>2772862</v>
      </c>
      <c r="B4442">
        <v>1</v>
      </c>
      <c r="C4442" t="s">
        <v>80</v>
      </c>
      <c r="D4442" t="s">
        <v>94</v>
      </c>
      <c r="E4442" t="s">
        <v>157</v>
      </c>
      <c r="F4442" t="s">
        <v>7932</v>
      </c>
      <c r="G4442" t="s">
        <v>159</v>
      </c>
      <c r="H4442" t="s">
        <v>149</v>
      </c>
      <c r="I4442" t="s">
        <v>136</v>
      </c>
      <c r="J4442" t="s">
        <v>137</v>
      </c>
      <c r="K4442" t="s">
        <v>138</v>
      </c>
      <c r="L4442" t="s">
        <v>12446</v>
      </c>
      <c r="M4442" t="s">
        <v>12447</v>
      </c>
      <c r="N4442" s="26">
        <v>0.115555555</v>
      </c>
      <c r="O4442">
        <v>0</v>
      </c>
      <c r="P4442">
        <v>146</v>
      </c>
      <c r="Q4442">
        <v>1</v>
      </c>
      <c r="R4442">
        <v>7</v>
      </c>
      <c r="S4442">
        <v>13</v>
      </c>
      <c r="T4442">
        <v>20</v>
      </c>
      <c r="U4442">
        <v>4</v>
      </c>
      <c r="V4442">
        <v>0</v>
      </c>
      <c r="W4442" s="26">
        <v>0</v>
      </c>
      <c r="X4442" s="26">
        <v>3.1419327332673954</v>
      </c>
      <c r="Y4442" s="26">
        <v>24.080999942046805</v>
      </c>
      <c r="Z4442" s="26">
        <v>0.23148346305905598</v>
      </c>
      <c r="AA4442" s="26">
        <v>27.621179774453317</v>
      </c>
      <c r="AB4442" s="26">
        <v>2.7630918424442674</v>
      </c>
      <c r="AC4442" s="26">
        <v>245.06497809320018</v>
      </c>
      <c r="AD4442" s="26">
        <v>0</v>
      </c>
      <c r="AE4442" s="26">
        <v>302.90366584847101</v>
      </c>
    </row>
    <row r="4443" spans="1:31" x14ac:dyDescent="0.3">
      <c r="A4443">
        <v>2773403</v>
      </c>
      <c r="B4443">
        <v>1</v>
      </c>
      <c r="C4443" t="s">
        <v>81</v>
      </c>
      <c r="D4443" t="s">
        <v>128</v>
      </c>
      <c r="E4443" t="s">
        <v>132</v>
      </c>
      <c r="F4443" t="s">
        <v>12448</v>
      </c>
      <c r="G4443" t="s">
        <v>134</v>
      </c>
      <c r="H4443" t="s">
        <v>135</v>
      </c>
      <c r="I4443" t="s">
        <v>136</v>
      </c>
      <c r="J4443" t="s">
        <v>137</v>
      </c>
      <c r="K4443" t="s">
        <v>138</v>
      </c>
      <c r="L4443" t="s">
        <v>12449</v>
      </c>
      <c r="M4443" t="s">
        <v>12450</v>
      </c>
      <c r="N4443" s="26">
        <v>1.448611111</v>
      </c>
      <c r="O4443">
        <v>0</v>
      </c>
      <c r="P4443">
        <v>10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 s="26">
        <v>0</v>
      </c>
      <c r="X4443" s="26">
        <v>2.5802727202652518</v>
      </c>
      <c r="Y4443" s="26">
        <v>0</v>
      </c>
      <c r="Z4443" s="26">
        <v>0</v>
      </c>
      <c r="AA4443" s="26">
        <v>0</v>
      </c>
      <c r="AB4443" s="26">
        <v>0</v>
      </c>
      <c r="AC4443" s="26">
        <v>0</v>
      </c>
      <c r="AD4443" s="26">
        <v>0</v>
      </c>
      <c r="AE4443" s="26">
        <v>2.5802727202652518</v>
      </c>
    </row>
    <row r="4444" spans="1:31" x14ac:dyDescent="0.3">
      <c r="A4444">
        <v>2772722</v>
      </c>
      <c r="B4444">
        <v>1</v>
      </c>
      <c r="C4444" t="s">
        <v>80</v>
      </c>
      <c r="D4444" t="s">
        <v>82</v>
      </c>
      <c r="E4444" t="s">
        <v>166</v>
      </c>
      <c r="F4444" t="s">
        <v>12451</v>
      </c>
      <c r="G4444" t="s">
        <v>204</v>
      </c>
      <c r="H4444" t="s">
        <v>135</v>
      </c>
      <c r="I4444" t="s">
        <v>136</v>
      </c>
      <c r="J4444" t="s">
        <v>137</v>
      </c>
      <c r="K4444" t="s">
        <v>138</v>
      </c>
      <c r="L4444" t="s">
        <v>12452</v>
      </c>
      <c r="M4444" t="s">
        <v>12453</v>
      </c>
      <c r="N4444" s="26">
        <v>2.2686111109999998</v>
      </c>
      <c r="O4444">
        <v>0</v>
      </c>
      <c r="P4444">
        <v>91</v>
      </c>
      <c r="Q4444">
        <v>0</v>
      </c>
      <c r="R4444">
        <v>0</v>
      </c>
      <c r="S4444">
        <v>0</v>
      </c>
      <c r="T4444">
        <v>44</v>
      </c>
      <c r="U4444">
        <v>0</v>
      </c>
      <c r="V4444">
        <v>0</v>
      </c>
      <c r="W4444" s="26">
        <v>0</v>
      </c>
      <c r="X4444" s="26">
        <v>74.589198549826548</v>
      </c>
      <c r="Y4444" s="26">
        <v>0</v>
      </c>
      <c r="Z4444" s="26">
        <v>0</v>
      </c>
      <c r="AA4444" s="26">
        <v>0</v>
      </c>
      <c r="AB4444" s="26">
        <v>144.70763359830332</v>
      </c>
      <c r="AC4444" s="26">
        <v>0</v>
      </c>
      <c r="AD4444" s="26">
        <v>0</v>
      </c>
      <c r="AE4444" s="26">
        <v>219.29683214812985</v>
      </c>
    </row>
    <row r="4445" spans="1:31" x14ac:dyDescent="0.3">
      <c r="A4445">
        <v>2773200</v>
      </c>
      <c r="B4445">
        <v>1</v>
      </c>
      <c r="C4445" t="s">
        <v>80</v>
      </c>
      <c r="D4445" t="s">
        <v>93</v>
      </c>
      <c r="E4445" t="s">
        <v>132</v>
      </c>
      <c r="F4445" t="s">
        <v>12454</v>
      </c>
      <c r="G4445" t="s">
        <v>307</v>
      </c>
      <c r="H4445" t="s">
        <v>135</v>
      </c>
      <c r="I4445" t="s">
        <v>136</v>
      </c>
      <c r="J4445" t="s">
        <v>137</v>
      </c>
      <c r="K4445" t="s">
        <v>138</v>
      </c>
      <c r="L4445" t="s">
        <v>12455</v>
      </c>
      <c r="M4445" t="s">
        <v>12456</v>
      </c>
      <c r="N4445" s="26">
        <v>1.373888888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1</v>
      </c>
      <c r="U4445">
        <v>0</v>
      </c>
      <c r="V4445">
        <v>0</v>
      </c>
      <c r="W4445" s="26">
        <v>0</v>
      </c>
      <c r="X4445" s="26">
        <v>0</v>
      </c>
      <c r="Y4445" s="26">
        <v>0</v>
      </c>
      <c r="Z4445" s="26">
        <v>0</v>
      </c>
      <c r="AA4445" s="26">
        <v>0</v>
      </c>
      <c r="AB4445" s="26">
        <v>2.6051433480208512</v>
      </c>
      <c r="AC4445" s="26">
        <v>0</v>
      </c>
      <c r="AD4445" s="26">
        <v>0</v>
      </c>
      <c r="AE4445" s="26">
        <v>2.6051433480208512</v>
      </c>
    </row>
    <row r="4446" spans="1:31" x14ac:dyDescent="0.3">
      <c r="A4446">
        <v>2773100</v>
      </c>
      <c r="B4446">
        <v>1</v>
      </c>
      <c r="C4446" t="s">
        <v>80</v>
      </c>
      <c r="D4446" t="s">
        <v>103</v>
      </c>
      <c r="E4446" t="s">
        <v>175</v>
      </c>
      <c r="F4446" t="s">
        <v>7554</v>
      </c>
      <c r="G4446" t="s">
        <v>159</v>
      </c>
      <c r="H4446" t="s">
        <v>149</v>
      </c>
      <c r="I4446" t="s">
        <v>136</v>
      </c>
      <c r="J4446" t="s">
        <v>137</v>
      </c>
      <c r="K4446" t="s">
        <v>138</v>
      </c>
      <c r="L4446" t="s">
        <v>12457</v>
      </c>
      <c r="M4446" t="s">
        <v>12458</v>
      </c>
      <c r="N4446" s="26">
        <v>5.2777776999999998E-2</v>
      </c>
      <c r="O4446">
        <v>0</v>
      </c>
      <c r="P4446">
        <v>9</v>
      </c>
      <c r="Q4446">
        <v>6</v>
      </c>
      <c r="R4446">
        <v>0</v>
      </c>
      <c r="S4446">
        <v>14</v>
      </c>
      <c r="T4446">
        <v>14</v>
      </c>
      <c r="U4446">
        <v>13</v>
      </c>
      <c r="V4446">
        <v>0</v>
      </c>
      <c r="W4446" s="26">
        <v>0</v>
      </c>
      <c r="X4446" s="26">
        <v>6.5378168550879995E-2</v>
      </c>
      <c r="Y4446" s="26">
        <v>1.0104416277662152</v>
      </c>
      <c r="Z4446" s="26">
        <v>0</v>
      </c>
      <c r="AA4446" s="26">
        <v>14.063910612658022</v>
      </c>
      <c r="AB4446" s="26">
        <v>0.19586398910862191</v>
      </c>
      <c r="AC4446" s="26">
        <v>114.99645444408834</v>
      </c>
      <c r="AD4446" s="26">
        <v>0</v>
      </c>
      <c r="AE4446" s="26">
        <v>130.33204884217207</v>
      </c>
    </row>
    <row r="4447" spans="1:31" x14ac:dyDescent="0.3">
      <c r="A4447">
        <v>2773123</v>
      </c>
      <c r="B4447">
        <v>1</v>
      </c>
      <c r="C4447" t="s">
        <v>81</v>
      </c>
      <c r="D4447" t="s">
        <v>113</v>
      </c>
      <c r="E4447" t="s">
        <v>146</v>
      </c>
      <c r="F4447" t="s">
        <v>12459</v>
      </c>
      <c r="G4447" t="s">
        <v>159</v>
      </c>
      <c r="H4447" t="s">
        <v>149</v>
      </c>
      <c r="I4447" t="s">
        <v>136</v>
      </c>
      <c r="J4447" t="s">
        <v>137</v>
      </c>
      <c r="K4447" t="s">
        <v>138</v>
      </c>
      <c r="L4447" t="s">
        <v>12460</v>
      </c>
      <c r="M4447" t="s">
        <v>12461</v>
      </c>
      <c r="N4447" s="26">
        <v>1.47</v>
      </c>
      <c r="O4447">
        <v>0</v>
      </c>
      <c r="P4447">
        <v>1030</v>
      </c>
      <c r="Q4447">
        <v>0</v>
      </c>
      <c r="R4447">
        <v>1</v>
      </c>
      <c r="S4447">
        <v>0</v>
      </c>
      <c r="T4447">
        <v>58</v>
      </c>
      <c r="U4447">
        <v>0</v>
      </c>
      <c r="V4447">
        <v>0</v>
      </c>
      <c r="W4447" s="26">
        <v>0</v>
      </c>
      <c r="X4447" s="26">
        <v>424.60742376024405</v>
      </c>
      <c r="Y4447" s="26">
        <v>0</v>
      </c>
      <c r="Z4447" s="26">
        <v>0</v>
      </c>
      <c r="AA4447" s="26">
        <v>0</v>
      </c>
      <c r="AB4447" s="26">
        <v>75.017587309768061</v>
      </c>
      <c r="AC4447" s="26">
        <v>0</v>
      </c>
      <c r="AD4447" s="26">
        <v>0</v>
      </c>
      <c r="AE4447" s="26">
        <v>499.62501107001208</v>
      </c>
    </row>
    <row r="4448" spans="1:31" x14ac:dyDescent="0.3">
      <c r="A4448">
        <v>2772931</v>
      </c>
      <c r="B4448">
        <v>1</v>
      </c>
      <c r="C4448" t="s">
        <v>81</v>
      </c>
      <c r="D4448" t="s">
        <v>118</v>
      </c>
      <c r="E4448" t="s">
        <v>166</v>
      </c>
      <c r="F4448" t="s">
        <v>12462</v>
      </c>
      <c r="G4448" t="s">
        <v>143</v>
      </c>
      <c r="H4448" t="s">
        <v>135</v>
      </c>
      <c r="I4448" t="s">
        <v>136</v>
      </c>
      <c r="J4448" t="s">
        <v>137</v>
      </c>
      <c r="K4448" t="s">
        <v>138</v>
      </c>
      <c r="L4448" t="s">
        <v>12463</v>
      </c>
      <c r="M4448" t="s">
        <v>12464</v>
      </c>
      <c r="N4448" s="26">
        <v>1.058888888</v>
      </c>
      <c r="O4448">
        <v>0</v>
      </c>
      <c r="P4448">
        <v>7</v>
      </c>
      <c r="Q4448">
        <v>0</v>
      </c>
      <c r="R4448">
        <v>0</v>
      </c>
      <c r="S4448">
        <v>0</v>
      </c>
      <c r="T4448">
        <v>3</v>
      </c>
      <c r="U4448">
        <v>0</v>
      </c>
      <c r="V4448">
        <v>0</v>
      </c>
      <c r="W4448" s="26">
        <v>0</v>
      </c>
      <c r="X4448" s="26">
        <v>0.95901197197444177</v>
      </c>
      <c r="Y4448" s="26">
        <v>0</v>
      </c>
      <c r="Z4448" s="26">
        <v>0</v>
      </c>
      <c r="AA4448" s="26">
        <v>0</v>
      </c>
      <c r="AB4448" s="26">
        <v>3.9408491804321408</v>
      </c>
      <c r="AC4448" s="26">
        <v>0</v>
      </c>
      <c r="AD4448" s="26">
        <v>0</v>
      </c>
      <c r="AE4448" s="26">
        <v>4.8998611524065829</v>
      </c>
    </row>
    <row r="4449" spans="1:31" x14ac:dyDescent="0.3">
      <c r="A4449">
        <v>2772977</v>
      </c>
      <c r="B4449">
        <v>1</v>
      </c>
      <c r="C4449" t="s">
        <v>81</v>
      </c>
      <c r="D4449" t="s">
        <v>126</v>
      </c>
      <c r="E4449" t="s">
        <v>152</v>
      </c>
      <c r="F4449" t="s">
        <v>6766</v>
      </c>
      <c r="G4449" t="s">
        <v>159</v>
      </c>
      <c r="H4449" t="s">
        <v>149</v>
      </c>
      <c r="I4449" t="s">
        <v>136</v>
      </c>
      <c r="J4449" t="s">
        <v>137</v>
      </c>
      <c r="K4449" t="s">
        <v>138</v>
      </c>
      <c r="L4449" t="s">
        <v>12465</v>
      </c>
      <c r="M4449" t="s">
        <v>12466</v>
      </c>
      <c r="N4449" s="26">
        <v>0.26027777699999999</v>
      </c>
      <c r="O4449">
        <v>7</v>
      </c>
      <c r="P4449">
        <v>305</v>
      </c>
      <c r="Q4449">
        <v>37</v>
      </c>
      <c r="R4449">
        <v>134</v>
      </c>
      <c r="S4449">
        <v>8</v>
      </c>
      <c r="T4449">
        <v>20</v>
      </c>
      <c r="U4449">
        <v>1</v>
      </c>
      <c r="V4449">
        <v>0</v>
      </c>
      <c r="W4449" s="26">
        <v>0.45916273117853545</v>
      </c>
      <c r="X4449" s="26">
        <v>7.5564674933283813</v>
      </c>
      <c r="Y4449" s="26">
        <v>26.071004714701463</v>
      </c>
      <c r="Z4449" s="26">
        <v>12.884475827655328</v>
      </c>
      <c r="AA4449" s="26">
        <v>15.888104608280745</v>
      </c>
      <c r="AB4449" s="26">
        <v>2.8153649308884701</v>
      </c>
      <c r="AC4449" s="26">
        <v>38.882455936866663</v>
      </c>
      <c r="AD4449" s="26">
        <v>0</v>
      </c>
      <c r="AE4449" s="26">
        <v>104.55703624289958</v>
      </c>
    </row>
    <row r="4450" spans="1:31" x14ac:dyDescent="0.3">
      <c r="A4450">
        <v>2773286</v>
      </c>
      <c r="B4450">
        <v>1</v>
      </c>
      <c r="C4450" t="s">
        <v>81</v>
      </c>
      <c r="D4450" t="s">
        <v>123</v>
      </c>
      <c r="E4450" t="s">
        <v>170</v>
      </c>
      <c r="F4450" t="s">
        <v>12467</v>
      </c>
      <c r="G4450" t="s">
        <v>204</v>
      </c>
      <c r="H4450" t="s">
        <v>135</v>
      </c>
      <c r="I4450" t="s">
        <v>136</v>
      </c>
      <c r="J4450" t="s">
        <v>137</v>
      </c>
      <c r="K4450" t="s">
        <v>138</v>
      </c>
      <c r="L4450" t="s">
        <v>12468</v>
      </c>
      <c r="M4450" t="s">
        <v>12469</v>
      </c>
      <c r="N4450" s="26">
        <v>0.60888888799999996</v>
      </c>
      <c r="O4450">
        <v>0</v>
      </c>
      <c r="P4450">
        <v>7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 s="26">
        <v>0</v>
      </c>
      <c r="X4450" s="26">
        <v>0.52779159386409868</v>
      </c>
      <c r="Y4450" s="26">
        <v>0</v>
      </c>
      <c r="Z4450" s="26">
        <v>0</v>
      </c>
      <c r="AA4450" s="26">
        <v>0</v>
      </c>
      <c r="AB4450" s="26">
        <v>0</v>
      </c>
      <c r="AC4450" s="26">
        <v>0</v>
      </c>
      <c r="AD4450" s="26">
        <v>0</v>
      </c>
      <c r="AE4450" s="26">
        <v>0.52779159386409868</v>
      </c>
    </row>
    <row r="4451" spans="1:31" x14ac:dyDescent="0.3">
      <c r="A4451">
        <v>2772808</v>
      </c>
      <c r="B4451">
        <v>1</v>
      </c>
      <c r="C4451" t="s">
        <v>80</v>
      </c>
      <c r="D4451" t="s">
        <v>90</v>
      </c>
      <c r="E4451" t="s">
        <v>132</v>
      </c>
      <c r="F4451" t="s">
        <v>12470</v>
      </c>
      <c r="G4451" t="s">
        <v>134</v>
      </c>
      <c r="H4451" t="s">
        <v>135</v>
      </c>
      <c r="I4451" t="s">
        <v>136</v>
      </c>
      <c r="J4451" t="s">
        <v>137</v>
      </c>
      <c r="K4451" t="s">
        <v>138</v>
      </c>
      <c r="L4451" t="s">
        <v>12471</v>
      </c>
      <c r="M4451" t="s">
        <v>12472</v>
      </c>
      <c r="N4451" s="26">
        <v>1.0377777770000001</v>
      </c>
      <c r="O4451">
        <v>0</v>
      </c>
      <c r="P4451">
        <v>2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 s="26">
        <v>0</v>
      </c>
      <c r="X4451" s="26">
        <v>0.57591393329235241</v>
      </c>
      <c r="Y4451" s="26">
        <v>0</v>
      </c>
      <c r="Z4451" s="26">
        <v>0</v>
      </c>
      <c r="AA4451" s="26">
        <v>0</v>
      </c>
      <c r="AB4451" s="26">
        <v>0</v>
      </c>
      <c r="AC4451" s="26">
        <v>0</v>
      </c>
      <c r="AD4451" s="26">
        <v>0</v>
      </c>
      <c r="AE4451" s="26">
        <v>0.57591393329235241</v>
      </c>
    </row>
    <row r="4452" spans="1:31" x14ac:dyDescent="0.3">
      <c r="A4452">
        <v>2773163</v>
      </c>
      <c r="B4452">
        <v>1</v>
      </c>
      <c r="C4452" t="s">
        <v>80</v>
      </c>
      <c r="D4452" t="s">
        <v>94</v>
      </c>
      <c r="E4452" t="s">
        <v>175</v>
      </c>
      <c r="F4452" t="s">
        <v>4470</v>
      </c>
      <c r="G4452" t="s">
        <v>159</v>
      </c>
      <c r="H4452" t="s">
        <v>149</v>
      </c>
      <c r="I4452" t="s">
        <v>566</v>
      </c>
      <c r="J4452" t="s">
        <v>137</v>
      </c>
      <c r="K4452" t="s">
        <v>138</v>
      </c>
      <c r="L4452" t="s">
        <v>12473</v>
      </c>
      <c r="M4452" t="s">
        <v>12474</v>
      </c>
      <c r="N4452" s="26">
        <v>4.4999999999999998E-2</v>
      </c>
      <c r="O4452">
        <v>2</v>
      </c>
      <c r="P4452">
        <v>997</v>
      </c>
      <c r="Q4452">
        <v>103</v>
      </c>
      <c r="R4452">
        <v>434</v>
      </c>
      <c r="S4452">
        <v>33</v>
      </c>
      <c r="T4452">
        <v>182</v>
      </c>
      <c r="U4452">
        <v>10</v>
      </c>
      <c r="V4452">
        <v>0</v>
      </c>
      <c r="W4452" s="26">
        <v>1.9594134529667996E-2</v>
      </c>
      <c r="X4452" s="26">
        <v>11.701050889843263</v>
      </c>
      <c r="Y4452" s="26">
        <v>0.70361876841001192</v>
      </c>
      <c r="Z4452" s="26">
        <v>0.83225494168714842</v>
      </c>
      <c r="AA4452" s="26">
        <v>21.260610566777721</v>
      </c>
      <c r="AB4452" s="26">
        <v>5.5183277129810637</v>
      </c>
      <c r="AC4452" s="26">
        <v>41.745989567904807</v>
      </c>
      <c r="AD4452" s="26">
        <v>0</v>
      </c>
      <c r="AE4452" s="26">
        <v>81.781446582133682</v>
      </c>
    </row>
    <row r="4453" spans="1:31" x14ac:dyDescent="0.3">
      <c r="A4453">
        <v>2772971</v>
      </c>
      <c r="B4453">
        <v>1</v>
      </c>
      <c r="C4453" t="s">
        <v>80</v>
      </c>
      <c r="D4453" t="s">
        <v>99</v>
      </c>
      <c r="E4453" t="s">
        <v>170</v>
      </c>
      <c r="F4453" t="s">
        <v>12475</v>
      </c>
      <c r="G4453" t="s">
        <v>204</v>
      </c>
      <c r="H4453" t="s">
        <v>135</v>
      </c>
      <c r="I4453" t="s">
        <v>136</v>
      </c>
      <c r="J4453" t="s">
        <v>137</v>
      </c>
      <c r="K4453" t="s">
        <v>138</v>
      </c>
      <c r="L4453" t="s">
        <v>12476</v>
      </c>
      <c r="M4453" t="s">
        <v>12477</v>
      </c>
      <c r="N4453" s="26">
        <v>4.9405555550000004</v>
      </c>
      <c r="O4453">
        <v>0</v>
      </c>
      <c r="P4453">
        <v>10</v>
      </c>
      <c r="Q4453">
        <v>0</v>
      </c>
      <c r="R4453">
        <v>0</v>
      </c>
      <c r="S4453">
        <v>0</v>
      </c>
      <c r="T4453">
        <v>2</v>
      </c>
      <c r="U4453">
        <v>0</v>
      </c>
      <c r="V4453">
        <v>0</v>
      </c>
      <c r="W4453" s="26">
        <v>0</v>
      </c>
      <c r="X4453" s="26">
        <v>20.405147719862153</v>
      </c>
      <c r="Y4453" s="26">
        <v>0</v>
      </c>
      <c r="Z4453" s="26">
        <v>0</v>
      </c>
      <c r="AA4453" s="26">
        <v>0</v>
      </c>
      <c r="AB4453" s="26">
        <v>0</v>
      </c>
      <c r="AC4453" s="26">
        <v>0</v>
      </c>
      <c r="AD4453" s="26">
        <v>0</v>
      </c>
      <c r="AE4453" s="26">
        <v>20.405147719862153</v>
      </c>
    </row>
    <row r="4454" spans="1:31" x14ac:dyDescent="0.3">
      <c r="A4454">
        <v>2772765</v>
      </c>
      <c r="B4454">
        <v>1</v>
      </c>
      <c r="C4454" t="s">
        <v>81</v>
      </c>
      <c r="D4454" t="s">
        <v>112</v>
      </c>
      <c r="E4454" t="s">
        <v>132</v>
      </c>
      <c r="F4454" t="s">
        <v>12478</v>
      </c>
      <c r="G4454" t="s">
        <v>197</v>
      </c>
      <c r="H4454" t="s">
        <v>135</v>
      </c>
      <c r="I4454" t="s">
        <v>136</v>
      </c>
      <c r="J4454" t="s">
        <v>137</v>
      </c>
      <c r="K4454" t="s">
        <v>138</v>
      </c>
      <c r="L4454" t="s">
        <v>12479</v>
      </c>
      <c r="M4454" t="s">
        <v>12480</v>
      </c>
      <c r="N4454" s="26">
        <v>2.4</v>
      </c>
      <c r="O4454">
        <v>0</v>
      </c>
      <c r="P4454">
        <v>1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 s="26">
        <v>0</v>
      </c>
      <c r="X4454" s="26">
        <v>0.47442975732396803</v>
      </c>
      <c r="Y4454" s="26">
        <v>0</v>
      </c>
      <c r="Z4454" s="26">
        <v>0</v>
      </c>
      <c r="AA4454" s="26">
        <v>0</v>
      </c>
      <c r="AB4454" s="26">
        <v>0</v>
      </c>
      <c r="AC4454" s="26">
        <v>0</v>
      </c>
      <c r="AD4454" s="26">
        <v>0</v>
      </c>
      <c r="AE4454" s="26">
        <v>0.47442975732396803</v>
      </c>
    </row>
    <row r="4455" spans="1:31" x14ac:dyDescent="0.3">
      <c r="A4455">
        <v>2772871</v>
      </c>
      <c r="B4455">
        <v>1</v>
      </c>
      <c r="C4455" t="s">
        <v>81</v>
      </c>
      <c r="D4455" t="s">
        <v>113</v>
      </c>
      <c r="E4455" t="s">
        <v>157</v>
      </c>
      <c r="F4455" t="s">
        <v>12481</v>
      </c>
      <c r="G4455" t="s">
        <v>628</v>
      </c>
      <c r="H4455" t="s">
        <v>149</v>
      </c>
      <c r="I4455" t="s">
        <v>136</v>
      </c>
      <c r="J4455" t="s">
        <v>137</v>
      </c>
      <c r="K4455" t="s">
        <v>187</v>
      </c>
      <c r="L4455" t="s">
        <v>12482</v>
      </c>
      <c r="M4455" t="s">
        <v>12483</v>
      </c>
      <c r="N4455" s="26">
        <v>3.6466666659999998</v>
      </c>
      <c r="O4455">
        <v>1</v>
      </c>
      <c r="P4455">
        <v>3703</v>
      </c>
      <c r="Q4455">
        <v>3</v>
      </c>
      <c r="R4455">
        <v>20</v>
      </c>
      <c r="S4455">
        <v>0</v>
      </c>
      <c r="T4455">
        <v>252</v>
      </c>
      <c r="U4455">
        <v>0</v>
      </c>
      <c r="V4455">
        <v>1</v>
      </c>
      <c r="W4455" s="26">
        <v>0.78989276074999992</v>
      </c>
      <c r="X4455" s="26">
        <v>3413.5665567295168</v>
      </c>
      <c r="Y4455" s="26">
        <v>1.1645559827728713</v>
      </c>
      <c r="Z4455" s="26">
        <v>9.627842264103835</v>
      </c>
      <c r="AA4455" s="26">
        <v>0</v>
      </c>
      <c r="AB4455" s="26">
        <v>728.5491867795522</v>
      </c>
      <c r="AC4455" s="26">
        <v>0</v>
      </c>
      <c r="AD4455" s="26">
        <v>17.04965699680702</v>
      </c>
      <c r="AE4455" s="26">
        <v>4170.747691513503</v>
      </c>
    </row>
    <row r="4456" spans="1:31" x14ac:dyDescent="0.3">
      <c r="A4456">
        <v>2773057</v>
      </c>
      <c r="B4456">
        <v>1</v>
      </c>
      <c r="C4456" t="s">
        <v>80</v>
      </c>
      <c r="D4456" t="s">
        <v>88</v>
      </c>
      <c r="E4456" t="s">
        <v>132</v>
      </c>
      <c r="F4456" t="s">
        <v>12484</v>
      </c>
      <c r="G4456" t="s">
        <v>134</v>
      </c>
      <c r="H4456" t="s">
        <v>135</v>
      </c>
      <c r="I4456" t="s">
        <v>136</v>
      </c>
      <c r="J4456" t="s">
        <v>137</v>
      </c>
      <c r="K4456" t="s">
        <v>138</v>
      </c>
      <c r="L4456" t="s">
        <v>12485</v>
      </c>
      <c r="M4456" t="s">
        <v>12486</v>
      </c>
      <c r="N4456" s="26">
        <v>5.5075000000000003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1</v>
      </c>
      <c r="U4456">
        <v>0</v>
      </c>
      <c r="V4456">
        <v>0</v>
      </c>
      <c r="W4456" s="26">
        <v>0</v>
      </c>
      <c r="X4456" s="26">
        <v>0</v>
      </c>
      <c r="Y4456" s="26">
        <v>0</v>
      </c>
      <c r="Z4456" s="26">
        <v>0</v>
      </c>
      <c r="AA4456" s="26">
        <v>0</v>
      </c>
      <c r="AB4456" s="26">
        <v>0</v>
      </c>
      <c r="AC4456" s="26">
        <v>0</v>
      </c>
      <c r="AD4456" s="26">
        <v>0</v>
      </c>
      <c r="AE4456" s="26">
        <v>0</v>
      </c>
    </row>
    <row r="4457" spans="1:31" x14ac:dyDescent="0.3">
      <c r="A4457">
        <v>2773289</v>
      </c>
      <c r="B4457">
        <v>1</v>
      </c>
      <c r="C4457" t="s">
        <v>81</v>
      </c>
      <c r="D4457" t="s">
        <v>127</v>
      </c>
      <c r="E4457" t="s">
        <v>146</v>
      </c>
      <c r="F4457" t="s">
        <v>12487</v>
      </c>
      <c r="G4457" t="s">
        <v>159</v>
      </c>
      <c r="H4457" t="s">
        <v>149</v>
      </c>
      <c r="I4457" t="s">
        <v>136</v>
      </c>
      <c r="J4457" t="s">
        <v>137</v>
      </c>
      <c r="K4457" t="s">
        <v>138</v>
      </c>
      <c r="L4457" t="s">
        <v>12488</v>
      </c>
      <c r="M4457" t="s">
        <v>12489</v>
      </c>
      <c r="N4457" s="26">
        <v>2.042777777</v>
      </c>
      <c r="O4457">
        <v>0</v>
      </c>
      <c r="P4457">
        <v>245</v>
      </c>
      <c r="Q4457">
        <v>0</v>
      </c>
      <c r="R4457">
        <v>7</v>
      </c>
      <c r="S4457">
        <v>0</v>
      </c>
      <c r="T4457">
        <v>23</v>
      </c>
      <c r="U4457">
        <v>0</v>
      </c>
      <c r="V4457">
        <v>0</v>
      </c>
      <c r="W4457" s="26">
        <v>0</v>
      </c>
      <c r="X4457" s="26">
        <v>162.91240684296943</v>
      </c>
      <c r="Y4457" s="26">
        <v>0</v>
      </c>
      <c r="Z4457" s="26">
        <v>0.86575408969996059</v>
      </c>
      <c r="AA4457" s="26">
        <v>0</v>
      </c>
      <c r="AB4457" s="26">
        <v>16.951466923888031</v>
      </c>
      <c r="AC4457" s="26">
        <v>0</v>
      </c>
      <c r="AD4457" s="26">
        <v>0</v>
      </c>
      <c r="AE4457" s="26">
        <v>180.72962785655741</v>
      </c>
    </row>
    <row r="4458" spans="1:31" x14ac:dyDescent="0.3">
      <c r="A4458">
        <v>2773366</v>
      </c>
      <c r="B4458">
        <v>1</v>
      </c>
      <c r="C4458" t="s">
        <v>80</v>
      </c>
      <c r="D4458" t="s">
        <v>97</v>
      </c>
      <c r="E4458" t="s">
        <v>141</v>
      </c>
      <c r="F4458" t="s">
        <v>12490</v>
      </c>
      <c r="G4458" t="s">
        <v>143</v>
      </c>
      <c r="H4458" t="s">
        <v>135</v>
      </c>
      <c r="I4458" t="s">
        <v>136</v>
      </c>
      <c r="J4458" t="s">
        <v>137</v>
      </c>
      <c r="K4458" t="s">
        <v>138</v>
      </c>
      <c r="L4458" t="s">
        <v>12491</v>
      </c>
      <c r="M4458" t="s">
        <v>12492</v>
      </c>
      <c r="N4458" s="26">
        <v>0.41472222199999997</v>
      </c>
      <c r="O4458">
        <v>0</v>
      </c>
      <c r="P4458">
        <v>60</v>
      </c>
      <c r="Q4458">
        <v>0</v>
      </c>
      <c r="R4458">
        <v>7</v>
      </c>
      <c r="S4458">
        <v>0</v>
      </c>
      <c r="T4458">
        <v>11</v>
      </c>
      <c r="U4458">
        <v>0</v>
      </c>
      <c r="V4458">
        <v>0</v>
      </c>
      <c r="W4458" s="26">
        <v>0</v>
      </c>
      <c r="X4458" s="26">
        <v>6.8350156697860056</v>
      </c>
      <c r="Y4458" s="26">
        <v>0</v>
      </c>
      <c r="Z4458" s="26">
        <v>0.24949407034957499</v>
      </c>
      <c r="AA4458" s="26">
        <v>0</v>
      </c>
      <c r="AB4458" s="26">
        <v>4.3812840648533342</v>
      </c>
      <c r="AC4458" s="26">
        <v>0</v>
      </c>
      <c r="AD4458" s="26">
        <v>0</v>
      </c>
      <c r="AE4458" s="26">
        <v>11.465793804988916</v>
      </c>
    </row>
    <row r="4459" spans="1:31" x14ac:dyDescent="0.3">
      <c r="A4459">
        <v>2773372</v>
      </c>
      <c r="B4459">
        <v>1</v>
      </c>
      <c r="C4459" t="s">
        <v>81</v>
      </c>
      <c r="D4459" t="s">
        <v>114</v>
      </c>
      <c r="E4459" t="s">
        <v>170</v>
      </c>
      <c r="F4459" t="s">
        <v>12493</v>
      </c>
      <c r="G4459" t="s">
        <v>204</v>
      </c>
      <c r="H4459" t="s">
        <v>135</v>
      </c>
      <c r="I4459" t="s">
        <v>136</v>
      </c>
      <c r="J4459" t="s">
        <v>137</v>
      </c>
      <c r="K4459" t="s">
        <v>138</v>
      </c>
      <c r="L4459" t="s">
        <v>12494</v>
      </c>
      <c r="M4459" t="s">
        <v>12495</v>
      </c>
      <c r="N4459" s="26">
        <v>1.217222222</v>
      </c>
      <c r="O4459">
        <v>0</v>
      </c>
      <c r="P4459">
        <v>25</v>
      </c>
      <c r="Q4459">
        <v>0</v>
      </c>
      <c r="R4459">
        <v>0</v>
      </c>
      <c r="S4459">
        <v>0</v>
      </c>
      <c r="T4459">
        <v>3</v>
      </c>
      <c r="U4459">
        <v>0</v>
      </c>
      <c r="V4459">
        <v>0</v>
      </c>
      <c r="W4459" s="26">
        <v>0</v>
      </c>
      <c r="X4459" s="26">
        <v>3.410199358775861</v>
      </c>
      <c r="Y4459" s="26">
        <v>0</v>
      </c>
      <c r="Z4459" s="26">
        <v>0</v>
      </c>
      <c r="AA4459" s="26">
        <v>0</v>
      </c>
      <c r="AB4459" s="26">
        <v>0.22944423333254504</v>
      </c>
      <c r="AC4459" s="26">
        <v>0</v>
      </c>
      <c r="AD4459" s="26">
        <v>0</v>
      </c>
      <c r="AE4459" s="26">
        <v>3.6396435921084063</v>
      </c>
    </row>
    <row r="4460" spans="1:31" x14ac:dyDescent="0.3">
      <c r="A4460">
        <v>2773283</v>
      </c>
      <c r="B4460">
        <v>1</v>
      </c>
      <c r="C4460" t="s">
        <v>81</v>
      </c>
      <c r="D4460" t="s">
        <v>120</v>
      </c>
      <c r="E4460" t="s">
        <v>157</v>
      </c>
      <c r="F4460" t="s">
        <v>5882</v>
      </c>
      <c r="G4460" t="s">
        <v>159</v>
      </c>
      <c r="H4460" t="s">
        <v>149</v>
      </c>
      <c r="I4460" t="s">
        <v>136</v>
      </c>
      <c r="J4460" t="s">
        <v>137</v>
      </c>
      <c r="K4460" t="s">
        <v>138</v>
      </c>
      <c r="L4460" t="s">
        <v>12496</v>
      </c>
      <c r="M4460" t="s">
        <v>12497</v>
      </c>
      <c r="N4460" s="26">
        <v>0.46222222200000002</v>
      </c>
      <c r="O4460">
        <v>5</v>
      </c>
      <c r="P4460">
        <v>883</v>
      </c>
      <c r="Q4460">
        <v>291</v>
      </c>
      <c r="R4460">
        <v>94</v>
      </c>
      <c r="S4460">
        <v>23</v>
      </c>
      <c r="T4460">
        <v>112</v>
      </c>
      <c r="U4460">
        <v>4</v>
      </c>
      <c r="V4460">
        <v>0</v>
      </c>
      <c r="W4460" s="26">
        <v>5.7553448290624001</v>
      </c>
      <c r="X4460" s="26">
        <v>92.670885401547451</v>
      </c>
      <c r="Y4460" s="26">
        <v>474.5648522853657</v>
      </c>
      <c r="Z4460" s="26">
        <v>5.9897261886152888</v>
      </c>
      <c r="AA4460" s="26">
        <v>719.83282554765037</v>
      </c>
      <c r="AB4460" s="26">
        <v>23.994915507768891</v>
      </c>
      <c r="AC4460" s="26">
        <v>193.37506487416883</v>
      </c>
      <c r="AD4460" s="26">
        <v>0</v>
      </c>
      <c r="AE4460" s="26">
        <v>1516.1836146341789</v>
      </c>
    </row>
    <row r="4461" spans="1:31" x14ac:dyDescent="0.3">
      <c r="A4461">
        <v>2773329</v>
      </c>
      <c r="B4461">
        <v>1</v>
      </c>
      <c r="C4461" t="s">
        <v>80</v>
      </c>
      <c r="D4461" t="s">
        <v>100</v>
      </c>
      <c r="E4461" t="s">
        <v>157</v>
      </c>
      <c r="F4461" t="s">
        <v>12498</v>
      </c>
      <c r="G4461" t="s">
        <v>143</v>
      </c>
      <c r="H4461" t="s">
        <v>149</v>
      </c>
      <c r="I4461" t="s">
        <v>566</v>
      </c>
      <c r="J4461" t="s">
        <v>137</v>
      </c>
      <c r="K4461" t="s">
        <v>138</v>
      </c>
      <c r="L4461" t="s">
        <v>12499</v>
      </c>
      <c r="M4461" t="s">
        <v>12500</v>
      </c>
      <c r="N4461" s="26">
        <v>4.0833332999999999E-2</v>
      </c>
      <c r="O4461">
        <v>1</v>
      </c>
      <c r="P4461">
        <v>489</v>
      </c>
      <c r="Q4461">
        <v>28</v>
      </c>
      <c r="R4461">
        <v>128</v>
      </c>
      <c r="S4461">
        <v>11</v>
      </c>
      <c r="T4461">
        <v>105</v>
      </c>
      <c r="U4461">
        <v>0</v>
      </c>
      <c r="V4461">
        <v>0</v>
      </c>
      <c r="W4461" s="26">
        <v>9.2092358509672498E-2</v>
      </c>
      <c r="X4461" s="26">
        <v>4.5145326106431138</v>
      </c>
      <c r="Y4461" s="26">
        <v>6.8163108445521043</v>
      </c>
      <c r="Z4461" s="26">
        <v>1.3937773902813302</v>
      </c>
      <c r="AA4461" s="26">
        <v>1.2351787319476657</v>
      </c>
      <c r="AB4461" s="26">
        <v>1.5800686505276396</v>
      </c>
      <c r="AC4461" s="26">
        <v>0</v>
      </c>
      <c r="AD4461" s="26">
        <v>0</v>
      </c>
      <c r="AE4461" s="26">
        <v>15.631960586461528</v>
      </c>
    </row>
    <row r="4462" spans="1:31" x14ac:dyDescent="0.3">
      <c r="A4462">
        <v>2772788</v>
      </c>
      <c r="B4462">
        <v>1</v>
      </c>
      <c r="C4462" t="s">
        <v>80</v>
      </c>
      <c r="D4462" t="s">
        <v>98</v>
      </c>
      <c r="E4462" t="s">
        <v>170</v>
      </c>
      <c r="F4462" t="s">
        <v>12501</v>
      </c>
      <c r="G4462" t="s">
        <v>204</v>
      </c>
      <c r="H4462" t="s">
        <v>135</v>
      </c>
      <c r="I4462" t="s">
        <v>136</v>
      </c>
      <c r="J4462" t="s">
        <v>137</v>
      </c>
      <c r="K4462" t="s">
        <v>138</v>
      </c>
      <c r="L4462" t="s">
        <v>12502</v>
      </c>
      <c r="M4462" t="s">
        <v>12503</v>
      </c>
      <c r="N4462" s="26">
        <v>3.6783333329999999</v>
      </c>
      <c r="O4462">
        <v>0</v>
      </c>
      <c r="P4462">
        <v>5</v>
      </c>
      <c r="Q4462">
        <v>0</v>
      </c>
      <c r="R4462">
        <v>7</v>
      </c>
      <c r="S4462">
        <v>0</v>
      </c>
      <c r="T4462">
        <v>2</v>
      </c>
      <c r="U4462">
        <v>0</v>
      </c>
      <c r="V4462">
        <v>0</v>
      </c>
      <c r="W4462" s="26">
        <v>0</v>
      </c>
      <c r="X4462" s="26">
        <v>2.4061775844299644</v>
      </c>
      <c r="Y4462" s="26">
        <v>0</v>
      </c>
      <c r="Z4462" s="26">
        <v>13.709677842095731</v>
      </c>
      <c r="AA4462" s="26">
        <v>0</v>
      </c>
      <c r="AB4462" s="26">
        <v>0.5811767653584945</v>
      </c>
      <c r="AC4462" s="26">
        <v>0</v>
      </c>
      <c r="AD4462" s="26">
        <v>0</v>
      </c>
      <c r="AE4462" s="26">
        <v>16.69703219188419</v>
      </c>
    </row>
    <row r="4463" spans="1:31" x14ac:dyDescent="0.3">
      <c r="A4463">
        <v>2772805</v>
      </c>
      <c r="B4463">
        <v>1</v>
      </c>
      <c r="C4463" t="s">
        <v>80</v>
      </c>
      <c r="D4463" t="s">
        <v>97</v>
      </c>
      <c r="E4463" t="s">
        <v>170</v>
      </c>
      <c r="F4463" t="s">
        <v>11555</v>
      </c>
      <c r="G4463" t="s">
        <v>204</v>
      </c>
      <c r="H4463" t="s">
        <v>135</v>
      </c>
      <c r="I4463" t="s">
        <v>136</v>
      </c>
      <c r="J4463" t="s">
        <v>137</v>
      </c>
      <c r="K4463" t="s">
        <v>138</v>
      </c>
      <c r="L4463" t="s">
        <v>12504</v>
      </c>
      <c r="M4463" t="s">
        <v>12505</v>
      </c>
      <c r="N4463" s="26">
        <v>3.9422222219999998</v>
      </c>
      <c r="O4463">
        <v>0</v>
      </c>
      <c r="P4463">
        <v>47</v>
      </c>
      <c r="Q4463">
        <v>0</v>
      </c>
      <c r="R4463">
        <v>0</v>
      </c>
      <c r="S4463">
        <v>0</v>
      </c>
      <c r="T4463">
        <v>10</v>
      </c>
      <c r="U4463">
        <v>0</v>
      </c>
      <c r="V4463">
        <v>0</v>
      </c>
      <c r="W4463" s="26">
        <v>0</v>
      </c>
      <c r="X4463" s="26">
        <v>54.562925234527391</v>
      </c>
      <c r="Y4463" s="26">
        <v>0</v>
      </c>
      <c r="Z4463" s="26">
        <v>0</v>
      </c>
      <c r="AA4463" s="26">
        <v>0</v>
      </c>
      <c r="AB4463" s="26">
        <v>25.787626989834436</v>
      </c>
      <c r="AC4463" s="26">
        <v>0</v>
      </c>
      <c r="AD4463" s="26">
        <v>0</v>
      </c>
      <c r="AE4463" s="26">
        <v>80.35055222436182</v>
      </c>
    </row>
    <row r="4464" spans="1:31" x14ac:dyDescent="0.3">
      <c r="A4464">
        <v>2772831</v>
      </c>
      <c r="B4464">
        <v>1</v>
      </c>
      <c r="C4464" t="s">
        <v>80</v>
      </c>
      <c r="D4464" t="s">
        <v>84</v>
      </c>
      <c r="E4464" t="s">
        <v>132</v>
      </c>
      <c r="F4464" t="s">
        <v>12506</v>
      </c>
      <c r="G4464" t="s">
        <v>134</v>
      </c>
      <c r="H4464" t="s">
        <v>135</v>
      </c>
      <c r="I4464" t="s">
        <v>136</v>
      </c>
      <c r="J4464" t="s">
        <v>137</v>
      </c>
      <c r="K4464" t="s">
        <v>138</v>
      </c>
      <c r="L4464" t="s">
        <v>12507</v>
      </c>
      <c r="M4464" t="s">
        <v>12508</v>
      </c>
      <c r="N4464" s="26">
        <v>2.9358333330000002</v>
      </c>
      <c r="O4464">
        <v>0</v>
      </c>
      <c r="P4464">
        <v>1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 s="26">
        <v>0</v>
      </c>
      <c r="X4464" s="26">
        <v>0.21254202003086059</v>
      </c>
      <c r="Y4464" s="26">
        <v>0</v>
      </c>
      <c r="Z4464" s="26">
        <v>0</v>
      </c>
      <c r="AA4464" s="26">
        <v>0</v>
      </c>
      <c r="AB4464" s="26">
        <v>0</v>
      </c>
      <c r="AC4464" s="26">
        <v>0</v>
      </c>
      <c r="AD4464" s="26">
        <v>0</v>
      </c>
      <c r="AE4464" s="26">
        <v>0.21254202003086059</v>
      </c>
    </row>
    <row r="4465" spans="1:31" x14ac:dyDescent="0.3">
      <c r="A4465">
        <v>2773346</v>
      </c>
      <c r="B4465">
        <v>1</v>
      </c>
      <c r="C4465" t="s">
        <v>81</v>
      </c>
      <c r="D4465" t="s">
        <v>120</v>
      </c>
      <c r="E4465" t="s">
        <v>146</v>
      </c>
      <c r="F4465" t="s">
        <v>12509</v>
      </c>
      <c r="G4465" t="s">
        <v>159</v>
      </c>
      <c r="H4465" t="s">
        <v>149</v>
      </c>
      <c r="I4465" t="s">
        <v>566</v>
      </c>
      <c r="J4465" t="s">
        <v>137</v>
      </c>
      <c r="K4465" t="s">
        <v>138</v>
      </c>
      <c r="L4465" t="s">
        <v>12510</v>
      </c>
      <c r="M4465" t="s">
        <v>12511</v>
      </c>
      <c r="N4465" s="26">
        <v>1.1111111E-2</v>
      </c>
      <c r="O4465">
        <v>0</v>
      </c>
      <c r="P4465">
        <v>353</v>
      </c>
      <c r="Q4465">
        <v>115</v>
      </c>
      <c r="R4465">
        <v>48</v>
      </c>
      <c r="S4465">
        <v>10</v>
      </c>
      <c r="T4465">
        <v>49</v>
      </c>
      <c r="U4465">
        <v>3</v>
      </c>
      <c r="V4465">
        <v>0</v>
      </c>
      <c r="W4465" s="26">
        <v>0</v>
      </c>
      <c r="X4465" s="26">
        <v>0.90431319294893653</v>
      </c>
      <c r="Y4465" s="26">
        <v>0.15863615233418329</v>
      </c>
      <c r="Z4465" s="26">
        <v>0.12092514778600001</v>
      </c>
      <c r="AA4465" s="26">
        <v>2.2447305702537954</v>
      </c>
      <c r="AB4465" s="26">
        <v>0.14082529121386</v>
      </c>
      <c r="AC4465" s="26">
        <v>1.1459601194112801</v>
      </c>
      <c r="AD4465" s="26">
        <v>0</v>
      </c>
      <c r="AE4465" s="26">
        <v>4.7153904739480552</v>
      </c>
    </row>
    <row r="4466" spans="1:31" x14ac:dyDescent="0.3">
      <c r="A4466">
        <v>2772705</v>
      </c>
      <c r="B4466">
        <v>1</v>
      </c>
      <c r="C4466" t="s">
        <v>80</v>
      </c>
      <c r="D4466" t="s">
        <v>82</v>
      </c>
      <c r="E4466" t="s">
        <v>166</v>
      </c>
      <c r="F4466" t="s">
        <v>12512</v>
      </c>
      <c r="G4466" t="s">
        <v>134</v>
      </c>
      <c r="H4466" t="s">
        <v>135</v>
      </c>
      <c r="I4466" t="s">
        <v>136</v>
      </c>
      <c r="J4466" t="s">
        <v>137</v>
      </c>
      <c r="K4466" t="s">
        <v>138</v>
      </c>
      <c r="L4466" t="s">
        <v>12513</v>
      </c>
      <c r="M4466" t="s">
        <v>12514</v>
      </c>
      <c r="N4466" s="26">
        <v>1.4736111110000001</v>
      </c>
      <c r="O4466">
        <v>0</v>
      </c>
      <c r="P4466">
        <v>26</v>
      </c>
      <c r="Q4466">
        <v>0</v>
      </c>
      <c r="R4466">
        <v>0</v>
      </c>
      <c r="S4466">
        <v>0</v>
      </c>
      <c r="T4466">
        <v>12</v>
      </c>
      <c r="U4466">
        <v>0</v>
      </c>
      <c r="V4466">
        <v>0</v>
      </c>
      <c r="W4466" s="26">
        <v>0</v>
      </c>
      <c r="X4466" s="26">
        <v>9.5691183811984146</v>
      </c>
      <c r="Y4466" s="26">
        <v>0</v>
      </c>
      <c r="Z4466" s="26">
        <v>0</v>
      </c>
      <c r="AA4466" s="26">
        <v>0</v>
      </c>
      <c r="AB4466" s="26">
        <v>4.7206953194350376</v>
      </c>
      <c r="AC4466" s="26">
        <v>0</v>
      </c>
      <c r="AD4466" s="26">
        <v>0</v>
      </c>
      <c r="AE4466" s="26">
        <v>14.289813700633452</v>
      </c>
    </row>
    <row r="4467" spans="1:31" x14ac:dyDescent="0.3">
      <c r="A4467">
        <v>2773160</v>
      </c>
      <c r="B4467">
        <v>1</v>
      </c>
      <c r="C4467" t="s">
        <v>81</v>
      </c>
      <c r="D4467" t="s">
        <v>127</v>
      </c>
      <c r="E4467" t="s">
        <v>170</v>
      </c>
      <c r="F4467" t="s">
        <v>12515</v>
      </c>
      <c r="G4467" t="s">
        <v>143</v>
      </c>
      <c r="H4467" t="s">
        <v>135</v>
      </c>
      <c r="I4467" t="s">
        <v>136</v>
      </c>
      <c r="J4467" t="s">
        <v>137</v>
      </c>
      <c r="K4467" t="s">
        <v>138</v>
      </c>
      <c r="L4467" t="s">
        <v>12516</v>
      </c>
      <c r="M4467" t="s">
        <v>12517</v>
      </c>
      <c r="N4467" s="26">
        <v>0.70861111099999996</v>
      </c>
      <c r="O4467">
        <v>0</v>
      </c>
      <c r="P4467">
        <v>40</v>
      </c>
      <c r="Q4467">
        <v>0</v>
      </c>
      <c r="R4467">
        <v>0</v>
      </c>
      <c r="S4467">
        <v>0</v>
      </c>
      <c r="T4467">
        <v>9</v>
      </c>
      <c r="U4467">
        <v>0</v>
      </c>
      <c r="V4467">
        <v>0</v>
      </c>
      <c r="W4467" s="26">
        <v>0</v>
      </c>
      <c r="X4467" s="26">
        <v>4.8739674648258715</v>
      </c>
      <c r="Y4467" s="26">
        <v>0</v>
      </c>
      <c r="Z4467" s="26">
        <v>0</v>
      </c>
      <c r="AA4467" s="26">
        <v>0</v>
      </c>
      <c r="AB4467" s="26">
        <v>6.1516399830622222</v>
      </c>
      <c r="AC4467" s="26">
        <v>0</v>
      </c>
      <c r="AD4467" s="26">
        <v>0</v>
      </c>
      <c r="AE4467" s="26">
        <v>11.025607447888094</v>
      </c>
    </row>
    <row r="4468" spans="1:31" x14ac:dyDescent="0.3">
      <c r="A4468">
        <v>2772811</v>
      </c>
      <c r="B4468">
        <v>1</v>
      </c>
      <c r="C4468" t="s">
        <v>80</v>
      </c>
      <c r="D4468" t="s">
        <v>100</v>
      </c>
      <c r="E4468" t="s">
        <v>146</v>
      </c>
      <c r="F4468" t="s">
        <v>12518</v>
      </c>
      <c r="G4468" t="s">
        <v>148</v>
      </c>
      <c r="H4468" t="s">
        <v>149</v>
      </c>
      <c r="I4468" t="s">
        <v>136</v>
      </c>
      <c r="J4468" t="s">
        <v>137</v>
      </c>
      <c r="K4468" t="s">
        <v>138</v>
      </c>
      <c r="L4468" t="s">
        <v>12519</v>
      </c>
      <c r="M4468" t="s">
        <v>12520</v>
      </c>
      <c r="N4468" s="26">
        <v>1.8177777770000001</v>
      </c>
      <c r="O4468">
        <v>0</v>
      </c>
      <c r="P4468">
        <v>36</v>
      </c>
      <c r="Q4468">
        <v>0</v>
      </c>
      <c r="R4468">
        <v>16</v>
      </c>
      <c r="S4468">
        <v>0</v>
      </c>
      <c r="T4468">
        <v>13</v>
      </c>
      <c r="U4468">
        <v>0</v>
      </c>
      <c r="V4468">
        <v>0</v>
      </c>
      <c r="W4468" s="26">
        <v>0</v>
      </c>
      <c r="X4468" s="26">
        <v>21.065227118205314</v>
      </c>
      <c r="Y4468" s="26">
        <v>0</v>
      </c>
      <c r="Z4468" s="26">
        <v>7.4897813801515909</v>
      </c>
      <c r="AA4468" s="26">
        <v>0</v>
      </c>
      <c r="AB4468" s="26">
        <v>12.789696515426087</v>
      </c>
      <c r="AC4468" s="26">
        <v>0</v>
      </c>
      <c r="AD4468" s="26">
        <v>0</v>
      </c>
      <c r="AE4468" s="26">
        <v>41.344705013782992</v>
      </c>
    </row>
    <row r="4469" spans="1:31" x14ac:dyDescent="0.3">
      <c r="A4469">
        <v>2773146</v>
      </c>
      <c r="B4469">
        <v>1</v>
      </c>
      <c r="C4469" t="s">
        <v>80</v>
      </c>
      <c r="D4469" t="s">
        <v>91</v>
      </c>
      <c r="E4469" t="s">
        <v>132</v>
      </c>
      <c r="F4469" t="s">
        <v>12521</v>
      </c>
      <c r="G4469" t="s">
        <v>134</v>
      </c>
      <c r="H4469" t="s">
        <v>135</v>
      </c>
      <c r="I4469" t="s">
        <v>136</v>
      </c>
      <c r="J4469" t="s">
        <v>137</v>
      </c>
      <c r="K4469" t="s">
        <v>138</v>
      </c>
      <c r="L4469" t="s">
        <v>12522</v>
      </c>
      <c r="M4469" t="s">
        <v>12523</v>
      </c>
      <c r="N4469" s="26">
        <v>1.286944444</v>
      </c>
      <c r="O4469">
        <v>0</v>
      </c>
      <c r="P4469">
        <v>3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 s="26">
        <v>0</v>
      </c>
      <c r="X4469" s="26">
        <v>1.0203173816909306</v>
      </c>
      <c r="Y4469" s="26">
        <v>0</v>
      </c>
      <c r="Z4469" s="26">
        <v>0</v>
      </c>
      <c r="AA4469" s="26">
        <v>0</v>
      </c>
      <c r="AB4469" s="26">
        <v>0</v>
      </c>
      <c r="AC4469" s="26">
        <v>0</v>
      </c>
      <c r="AD4469" s="26">
        <v>0</v>
      </c>
      <c r="AE4469" s="26">
        <v>1.0203173816909306</v>
      </c>
    </row>
    <row r="4470" spans="1:31" x14ac:dyDescent="0.3">
      <c r="A4470">
        <v>2772943</v>
      </c>
      <c r="B4470">
        <v>1</v>
      </c>
      <c r="C4470" t="s">
        <v>80</v>
      </c>
      <c r="D4470" t="s">
        <v>105</v>
      </c>
      <c r="E4470" t="s">
        <v>146</v>
      </c>
      <c r="F4470" t="s">
        <v>12524</v>
      </c>
      <c r="G4470" t="s">
        <v>148</v>
      </c>
      <c r="H4470" t="s">
        <v>149</v>
      </c>
      <c r="I4470" t="s">
        <v>136</v>
      </c>
      <c r="J4470" t="s">
        <v>137</v>
      </c>
      <c r="K4470" t="s">
        <v>138</v>
      </c>
      <c r="L4470" t="s">
        <v>12525</v>
      </c>
      <c r="M4470" t="s">
        <v>12526</v>
      </c>
      <c r="N4470" s="26">
        <v>4.0405555550000001</v>
      </c>
      <c r="O4470">
        <v>0</v>
      </c>
      <c r="P4470">
        <v>5</v>
      </c>
      <c r="Q4470">
        <v>0</v>
      </c>
      <c r="R4470">
        <v>5</v>
      </c>
      <c r="S4470">
        <v>0</v>
      </c>
      <c r="T4470">
        <v>11</v>
      </c>
      <c r="U4470">
        <v>0</v>
      </c>
      <c r="V4470">
        <v>0</v>
      </c>
      <c r="W4470" s="26">
        <v>0</v>
      </c>
      <c r="X4470" s="26">
        <v>8.4244644020632382</v>
      </c>
      <c r="Y4470" s="26">
        <v>0</v>
      </c>
      <c r="Z4470" s="26">
        <v>11.02061383626971</v>
      </c>
      <c r="AA4470" s="26">
        <v>0</v>
      </c>
      <c r="AB4470" s="26">
        <v>161.97131100640684</v>
      </c>
      <c r="AC4470" s="26">
        <v>0</v>
      </c>
      <c r="AD4470" s="26">
        <v>0</v>
      </c>
      <c r="AE4470" s="26">
        <v>181.41638924473978</v>
      </c>
    </row>
    <row r="4471" spans="1:31" x14ac:dyDescent="0.3">
      <c r="A4471">
        <v>2773521</v>
      </c>
      <c r="B4471">
        <v>2</v>
      </c>
      <c r="C4471" t="s">
        <v>81</v>
      </c>
      <c r="D4471" t="s">
        <v>128</v>
      </c>
      <c r="E4471" t="s">
        <v>152</v>
      </c>
      <c r="F4471" t="s">
        <v>5930</v>
      </c>
      <c r="G4471" t="s">
        <v>148</v>
      </c>
      <c r="H4471" t="s">
        <v>149</v>
      </c>
      <c r="I4471" t="s">
        <v>136</v>
      </c>
      <c r="J4471" t="s">
        <v>137</v>
      </c>
      <c r="K4471" t="s">
        <v>138</v>
      </c>
      <c r="L4471" t="s">
        <v>12527</v>
      </c>
      <c r="M4471" t="s">
        <v>12528</v>
      </c>
      <c r="N4471" s="26">
        <v>0.38555555499999999</v>
      </c>
      <c r="O4471">
        <v>7</v>
      </c>
      <c r="P4471">
        <v>393</v>
      </c>
      <c r="Q4471">
        <v>2</v>
      </c>
      <c r="R4471">
        <v>16</v>
      </c>
      <c r="S4471">
        <v>13</v>
      </c>
      <c r="T4471">
        <v>16</v>
      </c>
      <c r="U4471">
        <v>0</v>
      </c>
      <c r="V4471">
        <v>0</v>
      </c>
      <c r="W4471" s="26">
        <v>0.37399826302558276</v>
      </c>
      <c r="X4471" s="26">
        <v>25.961818485164176</v>
      </c>
      <c r="Y4471" s="26">
        <v>7.6084549570423335E-2</v>
      </c>
      <c r="Z4471" s="26">
        <v>0.56490157292744092</v>
      </c>
      <c r="AA4471" s="26">
        <v>24.679248150494622</v>
      </c>
      <c r="AB4471" s="26">
        <v>1.8490785027494177</v>
      </c>
      <c r="AC4471" s="26">
        <v>0</v>
      </c>
      <c r="AD4471" s="26">
        <v>0</v>
      </c>
      <c r="AE4471" s="26">
        <v>53.505129523931672</v>
      </c>
    </row>
    <row r="4472" spans="1:31" x14ac:dyDescent="0.3">
      <c r="A4472">
        <v>2773332</v>
      </c>
      <c r="B4472">
        <v>1</v>
      </c>
      <c r="C4472" t="s">
        <v>80</v>
      </c>
      <c r="D4472" t="s">
        <v>109</v>
      </c>
      <c r="E4472" t="s">
        <v>132</v>
      </c>
      <c r="F4472" t="s">
        <v>12529</v>
      </c>
      <c r="G4472" t="s">
        <v>197</v>
      </c>
      <c r="H4472" t="s">
        <v>135</v>
      </c>
      <c r="I4472" t="s">
        <v>136</v>
      </c>
      <c r="J4472" t="s">
        <v>137</v>
      </c>
      <c r="K4472" t="s">
        <v>138</v>
      </c>
      <c r="L4472" t="s">
        <v>12530</v>
      </c>
      <c r="M4472" t="s">
        <v>12531</v>
      </c>
      <c r="N4472" s="26">
        <v>4.0830555549999996</v>
      </c>
      <c r="O4472">
        <v>0</v>
      </c>
      <c r="P4472">
        <v>1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 s="26">
        <v>0</v>
      </c>
      <c r="X4472" s="26">
        <v>1.0635888120602681</v>
      </c>
      <c r="Y4472" s="26">
        <v>0</v>
      </c>
      <c r="Z4472" s="26">
        <v>0</v>
      </c>
      <c r="AA4472" s="26">
        <v>0</v>
      </c>
      <c r="AB4472" s="26">
        <v>0</v>
      </c>
      <c r="AC4472" s="26">
        <v>0</v>
      </c>
      <c r="AD4472" s="26">
        <v>0</v>
      </c>
      <c r="AE4472" s="26">
        <v>1.0635888120602681</v>
      </c>
    </row>
    <row r="4473" spans="1:31" x14ac:dyDescent="0.3">
      <c r="A4473">
        <v>2772791</v>
      </c>
      <c r="B4473">
        <v>1</v>
      </c>
      <c r="C4473" t="s">
        <v>80</v>
      </c>
      <c r="D4473" t="s">
        <v>82</v>
      </c>
      <c r="E4473" t="s">
        <v>141</v>
      </c>
      <c r="F4473" t="s">
        <v>2706</v>
      </c>
      <c r="G4473" t="s">
        <v>143</v>
      </c>
      <c r="H4473" t="s">
        <v>135</v>
      </c>
      <c r="I4473" t="s">
        <v>136</v>
      </c>
      <c r="J4473" t="s">
        <v>137</v>
      </c>
      <c r="K4473" t="s">
        <v>138</v>
      </c>
      <c r="L4473" t="s">
        <v>12532</v>
      </c>
      <c r="M4473" t="s">
        <v>12533</v>
      </c>
      <c r="N4473" s="26">
        <v>2.48</v>
      </c>
      <c r="O4473">
        <v>0</v>
      </c>
      <c r="P4473">
        <v>19</v>
      </c>
      <c r="Q4473">
        <v>0</v>
      </c>
      <c r="R4473">
        <v>0</v>
      </c>
      <c r="S4473">
        <v>0</v>
      </c>
      <c r="T4473">
        <v>413</v>
      </c>
      <c r="U4473">
        <v>0</v>
      </c>
      <c r="V4473">
        <v>1</v>
      </c>
      <c r="W4473" s="26">
        <v>0</v>
      </c>
      <c r="X4473" s="26">
        <v>9.4460694264048595</v>
      </c>
      <c r="Y4473" s="26">
        <v>0</v>
      </c>
      <c r="Z4473" s="26">
        <v>0</v>
      </c>
      <c r="AA4473" s="26">
        <v>0</v>
      </c>
      <c r="AB4473" s="26">
        <v>716.57801173572432</v>
      </c>
      <c r="AC4473" s="26">
        <v>0</v>
      </c>
      <c r="AD4473" s="26">
        <v>24.613975112061517</v>
      </c>
      <c r="AE4473" s="26">
        <v>750.63805627419072</v>
      </c>
    </row>
    <row r="4474" spans="1:31" x14ac:dyDescent="0.3">
      <c r="A4474">
        <v>2773129</v>
      </c>
      <c r="B4474">
        <v>1</v>
      </c>
      <c r="C4474" t="s">
        <v>80</v>
      </c>
      <c r="D4474" t="s">
        <v>84</v>
      </c>
      <c r="E4474" t="s">
        <v>166</v>
      </c>
      <c r="F4474" t="s">
        <v>12534</v>
      </c>
      <c r="G4474" t="s">
        <v>425</v>
      </c>
      <c r="H4474" t="s">
        <v>135</v>
      </c>
      <c r="I4474" t="s">
        <v>136</v>
      </c>
      <c r="J4474" t="s">
        <v>137</v>
      </c>
      <c r="K4474" t="s">
        <v>138</v>
      </c>
      <c r="L4474" t="s">
        <v>12535</v>
      </c>
      <c r="M4474" t="s">
        <v>12536</v>
      </c>
      <c r="N4474" s="26">
        <v>2.8075000000000001</v>
      </c>
      <c r="O4474">
        <v>0</v>
      </c>
      <c r="P4474">
        <v>28</v>
      </c>
      <c r="Q4474">
        <v>0</v>
      </c>
      <c r="R4474">
        <v>0</v>
      </c>
      <c r="S4474">
        <v>0</v>
      </c>
      <c r="T4474">
        <v>2</v>
      </c>
      <c r="U4474">
        <v>0</v>
      </c>
      <c r="V4474">
        <v>0</v>
      </c>
      <c r="W4474" s="26">
        <v>0</v>
      </c>
      <c r="X4474" s="26">
        <v>19.956765698312623</v>
      </c>
      <c r="Y4474" s="26">
        <v>0</v>
      </c>
      <c r="Z4474" s="26">
        <v>0</v>
      </c>
      <c r="AA4474" s="26">
        <v>0</v>
      </c>
      <c r="AB4474" s="26">
        <v>3.6856983277915818</v>
      </c>
      <c r="AC4474" s="26">
        <v>0</v>
      </c>
      <c r="AD4474" s="26">
        <v>0</v>
      </c>
      <c r="AE4474" s="26">
        <v>23.642464026104204</v>
      </c>
    </row>
    <row r="4475" spans="1:31" x14ac:dyDescent="0.3">
      <c r="A4475">
        <v>2773083</v>
      </c>
      <c r="B4475">
        <v>1</v>
      </c>
      <c r="C4475" t="s">
        <v>80</v>
      </c>
      <c r="D4475" t="s">
        <v>101</v>
      </c>
      <c r="E4475" t="s">
        <v>146</v>
      </c>
      <c r="F4475" t="s">
        <v>9444</v>
      </c>
      <c r="G4475" t="s">
        <v>148</v>
      </c>
      <c r="H4475" t="s">
        <v>149</v>
      </c>
      <c r="I4475" t="s">
        <v>136</v>
      </c>
      <c r="J4475" t="s">
        <v>137</v>
      </c>
      <c r="K4475" t="s">
        <v>138</v>
      </c>
      <c r="L4475" t="s">
        <v>12537</v>
      </c>
      <c r="M4475" t="s">
        <v>12538</v>
      </c>
      <c r="N4475" s="26">
        <v>1.6125</v>
      </c>
      <c r="O4475">
        <v>11</v>
      </c>
      <c r="P4475">
        <v>39</v>
      </c>
      <c r="Q4475">
        <v>6</v>
      </c>
      <c r="R4475">
        <v>0</v>
      </c>
      <c r="S4475">
        <v>5</v>
      </c>
      <c r="T4475">
        <v>1</v>
      </c>
      <c r="U4475">
        <v>0</v>
      </c>
      <c r="V4475">
        <v>0</v>
      </c>
      <c r="W4475" s="26">
        <v>27.186636560253618</v>
      </c>
      <c r="X4475" s="26">
        <v>14.28050154336446</v>
      </c>
      <c r="Y4475" s="26">
        <v>4.747024131233653</v>
      </c>
      <c r="Z4475" s="26">
        <v>0</v>
      </c>
      <c r="AA4475" s="26">
        <v>15.366900722527777</v>
      </c>
      <c r="AB4475" s="26">
        <v>2.8125199062491668</v>
      </c>
      <c r="AC4475" s="26">
        <v>0</v>
      </c>
      <c r="AD4475" s="26">
        <v>0</v>
      </c>
      <c r="AE4475" s="26">
        <v>64.393582863628666</v>
      </c>
    </row>
    <row r="4476" spans="1:31" x14ac:dyDescent="0.3">
      <c r="A4476">
        <v>2773378</v>
      </c>
      <c r="B4476">
        <v>1</v>
      </c>
      <c r="C4476" t="s">
        <v>80</v>
      </c>
      <c r="D4476" t="s">
        <v>97</v>
      </c>
      <c r="E4476" t="s">
        <v>141</v>
      </c>
      <c r="F4476" t="s">
        <v>12539</v>
      </c>
      <c r="G4476" t="s">
        <v>143</v>
      </c>
      <c r="H4476" t="s">
        <v>135</v>
      </c>
      <c r="I4476" t="s">
        <v>136</v>
      </c>
      <c r="J4476" t="s">
        <v>137</v>
      </c>
      <c r="K4476" t="s">
        <v>138</v>
      </c>
      <c r="L4476" t="s">
        <v>12540</v>
      </c>
      <c r="M4476" t="s">
        <v>12541</v>
      </c>
      <c r="N4476" s="26">
        <v>0.341388888</v>
      </c>
      <c r="O4476">
        <v>0</v>
      </c>
      <c r="P4476">
        <v>31</v>
      </c>
      <c r="Q4476">
        <v>0</v>
      </c>
      <c r="R4476">
        <v>35</v>
      </c>
      <c r="S4476">
        <v>0</v>
      </c>
      <c r="T4476">
        <v>15</v>
      </c>
      <c r="U4476">
        <v>0</v>
      </c>
      <c r="V4476">
        <v>0</v>
      </c>
      <c r="W4476" s="26">
        <v>0</v>
      </c>
      <c r="X4476" s="26">
        <v>6.046053791045356</v>
      </c>
      <c r="Y4476" s="26">
        <v>0</v>
      </c>
      <c r="Z4476" s="26">
        <v>0.69752884413824001</v>
      </c>
      <c r="AA4476" s="26">
        <v>0</v>
      </c>
      <c r="AB4476" s="26">
        <v>1.9142169396534194</v>
      </c>
      <c r="AC4476" s="26">
        <v>0</v>
      </c>
      <c r="AD4476" s="26">
        <v>0</v>
      </c>
      <c r="AE4476" s="26">
        <v>8.657799574837016</v>
      </c>
    </row>
    <row r="4477" spans="1:31" x14ac:dyDescent="0.3">
      <c r="A4477">
        <v>2772837</v>
      </c>
      <c r="B4477">
        <v>1</v>
      </c>
      <c r="C4477" t="s">
        <v>80</v>
      </c>
      <c r="D4477" t="s">
        <v>93</v>
      </c>
      <c r="E4477" t="s">
        <v>132</v>
      </c>
      <c r="F4477" t="s">
        <v>12542</v>
      </c>
      <c r="G4477" t="s">
        <v>134</v>
      </c>
      <c r="H4477" t="s">
        <v>135</v>
      </c>
      <c r="I4477" t="s">
        <v>136</v>
      </c>
      <c r="J4477" t="s">
        <v>137</v>
      </c>
      <c r="K4477" t="s">
        <v>138</v>
      </c>
      <c r="L4477" t="s">
        <v>12543</v>
      </c>
      <c r="M4477" t="s">
        <v>12544</v>
      </c>
      <c r="N4477" s="26">
        <v>2.633888888</v>
      </c>
      <c r="O4477">
        <v>0</v>
      </c>
      <c r="P4477">
        <v>1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 s="26">
        <v>0</v>
      </c>
      <c r="X4477" s="26">
        <v>0.48748849851009279</v>
      </c>
      <c r="Y4477" s="26">
        <v>0</v>
      </c>
      <c r="Z4477" s="26">
        <v>0</v>
      </c>
      <c r="AA4477" s="26">
        <v>0</v>
      </c>
      <c r="AB4477" s="26">
        <v>0</v>
      </c>
      <c r="AC4477" s="26">
        <v>0</v>
      </c>
      <c r="AD4477" s="26">
        <v>0</v>
      </c>
      <c r="AE4477" s="26">
        <v>0.48748849851009279</v>
      </c>
    </row>
    <row r="4478" spans="1:31" x14ac:dyDescent="0.3">
      <c r="A4478">
        <v>2773186</v>
      </c>
      <c r="B4478">
        <v>1</v>
      </c>
      <c r="C4478" t="s">
        <v>80</v>
      </c>
      <c r="D4478" t="s">
        <v>93</v>
      </c>
      <c r="E4478" t="s">
        <v>157</v>
      </c>
      <c r="F4478" t="s">
        <v>12545</v>
      </c>
      <c r="G4478" t="s">
        <v>159</v>
      </c>
      <c r="H4478" t="s">
        <v>149</v>
      </c>
      <c r="I4478" t="s">
        <v>136</v>
      </c>
      <c r="J4478" t="s">
        <v>137</v>
      </c>
      <c r="K4478" t="s">
        <v>138</v>
      </c>
      <c r="L4478" t="s">
        <v>12546</v>
      </c>
      <c r="M4478" t="s">
        <v>12547</v>
      </c>
      <c r="N4478" s="26">
        <v>1.014444444</v>
      </c>
      <c r="O4478">
        <v>0</v>
      </c>
      <c r="P4478">
        <v>202</v>
      </c>
      <c r="Q4478">
        <v>0</v>
      </c>
      <c r="R4478">
        <v>103</v>
      </c>
      <c r="S4478">
        <v>1</v>
      </c>
      <c r="T4478">
        <v>54</v>
      </c>
      <c r="U4478">
        <v>0</v>
      </c>
      <c r="V4478">
        <v>0</v>
      </c>
      <c r="W4478" s="26">
        <v>0</v>
      </c>
      <c r="X4478" s="26">
        <v>81.596246276540199</v>
      </c>
      <c r="Y4478" s="26">
        <v>0</v>
      </c>
      <c r="Z4478" s="26">
        <v>43.064306831627</v>
      </c>
      <c r="AA4478" s="26">
        <v>0.25556089499907997</v>
      </c>
      <c r="AB4478" s="26">
        <v>29.988726452114921</v>
      </c>
      <c r="AC4478" s="26">
        <v>0</v>
      </c>
      <c r="AD4478" s="26">
        <v>0</v>
      </c>
      <c r="AE4478" s="26">
        <v>154.9048404552812</v>
      </c>
    </row>
    <row r="4479" spans="1:31" x14ac:dyDescent="0.3">
      <c r="A4479">
        <v>2773235</v>
      </c>
      <c r="B4479">
        <v>1</v>
      </c>
      <c r="C4479" t="s">
        <v>81</v>
      </c>
      <c r="D4479" t="s">
        <v>120</v>
      </c>
      <c r="E4479" t="s">
        <v>157</v>
      </c>
      <c r="F4479" t="s">
        <v>5882</v>
      </c>
      <c r="G4479" t="s">
        <v>159</v>
      </c>
      <c r="H4479" t="s">
        <v>149</v>
      </c>
      <c r="I4479" t="s">
        <v>136</v>
      </c>
      <c r="J4479" t="s">
        <v>137</v>
      </c>
      <c r="K4479" t="s">
        <v>138</v>
      </c>
      <c r="L4479" t="s">
        <v>12548</v>
      </c>
      <c r="M4479" t="s">
        <v>12549</v>
      </c>
      <c r="N4479" s="26">
        <v>0.22638888800000001</v>
      </c>
      <c r="O4479">
        <v>5</v>
      </c>
      <c r="P4479">
        <v>883</v>
      </c>
      <c r="Q4479">
        <v>291</v>
      </c>
      <c r="R4479">
        <v>94</v>
      </c>
      <c r="S4479">
        <v>23</v>
      </c>
      <c r="T4479">
        <v>112</v>
      </c>
      <c r="U4479">
        <v>4</v>
      </c>
      <c r="V4479">
        <v>0</v>
      </c>
      <c r="W4479" s="26">
        <v>2.3936309032006249</v>
      </c>
      <c r="X4479" s="26">
        <v>40.634321703918673</v>
      </c>
      <c r="Y4479" s="26">
        <v>221.22152874954847</v>
      </c>
      <c r="Z4479" s="26">
        <v>2.6644974179164942</v>
      </c>
      <c r="AA4479" s="26">
        <v>373.61990207809424</v>
      </c>
      <c r="AB4479" s="26">
        <v>12.646145259611856</v>
      </c>
      <c r="AC4479" s="26">
        <v>153.64187831855904</v>
      </c>
      <c r="AD4479" s="26">
        <v>0</v>
      </c>
      <c r="AE4479" s="26">
        <v>806.82190443084949</v>
      </c>
    </row>
    <row r="4480" spans="1:31" x14ac:dyDescent="0.3">
      <c r="A4480">
        <v>2772734</v>
      </c>
      <c r="B4480">
        <v>1</v>
      </c>
      <c r="C4480" t="s">
        <v>81</v>
      </c>
      <c r="D4480" t="s">
        <v>112</v>
      </c>
      <c r="E4480" t="s">
        <v>141</v>
      </c>
      <c r="F4480" t="s">
        <v>12550</v>
      </c>
      <c r="G4480" t="s">
        <v>344</v>
      </c>
      <c r="H4480" t="s">
        <v>135</v>
      </c>
      <c r="I4480" t="s">
        <v>136</v>
      </c>
      <c r="J4480" t="s">
        <v>137</v>
      </c>
      <c r="K4480" t="s">
        <v>138</v>
      </c>
      <c r="L4480" t="s">
        <v>12551</v>
      </c>
      <c r="M4480" t="s">
        <v>12552</v>
      </c>
      <c r="N4480" s="26">
        <v>1.201944444</v>
      </c>
      <c r="O4480">
        <v>0</v>
      </c>
      <c r="P4480">
        <v>0</v>
      </c>
      <c r="Q4480">
        <v>0</v>
      </c>
      <c r="R4480">
        <v>2</v>
      </c>
      <c r="S4480">
        <v>0</v>
      </c>
      <c r="T4480">
        <v>59</v>
      </c>
      <c r="U4480">
        <v>0</v>
      </c>
      <c r="V4480">
        <v>0</v>
      </c>
      <c r="W4480" s="26">
        <v>0</v>
      </c>
      <c r="X4480" s="26">
        <v>0</v>
      </c>
      <c r="Y4480" s="26">
        <v>0</v>
      </c>
      <c r="Z4480" s="26">
        <v>0.60663806387962105</v>
      </c>
      <c r="AA4480" s="26">
        <v>0</v>
      </c>
      <c r="AB4480" s="26">
        <v>55.27157859151918</v>
      </c>
      <c r="AC4480" s="26">
        <v>0</v>
      </c>
      <c r="AD4480" s="26">
        <v>0</v>
      </c>
      <c r="AE4480" s="26">
        <v>55.878216655398802</v>
      </c>
    </row>
    <row r="4481" spans="1:31" x14ac:dyDescent="0.3">
      <c r="A4481">
        <v>2773224</v>
      </c>
      <c r="B4481">
        <v>2</v>
      </c>
      <c r="C4481" t="s">
        <v>80</v>
      </c>
      <c r="D4481" t="s">
        <v>92</v>
      </c>
      <c r="E4481" t="s">
        <v>141</v>
      </c>
      <c r="F4481" t="s">
        <v>12553</v>
      </c>
      <c r="G4481" t="s">
        <v>425</v>
      </c>
      <c r="H4481" t="s">
        <v>135</v>
      </c>
      <c r="I4481" t="s">
        <v>136</v>
      </c>
      <c r="J4481" t="s">
        <v>137</v>
      </c>
      <c r="K4481" t="s">
        <v>138</v>
      </c>
      <c r="L4481" t="s">
        <v>12554</v>
      </c>
      <c r="M4481" t="s">
        <v>12555</v>
      </c>
      <c r="N4481" s="26">
        <v>1.0080555550000001</v>
      </c>
      <c r="O4481">
        <v>0</v>
      </c>
      <c r="P4481">
        <v>197</v>
      </c>
      <c r="Q4481">
        <v>0</v>
      </c>
      <c r="R4481">
        <v>0</v>
      </c>
      <c r="S4481">
        <v>0</v>
      </c>
      <c r="T4481">
        <v>28</v>
      </c>
      <c r="U4481">
        <v>0</v>
      </c>
      <c r="V4481">
        <v>0</v>
      </c>
      <c r="W4481" s="26">
        <v>0</v>
      </c>
      <c r="X4481" s="26">
        <v>28.395815630109919</v>
      </c>
      <c r="Y4481" s="26">
        <v>0</v>
      </c>
      <c r="Z4481" s="26">
        <v>0</v>
      </c>
      <c r="AA4481" s="26">
        <v>0</v>
      </c>
      <c r="AB4481" s="26">
        <v>11.840570672807889</v>
      </c>
      <c r="AC4481" s="26">
        <v>0</v>
      </c>
      <c r="AD4481" s="26">
        <v>0</v>
      </c>
      <c r="AE4481" s="26">
        <v>40.236386302917808</v>
      </c>
    </row>
    <row r="4482" spans="1:31" x14ac:dyDescent="0.3">
      <c r="A4482">
        <v>2772857</v>
      </c>
      <c r="B4482">
        <v>1</v>
      </c>
      <c r="C4482" t="s">
        <v>80</v>
      </c>
      <c r="D4482" t="s">
        <v>88</v>
      </c>
      <c r="E4482" t="s">
        <v>132</v>
      </c>
      <c r="F4482" t="s">
        <v>12556</v>
      </c>
      <c r="G4482" t="s">
        <v>307</v>
      </c>
      <c r="H4482" t="s">
        <v>135</v>
      </c>
      <c r="I4482" t="s">
        <v>136</v>
      </c>
      <c r="J4482" t="s">
        <v>137</v>
      </c>
      <c r="K4482" t="s">
        <v>138</v>
      </c>
      <c r="L4482" t="s">
        <v>12557</v>
      </c>
      <c r="M4482" t="s">
        <v>12558</v>
      </c>
      <c r="N4482" s="26">
        <v>0.52638888800000005</v>
      </c>
      <c r="O4482">
        <v>0</v>
      </c>
      <c r="P4482">
        <v>2</v>
      </c>
      <c r="Q4482">
        <v>0</v>
      </c>
      <c r="R4482">
        <v>0</v>
      </c>
      <c r="S4482">
        <v>0</v>
      </c>
      <c r="T4482">
        <v>1</v>
      </c>
      <c r="U4482">
        <v>0</v>
      </c>
      <c r="V4482">
        <v>0</v>
      </c>
      <c r="W4482" s="26">
        <v>0</v>
      </c>
      <c r="X4482" s="26">
        <v>0.19567859662401471</v>
      </c>
      <c r="Y4482" s="26">
        <v>0</v>
      </c>
      <c r="Z4482" s="26">
        <v>0</v>
      </c>
      <c r="AA4482" s="26">
        <v>0</v>
      </c>
      <c r="AB4482" s="26">
        <v>6.2924440207156249E-2</v>
      </c>
      <c r="AC4482" s="26">
        <v>0</v>
      </c>
      <c r="AD4482" s="26">
        <v>0</v>
      </c>
      <c r="AE4482" s="26">
        <v>0.25860303683117097</v>
      </c>
    </row>
    <row r="4483" spans="1:31" x14ac:dyDescent="0.3">
      <c r="A4483">
        <v>2773498</v>
      </c>
      <c r="B4483">
        <v>1</v>
      </c>
      <c r="C4483" t="s">
        <v>80</v>
      </c>
      <c r="D4483" t="s">
        <v>96</v>
      </c>
      <c r="E4483" t="s">
        <v>157</v>
      </c>
      <c r="F4483" t="s">
        <v>1976</v>
      </c>
      <c r="G4483" t="s">
        <v>159</v>
      </c>
      <c r="H4483" t="s">
        <v>149</v>
      </c>
      <c r="I4483" t="s">
        <v>136</v>
      </c>
      <c r="J4483" t="s">
        <v>137</v>
      </c>
      <c r="K4483" t="s">
        <v>138</v>
      </c>
      <c r="L4483" t="s">
        <v>12559</v>
      </c>
      <c r="M4483" t="s">
        <v>12560</v>
      </c>
      <c r="N4483" s="26">
        <v>0.753611111</v>
      </c>
      <c r="O4483">
        <v>2</v>
      </c>
      <c r="P4483">
        <v>2102</v>
      </c>
      <c r="Q4483">
        <v>1</v>
      </c>
      <c r="R4483">
        <v>199</v>
      </c>
      <c r="S4483">
        <v>2</v>
      </c>
      <c r="T4483">
        <v>702</v>
      </c>
      <c r="U4483">
        <v>1</v>
      </c>
      <c r="V4483">
        <v>0</v>
      </c>
      <c r="W4483" s="26">
        <v>11.685326272550423</v>
      </c>
      <c r="X4483" s="26">
        <v>374.34365986502149</v>
      </c>
      <c r="Y4483" s="26">
        <v>6.0276900030494058</v>
      </c>
      <c r="Z4483" s="26">
        <v>17.293444186693037</v>
      </c>
      <c r="AA4483" s="26">
        <v>65.886592841495712</v>
      </c>
      <c r="AB4483" s="26">
        <v>361.51564689917632</v>
      </c>
      <c r="AC4483" s="26">
        <v>44.286292497967928</v>
      </c>
      <c r="AD4483" s="26">
        <v>0</v>
      </c>
      <c r="AE4483" s="26">
        <v>881.03865256595429</v>
      </c>
    </row>
    <row r="4484" spans="1:31" x14ac:dyDescent="0.3">
      <c r="A4484">
        <v>2772814</v>
      </c>
      <c r="B4484">
        <v>1</v>
      </c>
      <c r="C4484" t="s">
        <v>80</v>
      </c>
      <c r="D4484" t="s">
        <v>107</v>
      </c>
      <c r="E4484" t="s">
        <v>141</v>
      </c>
      <c r="F4484" t="s">
        <v>12561</v>
      </c>
      <c r="G4484" t="s">
        <v>855</v>
      </c>
      <c r="H4484" t="s">
        <v>135</v>
      </c>
      <c r="I4484" t="s">
        <v>136</v>
      </c>
      <c r="J4484" t="s">
        <v>137</v>
      </c>
      <c r="K4484" t="s">
        <v>138</v>
      </c>
      <c r="L4484" t="s">
        <v>12562</v>
      </c>
      <c r="M4484" t="s">
        <v>12563</v>
      </c>
      <c r="N4484" s="26">
        <v>0.60694444400000003</v>
      </c>
      <c r="O4484">
        <v>0</v>
      </c>
      <c r="P4484">
        <v>592</v>
      </c>
      <c r="Q4484">
        <v>0</v>
      </c>
      <c r="R4484">
        <v>0</v>
      </c>
      <c r="S4484">
        <v>0</v>
      </c>
      <c r="T4484">
        <v>33</v>
      </c>
      <c r="U4484">
        <v>0</v>
      </c>
      <c r="V4484">
        <v>0</v>
      </c>
      <c r="W4484" s="26">
        <v>0</v>
      </c>
      <c r="X4484" s="26">
        <v>107.78865963922202</v>
      </c>
      <c r="Y4484" s="26">
        <v>0</v>
      </c>
      <c r="Z4484" s="26">
        <v>0</v>
      </c>
      <c r="AA4484" s="26">
        <v>0</v>
      </c>
      <c r="AB4484" s="26">
        <v>17.100581201525682</v>
      </c>
      <c r="AC4484" s="26">
        <v>0</v>
      </c>
      <c r="AD4484" s="26">
        <v>0</v>
      </c>
      <c r="AE4484" s="26">
        <v>124.8892408407477</v>
      </c>
    </row>
    <row r="4485" spans="1:31" x14ac:dyDescent="0.3">
      <c r="A4485">
        <v>2772771</v>
      </c>
      <c r="B4485">
        <v>1</v>
      </c>
      <c r="C4485" t="s">
        <v>80</v>
      </c>
      <c r="D4485" t="s">
        <v>88</v>
      </c>
      <c r="E4485" t="s">
        <v>132</v>
      </c>
      <c r="F4485" t="s">
        <v>12564</v>
      </c>
      <c r="G4485" t="s">
        <v>307</v>
      </c>
      <c r="H4485" t="s">
        <v>135</v>
      </c>
      <c r="I4485" t="s">
        <v>136</v>
      </c>
      <c r="J4485" t="s">
        <v>137</v>
      </c>
      <c r="K4485" t="s">
        <v>138</v>
      </c>
      <c r="L4485" t="s">
        <v>12565</v>
      </c>
      <c r="M4485" t="s">
        <v>12566</v>
      </c>
      <c r="N4485" s="26">
        <v>1.122222222</v>
      </c>
      <c r="O4485">
        <v>0</v>
      </c>
      <c r="P4485">
        <v>39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 s="26">
        <v>0</v>
      </c>
      <c r="X4485" s="26">
        <v>9.9963519739479381</v>
      </c>
      <c r="Y4485" s="26">
        <v>0</v>
      </c>
      <c r="Z4485" s="26">
        <v>0</v>
      </c>
      <c r="AA4485" s="26">
        <v>0</v>
      </c>
      <c r="AB4485" s="26">
        <v>0</v>
      </c>
      <c r="AC4485" s="26">
        <v>0</v>
      </c>
      <c r="AD4485" s="26">
        <v>0</v>
      </c>
      <c r="AE4485" s="26">
        <v>9.9963519739479381</v>
      </c>
    </row>
    <row r="4486" spans="1:31" x14ac:dyDescent="0.3">
      <c r="A4486">
        <v>2773149</v>
      </c>
      <c r="B4486">
        <v>1</v>
      </c>
      <c r="C4486" t="s">
        <v>80</v>
      </c>
      <c r="D4486" t="s">
        <v>83</v>
      </c>
      <c r="E4486" t="s">
        <v>132</v>
      </c>
      <c r="F4486" t="s">
        <v>12567</v>
      </c>
      <c r="G4486" t="s">
        <v>307</v>
      </c>
      <c r="H4486" t="s">
        <v>135</v>
      </c>
      <c r="I4486" t="s">
        <v>136</v>
      </c>
      <c r="J4486" t="s">
        <v>137</v>
      </c>
      <c r="K4486" t="s">
        <v>138</v>
      </c>
      <c r="L4486" t="s">
        <v>12568</v>
      </c>
      <c r="M4486" t="s">
        <v>12569</v>
      </c>
      <c r="N4486" s="26">
        <v>3.1461111110000002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1</v>
      </c>
      <c r="U4486">
        <v>0</v>
      </c>
      <c r="V4486">
        <v>0</v>
      </c>
      <c r="W4486" s="26">
        <v>0</v>
      </c>
      <c r="X4486" s="26">
        <v>0</v>
      </c>
      <c r="Y4486" s="26">
        <v>0</v>
      </c>
      <c r="Z4486" s="26">
        <v>0</v>
      </c>
      <c r="AA4486" s="26">
        <v>0</v>
      </c>
      <c r="AB4486" s="26">
        <v>12.502918866898776</v>
      </c>
      <c r="AC4486" s="26">
        <v>0</v>
      </c>
      <c r="AD4486" s="26">
        <v>0</v>
      </c>
      <c r="AE4486" s="26">
        <v>12.502918866898776</v>
      </c>
    </row>
    <row r="4487" spans="1:31" x14ac:dyDescent="0.3">
      <c r="A4487">
        <v>2773126</v>
      </c>
      <c r="B4487">
        <v>1</v>
      </c>
      <c r="C4487" t="s">
        <v>81</v>
      </c>
      <c r="D4487" t="s">
        <v>127</v>
      </c>
      <c r="E4487" t="s">
        <v>170</v>
      </c>
      <c r="F4487" t="s">
        <v>12570</v>
      </c>
      <c r="G4487" t="s">
        <v>204</v>
      </c>
      <c r="H4487" t="s">
        <v>135</v>
      </c>
      <c r="I4487" t="s">
        <v>136</v>
      </c>
      <c r="J4487" t="s">
        <v>137</v>
      </c>
      <c r="K4487" t="s">
        <v>138</v>
      </c>
      <c r="L4487" t="s">
        <v>12571</v>
      </c>
      <c r="M4487" t="s">
        <v>12572</v>
      </c>
      <c r="N4487" s="26">
        <v>3.0233333330000001</v>
      </c>
      <c r="O4487">
        <v>0</v>
      </c>
      <c r="P4487">
        <v>16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 s="26">
        <v>0</v>
      </c>
      <c r="X4487" s="26">
        <v>10.492165450108288</v>
      </c>
      <c r="Y4487" s="26">
        <v>0</v>
      </c>
      <c r="Z4487" s="26">
        <v>0</v>
      </c>
      <c r="AA4487" s="26">
        <v>0</v>
      </c>
      <c r="AB4487" s="26">
        <v>0</v>
      </c>
      <c r="AC4487" s="26">
        <v>0</v>
      </c>
      <c r="AD4487" s="26">
        <v>0</v>
      </c>
      <c r="AE4487" s="26">
        <v>10.492165450108288</v>
      </c>
    </row>
    <row r="4488" spans="1:31" x14ac:dyDescent="0.3">
      <c r="A4488">
        <v>2773295</v>
      </c>
      <c r="B4488">
        <v>1</v>
      </c>
      <c r="C4488" t="s">
        <v>80</v>
      </c>
      <c r="D4488" t="s">
        <v>83</v>
      </c>
      <c r="E4488" t="s">
        <v>132</v>
      </c>
      <c r="F4488" t="s">
        <v>12573</v>
      </c>
      <c r="G4488" t="s">
        <v>197</v>
      </c>
      <c r="H4488" t="s">
        <v>135</v>
      </c>
      <c r="I4488" t="s">
        <v>136</v>
      </c>
      <c r="J4488" t="s">
        <v>137</v>
      </c>
      <c r="K4488" t="s">
        <v>138</v>
      </c>
      <c r="L4488" t="s">
        <v>12574</v>
      </c>
      <c r="M4488" t="s">
        <v>12575</v>
      </c>
      <c r="N4488" s="26">
        <v>1.1311111110000001</v>
      </c>
      <c r="O4488">
        <v>0</v>
      </c>
      <c r="P4488">
        <v>1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 s="26">
        <v>0</v>
      </c>
      <c r="X4488" s="26">
        <v>0.12910417009678679</v>
      </c>
      <c r="Y4488" s="26">
        <v>0</v>
      </c>
      <c r="Z4488" s="26">
        <v>0</v>
      </c>
      <c r="AA4488" s="26">
        <v>0</v>
      </c>
      <c r="AB4488" s="26">
        <v>0</v>
      </c>
      <c r="AC4488" s="26">
        <v>0</v>
      </c>
      <c r="AD4488" s="26">
        <v>0</v>
      </c>
      <c r="AE4488" s="26">
        <v>0.12910417009678679</v>
      </c>
    </row>
    <row r="4489" spans="1:31" x14ac:dyDescent="0.3">
      <c r="A4489">
        <v>2773026</v>
      </c>
      <c r="B4489">
        <v>1</v>
      </c>
      <c r="C4489" t="s">
        <v>81</v>
      </c>
      <c r="D4489" t="s">
        <v>128</v>
      </c>
      <c r="E4489" t="s">
        <v>157</v>
      </c>
      <c r="F4489" t="s">
        <v>12576</v>
      </c>
      <c r="G4489" t="s">
        <v>159</v>
      </c>
      <c r="H4489" t="s">
        <v>149</v>
      </c>
      <c r="I4489" t="s">
        <v>136</v>
      </c>
      <c r="J4489" t="s">
        <v>137</v>
      </c>
      <c r="K4489" t="s">
        <v>138</v>
      </c>
      <c r="L4489" t="s">
        <v>12577</v>
      </c>
      <c r="M4489" t="s">
        <v>12578</v>
      </c>
      <c r="N4489" s="26">
        <v>2.0580555550000001</v>
      </c>
      <c r="O4489">
        <v>0</v>
      </c>
      <c r="P4489">
        <v>1080</v>
      </c>
      <c r="Q4489">
        <v>0</v>
      </c>
      <c r="R4489">
        <v>0</v>
      </c>
      <c r="S4489">
        <v>1</v>
      </c>
      <c r="T4489">
        <v>24</v>
      </c>
      <c r="U4489">
        <v>0</v>
      </c>
      <c r="V4489">
        <v>0</v>
      </c>
      <c r="W4489" s="26">
        <v>0</v>
      </c>
      <c r="X4489" s="26">
        <v>634.2980980942333</v>
      </c>
      <c r="Y4489" s="26">
        <v>0</v>
      </c>
      <c r="Z4489" s="26">
        <v>0</v>
      </c>
      <c r="AA4489" s="26">
        <v>124.99649000752278</v>
      </c>
      <c r="AB4489" s="26">
        <v>241.46946466254869</v>
      </c>
      <c r="AC4489" s="26">
        <v>0</v>
      </c>
      <c r="AD4489" s="26">
        <v>0</v>
      </c>
      <c r="AE4489" s="26">
        <v>1000.7640527643048</v>
      </c>
    </row>
    <row r="4490" spans="1:31" x14ac:dyDescent="0.3">
      <c r="A4490">
        <v>2773418</v>
      </c>
      <c r="B4490">
        <v>1</v>
      </c>
      <c r="C4490" t="s">
        <v>81</v>
      </c>
      <c r="D4490" t="s">
        <v>120</v>
      </c>
      <c r="E4490" t="s">
        <v>157</v>
      </c>
      <c r="F4490" t="s">
        <v>5584</v>
      </c>
      <c r="G4490" t="s">
        <v>159</v>
      </c>
      <c r="H4490" t="s">
        <v>149</v>
      </c>
      <c r="I4490" t="s">
        <v>136</v>
      </c>
      <c r="J4490" t="s">
        <v>137</v>
      </c>
      <c r="K4490" t="s">
        <v>138</v>
      </c>
      <c r="L4490" t="s">
        <v>12579</v>
      </c>
      <c r="M4490" t="s">
        <v>12580</v>
      </c>
      <c r="N4490" s="26">
        <v>0.78305555500000001</v>
      </c>
      <c r="O4490">
        <v>5</v>
      </c>
      <c r="P4490">
        <v>883</v>
      </c>
      <c r="Q4490">
        <v>291</v>
      </c>
      <c r="R4490">
        <v>94</v>
      </c>
      <c r="S4490">
        <v>23</v>
      </c>
      <c r="T4490">
        <v>112</v>
      </c>
      <c r="U4490">
        <v>4</v>
      </c>
      <c r="V4490">
        <v>0</v>
      </c>
      <c r="W4490" s="26">
        <v>9.7508119460701277</v>
      </c>
      <c r="X4490" s="26">
        <v>149.75845586095147</v>
      </c>
      <c r="Y4490" s="26">
        <v>684.40766346116902</v>
      </c>
      <c r="Z4490" s="26">
        <v>7.8463986269476722</v>
      </c>
      <c r="AA4490" s="26">
        <v>1047.9883706388387</v>
      </c>
      <c r="AB4490" s="26">
        <v>30.599780346660864</v>
      </c>
      <c r="AC4490" s="26">
        <v>234.38100907857347</v>
      </c>
      <c r="AD4490" s="26">
        <v>0</v>
      </c>
      <c r="AE4490" s="26">
        <v>2164.7324899592113</v>
      </c>
    </row>
    <row r="4491" spans="1:31" x14ac:dyDescent="0.3">
      <c r="A4491">
        <v>2773335</v>
      </c>
      <c r="B4491">
        <v>1</v>
      </c>
      <c r="C4491" t="s">
        <v>81</v>
      </c>
      <c r="D4491" t="s">
        <v>112</v>
      </c>
      <c r="E4491" t="s">
        <v>170</v>
      </c>
      <c r="F4491" t="s">
        <v>12581</v>
      </c>
      <c r="G4491" t="s">
        <v>204</v>
      </c>
      <c r="H4491" t="s">
        <v>135</v>
      </c>
      <c r="I4491" t="s">
        <v>136</v>
      </c>
      <c r="J4491" t="s">
        <v>137</v>
      </c>
      <c r="K4491" t="s">
        <v>138</v>
      </c>
      <c r="L4491" t="s">
        <v>12582</v>
      </c>
      <c r="M4491" t="s">
        <v>12583</v>
      </c>
      <c r="N4491" s="26">
        <v>1.106666666</v>
      </c>
      <c r="O4491">
        <v>0</v>
      </c>
      <c r="P4491">
        <v>0</v>
      </c>
      <c r="Q4491">
        <v>0</v>
      </c>
      <c r="R4491">
        <v>3</v>
      </c>
      <c r="S4491">
        <v>0</v>
      </c>
      <c r="T4491">
        <v>33</v>
      </c>
      <c r="U4491">
        <v>0</v>
      </c>
      <c r="V4491">
        <v>1</v>
      </c>
      <c r="W4491" s="26">
        <v>0</v>
      </c>
      <c r="X4491" s="26">
        <v>0</v>
      </c>
      <c r="Y4491" s="26">
        <v>0</v>
      </c>
      <c r="Z4491" s="26">
        <v>8.1293777522756319</v>
      </c>
      <c r="AA4491" s="26">
        <v>0</v>
      </c>
      <c r="AB4491" s="26">
        <v>39.626912154677562</v>
      </c>
      <c r="AC4491" s="26">
        <v>0</v>
      </c>
      <c r="AD4491" s="26">
        <v>30.714510442342394</v>
      </c>
      <c r="AE4491" s="26">
        <v>78.470800349295587</v>
      </c>
    </row>
    <row r="4492" spans="1:31" x14ac:dyDescent="0.3">
      <c r="A4492">
        <v>2773521</v>
      </c>
      <c r="B4492">
        <v>1</v>
      </c>
      <c r="C4492" t="s">
        <v>81</v>
      </c>
      <c r="D4492" t="s">
        <v>128</v>
      </c>
      <c r="E4492" t="s">
        <v>146</v>
      </c>
      <c r="F4492" t="s">
        <v>3574</v>
      </c>
      <c r="G4492" t="s">
        <v>143</v>
      </c>
      <c r="H4492" t="s">
        <v>149</v>
      </c>
      <c r="I4492" t="s">
        <v>136</v>
      </c>
      <c r="J4492" t="s">
        <v>137</v>
      </c>
      <c r="K4492" t="s">
        <v>138</v>
      </c>
      <c r="L4492" t="s">
        <v>12584</v>
      </c>
      <c r="M4492" t="s">
        <v>12527</v>
      </c>
      <c r="N4492" s="26">
        <v>0.1225</v>
      </c>
      <c r="O4492">
        <v>7</v>
      </c>
      <c r="P4492">
        <v>187</v>
      </c>
      <c r="Q4492">
        <v>2</v>
      </c>
      <c r="R4492">
        <v>15</v>
      </c>
      <c r="S4492">
        <v>13</v>
      </c>
      <c r="T4492">
        <v>9</v>
      </c>
      <c r="U4492">
        <v>0</v>
      </c>
      <c r="V4492">
        <v>0</v>
      </c>
      <c r="W4492" s="26">
        <v>0.12734102426914401</v>
      </c>
      <c r="X4492" s="26">
        <v>2.579668927384438</v>
      </c>
      <c r="Y4492" s="26">
        <v>2.4371025575757002E-2</v>
      </c>
      <c r="Z4492" s="26">
        <v>6.9648121875223512E-2</v>
      </c>
      <c r="AA4492" s="26">
        <v>8.0086566068871861</v>
      </c>
      <c r="AB4492" s="26">
        <v>0.36931936286976497</v>
      </c>
      <c r="AC4492" s="26">
        <v>0</v>
      </c>
      <c r="AD4492" s="26">
        <v>0</v>
      </c>
      <c r="AE4492" s="26">
        <v>11.179005068861514</v>
      </c>
    </row>
    <row r="4493" spans="1:31" x14ac:dyDescent="0.3">
      <c r="A4493">
        <v>2772940</v>
      </c>
      <c r="B4493">
        <v>1</v>
      </c>
      <c r="C4493" t="s">
        <v>80</v>
      </c>
      <c r="D4493" t="s">
        <v>100</v>
      </c>
      <c r="E4493" t="s">
        <v>152</v>
      </c>
      <c r="F4493" t="s">
        <v>1973</v>
      </c>
      <c r="G4493" t="s">
        <v>159</v>
      </c>
      <c r="H4493" t="s">
        <v>149</v>
      </c>
      <c r="I4493" t="s">
        <v>136</v>
      </c>
      <c r="J4493" t="s">
        <v>137</v>
      </c>
      <c r="K4493" t="s">
        <v>138</v>
      </c>
      <c r="L4493" t="s">
        <v>12585</v>
      </c>
      <c r="M4493" t="s">
        <v>12586</v>
      </c>
      <c r="N4493" s="26">
        <v>0.204166666</v>
      </c>
      <c r="O4493">
        <v>0</v>
      </c>
      <c r="P4493">
        <v>713</v>
      </c>
      <c r="Q4493">
        <v>2</v>
      </c>
      <c r="R4493">
        <v>78</v>
      </c>
      <c r="S4493">
        <v>1</v>
      </c>
      <c r="T4493">
        <v>77</v>
      </c>
      <c r="U4493">
        <v>0</v>
      </c>
      <c r="V4493">
        <v>0</v>
      </c>
      <c r="W4493" s="26">
        <v>0</v>
      </c>
      <c r="X4493" s="26">
        <v>39.63104530642034</v>
      </c>
      <c r="Y4493" s="26">
        <v>0.35278315794219045</v>
      </c>
      <c r="Z4493" s="26">
        <v>0.77459674080461516</v>
      </c>
      <c r="AA4493" s="26">
        <v>0.35654838631583335</v>
      </c>
      <c r="AB4493" s="26">
        <v>10.958899721252518</v>
      </c>
      <c r="AC4493" s="26">
        <v>0</v>
      </c>
      <c r="AD4493" s="26">
        <v>0</v>
      </c>
      <c r="AE4493" s="26">
        <v>52.0738733127355</v>
      </c>
    </row>
    <row r="4494" spans="1:31" x14ac:dyDescent="0.3">
      <c r="A4494">
        <v>2773232</v>
      </c>
      <c r="B4494">
        <v>1</v>
      </c>
      <c r="C4494" t="s">
        <v>80</v>
      </c>
      <c r="D4494" t="s">
        <v>100</v>
      </c>
      <c r="E4494" t="s">
        <v>157</v>
      </c>
      <c r="F4494" t="s">
        <v>5144</v>
      </c>
      <c r="G4494" t="s">
        <v>159</v>
      </c>
      <c r="H4494" t="s">
        <v>149</v>
      </c>
      <c r="I4494" t="s">
        <v>136</v>
      </c>
      <c r="J4494" t="s">
        <v>137</v>
      </c>
      <c r="K4494" t="s">
        <v>138</v>
      </c>
      <c r="L4494" t="s">
        <v>12587</v>
      </c>
      <c r="M4494" t="s">
        <v>12588</v>
      </c>
      <c r="N4494" s="26">
        <v>0.108333333</v>
      </c>
      <c r="O4494">
        <v>1</v>
      </c>
      <c r="P4494">
        <v>1562</v>
      </c>
      <c r="Q4494">
        <v>17</v>
      </c>
      <c r="R4494">
        <v>463</v>
      </c>
      <c r="S4494">
        <v>12</v>
      </c>
      <c r="T4494">
        <v>313</v>
      </c>
      <c r="U4494">
        <v>0</v>
      </c>
      <c r="V4494">
        <v>1</v>
      </c>
      <c r="W4494" s="26">
        <v>0.15492370548963752</v>
      </c>
      <c r="X4494" s="26">
        <v>45.539554873681425</v>
      </c>
      <c r="Y4494" s="26">
        <v>4.3484584919143874</v>
      </c>
      <c r="Z4494" s="26">
        <v>13.562697390071273</v>
      </c>
      <c r="AA4494" s="26">
        <v>9.1652343953823916</v>
      </c>
      <c r="AB4494" s="26">
        <v>19.962083796239142</v>
      </c>
      <c r="AC4494" s="26">
        <v>0</v>
      </c>
      <c r="AD4494" s="26">
        <v>0.34383780228148003</v>
      </c>
      <c r="AE4494" s="26">
        <v>93.076790455059736</v>
      </c>
    </row>
    <row r="4495" spans="1:31" x14ac:dyDescent="0.3">
      <c r="A4495">
        <v>2773061</v>
      </c>
      <c r="B4495">
        <v>2</v>
      </c>
      <c r="C4495" t="s">
        <v>80</v>
      </c>
      <c r="D4495" t="s">
        <v>83</v>
      </c>
      <c r="E4495" t="s">
        <v>141</v>
      </c>
      <c r="F4495" t="s">
        <v>12589</v>
      </c>
      <c r="G4495" t="s">
        <v>425</v>
      </c>
      <c r="H4495" t="s">
        <v>135</v>
      </c>
      <c r="I4495" t="s">
        <v>136</v>
      </c>
      <c r="J4495" t="s">
        <v>137</v>
      </c>
      <c r="K4495" t="s">
        <v>138</v>
      </c>
      <c r="L4495" t="s">
        <v>12590</v>
      </c>
      <c r="M4495" t="s">
        <v>12591</v>
      </c>
      <c r="N4495" s="26">
        <v>5.8611111E-2</v>
      </c>
      <c r="O4495">
        <v>0</v>
      </c>
      <c r="P4495">
        <v>720</v>
      </c>
      <c r="Q4495">
        <v>0</v>
      </c>
      <c r="R4495">
        <v>0</v>
      </c>
      <c r="S4495">
        <v>0</v>
      </c>
      <c r="T4495">
        <v>86</v>
      </c>
      <c r="U4495">
        <v>0</v>
      </c>
      <c r="V4495">
        <v>1</v>
      </c>
      <c r="W4495" s="26">
        <v>0</v>
      </c>
      <c r="X4495" s="26">
        <v>9.7973002043751212</v>
      </c>
      <c r="Y4495" s="26">
        <v>0</v>
      </c>
      <c r="Z4495" s="26">
        <v>0</v>
      </c>
      <c r="AA4495" s="26">
        <v>0</v>
      </c>
      <c r="AB4495" s="26">
        <v>7.2588249661535444</v>
      </c>
      <c r="AC4495" s="26">
        <v>0</v>
      </c>
      <c r="AD4495" s="26">
        <v>0.90650255818999559</v>
      </c>
      <c r="AE4495" s="26">
        <v>17.962627728718662</v>
      </c>
    </row>
    <row r="4496" spans="1:31" x14ac:dyDescent="0.3">
      <c r="A4496">
        <v>2772880</v>
      </c>
      <c r="B4496">
        <v>1</v>
      </c>
      <c r="C4496" t="s">
        <v>80</v>
      </c>
      <c r="D4496" t="s">
        <v>97</v>
      </c>
      <c r="E4496" t="s">
        <v>132</v>
      </c>
      <c r="F4496" t="s">
        <v>12592</v>
      </c>
      <c r="G4496" t="s">
        <v>197</v>
      </c>
      <c r="H4496" t="s">
        <v>135</v>
      </c>
      <c r="I4496" t="s">
        <v>136</v>
      </c>
      <c r="J4496" t="s">
        <v>137</v>
      </c>
      <c r="K4496" t="s">
        <v>138</v>
      </c>
      <c r="L4496" t="s">
        <v>12593</v>
      </c>
      <c r="M4496" t="s">
        <v>12594</v>
      </c>
      <c r="N4496" s="26">
        <v>4.3994444440000002</v>
      </c>
      <c r="O4496">
        <v>0</v>
      </c>
      <c r="P4496">
        <v>1</v>
      </c>
      <c r="Q4496">
        <v>0</v>
      </c>
      <c r="R4496">
        <v>0</v>
      </c>
      <c r="S4496">
        <v>0</v>
      </c>
      <c r="T4496">
        <v>1</v>
      </c>
      <c r="U4496">
        <v>0</v>
      </c>
      <c r="V4496">
        <v>0</v>
      </c>
      <c r="W4496" s="26">
        <v>0</v>
      </c>
      <c r="X4496" s="26">
        <v>3.4053960860995938</v>
      </c>
      <c r="Y4496" s="26">
        <v>0</v>
      </c>
      <c r="Z4496" s="26">
        <v>0</v>
      </c>
      <c r="AA4496" s="26">
        <v>0</v>
      </c>
      <c r="AB4496" s="26">
        <v>0.28413726781253335</v>
      </c>
      <c r="AC4496" s="26">
        <v>0</v>
      </c>
      <c r="AD4496" s="26">
        <v>0</v>
      </c>
      <c r="AE4496" s="26">
        <v>3.6895333539121271</v>
      </c>
    </row>
    <row r="4497" spans="1:31" x14ac:dyDescent="0.3">
      <c r="A4497">
        <v>2773421</v>
      </c>
      <c r="B4497">
        <v>1</v>
      </c>
      <c r="C4497" t="s">
        <v>80</v>
      </c>
      <c r="D4497" t="s">
        <v>109</v>
      </c>
      <c r="E4497" t="s">
        <v>132</v>
      </c>
      <c r="F4497" t="s">
        <v>12595</v>
      </c>
      <c r="G4497" t="s">
        <v>197</v>
      </c>
      <c r="H4497" t="s">
        <v>135</v>
      </c>
      <c r="I4497" t="s">
        <v>136</v>
      </c>
      <c r="J4497" t="s">
        <v>137</v>
      </c>
      <c r="K4497" t="s">
        <v>138</v>
      </c>
      <c r="L4497" t="s">
        <v>12596</v>
      </c>
      <c r="M4497" t="s">
        <v>12597</v>
      </c>
      <c r="N4497" s="26">
        <v>2.9224999999999999</v>
      </c>
      <c r="O4497">
        <v>0</v>
      </c>
      <c r="P4497">
        <v>7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 s="26">
        <v>0</v>
      </c>
      <c r="X4497" s="26">
        <v>4.0811145706890004</v>
      </c>
      <c r="Y4497" s="26">
        <v>0</v>
      </c>
      <c r="Z4497" s="26">
        <v>0</v>
      </c>
      <c r="AA4497" s="26">
        <v>0</v>
      </c>
      <c r="AB4497" s="26">
        <v>0</v>
      </c>
      <c r="AC4497" s="26">
        <v>0</v>
      </c>
      <c r="AD4497" s="26">
        <v>0</v>
      </c>
      <c r="AE4497" s="26">
        <v>4.0811145706890004</v>
      </c>
    </row>
    <row r="4498" spans="1:31" x14ac:dyDescent="0.3">
      <c r="A4498">
        <v>2772874</v>
      </c>
      <c r="B4498">
        <v>1</v>
      </c>
      <c r="C4498" t="s">
        <v>80</v>
      </c>
      <c r="D4498" t="s">
        <v>84</v>
      </c>
      <c r="E4498" t="s">
        <v>170</v>
      </c>
      <c r="F4498" t="s">
        <v>12598</v>
      </c>
      <c r="G4498" t="s">
        <v>204</v>
      </c>
      <c r="H4498" t="s">
        <v>135</v>
      </c>
      <c r="I4498" t="s">
        <v>136</v>
      </c>
      <c r="J4498" t="s">
        <v>137</v>
      </c>
      <c r="K4498" t="s">
        <v>138</v>
      </c>
      <c r="L4498" t="s">
        <v>12599</v>
      </c>
      <c r="M4498" t="s">
        <v>12600</v>
      </c>
      <c r="N4498" s="26">
        <v>7.551388888</v>
      </c>
      <c r="O4498">
        <v>0</v>
      </c>
      <c r="P4498">
        <v>250</v>
      </c>
      <c r="Q4498">
        <v>0</v>
      </c>
      <c r="R4498">
        <v>0</v>
      </c>
      <c r="S4498">
        <v>0</v>
      </c>
      <c r="T4498">
        <v>3</v>
      </c>
      <c r="U4498">
        <v>0</v>
      </c>
      <c r="V4498">
        <v>0</v>
      </c>
      <c r="W4498" s="26">
        <v>0</v>
      </c>
      <c r="X4498" s="26">
        <v>393.61056207575041</v>
      </c>
      <c r="Y4498" s="26">
        <v>0</v>
      </c>
      <c r="Z4498" s="26">
        <v>0</v>
      </c>
      <c r="AA4498" s="26">
        <v>0</v>
      </c>
      <c r="AB4498" s="26">
        <v>8.5730046222560148</v>
      </c>
      <c r="AC4498" s="26">
        <v>0</v>
      </c>
      <c r="AD4498" s="26">
        <v>0</v>
      </c>
      <c r="AE4498" s="26">
        <v>402.18356669800642</v>
      </c>
    </row>
    <row r="4499" spans="1:31" x14ac:dyDescent="0.3">
      <c r="A4499">
        <v>2773046</v>
      </c>
      <c r="B4499">
        <v>1</v>
      </c>
      <c r="C4499" t="s">
        <v>80</v>
      </c>
      <c r="D4499" t="s">
        <v>99</v>
      </c>
      <c r="E4499" t="s">
        <v>170</v>
      </c>
      <c r="F4499" t="s">
        <v>5581</v>
      </c>
      <c r="G4499" t="s">
        <v>172</v>
      </c>
      <c r="H4499" t="s">
        <v>135</v>
      </c>
      <c r="I4499" t="s">
        <v>136</v>
      </c>
      <c r="J4499" t="s">
        <v>137</v>
      </c>
      <c r="K4499" t="s">
        <v>138</v>
      </c>
      <c r="L4499" t="s">
        <v>12601</v>
      </c>
      <c r="M4499" t="s">
        <v>12602</v>
      </c>
      <c r="N4499" s="26">
        <v>9.3958333330000006</v>
      </c>
      <c r="O4499">
        <v>0</v>
      </c>
      <c r="P4499">
        <v>14</v>
      </c>
      <c r="Q4499">
        <v>0</v>
      </c>
      <c r="R4499">
        <v>13</v>
      </c>
      <c r="S4499">
        <v>0</v>
      </c>
      <c r="T4499">
        <v>6</v>
      </c>
      <c r="U4499">
        <v>0</v>
      </c>
      <c r="V4499">
        <v>0</v>
      </c>
      <c r="W4499" s="26">
        <v>0</v>
      </c>
      <c r="X4499" s="26">
        <v>23.545062511741474</v>
      </c>
      <c r="Y4499" s="26">
        <v>0</v>
      </c>
      <c r="Z4499" s="26">
        <v>0</v>
      </c>
      <c r="AA4499" s="26">
        <v>0</v>
      </c>
      <c r="AB4499" s="26">
        <v>1.4571001996807151</v>
      </c>
      <c r="AC4499" s="26">
        <v>0</v>
      </c>
      <c r="AD4499" s="26">
        <v>0</v>
      </c>
      <c r="AE4499" s="26">
        <v>25.002162711422187</v>
      </c>
    </row>
    <row r="4500" spans="1:31" x14ac:dyDescent="0.3">
      <c r="A4500">
        <v>2773358</v>
      </c>
      <c r="B4500">
        <v>1</v>
      </c>
      <c r="C4500" t="s">
        <v>81</v>
      </c>
      <c r="D4500" t="s">
        <v>127</v>
      </c>
      <c r="E4500" t="s">
        <v>152</v>
      </c>
      <c r="F4500" t="s">
        <v>12603</v>
      </c>
      <c r="G4500" t="s">
        <v>159</v>
      </c>
      <c r="H4500" t="s">
        <v>149</v>
      </c>
      <c r="I4500" t="s">
        <v>136</v>
      </c>
      <c r="J4500" t="s">
        <v>137</v>
      </c>
      <c r="K4500" t="s">
        <v>138</v>
      </c>
      <c r="L4500" t="s">
        <v>12604</v>
      </c>
      <c r="M4500" t="s">
        <v>12605</v>
      </c>
      <c r="N4500" s="26">
        <v>4.3833333330000004</v>
      </c>
      <c r="O4500">
        <v>3</v>
      </c>
      <c r="P4500">
        <v>4</v>
      </c>
      <c r="Q4500">
        <v>46</v>
      </c>
      <c r="R4500">
        <v>21</v>
      </c>
      <c r="S4500">
        <v>2</v>
      </c>
      <c r="T4500">
        <v>2</v>
      </c>
      <c r="U4500">
        <v>0</v>
      </c>
      <c r="V4500">
        <v>0</v>
      </c>
      <c r="W4500" s="26">
        <v>0</v>
      </c>
      <c r="X4500" s="26">
        <v>0</v>
      </c>
      <c r="Y4500" s="26">
        <v>4.3550651935999998</v>
      </c>
      <c r="Z4500" s="26">
        <v>82.773276271929561</v>
      </c>
      <c r="AA4500" s="26">
        <v>0</v>
      </c>
      <c r="AB4500" s="26">
        <v>0</v>
      </c>
      <c r="AC4500" s="26">
        <v>0</v>
      </c>
      <c r="AD4500" s="26">
        <v>0</v>
      </c>
      <c r="AE4500" s="26">
        <v>87.128341465529559</v>
      </c>
    </row>
    <row r="4501" spans="1:31" x14ac:dyDescent="0.3">
      <c r="A4501">
        <v>2772960</v>
      </c>
      <c r="B4501">
        <v>1</v>
      </c>
      <c r="C4501" t="s">
        <v>80</v>
      </c>
      <c r="D4501" t="s">
        <v>108</v>
      </c>
      <c r="E4501" t="s">
        <v>152</v>
      </c>
      <c r="F4501" t="s">
        <v>290</v>
      </c>
      <c r="G4501" t="s">
        <v>186</v>
      </c>
      <c r="H4501" t="s">
        <v>149</v>
      </c>
      <c r="I4501" t="s">
        <v>136</v>
      </c>
      <c r="J4501" t="s">
        <v>137</v>
      </c>
      <c r="K4501" t="s">
        <v>187</v>
      </c>
      <c r="L4501" t="s">
        <v>12606</v>
      </c>
      <c r="M4501" t="s">
        <v>12607</v>
      </c>
      <c r="N4501" s="26">
        <v>4.7516666660000002</v>
      </c>
      <c r="O4501">
        <v>0</v>
      </c>
      <c r="P4501">
        <v>860</v>
      </c>
      <c r="Q4501">
        <v>5</v>
      </c>
      <c r="R4501">
        <v>107</v>
      </c>
      <c r="S4501">
        <v>2</v>
      </c>
      <c r="T4501">
        <v>162</v>
      </c>
      <c r="U4501">
        <v>1</v>
      </c>
      <c r="V4501">
        <v>0</v>
      </c>
      <c r="W4501" s="26">
        <v>0</v>
      </c>
      <c r="X4501" s="26">
        <v>889.0045497437776</v>
      </c>
      <c r="Y4501" s="26">
        <v>92.122848059653194</v>
      </c>
      <c r="Z4501" s="26">
        <v>65.77335085724178</v>
      </c>
      <c r="AA4501" s="26">
        <v>69.491855248010154</v>
      </c>
      <c r="AB4501" s="26">
        <v>610.67640692307623</v>
      </c>
      <c r="AC4501" s="26">
        <v>563.29556040156285</v>
      </c>
      <c r="AD4501" s="26">
        <v>0</v>
      </c>
      <c r="AE4501" s="26">
        <v>2290.3645712333218</v>
      </c>
    </row>
    <row r="4502" spans="1:31" x14ac:dyDescent="0.3">
      <c r="A4502">
        <v>2773198</v>
      </c>
      <c r="B4502">
        <v>1</v>
      </c>
      <c r="C4502" t="s">
        <v>80</v>
      </c>
      <c r="D4502" t="s">
        <v>101</v>
      </c>
      <c r="E4502" t="s">
        <v>170</v>
      </c>
      <c r="F4502" t="s">
        <v>6450</v>
      </c>
      <c r="G4502" t="s">
        <v>143</v>
      </c>
      <c r="H4502" t="s">
        <v>135</v>
      </c>
      <c r="I4502" t="s">
        <v>136</v>
      </c>
      <c r="J4502" t="s">
        <v>137</v>
      </c>
      <c r="K4502" t="s">
        <v>138</v>
      </c>
      <c r="L4502" t="s">
        <v>12608</v>
      </c>
      <c r="M4502" t="s">
        <v>12609</v>
      </c>
      <c r="N4502" s="26">
        <v>0.64111111099999996</v>
      </c>
      <c r="O4502">
        <v>0</v>
      </c>
      <c r="P4502">
        <v>43</v>
      </c>
      <c r="Q4502">
        <v>0</v>
      </c>
      <c r="R4502">
        <v>0</v>
      </c>
      <c r="S4502">
        <v>0</v>
      </c>
      <c r="T4502">
        <v>3</v>
      </c>
      <c r="U4502">
        <v>0</v>
      </c>
      <c r="V4502">
        <v>0</v>
      </c>
      <c r="W4502" s="26">
        <v>0</v>
      </c>
      <c r="X4502" s="26">
        <v>8.1517901828032979</v>
      </c>
      <c r="Y4502" s="26">
        <v>0</v>
      </c>
      <c r="Z4502" s="26">
        <v>0</v>
      </c>
      <c r="AA4502" s="26">
        <v>0</v>
      </c>
      <c r="AB4502" s="26">
        <v>1.1743922249295236</v>
      </c>
      <c r="AC4502" s="26">
        <v>0</v>
      </c>
      <c r="AD4502" s="26">
        <v>0</v>
      </c>
      <c r="AE4502" s="26">
        <v>9.326182407732821</v>
      </c>
    </row>
    <row r="4503" spans="1:31" x14ac:dyDescent="0.3">
      <c r="A4503">
        <v>2773221</v>
      </c>
      <c r="B4503">
        <v>1</v>
      </c>
      <c r="C4503" t="s">
        <v>81</v>
      </c>
      <c r="D4503" t="s">
        <v>112</v>
      </c>
      <c r="E4503" t="s">
        <v>157</v>
      </c>
      <c r="F4503" t="s">
        <v>795</v>
      </c>
      <c r="G4503" t="s">
        <v>159</v>
      </c>
      <c r="H4503" t="s">
        <v>149</v>
      </c>
      <c r="I4503" t="s">
        <v>136</v>
      </c>
      <c r="J4503" t="s">
        <v>137</v>
      </c>
      <c r="K4503" t="s">
        <v>138</v>
      </c>
      <c r="L4503" t="s">
        <v>12610</v>
      </c>
      <c r="M4503" t="s">
        <v>12611</v>
      </c>
      <c r="N4503" s="26">
        <v>1.075</v>
      </c>
      <c r="O4503">
        <v>0</v>
      </c>
      <c r="P4503">
        <v>442</v>
      </c>
      <c r="Q4503">
        <v>7</v>
      </c>
      <c r="R4503">
        <v>15</v>
      </c>
      <c r="S4503">
        <v>1</v>
      </c>
      <c r="T4503">
        <v>29</v>
      </c>
      <c r="U4503">
        <v>0</v>
      </c>
      <c r="V4503">
        <v>0</v>
      </c>
      <c r="W4503" s="26">
        <v>0</v>
      </c>
      <c r="X4503" s="26">
        <v>89.546736506909085</v>
      </c>
      <c r="Y4503" s="26">
        <v>0.79408911360000001</v>
      </c>
      <c r="Z4503" s="26">
        <v>0.11133209351440851</v>
      </c>
      <c r="AA4503" s="26">
        <v>7.4180452742778256</v>
      </c>
      <c r="AB4503" s="26">
        <v>18.526913384885134</v>
      </c>
      <c r="AC4503" s="26">
        <v>0</v>
      </c>
      <c r="AD4503" s="26">
        <v>0</v>
      </c>
      <c r="AE4503" s="26">
        <v>116.39711637318645</v>
      </c>
    </row>
    <row r="4504" spans="1:31" x14ac:dyDescent="0.3">
      <c r="A4504">
        <v>2773152</v>
      </c>
      <c r="B4504">
        <v>1</v>
      </c>
      <c r="C4504" t="s">
        <v>81</v>
      </c>
      <c r="D4504" t="s">
        <v>112</v>
      </c>
      <c r="E4504" t="s">
        <v>146</v>
      </c>
      <c r="F4504" t="s">
        <v>12612</v>
      </c>
      <c r="G4504" t="s">
        <v>154</v>
      </c>
      <c r="H4504" t="s">
        <v>149</v>
      </c>
      <c r="I4504" t="s">
        <v>136</v>
      </c>
      <c r="J4504" t="s">
        <v>137</v>
      </c>
      <c r="K4504" t="s">
        <v>138</v>
      </c>
      <c r="L4504" t="s">
        <v>12613</v>
      </c>
      <c r="M4504" t="s">
        <v>12614</v>
      </c>
      <c r="N4504" s="26">
        <v>4.6013888879999998</v>
      </c>
      <c r="O4504">
        <v>0</v>
      </c>
      <c r="P4504">
        <v>512</v>
      </c>
      <c r="Q4504">
        <v>0</v>
      </c>
      <c r="R4504">
        <v>7</v>
      </c>
      <c r="S4504">
        <v>0</v>
      </c>
      <c r="T4504">
        <v>52</v>
      </c>
      <c r="U4504">
        <v>0</v>
      </c>
      <c r="V4504">
        <v>0</v>
      </c>
      <c r="W4504" s="26">
        <v>0</v>
      </c>
      <c r="X4504" s="26">
        <v>31.16396717905506</v>
      </c>
      <c r="Y4504" s="26">
        <v>0</v>
      </c>
      <c r="Z4504" s="26">
        <v>0</v>
      </c>
      <c r="AA4504" s="26">
        <v>0</v>
      </c>
      <c r="AB4504" s="26">
        <v>6.9898290073869438</v>
      </c>
      <c r="AC4504" s="26">
        <v>0</v>
      </c>
      <c r="AD4504" s="26">
        <v>0</v>
      </c>
      <c r="AE4504" s="26">
        <v>38.153796186442001</v>
      </c>
    </row>
    <row r="4505" spans="1:31" x14ac:dyDescent="0.3">
      <c r="A4505">
        <v>2773175</v>
      </c>
      <c r="B4505">
        <v>1</v>
      </c>
      <c r="C4505" t="s">
        <v>80</v>
      </c>
      <c r="D4505" t="s">
        <v>103</v>
      </c>
      <c r="E4505" t="s">
        <v>146</v>
      </c>
      <c r="F4505" t="s">
        <v>12615</v>
      </c>
      <c r="G4505" t="s">
        <v>2474</v>
      </c>
      <c r="H4505" t="s">
        <v>149</v>
      </c>
      <c r="I4505" t="s">
        <v>136</v>
      </c>
      <c r="J4505" t="s">
        <v>137</v>
      </c>
      <c r="K4505" t="s">
        <v>138</v>
      </c>
      <c r="L4505" t="s">
        <v>12616</v>
      </c>
      <c r="M4505" t="s">
        <v>12617</v>
      </c>
      <c r="N4505" s="26">
        <v>6.6238888879999998</v>
      </c>
      <c r="O4505">
        <v>0</v>
      </c>
      <c r="P4505">
        <v>0</v>
      </c>
      <c r="Q4505">
        <v>0</v>
      </c>
      <c r="R4505">
        <v>18</v>
      </c>
      <c r="S4505">
        <v>0</v>
      </c>
      <c r="T4505">
        <v>1</v>
      </c>
      <c r="U4505">
        <v>0</v>
      </c>
      <c r="V4505">
        <v>0</v>
      </c>
      <c r="W4505" s="26">
        <v>0</v>
      </c>
      <c r="X4505" s="26">
        <v>0</v>
      </c>
      <c r="Y4505" s="26">
        <v>0</v>
      </c>
      <c r="Z4505" s="26">
        <v>12.688615933502021</v>
      </c>
      <c r="AA4505" s="26">
        <v>0</v>
      </c>
      <c r="AB4505" s="26">
        <v>0</v>
      </c>
      <c r="AC4505" s="26">
        <v>0</v>
      </c>
      <c r="AD4505" s="26">
        <v>0</v>
      </c>
      <c r="AE4505" s="26">
        <v>12.688615933502021</v>
      </c>
    </row>
    <row r="4506" spans="1:31" x14ac:dyDescent="0.3">
      <c r="A4506">
        <v>2772697</v>
      </c>
      <c r="B4506">
        <v>1</v>
      </c>
      <c r="C4506" t="s">
        <v>80</v>
      </c>
      <c r="D4506" t="s">
        <v>97</v>
      </c>
      <c r="E4506" t="s">
        <v>166</v>
      </c>
      <c r="F4506" t="s">
        <v>12618</v>
      </c>
      <c r="G4506" t="s">
        <v>232</v>
      </c>
      <c r="H4506" t="s">
        <v>135</v>
      </c>
      <c r="I4506" t="s">
        <v>136</v>
      </c>
      <c r="J4506" t="s">
        <v>137</v>
      </c>
      <c r="K4506" t="s">
        <v>138</v>
      </c>
      <c r="L4506" t="s">
        <v>12619</v>
      </c>
      <c r="M4506" t="s">
        <v>12620</v>
      </c>
      <c r="N4506" s="26">
        <v>1.175277777</v>
      </c>
      <c r="O4506">
        <v>0</v>
      </c>
      <c r="P4506">
        <v>29</v>
      </c>
      <c r="Q4506">
        <v>0</v>
      </c>
      <c r="R4506">
        <v>0</v>
      </c>
      <c r="S4506">
        <v>0</v>
      </c>
      <c r="T4506">
        <v>7</v>
      </c>
      <c r="U4506">
        <v>0</v>
      </c>
      <c r="V4506">
        <v>0</v>
      </c>
      <c r="W4506" s="26">
        <v>0</v>
      </c>
      <c r="X4506" s="26">
        <v>8.2714885164623624</v>
      </c>
      <c r="Y4506" s="26">
        <v>0</v>
      </c>
      <c r="Z4506" s="26">
        <v>0</v>
      </c>
      <c r="AA4506" s="26">
        <v>0</v>
      </c>
      <c r="AB4506" s="26">
        <v>2.2963020002512033</v>
      </c>
      <c r="AC4506" s="26">
        <v>0</v>
      </c>
      <c r="AD4506" s="26">
        <v>0</v>
      </c>
      <c r="AE4506" s="26">
        <v>10.567790516713565</v>
      </c>
    </row>
    <row r="4507" spans="1:31" x14ac:dyDescent="0.3">
      <c r="A4507">
        <v>2773344</v>
      </c>
      <c r="B4507">
        <v>1</v>
      </c>
      <c r="C4507" t="s">
        <v>80</v>
      </c>
      <c r="D4507" t="s">
        <v>88</v>
      </c>
      <c r="E4507" t="s">
        <v>132</v>
      </c>
      <c r="F4507" t="s">
        <v>12621</v>
      </c>
      <c r="G4507" t="s">
        <v>134</v>
      </c>
      <c r="H4507" t="s">
        <v>135</v>
      </c>
      <c r="I4507" t="s">
        <v>136</v>
      </c>
      <c r="J4507" t="s">
        <v>137</v>
      </c>
      <c r="K4507" t="s">
        <v>138</v>
      </c>
      <c r="L4507" t="s">
        <v>12622</v>
      </c>
      <c r="M4507" t="s">
        <v>12623</v>
      </c>
      <c r="N4507" s="26">
        <v>2.855277777</v>
      </c>
      <c r="O4507">
        <v>0</v>
      </c>
      <c r="P4507">
        <v>2</v>
      </c>
      <c r="Q4507">
        <v>0</v>
      </c>
      <c r="R4507">
        <v>0</v>
      </c>
      <c r="S4507">
        <v>0</v>
      </c>
      <c r="T4507">
        <v>2</v>
      </c>
      <c r="U4507">
        <v>0</v>
      </c>
      <c r="V4507">
        <v>0</v>
      </c>
      <c r="W4507" s="26">
        <v>0</v>
      </c>
      <c r="X4507" s="26">
        <v>1.6850766302166122</v>
      </c>
      <c r="Y4507" s="26">
        <v>0</v>
      </c>
      <c r="Z4507" s="26">
        <v>0</v>
      </c>
      <c r="AA4507" s="26">
        <v>0</v>
      </c>
      <c r="AB4507" s="26">
        <v>1.3034720286305164</v>
      </c>
      <c r="AC4507" s="26">
        <v>0</v>
      </c>
      <c r="AD4507" s="26">
        <v>0</v>
      </c>
      <c r="AE4507" s="26">
        <v>2.9885486588471286</v>
      </c>
    </row>
    <row r="4508" spans="1:31" x14ac:dyDescent="0.3">
      <c r="A4508">
        <v>2772680</v>
      </c>
      <c r="B4508">
        <v>1</v>
      </c>
      <c r="C4508" t="s">
        <v>80</v>
      </c>
      <c r="D4508" t="s">
        <v>101</v>
      </c>
      <c r="E4508" t="s">
        <v>170</v>
      </c>
      <c r="F4508" t="s">
        <v>12624</v>
      </c>
      <c r="G4508" t="s">
        <v>143</v>
      </c>
      <c r="H4508" t="s">
        <v>135</v>
      </c>
      <c r="I4508" t="s">
        <v>136</v>
      </c>
      <c r="J4508" t="s">
        <v>137</v>
      </c>
      <c r="K4508" t="s">
        <v>138</v>
      </c>
      <c r="L4508" t="s">
        <v>12625</v>
      </c>
      <c r="M4508" t="s">
        <v>12626</v>
      </c>
      <c r="N4508" s="26">
        <v>0.94750000000000001</v>
      </c>
      <c r="O4508">
        <v>0</v>
      </c>
      <c r="P4508">
        <v>38</v>
      </c>
      <c r="Q4508">
        <v>0</v>
      </c>
      <c r="R4508">
        <v>0</v>
      </c>
      <c r="S4508">
        <v>0</v>
      </c>
      <c r="T4508">
        <v>13</v>
      </c>
      <c r="U4508">
        <v>0</v>
      </c>
      <c r="V4508">
        <v>0</v>
      </c>
      <c r="W4508" s="26">
        <v>0</v>
      </c>
      <c r="X4508" s="26">
        <v>12.021370762952532</v>
      </c>
      <c r="Y4508" s="26">
        <v>0</v>
      </c>
      <c r="Z4508" s="26">
        <v>0</v>
      </c>
      <c r="AA4508" s="26">
        <v>0</v>
      </c>
      <c r="AB4508" s="26">
        <v>4.7116551925182941</v>
      </c>
      <c r="AC4508" s="26">
        <v>0</v>
      </c>
      <c r="AD4508" s="26">
        <v>0</v>
      </c>
      <c r="AE4508" s="26">
        <v>16.733025955470826</v>
      </c>
    </row>
    <row r="4509" spans="1:31" x14ac:dyDescent="0.3">
      <c r="A4509">
        <v>2773430</v>
      </c>
      <c r="B4509">
        <v>1</v>
      </c>
      <c r="C4509" t="s">
        <v>81</v>
      </c>
      <c r="D4509" t="s">
        <v>117</v>
      </c>
      <c r="E4509" t="s">
        <v>132</v>
      </c>
      <c r="F4509" t="s">
        <v>12627</v>
      </c>
      <c r="G4509" t="s">
        <v>307</v>
      </c>
      <c r="H4509" t="s">
        <v>135</v>
      </c>
      <c r="I4509" t="s">
        <v>136</v>
      </c>
      <c r="J4509" t="s">
        <v>137</v>
      </c>
      <c r="K4509" t="s">
        <v>138</v>
      </c>
      <c r="L4509" t="s">
        <v>12628</v>
      </c>
      <c r="M4509" t="s">
        <v>12629</v>
      </c>
      <c r="N4509" s="26">
        <v>1.3191666660000001</v>
      </c>
      <c r="O4509">
        <v>0</v>
      </c>
      <c r="P4509">
        <v>5</v>
      </c>
      <c r="Q4509">
        <v>0</v>
      </c>
      <c r="R4509">
        <v>0</v>
      </c>
      <c r="S4509">
        <v>0</v>
      </c>
      <c r="T4509">
        <v>1</v>
      </c>
      <c r="U4509">
        <v>0</v>
      </c>
      <c r="V4509">
        <v>0</v>
      </c>
      <c r="W4509" s="26">
        <v>0</v>
      </c>
      <c r="X4509" s="26">
        <v>4.3814673590837003</v>
      </c>
      <c r="Y4509" s="26">
        <v>0</v>
      </c>
      <c r="Z4509" s="26">
        <v>0</v>
      </c>
      <c r="AA4509" s="26">
        <v>0</v>
      </c>
      <c r="AB4509" s="26">
        <v>0</v>
      </c>
      <c r="AC4509" s="26">
        <v>0</v>
      </c>
      <c r="AD4509" s="26">
        <v>0</v>
      </c>
      <c r="AE4509" s="26">
        <v>4.3814673590837003</v>
      </c>
    </row>
    <row r="4510" spans="1:31" x14ac:dyDescent="0.3">
      <c r="A4510">
        <v>2774886</v>
      </c>
      <c r="B4510">
        <v>1</v>
      </c>
      <c r="C4510" t="s">
        <v>80</v>
      </c>
      <c r="D4510" t="s">
        <v>83</v>
      </c>
      <c r="E4510" t="s">
        <v>146</v>
      </c>
      <c r="F4510" t="s">
        <v>12630</v>
      </c>
      <c r="G4510" t="s">
        <v>186</v>
      </c>
      <c r="H4510" t="s">
        <v>149</v>
      </c>
      <c r="I4510" t="s">
        <v>136</v>
      </c>
      <c r="J4510" t="s">
        <v>137</v>
      </c>
      <c r="K4510" t="s">
        <v>187</v>
      </c>
      <c r="L4510" t="s">
        <v>12631</v>
      </c>
      <c r="M4510" t="s">
        <v>12632</v>
      </c>
      <c r="N4510" s="26">
        <v>8.7575000000000003</v>
      </c>
      <c r="O4510">
        <v>0</v>
      </c>
      <c r="P4510">
        <v>710</v>
      </c>
      <c r="Q4510">
        <v>0</v>
      </c>
      <c r="R4510">
        <v>0</v>
      </c>
      <c r="S4510">
        <v>0</v>
      </c>
      <c r="T4510">
        <v>19</v>
      </c>
      <c r="U4510">
        <v>0</v>
      </c>
      <c r="V4510">
        <v>0</v>
      </c>
      <c r="W4510" s="26">
        <v>0</v>
      </c>
      <c r="X4510" s="26">
        <v>1752.9561653850319</v>
      </c>
      <c r="Y4510" s="26">
        <v>0</v>
      </c>
      <c r="Z4510" s="26">
        <v>0</v>
      </c>
      <c r="AA4510" s="26">
        <v>0</v>
      </c>
      <c r="AB4510" s="26">
        <v>58.553267281325304</v>
      </c>
      <c r="AC4510" s="26">
        <v>0</v>
      </c>
      <c r="AD4510" s="26">
        <v>0</v>
      </c>
      <c r="AE4510" s="26">
        <v>1811.5094326663573</v>
      </c>
    </row>
    <row r="4511" spans="1:31" x14ac:dyDescent="0.3">
      <c r="A4511">
        <v>2775121</v>
      </c>
      <c r="B4511">
        <v>1</v>
      </c>
      <c r="C4511" t="s">
        <v>80</v>
      </c>
      <c r="D4511" t="s">
        <v>107</v>
      </c>
      <c r="E4511" t="s">
        <v>132</v>
      </c>
      <c r="F4511" t="s">
        <v>12633</v>
      </c>
      <c r="G4511" t="s">
        <v>134</v>
      </c>
      <c r="H4511" t="s">
        <v>135</v>
      </c>
      <c r="I4511" t="s">
        <v>136</v>
      </c>
      <c r="J4511" t="s">
        <v>137</v>
      </c>
      <c r="K4511" t="s">
        <v>138</v>
      </c>
      <c r="L4511" t="s">
        <v>12634</v>
      </c>
      <c r="M4511" t="s">
        <v>12635</v>
      </c>
      <c r="N4511" s="26">
        <v>7.7374999999999998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1</v>
      </c>
      <c r="U4511">
        <v>0</v>
      </c>
      <c r="V4511">
        <v>0</v>
      </c>
      <c r="W4511" s="26">
        <v>0</v>
      </c>
      <c r="X4511" s="26">
        <v>0</v>
      </c>
      <c r="Y4511" s="26">
        <v>0</v>
      </c>
      <c r="Z4511" s="26">
        <v>0</v>
      </c>
      <c r="AA4511" s="26">
        <v>0</v>
      </c>
      <c r="AB4511" s="26">
        <v>0</v>
      </c>
      <c r="AC4511" s="26">
        <v>0</v>
      </c>
      <c r="AD4511" s="26">
        <v>0</v>
      </c>
      <c r="AE4511" s="26">
        <v>0</v>
      </c>
    </row>
    <row r="4512" spans="1:31" x14ac:dyDescent="0.3">
      <c r="A4512">
        <v>2774829</v>
      </c>
      <c r="B4512">
        <v>1</v>
      </c>
      <c r="C4512" t="s">
        <v>80</v>
      </c>
      <c r="D4512" t="s">
        <v>105</v>
      </c>
      <c r="E4512" t="s">
        <v>166</v>
      </c>
      <c r="F4512" t="s">
        <v>12636</v>
      </c>
      <c r="G4512" t="s">
        <v>204</v>
      </c>
      <c r="H4512" t="s">
        <v>135</v>
      </c>
      <c r="I4512" t="s">
        <v>136</v>
      </c>
      <c r="J4512" t="s">
        <v>137</v>
      </c>
      <c r="K4512" t="s">
        <v>138</v>
      </c>
      <c r="L4512" t="s">
        <v>12637</v>
      </c>
      <c r="M4512" t="s">
        <v>12638</v>
      </c>
      <c r="N4512" s="26">
        <v>6.4608333330000001</v>
      </c>
      <c r="O4512">
        <v>0</v>
      </c>
      <c r="P4512">
        <v>25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 s="26">
        <v>0</v>
      </c>
      <c r="X4512" s="26">
        <v>68.100239190618154</v>
      </c>
      <c r="Y4512" s="26">
        <v>0</v>
      </c>
      <c r="Z4512" s="26">
        <v>0</v>
      </c>
      <c r="AA4512" s="26">
        <v>0</v>
      </c>
      <c r="AB4512" s="26">
        <v>0</v>
      </c>
      <c r="AC4512" s="26">
        <v>0</v>
      </c>
      <c r="AD4512" s="26">
        <v>0</v>
      </c>
      <c r="AE4512" s="26">
        <v>68.100239190618154</v>
      </c>
    </row>
    <row r="4513" spans="1:31" x14ac:dyDescent="0.3">
      <c r="A4513">
        <v>2774763</v>
      </c>
      <c r="B4513">
        <v>1</v>
      </c>
      <c r="C4513" t="s">
        <v>80</v>
      </c>
      <c r="D4513" t="s">
        <v>96</v>
      </c>
      <c r="E4513" t="s">
        <v>170</v>
      </c>
      <c r="F4513" t="s">
        <v>12639</v>
      </c>
      <c r="G4513" t="s">
        <v>303</v>
      </c>
      <c r="H4513" t="s">
        <v>135</v>
      </c>
      <c r="I4513" t="s">
        <v>136</v>
      </c>
      <c r="J4513" t="s">
        <v>137</v>
      </c>
      <c r="K4513" t="s">
        <v>138</v>
      </c>
      <c r="L4513" t="s">
        <v>12640</v>
      </c>
      <c r="M4513" t="s">
        <v>12641</v>
      </c>
      <c r="N4513" s="26">
        <v>5.0186111110000002</v>
      </c>
      <c r="O4513">
        <v>0</v>
      </c>
      <c r="P4513">
        <v>26</v>
      </c>
      <c r="Q4513">
        <v>0</v>
      </c>
      <c r="R4513">
        <v>0</v>
      </c>
      <c r="S4513">
        <v>0</v>
      </c>
      <c r="T4513">
        <v>1</v>
      </c>
      <c r="U4513">
        <v>0</v>
      </c>
      <c r="V4513">
        <v>0</v>
      </c>
      <c r="W4513" s="26">
        <v>0</v>
      </c>
      <c r="X4513" s="26">
        <v>7.1649419103142673</v>
      </c>
      <c r="Y4513" s="26">
        <v>0</v>
      </c>
      <c r="Z4513" s="26">
        <v>0</v>
      </c>
      <c r="AA4513" s="26">
        <v>0</v>
      </c>
      <c r="AB4513" s="26">
        <v>0</v>
      </c>
      <c r="AC4513" s="26">
        <v>0</v>
      </c>
      <c r="AD4513" s="26">
        <v>0</v>
      </c>
      <c r="AE4513" s="26">
        <v>7.1649419103142673</v>
      </c>
    </row>
    <row r="4514" spans="1:31" x14ac:dyDescent="0.3">
      <c r="A4514">
        <v>2775095</v>
      </c>
      <c r="B4514">
        <v>1</v>
      </c>
      <c r="C4514" t="s">
        <v>80</v>
      </c>
      <c r="D4514" t="s">
        <v>96</v>
      </c>
      <c r="E4514" t="s">
        <v>170</v>
      </c>
      <c r="F4514" t="s">
        <v>12642</v>
      </c>
      <c r="G4514" t="s">
        <v>303</v>
      </c>
      <c r="H4514" t="s">
        <v>135</v>
      </c>
      <c r="I4514" t="s">
        <v>136</v>
      </c>
      <c r="J4514" t="s">
        <v>137</v>
      </c>
      <c r="K4514" t="s">
        <v>138</v>
      </c>
      <c r="L4514" t="s">
        <v>12643</v>
      </c>
      <c r="M4514" t="s">
        <v>12644</v>
      </c>
      <c r="N4514" s="26">
        <v>1.864166666</v>
      </c>
      <c r="O4514">
        <v>0</v>
      </c>
      <c r="P4514">
        <v>36</v>
      </c>
      <c r="Q4514">
        <v>0</v>
      </c>
      <c r="R4514">
        <v>0</v>
      </c>
      <c r="S4514">
        <v>0</v>
      </c>
      <c r="T4514">
        <v>4</v>
      </c>
      <c r="U4514">
        <v>0</v>
      </c>
      <c r="V4514">
        <v>0</v>
      </c>
      <c r="W4514" s="26">
        <v>0</v>
      </c>
      <c r="X4514" s="26">
        <v>5.6030680278383551</v>
      </c>
      <c r="Y4514" s="26">
        <v>0</v>
      </c>
      <c r="Z4514" s="26">
        <v>0</v>
      </c>
      <c r="AA4514" s="26">
        <v>0</v>
      </c>
      <c r="AB4514" s="26">
        <v>2.6960020968525829</v>
      </c>
      <c r="AC4514" s="26">
        <v>0</v>
      </c>
      <c r="AD4514" s="26">
        <v>0</v>
      </c>
      <c r="AE4514" s="26">
        <v>8.2990701246909389</v>
      </c>
    </row>
    <row r="4515" spans="1:31" x14ac:dyDescent="0.3">
      <c r="A4515">
        <v>2775141</v>
      </c>
      <c r="B4515">
        <v>1</v>
      </c>
      <c r="C4515" t="s">
        <v>81</v>
      </c>
      <c r="D4515" t="s">
        <v>114</v>
      </c>
      <c r="E4515" t="s">
        <v>132</v>
      </c>
      <c r="F4515" t="s">
        <v>12645</v>
      </c>
      <c r="G4515" t="s">
        <v>134</v>
      </c>
      <c r="H4515" t="s">
        <v>135</v>
      </c>
      <c r="I4515" t="s">
        <v>136</v>
      </c>
      <c r="J4515" t="s">
        <v>137</v>
      </c>
      <c r="K4515" t="s">
        <v>138</v>
      </c>
      <c r="L4515" t="s">
        <v>12646</v>
      </c>
      <c r="M4515" t="s">
        <v>12647</v>
      </c>
      <c r="N4515" s="26">
        <v>3.841388888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1</v>
      </c>
      <c r="U4515">
        <v>0</v>
      </c>
      <c r="V4515">
        <v>0</v>
      </c>
      <c r="W4515" s="26">
        <v>0</v>
      </c>
      <c r="X4515" s="26">
        <v>0</v>
      </c>
      <c r="Y4515" s="26">
        <v>0</v>
      </c>
      <c r="Z4515" s="26">
        <v>0</v>
      </c>
      <c r="AA4515" s="26">
        <v>0</v>
      </c>
      <c r="AB4515" s="26">
        <v>3.6058882310750273</v>
      </c>
      <c r="AC4515" s="26">
        <v>0</v>
      </c>
      <c r="AD4515" s="26">
        <v>0</v>
      </c>
      <c r="AE4515" s="26">
        <v>3.6058882310750273</v>
      </c>
    </row>
    <row r="4516" spans="1:31" x14ac:dyDescent="0.3">
      <c r="A4516">
        <v>2775264</v>
      </c>
      <c r="B4516">
        <v>1</v>
      </c>
      <c r="C4516" t="s">
        <v>81</v>
      </c>
      <c r="D4516" t="s">
        <v>113</v>
      </c>
      <c r="E4516" t="s">
        <v>132</v>
      </c>
      <c r="F4516" t="s">
        <v>12648</v>
      </c>
      <c r="G4516" t="s">
        <v>307</v>
      </c>
      <c r="H4516" t="s">
        <v>135</v>
      </c>
      <c r="I4516" t="s">
        <v>136</v>
      </c>
      <c r="J4516" t="s">
        <v>137</v>
      </c>
      <c r="K4516" t="s">
        <v>138</v>
      </c>
      <c r="L4516" t="s">
        <v>12649</v>
      </c>
      <c r="M4516" t="s">
        <v>12650</v>
      </c>
      <c r="N4516" s="26">
        <v>0.60805555499999997</v>
      </c>
      <c r="O4516">
        <v>0</v>
      </c>
      <c r="P4516">
        <v>1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 s="26">
        <v>0</v>
      </c>
      <c r="X4516" s="26">
        <v>9.1884467308411558E-2</v>
      </c>
      <c r="Y4516" s="26">
        <v>0</v>
      </c>
      <c r="Z4516" s="26">
        <v>0</v>
      </c>
      <c r="AA4516" s="26">
        <v>0</v>
      </c>
      <c r="AB4516" s="26">
        <v>0</v>
      </c>
      <c r="AC4516" s="26">
        <v>0</v>
      </c>
      <c r="AD4516" s="26">
        <v>0</v>
      </c>
      <c r="AE4516" s="26">
        <v>9.1884467308411558E-2</v>
      </c>
    </row>
    <row r="4517" spans="1:31" x14ac:dyDescent="0.3">
      <c r="A4517">
        <v>2775287</v>
      </c>
      <c r="B4517">
        <v>1</v>
      </c>
      <c r="C4517" t="s">
        <v>81</v>
      </c>
      <c r="D4517" t="s">
        <v>112</v>
      </c>
      <c r="E4517" t="s">
        <v>170</v>
      </c>
      <c r="F4517" t="s">
        <v>12651</v>
      </c>
      <c r="G4517" t="s">
        <v>204</v>
      </c>
      <c r="H4517" t="s">
        <v>135</v>
      </c>
      <c r="I4517" t="s">
        <v>136</v>
      </c>
      <c r="J4517" t="s">
        <v>137</v>
      </c>
      <c r="K4517" t="s">
        <v>138</v>
      </c>
      <c r="L4517" t="s">
        <v>12652</v>
      </c>
      <c r="M4517" t="s">
        <v>12653</v>
      </c>
      <c r="N4517" s="26">
        <v>4.7530555550000004</v>
      </c>
      <c r="O4517">
        <v>0</v>
      </c>
      <c r="P4517">
        <v>10</v>
      </c>
      <c r="Q4517">
        <v>0</v>
      </c>
      <c r="R4517">
        <v>4</v>
      </c>
      <c r="S4517">
        <v>0</v>
      </c>
      <c r="T4517">
        <v>0</v>
      </c>
      <c r="U4517">
        <v>0</v>
      </c>
      <c r="V4517">
        <v>0</v>
      </c>
      <c r="W4517" s="26">
        <v>0</v>
      </c>
      <c r="X4517" s="26">
        <v>0</v>
      </c>
      <c r="Y4517" s="26">
        <v>0</v>
      </c>
      <c r="Z4517" s="26">
        <v>0</v>
      </c>
      <c r="AA4517" s="26">
        <v>0</v>
      </c>
      <c r="AB4517" s="26">
        <v>0</v>
      </c>
      <c r="AC4517" s="26">
        <v>0</v>
      </c>
      <c r="AD4517" s="26">
        <v>0</v>
      </c>
      <c r="AE4517" s="26">
        <v>0</v>
      </c>
    </row>
    <row r="4518" spans="1:31" x14ac:dyDescent="0.3">
      <c r="A4518">
        <v>2775304</v>
      </c>
      <c r="B4518">
        <v>1</v>
      </c>
      <c r="C4518" t="s">
        <v>80</v>
      </c>
      <c r="D4518" t="s">
        <v>106</v>
      </c>
      <c r="E4518" t="s">
        <v>152</v>
      </c>
      <c r="F4518" t="s">
        <v>2783</v>
      </c>
      <c r="G4518" t="s">
        <v>159</v>
      </c>
      <c r="H4518" t="s">
        <v>149</v>
      </c>
      <c r="I4518" t="s">
        <v>136</v>
      </c>
      <c r="J4518" t="s">
        <v>137</v>
      </c>
      <c r="K4518" t="s">
        <v>138</v>
      </c>
      <c r="L4518" t="s">
        <v>12654</v>
      </c>
      <c r="M4518" t="s">
        <v>12655</v>
      </c>
      <c r="N4518" s="26">
        <v>0.71305555499999995</v>
      </c>
      <c r="O4518">
        <v>0</v>
      </c>
      <c r="P4518">
        <v>566</v>
      </c>
      <c r="Q4518">
        <v>86</v>
      </c>
      <c r="R4518">
        <v>194</v>
      </c>
      <c r="S4518">
        <v>12</v>
      </c>
      <c r="T4518">
        <v>126</v>
      </c>
      <c r="U4518">
        <v>0</v>
      </c>
      <c r="V4518">
        <v>0</v>
      </c>
      <c r="W4518" s="26">
        <v>0</v>
      </c>
      <c r="X4518" s="26">
        <v>117.26471498237616</v>
      </c>
      <c r="Y4518" s="26">
        <v>39.17521007015857</v>
      </c>
      <c r="Z4518" s="26">
        <v>64.294847262351993</v>
      </c>
      <c r="AA4518" s="26">
        <v>39.191686325354304</v>
      </c>
      <c r="AB4518" s="26">
        <v>38.553781525513131</v>
      </c>
      <c r="AC4518" s="26">
        <v>0</v>
      </c>
      <c r="AD4518" s="26">
        <v>0</v>
      </c>
      <c r="AE4518" s="26">
        <v>298.48024016575414</v>
      </c>
    </row>
    <row r="4519" spans="1:31" x14ac:dyDescent="0.3">
      <c r="A4519">
        <v>2774995</v>
      </c>
      <c r="B4519">
        <v>1</v>
      </c>
      <c r="C4519" t="s">
        <v>80</v>
      </c>
      <c r="D4519" t="s">
        <v>97</v>
      </c>
      <c r="E4519" t="s">
        <v>146</v>
      </c>
      <c r="F4519" t="s">
        <v>12656</v>
      </c>
      <c r="G4519" t="s">
        <v>148</v>
      </c>
      <c r="H4519" t="s">
        <v>149</v>
      </c>
      <c r="I4519" t="s">
        <v>136</v>
      </c>
      <c r="J4519" t="s">
        <v>137</v>
      </c>
      <c r="K4519" t="s">
        <v>138</v>
      </c>
      <c r="L4519" t="s">
        <v>12657</v>
      </c>
      <c r="M4519" t="s">
        <v>12658</v>
      </c>
      <c r="N4519" s="26">
        <v>1.3352777769999999</v>
      </c>
      <c r="O4519">
        <v>0</v>
      </c>
      <c r="P4519">
        <v>45</v>
      </c>
      <c r="Q4519">
        <v>0</v>
      </c>
      <c r="R4519">
        <v>12</v>
      </c>
      <c r="S4519">
        <v>0</v>
      </c>
      <c r="T4519">
        <v>15</v>
      </c>
      <c r="U4519">
        <v>0</v>
      </c>
      <c r="V4519">
        <v>0</v>
      </c>
      <c r="W4519" s="26">
        <v>0</v>
      </c>
      <c r="X4519" s="26">
        <v>27.264548196541849</v>
      </c>
      <c r="Y4519" s="26">
        <v>0</v>
      </c>
      <c r="Z4519" s="26">
        <v>3.9784269347644656</v>
      </c>
      <c r="AA4519" s="26">
        <v>0</v>
      </c>
      <c r="AB4519" s="26">
        <v>9.4991356089364434</v>
      </c>
      <c r="AC4519" s="26">
        <v>0</v>
      </c>
      <c r="AD4519" s="26">
        <v>0</v>
      </c>
      <c r="AE4519" s="26">
        <v>40.742110740242758</v>
      </c>
    </row>
    <row r="4520" spans="1:31" x14ac:dyDescent="0.3">
      <c r="A4520">
        <v>2775159</v>
      </c>
      <c r="B4520">
        <v>2</v>
      </c>
      <c r="C4520" t="s">
        <v>80</v>
      </c>
      <c r="D4520" t="s">
        <v>100</v>
      </c>
      <c r="E4520" t="s">
        <v>141</v>
      </c>
      <c r="F4520" t="s">
        <v>12659</v>
      </c>
      <c r="G4520" t="s">
        <v>197</v>
      </c>
      <c r="H4520" t="s">
        <v>135</v>
      </c>
      <c r="I4520" t="s">
        <v>136</v>
      </c>
      <c r="J4520" t="s">
        <v>137</v>
      </c>
      <c r="K4520" t="s">
        <v>138</v>
      </c>
      <c r="L4520" t="s">
        <v>12660</v>
      </c>
      <c r="M4520" t="s">
        <v>12661</v>
      </c>
      <c r="N4520" s="26">
        <v>0.15833333299999999</v>
      </c>
      <c r="O4520">
        <v>0</v>
      </c>
      <c r="P4520">
        <v>405</v>
      </c>
      <c r="Q4520">
        <v>0</v>
      </c>
      <c r="R4520">
        <v>0</v>
      </c>
      <c r="S4520">
        <v>0</v>
      </c>
      <c r="T4520">
        <v>8</v>
      </c>
      <c r="U4520">
        <v>0</v>
      </c>
      <c r="V4520">
        <v>0</v>
      </c>
      <c r="W4520" s="26">
        <v>0</v>
      </c>
      <c r="X4520" s="26">
        <v>3.2523118612742272</v>
      </c>
      <c r="Y4520" s="26">
        <v>0</v>
      </c>
      <c r="Z4520" s="26">
        <v>0</v>
      </c>
      <c r="AA4520" s="26">
        <v>0</v>
      </c>
      <c r="AB4520" s="26">
        <v>0.26919166550249568</v>
      </c>
      <c r="AC4520" s="26">
        <v>0</v>
      </c>
      <c r="AD4520" s="26">
        <v>0</v>
      </c>
      <c r="AE4520" s="26">
        <v>3.5215035267767227</v>
      </c>
    </row>
    <row r="4521" spans="1:31" x14ac:dyDescent="0.3">
      <c r="A4521">
        <v>2774642</v>
      </c>
      <c r="B4521">
        <v>2</v>
      </c>
      <c r="C4521" t="s">
        <v>80</v>
      </c>
      <c r="D4521" t="s">
        <v>83</v>
      </c>
      <c r="E4521" t="s">
        <v>141</v>
      </c>
      <c r="F4521" t="s">
        <v>10509</v>
      </c>
      <c r="G4521" t="s">
        <v>134</v>
      </c>
      <c r="H4521" t="s">
        <v>135</v>
      </c>
      <c r="I4521" t="s">
        <v>136</v>
      </c>
      <c r="J4521" t="s">
        <v>137</v>
      </c>
      <c r="K4521" t="s">
        <v>138</v>
      </c>
      <c r="L4521" t="s">
        <v>12662</v>
      </c>
      <c r="M4521" t="s">
        <v>12663</v>
      </c>
      <c r="N4521" s="26">
        <v>0.40749999999999997</v>
      </c>
      <c r="O4521">
        <v>0</v>
      </c>
      <c r="P4521">
        <v>372</v>
      </c>
      <c r="Q4521">
        <v>0</v>
      </c>
      <c r="R4521">
        <v>0</v>
      </c>
      <c r="S4521">
        <v>0</v>
      </c>
      <c r="T4521">
        <v>20</v>
      </c>
      <c r="U4521">
        <v>0</v>
      </c>
      <c r="V4521">
        <v>0</v>
      </c>
      <c r="W4521" s="26">
        <v>0</v>
      </c>
      <c r="X4521" s="26">
        <v>36.972095903497035</v>
      </c>
      <c r="Y4521" s="26">
        <v>0</v>
      </c>
      <c r="Z4521" s="26">
        <v>0</v>
      </c>
      <c r="AA4521" s="26">
        <v>0</v>
      </c>
      <c r="AB4521" s="26">
        <v>1.3792659523471957</v>
      </c>
      <c r="AC4521" s="26">
        <v>0</v>
      </c>
      <c r="AD4521" s="26">
        <v>0</v>
      </c>
      <c r="AE4521" s="26">
        <v>38.351361855844232</v>
      </c>
    </row>
    <row r="4522" spans="1:31" x14ac:dyDescent="0.3">
      <c r="A4522">
        <v>2774849</v>
      </c>
      <c r="B4522">
        <v>1</v>
      </c>
      <c r="C4522" t="s">
        <v>80</v>
      </c>
      <c r="D4522" t="s">
        <v>93</v>
      </c>
      <c r="E4522" t="s">
        <v>170</v>
      </c>
      <c r="F4522" t="s">
        <v>12664</v>
      </c>
      <c r="G4522" t="s">
        <v>204</v>
      </c>
      <c r="H4522" t="s">
        <v>135</v>
      </c>
      <c r="I4522" t="s">
        <v>136</v>
      </c>
      <c r="J4522" t="s">
        <v>137</v>
      </c>
      <c r="K4522" t="s">
        <v>138</v>
      </c>
      <c r="L4522" t="s">
        <v>12665</v>
      </c>
      <c r="M4522" t="s">
        <v>12666</v>
      </c>
      <c r="N4522" s="26">
        <v>7.1224999999999996</v>
      </c>
      <c r="O4522">
        <v>0</v>
      </c>
      <c r="P4522">
        <v>3</v>
      </c>
      <c r="Q4522">
        <v>0</v>
      </c>
      <c r="R4522">
        <v>2</v>
      </c>
      <c r="S4522">
        <v>0</v>
      </c>
      <c r="T4522">
        <v>2</v>
      </c>
      <c r="U4522">
        <v>0</v>
      </c>
      <c r="V4522">
        <v>0</v>
      </c>
      <c r="W4522" s="26">
        <v>0</v>
      </c>
      <c r="X4522" s="26">
        <v>0</v>
      </c>
      <c r="Y4522" s="26">
        <v>0</v>
      </c>
      <c r="Z4522" s="26">
        <v>2.5511312659200001</v>
      </c>
      <c r="AA4522" s="26">
        <v>0</v>
      </c>
      <c r="AB4522" s="26">
        <v>10.671282216525833</v>
      </c>
      <c r="AC4522" s="26">
        <v>0</v>
      </c>
      <c r="AD4522" s="26">
        <v>0</v>
      </c>
      <c r="AE4522" s="26">
        <v>13.222413482445834</v>
      </c>
    </row>
    <row r="4523" spans="1:31" x14ac:dyDescent="0.3">
      <c r="A4523">
        <v>2774949</v>
      </c>
      <c r="B4523">
        <v>1</v>
      </c>
      <c r="C4523" t="s">
        <v>81</v>
      </c>
      <c r="D4523" t="s">
        <v>118</v>
      </c>
      <c r="E4523" t="s">
        <v>157</v>
      </c>
      <c r="F4523" t="s">
        <v>3633</v>
      </c>
      <c r="G4523" t="s">
        <v>186</v>
      </c>
      <c r="H4523" t="s">
        <v>149</v>
      </c>
      <c r="I4523" t="s">
        <v>136</v>
      </c>
      <c r="J4523" t="s">
        <v>137</v>
      </c>
      <c r="K4523" t="s">
        <v>187</v>
      </c>
      <c r="L4523" t="s">
        <v>12667</v>
      </c>
      <c r="M4523" t="s">
        <v>12668</v>
      </c>
      <c r="N4523" s="26">
        <v>6.9158333330000001</v>
      </c>
      <c r="O4523">
        <v>5</v>
      </c>
      <c r="P4523">
        <v>1636</v>
      </c>
      <c r="Q4523">
        <v>230</v>
      </c>
      <c r="R4523">
        <v>165</v>
      </c>
      <c r="S4523">
        <v>33</v>
      </c>
      <c r="T4523">
        <v>169</v>
      </c>
      <c r="U4523">
        <v>1</v>
      </c>
      <c r="V4523">
        <v>0</v>
      </c>
      <c r="W4523" s="26">
        <v>17.66571675625946</v>
      </c>
      <c r="X4523" s="26">
        <v>2403.562346400221</v>
      </c>
      <c r="Y4523" s="26">
        <v>2035.2591564555821</v>
      </c>
      <c r="Z4523" s="26">
        <v>60.715837619866249</v>
      </c>
      <c r="AA4523" s="26">
        <v>3663.4362535127466</v>
      </c>
      <c r="AB4523" s="26">
        <v>587.23339592545767</v>
      </c>
      <c r="AC4523" s="26">
        <v>339.79430477326378</v>
      </c>
      <c r="AD4523" s="26">
        <v>0</v>
      </c>
      <c r="AE4523" s="26">
        <v>9107.6670114433964</v>
      </c>
    </row>
    <row r="4524" spans="1:31" x14ac:dyDescent="0.3">
      <c r="A4524">
        <v>2774803</v>
      </c>
      <c r="B4524">
        <v>1</v>
      </c>
      <c r="C4524" t="s">
        <v>80</v>
      </c>
      <c r="D4524" t="s">
        <v>106</v>
      </c>
      <c r="E4524" t="s">
        <v>170</v>
      </c>
      <c r="F4524" t="s">
        <v>12669</v>
      </c>
      <c r="G4524" t="s">
        <v>204</v>
      </c>
      <c r="H4524" t="s">
        <v>135</v>
      </c>
      <c r="I4524" t="s">
        <v>136</v>
      </c>
      <c r="J4524" t="s">
        <v>137</v>
      </c>
      <c r="K4524" t="s">
        <v>138</v>
      </c>
      <c r="L4524" t="s">
        <v>12670</v>
      </c>
      <c r="M4524" t="s">
        <v>12671</v>
      </c>
      <c r="N4524" s="26">
        <v>4.7716666659999998</v>
      </c>
      <c r="O4524">
        <v>0</v>
      </c>
      <c r="P4524">
        <v>0</v>
      </c>
      <c r="Q4524">
        <v>0</v>
      </c>
      <c r="R4524">
        <v>3</v>
      </c>
      <c r="S4524">
        <v>0</v>
      </c>
      <c r="T4524">
        <v>0</v>
      </c>
      <c r="U4524">
        <v>0</v>
      </c>
      <c r="V4524">
        <v>0</v>
      </c>
      <c r="W4524" s="26">
        <v>0</v>
      </c>
      <c r="X4524" s="26">
        <v>0</v>
      </c>
      <c r="Y4524" s="26">
        <v>0</v>
      </c>
      <c r="Z4524" s="26">
        <v>1.9242971091689214</v>
      </c>
      <c r="AA4524" s="26">
        <v>0</v>
      </c>
      <c r="AB4524" s="26">
        <v>0</v>
      </c>
      <c r="AC4524" s="26">
        <v>0</v>
      </c>
      <c r="AD4524" s="26">
        <v>0</v>
      </c>
      <c r="AE4524" s="26">
        <v>1.9242971091689214</v>
      </c>
    </row>
    <row r="4525" spans="1:31" x14ac:dyDescent="0.3">
      <c r="A4525">
        <v>2775367</v>
      </c>
      <c r="B4525">
        <v>1</v>
      </c>
      <c r="C4525" t="s">
        <v>80</v>
      </c>
      <c r="D4525" t="s">
        <v>104</v>
      </c>
      <c r="E4525" t="s">
        <v>175</v>
      </c>
      <c r="F4525" t="s">
        <v>12672</v>
      </c>
      <c r="G4525" t="s">
        <v>159</v>
      </c>
      <c r="H4525" t="s">
        <v>149</v>
      </c>
      <c r="I4525" t="s">
        <v>136</v>
      </c>
      <c r="J4525" t="s">
        <v>137</v>
      </c>
      <c r="K4525" t="s">
        <v>138</v>
      </c>
      <c r="L4525" t="s">
        <v>12673</v>
      </c>
      <c r="M4525" t="s">
        <v>12674</v>
      </c>
      <c r="N4525" s="26">
        <v>0.52249999999999996</v>
      </c>
      <c r="O4525">
        <v>1</v>
      </c>
      <c r="P4525">
        <v>507</v>
      </c>
      <c r="Q4525">
        <v>0</v>
      </c>
      <c r="R4525">
        <v>4</v>
      </c>
      <c r="S4525">
        <v>17</v>
      </c>
      <c r="T4525">
        <v>23</v>
      </c>
      <c r="U4525">
        <v>11</v>
      </c>
      <c r="V4525">
        <v>0</v>
      </c>
      <c r="W4525" s="26">
        <v>0.15134564712833332</v>
      </c>
      <c r="X4525" s="26">
        <v>112.702427711911</v>
      </c>
      <c r="Y4525" s="26">
        <v>0</v>
      </c>
      <c r="Z4525" s="26">
        <v>4.240848509989128</v>
      </c>
      <c r="AA4525" s="26">
        <v>106.00135442340111</v>
      </c>
      <c r="AB4525" s="26">
        <v>28.521356813258826</v>
      </c>
      <c r="AC4525" s="26">
        <v>550.83126874278958</v>
      </c>
      <c r="AD4525" s="26">
        <v>0</v>
      </c>
      <c r="AE4525" s="26">
        <v>802.44860184847789</v>
      </c>
    </row>
    <row r="4526" spans="1:31" x14ac:dyDescent="0.3">
      <c r="A4526">
        <v>2775181</v>
      </c>
      <c r="B4526">
        <v>1</v>
      </c>
      <c r="C4526" t="s">
        <v>80</v>
      </c>
      <c r="D4526" t="s">
        <v>103</v>
      </c>
      <c r="E4526" t="s">
        <v>152</v>
      </c>
      <c r="F4526" t="s">
        <v>12675</v>
      </c>
      <c r="G4526" t="s">
        <v>159</v>
      </c>
      <c r="H4526" t="s">
        <v>149</v>
      </c>
      <c r="I4526" t="s">
        <v>136</v>
      </c>
      <c r="J4526" t="s">
        <v>137</v>
      </c>
      <c r="K4526" t="s">
        <v>138</v>
      </c>
      <c r="L4526" t="s">
        <v>12676</v>
      </c>
      <c r="M4526" t="s">
        <v>12677</v>
      </c>
      <c r="N4526" s="26">
        <v>5.2116666660000002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1</v>
      </c>
      <c r="V4526">
        <v>0</v>
      </c>
      <c r="W4526" s="26">
        <v>0</v>
      </c>
      <c r="X4526" s="26">
        <v>0</v>
      </c>
      <c r="Y4526" s="26">
        <v>0</v>
      </c>
      <c r="Z4526" s="26">
        <v>0</v>
      </c>
      <c r="AA4526" s="26">
        <v>0</v>
      </c>
      <c r="AB4526" s="26">
        <v>0</v>
      </c>
      <c r="AC4526" s="26">
        <v>2457.6750259402647</v>
      </c>
      <c r="AD4526" s="26">
        <v>0</v>
      </c>
      <c r="AE4526" s="26">
        <v>2457.6750259402647</v>
      </c>
    </row>
    <row r="4527" spans="1:31" x14ac:dyDescent="0.3">
      <c r="A4527">
        <v>2775553</v>
      </c>
      <c r="B4527">
        <v>1</v>
      </c>
      <c r="C4527" t="s">
        <v>80</v>
      </c>
      <c r="D4527" t="s">
        <v>103</v>
      </c>
      <c r="E4527" t="s">
        <v>132</v>
      </c>
      <c r="F4527" t="s">
        <v>12678</v>
      </c>
      <c r="G4527" t="s">
        <v>307</v>
      </c>
      <c r="H4527" t="s">
        <v>135</v>
      </c>
      <c r="I4527" t="s">
        <v>136</v>
      </c>
      <c r="J4527" t="s">
        <v>137</v>
      </c>
      <c r="K4527" t="s">
        <v>138</v>
      </c>
      <c r="L4527" t="s">
        <v>12679</v>
      </c>
      <c r="M4527" t="s">
        <v>12680</v>
      </c>
      <c r="N4527" s="26">
        <v>1.3325</v>
      </c>
      <c r="O4527">
        <v>0</v>
      </c>
      <c r="P4527">
        <v>5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 s="26">
        <v>0</v>
      </c>
      <c r="X4527" s="26">
        <v>1.0131329268198463</v>
      </c>
      <c r="Y4527" s="26">
        <v>0</v>
      </c>
      <c r="Z4527" s="26">
        <v>0</v>
      </c>
      <c r="AA4527" s="26">
        <v>0</v>
      </c>
      <c r="AB4527" s="26">
        <v>0</v>
      </c>
      <c r="AC4527" s="26">
        <v>0</v>
      </c>
      <c r="AD4527" s="26">
        <v>0</v>
      </c>
      <c r="AE4527" s="26">
        <v>1.0131329268198463</v>
      </c>
    </row>
    <row r="4528" spans="1:31" x14ac:dyDescent="0.3">
      <c r="A4528">
        <v>2774989</v>
      </c>
      <c r="B4528">
        <v>1</v>
      </c>
      <c r="C4528" t="s">
        <v>81</v>
      </c>
      <c r="D4528" t="s">
        <v>128</v>
      </c>
      <c r="E4528" t="s">
        <v>157</v>
      </c>
      <c r="F4528" t="s">
        <v>12681</v>
      </c>
      <c r="G4528" t="s">
        <v>159</v>
      </c>
      <c r="H4528" t="s">
        <v>149</v>
      </c>
      <c r="I4528" t="s">
        <v>136</v>
      </c>
      <c r="J4528" t="s">
        <v>137</v>
      </c>
      <c r="K4528" t="s">
        <v>138</v>
      </c>
      <c r="L4528" t="s">
        <v>12682</v>
      </c>
      <c r="M4528" t="s">
        <v>12683</v>
      </c>
      <c r="N4528" s="26">
        <v>0.13055555499999999</v>
      </c>
      <c r="O4528">
        <v>1</v>
      </c>
      <c r="P4528">
        <v>5143</v>
      </c>
      <c r="Q4528">
        <v>0</v>
      </c>
      <c r="R4528">
        <v>3</v>
      </c>
      <c r="S4528">
        <v>0</v>
      </c>
      <c r="T4528">
        <v>350</v>
      </c>
      <c r="U4528">
        <v>1</v>
      </c>
      <c r="V4528">
        <v>1</v>
      </c>
      <c r="W4528" s="26">
        <v>3.3573588072222223E-2</v>
      </c>
      <c r="X4528" s="26">
        <v>137.53281205694543</v>
      </c>
      <c r="Y4528" s="26">
        <v>0</v>
      </c>
      <c r="Z4528" s="26">
        <v>0.10413824993611084</v>
      </c>
      <c r="AA4528" s="26">
        <v>0</v>
      </c>
      <c r="AB4528" s="26">
        <v>48.466541948444622</v>
      </c>
      <c r="AC4528" s="26">
        <v>17.801535592888889</v>
      </c>
      <c r="AD4528" s="26">
        <v>2.2649633221670817</v>
      </c>
      <c r="AE4528" s="26">
        <v>206.20356475845435</v>
      </c>
    </row>
    <row r="4529" spans="1:31" x14ac:dyDescent="0.3">
      <c r="A4529">
        <v>2774932</v>
      </c>
      <c r="B4529">
        <v>1</v>
      </c>
      <c r="C4529" t="s">
        <v>80</v>
      </c>
      <c r="D4529" t="s">
        <v>103</v>
      </c>
      <c r="E4529" t="s">
        <v>152</v>
      </c>
      <c r="F4529" t="s">
        <v>1870</v>
      </c>
      <c r="G4529" t="s">
        <v>628</v>
      </c>
      <c r="H4529" t="s">
        <v>149</v>
      </c>
      <c r="I4529" t="s">
        <v>136</v>
      </c>
      <c r="J4529" t="s">
        <v>137</v>
      </c>
      <c r="K4529" t="s">
        <v>187</v>
      </c>
      <c r="L4529" t="s">
        <v>12684</v>
      </c>
      <c r="M4529" t="s">
        <v>12685</v>
      </c>
      <c r="N4529" s="26">
        <v>4.8447222219999997</v>
      </c>
      <c r="O4529">
        <v>0</v>
      </c>
      <c r="P4529">
        <v>1</v>
      </c>
      <c r="Q4529">
        <v>36</v>
      </c>
      <c r="R4529">
        <v>77</v>
      </c>
      <c r="S4529">
        <v>12</v>
      </c>
      <c r="T4529">
        <v>7</v>
      </c>
      <c r="U4529">
        <v>3</v>
      </c>
      <c r="V4529">
        <v>0</v>
      </c>
      <c r="W4529" s="26">
        <v>0</v>
      </c>
      <c r="X4529" s="26">
        <v>0</v>
      </c>
      <c r="Y4529" s="26">
        <v>132.39614938596105</v>
      </c>
      <c r="Z4529" s="26">
        <v>51.644529804610002</v>
      </c>
      <c r="AA4529" s="26">
        <v>774.88154064450123</v>
      </c>
      <c r="AB4529" s="26">
        <v>0</v>
      </c>
      <c r="AC4529" s="26">
        <v>3407.9675239653138</v>
      </c>
      <c r="AD4529" s="26">
        <v>0</v>
      </c>
      <c r="AE4529" s="26">
        <v>4366.889743800386</v>
      </c>
    </row>
    <row r="4530" spans="1:31" x14ac:dyDescent="0.3">
      <c r="A4530">
        <v>2774683</v>
      </c>
      <c r="B4530">
        <v>1</v>
      </c>
      <c r="C4530" t="s">
        <v>80</v>
      </c>
      <c r="D4530" t="s">
        <v>96</v>
      </c>
      <c r="E4530" t="s">
        <v>170</v>
      </c>
      <c r="F4530" t="s">
        <v>12686</v>
      </c>
      <c r="G4530" t="s">
        <v>204</v>
      </c>
      <c r="H4530" t="s">
        <v>135</v>
      </c>
      <c r="I4530" t="s">
        <v>136</v>
      </c>
      <c r="J4530" t="s">
        <v>137</v>
      </c>
      <c r="K4530" t="s">
        <v>138</v>
      </c>
      <c r="L4530" t="s">
        <v>12687</v>
      </c>
      <c r="M4530" t="s">
        <v>12688</v>
      </c>
      <c r="N4530" s="26">
        <v>1.1044444440000001</v>
      </c>
      <c r="O4530">
        <v>0</v>
      </c>
      <c r="P4530">
        <v>30</v>
      </c>
      <c r="Q4530">
        <v>0</v>
      </c>
      <c r="R4530">
        <v>0</v>
      </c>
      <c r="S4530">
        <v>0</v>
      </c>
      <c r="T4530">
        <v>3</v>
      </c>
      <c r="U4530">
        <v>0</v>
      </c>
      <c r="V4530">
        <v>0</v>
      </c>
      <c r="W4530" s="26">
        <v>0</v>
      </c>
      <c r="X4530" s="26">
        <v>3.1449449427128795</v>
      </c>
      <c r="Y4530" s="26">
        <v>0</v>
      </c>
      <c r="Z4530" s="26">
        <v>0</v>
      </c>
      <c r="AA4530" s="26">
        <v>0</v>
      </c>
      <c r="AB4530" s="26">
        <v>0.93748339434669392</v>
      </c>
      <c r="AC4530" s="26">
        <v>0</v>
      </c>
      <c r="AD4530" s="26">
        <v>0</v>
      </c>
      <c r="AE4530" s="26">
        <v>4.0824283370595733</v>
      </c>
    </row>
    <row r="4531" spans="1:31" x14ac:dyDescent="0.3">
      <c r="A4531">
        <v>2775522</v>
      </c>
      <c r="B4531">
        <v>1</v>
      </c>
      <c r="C4531" t="s">
        <v>80</v>
      </c>
      <c r="D4531" t="s">
        <v>100</v>
      </c>
      <c r="E4531" t="s">
        <v>132</v>
      </c>
      <c r="F4531" t="s">
        <v>12689</v>
      </c>
      <c r="G4531" t="s">
        <v>197</v>
      </c>
      <c r="H4531" t="s">
        <v>135</v>
      </c>
      <c r="I4531" t="s">
        <v>136</v>
      </c>
      <c r="J4531" t="s">
        <v>137</v>
      </c>
      <c r="K4531" t="s">
        <v>138</v>
      </c>
      <c r="L4531" t="s">
        <v>12690</v>
      </c>
      <c r="M4531" t="s">
        <v>12691</v>
      </c>
      <c r="N4531" s="26">
        <v>1.5425</v>
      </c>
      <c r="O4531">
        <v>0</v>
      </c>
      <c r="P4531">
        <v>2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 s="26">
        <v>0</v>
      </c>
      <c r="X4531" s="26">
        <v>0.98034543912972705</v>
      </c>
      <c r="Y4531" s="26">
        <v>0</v>
      </c>
      <c r="Z4531" s="26">
        <v>0</v>
      </c>
      <c r="AA4531" s="26">
        <v>0</v>
      </c>
      <c r="AB4531" s="26">
        <v>0</v>
      </c>
      <c r="AC4531" s="26">
        <v>0</v>
      </c>
      <c r="AD4531" s="26">
        <v>0</v>
      </c>
      <c r="AE4531" s="26">
        <v>0.98034543912972705</v>
      </c>
    </row>
    <row r="4532" spans="1:31" x14ac:dyDescent="0.3">
      <c r="A4532">
        <v>2775167</v>
      </c>
      <c r="B4532">
        <v>1</v>
      </c>
      <c r="C4532" t="s">
        <v>81</v>
      </c>
      <c r="D4532" t="s">
        <v>127</v>
      </c>
      <c r="E4532" t="s">
        <v>141</v>
      </c>
      <c r="F4532" t="s">
        <v>12692</v>
      </c>
      <c r="G4532" t="s">
        <v>287</v>
      </c>
      <c r="H4532" t="s">
        <v>135</v>
      </c>
      <c r="I4532" t="s">
        <v>136</v>
      </c>
      <c r="J4532" t="s">
        <v>3</v>
      </c>
      <c r="K4532" t="s">
        <v>138</v>
      </c>
      <c r="L4532" t="s">
        <v>12693</v>
      </c>
      <c r="M4532" t="s">
        <v>12694</v>
      </c>
      <c r="N4532" s="26">
        <v>1.7369444439999999</v>
      </c>
      <c r="O4532">
        <v>0</v>
      </c>
      <c r="P4532">
        <v>177</v>
      </c>
      <c r="Q4532">
        <v>0</v>
      </c>
      <c r="R4532">
        <v>0</v>
      </c>
      <c r="S4532">
        <v>0</v>
      </c>
      <c r="T4532">
        <v>18</v>
      </c>
      <c r="U4532">
        <v>0</v>
      </c>
      <c r="V4532">
        <v>0</v>
      </c>
      <c r="W4532" s="26">
        <v>0</v>
      </c>
      <c r="X4532" s="26">
        <v>47.190195669595717</v>
      </c>
      <c r="Y4532" s="26">
        <v>0</v>
      </c>
      <c r="Z4532" s="26">
        <v>0</v>
      </c>
      <c r="AA4532" s="26">
        <v>0</v>
      </c>
      <c r="AB4532" s="26">
        <v>15.180245601604829</v>
      </c>
      <c r="AC4532" s="26">
        <v>0</v>
      </c>
      <c r="AD4532" s="26">
        <v>0</v>
      </c>
      <c r="AE4532" s="26">
        <v>62.370441271200548</v>
      </c>
    </row>
    <row r="4533" spans="1:31" x14ac:dyDescent="0.3">
      <c r="A4533">
        <v>2775330</v>
      </c>
      <c r="B4533">
        <v>1</v>
      </c>
      <c r="C4533" t="s">
        <v>80</v>
      </c>
      <c r="D4533" t="s">
        <v>99</v>
      </c>
      <c r="E4533" t="s">
        <v>170</v>
      </c>
      <c r="F4533" t="s">
        <v>12695</v>
      </c>
      <c r="G4533" t="s">
        <v>204</v>
      </c>
      <c r="H4533" t="s">
        <v>135</v>
      </c>
      <c r="I4533" t="s">
        <v>136</v>
      </c>
      <c r="J4533" t="s">
        <v>137</v>
      </c>
      <c r="K4533" t="s">
        <v>138</v>
      </c>
      <c r="L4533" t="s">
        <v>12696</v>
      </c>
      <c r="M4533" t="s">
        <v>12697</v>
      </c>
      <c r="N4533" s="26">
        <v>1.6788888879999999</v>
      </c>
      <c r="O4533">
        <v>0</v>
      </c>
      <c r="P4533">
        <v>139</v>
      </c>
      <c r="Q4533">
        <v>0</v>
      </c>
      <c r="R4533">
        <v>0</v>
      </c>
      <c r="S4533">
        <v>0</v>
      </c>
      <c r="T4533">
        <v>5</v>
      </c>
      <c r="U4533">
        <v>0</v>
      </c>
      <c r="V4533">
        <v>0</v>
      </c>
      <c r="W4533" s="26">
        <v>0</v>
      </c>
      <c r="X4533" s="26">
        <v>46.640201533720287</v>
      </c>
      <c r="Y4533" s="26">
        <v>0</v>
      </c>
      <c r="Z4533" s="26">
        <v>0</v>
      </c>
      <c r="AA4533" s="26">
        <v>0</v>
      </c>
      <c r="AB4533" s="26">
        <v>9.1192114986144208</v>
      </c>
      <c r="AC4533" s="26">
        <v>0</v>
      </c>
      <c r="AD4533" s="26">
        <v>0</v>
      </c>
      <c r="AE4533" s="26">
        <v>55.759413032334706</v>
      </c>
    </row>
    <row r="4534" spans="1:31" x14ac:dyDescent="0.3">
      <c r="A4534">
        <v>2774666</v>
      </c>
      <c r="B4534">
        <v>1</v>
      </c>
      <c r="C4534" t="s">
        <v>80</v>
      </c>
      <c r="D4534" t="s">
        <v>110</v>
      </c>
      <c r="E4534" t="s">
        <v>132</v>
      </c>
      <c r="F4534" t="s">
        <v>12698</v>
      </c>
      <c r="G4534" t="s">
        <v>134</v>
      </c>
      <c r="H4534" t="s">
        <v>135</v>
      </c>
      <c r="I4534" t="s">
        <v>136</v>
      </c>
      <c r="J4534" t="s">
        <v>137</v>
      </c>
      <c r="K4534" t="s">
        <v>138</v>
      </c>
      <c r="L4534" t="s">
        <v>12699</v>
      </c>
      <c r="M4534" t="s">
        <v>12700</v>
      </c>
      <c r="N4534" s="26">
        <v>1.1030555550000001</v>
      </c>
      <c r="O4534">
        <v>0</v>
      </c>
      <c r="P4534">
        <v>3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W4534" s="26">
        <v>0</v>
      </c>
      <c r="X4534" s="26">
        <v>1.1468969985348434</v>
      </c>
      <c r="Y4534" s="26">
        <v>0</v>
      </c>
      <c r="Z4534" s="26">
        <v>0</v>
      </c>
      <c r="AA4534" s="26">
        <v>0</v>
      </c>
      <c r="AB4534" s="26">
        <v>0</v>
      </c>
      <c r="AC4534" s="26">
        <v>0</v>
      </c>
      <c r="AD4534" s="26">
        <v>0</v>
      </c>
      <c r="AE4534" s="26">
        <v>1.1468969985348434</v>
      </c>
    </row>
    <row r="4535" spans="1:31" x14ac:dyDescent="0.3">
      <c r="A4535">
        <v>2774852</v>
      </c>
      <c r="B4535">
        <v>1</v>
      </c>
      <c r="C4535" t="s">
        <v>80</v>
      </c>
      <c r="D4535" t="s">
        <v>82</v>
      </c>
      <c r="E4535" t="s">
        <v>132</v>
      </c>
      <c r="F4535" t="s">
        <v>10877</v>
      </c>
      <c r="G4535" t="s">
        <v>134</v>
      </c>
      <c r="H4535" t="s">
        <v>135</v>
      </c>
      <c r="I4535" t="s">
        <v>136</v>
      </c>
      <c r="J4535" t="s">
        <v>137</v>
      </c>
      <c r="K4535" t="s">
        <v>138</v>
      </c>
      <c r="L4535" t="s">
        <v>12701</v>
      </c>
      <c r="M4535" t="s">
        <v>12702</v>
      </c>
      <c r="N4535" s="26">
        <v>5.2927777770000004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1</v>
      </c>
      <c r="U4535">
        <v>0</v>
      </c>
      <c r="V4535">
        <v>0</v>
      </c>
      <c r="W4535" s="26">
        <v>0</v>
      </c>
      <c r="X4535" s="26">
        <v>0</v>
      </c>
      <c r="Y4535" s="26">
        <v>0</v>
      </c>
      <c r="Z4535" s="26">
        <v>0</v>
      </c>
      <c r="AA4535" s="26">
        <v>0</v>
      </c>
      <c r="AB4535" s="26">
        <v>8.0272679067394446</v>
      </c>
      <c r="AC4535" s="26">
        <v>0</v>
      </c>
      <c r="AD4535" s="26">
        <v>0</v>
      </c>
      <c r="AE4535" s="26">
        <v>8.0272679067394446</v>
      </c>
    </row>
    <row r="4536" spans="1:31" x14ac:dyDescent="0.3">
      <c r="A4536">
        <v>2775539</v>
      </c>
      <c r="B4536">
        <v>1</v>
      </c>
      <c r="C4536" t="s">
        <v>80</v>
      </c>
      <c r="D4536" t="s">
        <v>83</v>
      </c>
      <c r="E4536" t="s">
        <v>141</v>
      </c>
      <c r="F4536" t="s">
        <v>12703</v>
      </c>
      <c r="G4536" t="s">
        <v>344</v>
      </c>
      <c r="H4536" t="s">
        <v>135</v>
      </c>
      <c r="I4536" t="s">
        <v>136</v>
      </c>
      <c r="J4536" t="s">
        <v>137</v>
      </c>
      <c r="K4536" t="s">
        <v>138</v>
      </c>
      <c r="L4536" t="s">
        <v>12704</v>
      </c>
      <c r="M4536" t="s">
        <v>12705</v>
      </c>
      <c r="N4536" s="26">
        <v>3.7491666659999998</v>
      </c>
      <c r="O4536">
        <v>0</v>
      </c>
      <c r="P4536">
        <v>303</v>
      </c>
      <c r="Q4536">
        <v>0</v>
      </c>
      <c r="R4536">
        <v>0</v>
      </c>
      <c r="S4536">
        <v>0</v>
      </c>
      <c r="T4536">
        <v>13</v>
      </c>
      <c r="U4536">
        <v>0</v>
      </c>
      <c r="V4536">
        <v>0</v>
      </c>
      <c r="W4536" s="26">
        <v>0</v>
      </c>
      <c r="X4536" s="26">
        <v>346.89071311628499</v>
      </c>
      <c r="Y4536" s="26">
        <v>0</v>
      </c>
      <c r="Z4536" s="26">
        <v>0</v>
      </c>
      <c r="AA4536" s="26">
        <v>0</v>
      </c>
      <c r="AB4536" s="26">
        <v>15.840778868364174</v>
      </c>
      <c r="AC4536" s="26">
        <v>0</v>
      </c>
      <c r="AD4536" s="26">
        <v>0</v>
      </c>
      <c r="AE4536" s="26">
        <v>362.73149198464915</v>
      </c>
    </row>
    <row r="4537" spans="1:31" x14ac:dyDescent="0.3">
      <c r="A4537">
        <v>2775207</v>
      </c>
      <c r="B4537">
        <v>1</v>
      </c>
      <c r="C4537" t="s">
        <v>80</v>
      </c>
      <c r="D4537" t="s">
        <v>100</v>
      </c>
      <c r="E4537" t="s">
        <v>146</v>
      </c>
      <c r="F4537" t="s">
        <v>12706</v>
      </c>
      <c r="G4537" t="s">
        <v>186</v>
      </c>
      <c r="H4537" t="s">
        <v>149</v>
      </c>
      <c r="I4537" t="s">
        <v>136</v>
      </c>
      <c r="J4537" t="s">
        <v>137</v>
      </c>
      <c r="K4537" t="s">
        <v>187</v>
      </c>
      <c r="L4537" t="s">
        <v>12707</v>
      </c>
      <c r="M4537" t="s">
        <v>12708</v>
      </c>
      <c r="N4537" s="26">
        <v>3.3758333330000001</v>
      </c>
      <c r="O4537">
        <v>0</v>
      </c>
      <c r="P4537">
        <v>0</v>
      </c>
      <c r="Q4537">
        <v>0</v>
      </c>
      <c r="R4537">
        <v>0</v>
      </c>
      <c r="S4537">
        <v>6</v>
      </c>
      <c r="T4537">
        <v>1</v>
      </c>
      <c r="U4537">
        <v>0</v>
      </c>
      <c r="V4537">
        <v>0</v>
      </c>
      <c r="W4537" s="26">
        <v>0</v>
      </c>
      <c r="X4537" s="26">
        <v>0</v>
      </c>
      <c r="Y4537" s="26">
        <v>0</v>
      </c>
      <c r="Z4537" s="26">
        <v>0</v>
      </c>
      <c r="AA4537" s="26">
        <v>305.53680916273174</v>
      </c>
      <c r="AB4537" s="26">
        <v>4.7632964391933328</v>
      </c>
      <c r="AC4537" s="26">
        <v>0</v>
      </c>
      <c r="AD4537" s="26">
        <v>0</v>
      </c>
      <c r="AE4537" s="26">
        <v>310.30010560192505</v>
      </c>
    </row>
    <row r="4538" spans="1:31" x14ac:dyDescent="0.3">
      <c r="A4538">
        <v>2774958</v>
      </c>
      <c r="B4538">
        <v>1</v>
      </c>
      <c r="C4538" t="s">
        <v>80</v>
      </c>
      <c r="D4538" t="s">
        <v>82</v>
      </c>
      <c r="E4538" t="s">
        <v>170</v>
      </c>
      <c r="F4538" t="s">
        <v>12709</v>
      </c>
      <c r="G4538" t="s">
        <v>186</v>
      </c>
      <c r="H4538" t="s">
        <v>135</v>
      </c>
      <c r="I4538" t="s">
        <v>136</v>
      </c>
      <c r="J4538" t="s">
        <v>137</v>
      </c>
      <c r="K4538" t="s">
        <v>187</v>
      </c>
      <c r="L4538" t="s">
        <v>12710</v>
      </c>
      <c r="M4538" t="s">
        <v>12711</v>
      </c>
      <c r="N4538" s="26">
        <v>7.6230555549999997</v>
      </c>
      <c r="O4538">
        <v>0</v>
      </c>
      <c r="P4538">
        <v>67</v>
      </c>
      <c r="Q4538">
        <v>0</v>
      </c>
      <c r="R4538">
        <v>0</v>
      </c>
      <c r="S4538">
        <v>0</v>
      </c>
      <c r="T4538">
        <v>1</v>
      </c>
      <c r="U4538">
        <v>0</v>
      </c>
      <c r="V4538">
        <v>0</v>
      </c>
      <c r="W4538" s="26">
        <v>0</v>
      </c>
      <c r="X4538" s="26">
        <v>193.89204181041075</v>
      </c>
      <c r="Y4538" s="26">
        <v>0</v>
      </c>
      <c r="Z4538" s="26">
        <v>0</v>
      </c>
      <c r="AA4538" s="26">
        <v>0</v>
      </c>
      <c r="AB4538" s="26">
        <v>0</v>
      </c>
      <c r="AC4538" s="26">
        <v>0</v>
      </c>
      <c r="AD4538" s="26">
        <v>0</v>
      </c>
      <c r="AE4538" s="26">
        <v>193.89204181041075</v>
      </c>
    </row>
    <row r="4539" spans="1:31" x14ac:dyDescent="0.3">
      <c r="A4539">
        <v>2775328</v>
      </c>
      <c r="B4539">
        <v>2</v>
      </c>
      <c r="C4539" t="s">
        <v>80</v>
      </c>
      <c r="D4539" t="s">
        <v>107</v>
      </c>
      <c r="E4539" t="s">
        <v>170</v>
      </c>
      <c r="F4539" t="s">
        <v>12712</v>
      </c>
      <c r="G4539" t="s">
        <v>134</v>
      </c>
      <c r="H4539" t="s">
        <v>135</v>
      </c>
      <c r="I4539" t="s">
        <v>136</v>
      </c>
      <c r="J4539" t="s">
        <v>137</v>
      </c>
      <c r="K4539" t="s">
        <v>138</v>
      </c>
      <c r="L4539" t="s">
        <v>12713</v>
      </c>
      <c r="M4539" t="s">
        <v>12714</v>
      </c>
      <c r="N4539" s="26">
        <v>2.102777777</v>
      </c>
      <c r="O4539">
        <v>0</v>
      </c>
      <c r="P4539">
        <v>38</v>
      </c>
      <c r="Q4539">
        <v>0</v>
      </c>
      <c r="R4539">
        <v>0</v>
      </c>
      <c r="S4539">
        <v>0</v>
      </c>
      <c r="T4539">
        <v>8</v>
      </c>
      <c r="U4539">
        <v>0</v>
      </c>
      <c r="V4539">
        <v>0</v>
      </c>
      <c r="W4539" s="26">
        <v>0</v>
      </c>
      <c r="X4539" s="26">
        <v>19.177314163062974</v>
      </c>
      <c r="Y4539" s="26">
        <v>0</v>
      </c>
      <c r="Z4539" s="26">
        <v>0</v>
      </c>
      <c r="AA4539" s="26">
        <v>0</v>
      </c>
      <c r="AB4539" s="26">
        <v>17.753345541636683</v>
      </c>
      <c r="AC4539" s="26">
        <v>0</v>
      </c>
      <c r="AD4539" s="26">
        <v>0</v>
      </c>
      <c r="AE4539" s="26">
        <v>36.930659704699657</v>
      </c>
    </row>
    <row r="4540" spans="1:31" x14ac:dyDescent="0.3">
      <c r="A4540">
        <v>2774941</v>
      </c>
      <c r="B4540">
        <v>1</v>
      </c>
      <c r="C4540" t="s">
        <v>80</v>
      </c>
      <c r="D4540" t="s">
        <v>107</v>
      </c>
      <c r="E4540" t="s">
        <v>132</v>
      </c>
      <c r="F4540" t="s">
        <v>12715</v>
      </c>
      <c r="G4540" t="s">
        <v>134</v>
      </c>
      <c r="H4540" t="s">
        <v>135</v>
      </c>
      <c r="I4540" t="s">
        <v>136</v>
      </c>
      <c r="J4540" t="s">
        <v>137</v>
      </c>
      <c r="K4540" t="s">
        <v>138</v>
      </c>
      <c r="L4540" t="s">
        <v>12716</v>
      </c>
      <c r="M4540" t="s">
        <v>12717</v>
      </c>
      <c r="N4540" s="26">
        <v>1.730555555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1</v>
      </c>
      <c r="U4540">
        <v>0</v>
      </c>
      <c r="V4540">
        <v>0</v>
      </c>
      <c r="W4540" s="26">
        <v>0</v>
      </c>
      <c r="X4540" s="26">
        <v>0</v>
      </c>
      <c r="Y4540" s="26">
        <v>0</v>
      </c>
      <c r="Z4540" s="26">
        <v>0</v>
      </c>
      <c r="AA4540" s="26">
        <v>0</v>
      </c>
      <c r="AB4540" s="26">
        <v>8.2822820908460423E-2</v>
      </c>
      <c r="AC4540" s="26">
        <v>0</v>
      </c>
      <c r="AD4540" s="26">
        <v>0</v>
      </c>
      <c r="AE4540" s="26">
        <v>8.2822820908460423E-2</v>
      </c>
    </row>
    <row r="4541" spans="1:31" x14ac:dyDescent="0.3">
      <c r="A4541">
        <v>2775084</v>
      </c>
      <c r="B4541">
        <v>1</v>
      </c>
      <c r="C4541" t="s">
        <v>80</v>
      </c>
      <c r="D4541" t="s">
        <v>82</v>
      </c>
      <c r="E4541" t="s">
        <v>132</v>
      </c>
      <c r="F4541" t="s">
        <v>12718</v>
      </c>
      <c r="G4541" t="s">
        <v>307</v>
      </c>
      <c r="H4541" t="s">
        <v>135</v>
      </c>
      <c r="I4541" t="s">
        <v>136</v>
      </c>
      <c r="J4541" t="s">
        <v>137</v>
      </c>
      <c r="K4541" t="s">
        <v>138</v>
      </c>
      <c r="L4541" t="s">
        <v>12719</v>
      </c>
      <c r="M4541" t="s">
        <v>12720</v>
      </c>
      <c r="N4541" s="26">
        <v>1.055833333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1</v>
      </c>
      <c r="U4541">
        <v>0</v>
      </c>
      <c r="V4541">
        <v>0</v>
      </c>
      <c r="W4541" s="26">
        <v>0</v>
      </c>
      <c r="X4541" s="26">
        <v>0</v>
      </c>
      <c r="Y4541" s="26">
        <v>0</v>
      </c>
      <c r="Z4541" s="26">
        <v>0</v>
      </c>
      <c r="AA4541" s="26">
        <v>0</v>
      </c>
      <c r="AB4541" s="26">
        <v>0.66295922544985797</v>
      </c>
      <c r="AC4541" s="26">
        <v>0</v>
      </c>
      <c r="AD4541" s="26">
        <v>0</v>
      </c>
      <c r="AE4541" s="26">
        <v>0.66295922544985797</v>
      </c>
    </row>
    <row r="4542" spans="1:31" x14ac:dyDescent="0.3">
      <c r="A4542">
        <v>2775227</v>
      </c>
      <c r="B4542">
        <v>1</v>
      </c>
      <c r="C4542" t="s">
        <v>80</v>
      </c>
      <c r="D4542" t="s">
        <v>95</v>
      </c>
      <c r="E4542" t="s">
        <v>146</v>
      </c>
      <c r="F4542" t="s">
        <v>9444</v>
      </c>
      <c r="G4542" t="s">
        <v>148</v>
      </c>
      <c r="H4542" t="s">
        <v>149</v>
      </c>
      <c r="I4542" t="s">
        <v>136</v>
      </c>
      <c r="J4542" t="s">
        <v>137</v>
      </c>
      <c r="K4542" t="s">
        <v>138</v>
      </c>
      <c r="L4542" t="s">
        <v>12721</v>
      </c>
      <c r="M4542" t="s">
        <v>12722</v>
      </c>
      <c r="N4542" s="26">
        <v>2.4277777770000002</v>
      </c>
      <c r="O4542">
        <v>11</v>
      </c>
      <c r="P4542">
        <v>39</v>
      </c>
      <c r="Q4542">
        <v>6</v>
      </c>
      <c r="R4542">
        <v>0</v>
      </c>
      <c r="S4542">
        <v>5</v>
      </c>
      <c r="T4542">
        <v>1</v>
      </c>
      <c r="U4542">
        <v>0</v>
      </c>
      <c r="V4542">
        <v>0</v>
      </c>
      <c r="W4542" s="26">
        <v>50.376696277816428</v>
      </c>
      <c r="X4542" s="26">
        <v>21.734759624662271</v>
      </c>
      <c r="Y4542" s="26">
        <v>7.3439155024510931</v>
      </c>
      <c r="Z4542" s="26">
        <v>0</v>
      </c>
      <c r="AA4542" s="26">
        <v>17.661126784293124</v>
      </c>
      <c r="AB4542" s="26">
        <v>3.4322600040877775</v>
      </c>
      <c r="AC4542" s="26">
        <v>0</v>
      </c>
      <c r="AD4542" s="26">
        <v>0</v>
      </c>
      <c r="AE4542" s="26">
        <v>100.54875819331069</v>
      </c>
    </row>
    <row r="4543" spans="1:31" x14ac:dyDescent="0.3">
      <c r="A4543">
        <v>2775413</v>
      </c>
      <c r="B4543">
        <v>1</v>
      </c>
      <c r="C4543" t="s">
        <v>80</v>
      </c>
      <c r="D4543" t="s">
        <v>97</v>
      </c>
      <c r="E4543" t="s">
        <v>170</v>
      </c>
      <c r="F4543" t="s">
        <v>11525</v>
      </c>
      <c r="G4543" t="s">
        <v>204</v>
      </c>
      <c r="H4543" t="s">
        <v>135</v>
      </c>
      <c r="I4543" t="s">
        <v>136</v>
      </c>
      <c r="J4543" t="s">
        <v>137</v>
      </c>
      <c r="K4543" t="s">
        <v>138</v>
      </c>
      <c r="L4543" t="s">
        <v>12723</v>
      </c>
      <c r="M4543" t="s">
        <v>12724</v>
      </c>
      <c r="N4543" s="26">
        <v>0.88527777699999999</v>
      </c>
      <c r="O4543">
        <v>0</v>
      </c>
      <c r="P4543">
        <v>258</v>
      </c>
      <c r="Q4543">
        <v>0</v>
      </c>
      <c r="R4543">
        <v>1</v>
      </c>
      <c r="S4543">
        <v>0</v>
      </c>
      <c r="T4543">
        <v>32</v>
      </c>
      <c r="U4543">
        <v>0</v>
      </c>
      <c r="V4543">
        <v>0</v>
      </c>
      <c r="W4543" s="26">
        <v>0</v>
      </c>
      <c r="X4543" s="26">
        <v>90.874187267253674</v>
      </c>
      <c r="Y4543" s="26">
        <v>0</v>
      </c>
      <c r="Z4543" s="26">
        <v>1.1587929967263195E-2</v>
      </c>
      <c r="AA4543" s="26">
        <v>0</v>
      </c>
      <c r="AB4543" s="26">
        <v>13.429210949119144</v>
      </c>
      <c r="AC4543" s="26">
        <v>0</v>
      </c>
      <c r="AD4543" s="26">
        <v>0</v>
      </c>
      <c r="AE4543" s="26">
        <v>104.31498614634008</v>
      </c>
    </row>
    <row r="4544" spans="1:31" x14ac:dyDescent="0.3">
      <c r="A4544">
        <v>2774772</v>
      </c>
      <c r="B4544">
        <v>1</v>
      </c>
      <c r="C4544" t="s">
        <v>80</v>
      </c>
      <c r="D4544" t="s">
        <v>106</v>
      </c>
      <c r="E4544" t="s">
        <v>152</v>
      </c>
      <c r="F4544" t="s">
        <v>12725</v>
      </c>
      <c r="G4544" t="s">
        <v>159</v>
      </c>
      <c r="H4544" t="s">
        <v>149</v>
      </c>
      <c r="I4544" t="s">
        <v>566</v>
      </c>
      <c r="J4544" t="s">
        <v>137</v>
      </c>
      <c r="K4544" t="s">
        <v>138</v>
      </c>
      <c r="L4544" t="s">
        <v>12726</v>
      </c>
      <c r="M4544" t="s">
        <v>12727</v>
      </c>
      <c r="N4544" s="26">
        <v>1.3333332999999999E-2</v>
      </c>
      <c r="O4544">
        <v>2</v>
      </c>
      <c r="P4544">
        <v>964</v>
      </c>
      <c r="Q4544">
        <v>1</v>
      </c>
      <c r="R4544">
        <v>120</v>
      </c>
      <c r="S4544">
        <v>6</v>
      </c>
      <c r="T4544">
        <v>150</v>
      </c>
      <c r="U4544">
        <v>0</v>
      </c>
      <c r="V4544">
        <v>1</v>
      </c>
      <c r="W4544" s="26">
        <v>2.1355106400000002E-4</v>
      </c>
      <c r="X4544" s="26">
        <v>1.6964484250193779</v>
      </c>
      <c r="Y4544" s="26">
        <v>2.2501873280000003E-3</v>
      </c>
      <c r="Z4544" s="26">
        <v>0.11588867121709603</v>
      </c>
      <c r="AA4544" s="26">
        <v>0.16550440076642667</v>
      </c>
      <c r="AB4544" s="26">
        <v>0.47863523360956811</v>
      </c>
      <c r="AC4544" s="26">
        <v>0</v>
      </c>
      <c r="AD4544" s="26">
        <v>2.5265016870613336E-3</v>
      </c>
      <c r="AE4544" s="26">
        <v>2.46146697069153</v>
      </c>
    </row>
    <row r="4545" spans="1:31" x14ac:dyDescent="0.3">
      <c r="A4545">
        <v>2774935</v>
      </c>
      <c r="B4545">
        <v>1</v>
      </c>
      <c r="C4545" t="s">
        <v>81</v>
      </c>
      <c r="D4545" t="s">
        <v>118</v>
      </c>
      <c r="E4545" t="s">
        <v>157</v>
      </c>
      <c r="F4545" t="s">
        <v>12728</v>
      </c>
      <c r="G4545" t="s">
        <v>186</v>
      </c>
      <c r="H4545" t="s">
        <v>149</v>
      </c>
      <c r="I4545" t="s">
        <v>136</v>
      </c>
      <c r="J4545" t="s">
        <v>137</v>
      </c>
      <c r="K4545" t="s">
        <v>187</v>
      </c>
      <c r="L4545" t="s">
        <v>12729</v>
      </c>
      <c r="M4545" t="s">
        <v>12730</v>
      </c>
      <c r="N4545" s="26">
        <v>7.0686111110000001</v>
      </c>
      <c r="O4545">
        <v>1</v>
      </c>
      <c r="P4545">
        <v>368</v>
      </c>
      <c r="Q4545">
        <v>52</v>
      </c>
      <c r="R4545">
        <v>42</v>
      </c>
      <c r="S4545">
        <v>27</v>
      </c>
      <c r="T4545">
        <v>34</v>
      </c>
      <c r="U4545">
        <v>10</v>
      </c>
      <c r="V4545">
        <v>0</v>
      </c>
      <c r="W4545" s="26">
        <v>2.0672065149717538</v>
      </c>
      <c r="X4545" s="26">
        <v>474.6771685455048</v>
      </c>
      <c r="Y4545" s="26">
        <v>162.84895719405921</v>
      </c>
      <c r="Z4545" s="26">
        <v>29.794272395733692</v>
      </c>
      <c r="AA4545" s="26">
        <v>1254.7652321327785</v>
      </c>
      <c r="AB4545" s="26">
        <v>173.83879071099881</v>
      </c>
      <c r="AC4545" s="26">
        <v>8390.9973833445729</v>
      </c>
      <c r="AD4545" s="26">
        <v>0</v>
      </c>
      <c r="AE4545" s="26">
        <v>10488.989010838619</v>
      </c>
    </row>
    <row r="4546" spans="1:31" x14ac:dyDescent="0.3">
      <c r="A4546">
        <v>2775562</v>
      </c>
      <c r="B4546">
        <v>1</v>
      </c>
      <c r="C4546" t="s">
        <v>80</v>
      </c>
      <c r="D4546" t="s">
        <v>97</v>
      </c>
      <c r="E4546" t="s">
        <v>132</v>
      </c>
      <c r="F4546" t="s">
        <v>12731</v>
      </c>
      <c r="G4546" t="s">
        <v>134</v>
      </c>
      <c r="H4546" t="s">
        <v>135</v>
      </c>
      <c r="I4546" t="s">
        <v>136</v>
      </c>
      <c r="J4546" t="s">
        <v>137</v>
      </c>
      <c r="K4546" t="s">
        <v>138</v>
      </c>
      <c r="L4546" t="s">
        <v>12732</v>
      </c>
      <c r="M4546" t="s">
        <v>12733</v>
      </c>
      <c r="N4546" s="26">
        <v>1.9511111109999999</v>
      </c>
      <c r="O4546">
        <v>0</v>
      </c>
      <c r="P4546">
        <v>1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W4546" s="26">
        <v>0</v>
      </c>
      <c r="X4546" s="26">
        <v>0.55188694676161221</v>
      </c>
      <c r="Y4546" s="26">
        <v>0</v>
      </c>
      <c r="Z4546" s="26">
        <v>0</v>
      </c>
      <c r="AA4546" s="26">
        <v>0</v>
      </c>
      <c r="AB4546" s="26">
        <v>0</v>
      </c>
      <c r="AC4546" s="26">
        <v>0</v>
      </c>
      <c r="AD4546" s="26">
        <v>0</v>
      </c>
      <c r="AE4546" s="26">
        <v>0.55188694676161221</v>
      </c>
    </row>
    <row r="4547" spans="1:31" x14ac:dyDescent="0.3">
      <c r="A4547">
        <v>2775519</v>
      </c>
      <c r="B4547">
        <v>1</v>
      </c>
      <c r="C4547" t="s">
        <v>81</v>
      </c>
      <c r="D4547" t="s">
        <v>127</v>
      </c>
      <c r="E4547" t="s">
        <v>152</v>
      </c>
      <c r="F4547" t="s">
        <v>5474</v>
      </c>
      <c r="G4547" t="s">
        <v>159</v>
      </c>
      <c r="H4547" t="s">
        <v>149</v>
      </c>
      <c r="I4547" t="s">
        <v>136</v>
      </c>
      <c r="J4547" t="s">
        <v>137</v>
      </c>
      <c r="K4547" t="s">
        <v>138</v>
      </c>
      <c r="L4547" t="s">
        <v>12734</v>
      </c>
      <c r="M4547" t="s">
        <v>12735</v>
      </c>
      <c r="N4547" s="26">
        <v>2.247777777</v>
      </c>
      <c r="O4547">
        <v>3</v>
      </c>
      <c r="P4547">
        <v>4</v>
      </c>
      <c r="Q4547">
        <v>46</v>
      </c>
      <c r="R4547">
        <v>21</v>
      </c>
      <c r="S4547">
        <v>2</v>
      </c>
      <c r="T4547">
        <v>2</v>
      </c>
      <c r="U4547">
        <v>0</v>
      </c>
      <c r="V4547">
        <v>0</v>
      </c>
      <c r="W4547" s="26">
        <v>0</v>
      </c>
      <c r="X4547" s="26">
        <v>0</v>
      </c>
      <c r="Y4547" s="26">
        <v>2.0497165943466666</v>
      </c>
      <c r="Z4547" s="26">
        <v>37.010355281395206</v>
      </c>
      <c r="AA4547" s="26">
        <v>0</v>
      </c>
      <c r="AB4547" s="26">
        <v>0</v>
      </c>
      <c r="AC4547" s="26">
        <v>0</v>
      </c>
      <c r="AD4547" s="26">
        <v>0</v>
      </c>
      <c r="AE4547" s="26">
        <v>39.060071875741876</v>
      </c>
    </row>
    <row r="4548" spans="1:31" x14ac:dyDescent="0.3">
      <c r="A4548">
        <v>2775127</v>
      </c>
      <c r="B4548">
        <v>1</v>
      </c>
      <c r="C4548" t="s">
        <v>80</v>
      </c>
      <c r="D4548" t="s">
        <v>100</v>
      </c>
      <c r="E4548" t="s">
        <v>152</v>
      </c>
      <c r="F4548" t="s">
        <v>12736</v>
      </c>
      <c r="G4548" t="s">
        <v>774</v>
      </c>
      <c r="H4548" t="s">
        <v>149</v>
      </c>
      <c r="I4548" t="s">
        <v>136</v>
      </c>
      <c r="J4548" t="s">
        <v>137</v>
      </c>
      <c r="K4548" t="s">
        <v>187</v>
      </c>
      <c r="L4548" t="s">
        <v>12737</v>
      </c>
      <c r="M4548" t="s">
        <v>12738</v>
      </c>
      <c r="N4548" s="26">
        <v>2.3597222219999998</v>
      </c>
      <c r="O4548">
        <v>5</v>
      </c>
      <c r="P4548">
        <v>137</v>
      </c>
      <c r="Q4548">
        <v>5</v>
      </c>
      <c r="R4548">
        <v>14</v>
      </c>
      <c r="S4548">
        <v>16</v>
      </c>
      <c r="T4548">
        <v>30</v>
      </c>
      <c r="U4548">
        <v>0</v>
      </c>
      <c r="V4548">
        <v>1</v>
      </c>
      <c r="W4548" s="26">
        <v>2.7205425258531561</v>
      </c>
      <c r="X4548" s="26">
        <v>69.269587478336817</v>
      </c>
      <c r="Y4548" s="26">
        <v>2.6023734005086667</v>
      </c>
      <c r="Z4548" s="26">
        <v>6.1761490948636277</v>
      </c>
      <c r="AA4548" s="26">
        <v>309.10740427071681</v>
      </c>
      <c r="AB4548" s="26">
        <v>25.860116639259999</v>
      </c>
      <c r="AC4548" s="26">
        <v>0</v>
      </c>
      <c r="AD4548" s="26">
        <v>11.138830823066685</v>
      </c>
      <c r="AE4548" s="26">
        <v>426.87500423260582</v>
      </c>
    </row>
    <row r="4549" spans="1:31" x14ac:dyDescent="0.3">
      <c r="A4549">
        <v>2774878</v>
      </c>
      <c r="B4549">
        <v>1</v>
      </c>
      <c r="C4549" t="s">
        <v>80</v>
      </c>
      <c r="D4549" t="s">
        <v>96</v>
      </c>
      <c r="E4549" t="s">
        <v>132</v>
      </c>
      <c r="F4549" t="s">
        <v>12739</v>
      </c>
      <c r="G4549" t="s">
        <v>134</v>
      </c>
      <c r="H4549" t="s">
        <v>135</v>
      </c>
      <c r="I4549" t="s">
        <v>136</v>
      </c>
      <c r="J4549" t="s">
        <v>137</v>
      </c>
      <c r="K4549" t="s">
        <v>138</v>
      </c>
      <c r="L4549" t="s">
        <v>12740</v>
      </c>
      <c r="M4549" t="s">
        <v>12741</v>
      </c>
      <c r="N4549" s="26">
        <v>3.7858333329999998</v>
      </c>
      <c r="O4549">
        <v>0</v>
      </c>
      <c r="P4549">
        <v>1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W4549" s="26">
        <v>0</v>
      </c>
      <c r="X4549" s="26">
        <v>0</v>
      </c>
      <c r="Y4549" s="26">
        <v>0</v>
      </c>
      <c r="Z4549" s="26">
        <v>0</v>
      </c>
      <c r="AA4549" s="26">
        <v>0</v>
      </c>
      <c r="AB4549" s="26">
        <v>0</v>
      </c>
      <c r="AC4549" s="26">
        <v>0</v>
      </c>
      <c r="AD4549" s="26">
        <v>0</v>
      </c>
      <c r="AE4549" s="26">
        <v>0</v>
      </c>
    </row>
    <row r="4550" spans="1:31" x14ac:dyDescent="0.3">
      <c r="A4550">
        <v>2775024</v>
      </c>
      <c r="B4550">
        <v>1</v>
      </c>
      <c r="C4550" t="s">
        <v>80</v>
      </c>
      <c r="D4550" t="s">
        <v>111</v>
      </c>
      <c r="E4550" t="s">
        <v>166</v>
      </c>
      <c r="F4550" t="s">
        <v>10048</v>
      </c>
      <c r="G4550" t="s">
        <v>204</v>
      </c>
      <c r="H4550" t="s">
        <v>135</v>
      </c>
      <c r="I4550" t="s">
        <v>136</v>
      </c>
      <c r="J4550" t="s">
        <v>137</v>
      </c>
      <c r="K4550" t="s">
        <v>138</v>
      </c>
      <c r="L4550" t="s">
        <v>12742</v>
      </c>
      <c r="M4550" t="s">
        <v>12743</v>
      </c>
      <c r="N4550" s="26">
        <v>3.0916666660000001</v>
      </c>
      <c r="O4550">
        <v>0</v>
      </c>
      <c r="P4550">
        <v>176</v>
      </c>
      <c r="Q4550">
        <v>0</v>
      </c>
      <c r="R4550">
        <v>0</v>
      </c>
      <c r="S4550">
        <v>0</v>
      </c>
      <c r="T4550">
        <v>3</v>
      </c>
      <c r="U4550">
        <v>0</v>
      </c>
      <c r="V4550">
        <v>0</v>
      </c>
      <c r="W4550" s="26">
        <v>0</v>
      </c>
      <c r="X4550" s="26">
        <v>119.92624498231082</v>
      </c>
      <c r="Y4550" s="26">
        <v>0</v>
      </c>
      <c r="Z4550" s="26">
        <v>0</v>
      </c>
      <c r="AA4550" s="26">
        <v>0</v>
      </c>
      <c r="AB4550" s="26">
        <v>2.0693126371153205</v>
      </c>
      <c r="AC4550" s="26">
        <v>0</v>
      </c>
      <c r="AD4550" s="26">
        <v>0</v>
      </c>
      <c r="AE4550" s="26">
        <v>121.99555761942614</v>
      </c>
    </row>
    <row r="4551" spans="1:31" x14ac:dyDescent="0.3">
      <c r="A4551">
        <v>2775479</v>
      </c>
      <c r="B4551">
        <v>1</v>
      </c>
      <c r="C4551" t="s">
        <v>80</v>
      </c>
      <c r="D4551" t="s">
        <v>104</v>
      </c>
      <c r="E4551" t="s">
        <v>157</v>
      </c>
      <c r="F4551" t="s">
        <v>12744</v>
      </c>
      <c r="G4551" t="s">
        <v>159</v>
      </c>
      <c r="H4551" t="s">
        <v>149</v>
      </c>
      <c r="I4551" t="s">
        <v>136</v>
      </c>
      <c r="J4551" t="s">
        <v>137</v>
      </c>
      <c r="K4551" t="s">
        <v>138</v>
      </c>
      <c r="L4551" t="s">
        <v>12745</v>
      </c>
      <c r="M4551" t="s">
        <v>12746</v>
      </c>
      <c r="N4551" s="26">
        <v>0.15444444399999999</v>
      </c>
      <c r="O4551">
        <v>11</v>
      </c>
      <c r="P4551">
        <v>211</v>
      </c>
      <c r="Q4551">
        <v>9</v>
      </c>
      <c r="R4551">
        <v>39</v>
      </c>
      <c r="S4551">
        <v>18</v>
      </c>
      <c r="T4551">
        <v>68</v>
      </c>
      <c r="U4551">
        <v>1</v>
      </c>
      <c r="V4551">
        <v>0</v>
      </c>
      <c r="W4551" s="26">
        <v>5.0651863271878446</v>
      </c>
      <c r="X4551" s="26">
        <v>15.155648608386645</v>
      </c>
      <c r="Y4551" s="26">
        <v>5.622091012497819</v>
      </c>
      <c r="Z4551" s="26">
        <v>2.7410280960990945</v>
      </c>
      <c r="AA4551" s="26">
        <v>31.148814467825222</v>
      </c>
      <c r="AB4551" s="26">
        <v>21.584311742827708</v>
      </c>
      <c r="AC4551" s="26">
        <v>1.4381652056465517</v>
      </c>
      <c r="AD4551" s="26">
        <v>0</v>
      </c>
      <c r="AE4551" s="26">
        <v>82.755245460470888</v>
      </c>
    </row>
    <row r="4552" spans="1:31" x14ac:dyDescent="0.3">
      <c r="A4552">
        <v>2774815</v>
      </c>
      <c r="B4552">
        <v>1</v>
      </c>
      <c r="C4552" t="s">
        <v>81</v>
      </c>
      <c r="D4552" t="s">
        <v>128</v>
      </c>
      <c r="E4552" t="s">
        <v>132</v>
      </c>
      <c r="F4552" t="s">
        <v>12747</v>
      </c>
      <c r="G4552" t="s">
        <v>134</v>
      </c>
      <c r="H4552" t="s">
        <v>135</v>
      </c>
      <c r="I4552" t="s">
        <v>136</v>
      </c>
      <c r="J4552" t="s">
        <v>137</v>
      </c>
      <c r="K4552" t="s">
        <v>138</v>
      </c>
      <c r="L4552" t="s">
        <v>12748</v>
      </c>
      <c r="M4552" t="s">
        <v>12749</v>
      </c>
      <c r="N4552" s="26">
        <v>4.3872222220000001</v>
      </c>
      <c r="O4552">
        <v>0</v>
      </c>
      <c r="P4552">
        <v>9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 s="26">
        <v>0</v>
      </c>
      <c r="X4552" s="26">
        <v>6.1166260464127289</v>
      </c>
      <c r="Y4552" s="26">
        <v>0</v>
      </c>
      <c r="Z4552" s="26">
        <v>0</v>
      </c>
      <c r="AA4552" s="26">
        <v>0</v>
      </c>
      <c r="AB4552" s="26">
        <v>0</v>
      </c>
      <c r="AC4552" s="26">
        <v>0</v>
      </c>
      <c r="AD4552" s="26">
        <v>0</v>
      </c>
      <c r="AE4552" s="26">
        <v>6.1166260464127289</v>
      </c>
    </row>
    <row r="4553" spans="1:31" x14ac:dyDescent="0.3">
      <c r="A4553">
        <v>2775456</v>
      </c>
      <c r="B4553">
        <v>1</v>
      </c>
      <c r="C4553" t="s">
        <v>80</v>
      </c>
      <c r="D4553" t="s">
        <v>90</v>
      </c>
      <c r="E4553" t="s">
        <v>170</v>
      </c>
      <c r="F4553" t="s">
        <v>12750</v>
      </c>
      <c r="G4553" t="s">
        <v>204</v>
      </c>
      <c r="H4553" t="s">
        <v>135</v>
      </c>
      <c r="I4553" t="s">
        <v>136</v>
      </c>
      <c r="J4553" t="s">
        <v>137</v>
      </c>
      <c r="K4553" t="s">
        <v>138</v>
      </c>
      <c r="L4553" t="s">
        <v>12751</v>
      </c>
      <c r="M4553" t="s">
        <v>12752</v>
      </c>
      <c r="N4553" s="26">
        <v>1.1758333329999999</v>
      </c>
      <c r="O4553">
        <v>0</v>
      </c>
      <c r="P4553">
        <v>224</v>
      </c>
      <c r="Q4553">
        <v>0</v>
      </c>
      <c r="R4553">
        <v>0</v>
      </c>
      <c r="S4553">
        <v>0</v>
      </c>
      <c r="T4553">
        <v>9</v>
      </c>
      <c r="U4553">
        <v>0</v>
      </c>
      <c r="V4553">
        <v>0</v>
      </c>
      <c r="W4553" s="26">
        <v>0</v>
      </c>
      <c r="X4553" s="26">
        <v>99.419538237432235</v>
      </c>
      <c r="Y4553" s="26">
        <v>0</v>
      </c>
      <c r="Z4553" s="26">
        <v>0</v>
      </c>
      <c r="AA4553" s="26">
        <v>0</v>
      </c>
      <c r="AB4553" s="26">
        <v>24.705657293659474</v>
      </c>
      <c r="AC4553" s="26">
        <v>0</v>
      </c>
      <c r="AD4553" s="26">
        <v>0</v>
      </c>
      <c r="AE4553" s="26">
        <v>124.12519553109171</v>
      </c>
    </row>
    <row r="4554" spans="1:31" x14ac:dyDescent="0.3">
      <c r="A4554">
        <v>2775333</v>
      </c>
      <c r="B4554">
        <v>1</v>
      </c>
      <c r="C4554" t="s">
        <v>80</v>
      </c>
      <c r="D4554" t="s">
        <v>90</v>
      </c>
      <c r="E4554" t="s">
        <v>170</v>
      </c>
      <c r="F4554" t="s">
        <v>12753</v>
      </c>
      <c r="G4554" t="s">
        <v>204</v>
      </c>
      <c r="H4554" t="s">
        <v>135</v>
      </c>
      <c r="I4554" t="s">
        <v>136</v>
      </c>
      <c r="J4554" t="s">
        <v>137</v>
      </c>
      <c r="K4554" t="s">
        <v>138</v>
      </c>
      <c r="L4554" t="s">
        <v>12754</v>
      </c>
      <c r="M4554" t="s">
        <v>12755</v>
      </c>
      <c r="N4554" s="26">
        <v>0.81499999999999995</v>
      </c>
      <c r="O4554">
        <v>0</v>
      </c>
      <c r="P4554">
        <v>165</v>
      </c>
      <c r="Q4554">
        <v>0</v>
      </c>
      <c r="R4554">
        <v>0</v>
      </c>
      <c r="S4554">
        <v>0</v>
      </c>
      <c r="T4554">
        <v>22</v>
      </c>
      <c r="U4554">
        <v>0</v>
      </c>
      <c r="V4554">
        <v>0</v>
      </c>
      <c r="W4554" s="26">
        <v>0</v>
      </c>
      <c r="X4554" s="26">
        <v>47.580234209755766</v>
      </c>
      <c r="Y4554" s="26">
        <v>0</v>
      </c>
      <c r="Z4554" s="26">
        <v>0</v>
      </c>
      <c r="AA4554" s="26">
        <v>0</v>
      </c>
      <c r="AB4554" s="26">
        <v>11.044737152224844</v>
      </c>
      <c r="AC4554" s="26">
        <v>0</v>
      </c>
      <c r="AD4554" s="26">
        <v>0</v>
      </c>
      <c r="AE4554" s="26">
        <v>58.624971361980613</v>
      </c>
    </row>
    <row r="4555" spans="1:31" x14ac:dyDescent="0.3">
      <c r="A4555">
        <v>2775041</v>
      </c>
      <c r="B4555">
        <v>1</v>
      </c>
      <c r="C4555" t="s">
        <v>80</v>
      </c>
      <c r="D4555" t="s">
        <v>105</v>
      </c>
      <c r="E4555" t="s">
        <v>157</v>
      </c>
      <c r="F4555" t="s">
        <v>12756</v>
      </c>
      <c r="G4555" t="s">
        <v>143</v>
      </c>
      <c r="H4555" t="s">
        <v>149</v>
      </c>
      <c r="I4555" t="s">
        <v>566</v>
      </c>
      <c r="J4555" t="s">
        <v>137</v>
      </c>
      <c r="K4555" t="s">
        <v>138</v>
      </c>
      <c r="L4555" t="s">
        <v>12757</v>
      </c>
      <c r="M4555" t="s">
        <v>12758</v>
      </c>
      <c r="N4555" s="26">
        <v>4.9166665999999998E-2</v>
      </c>
      <c r="O4555">
        <v>48</v>
      </c>
      <c r="P4555">
        <v>57</v>
      </c>
      <c r="Q4555">
        <v>40</v>
      </c>
      <c r="R4555">
        <v>101</v>
      </c>
      <c r="S4555">
        <v>60</v>
      </c>
      <c r="T4555">
        <v>42</v>
      </c>
      <c r="U4555">
        <v>6</v>
      </c>
      <c r="V4555">
        <v>0</v>
      </c>
      <c r="W4555" s="26">
        <v>0.77602279389283213</v>
      </c>
      <c r="X4555" s="26">
        <v>0.73007256473447391</v>
      </c>
      <c r="Y4555" s="26">
        <v>1.8408671041680993</v>
      </c>
      <c r="Z4555" s="26">
        <v>0.83612799983202779</v>
      </c>
      <c r="AA4555" s="26">
        <v>17.420698779175918</v>
      </c>
      <c r="AB4555" s="26">
        <v>2.4528391252663799</v>
      </c>
      <c r="AC4555" s="26">
        <v>32.860923876598797</v>
      </c>
      <c r="AD4555" s="26">
        <v>0</v>
      </c>
      <c r="AE4555" s="26">
        <v>56.917552243668524</v>
      </c>
    </row>
    <row r="4556" spans="1:31" x14ac:dyDescent="0.3">
      <c r="A4556">
        <v>2774709</v>
      </c>
      <c r="B4556">
        <v>1</v>
      </c>
      <c r="C4556" t="s">
        <v>80</v>
      </c>
      <c r="D4556" t="s">
        <v>97</v>
      </c>
      <c r="E4556" t="s">
        <v>152</v>
      </c>
      <c r="F4556" t="s">
        <v>12759</v>
      </c>
      <c r="G4556" t="s">
        <v>159</v>
      </c>
      <c r="H4556" t="s">
        <v>149</v>
      </c>
      <c r="I4556" t="s">
        <v>136</v>
      </c>
      <c r="J4556" t="s">
        <v>137</v>
      </c>
      <c r="K4556" t="s">
        <v>138</v>
      </c>
      <c r="L4556" t="s">
        <v>12760</v>
      </c>
      <c r="M4556" t="s">
        <v>12761</v>
      </c>
      <c r="N4556" s="26">
        <v>0.28888888800000001</v>
      </c>
      <c r="O4556">
        <v>5</v>
      </c>
      <c r="P4556">
        <v>876</v>
      </c>
      <c r="Q4556">
        <v>6</v>
      </c>
      <c r="R4556">
        <v>23</v>
      </c>
      <c r="S4556">
        <v>10</v>
      </c>
      <c r="T4556">
        <v>98</v>
      </c>
      <c r="U4556">
        <v>0</v>
      </c>
      <c r="V4556">
        <v>0</v>
      </c>
      <c r="W4556" s="26">
        <v>44.154447579770107</v>
      </c>
      <c r="X4556" s="26">
        <v>49.433472563767651</v>
      </c>
      <c r="Y4556" s="26">
        <v>1.1449951390150002</v>
      </c>
      <c r="Z4556" s="26">
        <v>0.44391196080469342</v>
      </c>
      <c r="AA4556" s="26">
        <v>3.7231907151587782</v>
      </c>
      <c r="AB4556" s="26">
        <v>12.538407106993041</v>
      </c>
      <c r="AC4556" s="26">
        <v>0</v>
      </c>
      <c r="AD4556" s="26">
        <v>0</v>
      </c>
      <c r="AE4556" s="26">
        <v>111.43842506550928</v>
      </c>
    </row>
    <row r="4557" spans="1:31" x14ac:dyDescent="0.3">
      <c r="A4557">
        <v>2774955</v>
      </c>
      <c r="B4557">
        <v>1</v>
      </c>
      <c r="C4557" t="s">
        <v>80</v>
      </c>
      <c r="D4557" t="s">
        <v>87</v>
      </c>
      <c r="E4557" t="s">
        <v>157</v>
      </c>
      <c r="F4557" t="s">
        <v>12762</v>
      </c>
      <c r="G4557" t="s">
        <v>628</v>
      </c>
      <c r="H4557" t="s">
        <v>149</v>
      </c>
      <c r="I4557" t="s">
        <v>136</v>
      </c>
      <c r="J4557" t="s">
        <v>137</v>
      </c>
      <c r="K4557" t="s">
        <v>187</v>
      </c>
      <c r="L4557" t="s">
        <v>12763</v>
      </c>
      <c r="M4557" t="s">
        <v>12764</v>
      </c>
      <c r="N4557" s="26">
        <v>6.7427777769999997</v>
      </c>
      <c r="O4557">
        <v>0</v>
      </c>
      <c r="P4557">
        <v>1343</v>
      </c>
      <c r="Q4557">
        <v>0</v>
      </c>
      <c r="R4557">
        <v>0</v>
      </c>
      <c r="S4557">
        <v>1</v>
      </c>
      <c r="T4557">
        <v>339</v>
      </c>
      <c r="U4557">
        <v>0</v>
      </c>
      <c r="V4557">
        <v>0</v>
      </c>
      <c r="W4557" s="26">
        <v>0</v>
      </c>
      <c r="X4557" s="26">
        <v>2269.5347769863802</v>
      </c>
      <c r="Y4557" s="26">
        <v>0</v>
      </c>
      <c r="Z4557" s="26">
        <v>0</v>
      </c>
      <c r="AA4557" s="26">
        <v>8.8077596242877778</v>
      </c>
      <c r="AB4557" s="26">
        <v>2199.2600429967201</v>
      </c>
      <c r="AC4557" s="26">
        <v>0</v>
      </c>
      <c r="AD4557" s="26">
        <v>0</v>
      </c>
      <c r="AE4557" s="26">
        <v>4477.6025796073882</v>
      </c>
    </row>
    <row r="4558" spans="1:31" x14ac:dyDescent="0.3">
      <c r="A4558">
        <v>2775293</v>
      </c>
      <c r="B4558">
        <v>1</v>
      </c>
      <c r="C4558" t="s">
        <v>80</v>
      </c>
      <c r="D4558" t="s">
        <v>92</v>
      </c>
      <c r="E4558" t="s">
        <v>132</v>
      </c>
      <c r="F4558" t="s">
        <v>12765</v>
      </c>
      <c r="G4558" t="s">
        <v>134</v>
      </c>
      <c r="H4558" t="s">
        <v>135</v>
      </c>
      <c r="I4558" t="s">
        <v>136</v>
      </c>
      <c r="J4558" t="s">
        <v>137</v>
      </c>
      <c r="K4558" t="s">
        <v>138</v>
      </c>
      <c r="L4558" t="s">
        <v>12766</v>
      </c>
      <c r="M4558" t="s">
        <v>12767</v>
      </c>
      <c r="N4558" s="26">
        <v>1.6988888879999999</v>
      </c>
      <c r="O4558">
        <v>0</v>
      </c>
      <c r="P4558">
        <v>1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 s="26">
        <v>0</v>
      </c>
      <c r="X4558" s="26">
        <v>1.0662967532361716</v>
      </c>
      <c r="Y4558" s="26">
        <v>0</v>
      </c>
      <c r="Z4558" s="26">
        <v>0</v>
      </c>
      <c r="AA4558" s="26">
        <v>0</v>
      </c>
      <c r="AB4558" s="26">
        <v>0</v>
      </c>
      <c r="AC4558" s="26">
        <v>0</v>
      </c>
      <c r="AD4558" s="26">
        <v>0</v>
      </c>
      <c r="AE4558" s="26">
        <v>1.0662967532361716</v>
      </c>
    </row>
    <row r="4559" spans="1:31" x14ac:dyDescent="0.3">
      <c r="A4559">
        <v>2775396</v>
      </c>
      <c r="B4559">
        <v>1</v>
      </c>
      <c r="C4559" t="s">
        <v>81</v>
      </c>
      <c r="D4559" t="s">
        <v>128</v>
      </c>
      <c r="E4559" t="s">
        <v>170</v>
      </c>
      <c r="F4559" t="s">
        <v>12768</v>
      </c>
      <c r="G4559" t="s">
        <v>425</v>
      </c>
      <c r="H4559" t="s">
        <v>135</v>
      </c>
      <c r="I4559" t="s">
        <v>136</v>
      </c>
      <c r="J4559" t="s">
        <v>137</v>
      </c>
      <c r="K4559" t="s">
        <v>138</v>
      </c>
      <c r="L4559" t="s">
        <v>12769</v>
      </c>
      <c r="M4559" t="s">
        <v>12770</v>
      </c>
      <c r="N4559" s="26">
        <v>4.6561111110000004</v>
      </c>
      <c r="O4559">
        <v>0</v>
      </c>
      <c r="P4559">
        <v>271</v>
      </c>
      <c r="Q4559">
        <v>0</v>
      </c>
      <c r="R4559">
        <v>3</v>
      </c>
      <c r="S4559">
        <v>0</v>
      </c>
      <c r="T4559">
        <v>18</v>
      </c>
      <c r="U4559">
        <v>0</v>
      </c>
      <c r="V4559">
        <v>0</v>
      </c>
      <c r="W4559" s="26">
        <v>0</v>
      </c>
      <c r="X4559" s="26">
        <v>196.81136067654836</v>
      </c>
      <c r="Y4559" s="26">
        <v>0</v>
      </c>
      <c r="Z4559" s="26">
        <v>1.5677584721066666</v>
      </c>
      <c r="AA4559" s="26">
        <v>0</v>
      </c>
      <c r="AB4559" s="26">
        <v>48.250477695502312</v>
      </c>
      <c r="AC4559" s="26">
        <v>0</v>
      </c>
      <c r="AD4559" s="26">
        <v>0</v>
      </c>
      <c r="AE4559" s="26">
        <v>246.62959684415733</v>
      </c>
    </row>
    <row r="4560" spans="1:31" x14ac:dyDescent="0.3">
      <c r="A4560">
        <v>2775247</v>
      </c>
      <c r="B4560">
        <v>1</v>
      </c>
      <c r="C4560" t="s">
        <v>80</v>
      </c>
      <c r="D4560" t="s">
        <v>97</v>
      </c>
      <c r="E4560" t="s">
        <v>170</v>
      </c>
      <c r="F4560" t="s">
        <v>11525</v>
      </c>
      <c r="G4560" t="s">
        <v>186</v>
      </c>
      <c r="H4560" t="s">
        <v>135</v>
      </c>
      <c r="I4560" t="s">
        <v>136</v>
      </c>
      <c r="J4560" t="s">
        <v>137</v>
      </c>
      <c r="K4560" t="s">
        <v>187</v>
      </c>
      <c r="L4560" t="s">
        <v>12771</v>
      </c>
      <c r="M4560" t="s">
        <v>12772</v>
      </c>
      <c r="N4560" s="26">
        <v>6.6736111109999996</v>
      </c>
      <c r="O4560">
        <v>0</v>
      </c>
      <c r="P4560">
        <v>258</v>
      </c>
      <c r="Q4560">
        <v>0</v>
      </c>
      <c r="R4560">
        <v>1</v>
      </c>
      <c r="S4560">
        <v>0</v>
      </c>
      <c r="T4560">
        <v>32</v>
      </c>
      <c r="U4560">
        <v>0</v>
      </c>
      <c r="V4560">
        <v>0</v>
      </c>
      <c r="W4560" s="26">
        <v>0</v>
      </c>
      <c r="X4560" s="26">
        <v>612.71514760340642</v>
      </c>
      <c r="Y4560" s="26">
        <v>0</v>
      </c>
      <c r="Z4560" s="26">
        <v>8.0979748412649322E-2</v>
      </c>
      <c r="AA4560" s="26">
        <v>0</v>
      </c>
      <c r="AB4560" s="26">
        <v>115.63136924166396</v>
      </c>
      <c r="AC4560" s="26">
        <v>0</v>
      </c>
      <c r="AD4560" s="26">
        <v>0</v>
      </c>
      <c r="AE4560" s="26">
        <v>728.42749659348306</v>
      </c>
    </row>
    <row r="4561" spans="1:31" x14ac:dyDescent="0.3">
      <c r="A4561">
        <v>2775001</v>
      </c>
      <c r="B4561">
        <v>1</v>
      </c>
      <c r="C4561" t="s">
        <v>81</v>
      </c>
      <c r="D4561" t="s">
        <v>128</v>
      </c>
      <c r="E4561" t="s">
        <v>157</v>
      </c>
      <c r="F4561" t="s">
        <v>12773</v>
      </c>
      <c r="G4561" t="s">
        <v>159</v>
      </c>
      <c r="H4561" t="s">
        <v>149</v>
      </c>
      <c r="I4561" t="s">
        <v>136</v>
      </c>
      <c r="J4561" t="s">
        <v>137</v>
      </c>
      <c r="K4561" t="s">
        <v>138</v>
      </c>
      <c r="L4561" t="s">
        <v>12774</v>
      </c>
      <c r="M4561" t="s">
        <v>12775</v>
      </c>
      <c r="N4561" s="26">
        <v>3.5652777769999999</v>
      </c>
      <c r="O4561">
        <v>0</v>
      </c>
      <c r="P4561">
        <v>387</v>
      </c>
      <c r="Q4561">
        <v>0</v>
      </c>
      <c r="R4561">
        <v>0</v>
      </c>
      <c r="S4561">
        <v>0</v>
      </c>
      <c r="T4561">
        <v>7</v>
      </c>
      <c r="U4561">
        <v>0</v>
      </c>
      <c r="V4561">
        <v>0</v>
      </c>
      <c r="W4561" s="26">
        <v>0</v>
      </c>
      <c r="X4561" s="26">
        <v>297.32199857373195</v>
      </c>
      <c r="Y4561" s="26">
        <v>0</v>
      </c>
      <c r="Z4561" s="26">
        <v>0</v>
      </c>
      <c r="AA4561" s="26">
        <v>0</v>
      </c>
      <c r="AB4561" s="26">
        <v>13.914880345781697</v>
      </c>
      <c r="AC4561" s="26">
        <v>0</v>
      </c>
      <c r="AD4561" s="26">
        <v>0</v>
      </c>
      <c r="AE4561" s="26">
        <v>311.23687891951363</v>
      </c>
    </row>
    <row r="4562" spans="1:31" x14ac:dyDescent="0.3">
      <c r="A4562">
        <v>2774895</v>
      </c>
      <c r="B4562">
        <v>1</v>
      </c>
      <c r="C4562" t="s">
        <v>81</v>
      </c>
      <c r="D4562" t="s">
        <v>118</v>
      </c>
      <c r="E4562" t="s">
        <v>132</v>
      </c>
      <c r="F4562" t="s">
        <v>12776</v>
      </c>
      <c r="G4562" t="s">
        <v>287</v>
      </c>
      <c r="H4562" t="s">
        <v>135</v>
      </c>
      <c r="I4562" t="s">
        <v>136</v>
      </c>
      <c r="J4562" t="s">
        <v>3</v>
      </c>
      <c r="K4562" t="s">
        <v>138</v>
      </c>
      <c r="L4562" t="s">
        <v>12777</v>
      </c>
      <c r="M4562" t="s">
        <v>12778</v>
      </c>
      <c r="N4562" s="26">
        <v>2.3483333329999998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1</v>
      </c>
      <c r="U4562">
        <v>0</v>
      </c>
      <c r="V4562">
        <v>0</v>
      </c>
      <c r="W4562" s="26">
        <v>0</v>
      </c>
      <c r="X4562" s="26">
        <v>0</v>
      </c>
      <c r="Y4562" s="26">
        <v>0</v>
      </c>
      <c r="Z4562" s="26">
        <v>0</v>
      </c>
      <c r="AA4562" s="26">
        <v>0</v>
      </c>
      <c r="AB4562" s="26">
        <v>3.6319657795816669</v>
      </c>
      <c r="AC4562" s="26">
        <v>0</v>
      </c>
      <c r="AD4562" s="26">
        <v>0</v>
      </c>
      <c r="AE4562" s="26">
        <v>3.6319657795816669</v>
      </c>
    </row>
    <row r="4563" spans="1:31" x14ac:dyDescent="0.3">
      <c r="A4563">
        <v>2774938</v>
      </c>
      <c r="B4563">
        <v>1</v>
      </c>
      <c r="C4563" t="s">
        <v>81</v>
      </c>
      <c r="D4563" t="s">
        <v>116</v>
      </c>
      <c r="E4563" t="s">
        <v>157</v>
      </c>
      <c r="F4563" t="s">
        <v>3957</v>
      </c>
      <c r="G4563" t="s">
        <v>159</v>
      </c>
      <c r="H4563" t="s">
        <v>149</v>
      </c>
      <c r="I4563" t="s">
        <v>136</v>
      </c>
      <c r="J4563" t="s">
        <v>137</v>
      </c>
      <c r="K4563" t="s">
        <v>138</v>
      </c>
      <c r="L4563" t="s">
        <v>12779</v>
      </c>
      <c r="M4563" t="s">
        <v>12780</v>
      </c>
      <c r="N4563" s="26">
        <v>0.12055555499999999</v>
      </c>
      <c r="O4563">
        <v>22</v>
      </c>
      <c r="P4563">
        <v>4297</v>
      </c>
      <c r="Q4563">
        <v>556</v>
      </c>
      <c r="R4563">
        <v>500</v>
      </c>
      <c r="S4563">
        <v>50</v>
      </c>
      <c r="T4563">
        <v>498</v>
      </c>
      <c r="U4563">
        <v>6</v>
      </c>
      <c r="V4563">
        <v>0</v>
      </c>
      <c r="W4563" s="26">
        <v>0.71026564754549104</v>
      </c>
      <c r="X4563" s="26">
        <v>65.468477147931978</v>
      </c>
      <c r="Y4563" s="26">
        <v>24.317761267226626</v>
      </c>
      <c r="Z4563" s="26">
        <v>5.3112348102573375</v>
      </c>
      <c r="AA4563" s="26">
        <v>59.027581286989026</v>
      </c>
      <c r="AB4563" s="26">
        <v>20.70399677326003</v>
      </c>
      <c r="AC4563" s="26">
        <v>11.653649748332697</v>
      </c>
      <c r="AD4563" s="26">
        <v>0</v>
      </c>
      <c r="AE4563" s="26">
        <v>187.1929666815432</v>
      </c>
    </row>
    <row r="4564" spans="1:31" x14ac:dyDescent="0.3">
      <c r="A4564">
        <v>2775061</v>
      </c>
      <c r="B4564">
        <v>1</v>
      </c>
      <c r="C4564" t="s">
        <v>81</v>
      </c>
      <c r="D4564" t="s">
        <v>123</v>
      </c>
      <c r="E4564" t="s">
        <v>132</v>
      </c>
      <c r="F4564" t="s">
        <v>12781</v>
      </c>
      <c r="G4564" t="s">
        <v>134</v>
      </c>
      <c r="H4564" t="s">
        <v>135</v>
      </c>
      <c r="I4564" t="s">
        <v>136</v>
      </c>
      <c r="J4564" t="s">
        <v>137</v>
      </c>
      <c r="K4564" t="s">
        <v>138</v>
      </c>
      <c r="L4564" t="s">
        <v>12782</v>
      </c>
      <c r="M4564" t="s">
        <v>12783</v>
      </c>
      <c r="N4564" s="26">
        <v>1.326944444</v>
      </c>
      <c r="O4564">
        <v>0</v>
      </c>
      <c r="P4564">
        <v>1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 s="26">
        <v>0</v>
      </c>
      <c r="X4564" s="26">
        <v>0</v>
      </c>
      <c r="Y4564" s="26">
        <v>0</v>
      </c>
      <c r="Z4564" s="26">
        <v>0</v>
      </c>
      <c r="AA4564" s="26">
        <v>0</v>
      </c>
      <c r="AB4564" s="26">
        <v>0</v>
      </c>
      <c r="AC4564" s="26">
        <v>0</v>
      </c>
      <c r="AD4564" s="26">
        <v>0</v>
      </c>
      <c r="AE4564" s="26">
        <v>0</v>
      </c>
    </row>
    <row r="4565" spans="1:31" x14ac:dyDescent="0.3">
      <c r="A4565">
        <v>2774832</v>
      </c>
      <c r="B4565">
        <v>1</v>
      </c>
      <c r="C4565" t="s">
        <v>80</v>
      </c>
      <c r="D4565" t="s">
        <v>88</v>
      </c>
      <c r="E4565" t="s">
        <v>152</v>
      </c>
      <c r="F4565" t="s">
        <v>12784</v>
      </c>
      <c r="G4565" t="s">
        <v>159</v>
      </c>
      <c r="H4565" t="s">
        <v>149</v>
      </c>
      <c r="I4565" t="s">
        <v>136</v>
      </c>
      <c r="J4565" t="s">
        <v>137</v>
      </c>
      <c r="K4565" t="s">
        <v>138</v>
      </c>
      <c r="L4565" t="s">
        <v>12785</v>
      </c>
      <c r="M4565" t="s">
        <v>12786</v>
      </c>
      <c r="N4565" s="26">
        <v>0.30249999999999999</v>
      </c>
      <c r="O4565">
        <v>0</v>
      </c>
      <c r="P4565">
        <v>0</v>
      </c>
      <c r="Q4565">
        <v>0</v>
      </c>
      <c r="R4565">
        <v>0</v>
      </c>
      <c r="S4565">
        <v>3</v>
      </c>
      <c r="T4565">
        <v>0</v>
      </c>
      <c r="U4565">
        <v>0</v>
      </c>
      <c r="V4565">
        <v>0</v>
      </c>
      <c r="W4565" s="26">
        <v>0</v>
      </c>
      <c r="X4565" s="26">
        <v>0</v>
      </c>
      <c r="Y4565" s="26">
        <v>0</v>
      </c>
      <c r="Z4565" s="26">
        <v>0</v>
      </c>
      <c r="AA4565" s="26">
        <v>15.679047933920065</v>
      </c>
      <c r="AB4565" s="26">
        <v>0</v>
      </c>
      <c r="AC4565" s="26">
        <v>0</v>
      </c>
      <c r="AD4565" s="26">
        <v>0</v>
      </c>
      <c r="AE4565" s="26">
        <v>15.679047933920065</v>
      </c>
    </row>
    <row r="4566" spans="1:31" x14ac:dyDescent="0.3">
      <c r="A4566">
        <v>2775213</v>
      </c>
      <c r="B4566">
        <v>1</v>
      </c>
      <c r="C4566" t="s">
        <v>81</v>
      </c>
      <c r="D4566" t="s">
        <v>128</v>
      </c>
      <c r="E4566" t="s">
        <v>146</v>
      </c>
      <c r="F4566" t="s">
        <v>12787</v>
      </c>
      <c r="G4566" t="s">
        <v>148</v>
      </c>
      <c r="H4566" t="s">
        <v>149</v>
      </c>
      <c r="I4566" t="s">
        <v>136</v>
      </c>
      <c r="J4566" t="s">
        <v>137</v>
      </c>
      <c r="K4566" t="s">
        <v>138</v>
      </c>
      <c r="L4566" t="s">
        <v>12788</v>
      </c>
      <c r="M4566" t="s">
        <v>12789</v>
      </c>
      <c r="N4566" s="26">
        <v>1.250277777</v>
      </c>
      <c r="O4566">
        <v>0</v>
      </c>
      <c r="P4566">
        <v>324</v>
      </c>
      <c r="Q4566">
        <v>0</v>
      </c>
      <c r="R4566">
        <v>4</v>
      </c>
      <c r="S4566">
        <v>0</v>
      </c>
      <c r="T4566">
        <v>26</v>
      </c>
      <c r="U4566">
        <v>0</v>
      </c>
      <c r="V4566">
        <v>0</v>
      </c>
      <c r="W4566" s="26">
        <v>0</v>
      </c>
      <c r="X4566" s="26">
        <v>51.108835256105976</v>
      </c>
      <c r="Y4566" s="26">
        <v>0</v>
      </c>
      <c r="Z4566" s="26">
        <v>0.41895957297777775</v>
      </c>
      <c r="AA4566" s="26">
        <v>0</v>
      </c>
      <c r="AB4566" s="26">
        <v>22.188366568706538</v>
      </c>
      <c r="AC4566" s="26">
        <v>0</v>
      </c>
      <c r="AD4566" s="26">
        <v>0</v>
      </c>
      <c r="AE4566" s="26">
        <v>73.716161397790287</v>
      </c>
    </row>
    <row r="4567" spans="1:31" x14ac:dyDescent="0.3">
      <c r="A4567">
        <v>2775359</v>
      </c>
      <c r="B4567">
        <v>1</v>
      </c>
      <c r="C4567" t="s">
        <v>80</v>
      </c>
      <c r="D4567" t="s">
        <v>83</v>
      </c>
      <c r="E4567" t="s">
        <v>146</v>
      </c>
      <c r="F4567" t="s">
        <v>2215</v>
      </c>
      <c r="G4567" t="s">
        <v>143</v>
      </c>
      <c r="H4567" t="s">
        <v>149</v>
      </c>
      <c r="I4567" t="s">
        <v>136</v>
      </c>
      <c r="J4567" t="s">
        <v>137</v>
      </c>
      <c r="K4567" t="s">
        <v>138</v>
      </c>
      <c r="L4567" t="s">
        <v>12790</v>
      </c>
      <c r="M4567" t="s">
        <v>12791</v>
      </c>
      <c r="N4567" s="26">
        <v>2.0269444440000002</v>
      </c>
      <c r="O4567">
        <v>0</v>
      </c>
      <c r="P4567">
        <v>720</v>
      </c>
      <c r="Q4567">
        <v>0</v>
      </c>
      <c r="R4567">
        <v>0</v>
      </c>
      <c r="S4567">
        <v>0</v>
      </c>
      <c r="T4567">
        <v>86</v>
      </c>
      <c r="U4567">
        <v>0</v>
      </c>
      <c r="V4567">
        <v>1</v>
      </c>
      <c r="W4567" s="26">
        <v>0</v>
      </c>
      <c r="X4567" s="26">
        <v>384.43246522552931</v>
      </c>
      <c r="Y4567" s="26">
        <v>0</v>
      </c>
      <c r="Z4567" s="26">
        <v>0</v>
      </c>
      <c r="AA4567" s="26">
        <v>0</v>
      </c>
      <c r="AB4567" s="26">
        <v>187.5415384879224</v>
      </c>
      <c r="AC4567" s="26">
        <v>0</v>
      </c>
      <c r="AD4567" s="26">
        <v>8.8838320497904171</v>
      </c>
      <c r="AE4567" s="26">
        <v>580.85783576324206</v>
      </c>
    </row>
    <row r="4568" spans="1:31" x14ac:dyDescent="0.3">
      <c r="A4568">
        <v>2775445</v>
      </c>
      <c r="B4568">
        <v>1</v>
      </c>
      <c r="C4568" t="s">
        <v>81</v>
      </c>
      <c r="D4568" t="s">
        <v>120</v>
      </c>
      <c r="E4568" t="s">
        <v>152</v>
      </c>
      <c r="F4568" t="s">
        <v>12792</v>
      </c>
      <c r="G4568" t="s">
        <v>159</v>
      </c>
      <c r="H4568" t="s">
        <v>149</v>
      </c>
      <c r="I4568" t="s">
        <v>136</v>
      </c>
      <c r="J4568" t="s">
        <v>137</v>
      </c>
      <c r="K4568" t="s">
        <v>138</v>
      </c>
      <c r="L4568" t="s">
        <v>12793</v>
      </c>
      <c r="M4568" t="s">
        <v>12794</v>
      </c>
      <c r="N4568" s="26">
        <v>0.26944444400000001</v>
      </c>
      <c r="O4568">
        <v>0</v>
      </c>
      <c r="P4568">
        <v>642</v>
      </c>
      <c r="Q4568">
        <v>9</v>
      </c>
      <c r="R4568">
        <v>15</v>
      </c>
      <c r="S4568">
        <v>4</v>
      </c>
      <c r="T4568">
        <v>78</v>
      </c>
      <c r="U4568">
        <v>2</v>
      </c>
      <c r="V4568">
        <v>0</v>
      </c>
      <c r="W4568" s="26">
        <v>0</v>
      </c>
      <c r="X4568" s="26">
        <v>37.699979401077314</v>
      </c>
      <c r="Y4568" s="26">
        <v>9.6237243733333325E-2</v>
      </c>
      <c r="Z4568" s="26">
        <v>0.19638621724444444</v>
      </c>
      <c r="AA4568" s="26">
        <v>4.6131931476890164</v>
      </c>
      <c r="AB4568" s="26">
        <v>14.859049727332906</v>
      </c>
      <c r="AC4568" s="26">
        <v>37.631929277298234</v>
      </c>
      <c r="AD4568" s="26">
        <v>0</v>
      </c>
      <c r="AE4568" s="26">
        <v>95.096775014375254</v>
      </c>
    </row>
    <row r="4569" spans="1:31" x14ac:dyDescent="0.3">
      <c r="A4569">
        <v>2774758</v>
      </c>
      <c r="B4569">
        <v>1</v>
      </c>
      <c r="C4569" t="s">
        <v>81</v>
      </c>
      <c r="D4569" t="s">
        <v>113</v>
      </c>
      <c r="E4569" t="s">
        <v>146</v>
      </c>
      <c r="F4569" t="s">
        <v>12795</v>
      </c>
      <c r="G4569" t="s">
        <v>1365</v>
      </c>
      <c r="H4569" t="s">
        <v>149</v>
      </c>
      <c r="I4569" t="s">
        <v>136</v>
      </c>
      <c r="J4569" t="s">
        <v>137</v>
      </c>
      <c r="K4569" t="s">
        <v>138</v>
      </c>
      <c r="L4569" t="s">
        <v>12796</v>
      </c>
      <c r="M4569" t="s">
        <v>12797</v>
      </c>
      <c r="N4569" s="26">
        <v>4.0905555549999999</v>
      </c>
      <c r="O4569">
        <v>1</v>
      </c>
      <c r="P4569">
        <v>4</v>
      </c>
      <c r="Q4569">
        <v>0</v>
      </c>
      <c r="R4569">
        <v>27</v>
      </c>
      <c r="S4569">
        <v>1</v>
      </c>
      <c r="T4569">
        <v>2</v>
      </c>
      <c r="U4569">
        <v>0</v>
      </c>
      <c r="V4569">
        <v>0</v>
      </c>
      <c r="W4569" s="26">
        <v>0.76638657735222215</v>
      </c>
      <c r="X4569" s="26">
        <v>5.002736257543468</v>
      </c>
      <c r="Y4569" s="26">
        <v>0</v>
      </c>
      <c r="Z4569" s="26">
        <v>17.489700649375951</v>
      </c>
      <c r="AA4569" s="26">
        <v>0.63425294649565167</v>
      </c>
      <c r="AB4569" s="26">
        <v>2.6618645922212393E-2</v>
      </c>
      <c r="AC4569" s="26">
        <v>0</v>
      </c>
      <c r="AD4569" s="26">
        <v>0</v>
      </c>
      <c r="AE4569" s="26">
        <v>23.919695076689507</v>
      </c>
    </row>
    <row r="4570" spans="1:31" x14ac:dyDescent="0.3">
      <c r="A4570">
        <v>2775551</v>
      </c>
      <c r="B4570">
        <v>1</v>
      </c>
      <c r="C4570" t="s">
        <v>80</v>
      </c>
      <c r="D4570" t="s">
        <v>82</v>
      </c>
      <c r="E4570" t="s">
        <v>132</v>
      </c>
      <c r="F4570" t="s">
        <v>12798</v>
      </c>
      <c r="G4570" t="s">
        <v>287</v>
      </c>
      <c r="H4570" t="s">
        <v>135</v>
      </c>
      <c r="I4570" t="s">
        <v>136</v>
      </c>
      <c r="J4570" t="s">
        <v>137</v>
      </c>
      <c r="K4570" t="s">
        <v>138</v>
      </c>
      <c r="L4570" t="s">
        <v>12799</v>
      </c>
      <c r="M4570" t="s">
        <v>12800</v>
      </c>
      <c r="N4570" s="26">
        <v>7.5416666660000002</v>
      </c>
      <c r="O4570">
        <v>0</v>
      </c>
      <c r="P4570">
        <v>1</v>
      </c>
      <c r="Q4570">
        <v>0</v>
      </c>
      <c r="R4570">
        <v>0</v>
      </c>
      <c r="S4570">
        <v>0</v>
      </c>
      <c r="T4570">
        <v>3</v>
      </c>
      <c r="U4570">
        <v>0</v>
      </c>
      <c r="V4570">
        <v>0</v>
      </c>
      <c r="W4570" s="26">
        <v>0</v>
      </c>
      <c r="X4570" s="26">
        <v>3.9506911568674878</v>
      </c>
      <c r="Y4570" s="26">
        <v>0</v>
      </c>
      <c r="Z4570" s="26">
        <v>0</v>
      </c>
      <c r="AA4570" s="26">
        <v>0</v>
      </c>
      <c r="AB4570" s="26">
        <v>9.7514503342321639</v>
      </c>
      <c r="AC4570" s="26">
        <v>0</v>
      </c>
      <c r="AD4570" s="26">
        <v>0</v>
      </c>
      <c r="AE4570" s="26">
        <v>13.702141491099653</v>
      </c>
    </row>
    <row r="4571" spans="1:31" x14ac:dyDescent="0.3">
      <c r="A4571">
        <v>2774904</v>
      </c>
      <c r="B4571">
        <v>1</v>
      </c>
      <c r="C4571" t="s">
        <v>81</v>
      </c>
      <c r="D4571" t="s">
        <v>123</v>
      </c>
      <c r="E4571" t="s">
        <v>157</v>
      </c>
      <c r="F4571" t="s">
        <v>12801</v>
      </c>
      <c r="G4571" t="s">
        <v>186</v>
      </c>
      <c r="H4571" t="s">
        <v>149</v>
      </c>
      <c r="I4571" t="s">
        <v>136</v>
      </c>
      <c r="J4571" t="s">
        <v>137</v>
      </c>
      <c r="K4571" t="s">
        <v>187</v>
      </c>
      <c r="L4571" t="s">
        <v>12802</v>
      </c>
      <c r="M4571" t="s">
        <v>12803</v>
      </c>
      <c r="N4571" s="26">
        <v>4.9997222219999999</v>
      </c>
      <c r="O4571">
        <v>0</v>
      </c>
      <c r="P4571">
        <v>6105</v>
      </c>
      <c r="Q4571">
        <v>0</v>
      </c>
      <c r="R4571">
        <v>1</v>
      </c>
      <c r="S4571">
        <v>3</v>
      </c>
      <c r="T4571">
        <v>1279</v>
      </c>
      <c r="U4571">
        <v>0</v>
      </c>
      <c r="V4571">
        <v>5</v>
      </c>
      <c r="W4571" s="26">
        <v>0</v>
      </c>
      <c r="X4571" s="26">
        <v>6030.7783333686466</v>
      </c>
      <c r="Y4571" s="26">
        <v>0</v>
      </c>
      <c r="Z4571" s="26">
        <v>0</v>
      </c>
      <c r="AA4571" s="26">
        <v>453.00023164612503</v>
      </c>
      <c r="AB4571" s="26">
        <v>7164.2386488909433</v>
      </c>
      <c r="AC4571" s="26">
        <v>0</v>
      </c>
      <c r="AD4571" s="26">
        <v>82.090417296301197</v>
      </c>
      <c r="AE4571" s="26">
        <v>13730.107631202016</v>
      </c>
    </row>
    <row r="4572" spans="1:31" x14ac:dyDescent="0.3">
      <c r="A4572">
        <v>2774655</v>
      </c>
      <c r="B4572">
        <v>1</v>
      </c>
      <c r="C4572" t="s">
        <v>80</v>
      </c>
      <c r="D4572" t="s">
        <v>89</v>
      </c>
      <c r="E4572" t="s">
        <v>141</v>
      </c>
      <c r="F4572" t="s">
        <v>12804</v>
      </c>
      <c r="G4572" t="s">
        <v>855</v>
      </c>
      <c r="H4572" t="s">
        <v>135</v>
      </c>
      <c r="I4572" t="s">
        <v>136</v>
      </c>
      <c r="J4572" t="s">
        <v>137</v>
      </c>
      <c r="K4572" t="s">
        <v>138</v>
      </c>
      <c r="L4572" t="s">
        <v>12805</v>
      </c>
      <c r="M4572" t="s">
        <v>12806</v>
      </c>
      <c r="N4572" s="26">
        <v>0.67194444399999997</v>
      </c>
      <c r="O4572">
        <v>0</v>
      </c>
      <c r="P4572">
        <v>404</v>
      </c>
      <c r="Q4572">
        <v>0</v>
      </c>
      <c r="R4572">
        <v>0</v>
      </c>
      <c r="S4572">
        <v>0</v>
      </c>
      <c r="T4572">
        <v>13</v>
      </c>
      <c r="U4572">
        <v>0</v>
      </c>
      <c r="V4572">
        <v>0</v>
      </c>
      <c r="W4572" s="26">
        <v>0</v>
      </c>
      <c r="X4572" s="26">
        <v>57.067023278850513</v>
      </c>
      <c r="Y4572" s="26">
        <v>0</v>
      </c>
      <c r="Z4572" s="26">
        <v>0</v>
      </c>
      <c r="AA4572" s="26">
        <v>0</v>
      </c>
      <c r="AB4572" s="26">
        <v>8.4357316263874011</v>
      </c>
      <c r="AC4572" s="26">
        <v>0</v>
      </c>
      <c r="AD4572" s="26">
        <v>0</v>
      </c>
      <c r="AE4572" s="26">
        <v>65.502754905237907</v>
      </c>
    </row>
    <row r="4573" spans="1:31" x14ac:dyDescent="0.3">
      <c r="A4573">
        <v>2775296</v>
      </c>
      <c r="B4573">
        <v>1</v>
      </c>
      <c r="C4573" t="s">
        <v>80</v>
      </c>
      <c r="D4573" t="s">
        <v>95</v>
      </c>
      <c r="E4573" t="s">
        <v>157</v>
      </c>
      <c r="F4573" t="s">
        <v>12807</v>
      </c>
      <c r="G4573" t="s">
        <v>159</v>
      </c>
      <c r="H4573" t="s">
        <v>149</v>
      </c>
      <c r="I4573" t="s">
        <v>136</v>
      </c>
      <c r="J4573" t="s">
        <v>137</v>
      </c>
      <c r="K4573" t="s">
        <v>138</v>
      </c>
      <c r="L4573" t="s">
        <v>12808</v>
      </c>
      <c r="M4573" t="s">
        <v>12809</v>
      </c>
      <c r="N4573" s="26">
        <v>1.2311111109999999</v>
      </c>
      <c r="O4573">
        <v>0</v>
      </c>
      <c r="P4573">
        <v>3742</v>
      </c>
      <c r="Q4573">
        <v>0</v>
      </c>
      <c r="R4573">
        <v>0</v>
      </c>
      <c r="S4573">
        <v>4</v>
      </c>
      <c r="T4573">
        <v>190</v>
      </c>
      <c r="U4573">
        <v>0</v>
      </c>
      <c r="V4573">
        <v>0</v>
      </c>
      <c r="W4573" s="26">
        <v>0</v>
      </c>
      <c r="X4573" s="26">
        <v>1031.7173934701204</v>
      </c>
      <c r="Y4573" s="26">
        <v>0</v>
      </c>
      <c r="Z4573" s="26">
        <v>0</v>
      </c>
      <c r="AA4573" s="26">
        <v>258.6312790340242</v>
      </c>
      <c r="AB4573" s="26">
        <v>310.67149321658985</v>
      </c>
      <c r="AC4573" s="26">
        <v>0</v>
      </c>
      <c r="AD4573" s="26">
        <v>0</v>
      </c>
      <c r="AE4573" s="26">
        <v>1601.0201657207344</v>
      </c>
    </row>
    <row r="4574" spans="1:31" x14ac:dyDescent="0.3">
      <c r="A4574">
        <v>2775050</v>
      </c>
      <c r="B4574">
        <v>1</v>
      </c>
      <c r="C4574" t="s">
        <v>81</v>
      </c>
      <c r="D4574" t="s">
        <v>119</v>
      </c>
      <c r="E4574" t="s">
        <v>132</v>
      </c>
      <c r="F4574" t="s">
        <v>12810</v>
      </c>
      <c r="G4574" t="s">
        <v>197</v>
      </c>
      <c r="H4574" t="s">
        <v>135</v>
      </c>
      <c r="I4574" t="s">
        <v>136</v>
      </c>
      <c r="J4574" t="s">
        <v>137</v>
      </c>
      <c r="K4574" t="s">
        <v>138</v>
      </c>
      <c r="L4574" t="s">
        <v>12811</v>
      </c>
      <c r="M4574" t="s">
        <v>12812</v>
      </c>
      <c r="N4574" s="26">
        <v>1.848055555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 s="26">
        <v>0</v>
      </c>
      <c r="X4574" s="26">
        <v>0.23742588116318586</v>
      </c>
      <c r="Y4574" s="26">
        <v>0</v>
      </c>
      <c r="Z4574" s="26">
        <v>0</v>
      </c>
      <c r="AA4574" s="26">
        <v>0</v>
      </c>
      <c r="AB4574" s="26">
        <v>0</v>
      </c>
      <c r="AC4574" s="26">
        <v>0</v>
      </c>
      <c r="AD4574" s="26">
        <v>0</v>
      </c>
      <c r="AE4574" s="26">
        <v>0.23742588116318586</v>
      </c>
    </row>
    <row r="4575" spans="1:31" x14ac:dyDescent="0.3">
      <c r="A4575">
        <v>2775156</v>
      </c>
      <c r="B4575">
        <v>1</v>
      </c>
      <c r="C4575" t="s">
        <v>81</v>
      </c>
      <c r="D4575" t="s">
        <v>123</v>
      </c>
      <c r="E4575" t="s">
        <v>146</v>
      </c>
      <c r="F4575" t="s">
        <v>12813</v>
      </c>
      <c r="G4575" t="s">
        <v>159</v>
      </c>
      <c r="H4575" t="s">
        <v>149</v>
      </c>
      <c r="I4575" t="s">
        <v>136</v>
      </c>
      <c r="J4575" t="s">
        <v>137</v>
      </c>
      <c r="K4575" t="s">
        <v>138</v>
      </c>
      <c r="L4575" t="s">
        <v>12814</v>
      </c>
      <c r="M4575" t="s">
        <v>12815</v>
      </c>
      <c r="N4575" s="26">
        <v>1.1955555550000001</v>
      </c>
      <c r="O4575">
        <v>2</v>
      </c>
      <c r="P4575">
        <v>734</v>
      </c>
      <c r="Q4575">
        <v>12</v>
      </c>
      <c r="R4575">
        <v>93</v>
      </c>
      <c r="S4575">
        <v>6</v>
      </c>
      <c r="T4575">
        <v>74</v>
      </c>
      <c r="U4575">
        <v>2</v>
      </c>
      <c r="V4575">
        <v>0</v>
      </c>
      <c r="W4575" s="26">
        <v>11.928013560003395</v>
      </c>
      <c r="X4575" s="26">
        <v>132.235925123698</v>
      </c>
      <c r="Y4575" s="26">
        <v>7.6970321022929671</v>
      </c>
      <c r="Z4575" s="26">
        <v>22.424779951353106</v>
      </c>
      <c r="AA4575" s="26">
        <v>29.754286473790472</v>
      </c>
      <c r="AB4575" s="26">
        <v>48.121343330829582</v>
      </c>
      <c r="AC4575" s="26">
        <v>189.13060565249344</v>
      </c>
      <c r="AD4575" s="26">
        <v>0</v>
      </c>
      <c r="AE4575" s="26">
        <v>441.29198619446095</v>
      </c>
    </row>
    <row r="4576" spans="1:31" x14ac:dyDescent="0.3">
      <c r="A4576">
        <v>2775133</v>
      </c>
      <c r="B4576">
        <v>1</v>
      </c>
      <c r="C4576" t="s">
        <v>80</v>
      </c>
      <c r="D4576" t="s">
        <v>108</v>
      </c>
      <c r="E4576" t="s">
        <v>152</v>
      </c>
      <c r="F4576" t="s">
        <v>12816</v>
      </c>
      <c r="G4576" t="s">
        <v>628</v>
      </c>
      <c r="H4576" t="s">
        <v>149</v>
      </c>
      <c r="I4576" t="s">
        <v>136</v>
      </c>
      <c r="J4576" t="s">
        <v>137</v>
      </c>
      <c r="K4576" t="s">
        <v>187</v>
      </c>
      <c r="L4576" t="s">
        <v>12817</v>
      </c>
      <c r="M4576" t="s">
        <v>12818</v>
      </c>
      <c r="N4576" s="26">
        <v>1.0222222219999999</v>
      </c>
      <c r="O4576">
        <v>0</v>
      </c>
      <c r="P4576">
        <v>51</v>
      </c>
      <c r="Q4576">
        <v>0</v>
      </c>
      <c r="R4576">
        <v>29</v>
      </c>
      <c r="S4576">
        <v>0</v>
      </c>
      <c r="T4576">
        <v>16</v>
      </c>
      <c r="U4576">
        <v>0</v>
      </c>
      <c r="V4576">
        <v>0</v>
      </c>
      <c r="W4576" s="26">
        <v>0</v>
      </c>
      <c r="X4576" s="26">
        <v>15.262651851129586</v>
      </c>
      <c r="Y4576" s="26">
        <v>0</v>
      </c>
      <c r="Z4576" s="26">
        <v>3.6472384730729361</v>
      </c>
      <c r="AA4576" s="26">
        <v>0</v>
      </c>
      <c r="AB4576" s="26">
        <v>34.014426614573274</v>
      </c>
      <c r="AC4576" s="26">
        <v>0</v>
      </c>
      <c r="AD4576" s="26">
        <v>0</v>
      </c>
      <c r="AE4576" s="26">
        <v>52.924316938775796</v>
      </c>
    </row>
    <row r="4577" spans="1:31" x14ac:dyDescent="0.3">
      <c r="A4577">
        <v>2774984</v>
      </c>
      <c r="B4577">
        <v>1</v>
      </c>
      <c r="C4577" t="s">
        <v>80</v>
      </c>
      <c r="D4577" t="s">
        <v>103</v>
      </c>
      <c r="E4577" t="s">
        <v>157</v>
      </c>
      <c r="F4577" t="s">
        <v>12819</v>
      </c>
      <c r="G4577" t="s">
        <v>159</v>
      </c>
      <c r="H4577" t="s">
        <v>149</v>
      </c>
      <c r="I4577" t="s">
        <v>566</v>
      </c>
      <c r="J4577" t="s">
        <v>137</v>
      </c>
      <c r="K4577" t="s">
        <v>138</v>
      </c>
      <c r="L4577" t="s">
        <v>12820</v>
      </c>
      <c r="M4577" t="s">
        <v>12821</v>
      </c>
      <c r="N4577" s="26">
        <v>3.7777776999999998E-2</v>
      </c>
      <c r="O4577">
        <v>0</v>
      </c>
      <c r="P4577">
        <v>1046</v>
      </c>
      <c r="Q4577">
        <v>0</v>
      </c>
      <c r="R4577">
        <v>1</v>
      </c>
      <c r="S4577">
        <v>1</v>
      </c>
      <c r="T4577">
        <v>288</v>
      </c>
      <c r="U4577">
        <v>0</v>
      </c>
      <c r="V4577">
        <v>0</v>
      </c>
      <c r="W4577" s="26">
        <v>0</v>
      </c>
      <c r="X4577" s="26">
        <v>8.791596112993826</v>
      </c>
      <c r="Y4577" s="26">
        <v>0</v>
      </c>
      <c r="Z4577" s="26">
        <v>0</v>
      </c>
      <c r="AA4577" s="26">
        <v>5.325635144444444E-2</v>
      </c>
      <c r="AB4577" s="26">
        <v>7.646057279657736</v>
      </c>
      <c r="AC4577" s="26">
        <v>0</v>
      </c>
      <c r="AD4577" s="26">
        <v>0</v>
      </c>
      <c r="AE4577" s="26">
        <v>16.490909744096008</v>
      </c>
    </row>
    <row r="4578" spans="1:31" x14ac:dyDescent="0.3">
      <c r="A4578">
        <v>2774970</v>
      </c>
      <c r="B4578">
        <v>1</v>
      </c>
      <c r="C4578" t="s">
        <v>81</v>
      </c>
      <c r="D4578" t="s">
        <v>113</v>
      </c>
      <c r="E4578" t="s">
        <v>157</v>
      </c>
      <c r="F4578" t="s">
        <v>12822</v>
      </c>
      <c r="G4578" t="s">
        <v>159</v>
      </c>
      <c r="H4578" t="s">
        <v>149</v>
      </c>
      <c r="I4578" t="s">
        <v>136</v>
      </c>
      <c r="J4578" t="s">
        <v>137</v>
      </c>
      <c r="K4578" t="s">
        <v>138</v>
      </c>
      <c r="L4578" t="s">
        <v>12823</v>
      </c>
      <c r="M4578" t="s">
        <v>12824</v>
      </c>
      <c r="N4578" s="26">
        <v>1.8983333330000001</v>
      </c>
      <c r="O4578">
        <v>8</v>
      </c>
      <c r="P4578">
        <v>62</v>
      </c>
      <c r="Q4578">
        <v>26</v>
      </c>
      <c r="R4578">
        <v>378</v>
      </c>
      <c r="S4578">
        <v>6</v>
      </c>
      <c r="T4578">
        <v>15</v>
      </c>
      <c r="U4578">
        <v>0</v>
      </c>
      <c r="V4578">
        <v>0</v>
      </c>
      <c r="W4578" s="26">
        <v>3.0134986347297841</v>
      </c>
      <c r="X4578" s="26">
        <v>2.7430811477175694</v>
      </c>
      <c r="Y4578" s="26">
        <v>17.010206641957026</v>
      </c>
      <c r="Z4578" s="26">
        <v>108.99930598185108</v>
      </c>
      <c r="AA4578" s="26">
        <v>8.6361686758230132</v>
      </c>
      <c r="AB4578" s="26">
        <v>49.468742518045033</v>
      </c>
      <c r="AC4578" s="26">
        <v>0</v>
      </c>
      <c r="AD4578" s="26">
        <v>0</v>
      </c>
      <c r="AE4578" s="26">
        <v>189.87100360012352</v>
      </c>
    </row>
    <row r="4579" spans="1:31" x14ac:dyDescent="0.3">
      <c r="A4579">
        <v>2774921</v>
      </c>
      <c r="B4579">
        <v>1</v>
      </c>
      <c r="C4579" t="s">
        <v>80</v>
      </c>
      <c r="D4579" t="s">
        <v>108</v>
      </c>
      <c r="E4579" t="s">
        <v>170</v>
      </c>
      <c r="F4579" t="s">
        <v>12825</v>
      </c>
      <c r="G4579" t="s">
        <v>186</v>
      </c>
      <c r="H4579" t="s">
        <v>135</v>
      </c>
      <c r="I4579" t="s">
        <v>136</v>
      </c>
      <c r="J4579" t="s">
        <v>137</v>
      </c>
      <c r="K4579" t="s">
        <v>187</v>
      </c>
      <c r="L4579" t="s">
        <v>12826</v>
      </c>
      <c r="M4579" t="s">
        <v>12827</v>
      </c>
      <c r="N4579" s="26">
        <v>7.3836111109999996</v>
      </c>
      <c r="O4579">
        <v>0</v>
      </c>
      <c r="P4579">
        <v>22</v>
      </c>
      <c r="Q4579">
        <v>0</v>
      </c>
      <c r="R4579">
        <v>4</v>
      </c>
      <c r="S4579">
        <v>0</v>
      </c>
      <c r="T4579">
        <v>1</v>
      </c>
      <c r="U4579">
        <v>0</v>
      </c>
      <c r="V4579">
        <v>0</v>
      </c>
      <c r="W4579" s="26">
        <v>0</v>
      </c>
      <c r="X4579" s="26">
        <v>23.15908450720374</v>
      </c>
      <c r="Y4579" s="26">
        <v>0</v>
      </c>
      <c r="Z4579" s="26">
        <v>0</v>
      </c>
      <c r="AA4579" s="26">
        <v>0</v>
      </c>
      <c r="AB4579" s="26">
        <v>12.232610352463805</v>
      </c>
      <c r="AC4579" s="26">
        <v>0</v>
      </c>
      <c r="AD4579" s="26">
        <v>0</v>
      </c>
      <c r="AE4579" s="26">
        <v>35.391694859667545</v>
      </c>
    </row>
    <row r="4580" spans="1:31" x14ac:dyDescent="0.3">
      <c r="A4580">
        <v>2775319</v>
      </c>
      <c r="B4580">
        <v>1</v>
      </c>
      <c r="C4580" t="s">
        <v>80</v>
      </c>
      <c r="D4580" t="s">
        <v>104</v>
      </c>
      <c r="E4580" t="s">
        <v>132</v>
      </c>
      <c r="F4580" t="s">
        <v>12828</v>
      </c>
      <c r="G4580" t="s">
        <v>134</v>
      </c>
      <c r="H4580" t="s">
        <v>135</v>
      </c>
      <c r="I4580" t="s">
        <v>136</v>
      </c>
      <c r="J4580" t="s">
        <v>137</v>
      </c>
      <c r="K4580" t="s">
        <v>138</v>
      </c>
      <c r="L4580" t="s">
        <v>12829</v>
      </c>
      <c r="M4580" t="s">
        <v>12830</v>
      </c>
      <c r="N4580" s="26">
        <v>2.6897222219999999</v>
      </c>
      <c r="O4580">
        <v>0</v>
      </c>
      <c r="P4580">
        <v>17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 s="26">
        <v>0</v>
      </c>
      <c r="X4580" s="26">
        <v>10.25958029422314</v>
      </c>
      <c r="Y4580" s="26">
        <v>0</v>
      </c>
      <c r="Z4580" s="26">
        <v>0</v>
      </c>
      <c r="AA4580" s="26">
        <v>0</v>
      </c>
      <c r="AB4580" s="26">
        <v>0</v>
      </c>
      <c r="AC4580" s="26">
        <v>0</v>
      </c>
      <c r="AD4580" s="26">
        <v>0</v>
      </c>
      <c r="AE4580" s="26">
        <v>10.25958029422314</v>
      </c>
    </row>
    <row r="4581" spans="1:31" x14ac:dyDescent="0.3">
      <c r="A4581">
        <v>2774927</v>
      </c>
      <c r="B4581">
        <v>1</v>
      </c>
      <c r="C4581" t="s">
        <v>81</v>
      </c>
      <c r="D4581" t="s">
        <v>118</v>
      </c>
      <c r="E4581" t="s">
        <v>157</v>
      </c>
      <c r="F4581" t="s">
        <v>12831</v>
      </c>
      <c r="G4581" t="s">
        <v>186</v>
      </c>
      <c r="H4581" t="s">
        <v>149</v>
      </c>
      <c r="I4581" t="s">
        <v>136</v>
      </c>
      <c r="J4581" t="s">
        <v>137</v>
      </c>
      <c r="K4581" t="s">
        <v>187</v>
      </c>
      <c r="L4581" t="s">
        <v>12832</v>
      </c>
      <c r="M4581" t="s">
        <v>12833</v>
      </c>
      <c r="N4581" s="26">
        <v>7.113888888</v>
      </c>
      <c r="O4581">
        <v>23</v>
      </c>
      <c r="P4581">
        <v>1779</v>
      </c>
      <c r="Q4581">
        <v>54</v>
      </c>
      <c r="R4581">
        <v>164</v>
      </c>
      <c r="S4581">
        <v>12</v>
      </c>
      <c r="T4581">
        <v>125</v>
      </c>
      <c r="U4581">
        <v>1</v>
      </c>
      <c r="V4581">
        <v>0</v>
      </c>
      <c r="W4581" s="26">
        <v>116.13683864321266</v>
      </c>
      <c r="X4581" s="26">
        <v>454.77279655609374</v>
      </c>
      <c r="Y4581" s="26">
        <v>11.558533703550323</v>
      </c>
      <c r="Z4581" s="26">
        <v>68.473793703630378</v>
      </c>
      <c r="AA4581" s="26">
        <v>327.72900346745814</v>
      </c>
      <c r="AB4581" s="26">
        <v>275.0331813439239</v>
      </c>
      <c r="AC4581" s="26">
        <v>807.11552403429334</v>
      </c>
      <c r="AD4581" s="26">
        <v>0</v>
      </c>
      <c r="AE4581" s="26">
        <v>2060.8196714521623</v>
      </c>
    </row>
    <row r="4582" spans="1:31" x14ac:dyDescent="0.3">
      <c r="A4582">
        <v>2777224</v>
      </c>
      <c r="B4582">
        <v>1</v>
      </c>
      <c r="C4582" t="s">
        <v>81</v>
      </c>
      <c r="D4582" t="s">
        <v>116</v>
      </c>
      <c r="E4582" t="s">
        <v>170</v>
      </c>
      <c r="F4582" t="s">
        <v>12834</v>
      </c>
      <c r="G4582" t="s">
        <v>612</v>
      </c>
      <c r="H4582" t="s">
        <v>135</v>
      </c>
      <c r="I4582" t="s">
        <v>136</v>
      </c>
      <c r="J4582" t="s">
        <v>137</v>
      </c>
      <c r="K4582" t="s">
        <v>138</v>
      </c>
      <c r="L4582" t="s">
        <v>12835</v>
      </c>
      <c r="M4582" t="s">
        <v>12836</v>
      </c>
      <c r="N4582" s="26">
        <v>0.98694444400000003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1</v>
      </c>
      <c r="U4582">
        <v>0</v>
      </c>
      <c r="V4582">
        <v>0</v>
      </c>
      <c r="W4582" s="26">
        <v>0</v>
      </c>
      <c r="X4582" s="26">
        <v>0</v>
      </c>
      <c r="Y4582" s="26">
        <v>0</v>
      </c>
      <c r="Z4582" s="26">
        <v>0</v>
      </c>
      <c r="AA4582" s="26">
        <v>0</v>
      </c>
      <c r="AB4582" s="26">
        <v>1.7851319871475</v>
      </c>
      <c r="AC4582" s="26">
        <v>0</v>
      </c>
      <c r="AD4582" s="26">
        <v>0</v>
      </c>
      <c r="AE4582" s="26">
        <v>1.7851319871475</v>
      </c>
    </row>
    <row r="4583" spans="1:31" x14ac:dyDescent="0.3">
      <c r="A4583">
        <v>2777410</v>
      </c>
      <c r="B4583">
        <v>1</v>
      </c>
      <c r="C4583" t="s">
        <v>80</v>
      </c>
      <c r="D4583" t="s">
        <v>88</v>
      </c>
      <c r="E4583" t="s">
        <v>132</v>
      </c>
      <c r="F4583" t="s">
        <v>12837</v>
      </c>
      <c r="G4583" t="s">
        <v>307</v>
      </c>
      <c r="H4583" t="s">
        <v>135</v>
      </c>
      <c r="I4583" t="s">
        <v>136</v>
      </c>
      <c r="J4583" t="s">
        <v>137</v>
      </c>
      <c r="K4583" t="s">
        <v>138</v>
      </c>
      <c r="L4583" t="s">
        <v>12838</v>
      </c>
      <c r="M4583" t="s">
        <v>12839</v>
      </c>
      <c r="N4583" s="26">
        <v>3.7825000000000002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1</v>
      </c>
      <c r="U4583">
        <v>0</v>
      </c>
      <c r="V4583">
        <v>0</v>
      </c>
      <c r="W4583" s="26">
        <v>0</v>
      </c>
      <c r="X4583" s="26">
        <v>0</v>
      </c>
      <c r="Y4583" s="26">
        <v>0</v>
      </c>
      <c r="Z4583" s="26">
        <v>0</v>
      </c>
      <c r="AA4583" s="26">
        <v>0</v>
      </c>
      <c r="AB4583" s="26">
        <v>6.0219304369474997</v>
      </c>
      <c r="AC4583" s="26">
        <v>0</v>
      </c>
      <c r="AD4583" s="26">
        <v>0</v>
      </c>
      <c r="AE4583" s="26">
        <v>6.0219304369474997</v>
      </c>
    </row>
    <row r="4584" spans="1:31" x14ac:dyDescent="0.3">
      <c r="A4584">
        <v>2777430</v>
      </c>
      <c r="B4584">
        <v>1</v>
      </c>
      <c r="C4584" t="s">
        <v>80</v>
      </c>
      <c r="D4584" t="s">
        <v>101</v>
      </c>
      <c r="E4584" t="s">
        <v>170</v>
      </c>
      <c r="F4584" t="s">
        <v>8953</v>
      </c>
      <c r="G4584" t="s">
        <v>143</v>
      </c>
      <c r="H4584" t="s">
        <v>135</v>
      </c>
      <c r="I4584" t="s">
        <v>136</v>
      </c>
      <c r="J4584" t="s">
        <v>137</v>
      </c>
      <c r="K4584" t="s">
        <v>138</v>
      </c>
      <c r="L4584" t="s">
        <v>12840</v>
      </c>
      <c r="M4584" t="s">
        <v>12841</v>
      </c>
      <c r="N4584" s="26">
        <v>1.1375</v>
      </c>
      <c r="O4584">
        <v>0</v>
      </c>
      <c r="P4584">
        <v>23</v>
      </c>
      <c r="Q4584">
        <v>0</v>
      </c>
      <c r="R4584">
        <v>0</v>
      </c>
      <c r="S4584">
        <v>0</v>
      </c>
      <c r="T4584">
        <v>6</v>
      </c>
      <c r="U4584">
        <v>0</v>
      </c>
      <c r="V4584">
        <v>0</v>
      </c>
      <c r="W4584" s="26">
        <v>0</v>
      </c>
      <c r="X4584" s="26">
        <v>5.1709628043715128</v>
      </c>
      <c r="Y4584" s="26">
        <v>0</v>
      </c>
      <c r="Z4584" s="26">
        <v>0</v>
      </c>
      <c r="AA4584" s="26">
        <v>0</v>
      </c>
      <c r="AB4584" s="26">
        <v>19.319913680630989</v>
      </c>
      <c r="AC4584" s="26">
        <v>0</v>
      </c>
      <c r="AD4584" s="26">
        <v>0</v>
      </c>
      <c r="AE4584" s="26">
        <v>24.490876485002502</v>
      </c>
    </row>
    <row r="4585" spans="1:31" x14ac:dyDescent="0.3">
      <c r="A4585">
        <v>2777665</v>
      </c>
      <c r="B4585">
        <v>1</v>
      </c>
      <c r="C4585" t="s">
        <v>80</v>
      </c>
      <c r="D4585" t="s">
        <v>95</v>
      </c>
      <c r="E4585" t="s">
        <v>170</v>
      </c>
      <c r="F4585" t="s">
        <v>12842</v>
      </c>
      <c r="G4585" t="s">
        <v>143</v>
      </c>
      <c r="H4585" t="s">
        <v>135</v>
      </c>
      <c r="I4585" t="s">
        <v>136</v>
      </c>
      <c r="J4585" t="s">
        <v>137</v>
      </c>
      <c r="K4585" t="s">
        <v>138</v>
      </c>
      <c r="L4585" t="s">
        <v>12843</v>
      </c>
      <c r="M4585" t="s">
        <v>12844</v>
      </c>
      <c r="N4585" s="26">
        <v>0.62749999999999995</v>
      </c>
      <c r="O4585">
        <v>0</v>
      </c>
      <c r="P4585">
        <v>81</v>
      </c>
      <c r="Q4585">
        <v>0</v>
      </c>
      <c r="R4585">
        <v>4</v>
      </c>
      <c r="S4585">
        <v>0</v>
      </c>
      <c r="T4585">
        <v>4</v>
      </c>
      <c r="U4585">
        <v>0</v>
      </c>
      <c r="V4585">
        <v>0</v>
      </c>
      <c r="W4585" s="26">
        <v>0</v>
      </c>
      <c r="X4585" s="26">
        <v>6.1365029336903252</v>
      </c>
      <c r="Y4585" s="26">
        <v>0</v>
      </c>
      <c r="Z4585" s="26">
        <v>0</v>
      </c>
      <c r="AA4585" s="26">
        <v>0</v>
      </c>
      <c r="AB4585" s="26">
        <v>1.8463369641599998</v>
      </c>
      <c r="AC4585" s="26">
        <v>0</v>
      </c>
      <c r="AD4585" s="26">
        <v>0</v>
      </c>
      <c r="AE4585" s="26">
        <v>7.982839897850325</v>
      </c>
    </row>
    <row r="4586" spans="1:31" x14ac:dyDescent="0.3">
      <c r="A4586">
        <v>2777642</v>
      </c>
      <c r="B4586">
        <v>1</v>
      </c>
      <c r="C4586" t="s">
        <v>80</v>
      </c>
      <c r="D4586" t="s">
        <v>88</v>
      </c>
      <c r="E4586" t="s">
        <v>141</v>
      </c>
      <c r="F4586" t="s">
        <v>12845</v>
      </c>
      <c r="G4586" t="s">
        <v>143</v>
      </c>
      <c r="H4586" t="s">
        <v>135</v>
      </c>
      <c r="I4586" t="s">
        <v>136</v>
      </c>
      <c r="J4586" t="s">
        <v>137</v>
      </c>
      <c r="K4586" t="s">
        <v>138</v>
      </c>
      <c r="L4586" t="s">
        <v>12846</v>
      </c>
      <c r="M4586" t="s">
        <v>12847</v>
      </c>
      <c r="N4586" s="26">
        <v>0.83250000000000002</v>
      </c>
      <c r="O4586">
        <v>0</v>
      </c>
      <c r="P4586">
        <v>287</v>
      </c>
      <c r="Q4586">
        <v>0</v>
      </c>
      <c r="R4586">
        <v>0</v>
      </c>
      <c r="S4586">
        <v>0</v>
      </c>
      <c r="T4586">
        <v>68</v>
      </c>
      <c r="U4586">
        <v>0</v>
      </c>
      <c r="V4586">
        <v>0</v>
      </c>
      <c r="W4586" s="26">
        <v>0</v>
      </c>
      <c r="X4586" s="26">
        <v>67.685260753925277</v>
      </c>
      <c r="Y4586" s="26">
        <v>0</v>
      </c>
      <c r="Z4586" s="26">
        <v>0</v>
      </c>
      <c r="AA4586" s="26">
        <v>0</v>
      </c>
      <c r="AB4586" s="26">
        <v>123.07402889510267</v>
      </c>
      <c r="AC4586" s="26">
        <v>0</v>
      </c>
      <c r="AD4586" s="26">
        <v>0</v>
      </c>
      <c r="AE4586" s="26">
        <v>190.75928964902795</v>
      </c>
    </row>
    <row r="4587" spans="1:31" x14ac:dyDescent="0.3">
      <c r="A4587">
        <v>2777101</v>
      </c>
      <c r="B4587">
        <v>1</v>
      </c>
      <c r="C4587" t="s">
        <v>80</v>
      </c>
      <c r="D4587" t="s">
        <v>97</v>
      </c>
      <c r="E4587" t="s">
        <v>157</v>
      </c>
      <c r="F4587" t="s">
        <v>12848</v>
      </c>
      <c r="G4587" t="s">
        <v>159</v>
      </c>
      <c r="H4587" t="s">
        <v>149</v>
      </c>
      <c r="I4587" t="s">
        <v>136</v>
      </c>
      <c r="J4587" t="s">
        <v>137</v>
      </c>
      <c r="K4587" t="s">
        <v>138</v>
      </c>
      <c r="L4587" t="s">
        <v>12849</v>
      </c>
      <c r="M4587" t="s">
        <v>12850</v>
      </c>
      <c r="N4587" s="26">
        <v>0.81444444400000005</v>
      </c>
      <c r="O4587">
        <v>0</v>
      </c>
      <c r="P4587">
        <v>0</v>
      </c>
      <c r="Q4587">
        <v>0</v>
      </c>
      <c r="R4587">
        <v>0</v>
      </c>
      <c r="S4587">
        <v>9</v>
      </c>
      <c r="T4587">
        <v>0</v>
      </c>
      <c r="U4587">
        <v>0</v>
      </c>
      <c r="V4587">
        <v>0</v>
      </c>
      <c r="W4587" s="26">
        <v>0</v>
      </c>
      <c r="X4587" s="26">
        <v>0</v>
      </c>
      <c r="Y4587" s="26">
        <v>0</v>
      </c>
      <c r="Z4587" s="26">
        <v>0</v>
      </c>
      <c r="AA4587" s="26">
        <v>0</v>
      </c>
      <c r="AB4587" s="26">
        <v>0</v>
      </c>
      <c r="AC4587" s="26">
        <v>0</v>
      </c>
      <c r="AD4587" s="26">
        <v>0</v>
      </c>
      <c r="AE4587" s="26">
        <v>0</v>
      </c>
    </row>
    <row r="4588" spans="1:31" x14ac:dyDescent="0.3">
      <c r="A4588">
        <v>2777450</v>
      </c>
      <c r="B4588">
        <v>1</v>
      </c>
      <c r="C4588" t="s">
        <v>81</v>
      </c>
      <c r="D4588" t="s">
        <v>113</v>
      </c>
      <c r="E4588" t="s">
        <v>132</v>
      </c>
      <c r="F4588" t="s">
        <v>12851</v>
      </c>
      <c r="G4588" t="s">
        <v>197</v>
      </c>
      <c r="H4588" t="s">
        <v>135</v>
      </c>
      <c r="I4588" t="s">
        <v>136</v>
      </c>
      <c r="J4588" t="s">
        <v>137</v>
      </c>
      <c r="K4588" t="s">
        <v>138</v>
      </c>
      <c r="L4588" t="s">
        <v>12852</v>
      </c>
      <c r="M4588" t="s">
        <v>12853</v>
      </c>
      <c r="N4588" s="26">
        <v>2.9030555549999999</v>
      </c>
      <c r="O4588">
        <v>0</v>
      </c>
      <c r="P4588">
        <v>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 s="26">
        <v>0</v>
      </c>
      <c r="X4588" s="26">
        <v>0.70624851424277768</v>
      </c>
      <c r="Y4588" s="26">
        <v>0</v>
      </c>
      <c r="Z4588" s="26">
        <v>0</v>
      </c>
      <c r="AA4588" s="26">
        <v>0</v>
      </c>
      <c r="AB4588" s="26">
        <v>0</v>
      </c>
      <c r="AC4588" s="26">
        <v>0</v>
      </c>
      <c r="AD4588" s="26">
        <v>0</v>
      </c>
      <c r="AE4588" s="26">
        <v>0.70624851424277768</v>
      </c>
    </row>
    <row r="4589" spans="1:31" x14ac:dyDescent="0.3">
      <c r="A4589">
        <v>2777579</v>
      </c>
      <c r="B4589">
        <v>1</v>
      </c>
      <c r="C4589" t="s">
        <v>80</v>
      </c>
      <c r="D4589" t="s">
        <v>94</v>
      </c>
      <c r="E4589" t="s">
        <v>141</v>
      </c>
      <c r="F4589" t="s">
        <v>12854</v>
      </c>
      <c r="G4589" t="s">
        <v>143</v>
      </c>
      <c r="H4589" t="s">
        <v>135</v>
      </c>
      <c r="I4589" t="s">
        <v>136</v>
      </c>
      <c r="J4589" t="s">
        <v>137</v>
      </c>
      <c r="K4589" t="s">
        <v>138</v>
      </c>
      <c r="L4589" t="s">
        <v>12855</v>
      </c>
      <c r="M4589" t="s">
        <v>12856</v>
      </c>
      <c r="N4589" s="26">
        <v>0.64333333299999995</v>
      </c>
      <c r="O4589">
        <v>0</v>
      </c>
      <c r="P4589">
        <v>379</v>
      </c>
      <c r="Q4589">
        <v>0</v>
      </c>
      <c r="R4589">
        <v>0</v>
      </c>
      <c r="S4589">
        <v>0</v>
      </c>
      <c r="T4589">
        <v>11</v>
      </c>
      <c r="U4589">
        <v>0</v>
      </c>
      <c r="V4589">
        <v>0</v>
      </c>
      <c r="W4589" s="26">
        <v>0</v>
      </c>
      <c r="X4589" s="26">
        <v>75.281063939728412</v>
      </c>
      <c r="Y4589" s="26">
        <v>0</v>
      </c>
      <c r="Z4589" s="26">
        <v>0</v>
      </c>
      <c r="AA4589" s="26">
        <v>0</v>
      </c>
      <c r="AB4589" s="26">
        <v>9.2694587297455886</v>
      </c>
      <c r="AC4589" s="26">
        <v>0</v>
      </c>
      <c r="AD4589" s="26">
        <v>0</v>
      </c>
      <c r="AE4589" s="26">
        <v>84.550522669474006</v>
      </c>
    </row>
    <row r="4590" spans="1:31" x14ac:dyDescent="0.3">
      <c r="A4590">
        <v>2777685</v>
      </c>
      <c r="B4590">
        <v>1</v>
      </c>
      <c r="C4590" t="s">
        <v>80</v>
      </c>
      <c r="D4590" t="s">
        <v>103</v>
      </c>
      <c r="E4590" t="s">
        <v>132</v>
      </c>
      <c r="F4590" t="s">
        <v>12857</v>
      </c>
      <c r="G4590" t="s">
        <v>134</v>
      </c>
      <c r="H4590" t="s">
        <v>135</v>
      </c>
      <c r="I4590" t="s">
        <v>136</v>
      </c>
      <c r="J4590" t="s">
        <v>137</v>
      </c>
      <c r="K4590" t="s">
        <v>138</v>
      </c>
      <c r="L4590" t="s">
        <v>12858</v>
      </c>
      <c r="M4590" t="s">
        <v>12859</v>
      </c>
      <c r="N4590" s="26">
        <v>1.5149999999999999</v>
      </c>
      <c r="O4590">
        <v>0</v>
      </c>
      <c r="P4590">
        <v>1</v>
      </c>
      <c r="Q4590">
        <v>0</v>
      </c>
      <c r="R4590">
        <v>0</v>
      </c>
      <c r="S4590">
        <v>0</v>
      </c>
      <c r="T4590">
        <v>1</v>
      </c>
      <c r="U4590">
        <v>0</v>
      </c>
      <c r="V4590">
        <v>0</v>
      </c>
      <c r="W4590" s="26">
        <v>0</v>
      </c>
      <c r="X4590" s="26">
        <v>0.12877025437959017</v>
      </c>
      <c r="Y4590" s="26">
        <v>0</v>
      </c>
      <c r="Z4590" s="26">
        <v>0</v>
      </c>
      <c r="AA4590" s="26">
        <v>0</v>
      </c>
      <c r="AB4590" s="26">
        <v>0</v>
      </c>
      <c r="AC4590" s="26">
        <v>0</v>
      </c>
      <c r="AD4590" s="26">
        <v>0</v>
      </c>
      <c r="AE4590" s="26">
        <v>0.12877025437959017</v>
      </c>
    </row>
    <row r="4591" spans="1:31" x14ac:dyDescent="0.3">
      <c r="A4591">
        <v>2777244</v>
      </c>
      <c r="B4591">
        <v>1</v>
      </c>
      <c r="C4591" t="s">
        <v>80</v>
      </c>
      <c r="D4591" t="s">
        <v>103</v>
      </c>
      <c r="E4591" t="s">
        <v>157</v>
      </c>
      <c r="F4591" t="s">
        <v>1771</v>
      </c>
      <c r="G4591" t="s">
        <v>159</v>
      </c>
      <c r="H4591" t="s">
        <v>149</v>
      </c>
      <c r="I4591" t="s">
        <v>136</v>
      </c>
      <c r="J4591" t="s">
        <v>137</v>
      </c>
      <c r="K4591" t="s">
        <v>138</v>
      </c>
      <c r="L4591" t="s">
        <v>12860</v>
      </c>
      <c r="M4591" t="s">
        <v>12861</v>
      </c>
      <c r="N4591" s="26">
        <v>0.20722222200000001</v>
      </c>
      <c r="O4591">
        <v>0</v>
      </c>
      <c r="P4591">
        <v>3</v>
      </c>
      <c r="Q4591">
        <v>9</v>
      </c>
      <c r="R4591">
        <v>51</v>
      </c>
      <c r="S4591">
        <v>9</v>
      </c>
      <c r="T4591">
        <v>7</v>
      </c>
      <c r="U4591">
        <v>0</v>
      </c>
      <c r="V4591">
        <v>0</v>
      </c>
      <c r="W4591" s="26">
        <v>0</v>
      </c>
      <c r="X4591" s="26">
        <v>0.11697368073373379</v>
      </c>
      <c r="Y4591" s="26">
        <v>1.480624593110816</v>
      </c>
      <c r="Z4591" s="26">
        <v>5.8678647978978633</v>
      </c>
      <c r="AA4591" s="26">
        <v>0.75672333374437128</v>
      </c>
      <c r="AB4591" s="26">
        <v>1.5718118198593711</v>
      </c>
      <c r="AC4591" s="26">
        <v>0</v>
      </c>
      <c r="AD4591" s="26">
        <v>0</v>
      </c>
      <c r="AE4591" s="26">
        <v>9.7939982253461562</v>
      </c>
    </row>
    <row r="4592" spans="1:31" x14ac:dyDescent="0.3">
      <c r="A4592">
        <v>2777138</v>
      </c>
      <c r="B4592">
        <v>1</v>
      </c>
      <c r="C4592" t="s">
        <v>80</v>
      </c>
      <c r="D4592" t="s">
        <v>100</v>
      </c>
      <c r="E4592" t="s">
        <v>152</v>
      </c>
      <c r="F4592" t="s">
        <v>12862</v>
      </c>
      <c r="G4592" t="s">
        <v>159</v>
      </c>
      <c r="H4592" t="s">
        <v>149</v>
      </c>
      <c r="I4592" t="s">
        <v>136</v>
      </c>
      <c r="J4592" t="s">
        <v>137</v>
      </c>
      <c r="K4592" t="s">
        <v>138</v>
      </c>
      <c r="L4592" t="s">
        <v>12863</v>
      </c>
      <c r="M4592" t="s">
        <v>12864</v>
      </c>
      <c r="N4592" s="26">
        <v>0.73666666599999997</v>
      </c>
      <c r="O4592">
        <v>0</v>
      </c>
      <c r="P4592">
        <v>847</v>
      </c>
      <c r="Q4592">
        <v>3</v>
      </c>
      <c r="R4592">
        <v>120</v>
      </c>
      <c r="S4592">
        <v>0</v>
      </c>
      <c r="T4592">
        <v>140</v>
      </c>
      <c r="U4592">
        <v>0</v>
      </c>
      <c r="V4592">
        <v>1</v>
      </c>
      <c r="W4592" s="26">
        <v>0</v>
      </c>
      <c r="X4592" s="26">
        <v>180.63447054176933</v>
      </c>
      <c r="Y4592" s="26">
        <v>2.1726636749871449</v>
      </c>
      <c r="Z4592" s="26">
        <v>14.041408761869352</v>
      </c>
      <c r="AA4592" s="26">
        <v>0</v>
      </c>
      <c r="AB4592" s="26">
        <v>113.02057815993736</v>
      </c>
      <c r="AC4592" s="26">
        <v>0</v>
      </c>
      <c r="AD4592" s="26">
        <v>27.987624373716443</v>
      </c>
      <c r="AE4592" s="26">
        <v>337.85674551227964</v>
      </c>
    </row>
    <row r="4593" spans="1:31" x14ac:dyDescent="0.3">
      <c r="A4593">
        <v>2777144</v>
      </c>
      <c r="B4593">
        <v>1</v>
      </c>
      <c r="C4593" t="s">
        <v>81</v>
      </c>
      <c r="D4593" t="s">
        <v>128</v>
      </c>
      <c r="E4593" t="s">
        <v>141</v>
      </c>
      <c r="F4593" t="s">
        <v>12865</v>
      </c>
      <c r="G4593" t="s">
        <v>143</v>
      </c>
      <c r="H4593" t="s">
        <v>135</v>
      </c>
      <c r="I4593" t="s">
        <v>136</v>
      </c>
      <c r="J4593" t="s">
        <v>137</v>
      </c>
      <c r="K4593" t="s">
        <v>138</v>
      </c>
      <c r="L4593" t="s">
        <v>12866</v>
      </c>
      <c r="M4593" t="s">
        <v>12867</v>
      </c>
      <c r="N4593" s="26">
        <v>0.65972222199999997</v>
      </c>
      <c r="O4593">
        <v>0</v>
      </c>
      <c r="P4593">
        <v>302</v>
      </c>
      <c r="Q4593">
        <v>0</v>
      </c>
      <c r="R4593">
        <v>0</v>
      </c>
      <c r="S4593">
        <v>0</v>
      </c>
      <c r="T4593">
        <v>71</v>
      </c>
      <c r="U4593">
        <v>0</v>
      </c>
      <c r="V4593">
        <v>1</v>
      </c>
      <c r="W4593" s="26">
        <v>0</v>
      </c>
      <c r="X4593" s="26">
        <v>39.198114258710945</v>
      </c>
      <c r="Y4593" s="26">
        <v>0</v>
      </c>
      <c r="Z4593" s="26">
        <v>0</v>
      </c>
      <c r="AA4593" s="26">
        <v>0</v>
      </c>
      <c r="AB4593" s="26">
        <v>46.895393363345839</v>
      </c>
      <c r="AC4593" s="26">
        <v>0</v>
      </c>
      <c r="AD4593" s="26">
        <v>5.9327795400935797</v>
      </c>
      <c r="AE4593" s="26">
        <v>92.026287162150368</v>
      </c>
    </row>
    <row r="4594" spans="1:31" x14ac:dyDescent="0.3">
      <c r="A4594">
        <v>2777536</v>
      </c>
      <c r="B4594">
        <v>1</v>
      </c>
      <c r="C4594" t="s">
        <v>81</v>
      </c>
      <c r="D4594" t="s">
        <v>120</v>
      </c>
      <c r="E4594" t="s">
        <v>170</v>
      </c>
      <c r="F4594" t="s">
        <v>12868</v>
      </c>
      <c r="G4594" t="s">
        <v>204</v>
      </c>
      <c r="H4594" t="s">
        <v>135</v>
      </c>
      <c r="I4594" t="s">
        <v>136</v>
      </c>
      <c r="J4594" t="s">
        <v>137</v>
      </c>
      <c r="K4594" t="s">
        <v>138</v>
      </c>
      <c r="L4594" t="s">
        <v>12869</v>
      </c>
      <c r="M4594" t="s">
        <v>12870</v>
      </c>
      <c r="N4594" s="26">
        <v>1.3305555549999999</v>
      </c>
      <c r="O4594">
        <v>0</v>
      </c>
      <c r="P4594">
        <v>78</v>
      </c>
      <c r="Q4594">
        <v>0</v>
      </c>
      <c r="R4594">
        <v>3</v>
      </c>
      <c r="S4594">
        <v>0</v>
      </c>
      <c r="T4594">
        <v>10</v>
      </c>
      <c r="U4594">
        <v>0</v>
      </c>
      <c r="V4594">
        <v>0</v>
      </c>
      <c r="W4594" s="26">
        <v>0</v>
      </c>
      <c r="X4594" s="26">
        <v>14.276838320760984</v>
      </c>
      <c r="Y4594" s="26">
        <v>0</v>
      </c>
      <c r="Z4594" s="26">
        <v>0</v>
      </c>
      <c r="AA4594" s="26">
        <v>0</v>
      </c>
      <c r="AB4594" s="26">
        <v>5.6330127798968554</v>
      </c>
      <c r="AC4594" s="26">
        <v>0</v>
      </c>
      <c r="AD4594" s="26">
        <v>0</v>
      </c>
      <c r="AE4594" s="26">
        <v>19.909851100657839</v>
      </c>
    </row>
    <row r="4595" spans="1:31" x14ac:dyDescent="0.3">
      <c r="A4595">
        <v>2777287</v>
      </c>
      <c r="B4595">
        <v>1</v>
      </c>
      <c r="C4595" t="s">
        <v>80</v>
      </c>
      <c r="D4595" t="s">
        <v>100</v>
      </c>
      <c r="E4595" t="s">
        <v>132</v>
      </c>
      <c r="F4595" t="s">
        <v>12871</v>
      </c>
      <c r="G4595" t="s">
        <v>134</v>
      </c>
      <c r="H4595" t="s">
        <v>135</v>
      </c>
      <c r="I4595" t="s">
        <v>136</v>
      </c>
      <c r="J4595" t="s">
        <v>137</v>
      </c>
      <c r="K4595" t="s">
        <v>138</v>
      </c>
      <c r="L4595" t="s">
        <v>12872</v>
      </c>
      <c r="M4595" t="s">
        <v>12873</v>
      </c>
      <c r="N4595" s="26">
        <v>4.2313888879999997</v>
      </c>
      <c r="O4595">
        <v>0</v>
      </c>
      <c r="P4595">
        <v>3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 s="26">
        <v>0</v>
      </c>
      <c r="X4595" s="26">
        <v>2.6924516514716683</v>
      </c>
      <c r="Y4595" s="26">
        <v>0</v>
      </c>
      <c r="Z4595" s="26">
        <v>0</v>
      </c>
      <c r="AA4595" s="26">
        <v>0</v>
      </c>
      <c r="AB4595" s="26">
        <v>0</v>
      </c>
      <c r="AC4595" s="26">
        <v>0</v>
      </c>
      <c r="AD4595" s="26">
        <v>0</v>
      </c>
      <c r="AE4595" s="26">
        <v>2.6924516514716683</v>
      </c>
    </row>
    <row r="4596" spans="1:31" x14ac:dyDescent="0.3">
      <c r="A4596">
        <v>2777181</v>
      </c>
      <c r="B4596">
        <v>1</v>
      </c>
      <c r="C4596" t="s">
        <v>80</v>
      </c>
      <c r="D4596" t="s">
        <v>94</v>
      </c>
      <c r="E4596" t="s">
        <v>170</v>
      </c>
      <c r="F4596" t="s">
        <v>12874</v>
      </c>
      <c r="G4596" t="s">
        <v>143</v>
      </c>
      <c r="H4596" t="s">
        <v>135</v>
      </c>
      <c r="I4596" t="s">
        <v>136</v>
      </c>
      <c r="J4596" t="s">
        <v>137</v>
      </c>
      <c r="K4596" t="s">
        <v>138</v>
      </c>
      <c r="L4596" t="s">
        <v>12875</v>
      </c>
      <c r="M4596" t="s">
        <v>12876</v>
      </c>
      <c r="N4596" s="26">
        <v>0.72083333299999997</v>
      </c>
      <c r="O4596">
        <v>0</v>
      </c>
      <c r="P4596">
        <v>166</v>
      </c>
      <c r="Q4596">
        <v>0</v>
      </c>
      <c r="R4596">
        <v>0</v>
      </c>
      <c r="S4596">
        <v>0</v>
      </c>
      <c r="T4596">
        <v>9</v>
      </c>
      <c r="U4596">
        <v>0</v>
      </c>
      <c r="V4596">
        <v>0</v>
      </c>
      <c r="W4596" s="26">
        <v>0</v>
      </c>
      <c r="X4596" s="26">
        <v>32.773966235535049</v>
      </c>
      <c r="Y4596" s="26">
        <v>0</v>
      </c>
      <c r="Z4596" s="26">
        <v>0</v>
      </c>
      <c r="AA4596" s="26">
        <v>0</v>
      </c>
      <c r="AB4596" s="26">
        <v>12.115478003577509</v>
      </c>
      <c r="AC4596" s="26">
        <v>0</v>
      </c>
      <c r="AD4596" s="26">
        <v>0</v>
      </c>
      <c r="AE4596" s="26">
        <v>44.889444239112557</v>
      </c>
    </row>
    <row r="4597" spans="1:31" x14ac:dyDescent="0.3">
      <c r="A4597">
        <v>2777327</v>
      </c>
      <c r="B4597">
        <v>1</v>
      </c>
      <c r="C4597" t="s">
        <v>80</v>
      </c>
      <c r="D4597" t="s">
        <v>94</v>
      </c>
      <c r="E4597" t="s">
        <v>141</v>
      </c>
      <c r="F4597" t="s">
        <v>12877</v>
      </c>
      <c r="G4597" t="s">
        <v>303</v>
      </c>
      <c r="H4597" t="s">
        <v>135</v>
      </c>
      <c r="I4597" t="s">
        <v>136</v>
      </c>
      <c r="J4597" t="s">
        <v>137</v>
      </c>
      <c r="K4597" t="s">
        <v>138</v>
      </c>
      <c r="L4597" t="s">
        <v>12878</v>
      </c>
      <c r="M4597" t="s">
        <v>12879</v>
      </c>
      <c r="N4597" s="26">
        <v>3.3513888879999998</v>
      </c>
      <c r="O4597">
        <v>0</v>
      </c>
      <c r="P4597">
        <v>66</v>
      </c>
      <c r="Q4597">
        <v>0</v>
      </c>
      <c r="R4597">
        <v>5</v>
      </c>
      <c r="S4597">
        <v>0</v>
      </c>
      <c r="T4597">
        <v>9</v>
      </c>
      <c r="U4597">
        <v>0</v>
      </c>
      <c r="V4597">
        <v>0</v>
      </c>
      <c r="W4597" s="26">
        <v>0</v>
      </c>
      <c r="X4597" s="26">
        <v>27.32328292608387</v>
      </c>
      <c r="Y4597" s="26">
        <v>0</v>
      </c>
      <c r="Z4597" s="26">
        <v>1.2128879365688889</v>
      </c>
      <c r="AA4597" s="26">
        <v>0</v>
      </c>
      <c r="AB4597" s="26">
        <v>6.7338200456813944</v>
      </c>
      <c r="AC4597" s="26">
        <v>0</v>
      </c>
      <c r="AD4597" s="26">
        <v>0</v>
      </c>
      <c r="AE4597" s="26">
        <v>35.269990908334151</v>
      </c>
    </row>
    <row r="4598" spans="1:31" x14ac:dyDescent="0.3">
      <c r="A4598">
        <v>2777373</v>
      </c>
      <c r="B4598">
        <v>1</v>
      </c>
      <c r="C4598" t="s">
        <v>80</v>
      </c>
      <c r="D4598" t="s">
        <v>91</v>
      </c>
      <c r="E4598" t="s">
        <v>157</v>
      </c>
      <c r="F4598" t="s">
        <v>12880</v>
      </c>
      <c r="G4598" t="s">
        <v>159</v>
      </c>
      <c r="H4598" t="s">
        <v>149</v>
      </c>
      <c r="I4598" t="s">
        <v>136</v>
      </c>
      <c r="J4598" t="s">
        <v>137</v>
      </c>
      <c r="K4598" t="s">
        <v>138</v>
      </c>
      <c r="L4598" t="s">
        <v>12881</v>
      </c>
      <c r="M4598" t="s">
        <v>12882</v>
      </c>
      <c r="N4598" s="26">
        <v>0.12777777700000001</v>
      </c>
      <c r="O4598">
        <v>15</v>
      </c>
      <c r="P4598">
        <v>254</v>
      </c>
      <c r="Q4598">
        <v>25</v>
      </c>
      <c r="R4598">
        <v>87</v>
      </c>
      <c r="S4598">
        <v>17</v>
      </c>
      <c r="T4598">
        <v>238</v>
      </c>
      <c r="U4598">
        <v>1</v>
      </c>
      <c r="V4598">
        <v>0</v>
      </c>
      <c r="W4598" s="26">
        <v>2.3157393509977231</v>
      </c>
      <c r="X4598" s="26">
        <v>9.857531867680537</v>
      </c>
      <c r="Y4598" s="26">
        <v>1.3699496582401942</v>
      </c>
      <c r="Z4598" s="26">
        <v>1.8363838885062069</v>
      </c>
      <c r="AA4598" s="26">
        <v>36.714010682959866</v>
      </c>
      <c r="AB4598" s="26">
        <v>43.4020776412966</v>
      </c>
      <c r="AC4598" s="26">
        <v>7.7105864946870746</v>
      </c>
      <c r="AD4598" s="26">
        <v>0</v>
      </c>
      <c r="AE4598" s="26">
        <v>103.2062795843682</v>
      </c>
    </row>
    <row r="4599" spans="1:31" x14ac:dyDescent="0.3">
      <c r="A4599">
        <v>2777164</v>
      </c>
      <c r="B4599">
        <v>1</v>
      </c>
      <c r="C4599" t="s">
        <v>80</v>
      </c>
      <c r="D4599" t="s">
        <v>90</v>
      </c>
      <c r="E4599" t="s">
        <v>132</v>
      </c>
      <c r="F4599" t="s">
        <v>12883</v>
      </c>
      <c r="G4599" t="s">
        <v>197</v>
      </c>
      <c r="H4599" t="s">
        <v>135</v>
      </c>
      <c r="I4599" t="s">
        <v>136</v>
      </c>
      <c r="J4599" t="s">
        <v>137</v>
      </c>
      <c r="K4599" t="s">
        <v>138</v>
      </c>
      <c r="L4599" t="s">
        <v>12884</v>
      </c>
      <c r="M4599" t="s">
        <v>12885</v>
      </c>
      <c r="N4599" s="26">
        <v>2.4024999999999999</v>
      </c>
      <c r="O4599">
        <v>0</v>
      </c>
      <c r="P4599">
        <v>4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 s="26">
        <v>0</v>
      </c>
      <c r="X4599" s="26">
        <v>2.737560676829828</v>
      </c>
      <c r="Y4599" s="26">
        <v>0</v>
      </c>
      <c r="Z4599" s="26">
        <v>0</v>
      </c>
      <c r="AA4599" s="26">
        <v>0</v>
      </c>
      <c r="AB4599" s="26">
        <v>0</v>
      </c>
      <c r="AC4599" s="26">
        <v>0</v>
      </c>
      <c r="AD4599" s="26">
        <v>0</v>
      </c>
      <c r="AE4599" s="26">
        <v>2.737560676829828</v>
      </c>
    </row>
    <row r="4600" spans="1:31" x14ac:dyDescent="0.3">
      <c r="A4600">
        <v>2777367</v>
      </c>
      <c r="B4600">
        <v>1</v>
      </c>
      <c r="C4600" t="s">
        <v>81</v>
      </c>
      <c r="D4600" t="s">
        <v>120</v>
      </c>
      <c r="E4600" t="s">
        <v>152</v>
      </c>
      <c r="F4600" t="s">
        <v>4564</v>
      </c>
      <c r="G4600" t="s">
        <v>159</v>
      </c>
      <c r="H4600" t="s">
        <v>149</v>
      </c>
      <c r="I4600" t="s">
        <v>136</v>
      </c>
      <c r="J4600" t="s">
        <v>137</v>
      </c>
      <c r="K4600" t="s">
        <v>138</v>
      </c>
      <c r="L4600" t="s">
        <v>12886</v>
      </c>
      <c r="M4600" t="s">
        <v>12887</v>
      </c>
      <c r="N4600" s="26">
        <v>0.69444444400000005</v>
      </c>
      <c r="O4600">
        <v>2</v>
      </c>
      <c r="P4600">
        <v>95</v>
      </c>
      <c r="Q4600">
        <v>84</v>
      </c>
      <c r="R4600">
        <v>3</v>
      </c>
      <c r="S4600">
        <v>11</v>
      </c>
      <c r="T4600">
        <v>7</v>
      </c>
      <c r="U4600">
        <v>0</v>
      </c>
      <c r="V4600">
        <v>0</v>
      </c>
      <c r="W4600" s="26">
        <v>0.28337168333333335</v>
      </c>
      <c r="X4600" s="26">
        <v>18.922843027442084</v>
      </c>
      <c r="Y4600" s="26">
        <v>16.326646441950633</v>
      </c>
      <c r="Z4600" s="26">
        <v>0.25395555555555555</v>
      </c>
      <c r="AA4600" s="26">
        <v>105.2970376997</v>
      </c>
      <c r="AB4600" s="26">
        <v>4.1985800101109021</v>
      </c>
      <c r="AC4600" s="26">
        <v>0</v>
      </c>
      <c r="AD4600" s="26">
        <v>0</v>
      </c>
      <c r="AE4600" s="26">
        <v>145.28243441809252</v>
      </c>
    </row>
    <row r="4601" spans="1:31" x14ac:dyDescent="0.3">
      <c r="A4601">
        <v>2777221</v>
      </c>
      <c r="B4601">
        <v>1</v>
      </c>
      <c r="C4601" t="s">
        <v>80</v>
      </c>
      <c r="D4601" t="s">
        <v>93</v>
      </c>
      <c r="E4601" t="s">
        <v>157</v>
      </c>
      <c r="F4601" t="s">
        <v>12888</v>
      </c>
      <c r="G4601" t="s">
        <v>774</v>
      </c>
      <c r="H4601" t="s">
        <v>149</v>
      </c>
      <c r="I4601" t="s">
        <v>136</v>
      </c>
      <c r="J4601" t="s">
        <v>137</v>
      </c>
      <c r="K4601" t="s">
        <v>187</v>
      </c>
      <c r="L4601" t="s">
        <v>12889</v>
      </c>
      <c r="M4601" t="s">
        <v>12890</v>
      </c>
      <c r="N4601" s="26">
        <v>6.8944444440000003</v>
      </c>
      <c r="O4601">
        <v>0</v>
      </c>
      <c r="P4601">
        <v>9</v>
      </c>
      <c r="Q4601">
        <v>32</v>
      </c>
      <c r="R4601">
        <v>108</v>
      </c>
      <c r="S4601">
        <v>7</v>
      </c>
      <c r="T4601">
        <v>23</v>
      </c>
      <c r="U4601">
        <v>0</v>
      </c>
      <c r="V4601">
        <v>0</v>
      </c>
      <c r="W4601" s="26">
        <v>0</v>
      </c>
      <c r="X4601" s="26">
        <v>1.5795321243444445</v>
      </c>
      <c r="Y4601" s="26">
        <v>118.60086900061761</v>
      </c>
      <c r="Z4601" s="26">
        <v>19.933507797982884</v>
      </c>
      <c r="AA4601" s="26">
        <v>1534.4543220974904</v>
      </c>
      <c r="AB4601" s="26">
        <v>48.288591208503931</v>
      </c>
      <c r="AC4601" s="26">
        <v>0</v>
      </c>
      <c r="AD4601" s="26">
        <v>0</v>
      </c>
      <c r="AE4601" s="26">
        <v>1722.8568222289391</v>
      </c>
    </row>
    <row r="4602" spans="1:31" x14ac:dyDescent="0.3">
      <c r="A4602">
        <v>2777705</v>
      </c>
      <c r="B4602">
        <v>1</v>
      </c>
      <c r="C4602" t="s">
        <v>80</v>
      </c>
      <c r="D4602" t="s">
        <v>90</v>
      </c>
      <c r="E4602" t="s">
        <v>170</v>
      </c>
      <c r="F4602" t="s">
        <v>12891</v>
      </c>
      <c r="G4602" t="s">
        <v>204</v>
      </c>
      <c r="H4602" t="s">
        <v>135</v>
      </c>
      <c r="I4602" t="s">
        <v>136</v>
      </c>
      <c r="J4602" t="s">
        <v>137</v>
      </c>
      <c r="K4602" t="s">
        <v>138</v>
      </c>
      <c r="L4602" t="s">
        <v>12892</v>
      </c>
      <c r="M4602" t="s">
        <v>12893</v>
      </c>
      <c r="N4602" s="26">
        <v>1.621388888</v>
      </c>
      <c r="O4602">
        <v>0</v>
      </c>
      <c r="P4602">
        <v>48</v>
      </c>
      <c r="Q4602">
        <v>0</v>
      </c>
      <c r="R4602">
        <v>0</v>
      </c>
      <c r="S4602">
        <v>0</v>
      </c>
      <c r="T4602">
        <v>2</v>
      </c>
      <c r="U4602">
        <v>0</v>
      </c>
      <c r="V4602">
        <v>0</v>
      </c>
      <c r="W4602" s="26">
        <v>0</v>
      </c>
      <c r="X4602" s="26">
        <v>20.247322830021524</v>
      </c>
      <c r="Y4602" s="26">
        <v>0</v>
      </c>
      <c r="Z4602" s="26">
        <v>0</v>
      </c>
      <c r="AA4602" s="26">
        <v>0</v>
      </c>
      <c r="AB4602" s="26">
        <v>6.5140716168786222E-2</v>
      </c>
      <c r="AC4602" s="26">
        <v>0</v>
      </c>
      <c r="AD4602" s="26">
        <v>0</v>
      </c>
      <c r="AE4602" s="26">
        <v>20.312463546190312</v>
      </c>
    </row>
    <row r="4603" spans="1:31" x14ac:dyDescent="0.3">
      <c r="A4603">
        <v>2777559</v>
      </c>
      <c r="B4603">
        <v>1</v>
      </c>
      <c r="C4603" t="s">
        <v>80</v>
      </c>
      <c r="D4603" t="s">
        <v>98</v>
      </c>
      <c r="E4603" t="s">
        <v>146</v>
      </c>
      <c r="F4603" t="s">
        <v>12894</v>
      </c>
      <c r="G4603" t="s">
        <v>657</v>
      </c>
      <c r="H4603" t="s">
        <v>149</v>
      </c>
      <c r="I4603" t="s">
        <v>136</v>
      </c>
      <c r="J4603" t="s">
        <v>137</v>
      </c>
      <c r="K4603" t="s">
        <v>138</v>
      </c>
      <c r="L4603" t="s">
        <v>12895</v>
      </c>
      <c r="M4603" t="s">
        <v>12896</v>
      </c>
      <c r="N4603" s="26">
        <v>1.076944444</v>
      </c>
      <c r="O4603">
        <v>0</v>
      </c>
      <c r="P4603">
        <v>112</v>
      </c>
      <c r="Q4603">
        <v>0</v>
      </c>
      <c r="R4603">
        <v>16</v>
      </c>
      <c r="S4603">
        <v>0</v>
      </c>
      <c r="T4603">
        <v>13</v>
      </c>
      <c r="U4603">
        <v>0</v>
      </c>
      <c r="V4603">
        <v>0</v>
      </c>
      <c r="W4603" s="26">
        <v>0</v>
      </c>
      <c r="X4603" s="26">
        <v>44.21800064182888</v>
      </c>
      <c r="Y4603" s="26">
        <v>0</v>
      </c>
      <c r="Z4603" s="26">
        <v>8.4054838042842075</v>
      </c>
      <c r="AA4603" s="26">
        <v>0</v>
      </c>
      <c r="AB4603" s="26">
        <v>1.9869285146168345</v>
      </c>
      <c r="AC4603" s="26">
        <v>0</v>
      </c>
      <c r="AD4603" s="26">
        <v>0</v>
      </c>
      <c r="AE4603" s="26">
        <v>54.610412960729924</v>
      </c>
    </row>
    <row r="4604" spans="1:31" x14ac:dyDescent="0.3">
      <c r="A4604">
        <v>2777576</v>
      </c>
      <c r="B4604">
        <v>1</v>
      </c>
      <c r="C4604" t="s">
        <v>80</v>
      </c>
      <c r="D4604" t="s">
        <v>111</v>
      </c>
      <c r="E4604" t="s">
        <v>166</v>
      </c>
      <c r="F4604" t="s">
        <v>12897</v>
      </c>
      <c r="G4604" t="s">
        <v>425</v>
      </c>
      <c r="H4604" t="s">
        <v>135</v>
      </c>
      <c r="I4604" t="s">
        <v>136</v>
      </c>
      <c r="J4604" t="s">
        <v>137</v>
      </c>
      <c r="K4604" t="s">
        <v>138</v>
      </c>
      <c r="L4604" t="s">
        <v>12898</v>
      </c>
      <c r="M4604" t="s">
        <v>12899</v>
      </c>
      <c r="N4604" s="26">
        <v>3.4108333329999998</v>
      </c>
      <c r="O4604">
        <v>0</v>
      </c>
      <c r="P4604">
        <v>147</v>
      </c>
      <c r="Q4604">
        <v>0</v>
      </c>
      <c r="R4604">
        <v>0</v>
      </c>
      <c r="S4604">
        <v>0</v>
      </c>
      <c r="T4604">
        <v>3</v>
      </c>
      <c r="U4604">
        <v>0</v>
      </c>
      <c r="V4604">
        <v>0</v>
      </c>
      <c r="W4604" s="26">
        <v>0</v>
      </c>
      <c r="X4604" s="26">
        <v>117.57388999062557</v>
      </c>
      <c r="Y4604" s="26">
        <v>0</v>
      </c>
      <c r="Z4604" s="26">
        <v>0</v>
      </c>
      <c r="AA4604" s="26">
        <v>0</v>
      </c>
      <c r="AB4604" s="26">
        <v>1.7511199134876323</v>
      </c>
      <c r="AC4604" s="26">
        <v>0</v>
      </c>
      <c r="AD4604" s="26">
        <v>0</v>
      </c>
      <c r="AE4604" s="26">
        <v>119.3250099041132</v>
      </c>
    </row>
    <row r="4605" spans="1:31" x14ac:dyDescent="0.3">
      <c r="A4605">
        <v>2777055</v>
      </c>
      <c r="B4605">
        <v>1</v>
      </c>
      <c r="C4605" t="s">
        <v>81</v>
      </c>
      <c r="D4605" t="s">
        <v>128</v>
      </c>
      <c r="E4605" t="s">
        <v>132</v>
      </c>
      <c r="F4605" t="s">
        <v>12900</v>
      </c>
      <c r="G4605" t="s">
        <v>134</v>
      </c>
      <c r="H4605" t="s">
        <v>135</v>
      </c>
      <c r="I4605" t="s">
        <v>136</v>
      </c>
      <c r="J4605" t="s">
        <v>137</v>
      </c>
      <c r="K4605" t="s">
        <v>138</v>
      </c>
      <c r="L4605" t="s">
        <v>12901</v>
      </c>
      <c r="M4605" t="s">
        <v>12902</v>
      </c>
      <c r="N4605" s="26">
        <v>1.534444444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1</v>
      </c>
      <c r="U4605">
        <v>0</v>
      </c>
      <c r="V4605">
        <v>0</v>
      </c>
      <c r="W4605" s="26">
        <v>0</v>
      </c>
      <c r="X4605" s="26">
        <v>0</v>
      </c>
      <c r="Y4605" s="26">
        <v>0</v>
      </c>
      <c r="Z4605" s="26">
        <v>0</v>
      </c>
      <c r="AA4605" s="26">
        <v>0</v>
      </c>
      <c r="AB4605" s="26">
        <v>1.1592652425892964</v>
      </c>
      <c r="AC4605" s="26">
        <v>0</v>
      </c>
      <c r="AD4605" s="26">
        <v>0</v>
      </c>
      <c r="AE4605" s="26">
        <v>1.1592652425892964</v>
      </c>
    </row>
    <row r="4606" spans="1:31" x14ac:dyDescent="0.3">
      <c r="A4606">
        <v>2777035</v>
      </c>
      <c r="B4606">
        <v>1</v>
      </c>
      <c r="C4606" t="s">
        <v>80</v>
      </c>
      <c r="D4606" t="s">
        <v>82</v>
      </c>
      <c r="E4606" t="s">
        <v>132</v>
      </c>
      <c r="F4606" t="s">
        <v>4977</v>
      </c>
      <c r="G4606" t="s">
        <v>307</v>
      </c>
      <c r="H4606" t="s">
        <v>135</v>
      </c>
      <c r="I4606" t="s">
        <v>136</v>
      </c>
      <c r="J4606" t="s">
        <v>137</v>
      </c>
      <c r="K4606" t="s">
        <v>138</v>
      </c>
      <c r="L4606" t="s">
        <v>12903</v>
      </c>
      <c r="M4606" t="s">
        <v>12904</v>
      </c>
      <c r="N4606" s="26">
        <v>1.092222222</v>
      </c>
      <c r="O4606">
        <v>0</v>
      </c>
      <c r="P4606">
        <v>9</v>
      </c>
      <c r="Q4606">
        <v>0</v>
      </c>
      <c r="R4606">
        <v>0</v>
      </c>
      <c r="S4606">
        <v>0</v>
      </c>
      <c r="T4606">
        <v>10</v>
      </c>
      <c r="U4606">
        <v>0</v>
      </c>
      <c r="V4606">
        <v>0</v>
      </c>
      <c r="W4606" s="26">
        <v>0</v>
      </c>
      <c r="X4606" s="26">
        <v>4.0486380632742636</v>
      </c>
      <c r="Y4606" s="26">
        <v>0</v>
      </c>
      <c r="Z4606" s="26">
        <v>0</v>
      </c>
      <c r="AA4606" s="26">
        <v>0</v>
      </c>
      <c r="AB4606" s="26">
        <v>9.6498997083826765</v>
      </c>
      <c r="AC4606" s="26">
        <v>0</v>
      </c>
      <c r="AD4606" s="26">
        <v>0</v>
      </c>
      <c r="AE4606" s="26">
        <v>13.698537771656941</v>
      </c>
    </row>
    <row r="4607" spans="1:31" x14ac:dyDescent="0.3">
      <c r="A4607">
        <v>2777682</v>
      </c>
      <c r="B4607">
        <v>1</v>
      </c>
      <c r="C4607" t="s">
        <v>81</v>
      </c>
      <c r="D4607" t="s">
        <v>118</v>
      </c>
      <c r="E4607" t="s">
        <v>141</v>
      </c>
      <c r="F4607" t="s">
        <v>12905</v>
      </c>
      <c r="G4607" t="s">
        <v>143</v>
      </c>
      <c r="H4607" t="s">
        <v>135</v>
      </c>
      <c r="I4607" t="s">
        <v>136</v>
      </c>
      <c r="J4607" t="s">
        <v>137</v>
      </c>
      <c r="K4607" t="s">
        <v>138</v>
      </c>
      <c r="L4607" t="s">
        <v>12906</v>
      </c>
      <c r="M4607" t="s">
        <v>12907</v>
      </c>
      <c r="N4607" s="26">
        <v>0.51027777699999999</v>
      </c>
      <c r="O4607">
        <v>0</v>
      </c>
      <c r="P4607">
        <v>7</v>
      </c>
      <c r="Q4607">
        <v>0</v>
      </c>
      <c r="R4607">
        <v>4</v>
      </c>
      <c r="S4607">
        <v>0</v>
      </c>
      <c r="T4607">
        <v>3</v>
      </c>
      <c r="U4607">
        <v>0</v>
      </c>
      <c r="V4607">
        <v>0</v>
      </c>
      <c r="W4607" s="26">
        <v>0</v>
      </c>
      <c r="X4607" s="26">
        <v>0.58385227999270795</v>
      </c>
      <c r="Y4607" s="26">
        <v>0</v>
      </c>
      <c r="Z4607" s="26">
        <v>0</v>
      </c>
      <c r="AA4607" s="26">
        <v>0</v>
      </c>
      <c r="AB4607" s="26">
        <v>0.52170384017330462</v>
      </c>
      <c r="AC4607" s="26">
        <v>0</v>
      </c>
      <c r="AD4607" s="26">
        <v>0</v>
      </c>
      <c r="AE4607" s="26">
        <v>1.1055561201660127</v>
      </c>
    </row>
    <row r="4608" spans="1:31" x14ac:dyDescent="0.3">
      <c r="A4608">
        <v>2777141</v>
      </c>
      <c r="B4608">
        <v>1</v>
      </c>
      <c r="C4608" t="s">
        <v>80</v>
      </c>
      <c r="D4608" t="s">
        <v>90</v>
      </c>
      <c r="E4608" t="s">
        <v>132</v>
      </c>
      <c r="F4608" t="s">
        <v>12908</v>
      </c>
      <c r="G4608" t="s">
        <v>134</v>
      </c>
      <c r="H4608" t="s">
        <v>135</v>
      </c>
      <c r="I4608" t="s">
        <v>136</v>
      </c>
      <c r="J4608" t="s">
        <v>137</v>
      </c>
      <c r="K4608" t="s">
        <v>138</v>
      </c>
      <c r="L4608" t="s">
        <v>12909</v>
      </c>
      <c r="M4608" t="s">
        <v>12910</v>
      </c>
      <c r="N4608" s="26">
        <v>0.70138888799999999</v>
      </c>
      <c r="O4608">
        <v>0</v>
      </c>
      <c r="P4608">
        <v>4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 s="26">
        <v>0</v>
      </c>
      <c r="X4608" s="26">
        <v>0.30324414398988236</v>
      </c>
      <c r="Y4608" s="26">
        <v>0</v>
      </c>
      <c r="Z4608" s="26">
        <v>0</v>
      </c>
      <c r="AA4608" s="26">
        <v>0</v>
      </c>
      <c r="AB4608" s="26">
        <v>0</v>
      </c>
      <c r="AC4608" s="26">
        <v>0</v>
      </c>
      <c r="AD4608" s="26">
        <v>0</v>
      </c>
      <c r="AE4608" s="26">
        <v>0.30324414398988236</v>
      </c>
    </row>
    <row r="4609" spans="1:31" x14ac:dyDescent="0.3">
      <c r="A4609">
        <v>2777585</v>
      </c>
      <c r="B4609">
        <v>1</v>
      </c>
      <c r="C4609" t="s">
        <v>80</v>
      </c>
      <c r="D4609" t="s">
        <v>107</v>
      </c>
      <c r="E4609" t="s">
        <v>170</v>
      </c>
      <c r="F4609" t="s">
        <v>5128</v>
      </c>
      <c r="G4609" t="s">
        <v>143</v>
      </c>
      <c r="H4609" t="s">
        <v>135</v>
      </c>
      <c r="I4609" t="s">
        <v>136</v>
      </c>
      <c r="J4609" t="s">
        <v>137</v>
      </c>
      <c r="K4609" t="s">
        <v>138</v>
      </c>
      <c r="L4609" t="s">
        <v>12911</v>
      </c>
      <c r="M4609" t="s">
        <v>12912</v>
      </c>
      <c r="N4609" s="26">
        <v>0.50055555500000004</v>
      </c>
      <c r="O4609">
        <v>0</v>
      </c>
      <c r="P4609">
        <v>68</v>
      </c>
      <c r="Q4609">
        <v>0</v>
      </c>
      <c r="R4609">
        <v>2</v>
      </c>
      <c r="S4609">
        <v>0</v>
      </c>
      <c r="T4609">
        <v>8</v>
      </c>
      <c r="U4609">
        <v>0</v>
      </c>
      <c r="V4609">
        <v>0</v>
      </c>
      <c r="W4609" s="26">
        <v>0</v>
      </c>
      <c r="X4609" s="26">
        <v>5.4346059145102075</v>
      </c>
      <c r="Y4609" s="26">
        <v>0</v>
      </c>
      <c r="Z4609" s="26">
        <v>8.0112845320303008E-2</v>
      </c>
      <c r="AA4609" s="26">
        <v>0</v>
      </c>
      <c r="AB4609" s="26">
        <v>2.709605433701423</v>
      </c>
      <c r="AC4609" s="26">
        <v>0</v>
      </c>
      <c r="AD4609" s="26">
        <v>0</v>
      </c>
      <c r="AE4609" s="26">
        <v>8.2243241935319347</v>
      </c>
    </row>
    <row r="4610" spans="1:31" x14ac:dyDescent="0.3">
      <c r="A4610">
        <v>2777399</v>
      </c>
      <c r="B4610">
        <v>1</v>
      </c>
      <c r="C4610" t="s">
        <v>81</v>
      </c>
      <c r="D4610" t="s">
        <v>114</v>
      </c>
      <c r="E4610" t="s">
        <v>152</v>
      </c>
      <c r="F4610" t="s">
        <v>7877</v>
      </c>
      <c r="G4610" t="s">
        <v>159</v>
      </c>
      <c r="H4610" t="s">
        <v>149</v>
      </c>
      <c r="I4610" t="s">
        <v>136</v>
      </c>
      <c r="J4610" t="s">
        <v>137</v>
      </c>
      <c r="K4610" t="s">
        <v>138</v>
      </c>
      <c r="L4610" t="s">
        <v>12913</v>
      </c>
      <c r="M4610" t="s">
        <v>12914</v>
      </c>
      <c r="N4610" s="26">
        <v>9.8611111000000001E-2</v>
      </c>
      <c r="O4610">
        <v>21</v>
      </c>
      <c r="P4610">
        <v>5874</v>
      </c>
      <c r="Q4610">
        <v>9</v>
      </c>
      <c r="R4610">
        <v>311</v>
      </c>
      <c r="S4610">
        <v>22</v>
      </c>
      <c r="T4610">
        <v>504</v>
      </c>
      <c r="U4610">
        <v>0</v>
      </c>
      <c r="V4610">
        <v>0</v>
      </c>
      <c r="W4610" s="26">
        <v>0.39243642858741373</v>
      </c>
      <c r="X4610" s="26">
        <v>36.911359063849432</v>
      </c>
      <c r="Y4610" s="26">
        <v>2.5039144046283326</v>
      </c>
      <c r="Z4610" s="26">
        <v>8.6391734124807833</v>
      </c>
      <c r="AA4610" s="26">
        <v>8.6581252835630611</v>
      </c>
      <c r="AB4610" s="26">
        <v>14.938861257383703</v>
      </c>
      <c r="AC4610" s="26">
        <v>0</v>
      </c>
      <c r="AD4610" s="26">
        <v>0</v>
      </c>
      <c r="AE4610" s="26">
        <v>72.043869850492726</v>
      </c>
    </row>
    <row r="4611" spans="1:31" x14ac:dyDescent="0.3">
      <c r="A4611">
        <v>2777276</v>
      </c>
      <c r="B4611">
        <v>1</v>
      </c>
      <c r="C4611" t="s">
        <v>80</v>
      </c>
      <c r="D4611" t="s">
        <v>90</v>
      </c>
      <c r="E4611" t="s">
        <v>170</v>
      </c>
      <c r="F4611" t="s">
        <v>12915</v>
      </c>
      <c r="G4611" t="s">
        <v>143</v>
      </c>
      <c r="H4611" t="s">
        <v>135</v>
      </c>
      <c r="I4611" t="s">
        <v>136</v>
      </c>
      <c r="J4611" t="s">
        <v>137</v>
      </c>
      <c r="K4611" t="s">
        <v>138</v>
      </c>
      <c r="L4611" t="s">
        <v>12916</v>
      </c>
      <c r="M4611" t="s">
        <v>12917</v>
      </c>
      <c r="N4611" s="26">
        <v>0.73694444400000003</v>
      </c>
      <c r="O4611">
        <v>0</v>
      </c>
      <c r="P4611">
        <v>124</v>
      </c>
      <c r="Q4611">
        <v>0</v>
      </c>
      <c r="R4611">
        <v>0</v>
      </c>
      <c r="S4611">
        <v>0</v>
      </c>
      <c r="T4611">
        <v>12</v>
      </c>
      <c r="U4611">
        <v>0</v>
      </c>
      <c r="V4611">
        <v>0</v>
      </c>
      <c r="W4611" s="26">
        <v>0</v>
      </c>
      <c r="X4611" s="26">
        <v>26.156239616848794</v>
      </c>
      <c r="Y4611" s="26">
        <v>0</v>
      </c>
      <c r="Z4611" s="26">
        <v>0</v>
      </c>
      <c r="AA4611" s="26">
        <v>0</v>
      </c>
      <c r="AB4611" s="26">
        <v>6.4794278772119052</v>
      </c>
      <c r="AC4611" s="26">
        <v>0</v>
      </c>
      <c r="AD4611" s="26">
        <v>0</v>
      </c>
      <c r="AE4611" s="26">
        <v>32.635667494060698</v>
      </c>
    </row>
    <row r="4612" spans="1:31" x14ac:dyDescent="0.3">
      <c r="A4612">
        <v>2777270</v>
      </c>
      <c r="B4612">
        <v>1</v>
      </c>
      <c r="C4612" t="s">
        <v>80</v>
      </c>
      <c r="D4612" t="s">
        <v>83</v>
      </c>
      <c r="E4612" t="s">
        <v>146</v>
      </c>
      <c r="F4612" t="s">
        <v>12918</v>
      </c>
      <c r="G4612" t="s">
        <v>2474</v>
      </c>
      <c r="H4612" t="s">
        <v>149</v>
      </c>
      <c r="I4612" t="s">
        <v>136</v>
      </c>
      <c r="J4612" t="s">
        <v>137</v>
      </c>
      <c r="K4612" t="s">
        <v>138</v>
      </c>
      <c r="L4612" t="s">
        <v>12919</v>
      </c>
      <c r="M4612" t="s">
        <v>12920</v>
      </c>
      <c r="N4612" s="26">
        <v>9.5586111109999994</v>
      </c>
      <c r="O4612">
        <v>0</v>
      </c>
      <c r="P4612">
        <v>145</v>
      </c>
      <c r="Q4612">
        <v>0</v>
      </c>
      <c r="R4612">
        <v>1</v>
      </c>
      <c r="S4612">
        <v>24</v>
      </c>
      <c r="T4612">
        <v>22</v>
      </c>
      <c r="U4612">
        <v>10</v>
      </c>
      <c r="V4612">
        <v>4</v>
      </c>
      <c r="W4612" s="26">
        <v>0</v>
      </c>
      <c r="X4612" s="26">
        <v>490.62369518078538</v>
      </c>
      <c r="Y4612" s="26">
        <v>0</v>
      </c>
      <c r="Z4612" s="26">
        <v>23.457225751015145</v>
      </c>
      <c r="AA4612" s="26">
        <v>5638.1095285478768</v>
      </c>
      <c r="AB4612" s="26">
        <v>486.6435754118387</v>
      </c>
      <c r="AC4612" s="26">
        <v>3856.7493486684534</v>
      </c>
      <c r="AD4612" s="26">
        <v>1666.0992449946177</v>
      </c>
      <c r="AE4612" s="26">
        <v>12161.682618554587</v>
      </c>
    </row>
    <row r="4613" spans="1:31" x14ac:dyDescent="0.3">
      <c r="A4613">
        <v>2777416</v>
      </c>
      <c r="B4613">
        <v>1</v>
      </c>
      <c r="C4613" t="s">
        <v>81</v>
      </c>
      <c r="D4613" t="s">
        <v>127</v>
      </c>
      <c r="E4613" t="s">
        <v>157</v>
      </c>
      <c r="F4613" t="s">
        <v>12921</v>
      </c>
      <c r="G4613" t="s">
        <v>159</v>
      </c>
      <c r="H4613" t="s">
        <v>149</v>
      </c>
      <c r="I4613" t="s">
        <v>136</v>
      </c>
      <c r="J4613" t="s">
        <v>137</v>
      </c>
      <c r="K4613" t="s">
        <v>138</v>
      </c>
      <c r="L4613" t="s">
        <v>12922</v>
      </c>
      <c r="M4613" t="s">
        <v>12923</v>
      </c>
      <c r="N4613" s="26">
        <v>1.1469444440000001</v>
      </c>
      <c r="O4613">
        <v>0</v>
      </c>
      <c r="P4613">
        <v>5482</v>
      </c>
      <c r="Q4613">
        <v>0</v>
      </c>
      <c r="R4613">
        <v>14</v>
      </c>
      <c r="S4613">
        <v>0</v>
      </c>
      <c r="T4613">
        <v>304</v>
      </c>
      <c r="U4613">
        <v>0</v>
      </c>
      <c r="V4613">
        <v>0</v>
      </c>
      <c r="W4613" s="26">
        <v>0</v>
      </c>
      <c r="X4613" s="26">
        <v>1451.5571550991774</v>
      </c>
      <c r="Y4613" s="26">
        <v>0</v>
      </c>
      <c r="Z4613" s="26">
        <v>7.5645150266494356</v>
      </c>
      <c r="AA4613" s="26">
        <v>0</v>
      </c>
      <c r="AB4613" s="26">
        <v>265.66339219083341</v>
      </c>
      <c r="AC4613" s="26">
        <v>0</v>
      </c>
      <c r="AD4613" s="26">
        <v>0</v>
      </c>
      <c r="AE4613" s="26">
        <v>1724.7850623166601</v>
      </c>
    </row>
    <row r="4614" spans="1:31" x14ac:dyDescent="0.3">
      <c r="A4614">
        <v>2777462</v>
      </c>
      <c r="B4614">
        <v>1</v>
      </c>
      <c r="C4614" t="s">
        <v>80</v>
      </c>
      <c r="D4614" t="s">
        <v>91</v>
      </c>
      <c r="E4614" t="s">
        <v>157</v>
      </c>
      <c r="F4614" t="s">
        <v>12880</v>
      </c>
      <c r="G4614" t="s">
        <v>159</v>
      </c>
      <c r="H4614" t="s">
        <v>149</v>
      </c>
      <c r="I4614" t="s">
        <v>136</v>
      </c>
      <c r="J4614" t="s">
        <v>137</v>
      </c>
      <c r="K4614" t="s">
        <v>138</v>
      </c>
      <c r="L4614" t="s">
        <v>12924</v>
      </c>
      <c r="M4614" t="s">
        <v>12925</v>
      </c>
      <c r="N4614" s="26">
        <v>0.153888888</v>
      </c>
      <c r="O4614">
        <v>15</v>
      </c>
      <c r="P4614">
        <v>254</v>
      </c>
      <c r="Q4614">
        <v>25</v>
      </c>
      <c r="R4614">
        <v>87</v>
      </c>
      <c r="S4614">
        <v>17</v>
      </c>
      <c r="T4614">
        <v>238</v>
      </c>
      <c r="U4614">
        <v>1</v>
      </c>
      <c r="V4614">
        <v>0</v>
      </c>
      <c r="W4614" s="26">
        <v>2.9015434322019562</v>
      </c>
      <c r="X4614" s="26">
        <v>12.29243524178707</v>
      </c>
      <c r="Y4614" s="26">
        <v>1.6422760617639074</v>
      </c>
      <c r="Z4614" s="26">
        <v>2.1434560979705641</v>
      </c>
      <c r="AA4614" s="26">
        <v>41.803947825087988</v>
      </c>
      <c r="AB4614" s="26">
        <v>49.68571198060333</v>
      </c>
      <c r="AC4614" s="26">
        <v>8.8466508167378333</v>
      </c>
      <c r="AD4614" s="26">
        <v>0</v>
      </c>
      <c r="AE4614" s="26">
        <v>119.31602145615265</v>
      </c>
    </row>
    <row r="4615" spans="1:31" x14ac:dyDescent="0.3">
      <c r="A4615">
        <v>2777055</v>
      </c>
      <c r="B4615">
        <v>2</v>
      </c>
      <c r="C4615" t="s">
        <v>81</v>
      </c>
      <c r="D4615" t="s">
        <v>128</v>
      </c>
      <c r="E4615" t="s">
        <v>141</v>
      </c>
      <c r="F4615" t="s">
        <v>12865</v>
      </c>
      <c r="G4615" t="s">
        <v>134</v>
      </c>
      <c r="H4615" t="s">
        <v>135</v>
      </c>
      <c r="I4615" t="s">
        <v>136</v>
      </c>
      <c r="J4615" t="s">
        <v>137</v>
      </c>
      <c r="K4615" t="s">
        <v>138</v>
      </c>
      <c r="L4615" t="s">
        <v>12902</v>
      </c>
      <c r="M4615" t="s">
        <v>12926</v>
      </c>
      <c r="N4615" s="26">
        <v>0.32888888799999999</v>
      </c>
      <c r="O4615">
        <v>0</v>
      </c>
      <c r="P4615">
        <v>302</v>
      </c>
      <c r="Q4615">
        <v>0</v>
      </c>
      <c r="R4615">
        <v>0</v>
      </c>
      <c r="S4615">
        <v>0</v>
      </c>
      <c r="T4615">
        <v>71</v>
      </c>
      <c r="U4615">
        <v>0</v>
      </c>
      <c r="V4615">
        <v>1</v>
      </c>
      <c r="W4615" s="26">
        <v>0</v>
      </c>
      <c r="X4615" s="26">
        <v>17.951692189241843</v>
      </c>
      <c r="Y4615" s="26">
        <v>0</v>
      </c>
      <c r="Z4615" s="26">
        <v>0</v>
      </c>
      <c r="AA4615" s="26">
        <v>0</v>
      </c>
      <c r="AB4615" s="26">
        <v>12.912120401295882</v>
      </c>
      <c r="AC4615" s="26">
        <v>0</v>
      </c>
      <c r="AD4615" s="26">
        <v>1.3402732419659031</v>
      </c>
      <c r="AE4615" s="26">
        <v>32.20408583250363</v>
      </c>
    </row>
    <row r="4616" spans="1:31" x14ac:dyDescent="0.3">
      <c r="A4616">
        <v>2777173</v>
      </c>
      <c r="B4616">
        <v>1</v>
      </c>
      <c r="C4616" t="s">
        <v>80</v>
      </c>
      <c r="D4616" t="s">
        <v>94</v>
      </c>
      <c r="E4616" t="s">
        <v>157</v>
      </c>
      <c r="F4616" t="s">
        <v>977</v>
      </c>
      <c r="G4616" t="s">
        <v>159</v>
      </c>
      <c r="H4616" t="s">
        <v>149</v>
      </c>
      <c r="I4616" t="s">
        <v>136</v>
      </c>
      <c r="J4616" t="s">
        <v>137</v>
      </c>
      <c r="K4616" t="s">
        <v>138</v>
      </c>
      <c r="L4616" t="s">
        <v>12927</v>
      </c>
      <c r="M4616" t="s">
        <v>12928</v>
      </c>
      <c r="N4616" s="26">
        <v>0.2475</v>
      </c>
      <c r="O4616">
        <v>1</v>
      </c>
      <c r="P4616">
        <v>0</v>
      </c>
      <c r="Q4616">
        <v>0</v>
      </c>
      <c r="R4616">
        <v>0</v>
      </c>
      <c r="S4616">
        <v>3</v>
      </c>
      <c r="T4616">
        <v>0</v>
      </c>
      <c r="U4616">
        <v>0</v>
      </c>
      <c r="V4616">
        <v>0</v>
      </c>
      <c r="W4616" s="26">
        <v>5.9931670766550121E-2</v>
      </c>
      <c r="X4616" s="26">
        <v>0</v>
      </c>
      <c r="Y4616" s="26">
        <v>0</v>
      </c>
      <c r="Z4616" s="26">
        <v>0</v>
      </c>
      <c r="AA4616" s="26">
        <v>26.000818501391411</v>
      </c>
      <c r="AB4616" s="26">
        <v>0</v>
      </c>
      <c r="AC4616" s="26">
        <v>0</v>
      </c>
      <c r="AD4616" s="26">
        <v>0</v>
      </c>
      <c r="AE4616" s="26">
        <v>26.06075017215796</v>
      </c>
    </row>
    <row r="4617" spans="1:31" x14ac:dyDescent="0.3">
      <c r="A4617">
        <v>2777671</v>
      </c>
      <c r="B4617">
        <v>1</v>
      </c>
      <c r="C4617" t="s">
        <v>81</v>
      </c>
      <c r="D4617" t="s">
        <v>119</v>
      </c>
      <c r="E4617" t="s">
        <v>170</v>
      </c>
      <c r="F4617" t="s">
        <v>12929</v>
      </c>
      <c r="G4617" t="s">
        <v>143</v>
      </c>
      <c r="H4617" t="s">
        <v>135</v>
      </c>
      <c r="I4617" t="s">
        <v>136</v>
      </c>
      <c r="J4617" t="s">
        <v>137</v>
      </c>
      <c r="K4617" t="s">
        <v>138</v>
      </c>
      <c r="L4617" t="s">
        <v>12930</v>
      </c>
      <c r="M4617" t="s">
        <v>12931</v>
      </c>
      <c r="N4617" s="26">
        <v>0.96972222200000002</v>
      </c>
      <c r="O4617">
        <v>0</v>
      </c>
      <c r="P4617">
        <v>39</v>
      </c>
      <c r="Q4617">
        <v>0</v>
      </c>
      <c r="R4617">
        <v>0</v>
      </c>
      <c r="S4617">
        <v>0</v>
      </c>
      <c r="T4617">
        <v>6</v>
      </c>
      <c r="U4617">
        <v>0</v>
      </c>
      <c r="V4617">
        <v>0</v>
      </c>
      <c r="W4617" s="26">
        <v>0</v>
      </c>
      <c r="X4617" s="26">
        <v>5.8097149271822524</v>
      </c>
      <c r="Y4617" s="26">
        <v>0</v>
      </c>
      <c r="Z4617" s="26">
        <v>0</v>
      </c>
      <c r="AA4617" s="26">
        <v>0</v>
      </c>
      <c r="AB4617" s="26">
        <v>3.6710274376677781</v>
      </c>
      <c r="AC4617" s="26">
        <v>0</v>
      </c>
      <c r="AD4617" s="26">
        <v>0</v>
      </c>
      <c r="AE4617" s="26">
        <v>9.4807423648500304</v>
      </c>
    </row>
    <row r="4618" spans="1:31" x14ac:dyDescent="0.3">
      <c r="A4618">
        <v>2777499</v>
      </c>
      <c r="B4618">
        <v>1</v>
      </c>
      <c r="C4618" t="s">
        <v>80</v>
      </c>
      <c r="D4618" t="s">
        <v>104</v>
      </c>
      <c r="E4618" t="s">
        <v>166</v>
      </c>
      <c r="F4618" t="s">
        <v>12932</v>
      </c>
      <c r="G4618" t="s">
        <v>232</v>
      </c>
      <c r="H4618" t="s">
        <v>135</v>
      </c>
      <c r="I4618" t="s">
        <v>136</v>
      </c>
      <c r="J4618" t="s">
        <v>137</v>
      </c>
      <c r="K4618" t="s">
        <v>138</v>
      </c>
      <c r="L4618" t="s">
        <v>12933</v>
      </c>
      <c r="M4618" t="s">
        <v>12934</v>
      </c>
      <c r="N4618" s="26">
        <v>2.5355555550000002</v>
      </c>
      <c r="O4618">
        <v>0</v>
      </c>
      <c r="P4618">
        <v>7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 s="26">
        <v>0</v>
      </c>
      <c r="X4618" s="26">
        <v>7.1972031468021926</v>
      </c>
      <c r="Y4618" s="26">
        <v>0</v>
      </c>
      <c r="Z4618" s="26">
        <v>0</v>
      </c>
      <c r="AA4618" s="26">
        <v>0</v>
      </c>
      <c r="AB4618" s="26">
        <v>0</v>
      </c>
      <c r="AC4618" s="26">
        <v>0</v>
      </c>
      <c r="AD4618" s="26">
        <v>0</v>
      </c>
      <c r="AE4618" s="26">
        <v>7.1972031468021926</v>
      </c>
    </row>
    <row r="4619" spans="1:31" x14ac:dyDescent="0.3">
      <c r="A4619">
        <v>2777150</v>
      </c>
      <c r="B4619">
        <v>1</v>
      </c>
      <c r="C4619" t="s">
        <v>80</v>
      </c>
      <c r="D4619" t="s">
        <v>99</v>
      </c>
      <c r="E4619" t="s">
        <v>141</v>
      </c>
      <c r="F4619" t="s">
        <v>6682</v>
      </c>
      <c r="G4619" t="s">
        <v>186</v>
      </c>
      <c r="H4619" t="s">
        <v>135</v>
      </c>
      <c r="I4619" t="s">
        <v>136</v>
      </c>
      <c r="J4619" t="s">
        <v>137</v>
      </c>
      <c r="K4619" t="s">
        <v>187</v>
      </c>
      <c r="L4619" t="s">
        <v>12935</v>
      </c>
      <c r="M4619" t="s">
        <v>12936</v>
      </c>
      <c r="N4619" s="26">
        <v>7.2938888879999997</v>
      </c>
      <c r="O4619">
        <v>0</v>
      </c>
      <c r="P4619">
        <v>65</v>
      </c>
      <c r="Q4619">
        <v>0</v>
      </c>
      <c r="R4619">
        <v>1</v>
      </c>
      <c r="S4619">
        <v>0</v>
      </c>
      <c r="T4619">
        <v>6</v>
      </c>
      <c r="U4619">
        <v>0</v>
      </c>
      <c r="V4619">
        <v>1</v>
      </c>
      <c r="W4619" s="26">
        <v>0</v>
      </c>
      <c r="X4619" s="26">
        <v>80.659998181121978</v>
      </c>
      <c r="Y4619" s="26">
        <v>0</v>
      </c>
      <c r="Z4619" s="26">
        <v>0</v>
      </c>
      <c r="AA4619" s="26">
        <v>0</v>
      </c>
      <c r="AB4619" s="26">
        <v>15.307175710278248</v>
      </c>
      <c r="AC4619" s="26">
        <v>0</v>
      </c>
      <c r="AD4619" s="26">
        <v>34.500350345892343</v>
      </c>
      <c r="AE4619" s="26">
        <v>130.46752423729257</v>
      </c>
    </row>
    <row r="4620" spans="1:31" x14ac:dyDescent="0.3">
      <c r="A4620">
        <v>2777548</v>
      </c>
      <c r="B4620">
        <v>1</v>
      </c>
      <c r="C4620" t="s">
        <v>80</v>
      </c>
      <c r="D4620" t="s">
        <v>95</v>
      </c>
      <c r="E4620" t="s">
        <v>170</v>
      </c>
      <c r="F4620" t="s">
        <v>12937</v>
      </c>
      <c r="G4620" t="s">
        <v>143</v>
      </c>
      <c r="H4620" t="s">
        <v>135</v>
      </c>
      <c r="I4620" t="s">
        <v>136</v>
      </c>
      <c r="J4620" t="s">
        <v>137</v>
      </c>
      <c r="K4620" t="s">
        <v>138</v>
      </c>
      <c r="L4620" t="s">
        <v>12938</v>
      </c>
      <c r="M4620" t="s">
        <v>12939</v>
      </c>
      <c r="N4620" s="26">
        <v>0.53583333300000002</v>
      </c>
      <c r="O4620">
        <v>0</v>
      </c>
      <c r="P4620">
        <v>39</v>
      </c>
      <c r="Q4620">
        <v>0</v>
      </c>
      <c r="R4620">
        <v>0</v>
      </c>
      <c r="S4620">
        <v>0</v>
      </c>
      <c r="T4620">
        <v>1</v>
      </c>
      <c r="U4620">
        <v>0</v>
      </c>
      <c r="V4620">
        <v>0</v>
      </c>
      <c r="W4620" s="26">
        <v>0</v>
      </c>
      <c r="X4620" s="26">
        <v>3.5162412944277852</v>
      </c>
      <c r="Y4620" s="26">
        <v>0</v>
      </c>
      <c r="Z4620" s="26">
        <v>0</v>
      </c>
      <c r="AA4620" s="26">
        <v>0</v>
      </c>
      <c r="AB4620" s="26">
        <v>1.9191847987166253E-2</v>
      </c>
      <c r="AC4620" s="26">
        <v>0</v>
      </c>
      <c r="AD4620" s="26">
        <v>0</v>
      </c>
      <c r="AE4620" s="26">
        <v>3.5354331424149517</v>
      </c>
    </row>
    <row r="4621" spans="1:31" x14ac:dyDescent="0.3">
      <c r="A4621">
        <v>2777087</v>
      </c>
      <c r="B4621">
        <v>1</v>
      </c>
      <c r="C4621" t="s">
        <v>80</v>
      </c>
      <c r="D4621" t="s">
        <v>103</v>
      </c>
      <c r="E4621" t="s">
        <v>170</v>
      </c>
      <c r="F4621" t="s">
        <v>12940</v>
      </c>
      <c r="G4621" t="s">
        <v>204</v>
      </c>
      <c r="H4621" t="s">
        <v>135</v>
      </c>
      <c r="I4621" t="s">
        <v>136</v>
      </c>
      <c r="J4621" t="s">
        <v>137</v>
      </c>
      <c r="K4621" t="s">
        <v>138</v>
      </c>
      <c r="L4621" t="s">
        <v>12941</v>
      </c>
      <c r="M4621" t="s">
        <v>12942</v>
      </c>
      <c r="N4621" s="26">
        <v>5.4133333329999997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3</v>
      </c>
      <c r="U4621">
        <v>0</v>
      </c>
      <c r="V4621">
        <v>0</v>
      </c>
      <c r="W4621" s="26">
        <v>0</v>
      </c>
      <c r="X4621" s="26">
        <v>0</v>
      </c>
      <c r="Y4621" s="26">
        <v>0</v>
      </c>
      <c r="Z4621" s="26">
        <v>0</v>
      </c>
      <c r="AA4621" s="26">
        <v>0</v>
      </c>
      <c r="AB4621" s="26">
        <v>28.835150849797508</v>
      </c>
      <c r="AC4621" s="26">
        <v>0</v>
      </c>
      <c r="AD4621" s="26">
        <v>0</v>
      </c>
      <c r="AE4621" s="26">
        <v>28.835150849797508</v>
      </c>
    </row>
    <row r="4622" spans="1:31" x14ac:dyDescent="0.3">
      <c r="A4622">
        <v>2777419</v>
      </c>
      <c r="B4622">
        <v>1</v>
      </c>
      <c r="C4622" t="s">
        <v>80</v>
      </c>
      <c r="D4622" t="s">
        <v>95</v>
      </c>
      <c r="E4622" t="s">
        <v>170</v>
      </c>
      <c r="F4622" t="s">
        <v>12943</v>
      </c>
      <c r="G4622" t="s">
        <v>143</v>
      </c>
      <c r="H4622" t="s">
        <v>135</v>
      </c>
      <c r="I4622" t="s">
        <v>136</v>
      </c>
      <c r="J4622" t="s">
        <v>137</v>
      </c>
      <c r="K4622" t="s">
        <v>138</v>
      </c>
      <c r="L4622" t="s">
        <v>12944</v>
      </c>
      <c r="M4622" t="s">
        <v>12945</v>
      </c>
      <c r="N4622" s="26">
        <v>1.1286111109999999</v>
      </c>
      <c r="O4622">
        <v>0</v>
      </c>
      <c r="P4622">
        <v>299</v>
      </c>
      <c r="Q4622">
        <v>0</v>
      </c>
      <c r="R4622">
        <v>0</v>
      </c>
      <c r="S4622">
        <v>0</v>
      </c>
      <c r="T4622">
        <v>15</v>
      </c>
      <c r="U4622">
        <v>0</v>
      </c>
      <c r="V4622">
        <v>0</v>
      </c>
      <c r="W4622" s="26">
        <v>0</v>
      </c>
      <c r="X4622" s="26">
        <v>73.620600695706713</v>
      </c>
      <c r="Y4622" s="26">
        <v>0</v>
      </c>
      <c r="Z4622" s="26">
        <v>0</v>
      </c>
      <c r="AA4622" s="26">
        <v>0</v>
      </c>
      <c r="AB4622" s="26">
        <v>5.0080115196468391</v>
      </c>
      <c r="AC4622" s="26">
        <v>0</v>
      </c>
      <c r="AD4622" s="26">
        <v>0</v>
      </c>
      <c r="AE4622" s="26">
        <v>78.628612215353556</v>
      </c>
    </row>
    <row r="4623" spans="1:31" x14ac:dyDescent="0.3">
      <c r="A4623">
        <v>2777256</v>
      </c>
      <c r="B4623">
        <v>1</v>
      </c>
      <c r="C4623" t="s">
        <v>80</v>
      </c>
      <c r="D4623" t="s">
        <v>103</v>
      </c>
      <c r="E4623" t="s">
        <v>152</v>
      </c>
      <c r="F4623" t="s">
        <v>12946</v>
      </c>
      <c r="G4623" t="s">
        <v>159</v>
      </c>
      <c r="H4623" t="s">
        <v>149</v>
      </c>
      <c r="I4623" t="s">
        <v>136</v>
      </c>
      <c r="J4623" t="s">
        <v>137</v>
      </c>
      <c r="K4623" t="s">
        <v>138</v>
      </c>
      <c r="L4623" t="s">
        <v>12947</v>
      </c>
      <c r="M4623" t="s">
        <v>12948</v>
      </c>
      <c r="N4623" s="26">
        <v>0.50416666600000004</v>
      </c>
      <c r="O4623">
        <v>0</v>
      </c>
      <c r="P4623">
        <v>0</v>
      </c>
      <c r="Q4623">
        <v>0</v>
      </c>
      <c r="R4623">
        <v>0</v>
      </c>
      <c r="S4623">
        <v>7</v>
      </c>
      <c r="T4623">
        <v>0</v>
      </c>
      <c r="U4623">
        <v>3</v>
      </c>
      <c r="V4623">
        <v>0</v>
      </c>
      <c r="W4623" s="26">
        <v>0</v>
      </c>
      <c r="X4623" s="26">
        <v>0</v>
      </c>
      <c r="Y4623" s="26">
        <v>0</v>
      </c>
      <c r="Z4623" s="26">
        <v>0</v>
      </c>
      <c r="AA4623" s="26">
        <v>21.628078215506235</v>
      </c>
      <c r="AB4623" s="26">
        <v>0</v>
      </c>
      <c r="AC4623" s="26">
        <v>703.60940970496972</v>
      </c>
      <c r="AD4623" s="26">
        <v>0</v>
      </c>
      <c r="AE4623" s="26">
        <v>725.23748792047593</v>
      </c>
    </row>
    <row r="4624" spans="1:31" x14ac:dyDescent="0.3">
      <c r="A4624">
        <v>2777273</v>
      </c>
      <c r="B4624">
        <v>1</v>
      </c>
      <c r="C4624" t="s">
        <v>80</v>
      </c>
      <c r="D4624" t="s">
        <v>88</v>
      </c>
      <c r="E4624" t="s">
        <v>132</v>
      </c>
      <c r="F4624" t="s">
        <v>12949</v>
      </c>
      <c r="G4624" t="s">
        <v>134</v>
      </c>
      <c r="H4624" t="s">
        <v>135</v>
      </c>
      <c r="I4624" t="s">
        <v>136</v>
      </c>
      <c r="J4624" t="s">
        <v>137</v>
      </c>
      <c r="K4624" t="s">
        <v>138</v>
      </c>
      <c r="L4624" t="s">
        <v>12950</v>
      </c>
      <c r="M4624" t="s">
        <v>12951</v>
      </c>
      <c r="N4624" s="26">
        <v>5.5411111110000002</v>
      </c>
      <c r="O4624">
        <v>0</v>
      </c>
      <c r="P4624">
        <v>2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 s="26">
        <v>0</v>
      </c>
      <c r="X4624" s="26">
        <v>0.55119309032884412</v>
      </c>
      <c r="Y4624" s="26">
        <v>0</v>
      </c>
      <c r="Z4624" s="26">
        <v>0</v>
      </c>
      <c r="AA4624" s="26">
        <v>0</v>
      </c>
      <c r="AB4624" s="26">
        <v>0</v>
      </c>
      <c r="AC4624" s="26">
        <v>0</v>
      </c>
      <c r="AD4624" s="26">
        <v>0</v>
      </c>
      <c r="AE4624" s="26">
        <v>0.55119309032884412</v>
      </c>
    </row>
    <row r="4625" spans="1:31" x14ac:dyDescent="0.3">
      <c r="A4625">
        <v>2777402</v>
      </c>
      <c r="B4625">
        <v>1</v>
      </c>
      <c r="C4625" t="s">
        <v>80</v>
      </c>
      <c r="D4625" t="s">
        <v>95</v>
      </c>
      <c r="E4625" t="s">
        <v>132</v>
      </c>
      <c r="F4625" t="s">
        <v>12952</v>
      </c>
      <c r="G4625" t="s">
        <v>197</v>
      </c>
      <c r="H4625" t="s">
        <v>135</v>
      </c>
      <c r="I4625" t="s">
        <v>136</v>
      </c>
      <c r="J4625" t="s">
        <v>137</v>
      </c>
      <c r="K4625" t="s">
        <v>138</v>
      </c>
      <c r="L4625" t="s">
        <v>12953</v>
      </c>
      <c r="M4625" t="s">
        <v>12954</v>
      </c>
      <c r="N4625" s="26">
        <v>3.130833333</v>
      </c>
      <c r="O4625">
        <v>0</v>
      </c>
      <c r="P4625">
        <v>1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 s="26">
        <v>0</v>
      </c>
      <c r="X4625" s="26">
        <v>0.72993481183666664</v>
      </c>
      <c r="Y4625" s="26">
        <v>0</v>
      </c>
      <c r="Z4625" s="26">
        <v>0</v>
      </c>
      <c r="AA4625" s="26">
        <v>0</v>
      </c>
      <c r="AB4625" s="26">
        <v>0</v>
      </c>
      <c r="AC4625" s="26">
        <v>0</v>
      </c>
      <c r="AD4625" s="26">
        <v>0</v>
      </c>
      <c r="AE4625" s="26">
        <v>0.72993481183666664</v>
      </c>
    </row>
    <row r="4626" spans="1:31" x14ac:dyDescent="0.3">
      <c r="A4626">
        <v>2777210</v>
      </c>
      <c r="B4626">
        <v>1</v>
      </c>
      <c r="C4626" t="s">
        <v>80</v>
      </c>
      <c r="D4626" t="s">
        <v>90</v>
      </c>
      <c r="E4626" t="s">
        <v>132</v>
      </c>
      <c r="F4626" t="s">
        <v>10322</v>
      </c>
      <c r="G4626" t="s">
        <v>134</v>
      </c>
      <c r="H4626" t="s">
        <v>135</v>
      </c>
      <c r="I4626" t="s">
        <v>136</v>
      </c>
      <c r="J4626" t="s">
        <v>137</v>
      </c>
      <c r="K4626" t="s">
        <v>138</v>
      </c>
      <c r="L4626" t="s">
        <v>12955</v>
      </c>
      <c r="M4626" t="s">
        <v>12956</v>
      </c>
      <c r="N4626" s="26">
        <v>3.4705555549999998</v>
      </c>
      <c r="O4626">
        <v>0</v>
      </c>
      <c r="P4626">
        <v>11</v>
      </c>
      <c r="Q4626">
        <v>0</v>
      </c>
      <c r="R4626">
        <v>0</v>
      </c>
      <c r="S4626">
        <v>0</v>
      </c>
      <c r="T4626">
        <v>1</v>
      </c>
      <c r="U4626">
        <v>0</v>
      </c>
      <c r="V4626">
        <v>0</v>
      </c>
      <c r="W4626" s="26">
        <v>0</v>
      </c>
      <c r="X4626" s="26">
        <v>8.5885902976343385</v>
      </c>
      <c r="Y4626" s="26">
        <v>0</v>
      </c>
      <c r="Z4626" s="26">
        <v>0</v>
      </c>
      <c r="AA4626" s="26">
        <v>0</v>
      </c>
      <c r="AB4626" s="26">
        <v>6.1840437956700001</v>
      </c>
      <c r="AC4626" s="26">
        <v>0</v>
      </c>
      <c r="AD4626" s="26">
        <v>0</v>
      </c>
      <c r="AE4626" s="26">
        <v>14.772634093304339</v>
      </c>
    </row>
    <row r="4627" spans="1:31" x14ac:dyDescent="0.3">
      <c r="A4627">
        <v>2777356</v>
      </c>
      <c r="B4627">
        <v>1</v>
      </c>
      <c r="C4627" t="s">
        <v>80</v>
      </c>
      <c r="D4627" t="s">
        <v>94</v>
      </c>
      <c r="E4627" t="s">
        <v>170</v>
      </c>
      <c r="F4627" t="s">
        <v>12957</v>
      </c>
      <c r="G4627" t="s">
        <v>303</v>
      </c>
      <c r="H4627" t="s">
        <v>135</v>
      </c>
      <c r="I4627" t="s">
        <v>136</v>
      </c>
      <c r="J4627" t="s">
        <v>137</v>
      </c>
      <c r="K4627" t="s">
        <v>138</v>
      </c>
      <c r="L4627" t="s">
        <v>12958</v>
      </c>
      <c r="M4627" t="s">
        <v>12959</v>
      </c>
      <c r="N4627" s="26">
        <v>6.1349999999999998</v>
      </c>
      <c r="O4627">
        <v>0</v>
      </c>
      <c r="P4627">
        <v>18</v>
      </c>
      <c r="Q4627">
        <v>0</v>
      </c>
      <c r="R4627">
        <v>1</v>
      </c>
      <c r="S4627">
        <v>0</v>
      </c>
      <c r="T4627">
        <v>13</v>
      </c>
      <c r="U4627">
        <v>0</v>
      </c>
      <c r="V4627">
        <v>0</v>
      </c>
      <c r="W4627" s="26">
        <v>0</v>
      </c>
      <c r="X4627" s="26">
        <v>16.773161527097734</v>
      </c>
      <c r="Y4627" s="26">
        <v>0</v>
      </c>
      <c r="Z4627" s="26">
        <v>0</v>
      </c>
      <c r="AA4627" s="26">
        <v>0</v>
      </c>
      <c r="AB4627" s="26">
        <v>48.037592276997621</v>
      </c>
      <c r="AC4627" s="26">
        <v>0</v>
      </c>
      <c r="AD4627" s="26">
        <v>0</v>
      </c>
      <c r="AE4627" s="26">
        <v>64.810753804095356</v>
      </c>
    </row>
    <row r="4628" spans="1:31" x14ac:dyDescent="0.3">
      <c r="A4628">
        <v>2777668</v>
      </c>
      <c r="B4628">
        <v>1</v>
      </c>
      <c r="C4628" t="s">
        <v>80</v>
      </c>
      <c r="D4628" t="s">
        <v>88</v>
      </c>
      <c r="E4628" t="s">
        <v>132</v>
      </c>
      <c r="F4628" t="s">
        <v>10252</v>
      </c>
      <c r="G4628" t="s">
        <v>134</v>
      </c>
      <c r="H4628" t="s">
        <v>135</v>
      </c>
      <c r="I4628" t="s">
        <v>136</v>
      </c>
      <c r="J4628" t="s">
        <v>137</v>
      </c>
      <c r="K4628" t="s">
        <v>138</v>
      </c>
      <c r="L4628" t="s">
        <v>12960</v>
      </c>
      <c r="M4628" t="s">
        <v>12961</v>
      </c>
      <c r="N4628" s="26">
        <v>3.2916666659999998</v>
      </c>
      <c r="O4628">
        <v>0</v>
      </c>
      <c r="P4628">
        <v>6</v>
      </c>
      <c r="Q4628">
        <v>0</v>
      </c>
      <c r="R4628">
        <v>0</v>
      </c>
      <c r="S4628">
        <v>0</v>
      </c>
      <c r="T4628">
        <v>2</v>
      </c>
      <c r="U4628">
        <v>0</v>
      </c>
      <c r="V4628">
        <v>0</v>
      </c>
      <c r="W4628" s="26">
        <v>0</v>
      </c>
      <c r="X4628" s="26">
        <v>7.0759140135469911</v>
      </c>
      <c r="Y4628" s="26">
        <v>0</v>
      </c>
      <c r="Z4628" s="26">
        <v>0</v>
      </c>
      <c r="AA4628" s="26">
        <v>0</v>
      </c>
      <c r="AB4628" s="26">
        <v>0.19037199415908798</v>
      </c>
      <c r="AC4628" s="26">
        <v>0</v>
      </c>
      <c r="AD4628" s="26">
        <v>0</v>
      </c>
      <c r="AE4628" s="26">
        <v>7.2662860077060794</v>
      </c>
    </row>
    <row r="4629" spans="1:31" x14ac:dyDescent="0.3">
      <c r="A4629">
        <v>2777525</v>
      </c>
      <c r="B4629">
        <v>1</v>
      </c>
      <c r="C4629" t="s">
        <v>81</v>
      </c>
      <c r="D4629" t="s">
        <v>112</v>
      </c>
      <c r="E4629" t="s">
        <v>132</v>
      </c>
      <c r="F4629" t="s">
        <v>12962</v>
      </c>
      <c r="G4629" t="s">
        <v>197</v>
      </c>
      <c r="H4629" t="s">
        <v>135</v>
      </c>
      <c r="I4629" t="s">
        <v>136</v>
      </c>
      <c r="J4629" t="s">
        <v>137</v>
      </c>
      <c r="K4629" t="s">
        <v>138</v>
      </c>
      <c r="L4629" t="s">
        <v>12963</v>
      </c>
      <c r="M4629" t="s">
        <v>12964</v>
      </c>
      <c r="N4629" s="26">
        <v>0.97388888799999995</v>
      </c>
      <c r="O4629">
        <v>0</v>
      </c>
      <c r="P4629">
        <v>2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 s="26">
        <v>0</v>
      </c>
      <c r="X4629" s="26">
        <v>0.54059415669541044</v>
      </c>
      <c r="Y4629" s="26">
        <v>0</v>
      </c>
      <c r="Z4629" s="26">
        <v>0</v>
      </c>
      <c r="AA4629" s="26">
        <v>0</v>
      </c>
      <c r="AB4629" s="26">
        <v>0</v>
      </c>
      <c r="AC4629" s="26">
        <v>0</v>
      </c>
      <c r="AD4629" s="26">
        <v>0</v>
      </c>
      <c r="AE4629" s="26">
        <v>0.54059415669541044</v>
      </c>
    </row>
    <row r="4630" spans="1:31" x14ac:dyDescent="0.3">
      <c r="A4630">
        <v>2777147</v>
      </c>
      <c r="B4630">
        <v>1</v>
      </c>
      <c r="C4630" t="s">
        <v>80</v>
      </c>
      <c r="D4630" t="s">
        <v>101</v>
      </c>
      <c r="E4630" t="s">
        <v>141</v>
      </c>
      <c r="F4630" t="s">
        <v>12965</v>
      </c>
      <c r="G4630" t="s">
        <v>344</v>
      </c>
      <c r="H4630" t="s">
        <v>135</v>
      </c>
      <c r="I4630" t="s">
        <v>136</v>
      </c>
      <c r="J4630" t="s">
        <v>137</v>
      </c>
      <c r="K4630" t="s">
        <v>138</v>
      </c>
      <c r="L4630" t="s">
        <v>12966</v>
      </c>
      <c r="M4630" t="s">
        <v>12967</v>
      </c>
      <c r="N4630" s="26">
        <v>3.4841666660000001</v>
      </c>
      <c r="O4630">
        <v>0</v>
      </c>
      <c r="P4630">
        <v>135</v>
      </c>
      <c r="Q4630">
        <v>0</v>
      </c>
      <c r="R4630">
        <v>0</v>
      </c>
      <c r="S4630">
        <v>0</v>
      </c>
      <c r="T4630">
        <v>9</v>
      </c>
      <c r="U4630">
        <v>0</v>
      </c>
      <c r="V4630">
        <v>0</v>
      </c>
      <c r="W4630" s="26">
        <v>0</v>
      </c>
      <c r="X4630" s="26">
        <v>62.227077948267691</v>
      </c>
      <c r="Y4630" s="26">
        <v>0</v>
      </c>
      <c r="Z4630" s="26">
        <v>0</v>
      </c>
      <c r="AA4630" s="26">
        <v>0</v>
      </c>
      <c r="AB4630" s="26">
        <v>22.68450659976709</v>
      </c>
      <c r="AC4630" s="26">
        <v>0</v>
      </c>
      <c r="AD4630" s="26">
        <v>0</v>
      </c>
      <c r="AE4630" s="26">
        <v>84.911584548034782</v>
      </c>
    </row>
    <row r="4631" spans="1:31" x14ac:dyDescent="0.3">
      <c r="A4631">
        <v>2777127</v>
      </c>
      <c r="B4631">
        <v>1</v>
      </c>
      <c r="C4631" t="s">
        <v>80</v>
      </c>
      <c r="D4631" t="s">
        <v>94</v>
      </c>
      <c r="E4631" t="s">
        <v>157</v>
      </c>
      <c r="F4631" t="s">
        <v>12968</v>
      </c>
      <c r="G4631" t="s">
        <v>159</v>
      </c>
      <c r="H4631" t="s">
        <v>149</v>
      </c>
      <c r="I4631" t="s">
        <v>136</v>
      </c>
      <c r="J4631" t="s">
        <v>137</v>
      </c>
      <c r="K4631" t="s">
        <v>138</v>
      </c>
      <c r="L4631" t="s">
        <v>12969</v>
      </c>
      <c r="M4631" t="s">
        <v>12970</v>
      </c>
      <c r="N4631" s="26">
        <v>1.1125</v>
      </c>
      <c r="O4631">
        <v>1</v>
      </c>
      <c r="P4631">
        <v>328</v>
      </c>
      <c r="Q4631">
        <v>24</v>
      </c>
      <c r="R4631">
        <v>55</v>
      </c>
      <c r="S4631">
        <v>17</v>
      </c>
      <c r="T4631">
        <v>117</v>
      </c>
      <c r="U4631">
        <v>8</v>
      </c>
      <c r="V4631">
        <v>0</v>
      </c>
      <c r="W4631" s="26">
        <v>0.63348171005036746</v>
      </c>
      <c r="X4631" s="26">
        <v>61.509478826569833</v>
      </c>
      <c r="Y4631" s="26">
        <v>3.384863523714245</v>
      </c>
      <c r="Z4631" s="26">
        <v>4.1810027378866508</v>
      </c>
      <c r="AA4631" s="26">
        <v>195.28284080054669</v>
      </c>
      <c r="AB4631" s="26">
        <v>63.547408760458374</v>
      </c>
      <c r="AC4631" s="26">
        <v>566.02879026336223</v>
      </c>
      <c r="AD4631" s="26">
        <v>0</v>
      </c>
      <c r="AE4631" s="26">
        <v>894.56786662258833</v>
      </c>
    </row>
    <row r="4632" spans="1:31" x14ac:dyDescent="0.3">
      <c r="A4632">
        <v>2777104</v>
      </c>
      <c r="B4632">
        <v>1</v>
      </c>
      <c r="C4632" t="s">
        <v>80</v>
      </c>
      <c r="D4632" t="s">
        <v>103</v>
      </c>
      <c r="E4632" t="s">
        <v>175</v>
      </c>
      <c r="F4632" t="s">
        <v>12971</v>
      </c>
      <c r="G4632" t="s">
        <v>159</v>
      </c>
      <c r="H4632" t="s">
        <v>149</v>
      </c>
      <c r="I4632" t="s">
        <v>136</v>
      </c>
      <c r="J4632" t="s">
        <v>137</v>
      </c>
      <c r="K4632" t="s">
        <v>138</v>
      </c>
      <c r="L4632" t="s">
        <v>12972</v>
      </c>
      <c r="M4632" t="s">
        <v>12973</v>
      </c>
      <c r="N4632" s="26">
        <v>0.80888888800000003</v>
      </c>
      <c r="O4632">
        <v>0</v>
      </c>
      <c r="P4632">
        <v>679</v>
      </c>
      <c r="Q4632">
        <v>2</v>
      </c>
      <c r="R4632">
        <v>11</v>
      </c>
      <c r="S4632">
        <v>12</v>
      </c>
      <c r="T4632">
        <v>95</v>
      </c>
      <c r="U4632">
        <v>21</v>
      </c>
      <c r="V4632">
        <v>0</v>
      </c>
      <c r="W4632" s="26">
        <v>0</v>
      </c>
      <c r="X4632" s="26">
        <v>135.46405001448596</v>
      </c>
      <c r="Y4632" s="26">
        <v>18.160316209604183</v>
      </c>
      <c r="Z4632" s="26">
        <v>1.7807989213227455</v>
      </c>
      <c r="AA4632" s="26">
        <v>228.73482101089948</v>
      </c>
      <c r="AB4632" s="26">
        <v>160.74547941035419</v>
      </c>
      <c r="AC4632" s="26">
        <v>12824.254723161599</v>
      </c>
      <c r="AD4632" s="26">
        <v>0</v>
      </c>
      <c r="AE4632" s="26">
        <v>13369.140188728266</v>
      </c>
    </row>
    <row r="4633" spans="1:31" x14ac:dyDescent="0.3">
      <c r="A4633">
        <v>2777233</v>
      </c>
      <c r="B4633">
        <v>1</v>
      </c>
      <c r="C4633" t="s">
        <v>80</v>
      </c>
      <c r="D4633" t="s">
        <v>104</v>
      </c>
      <c r="E4633" t="s">
        <v>152</v>
      </c>
      <c r="F4633" t="s">
        <v>12974</v>
      </c>
      <c r="G4633" t="s">
        <v>159</v>
      </c>
      <c r="H4633" t="s">
        <v>149</v>
      </c>
      <c r="I4633" t="s">
        <v>136</v>
      </c>
      <c r="J4633" t="s">
        <v>137</v>
      </c>
      <c r="K4633" t="s">
        <v>138</v>
      </c>
      <c r="L4633" t="s">
        <v>12975</v>
      </c>
      <c r="M4633" t="s">
        <v>12976</v>
      </c>
      <c r="N4633" s="26">
        <v>1.2647222220000001</v>
      </c>
      <c r="O4633">
        <v>7</v>
      </c>
      <c r="P4633">
        <v>111</v>
      </c>
      <c r="Q4633">
        <v>50</v>
      </c>
      <c r="R4633">
        <v>208</v>
      </c>
      <c r="S4633">
        <v>12</v>
      </c>
      <c r="T4633">
        <v>48</v>
      </c>
      <c r="U4633">
        <v>2</v>
      </c>
      <c r="V4633">
        <v>0</v>
      </c>
      <c r="W4633" s="26">
        <v>2.8183670819781077</v>
      </c>
      <c r="X4633" s="26">
        <v>13.168212051100298</v>
      </c>
      <c r="Y4633" s="26">
        <v>10.351383548258909</v>
      </c>
      <c r="Z4633" s="26">
        <v>6.1379059676632091</v>
      </c>
      <c r="AA4633" s="26">
        <v>55.885437101014936</v>
      </c>
      <c r="AB4633" s="26">
        <v>23.090634720657295</v>
      </c>
      <c r="AC4633" s="26">
        <v>23.799723954034974</v>
      </c>
      <c r="AD4633" s="26">
        <v>0</v>
      </c>
      <c r="AE4633" s="26">
        <v>135.25166442470771</v>
      </c>
    </row>
    <row r="4634" spans="1:31" x14ac:dyDescent="0.3">
      <c r="A4634">
        <v>2777688</v>
      </c>
      <c r="B4634">
        <v>1</v>
      </c>
      <c r="C4634" t="s">
        <v>80</v>
      </c>
      <c r="D4634" t="s">
        <v>90</v>
      </c>
      <c r="E4634" t="s">
        <v>166</v>
      </c>
      <c r="F4634" t="s">
        <v>12977</v>
      </c>
      <c r="G4634" t="s">
        <v>232</v>
      </c>
      <c r="H4634" t="s">
        <v>135</v>
      </c>
      <c r="I4634" t="s">
        <v>136</v>
      </c>
      <c r="J4634" t="s">
        <v>137</v>
      </c>
      <c r="K4634" t="s">
        <v>138</v>
      </c>
      <c r="L4634" t="s">
        <v>12978</v>
      </c>
      <c r="M4634" t="s">
        <v>12979</v>
      </c>
      <c r="N4634" s="26">
        <v>2.0405555550000001</v>
      </c>
      <c r="O4634">
        <v>0</v>
      </c>
      <c r="P4634">
        <v>47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 s="26">
        <v>0</v>
      </c>
      <c r="X4634" s="26">
        <v>18.810599022072513</v>
      </c>
      <c r="Y4634" s="26">
        <v>0</v>
      </c>
      <c r="Z4634" s="26">
        <v>0</v>
      </c>
      <c r="AA4634" s="26">
        <v>0</v>
      </c>
      <c r="AB4634" s="26">
        <v>0</v>
      </c>
      <c r="AC4634" s="26">
        <v>0</v>
      </c>
      <c r="AD4634" s="26">
        <v>0</v>
      </c>
      <c r="AE4634" s="26">
        <v>18.810599022072513</v>
      </c>
    </row>
    <row r="4635" spans="1:31" x14ac:dyDescent="0.3">
      <c r="A4635">
        <v>2777090</v>
      </c>
      <c r="B4635">
        <v>1</v>
      </c>
      <c r="C4635" t="s">
        <v>81</v>
      </c>
      <c r="D4635" t="s">
        <v>125</v>
      </c>
      <c r="E4635" t="s">
        <v>157</v>
      </c>
      <c r="F4635" t="s">
        <v>9163</v>
      </c>
      <c r="G4635" t="s">
        <v>159</v>
      </c>
      <c r="H4635" t="s">
        <v>149</v>
      </c>
      <c r="I4635" t="s">
        <v>136</v>
      </c>
      <c r="J4635" t="s">
        <v>137</v>
      </c>
      <c r="K4635" t="s">
        <v>138</v>
      </c>
      <c r="L4635" t="s">
        <v>12980</v>
      </c>
      <c r="M4635" t="s">
        <v>12981</v>
      </c>
      <c r="N4635" s="26">
        <v>0.25277777699999998</v>
      </c>
      <c r="O4635">
        <v>5</v>
      </c>
      <c r="P4635">
        <v>92</v>
      </c>
      <c r="Q4635">
        <v>157</v>
      </c>
      <c r="R4635">
        <v>214</v>
      </c>
      <c r="S4635">
        <v>18</v>
      </c>
      <c r="T4635">
        <v>16</v>
      </c>
      <c r="U4635">
        <v>1</v>
      </c>
      <c r="V4635">
        <v>0</v>
      </c>
      <c r="W4635" s="26">
        <v>0.15808283406886264</v>
      </c>
      <c r="X4635" s="26">
        <v>3.5119241154204204</v>
      </c>
      <c r="Y4635" s="26">
        <v>2.8666799418603044</v>
      </c>
      <c r="Z4635" s="26">
        <v>6.4460701296295939</v>
      </c>
      <c r="AA4635" s="26">
        <v>74.828768973935865</v>
      </c>
      <c r="AB4635" s="26">
        <v>3.6235527417216757</v>
      </c>
      <c r="AC4635" s="26">
        <v>29.099485632380141</v>
      </c>
      <c r="AD4635" s="26">
        <v>0</v>
      </c>
      <c r="AE4635" s="26">
        <v>120.53456436901686</v>
      </c>
    </row>
    <row r="4636" spans="1:31" x14ac:dyDescent="0.3">
      <c r="A4636">
        <v>2777333</v>
      </c>
      <c r="B4636">
        <v>1</v>
      </c>
      <c r="C4636" t="s">
        <v>80</v>
      </c>
      <c r="D4636" t="s">
        <v>94</v>
      </c>
      <c r="E4636" t="s">
        <v>141</v>
      </c>
      <c r="F4636" t="s">
        <v>12982</v>
      </c>
      <c r="G4636" t="s">
        <v>143</v>
      </c>
      <c r="H4636" t="s">
        <v>135</v>
      </c>
      <c r="I4636" t="s">
        <v>136</v>
      </c>
      <c r="J4636" t="s">
        <v>137</v>
      </c>
      <c r="K4636" t="s">
        <v>138</v>
      </c>
      <c r="L4636" t="s">
        <v>12983</v>
      </c>
      <c r="M4636" t="s">
        <v>12984</v>
      </c>
      <c r="N4636" s="26">
        <v>0.74444444399999998</v>
      </c>
      <c r="O4636">
        <v>0</v>
      </c>
      <c r="P4636">
        <v>81</v>
      </c>
      <c r="Q4636">
        <v>0</v>
      </c>
      <c r="R4636">
        <v>3</v>
      </c>
      <c r="S4636">
        <v>0</v>
      </c>
      <c r="T4636">
        <v>4</v>
      </c>
      <c r="U4636">
        <v>0</v>
      </c>
      <c r="V4636">
        <v>0</v>
      </c>
      <c r="W4636" s="26">
        <v>0</v>
      </c>
      <c r="X4636" s="26">
        <v>5.2060662518972585</v>
      </c>
      <c r="Y4636" s="26">
        <v>0</v>
      </c>
      <c r="Z4636" s="26">
        <v>0.16812863387551158</v>
      </c>
      <c r="AA4636" s="26">
        <v>0</v>
      </c>
      <c r="AB4636" s="26">
        <v>0.19507109258739602</v>
      </c>
      <c r="AC4636" s="26">
        <v>0</v>
      </c>
      <c r="AD4636" s="26">
        <v>0</v>
      </c>
      <c r="AE4636" s="26">
        <v>5.5692659783601659</v>
      </c>
    </row>
    <row r="4637" spans="1:31" x14ac:dyDescent="0.3">
      <c r="A4637">
        <v>2777339</v>
      </c>
      <c r="B4637">
        <v>1</v>
      </c>
      <c r="C4637" t="s">
        <v>81</v>
      </c>
      <c r="D4637" t="s">
        <v>118</v>
      </c>
      <c r="E4637" t="s">
        <v>141</v>
      </c>
      <c r="F4637" t="s">
        <v>2238</v>
      </c>
      <c r="G4637" t="s">
        <v>143</v>
      </c>
      <c r="H4637" t="s">
        <v>135</v>
      </c>
      <c r="I4637" t="s">
        <v>136</v>
      </c>
      <c r="J4637" t="s">
        <v>137</v>
      </c>
      <c r="K4637" t="s">
        <v>138</v>
      </c>
      <c r="L4637" t="s">
        <v>12985</v>
      </c>
      <c r="M4637" t="s">
        <v>12986</v>
      </c>
      <c r="N4637" s="26">
        <v>0.56916666599999999</v>
      </c>
      <c r="O4637">
        <v>0</v>
      </c>
      <c r="P4637">
        <v>252</v>
      </c>
      <c r="Q4637">
        <v>0</v>
      </c>
      <c r="R4637">
        <v>1</v>
      </c>
      <c r="S4637">
        <v>0</v>
      </c>
      <c r="T4637">
        <v>11</v>
      </c>
      <c r="U4637">
        <v>0</v>
      </c>
      <c r="V4637">
        <v>0</v>
      </c>
      <c r="W4637" s="26">
        <v>0</v>
      </c>
      <c r="X4637" s="26">
        <v>35.694969888576388</v>
      </c>
      <c r="Y4637" s="26">
        <v>0</v>
      </c>
      <c r="Z4637" s="26">
        <v>0</v>
      </c>
      <c r="AA4637" s="26">
        <v>0</v>
      </c>
      <c r="AB4637" s="26">
        <v>3.758686823179386</v>
      </c>
      <c r="AC4637" s="26">
        <v>0</v>
      </c>
      <c r="AD4637" s="26">
        <v>0</v>
      </c>
      <c r="AE4637" s="26">
        <v>39.453656711755777</v>
      </c>
    </row>
    <row r="4638" spans="1:31" x14ac:dyDescent="0.3">
      <c r="A4638">
        <v>2777439</v>
      </c>
      <c r="B4638">
        <v>1</v>
      </c>
      <c r="C4638" t="s">
        <v>81</v>
      </c>
      <c r="D4638" t="s">
        <v>113</v>
      </c>
      <c r="E4638" t="s">
        <v>152</v>
      </c>
      <c r="F4638" t="s">
        <v>12987</v>
      </c>
      <c r="G4638" t="s">
        <v>159</v>
      </c>
      <c r="H4638" t="s">
        <v>149</v>
      </c>
      <c r="I4638" t="s">
        <v>136</v>
      </c>
      <c r="J4638" t="s">
        <v>137</v>
      </c>
      <c r="K4638" t="s">
        <v>138</v>
      </c>
      <c r="L4638" t="s">
        <v>12988</v>
      </c>
      <c r="M4638" t="s">
        <v>12989</v>
      </c>
      <c r="N4638" s="26">
        <v>0.92388888800000002</v>
      </c>
      <c r="O4638">
        <v>0</v>
      </c>
      <c r="P4638">
        <v>0</v>
      </c>
      <c r="Q4638">
        <v>9</v>
      </c>
      <c r="R4638">
        <v>0</v>
      </c>
      <c r="S4638">
        <v>8</v>
      </c>
      <c r="T4638">
        <v>0</v>
      </c>
      <c r="U4638">
        <v>0</v>
      </c>
      <c r="V4638">
        <v>0</v>
      </c>
      <c r="W4638" s="26">
        <v>0</v>
      </c>
      <c r="X4638" s="26">
        <v>0</v>
      </c>
      <c r="Y4638" s="26">
        <v>5.8609941739287343</v>
      </c>
      <c r="Z4638" s="26">
        <v>0</v>
      </c>
      <c r="AA4638" s="26">
        <v>69.020884070551205</v>
      </c>
      <c r="AB4638" s="26">
        <v>0</v>
      </c>
      <c r="AC4638" s="26">
        <v>0</v>
      </c>
      <c r="AD4638" s="26">
        <v>0</v>
      </c>
      <c r="AE4638" s="26">
        <v>74.881878244479935</v>
      </c>
    </row>
    <row r="4639" spans="1:31" x14ac:dyDescent="0.3">
      <c r="A4639">
        <v>2777445</v>
      </c>
      <c r="B4639">
        <v>1</v>
      </c>
      <c r="C4639" t="s">
        <v>81</v>
      </c>
      <c r="D4639" t="s">
        <v>114</v>
      </c>
      <c r="E4639" t="s">
        <v>175</v>
      </c>
      <c r="F4639" t="s">
        <v>12990</v>
      </c>
      <c r="G4639" t="s">
        <v>159</v>
      </c>
      <c r="H4639" t="s">
        <v>149</v>
      </c>
      <c r="I4639" t="s">
        <v>136</v>
      </c>
      <c r="J4639" t="s">
        <v>137</v>
      </c>
      <c r="K4639" t="s">
        <v>138</v>
      </c>
      <c r="L4639" t="s">
        <v>12991</v>
      </c>
      <c r="M4639" t="s">
        <v>12992</v>
      </c>
      <c r="N4639" s="26">
        <v>0.48694444399999998</v>
      </c>
      <c r="O4639">
        <v>30</v>
      </c>
      <c r="P4639">
        <v>9639</v>
      </c>
      <c r="Q4639">
        <v>14</v>
      </c>
      <c r="R4639">
        <v>425</v>
      </c>
      <c r="S4639">
        <v>46</v>
      </c>
      <c r="T4639">
        <v>870</v>
      </c>
      <c r="U4639">
        <v>0</v>
      </c>
      <c r="V4639">
        <v>0</v>
      </c>
      <c r="W4639" s="26">
        <v>2.9530125380596366</v>
      </c>
      <c r="X4639" s="26">
        <v>319.01323432545195</v>
      </c>
      <c r="Y4639" s="26">
        <v>22.626738290443765</v>
      </c>
      <c r="Z4639" s="26">
        <v>44.091022332884073</v>
      </c>
      <c r="AA4639" s="26">
        <v>105.04443180472377</v>
      </c>
      <c r="AB4639" s="26">
        <v>151.11213127137711</v>
      </c>
      <c r="AC4639" s="26">
        <v>0</v>
      </c>
      <c r="AD4639" s="26">
        <v>0</v>
      </c>
      <c r="AE4639" s="26">
        <v>644.84057056294023</v>
      </c>
    </row>
    <row r="4640" spans="1:31" x14ac:dyDescent="0.3">
      <c r="A4640">
        <v>2777322</v>
      </c>
      <c r="B4640">
        <v>1</v>
      </c>
      <c r="C4640" t="s">
        <v>81</v>
      </c>
      <c r="D4640" t="s">
        <v>118</v>
      </c>
      <c r="E4640" t="s">
        <v>170</v>
      </c>
      <c r="F4640" t="s">
        <v>12993</v>
      </c>
      <c r="G4640" t="s">
        <v>303</v>
      </c>
      <c r="H4640" t="s">
        <v>135</v>
      </c>
      <c r="I4640" t="s">
        <v>136</v>
      </c>
      <c r="J4640" t="s">
        <v>137</v>
      </c>
      <c r="K4640" t="s">
        <v>138</v>
      </c>
      <c r="L4640" t="s">
        <v>12994</v>
      </c>
      <c r="M4640" t="s">
        <v>12995</v>
      </c>
      <c r="N4640" s="26">
        <v>2.724722222</v>
      </c>
      <c r="O4640">
        <v>0</v>
      </c>
      <c r="P4640">
        <v>89</v>
      </c>
      <c r="Q4640">
        <v>0</v>
      </c>
      <c r="R4640">
        <v>3</v>
      </c>
      <c r="S4640">
        <v>0</v>
      </c>
      <c r="T4640">
        <v>21</v>
      </c>
      <c r="U4640">
        <v>0</v>
      </c>
      <c r="V4640">
        <v>0</v>
      </c>
      <c r="W4640" s="26">
        <v>0</v>
      </c>
      <c r="X4640" s="26">
        <v>53.551877116202789</v>
      </c>
      <c r="Y4640" s="26">
        <v>0</v>
      </c>
      <c r="Z4640" s="26">
        <v>0</v>
      </c>
      <c r="AA4640" s="26">
        <v>0</v>
      </c>
      <c r="AB4640" s="26">
        <v>40.7158721565172</v>
      </c>
      <c r="AC4640" s="26">
        <v>0</v>
      </c>
      <c r="AD4640" s="26">
        <v>0</v>
      </c>
      <c r="AE4640" s="26">
        <v>94.267749272719982</v>
      </c>
    </row>
    <row r="4641" spans="1:31" x14ac:dyDescent="0.3">
      <c r="A4641">
        <v>2777153</v>
      </c>
      <c r="B4641">
        <v>1</v>
      </c>
      <c r="C4641" t="s">
        <v>80</v>
      </c>
      <c r="D4641" t="s">
        <v>82</v>
      </c>
      <c r="E4641" t="s">
        <v>132</v>
      </c>
      <c r="F4641" t="s">
        <v>12996</v>
      </c>
      <c r="G4641" t="s">
        <v>134</v>
      </c>
      <c r="H4641" t="s">
        <v>135</v>
      </c>
      <c r="I4641" t="s">
        <v>136</v>
      </c>
      <c r="J4641" t="s">
        <v>137</v>
      </c>
      <c r="K4641" t="s">
        <v>138</v>
      </c>
      <c r="L4641" t="s">
        <v>12997</v>
      </c>
      <c r="M4641" t="s">
        <v>12998</v>
      </c>
      <c r="N4641" s="26">
        <v>3.7086111110000002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4</v>
      </c>
      <c r="U4641">
        <v>0</v>
      </c>
      <c r="V4641">
        <v>0</v>
      </c>
      <c r="W4641" s="26">
        <v>0</v>
      </c>
      <c r="X4641" s="26">
        <v>0</v>
      </c>
      <c r="Y4641" s="26">
        <v>0</v>
      </c>
      <c r="Z4641" s="26">
        <v>0</v>
      </c>
      <c r="AA4641" s="26">
        <v>0</v>
      </c>
      <c r="AB4641" s="26">
        <v>81.123620213256586</v>
      </c>
      <c r="AC4641" s="26">
        <v>0</v>
      </c>
      <c r="AD4641" s="26">
        <v>0</v>
      </c>
      <c r="AE4641" s="26">
        <v>81.123620213256586</v>
      </c>
    </row>
    <row r="4642" spans="1:31" x14ac:dyDescent="0.3">
      <c r="A4642">
        <v>2777554</v>
      </c>
      <c r="B4642">
        <v>1</v>
      </c>
      <c r="C4642" t="s">
        <v>81</v>
      </c>
      <c r="D4642" t="s">
        <v>113</v>
      </c>
      <c r="E4642" t="s">
        <v>152</v>
      </c>
      <c r="F4642" t="s">
        <v>12999</v>
      </c>
      <c r="G4642" t="s">
        <v>159</v>
      </c>
      <c r="H4642" t="s">
        <v>149</v>
      </c>
      <c r="I4642" t="s">
        <v>136</v>
      </c>
      <c r="J4642" t="s">
        <v>137</v>
      </c>
      <c r="K4642" t="s">
        <v>138</v>
      </c>
      <c r="L4642" t="s">
        <v>13000</v>
      </c>
      <c r="M4642" t="s">
        <v>13001</v>
      </c>
      <c r="N4642" s="26">
        <v>9.9166666000000001E-2</v>
      </c>
      <c r="O4642">
        <v>1</v>
      </c>
      <c r="P4642">
        <v>28</v>
      </c>
      <c r="Q4642">
        <v>3</v>
      </c>
      <c r="R4642">
        <v>55</v>
      </c>
      <c r="S4642">
        <v>0</v>
      </c>
      <c r="T4642">
        <v>7</v>
      </c>
      <c r="U4642">
        <v>0</v>
      </c>
      <c r="V4642">
        <v>0</v>
      </c>
      <c r="W4642" s="26">
        <v>2.6767229696666665E-2</v>
      </c>
      <c r="X4642" s="26">
        <v>0.53776782783493582</v>
      </c>
      <c r="Y4642" s="26">
        <v>0</v>
      </c>
      <c r="Z4642" s="26">
        <v>0.28135654279589617</v>
      </c>
      <c r="AA4642" s="26">
        <v>0</v>
      </c>
      <c r="AB4642" s="26">
        <v>0.53961580068859172</v>
      </c>
      <c r="AC4642" s="26">
        <v>0</v>
      </c>
      <c r="AD4642" s="26">
        <v>0</v>
      </c>
      <c r="AE4642" s="26">
        <v>1.3855074010160904</v>
      </c>
    </row>
    <row r="4643" spans="1:31" x14ac:dyDescent="0.3">
      <c r="A4643">
        <v>2777305</v>
      </c>
      <c r="B4643">
        <v>1</v>
      </c>
      <c r="C4643" t="s">
        <v>80</v>
      </c>
      <c r="D4643" t="s">
        <v>88</v>
      </c>
      <c r="E4643" t="s">
        <v>166</v>
      </c>
      <c r="F4643" t="s">
        <v>11019</v>
      </c>
      <c r="G4643" t="s">
        <v>425</v>
      </c>
      <c r="H4643" t="s">
        <v>135</v>
      </c>
      <c r="I4643" t="s">
        <v>136</v>
      </c>
      <c r="J4643" t="s">
        <v>137</v>
      </c>
      <c r="K4643" t="s">
        <v>138</v>
      </c>
      <c r="L4643" t="s">
        <v>13002</v>
      </c>
      <c r="M4643" t="s">
        <v>13003</v>
      </c>
      <c r="N4643" s="26">
        <v>4.1177777769999997</v>
      </c>
      <c r="O4643">
        <v>0</v>
      </c>
      <c r="P4643">
        <v>51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 s="26">
        <v>0</v>
      </c>
      <c r="X4643" s="26">
        <v>45.402691019658128</v>
      </c>
      <c r="Y4643" s="26">
        <v>0</v>
      </c>
      <c r="Z4643" s="26">
        <v>0</v>
      </c>
      <c r="AA4643" s="26">
        <v>0</v>
      </c>
      <c r="AB4643" s="26">
        <v>0</v>
      </c>
      <c r="AC4643" s="26">
        <v>0</v>
      </c>
      <c r="AD4643" s="26">
        <v>0</v>
      </c>
      <c r="AE4643" s="26">
        <v>45.402691019658128</v>
      </c>
    </row>
    <row r="4644" spans="1:31" x14ac:dyDescent="0.3">
      <c r="A4644">
        <v>2777368</v>
      </c>
      <c r="B4644">
        <v>1</v>
      </c>
      <c r="C4644" t="s">
        <v>81</v>
      </c>
      <c r="D4644" t="s">
        <v>128</v>
      </c>
      <c r="E4644" t="s">
        <v>141</v>
      </c>
      <c r="F4644" t="s">
        <v>12865</v>
      </c>
      <c r="G4644" t="s">
        <v>143</v>
      </c>
      <c r="H4644" t="s">
        <v>135</v>
      </c>
      <c r="I4644" t="s">
        <v>136</v>
      </c>
      <c r="J4644" t="s">
        <v>137</v>
      </c>
      <c r="K4644" t="s">
        <v>138</v>
      </c>
      <c r="L4644" t="s">
        <v>13004</v>
      </c>
      <c r="M4644" t="s">
        <v>13005</v>
      </c>
      <c r="N4644" s="26">
        <v>0.186111111</v>
      </c>
      <c r="O4644">
        <v>0</v>
      </c>
      <c r="P4644">
        <v>302</v>
      </c>
      <c r="Q4644">
        <v>0</v>
      </c>
      <c r="R4644">
        <v>0</v>
      </c>
      <c r="S4644">
        <v>0</v>
      </c>
      <c r="T4644">
        <v>71</v>
      </c>
      <c r="U4644">
        <v>0</v>
      </c>
      <c r="V4644">
        <v>1</v>
      </c>
      <c r="W4644" s="26">
        <v>0</v>
      </c>
      <c r="X4644" s="26">
        <v>10.574247975360235</v>
      </c>
      <c r="Y4644" s="26">
        <v>0</v>
      </c>
      <c r="Z4644" s="26">
        <v>0</v>
      </c>
      <c r="AA4644" s="26">
        <v>0</v>
      </c>
      <c r="AB4644" s="26">
        <v>12.75139052724869</v>
      </c>
      <c r="AC4644" s="26">
        <v>0</v>
      </c>
      <c r="AD4644" s="26">
        <v>1.6622058296901903</v>
      </c>
      <c r="AE4644" s="26">
        <v>24.987844332299115</v>
      </c>
    </row>
    <row r="4645" spans="1:31" x14ac:dyDescent="0.3">
      <c r="A4645">
        <v>2777660</v>
      </c>
      <c r="B4645">
        <v>1</v>
      </c>
      <c r="C4645" t="s">
        <v>81</v>
      </c>
      <c r="D4645" t="s">
        <v>114</v>
      </c>
      <c r="E4645" t="s">
        <v>132</v>
      </c>
      <c r="F4645" t="s">
        <v>13006</v>
      </c>
      <c r="G4645" t="s">
        <v>197</v>
      </c>
      <c r="H4645" t="s">
        <v>135</v>
      </c>
      <c r="I4645" t="s">
        <v>136</v>
      </c>
      <c r="J4645" t="s">
        <v>137</v>
      </c>
      <c r="K4645" t="s">
        <v>138</v>
      </c>
      <c r="L4645" t="s">
        <v>13007</v>
      </c>
      <c r="M4645" t="s">
        <v>13008</v>
      </c>
      <c r="N4645" s="26">
        <v>1.997777777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1</v>
      </c>
      <c r="U4645">
        <v>0</v>
      </c>
      <c r="V4645">
        <v>0</v>
      </c>
      <c r="W4645" s="26">
        <v>0</v>
      </c>
      <c r="X4645" s="26">
        <v>0</v>
      </c>
      <c r="Y4645" s="26">
        <v>0</v>
      </c>
      <c r="Z4645" s="26">
        <v>0</v>
      </c>
      <c r="AA4645" s="26">
        <v>0</v>
      </c>
      <c r="AB4645" s="26">
        <v>1.8968283901155556</v>
      </c>
      <c r="AC4645" s="26">
        <v>0</v>
      </c>
      <c r="AD4645" s="26">
        <v>0</v>
      </c>
      <c r="AE4645" s="26">
        <v>1.8968283901155556</v>
      </c>
    </row>
    <row r="4646" spans="1:31" x14ac:dyDescent="0.3">
      <c r="A4646">
        <v>2777050</v>
      </c>
      <c r="B4646">
        <v>1</v>
      </c>
      <c r="C4646" t="s">
        <v>80</v>
      </c>
      <c r="D4646" t="s">
        <v>82</v>
      </c>
      <c r="E4646" t="s">
        <v>166</v>
      </c>
      <c r="F4646" t="s">
        <v>9608</v>
      </c>
      <c r="G4646" t="s">
        <v>458</v>
      </c>
      <c r="H4646" t="s">
        <v>135</v>
      </c>
      <c r="I4646" t="s">
        <v>136</v>
      </c>
      <c r="J4646" t="s">
        <v>137</v>
      </c>
      <c r="K4646" t="s">
        <v>138</v>
      </c>
      <c r="L4646" t="s">
        <v>13009</v>
      </c>
      <c r="M4646" t="s">
        <v>13010</v>
      </c>
      <c r="N4646" s="26">
        <v>2.0891666660000001</v>
      </c>
      <c r="O4646">
        <v>0</v>
      </c>
      <c r="P4646">
        <v>125</v>
      </c>
      <c r="Q4646">
        <v>0</v>
      </c>
      <c r="R4646">
        <v>0</v>
      </c>
      <c r="S4646">
        <v>0</v>
      </c>
      <c r="T4646">
        <v>39</v>
      </c>
      <c r="U4646">
        <v>0</v>
      </c>
      <c r="V4646">
        <v>0</v>
      </c>
      <c r="W4646" s="26">
        <v>0</v>
      </c>
      <c r="X4646" s="26">
        <v>66.472291047319217</v>
      </c>
      <c r="Y4646" s="26">
        <v>0</v>
      </c>
      <c r="Z4646" s="26">
        <v>0</v>
      </c>
      <c r="AA4646" s="26">
        <v>0</v>
      </c>
      <c r="AB4646" s="26">
        <v>16.068764842837904</v>
      </c>
      <c r="AC4646" s="26">
        <v>0</v>
      </c>
      <c r="AD4646" s="26">
        <v>0</v>
      </c>
      <c r="AE4646" s="26">
        <v>82.541055890157125</v>
      </c>
    </row>
    <row r="4647" spans="1:31" x14ac:dyDescent="0.3">
      <c r="A4647">
        <v>2777428</v>
      </c>
      <c r="B4647">
        <v>1</v>
      </c>
      <c r="C4647" t="s">
        <v>80</v>
      </c>
      <c r="D4647" t="s">
        <v>107</v>
      </c>
      <c r="E4647" t="s">
        <v>141</v>
      </c>
      <c r="F4647" t="s">
        <v>13011</v>
      </c>
      <c r="G4647" t="s">
        <v>855</v>
      </c>
      <c r="H4647" t="s">
        <v>135</v>
      </c>
      <c r="I4647" t="s">
        <v>136</v>
      </c>
      <c r="J4647" t="s">
        <v>137</v>
      </c>
      <c r="K4647" t="s">
        <v>138</v>
      </c>
      <c r="L4647" t="s">
        <v>13012</v>
      </c>
      <c r="M4647" t="s">
        <v>13013</v>
      </c>
      <c r="N4647" s="26">
        <v>0.957777777</v>
      </c>
      <c r="O4647">
        <v>0</v>
      </c>
      <c r="P4647">
        <v>63</v>
      </c>
      <c r="Q4647">
        <v>0</v>
      </c>
      <c r="R4647">
        <v>8</v>
      </c>
      <c r="S4647">
        <v>0</v>
      </c>
      <c r="T4647">
        <v>54</v>
      </c>
      <c r="U4647">
        <v>0</v>
      </c>
      <c r="V4647">
        <v>0</v>
      </c>
      <c r="W4647" s="26">
        <v>0</v>
      </c>
      <c r="X4647" s="26">
        <v>18.348488507789476</v>
      </c>
      <c r="Y4647" s="26">
        <v>0</v>
      </c>
      <c r="Z4647" s="26">
        <v>1.2711647115511631</v>
      </c>
      <c r="AA4647" s="26">
        <v>0</v>
      </c>
      <c r="AB4647" s="26">
        <v>43.816950414095622</v>
      </c>
      <c r="AC4647" s="26">
        <v>0</v>
      </c>
      <c r="AD4647" s="26">
        <v>0</v>
      </c>
      <c r="AE4647" s="26">
        <v>63.436603633436263</v>
      </c>
    </row>
    <row r="4648" spans="1:31" x14ac:dyDescent="0.3">
      <c r="A4648">
        <v>2777342</v>
      </c>
      <c r="B4648">
        <v>1</v>
      </c>
      <c r="C4648" t="s">
        <v>80</v>
      </c>
      <c r="D4648" t="s">
        <v>103</v>
      </c>
      <c r="E4648" t="s">
        <v>141</v>
      </c>
      <c r="F4648" t="s">
        <v>11969</v>
      </c>
      <c r="G4648" t="s">
        <v>344</v>
      </c>
      <c r="H4648" t="s">
        <v>135</v>
      </c>
      <c r="I4648" t="s">
        <v>136</v>
      </c>
      <c r="J4648" t="s">
        <v>137</v>
      </c>
      <c r="K4648" t="s">
        <v>138</v>
      </c>
      <c r="L4648" t="s">
        <v>13014</v>
      </c>
      <c r="M4648" t="s">
        <v>13015</v>
      </c>
      <c r="N4648" s="26">
        <v>0.88888888799999999</v>
      </c>
      <c r="O4648">
        <v>0</v>
      </c>
      <c r="P4648">
        <v>0</v>
      </c>
      <c r="Q4648">
        <v>0</v>
      </c>
      <c r="R4648">
        <v>6</v>
      </c>
      <c r="S4648">
        <v>0</v>
      </c>
      <c r="T4648">
        <v>4</v>
      </c>
      <c r="U4648">
        <v>0</v>
      </c>
      <c r="V4648">
        <v>0</v>
      </c>
      <c r="W4648" s="26">
        <v>0</v>
      </c>
      <c r="X4648" s="26">
        <v>0</v>
      </c>
      <c r="Y4648" s="26">
        <v>0</v>
      </c>
      <c r="Z4648" s="26">
        <v>0</v>
      </c>
      <c r="AA4648" s="26">
        <v>0</v>
      </c>
      <c r="AB4648" s="26">
        <v>5.2331711794327358</v>
      </c>
      <c r="AC4648" s="26">
        <v>0</v>
      </c>
      <c r="AD4648" s="26">
        <v>0</v>
      </c>
      <c r="AE4648" s="26">
        <v>5.2331711794327358</v>
      </c>
    </row>
    <row r="4649" spans="1:31" x14ac:dyDescent="0.3">
      <c r="A4649">
        <v>2777199</v>
      </c>
      <c r="B4649">
        <v>1</v>
      </c>
      <c r="C4649" t="s">
        <v>80</v>
      </c>
      <c r="D4649" t="s">
        <v>90</v>
      </c>
      <c r="E4649" t="s">
        <v>170</v>
      </c>
      <c r="F4649" t="s">
        <v>13016</v>
      </c>
      <c r="G4649" t="s">
        <v>143</v>
      </c>
      <c r="H4649" t="s">
        <v>135</v>
      </c>
      <c r="I4649" t="s">
        <v>136</v>
      </c>
      <c r="J4649" t="s">
        <v>137</v>
      </c>
      <c r="K4649" t="s">
        <v>138</v>
      </c>
      <c r="L4649" t="s">
        <v>13017</v>
      </c>
      <c r="M4649" t="s">
        <v>13018</v>
      </c>
      <c r="N4649" s="26">
        <v>0.174444444</v>
      </c>
      <c r="O4649">
        <v>0</v>
      </c>
      <c r="P4649">
        <v>61</v>
      </c>
      <c r="Q4649">
        <v>0</v>
      </c>
      <c r="R4649">
        <v>0</v>
      </c>
      <c r="S4649">
        <v>0</v>
      </c>
      <c r="T4649">
        <v>17</v>
      </c>
      <c r="U4649">
        <v>0</v>
      </c>
      <c r="V4649">
        <v>0</v>
      </c>
      <c r="W4649" s="26">
        <v>0</v>
      </c>
      <c r="X4649" s="26">
        <v>2.3536337152063451</v>
      </c>
      <c r="Y4649" s="26">
        <v>0</v>
      </c>
      <c r="Z4649" s="26">
        <v>0</v>
      </c>
      <c r="AA4649" s="26">
        <v>0</v>
      </c>
      <c r="AB4649" s="26">
        <v>0.92817269925031876</v>
      </c>
      <c r="AC4649" s="26">
        <v>0</v>
      </c>
      <c r="AD4649" s="26">
        <v>0</v>
      </c>
      <c r="AE4649" s="26">
        <v>3.2818064144566641</v>
      </c>
    </row>
    <row r="4650" spans="1:31" x14ac:dyDescent="0.3">
      <c r="A4650">
        <v>2777285</v>
      </c>
      <c r="B4650">
        <v>1</v>
      </c>
      <c r="C4650" t="s">
        <v>80</v>
      </c>
      <c r="D4650" t="s">
        <v>96</v>
      </c>
      <c r="E4650" t="s">
        <v>132</v>
      </c>
      <c r="F4650" t="s">
        <v>13019</v>
      </c>
      <c r="G4650" t="s">
        <v>197</v>
      </c>
      <c r="H4650" t="s">
        <v>135</v>
      </c>
      <c r="I4650" t="s">
        <v>136</v>
      </c>
      <c r="J4650" t="s">
        <v>137</v>
      </c>
      <c r="K4650" t="s">
        <v>138</v>
      </c>
      <c r="L4650" t="s">
        <v>13020</v>
      </c>
      <c r="M4650" t="s">
        <v>13021</v>
      </c>
      <c r="N4650" s="26">
        <v>3.3363888880000001</v>
      </c>
      <c r="O4650">
        <v>0</v>
      </c>
      <c r="P4650">
        <v>1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W4650" s="26">
        <v>0</v>
      </c>
      <c r="X4650" s="26">
        <v>0.23347251129167623</v>
      </c>
      <c r="Y4650" s="26">
        <v>0</v>
      </c>
      <c r="Z4650" s="26">
        <v>0</v>
      </c>
      <c r="AA4650" s="26">
        <v>0</v>
      </c>
      <c r="AB4650" s="26">
        <v>0</v>
      </c>
      <c r="AC4650" s="26">
        <v>0</v>
      </c>
      <c r="AD4650" s="26">
        <v>0</v>
      </c>
      <c r="AE4650" s="26">
        <v>0.23347251129167623</v>
      </c>
    </row>
    <row r="4651" spans="1:31" x14ac:dyDescent="0.3">
      <c r="A4651">
        <v>2777634</v>
      </c>
      <c r="B4651">
        <v>1</v>
      </c>
      <c r="C4651" t="s">
        <v>80</v>
      </c>
      <c r="D4651" t="s">
        <v>95</v>
      </c>
      <c r="E4651" t="s">
        <v>141</v>
      </c>
      <c r="F4651" t="s">
        <v>3488</v>
      </c>
      <c r="G4651" t="s">
        <v>143</v>
      </c>
      <c r="H4651" t="s">
        <v>135</v>
      </c>
      <c r="I4651" t="s">
        <v>136</v>
      </c>
      <c r="J4651" t="s">
        <v>137</v>
      </c>
      <c r="K4651" t="s">
        <v>138</v>
      </c>
      <c r="L4651" t="s">
        <v>13022</v>
      </c>
      <c r="M4651" t="s">
        <v>13023</v>
      </c>
      <c r="N4651" s="26">
        <v>1.051388888</v>
      </c>
      <c r="O4651">
        <v>0</v>
      </c>
      <c r="P4651">
        <v>120</v>
      </c>
      <c r="Q4651">
        <v>0</v>
      </c>
      <c r="R4651">
        <v>3</v>
      </c>
      <c r="S4651">
        <v>0</v>
      </c>
      <c r="T4651">
        <v>7</v>
      </c>
      <c r="U4651">
        <v>0</v>
      </c>
      <c r="V4651">
        <v>0</v>
      </c>
      <c r="W4651" s="26">
        <v>0</v>
      </c>
      <c r="X4651" s="26">
        <v>6.1061626504980087</v>
      </c>
      <c r="Y4651" s="26">
        <v>0</v>
      </c>
      <c r="Z4651" s="26">
        <v>0</v>
      </c>
      <c r="AA4651" s="26">
        <v>0</v>
      </c>
      <c r="AB4651" s="26">
        <v>0.51170077071058506</v>
      </c>
      <c r="AC4651" s="26">
        <v>0</v>
      </c>
      <c r="AD4651" s="26">
        <v>0</v>
      </c>
      <c r="AE4651" s="26">
        <v>6.6178634212085941</v>
      </c>
    </row>
    <row r="4652" spans="1:31" x14ac:dyDescent="0.3">
      <c r="A4652">
        <v>2777165</v>
      </c>
      <c r="B4652">
        <v>2</v>
      </c>
      <c r="C4652" t="s">
        <v>80</v>
      </c>
      <c r="D4652" t="s">
        <v>84</v>
      </c>
      <c r="E4652" t="s">
        <v>141</v>
      </c>
      <c r="F4652" t="s">
        <v>13024</v>
      </c>
      <c r="G4652" t="s">
        <v>204</v>
      </c>
      <c r="H4652" t="s">
        <v>135</v>
      </c>
      <c r="I4652" t="s">
        <v>136</v>
      </c>
      <c r="J4652" t="s">
        <v>137</v>
      </c>
      <c r="K4652" t="s">
        <v>138</v>
      </c>
      <c r="L4652" t="s">
        <v>13025</v>
      </c>
      <c r="M4652" t="s">
        <v>13026</v>
      </c>
      <c r="N4652" s="26">
        <v>0.28638888800000001</v>
      </c>
      <c r="O4652">
        <v>0</v>
      </c>
      <c r="P4652">
        <v>873</v>
      </c>
      <c r="Q4652">
        <v>0</v>
      </c>
      <c r="R4652">
        <v>0</v>
      </c>
      <c r="S4652">
        <v>0</v>
      </c>
      <c r="T4652">
        <v>32</v>
      </c>
      <c r="U4652">
        <v>0</v>
      </c>
      <c r="V4652">
        <v>0</v>
      </c>
      <c r="W4652" s="26">
        <v>0</v>
      </c>
      <c r="X4652" s="26">
        <v>53.080311627821693</v>
      </c>
      <c r="Y4652" s="26">
        <v>0</v>
      </c>
      <c r="Z4652" s="26">
        <v>0</v>
      </c>
      <c r="AA4652" s="26">
        <v>0</v>
      </c>
      <c r="AB4652" s="26">
        <v>10.09354924403485</v>
      </c>
      <c r="AC4652" s="26">
        <v>0</v>
      </c>
      <c r="AD4652" s="26">
        <v>0</v>
      </c>
      <c r="AE4652" s="26">
        <v>63.173860871856547</v>
      </c>
    </row>
    <row r="4653" spans="1:31" x14ac:dyDescent="0.3">
      <c r="A4653">
        <v>2777156</v>
      </c>
      <c r="B4653">
        <v>1</v>
      </c>
      <c r="C4653" t="s">
        <v>80</v>
      </c>
      <c r="D4653" t="s">
        <v>94</v>
      </c>
      <c r="E4653" t="s">
        <v>141</v>
      </c>
      <c r="F4653" t="s">
        <v>12209</v>
      </c>
      <c r="G4653" t="s">
        <v>143</v>
      </c>
      <c r="H4653" t="s">
        <v>135</v>
      </c>
      <c r="I4653" t="s">
        <v>136</v>
      </c>
      <c r="J4653" t="s">
        <v>137</v>
      </c>
      <c r="K4653" t="s">
        <v>138</v>
      </c>
      <c r="L4653" t="s">
        <v>13027</v>
      </c>
      <c r="M4653" t="s">
        <v>13028</v>
      </c>
      <c r="N4653" s="26">
        <v>0.79777777699999997</v>
      </c>
      <c r="O4653">
        <v>0</v>
      </c>
      <c r="P4653">
        <v>574</v>
      </c>
      <c r="Q4653">
        <v>0</v>
      </c>
      <c r="R4653">
        <v>0</v>
      </c>
      <c r="S4653">
        <v>0</v>
      </c>
      <c r="T4653">
        <v>29</v>
      </c>
      <c r="U4653">
        <v>0</v>
      </c>
      <c r="V4653">
        <v>0</v>
      </c>
      <c r="W4653" s="26">
        <v>0</v>
      </c>
      <c r="X4653" s="26">
        <v>168.43514347639595</v>
      </c>
      <c r="Y4653" s="26">
        <v>0</v>
      </c>
      <c r="Z4653" s="26">
        <v>0</v>
      </c>
      <c r="AA4653" s="26">
        <v>0</v>
      </c>
      <c r="AB4653" s="26">
        <v>31.348569598318665</v>
      </c>
      <c r="AC4653" s="26">
        <v>0</v>
      </c>
      <c r="AD4653" s="26">
        <v>0</v>
      </c>
      <c r="AE4653" s="26">
        <v>199.78371307471463</v>
      </c>
    </row>
    <row r="4654" spans="1:31" x14ac:dyDescent="0.3">
      <c r="A4654">
        <v>2779483</v>
      </c>
      <c r="B4654">
        <v>2</v>
      </c>
      <c r="C4654" t="s">
        <v>80</v>
      </c>
      <c r="D4654" t="s">
        <v>100</v>
      </c>
      <c r="E4654" t="s">
        <v>141</v>
      </c>
      <c r="F4654" t="s">
        <v>13029</v>
      </c>
      <c r="G4654" t="s">
        <v>425</v>
      </c>
      <c r="H4654" t="s">
        <v>135</v>
      </c>
      <c r="I4654" t="s">
        <v>136</v>
      </c>
      <c r="J4654" t="s">
        <v>137</v>
      </c>
      <c r="K4654" t="s">
        <v>138</v>
      </c>
      <c r="L4654" t="s">
        <v>8269</v>
      </c>
      <c r="M4654" t="s">
        <v>13030</v>
      </c>
      <c r="N4654" s="26">
        <v>4.7983333330000004</v>
      </c>
      <c r="O4654">
        <v>0</v>
      </c>
      <c r="P4654">
        <v>110</v>
      </c>
      <c r="Q4654">
        <v>0</v>
      </c>
      <c r="R4654">
        <v>4</v>
      </c>
      <c r="S4654">
        <v>0</v>
      </c>
      <c r="T4654">
        <v>8</v>
      </c>
      <c r="U4654">
        <v>0</v>
      </c>
      <c r="V4654">
        <v>0</v>
      </c>
      <c r="W4654" s="26">
        <v>0</v>
      </c>
      <c r="X4654" s="26">
        <v>176.17971772773285</v>
      </c>
      <c r="Y4654" s="26">
        <v>0</v>
      </c>
      <c r="Z4654" s="26">
        <v>2.8837642963117331</v>
      </c>
      <c r="AA4654" s="26">
        <v>0</v>
      </c>
      <c r="AB4654" s="26">
        <v>15.680585490850198</v>
      </c>
      <c r="AC4654" s="26">
        <v>0</v>
      </c>
      <c r="AD4654" s="26">
        <v>0</v>
      </c>
      <c r="AE4654" s="26">
        <v>194.74406751489479</v>
      </c>
    </row>
    <row r="4655" spans="1:31" x14ac:dyDescent="0.3">
      <c r="A4655">
        <v>2779602</v>
      </c>
      <c r="B4655">
        <v>1</v>
      </c>
      <c r="C4655" t="s">
        <v>81</v>
      </c>
      <c r="D4655" t="s">
        <v>112</v>
      </c>
      <c r="E4655" t="s">
        <v>170</v>
      </c>
      <c r="F4655" t="s">
        <v>13031</v>
      </c>
      <c r="G4655" t="s">
        <v>458</v>
      </c>
      <c r="H4655" t="s">
        <v>135</v>
      </c>
      <c r="I4655" t="s">
        <v>136</v>
      </c>
      <c r="J4655" t="s">
        <v>137</v>
      </c>
      <c r="K4655" t="s">
        <v>138</v>
      </c>
      <c r="L4655" t="s">
        <v>13032</v>
      </c>
      <c r="M4655" t="s">
        <v>8506</v>
      </c>
      <c r="N4655" s="26">
        <v>1.7452777770000001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11</v>
      </c>
      <c r="U4655">
        <v>0</v>
      </c>
      <c r="V4655">
        <v>0</v>
      </c>
      <c r="W4655" s="26">
        <v>0</v>
      </c>
      <c r="X4655" s="26">
        <v>0</v>
      </c>
      <c r="Y4655" s="26">
        <v>0</v>
      </c>
      <c r="Z4655" s="26">
        <v>0</v>
      </c>
      <c r="AA4655" s="26">
        <v>0</v>
      </c>
      <c r="AB4655" s="26">
        <v>19.748967605482498</v>
      </c>
      <c r="AC4655" s="26">
        <v>0</v>
      </c>
      <c r="AD4655" s="26">
        <v>0</v>
      </c>
      <c r="AE4655" s="26">
        <v>19.748967605482498</v>
      </c>
    </row>
    <row r="4656" spans="1:31" x14ac:dyDescent="0.3">
      <c r="A4656">
        <v>2779353</v>
      </c>
      <c r="B4656">
        <v>1</v>
      </c>
      <c r="C4656" t="s">
        <v>81</v>
      </c>
      <c r="D4656" t="s">
        <v>120</v>
      </c>
      <c r="E4656" t="s">
        <v>152</v>
      </c>
      <c r="F4656" t="s">
        <v>3203</v>
      </c>
      <c r="G4656" t="s">
        <v>159</v>
      </c>
      <c r="H4656" t="s">
        <v>149</v>
      </c>
      <c r="I4656" t="s">
        <v>136</v>
      </c>
      <c r="J4656" t="s">
        <v>137</v>
      </c>
      <c r="K4656" t="s">
        <v>138</v>
      </c>
      <c r="L4656" t="s">
        <v>13033</v>
      </c>
      <c r="M4656" t="s">
        <v>13034</v>
      </c>
      <c r="N4656" s="26">
        <v>1.724444444</v>
      </c>
      <c r="O4656">
        <v>2</v>
      </c>
      <c r="P4656">
        <v>1</v>
      </c>
      <c r="Q4656">
        <v>65</v>
      </c>
      <c r="R4656">
        <v>29</v>
      </c>
      <c r="S4656">
        <v>6</v>
      </c>
      <c r="T4656">
        <v>2</v>
      </c>
      <c r="U4656">
        <v>1</v>
      </c>
      <c r="V4656">
        <v>0</v>
      </c>
      <c r="W4656" s="26">
        <v>0.78328978557444451</v>
      </c>
      <c r="X4656" s="26">
        <v>0</v>
      </c>
      <c r="Y4656" s="26">
        <v>5.725176463928892</v>
      </c>
      <c r="Z4656" s="26">
        <v>0.65462502158222224</v>
      </c>
      <c r="AA4656" s="26">
        <v>49.225261328063823</v>
      </c>
      <c r="AB4656" s="26">
        <v>0</v>
      </c>
      <c r="AC4656" s="26">
        <v>187.21031945436084</v>
      </c>
      <c r="AD4656" s="26">
        <v>0</v>
      </c>
      <c r="AE4656" s="26">
        <v>243.59867205351023</v>
      </c>
    </row>
    <row r="4657" spans="1:31" x14ac:dyDescent="0.3">
      <c r="A4657">
        <v>2779453</v>
      </c>
      <c r="B4657">
        <v>1</v>
      </c>
      <c r="C4657" t="s">
        <v>80</v>
      </c>
      <c r="D4657" t="s">
        <v>108</v>
      </c>
      <c r="E4657" t="s">
        <v>152</v>
      </c>
      <c r="F4657" t="s">
        <v>290</v>
      </c>
      <c r="G4657" t="s">
        <v>186</v>
      </c>
      <c r="H4657" t="s">
        <v>149</v>
      </c>
      <c r="I4657" t="s">
        <v>136</v>
      </c>
      <c r="J4657" t="s">
        <v>137</v>
      </c>
      <c r="K4657" t="s">
        <v>187</v>
      </c>
      <c r="L4657" t="s">
        <v>13035</v>
      </c>
      <c r="M4657" t="s">
        <v>13036</v>
      </c>
      <c r="N4657" s="26">
        <v>5.238611111</v>
      </c>
      <c r="O4657">
        <v>0</v>
      </c>
      <c r="P4657">
        <v>861</v>
      </c>
      <c r="Q4657">
        <v>5</v>
      </c>
      <c r="R4657">
        <v>111</v>
      </c>
      <c r="S4657">
        <v>2</v>
      </c>
      <c r="T4657">
        <v>158</v>
      </c>
      <c r="U4657">
        <v>1</v>
      </c>
      <c r="V4657">
        <v>0</v>
      </c>
      <c r="W4657" s="26">
        <v>0</v>
      </c>
      <c r="X4657" s="26">
        <v>967.54864354178096</v>
      </c>
      <c r="Y4657" s="26">
        <v>100.16503843359537</v>
      </c>
      <c r="Z4657" s="26">
        <v>80.444712158785606</v>
      </c>
      <c r="AA4657" s="26">
        <v>75.898477300641758</v>
      </c>
      <c r="AB4657" s="26">
        <v>663.20172956016017</v>
      </c>
      <c r="AC4657" s="26">
        <v>590.60603911280248</v>
      </c>
      <c r="AD4657" s="26">
        <v>0</v>
      </c>
      <c r="AE4657" s="26">
        <v>2477.8646401077667</v>
      </c>
    </row>
    <row r="4658" spans="1:31" x14ac:dyDescent="0.3">
      <c r="A4658">
        <v>2779791</v>
      </c>
      <c r="B4658">
        <v>1</v>
      </c>
      <c r="C4658" t="s">
        <v>81</v>
      </c>
      <c r="D4658" t="s">
        <v>118</v>
      </c>
      <c r="E4658" t="s">
        <v>146</v>
      </c>
      <c r="F4658" t="s">
        <v>13037</v>
      </c>
      <c r="G4658" t="s">
        <v>159</v>
      </c>
      <c r="H4658" t="s">
        <v>149</v>
      </c>
      <c r="I4658" t="s">
        <v>136</v>
      </c>
      <c r="J4658" t="s">
        <v>137</v>
      </c>
      <c r="K4658" t="s">
        <v>138</v>
      </c>
      <c r="L4658" t="s">
        <v>13038</v>
      </c>
      <c r="M4658" t="s">
        <v>13039</v>
      </c>
      <c r="N4658" s="26">
        <v>0.182777777</v>
      </c>
      <c r="O4658">
        <v>1</v>
      </c>
      <c r="P4658">
        <v>0</v>
      </c>
      <c r="Q4658">
        <v>14</v>
      </c>
      <c r="R4658">
        <v>3</v>
      </c>
      <c r="S4658">
        <v>7</v>
      </c>
      <c r="T4658">
        <v>26</v>
      </c>
      <c r="U4658">
        <v>1</v>
      </c>
      <c r="V4658">
        <v>0</v>
      </c>
      <c r="W4658" s="26">
        <v>0.20795760009847086</v>
      </c>
      <c r="X4658" s="26">
        <v>0</v>
      </c>
      <c r="Y4658" s="26">
        <v>0</v>
      </c>
      <c r="Z4658" s="26">
        <v>0.26145865718980932</v>
      </c>
      <c r="AA4658" s="26">
        <v>23.007322467549091</v>
      </c>
      <c r="AB4658" s="26">
        <v>2.933324744198293</v>
      </c>
      <c r="AC4658" s="26">
        <v>1.6812233819040663</v>
      </c>
      <c r="AD4658" s="26">
        <v>0</v>
      </c>
      <c r="AE4658" s="26">
        <v>28.091286850939728</v>
      </c>
    </row>
    <row r="4659" spans="1:31" x14ac:dyDescent="0.3">
      <c r="A4659">
        <v>2780123</v>
      </c>
      <c r="B4659">
        <v>1</v>
      </c>
      <c r="C4659" t="s">
        <v>81</v>
      </c>
      <c r="D4659" t="s">
        <v>118</v>
      </c>
      <c r="E4659" t="s">
        <v>141</v>
      </c>
      <c r="F4659" t="s">
        <v>13040</v>
      </c>
      <c r="G4659" t="s">
        <v>143</v>
      </c>
      <c r="H4659" t="s">
        <v>135</v>
      </c>
      <c r="I4659" t="s">
        <v>136</v>
      </c>
      <c r="J4659" t="s">
        <v>137</v>
      </c>
      <c r="K4659" t="s">
        <v>138</v>
      </c>
      <c r="L4659" t="s">
        <v>13041</v>
      </c>
      <c r="M4659" t="s">
        <v>13042</v>
      </c>
      <c r="N4659" s="26">
        <v>0.33333333300000001</v>
      </c>
      <c r="O4659">
        <v>0</v>
      </c>
      <c r="P4659">
        <v>157</v>
      </c>
      <c r="Q4659">
        <v>0</v>
      </c>
      <c r="R4659">
        <v>3</v>
      </c>
      <c r="S4659">
        <v>0</v>
      </c>
      <c r="T4659">
        <v>5</v>
      </c>
      <c r="U4659">
        <v>0</v>
      </c>
      <c r="V4659">
        <v>0</v>
      </c>
      <c r="W4659" s="26">
        <v>0</v>
      </c>
      <c r="X4659" s="26">
        <v>2.2979230600000009</v>
      </c>
      <c r="Y4659" s="26">
        <v>0</v>
      </c>
      <c r="Z4659" s="26">
        <v>0</v>
      </c>
      <c r="AA4659" s="26">
        <v>0</v>
      </c>
      <c r="AB4659" s="26">
        <v>0.60433371399999991</v>
      </c>
      <c r="AC4659" s="26">
        <v>0</v>
      </c>
      <c r="AD4659" s="26">
        <v>0</v>
      </c>
      <c r="AE4659" s="26">
        <v>2.9022567740000009</v>
      </c>
    </row>
    <row r="4660" spans="1:31" x14ac:dyDescent="0.3">
      <c r="A4660">
        <v>2779459</v>
      </c>
      <c r="B4660">
        <v>1</v>
      </c>
      <c r="C4660" t="s">
        <v>80</v>
      </c>
      <c r="D4660" t="s">
        <v>82</v>
      </c>
      <c r="E4660" t="s">
        <v>132</v>
      </c>
      <c r="F4660" t="s">
        <v>13043</v>
      </c>
      <c r="G4660" t="s">
        <v>134</v>
      </c>
      <c r="H4660" t="s">
        <v>135</v>
      </c>
      <c r="I4660" t="s">
        <v>136</v>
      </c>
      <c r="J4660" t="s">
        <v>137</v>
      </c>
      <c r="K4660" t="s">
        <v>138</v>
      </c>
      <c r="L4660" t="s">
        <v>13044</v>
      </c>
      <c r="M4660" t="s">
        <v>13045</v>
      </c>
      <c r="N4660" s="26">
        <v>2.6955555549999999</v>
      </c>
      <c r="O4660">
        <v>0</v>
      </c>
      <c r="P4660">
        <v>1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W4660" s="26">
        <v>0</v>
      </c>
      <c r="X4660" s="26">
        <v>0.24011019381720222</v>
      </c>
      <c r="Y4660" s="26">
        <v>0</v>
      </c>
      <c r="Z4660" s="26">
        <v>0</v>
      </c>
      <c r="AA4660" s="26">
        <v>0</v>
      </c>
      <c r="AB4660" s="26">
        <v>0</v>
      </c>
      <c r="AC4660" s="26">
        <v>0</v>
      </c>
      <c r="AD4660" s="26">
        <v>0</v>
      </c>
      <c r="AE4660" s="26">
        <v>0.24011019381720222</v>
      </c>
    </row>
    <row r="4661" spans="1:31" x14ac:dyDescent="0.3">
      <c r="A4661">
        <v>2779313</v>
      </c>
      <c r="B4661">
        <v>1</v>
      </c>
      <c r="C4661" t="s">
        <v>80</v>
      </c>
      <c r="D4661" t="s">
        <v>94</v>
      </c>
      <c r="E4661" t="s">
        <v>157</v>
      </c>
      <c r="F4661" t="s">
        <v>13046</v>
      </c>
      <c r="G4661" t="s">
        <v>143</v>
      </c>
      <c r="H4661" t="s">
        <v>149</v>
      </c>
      <c r="I4661" t="s">
        <v>136</v>
      </c>
      <c r="J4661" t="s">
        <v>137</v>
      </c>
      <c r="K4661" t="s">
        <v>138</v>
      </c>
      <c r="L4661" t="s">
        <v>13047</v>
      </c>
      <c r="M4661" t="s">
        <v>13048</v>
      </c>
      <c r="N4661" s="26">
        <v>3.3758333330000001</v>
      </c>
      <c r="O4661">
        <v>0</v>
      </c>
      <c r="P4661">
        <v>1068</v>
      </c>
      <c r="Q4661">
        <v>0</v>
      </c>
      <c r="R4661">
        <v>2</v>
      </c>
      <c r="S4661">
        <v>1</v>
      </c>
      <c r="T4661">
        <v>112</v>
      </c>
      <c r="U4661">
        <v>1</v>
      </c>
      <c r="V4661">
        <v>0</v>
      </c>
      <c r="W4661" s="26">
        <v>0</v>
      </c>
      <c r="X4661" s="26">
        <v>598.8012602391417</v>
      </c>
      <c r="Y4661" s="26">
        <v>0</v>
      </c>
      <c r="Z4661" s="26">
        <v>0</v>
      </c>
      <c r="AA4661" s="26">
        <v>175.45478622897284</v>
      </c>
      <c r="AB4661" s="26">
        <v>133.90570512451222</v>
      </c>
      <c r="AC4661" s="26">
        <v>304.18221084635024</v>
      </c>
      <c r="AD4661" s="26">
        <v>0</v>
      </c>
      <c r="AE4661" s="26">
        <v>1212.3439624389771</v>
      </c>
    </row>
    <row r="4662" spans="1:31" x14ac:dyDescent="0.3">
      <c r="A4662">
        <v>2779413</v>
      </c>
      <c r="B4662">
        <v>1</v>
      </c>
      <c r="C4662" t="s">
        <v>80</v>
      </c>
      <c r="D4662" t="s">
        <v>104</v>
      </c>
      <c r="E4662" t="s">
        <v>152</v>
      </c>
      <c r="F4662" t="s">
        <v>13049</v>
      </c>
      <c r="G4662" t="s">
        <v>628</v>
      </c>
      <c r="H4662" t="s">
        <v>149</v>
      </c>
      <c r="I4662" t="s">
        <v>136</v>
      </c>
      <c r="J4662" t="s">
        <v>137</v>
      </c>
      <c r="K4662" t="s">
        <v>187</v>
      </c>
      <c r="L4662" t="s">
        <v>13050</v>
      </c>
      <c r="M4662" t="s">
        <v>13051</v>
      </c>
      <c r="N4662" s="26">
        <v>6.5794444439999999</v>
      </c>
      <c r="O4662">
        <v>2</v>
      </c>
      <c r="P4662">
        <v>426</v>
      </c>
      <c r="Q4662">
        <v>6</v>
      </c>
      <c r="R4662">
        <v>31</v>
      </c>
      <c r="S4662">
        <v>5</v>
      </c>
      <c r="T4662">
        <v>76</v>
      </c>
      <c r="U4662">
        <v>0</v>
      </c>
      <c r="V4662">
        <v>0</v>
      </c>
      <c r="W4662" s="26">
        <v>10.698886680949721</v>
      </c>
      <c r="X4662" s="26">
        <v>552.24784746209218</v>
      </c>
      <c r="Y4662" s="26">
        <v>112.39143625049616</v>
      </c>
      <c r="Z4662" s="26">
        <v>3.951348714478141</v>
      </c>
      <c r="AA4662" s="26">
        <v>300.51424065486128</v>
      </c>
      <c r="AB4662" s="26">
        <v>277.71470270716543</v>
      </c>
      <c r="AC4662" s="26">
        <v>0</v>
      </c>
      <c r="AD4662" s="26">
        <v>0</v>
      </c>
      <c r="AE4662" s="26">
        <v>1257.518462470043</v>
      </c>
    </row>
    <row r="4663" spans="1:31" x14ac:dyDescent="0.3">
      <c r="A4663">
        <v>2780077</v>
      </c>
      <c r="B4663">
        <v>1</v>
      </c>
      <c r="C4663" t="s">
        <v>81</v>
      </c>
      <c r="D4663" t="s">
        <v>119</v>
      </c>
      <c r="E4663" t="s">
        <v>170</v>
      </c>
      <c r="F4663" t="s">
        <v>13052</v>
      </c>
      <c r="G4663" t="s">
        <v>143</v>
      </c>
      <c r="H4663" t="s">
        <v>135</v>
      </c>
      <c r="I4663" t="s">
        <v>136</v>
      </c>
      <c r="J4663" t="s">
        <v>137</v>
      </c>
      <c r="K4663" t="s">
        <v>138</v>
      </c>
      <c r="L4663" t="s">
        <v>13053</v>
      </c>
      <c r="M4663" t="s">
        <v>13054</v>
      </c>
      <c r="N4663" s="26">
        <v>0.92472222199999998</v>
      </c>
      <c r="O4663">
        <v>0</v>
      </c>
      <c r="P4663">
        <v>2</v>
      </c>
      <c r="Q4663">
        <v>0</v>
      </c>
      <c r="R4663">
        <v>2</v>
      </c>
      <c r="S4663">
        <v>0</v>
      </c>
      <c r="T4663">
        <v>4</v>
      </c>
      <c r="U4663">
        <v>0</v>
      </c>
      <c r="V4663">
        <v>0</v>
      </c>
      <c r="W4663" s="26">
        <v>0</v>
      </c>
      <c r="X4663" s="26">
        <v>0</v>
      </c>
      <c r="Y4663" s="26">
        <v>0</v>
      </c>
      <c r="Z4663" s="26">
        <v>0</v>
      </c>
      <c r="AA4663" s="26">
        <v>0</v>
      </c>
      <c r="AB4663" s="26">
        <v>4.5881628008399726</v>
      </c>
      <c r="AC4663" s="26">
        <v>0</v>
      </c>
      <c r="AD4663" s="26">
        <v>0</v>
      </c>
      <c r="AE4663" s="26">
        <v>4.5881628008399726</v>
      </c>
    </row>
    <row r="4664" spans="1:31" x14ac:dyDescent="0.3">
      <c r="A4664">
        <v>2779476</v>
      </c>
      <c r="B4664">
        <v>1</v>
      </c>
      <c r="C4664" t="s">
        <v>80</v>
      </c>
      <c r="D4664" t="s">
        <v>94</v>
      </c>
      <c r="E4664" t="s">
        <v>157</v>
      </c>
      <c r="F4664" t="s">
        <v>13055</v>
      </c>
      <c r="G4664" t="s">
        <v>159</v>
      </c>
      <c r="H4664" t="s">
        <v>149</v>
      </c>
      <c r="I4664" t="s">
        <v>136</v>
      </c>
      <c r="J4664" t="s">
        <v>137</v>
      </c>
      <c r="K4664" t="s">
        <v>138</v>
      </c>
      <c r="L4664" t="s">
        <v>13056</v>
      </c>
      <c r="M4664" t="s">
        <v>13057</v>
      </c>
      <c r="N4664" s="26">
        <v>0.76194444400000005</v>
      </c>
      <c r="O4664">
        <v>0</v>
      </c>
      <c r="P4664">
        <v>973</v>
      </c>
      <c r="Q4664">
        <v>0</v>
      </c>
      <c r="R4664">
        <v>1</v>
      </c>
      <c r="S4664">
        <v>8</v>
      </c>
      <c r="T4664">
        <v>64</v>
      </c>
      <c r="U4664">
        <v>0</v>
      </c>
      <c r="V4664">
        <v>0</v>
      </c>
      <c r="W4664" s="26">
        <v>0</v>
      </c>
      <c r="X4664" s="26">
        <v>57.47900632351346</v>
      </c>
      <c r="Y4664" s="26">
        <v>0</v>
      </c>
      <c r="Z4664" s="26">
        <v>0</v>
      </c>
      <c r="AA4664" s="26">
        <v>11.119342854587185</v>
      </c>
      <c r="AB4664" s="26">
        <v>24.357101158348634</v>
      </c>
      <c r="AC4664" s="26">
        <v>0</v>
      </c>
      <c r="AD4664" s="26">
        <v>0</v>
      </c>
      <c r="AE4664" s="26">
        <v>92.955450336449275</v>
      </c>
    </row>
    <row r="4665" spans="1:31" x14ac:dyDescent="0.3">
      <c r="A4665">
        <v>2779536</v>
      </c>
      <c r="B4665">
        <v>1</v>
      </c>
      <c r="C4665" t="s">
        <v>80</v>
      </c>
      <c r="D4665" t="s">
        <v>96</v>
      </c>
      <c r="E4665" t="s">
        <v>175</v>
      </c>
      <c r="F4665" t="s">
        <v>13058</v>
      </c>
      <c r="G4665" t="s">
        <v>628</v>
      </c>
      <c r="H4665" t="s">
        <v>149</v>
      </c>
      <c r="I4665" t="s">
        <v>136</v>
      </c>
      <c r="J4665" t="s">
        <v>137</v>
      </c>
      <c r="K4665" t="s">
        <v>187</v>
      </c>
      <c r="L4665" t="s">
        <v>13059</v>
      </c>
      <c r="M4665" t="s">
        <v>13060</v>
      </c>
      <c r="N4665" s="26">
        <v>1.274444444</v>
      </c>
      <c r="O4665">
        <v>0</v>
      </c>
      <c r="P4665">
        <v>171</v>
      </c>
      <c r="Q4665">
        <v>0</v>
      </c>
      <c r="R4665">
        <v>0</v>
      </c>
      <c r="S4665">
        <v>2</v>
      </c>
      <c r="T4665">
        <v>28</v>
      </c>
      <c r="U4665">
        <v>0</v>
      </c>
      <c r="V4665">
        <v>0</v>
      </c>
      <c r="W4665" s="26">
        <v>0</v>
      </c>
      <c r="X4665" s="26">
        <v>86.262814957725254</v>
      </c>
      <c r="Y4665" s="26">
        <v>0</v>
      </c>
      <c r="Z4665" s="26">
        <v>0</v>
      </c>
      <c r="AA4665" s="26">
        <v>23.325884563807264</v>
      </c>
      <c r="AB4665" s="26">
        <v>96.718630667334224</v>
      </c>
      <c r="AC4665" s="26">
        <v>0</v>
      </c>
      <c r="AD4665" s="26">
        <v>0</v>
      </c>
      <c r="AE4665" s="26">
        <v>206.30733018886673</v>
      </c>
    </row>
    <row r="4666" spans="1:31" x14ac:dyDescent="0.3">
      <c r="A4666">
        <v>2779831</v>
      </c>
      <c r="B4666">
        <v>1</v>
      </c>
      <c r="C4666" t="s">
        <v>81</v>
      </c>
      <c r="D4666" t="s">
        <v>112</v>
      </c>
      <c r="E4666" t="s">
        <v>170</v>
      </c>
      <c r="F4666" t="s">
        <v>13061</v>
      </c>
      <c r="G4666" t="s">
        <v>204</v>
      </c>
      <c r="H4666" t="s">
        <v>135</v>
      </c>
      <c r="I4666" t="s">
        <v>136</v>
      </c>
      <c r="J4666" t="s">
        <v>137</v>
      </c>
      <c r="K4666" t="s">
        <v>138</v>
      </c>
      <c r="L4666" t="s">
        <v>13062</v>
      </c>
      <c r="M4666" t="s">
        <v>13063</v>
      </c>
      <c r="N4666" s="26">
        <v>1.206111111</v>
      </c>
      <c r="O4666">
        <v>0</v>
      </c>
      <c r="P4666">
        <v>280</v>
      </c>
      <c r="Q4666">
        <v>0</v>
      </c>
      <c r="R4666">
        <v>16</v>
      </c>
      <c r="S4666">
        <v>0</v>
      </c>
      <c r="T4666">
        <v>21</v>
      </c>
      <c r="U4666">
        <v>0</v>
      </c>
      <c r="V4666">
        <v>0</v>
      </c>
      <c r="W4666" s="26">
        <v>0</v>
      </c>
      <c r="X4666" s="26">
        <v>57.928844976465768</v>
      </c>
      <c r="Y4666" s="26">
        <v>0</v>
      </c>
      <c r="Z4666" s="26">
        <v>0.37949261478465113</v>
      </c>
      <c r="AA4666" s="26">
        <v>0</v>
      </c>
      <c r="AB4666" s="26">
        <v>23.826141411467709</v>
      </c>
      <c r="AC4666" s="26">
        <v>0</v>
      </c>
      <c r="AD4666" s="26">
        <v>0</v>
      </c>
      <c r="AE4666" s="26">
        <v>82.134479002718138</v>
      </c>
    </row>
    <row r="4667" spans="1:31" x14ac:dyDescent="0.3">
      <c r="A4667">
        <v>2779522</v>
      </c>
      <c r="B4667">
        <v>1</v>
      </c>
      <c r="C4667" t="s">
        <v>80</v>
      </c>
      <c r="D4667" t="s">
        <v>101</v>
      </c>
      <c r="E4667" t="s">
        <v>141</v>
      </c>
      <c r="F4667" t="s">
        <v>12965</v>
      </c>
      <c r="G4667" t="s">
        <v>344</v>
      </c>
      <c r="H4667" t="s">
        <v>135</v>
      </c>
      <c r="I4667" t="s">
        <v>136</v>
      </c>
      <c r="J4667" t="s">
        <v>137</v>
      </c>
      <c r="K4667" t="s">
        <v>138</v>
      </c>
      <c r="L4667" t="s">
        <v>13064</v>
      </c>
      <c r="M4667" t="s">
        <v>13065</v>
      </c>
      <c r="N4667" s="26">
        <v>0.42777777700000003</v>
      </c>
      <c r="O4667">
        <v>0</v>
      </c>
      <c r="P4667">
        <v>134</v>
      </c>
      <c r="Q4667">
        <v>0</v>
      </c>
      <c r="R4667">
        <v>0</v>
      </c>
      <c r="S4667">
        <v>0</v>
      </c>
      <c r="T4667">
        <v>9</v>
      </c>
      <c r="U4667">
        <v>0</v>
      </c>
      <c r="V4667">
        <v>0</v>
      </c>
      <c r="W4667" s="26">
        <v>0</v>
      </c>
      <c r="X4667" s="26">
        <v>7.5772377876720549</v>
      </c>
      <c r="Y4667" s="26">
        <v>0</v>
      </c>
      <c r="Z4667" s="26">
        <v>0</v>
      </c>
      <c r="AA4667" s="26">
        <v>0</v>
      </c>
      <c r="AB4667" s="26">
        <v>2.0131493416146222</v>
      </c>
      <c r="AC4667" s="26">
        <v>0</v>
      </c>
      <c r="AD4667" s="26">
        <v>0</v>
      </c>
      <c r="AE4667" s="26">
        <v>9.5903871292866771</v>
      </c>
    </row>
    <row r="4668" spans="1:31" x14ac:dyDescent="0.3">
      <c r="A4668">
        <v>2779897</v>
      </c>
      <c r="B4668">
        <v>1</v>
      </c>
      <c r="C4668" t="s">
        <v>80</v>
      </c>
      <c r="D4668" t="s">
        <v>83</v>
      </c>
      <c r="E4668" t="s">
        <v>146</v>
      </c>
      <c r="F4668" t="s">
        <v>13066</v>
      </c>
      <c r="G4668" t="s">
        <v>186</v>
      </c>
      <c r="H4668" t="s">
        <v>149</v>
      </c>
      <c r="I4668" t="s">
        <v>136</v>
      </c>
      <c r="J4668" t="s">
        <v>137</v>
      </c>
      <c r="K4668" t="s">
        <v>187</v>
      </c>
      <c r="L4668" t="s">
        <v>13067</v>
      </c>
      <c r="M4668" t="s">
        <v>13068</v>
      </c>
      <c r="N4668" s="26">
        <v>2.9441666660000001</v>
      </c>
      <c r="O4668">
        <v>0</v>
      </c>
      <c r="P4668">
        <v>0</v>
      </c>
      <c r="Q4668">
        <v>0</v>
      </c>
      <c r="R4668">
        <v>0</v>
      </c>
      <c r="S4668">
        <v>1</v>
      </c>
      <c r="T4668">
        <v>1</v>
      </c>
      <c r="U4668">
        <v>0</v>
      </c>
      <c r="V4668">
        <v>0</v>
      </c>
      <c r="W4668" s="26">
        <v>0</v>
      </c>
      <c r="X4668" s="26">
        <v>0</v>
      </c>
      <c r="Y4668" s="26">
        <v>0</v>
      </c>
      <c r="Z4668" s="26">
        <v>0</v>
      </c>
      <c r="AA4668" s="26">
        <v>130.58774338868753</v>
      </c>
      <c r="AB4668" s="26">
        <v>8.6979885004866393</v>
      </c>
      <c r="AC4668" s="26">
        <v>0</v>
      </c>
      <c r="AD4668" s="26">
        <v>0</v>
      </c>
      <c r="AE4668" s="26">
        <v>139.28573188917417</v>
      </c>
    </row>
    <row r="4669" spans="1:31" x14ac:dyDescent="0.3">
      <c r="A4669">
        <v>2779542</v>
      </c>
      <c r="B4669">
        <v>1</v>
      </c>
      <c r="C4669" t="s">
        <v>81</v>
      </c>
      <c r="D4669" t="s">
        <v>119</v>
      </c>
      <c r="E4669" t="s">
        <v>170</v>
      </c>
      <c r="F4669" t="s">
        <v>8944</v>
      </c>
      <c r="G4669" t="s">
        <v>143</v>
      </c>
      <c r="H4669" t="s">
        <v>135</v>
      </c>
      <c r="I4669" t="s">
        <v>136</v>
      </c>
      <c r="J4669" t="s">
        <v>137</v>
      </c>
      <c r="K4669" t="s">
        <v>138</v>
      </c>
      <c r="L4669" t="s">
        <v>13069</v>
      </c>
      <c r="M4669" t="s">
        <v>13070</v>
      </c>
      <c r="N4669" s="26">
        <v>0.82416666599999999</v>
      </c>
      <c r="O4669">
        <v>0</v>
      </c>
      <c r="P4669">
        <v>92</v>
      </c>
      <c r="Q4669">
        <v>0</v>
      </c>
      <c r="R4669">
        <v>0</v>
      </c>
      <c r="S4669">
        <v>0</v>
      </c>
      <c r="T4669">
        <v>2</v>
      </c>
      <c r="U4669">
        <v>0</v>
      </c>
      <c r="V4669">
        <v>0</v>
      </c>
      <c r="W4669" s="26">
        <v>0</v>
      </c>
      <c r="X4669" s="26">
        <v>16.457008653266652</v>
      </c>
      <c r="Y4669" s="26">
        <v>0</v>
      </c>
      <c r="Z4669" s="26">
        <v>0</v>
      </c>
      <c r="AA4669" s="26">
        <v>0</v>
      </c>
      <c r="AB4669" s="26">
        <v>2.9069222916244444</v>
      </c>
      <c r="AC4669" s="26">
        <v>0</v>
      </c>
      <c r="AD4669" s="26">
        <v>0</v>
      </c>
      <c r="AE4669" s="26">
        <v>19.363930944891095</v>
      </c>
    </row>
    <row r="4670" spans="1:31" x14ac:dyDescent="0.3">
      <c r="A4670">
        <v>2779376</v>
      </c>
      <c r="B4670">
        <v>1</v>
      </c>
      <c r="C4670" t="s">
        <v>80</v>
      </c>
      <c r="D4670" t="s">
        <v>97</v>
      </c>
      <c r="E4670" t="s">
        <v>132</v>
      </c>
      <c r="F4670" t="s">
        <v>13071</v>
      </c>
      <c r="G4670" t="s">
        <v>134</v>
      </c>
      <c r="H4670" t="s">
        <v>135</v>
      </c>
      <c r="I4670" t="s">
        <v>136</v>
      </c>
      <c r="J4670" t="s">
        <v>137</v>
      </c>
      <c r="K4670" t="s">
        <v>138</v>
      </c>
      <c r="L4670" t="s">
        <v>13072</v>
      </c>
      <c r="M4670" t="s">
        <v>13073</v>
      </c>
      <c r="N4670" s="26">
        <v>4.4375</v>
      </c>
      <c r="O4670">
        <v>0</v>
      </c>
      <c r="P4670">
        <v>7</v>
      </c>
      <c r="Q4670">
        <v>0</v>
      </c>
      <c r="R4670">
        <v>0</v>
      </c>
      <c r="S4670">
        <v>0</v>
      </c>
      <c r="T4670">
        <v>1</v>
      </c>
      <c r="U4670">
        <v>0</v>
      </c>
      <c r="V4670">
        <v>0</v>
      </c>
      <c r="W4670" s="26">
        <v>0</v>
      </c>
      <c r="X4670" s="26">
        <v>7.4028483201560515</v>
      </c>
      <c r="Y4670" s="26">
        <v>0</v>
      </c>
      <c r="Z4670" s="26">
        <v>0</v>
      </c>
      <c r="AA4670" s="26">
        <v>0</v>
      </c>
      <c r="AB4670" s="26">
        <v>27.859999429387297</v>
      </c>
      <c r="AC4670" s="26">
        <v>0</v>
      </c>
      <c r="AD4670" s="26">
        <v>0</v>
      </c>
      <c r="AE4670" s="26">
        <v>35.262847749543347</v>
      </c>
    </row>
    <row r="4671" spans="1:31" x14ac:dyDescent="0.3">
      <c r="A4671">
        <v>2780040</v>
      </c>
      <c r="B4671">
        <v>1</v>
      </c>
      <c r="C4671" t="s">
        <v>80</v>
      </c>
      <c r="D4671" t="s">
        <v>96</v>
      </c>
      <c r="E4671" t="s">
        <v>132</v>
      </c>
      <c r="F4671" t="s">
        <v>13074</v>
      </c>
      <c r="G4671" t="s">
        <v>197</v>
      </c>
      <c r="H4671" t="s">
        <v>135</v>
      </c>
      <c r="I4671" t="s">
        <v>136</v>
      </c>
      <c r="J4671" t="s">
        <v>137</v>
      </c>
      <c r="K4671" t="s">
        <v>138</v>
      </c>
      <c r="L4671" t="s">
        <v>13075</v>
      </c>
      <c r="M4671" t="s">
        <v>13076</v>
      </c>
      <c r="N4671" s="26">
        <v>3.3863888879999999</v>
      </c>
      <c r="O4671">
        <v>0</v>
      </c>
      <c r="P4671">
        <v>1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 s="26">
        <v>0</v>
      </c>
      <c r="X4671" s="26">
        <v>1.7930437947268607</v>
      </c>
      <c r="Y4671" s="26">
        <v>0</v>
      </c>
      <c r="Z4671" s="26">
        <v>0</v>
      </c>
      <c r="AA4671" s="26">
        <v>0</v>
      </c>
      <c r="AB4671" s="26">
        <v>0</v>
      </c>
      <c r="AC4671" s="26">
        <v>0</v>
      </c>
      <c r="AD4671" s="26">
        <v>0</v>
      </c>
      <c r="AE4671" s="26">
        <v>1.7930437947268607</v>
      </c>
    </row>
    <row r="4672" spans="1:31" x14ac:dyDescent="0.3">
      <c r="A4672">
        <v>2779562</v>
      </c>
      <c r="B4672">
        <v>1</v>
      </c>
      <c r="C4672" t="s">
        <v>80</v>
      </c>
      <c r="D4672" t="s">
        <v>93</v>
      </c>
      <c r="E4672" t="s">
        <v>157</v>
      </c>
      <c r="F4672" t="s">
        <v>13077</v>
      </c>
      <c r="G4672" t="s">
        <v>186</v>
      </c>
      <c r="H4672" t="s">
        <v>149</v>
      </c>
      <c r="I4672" t="s">
        <v>136</v>
      </c>
      <c r="J4672" t="s">
        <v>137</v>
      </c>
      <c r="K4672" t="s">
        <v>187</v>
      </c>
      <c r="L4672" t="s">
        <v>13078</v>
      </c>
      <c r="M4672" t="s">
        <v>13079</v>
      </c>
      <c r="N4672" s="26">
        <v>2.378055555</v>
      </c>
      <c r="O4672">
        <v>0</v>
      </c>
      <c r="P4672">
        <v>3457</v>
      </c>
      <c r="Q4672">
        <v>0</v>
      </c>
      <c r="R4672">
        <v>0</v>
      </c>
      <c r="S4672">
        <v>0</v>
      </c>
      <c r="T4672">
        <v>240</v>
      </c>
      <c r="U4672">
        <v>0</v>
      </c>
      <c r="V4672">
        <v>0</v>
      </c>
      <c r="W4672" s="26">
        <v>0</v>
      </c>
      <c r="X4672" s="26">
        <v>1688.566294214397</v>
      </c>
      <c r="Y4672" s="26">
        <v>0</v>
      </c>
      <c r="Z4672" s="26">
        <v>0</v>
      </c>
      <c r="AA4672" s="26">
        <v>0</v>
      </c>
      <c r="AB4672" s="26">
        <v>504.59498088750507</v>
      </c>
      <c r="AC4672" s="26">
        <v>0</v>
      </c>
      <c r="AD4672" s="26">
        <v>0</v>
      </c>
      <c r="AE4672" s="26">
        <v>2193.161275101902</v>
      </c>
    </row>
    <row r="4673" spans="1:31" x14ac:dyDescent="0.3">
      <c r="A4673">
        <v>2779902</v>
      </c>
      <c r="B4673">
        <v>2</v>
      </c>
      <c r="C4673" t="s">
        <v>81</v>
      </c>
      <c r="D4673" t="s">
        <v>128</v>
      </c>
      <c r="E4673" t="s">
        <v>152</v>
      </c>
      <c r="F4673" t="s">
        <v>10660</v>
      </c>
      <c r="G4673" t="s">
        <v>148</v>
      </c>
      <c r="H4673" t="s">
        <v>149</v>
      </c>
      <c r="I4673" t="s">
        <v>136</v>
      </c>
      <c r="J4673" t="s">
        <v>137</v>
      </c>
      <c r="K4673" t="s">
        <v>138</v>
      </c>
      <c r="L4673" t="s">
        <v>8559</v>
      </c>
      <c r="M4673" t="s">
        <v>13080</v>
      </c>
      <c r="N4673" s="26">
        <v>0.441111111</v>
      </c>
      <c r="O4673">
        <v>6</v>
      </c>
      <c r="P4673">
        <v>623</v>
      </c>
      <c r="Q4673">
        <v>4</v>
      </c>
      <c r="R4673">
        <v>4</v>
      </c>
      <c r="S4673">
        <v>2</v>
      </c>
      <c r="T4673">
        <v>57</v>
      </c>
      <c r="U4673">
        <v>0</v>
      </c>
      <c r="V4673">
        <v>0</v>
      </c>
      <c r="W4673" s="26">
        <v>0.60018342664444446</v>
      </c>
      <c r="X4673" s="26">
        <v>3.6898918355457102</v>
      </c>
      <c r="Y4673" s="26">
        <v>0.25660293505161003</v>
      </c>
      <c r="Z4673" s="26">
        <v>0</v>
      </c>
      <c r="AA4673" s="26">
        <v>3.485913382656487</v>
      </c>
      <c r="AB4673" s="26">
        <v>3.1992236132508758</v>
      </c>
      <c r="AC4673" s="26">
        <v>0</v>
      </c>
      <c r="AD4673" s="26">
        <v>0</v>
      </c>
      <c r="AE4673" s="26">
        <v>11.231815193149128</v>
      </c>
    </row>
    <row r="4674" spans="1:31" x14ac:dyDescent="0.3">
      <c r="A4674">
        <v>2779685</v>
      </c>
      <c r="B4674">
        <v>1</v>
      </c>
      <c r="C4674" t="s">
        <v>80</v>
      </c>
      <c r="D4674" t="s">
        <v>105</v>
      </c>
      <c r="E4674" t="s">
        <v>157</v>
      </c>
      <c r="F4674" t="s">
        <v>6147</v>
      </c>
      <c r="G4674" t="s">
        <v>159</v>
      </c>
      <c r="H4674" t="s">
        <v>149</v>
      </c>
      <c r="I4674" t="s">
        <v>136</v>
      </c>
      <c r="J4674" t="s">
        <v>137</v>
      </c>
      <c r="K4674" t="s">
        <v>138</v>
      </c>
      <c r="L4674" t="s">
        <v>13081</v>
      </c>
      <c r="M4674" t="s">
        <v>13082</v>
      </c>
      <c r="N4674" s="26">
        <v>0.49555555499999998</v>
      </c>
      <c r="O4674">
        <v>0</v>
      </c>
      <c r="P4674">
        <v>613</v>
      </c>
      <c r="Q4674">
        <v>0</v>
      </c>
      <c r="R4674">
        <v>0</v>
      </c>
      <c r="S4674">
        <v>0</v>
      </c>
      <c r="T4674">
        <v>70</v>
      </c>
      <c r="U4674">
        <v>0</v>
      </c>
      <c r="V4674">
        <v>0</v>
      </c>
      <c r="W4674" s="26">
        <v>0</v>
      </c>
      <c r="X4674" s="26">
        <v>87.594107330617916</v>
      </c>
      <c r="Y4674" s="26">
        <v>0</v>
      </c>
      <c r="Z4674" s="26">
        <v>0</v>
      </c>
      <c r="AA4674" s="26">
        <v>0</v>
      </c>
      <c r="AB4674" s="26">
        <v>55.550657006045846</v>
      </c>
      <c r="AC4674" s="26">
        <v>0</v>
      </c>
      <c r="AD4674" s="26">
        <v>0</v>
      </c>
      <c r="AE4674" s="26">
        <v>143.14476433666377</v>
      </c>
    </row>
    <row r="4675" spans="1:31" x14ac:dyDescent="0.3">
      <c r="A4675">
        <v>2779891</v>
      </c>
      <c r="B4675">
        <v>1</v>
      </c>
      <c r="C4675" t="s">
        <v>81</v>
      </c>
      <c r="D4675" t="s">
        <v>123</v>
      </c>
      <c r="E4675" t="s">
        <v>170</v>
      </c>
      <c r="F4675" t="s">
        <v>13083</v>
      </c>
      <c r="G4675" t="s">
        <v>204</v>
      </c>
      <c r="H4675" t="s">
        <v>135</v>
      </c>
      <c r="I4675" t="s">
        <v>136</v>
      </c>
      <c r="J4675" t="s">
        <v>137</v>
      </c>
      <c r="K4675" t="s">
        <v>138</v>
      </c>
      <c r="L4675" t="s">
        <v>13084</v>
      </c>
      <c r="M4675" t="s">
        <v>13085</v>
      </c>
      <c r="N4675" s="26">
        <v>1.228888888</v>
      </c>
      <c r="O4675">
        <v>0</v>
      </c>
      <c r="P4675">
        <v>80</v>
      </c>
      <c r="Q4675">
        <v>0</v>
      </c>
      <c r="R4675">
        <v>0</v>
      </c>
      <c r="S4675">
        <v>0</v>
      </c>
      <c r="T4675">
        <v>2</v>
      </c>
      <c r="U4675">
        <v>0</v>
      </c>
      <c r="V4675">
        <v>0</v>
      </c>
      <c r="W4675" s="26">
        <v>0</v>
      </c>
      <c r="X4675" s="26">
        <v>21.74744973603589</v>
      </c>
      <c r="Y4675" s="26">
        <v>0</v>
      </c>
      <c r="Z4675" s="26">
        <v>0</v>
      </c>
      <c r="AA4675" s="26">
        <v>0</v>
      </c>
      <c r="AB4675" s="26">
        <v>2.1755039135126548</v>
      </c>
      <c r="AC4675" s="26">
        <v>0</v>
      </c>
      <c r="AD4675" s="26">
        <v>0</v>
      </c>
      <c r="AE4675" s="26">
        <v>23.922953649548546</v>
      </c>
    </row>
    <row r="4676" spans="1:31" x14ac:dyDescent="0.3">
      <c r="A4676">
        <v>2779499</v>
      </c>
      <c r="B4676">
        <v>1</v>
      </c>
      <c r="C4676" t="s">
        <v>80</v>
      </c>
      <c r="D4676" t="s">
        <v>87</v>
      </c>
      <c r="E4676" t="s">
        <v>146</v>
      </c>
      <c r="F4676" t="s">
        <v>13086</v>
      </c>
      <c r="G4676" t="s">
        <v>628</v>
      </c>
      <c r="H4676" t="s">
        <v>149</v>
      </c>
      <c r="I4676" t="s">
        <v>136</v>
      </c>
      <c r="J4676" t="s">
        <v>137</v>
      </c>
      <c r="K4676" t="s">
        <v>187</v>
      </c>
      <c r="L4676" t="s">
        <v>13087</v>
      </c>
      <c r="M4676" t="s">
        <v>13088</v>
      </c>
      <c r="N4676" s="26">
        <v>5.6130555549999999</v>
      </c>
      <c r="O4676">
        <v>0</v>
      </c>
      <c r="P4676">
        <v>733</v>
      </c>
      <c r="Q4676">
        <v>0</v>
      </c>
      <c r="R4676">
        <v>0</v>
      </c>
      <c r="S4676">
        <v>0</v>
      </c>
      <c r="T4676">
        <v>235</v>
      </c>
      <c r="U4676">
        <v>0</v>
      </c>
      <c r="V4676">
        <v>0</v>
      </c>
      <c r="W4676" s="26">
        <v>0</v>
      </c>
      <c r="X4676" s="26">
        <v>1011.847321489856</v>
      </c>
      <c r="Y4676" s="26">
        <v>0</v>
      </c>
      <c r="Z4676" s="26">
        <v>0</v>
      </c>
      <c r="AA4676" s="26">
        <v>0</v>
      </c>
      <c r="AB4676" s="26">
        <v>1669.7311782317797</v>
      </c>
      <c r="AC4676" s="26">
        <v>0</v>
      </c>
      <c r="AD4676" s="26">
        <v>0</v>
      </c>
      <c r="AE4676" s="26">
        <v>2681.5784997216356</v>
      </c>
    </row>
    <row r="4677" spans="1:31" x14ac:dyDescent="0.3">
      <c r="A4677">
        <v>2779599</v>
      </c>
      <c r="B4677">
        <v>1</v>
      </c>
      <c r="C4677" t="s">
        <v>80</v>
      </c>
      <c r="D4677" t="s">
        <v>103</v>
      </c>
      <c r="E4677" t="s">
        <v>157</v>
      </c>
      <c r="F4677" t="s">
        <v>9548</v>
      </c>
      <c r="G4677" t="s">
        <v>159</v>
      </c>
      <c r="H4677" t="s">
        <v>149</v>
      </c>
      <c r="I4677" t="s">
        <v>136</v>
      </c>
      <c r="J4677" t="s">
        <v>137</v>
      </c>
      <c r="K4677" t="s">
        <v>138</v>
      </c>
      <c r="L4677" t="s">
        <v>13089</v>
      </c>
      <c r="M4677" t="s">
        <v>13090</v>
      </c>
      <c r="N4677" s="26">
        <v>0.73305555499999997</v>
      </c>
      <c r="O4677">
        <v>1</v>
      </c>
      <c r="P4677">
        <v>299</v>
      </c>
      <c r="Q4677">
        <v>19</v>
      </c>
      <c r="R4677">
        <v>111</v>
      </c>
      <c r="S4677">
        <v>11</v>
      </c>
      <c r="T4677">
        <v>48</v>
      </c>
      <c r="U4677">
        <v>3</v>
      </c>
      <c r="V4677">
        <v>0</v>
      </c>
      <c r="W4677" s="26">
        <v>0.75668510360408348</v>
      </c>
      <c r="X4677" s="26">
        <v>47.867776300366103</v>
      </c>
      <c r="Y4677" s="26">
        <v>101.22912481529215</v>
      </c>
      <c r="Z4677" s="26">
        <v>6.0092916207859082</v>
      </c>
      <c r="AA4677" s="26">
        <v>14.436804978299156</v>
      </c>
      <c r="AB4677" s="26">
        <v>10.149770112241635</v>
      </c>
      <c r="AC4677" s="26">
        <v>18.910857395708078</v>
      </c>
      <c r="AD4677" s="26">
        <v>0</v>
      </c>
      <c r="AE4677" s="26">
        <v>199.36031032629717</v>
      </c>
    </row>
    <row r="4678" spans="1:31" x14ac:dyDescent="0.3">
      <c r="A4678">
        <v>2779356</v>
      </c>
      <c r="B4678">
        <v>1</v>
      </c>
      <c r="C4678" t="s">
        <v>81</v>
      </c>
      <c r="D4678" t="s">
        <v>120</v>
      </c>
      <c r="E4678" t="s">
        <v>152</v>
      </c>
      <c r="F4678" t="s">
        <v>13091</v>
      </c>
      <c r="G4678" t="s">
        <v>143</v>
      </c>
      <c r="H4678" t="s">
        <v>149</v>
      </c>
      <c r="I4678" t="s">
        <v>136</v>
      </c>
      <c r="J4678" t="s">
        <v>137</v>
      </c>
      <c r="K4678" t="s">
        <v>138</v>
      </c>
      <c r="L4678" t="s">
        <v>13092</v>
      </c>
      <c r="M4678" t="s">
        <v>13093</v>
      </c>
      <c r="N4678" s="26">
        <v>0.177777777</v>
      </c>
      <c r="O4678">
        <v>4</v>
      </c>
      <c r="P4678">
        <v>4</v>
      </c>
      <c r="Q4678">
        <v>69</v>
      </c>
      <c r="R4678">
        <v>66</v>
      </c>
      <c r="S4678">
        <v>9</v>
      </c>
      <c r="T4678">
        <v>2</v>
      </c>
      <c r="U4678">
        <v>0</v>
      </c>
      <c r="V4678">
        <v>0</v>
      </c>
      <c r="W4678" s="26">
        <v>1.4579507090790755</v>
      </c>
      <c r="X4678" s="26">
        <v>2.2019672661333333E-4</v>
      </c>
      <c r="Y4678" s="26">
        <v>2.5886359160129424</v>
      </c>
      <c r="Z4678" s="26">
        <v>0.13016423537777777</v>
      </c>
      <c r="AA4678" s="26">
        <v>5.415195973473387</v>
      </c>
      <c r="AB4678" s="26">
        <v>0.26775707111111113</v>
      </c>
      <c r="AC4678" s="26">
        <v>0</v>
      </c>
      <c r="AD4678" s="26">
        <v>0</v>
      </c>
      <c r="AE4678" s="26">
        <v>9.8599241017809067</v>
      </c>
    </row>
    <row r="4679" spans="1:31" x14ac:dyDescent="0.3">
      <c r="A4679">
        <v>2779671</v>
      </c>
      <c r="B4679">
        <v>1</v>
      </c>
      <c r="C4679" t="s">
        <v>80</v>
      </c>
      <c r="D4679" t="s">
        <v>100</v>
      </c>
      <c r="E4679" t="s">
        <v>157</v>
      </c>
      <c r="F4679" t="s">
        <v>3099</v>
      </c>
      <c r="G4679" t="s">
        <v>159</v>
      </c>
      <c r="H4679" t="s">
        <v>149</v>
      </c>
      <c r="I4679" t="s">
        <v>136</v>
      </c>
      <c r="J4679" t="s">
        <v>137</v>
      </c>
      <c r="K4679" t="s">
        <v>138</v>
      </c>
      <c r="L4679" t="s">
        <v>13094</v>
      </c>
      <c r="M4679" t="s">
        <v>13095</v>
      </c>
      <c r="N4679" s="26">
        <v>0.1275</v>
      </c>
      <c r="O4679">
        <v>1</v>
      </c>
      <c r="P4679">
        <v>26</v>
      </c>
      <c r="Q4679">
        <v>53</v>
      </c>
      <c r="R4679">
        <v>34</v>
      </c>
      <c r="S4679">
        <v>6</v>
      </c>
      <c r="T4679">
        <v>13</v>
      </c>
      <c r="U4679">
        <v>0</v>
      </c>
      <c r="V4679">
        <v>0</v>
      </c>
      <c r="W4679" s="26">
        <v>2.6562011505E-2</v>
      </c>
      <c r="X4679" s="26">
        <v>0.25382389996844246</v>
      </c>
      <c r="Y4679" s="26">
        <v>1.9478195267961258</v>
      </c>
      <c r="Z4679" s="26">
        <v>1.0953626550220799</v>
      </c>
      <c r="AA4679" s="26">
        <v>0.59628963317765615</v>
      </c>
      <c r="AB4679" s="26">
        <v>0.66653437969537954</v>
      </c>
      <c r="AC4679" s="26">
        <v>0</v>
      </c>
      <c r="AD4679" s="26">
        <v>0</v>
      </c>
      <c r="AE4679" s="26">
        <v>4.5863921061646842</v>
      </c>
    </row>
    <row r="4680" spans="1:31" x14ac:dyDescent="0.3">
      <c r="A4680">
        <v>2780686</v>
      </c>
      <c r="B4680">
        <v>3</v>
      </c>
      <c r="C4680" t="s">
        <v>80</v>
      </c>
      <c r="D4680" t="s">
        <v>84</v>
      </c>
      <c r="E4680" t="s">
        <v>146</v>
      </c>
      <c r="F4680" t="s">
        <v>13096</v>
      </c>
      <c r="G4680" t="s">
        <v>1309</v>
      </c>
      <c r="H4680" t="s">
        <v>149</v>
      </c>
      <c r="I4680" t="s">
        <v>136</v>
      </c>
      <c r="J4680" t="s">
        <v>137</v>
      </c>
      <c r="K4680" t="s">
        <v>138</v>
      </c>
      <c r="L4680" t="s">
        <v>8566</v>
      </c>
      <c r="M4680" t="s">
        <v>13097</v>
      </c>
      <c r="N4680" s="26">
        <v>1.06</v>
      </c>
      <c r="O4680">
        <v>0</v>
      </c>
      <c r="P4680">
        <v>4983</v>
      </c>
      <c r="Q4680">
        <v>0</v>
      </c>
      <c r="R4680">
        <v>0</v>
      </c>
      <c r="S4680">
        <v>0</v>
      </c>
      <c r="T4680">
        <v>443</v>
      </c>
      <c r="U4680">
        <v>0</v>
      </c>
      <c r="V4680">
        <v>0</v>
      </c>
      <c r="W4680" s="26">
        <v>0</v>
      </c>
      <c r="X4680" s="26">
        <v>1198.394401802796</v>
      </c>
      <c r="Y4680" s="26">
        <v>0</v>
      </c>
      <c r="Z4680" s="26">
        <v>0</v>
      </c>
      <c r="AA4680" s="26">
        <v>0</v>
      </c>
      <c r="AB4680" s="26">
        <v>741.65289945643815</v>
      </c>
      <c r="AC4680" s="26">
        <v>0</v>
      </c>
      <c r="AD4680" s="26">
        <v>0</v>
      </c>
      <c r="AE4680" s="26">
        <v>1940.0473012592342</v>
      </c>
    </row>
    <row r="4681" spans="1:31" x14ac:dyDescent="0.3">
      <c r="A4681">
        <v>2779508</v>
      </c>
      <c r="B4681">
        <v>1</v>
      </c>
      <c r="C4681" t="s">
        <v>80</v>
      </c>
      <c r="D4681" t="s">
        <v>106</v>
      </c>
      <c r="E4681" t="s">
        <v>157</v>
      </c>
      <c r="F4681" t="s">
        <v>2619</v>
      </c>
      <c r="G4681" t="s">
        <v>159</v>
      </c>
      <c r="H4681" t="s">
        <v>149</v>
      </c>
      <c r="I4681" t="s">
        <v>136</v>
      </c>
      <c r="J4681" t="s">
        <v>137</v>
      </c>
      <c r="K4681" t="s">
        <v>138</v>
      </c>
      <c r="L4681" t="s">
        <v>13098</v>
      </c>
      <c r="M4681" t="s">
        <v>13099</v>
      </c>
      <c r="N4681" s="26">
        <v>5.0277777000000003E-2</v>
      </c>
      <c r="O4681">
        <v>2</v>
      </c>
      <c r="P4681">
        <v>5</v>
      </c>
      <c r="Q4681">
        <v>67</v>
      </c>
      <c r="R4681">
        <v>342</v>
      </c>
      <c r="S4681">
        <v>27</v>
      </c>
      <c r="T4681">
        <v>60</v>
      </c>
      <c r="U4681">
        <v>0</v>
      </c>
      <c r="V4681">
        <v>0</v>
      </c>
      <c r="W4681" s="26">
        <v>3.0494748302755916E-2</v>
      </c>
      <c r="X4681" s="26">
        <v>7.316524171324934E-2</v>
      </c>
      <c r="Y4681" s="26">
        <v>18.421778963643124</v>
      </c>
      <c r="Z4681" s="26">
        <v>1.5383705151736999</v>
      </c>
      <c r="AA4681" s="26">
        <v>2.2714638352372467</v>
      </c>
      <c r="AB4681" s="26">
        <v>0.92223033966019141</v>
      </c>
      <c r="AC4681" s="26">
        <v>0</v>
      </c>
      <c r="AD4681" s="26">
        <v>0</v>
      </c>
      <c r="AE4681" s="26">
        <v>23.257503643730267</v>
      </c>
    </row>
    <row r="4682" spans="1:31" x14ac:dyDescent="0.3">
      <c r="A4682">
        <v>2779462</v>
      </c>
      <c r="B4682">
        <v>1</v>
      </c>
      <c r="C4682" t="s">
        <v>80</v>
      </c>
      <c r="D4682" t="s">
        <v>100</v>
      </c>
      <c r="E4682" t="s">
        <v>157</v>
      </c>
      <c r="F4682" t="s">
        <v>13100</v>
      </c>
      <c r="G4682" t="s">
        <v>143</v>
      </c>
      <c r="H4682" t="s">
        <v>149</v>
      </c>
      <c r="I4682" t="s">
        <v>136</v>
      </c>
      <c r="J4682" t="s">
        <v>137</v>
      </c>
      <c r="K4682" t="s">
        <v>138</v>
      </c>
      <c r="L4682" t="s">
        <v>13101</v>
      </c>
      <c r="M4682" t="s">
        <v>13102</v>
      </c>
      <c r="N4682" s="26">
        <v>1.0080555550000001</v>
      </c>
      <c r="O4682">
        <v>0</v>
      </c>
      <c r="P4682">
        <v>633</v>
      </c>
      <c r="Q4682">
        <v>0</v>
      </c>
      <c r="R4682">
        <v>106</v>
      </c>
      <c r="S4682">
        <v>2</v>
      </c>
      <c r="T4682">
        <v>111</v>
      </c>
      <c r="U4682">
        <v>0</v>
      </c>
      <c r="V4682">
        <v>1</v>
      </c>
      <c r="W4682" s="26">
        <v>0</v>
      </c>
      <c r="X4682" s="26">
        <v>162.96876855482725</v>
      </c>
      <c r="Y4682" s="26">
        <v>0</v>
      </c>
      <c r="Z4682" s="26">
        <v>14.958818196453793</v>
      </c>
      <c r="AA4682" s="26">
        <v>125.58086156477702</v>
      </c>
      <c r="AB4682" s="26">
        <v>65.773035901464965</v>
      </c>
      <c r="AC4682" s="26">
        <v>0</v>
      </c>
      <c r="AD4682" s="26">
        <v>0</v>
      </c>
      <c r="AE4682" s="26">
        <v>369.28148421752303</v>
      </c>
    </row>
    <row r="4683" spans="1:31" x14ac:dyDescent="0.3">
      <c r="A4683">
        <v>2779322</v>
      </c>
      <c r="B4683">
        <v>1</v>
      </c>
      <c r="C4683" t="s">
        <v>80</v>
      </c>
      <c r="D4683" t="s">
        <v>95</v>
      </c>
      <c r="E4683" t="s">
        <v>170</v>
      </c>
      <c r="F4683" t="s">
        <v>13103</v>
      </c>
      <c r="G4683" t="s">
        <v>143</v>
      </c>
      <c r="H4683" t="s">
        <v>135</v>
      </c>
      <c r="I4683" t="s">
        <v>136</v>
      </c>
      <c r="J4683" t="s">
        <v>137</v>
      </c>
      <c r="K4683" t="s">
        <v>138</v>
      </c>
      <c r="L4683" t="s">
        <v>13104</v>
      </c>
      <c r="M4683" t="s">
        <v>13105</v>
      </c>
      <c r="N4683" s="26">
        <v>1.1869444440000001</v>
      </c>
      <c r="O4683">
        <v>0</v>
      </c>
      <c r="P4683">
        <v>203</v>
      </c>
      <c r="Q4683">
        <v>0</v>
      </c>
      <c r="R4683">
        <v>0</v>
      </c>
      <c r="S4683">
        <v>0</v>
      </c>
      <c r="T4683">
        <v>6</v>
      </c>
      <c r="U4683">
        <v>0</v>
      </c>
      <c r="V4683">
        <v>0</v>
      </c>
      <c r="W4683" s="26">
        <v>0</v>
      </c>
      <c r="X4683" s="26">
        <v>47.686141607083627</v>
      </c>
      <c r="Y4683" s="26">
        <v>0</v>
      </c>
      <c r="Z4683" s="26">
        <v>0</v>
      </c>
      <c r="AA4683" s="26">
        <v>0</v>
      </c>
      <c r="AB4683" s="26">
        <v>1.5524506758511725</v>
      </c>
      <c r="AC4683" s="26">
        <v>0</v>
      </c>
      <c r="AD4683" s="26">
        <v>0</v>
      </c>
      <c r="AE4683" s="26">
        <v>49.238592282934796</v>
      </c>
    </row>
    <row r="4684" spans="1:31" x14ac:dyDescent="0.3">
      <c r="A4684">
        <v>2779963</v>
      </c>
      <c r="B4684">
        <v>1</v>
      </c>
      <c r="C4684" t="s">
        <v>80</v>
      </c>
      <c r="D4684" t="s">
        <v>107</v>
      </c>
      <c r="E4684" t="s">
        <v>170</v>
      </c>
      <c r="F4684" t="s">
        <v>13106</v>
      </c>
      <c r="G4684" t="s">
        <v>204</v>
      </c>
      <c r="H4684" t="s">
        <v>135</v>
      </c>
      <c r="I4684" t="s">
        <v>136</v>
      </c>
      <c r="J4684" t="s">
        <v>137</v>
      </c>
      <c r="K4684" t="s">
        <v>138</v>
      </c>
      <c r="L4684" t="s">
        <v>13107</v>
      </c>
      <c r="M4684" t="s">
        <v>13108</v>
      </c>
      <c r="N4684" s="26">
        <v>3.83</v>
      </c>
      <c r="O4684">
        <v>0</v>
      </c>
      <c r="P4684">
        <v>40</v>
      </c>
      <c r="Q4684">
        <v>0</v>
      </c>
      <c r="R4684">
        <v>0</v>
      </c>
      <c r="S4684">
        <v>0</v>
      </c>
      <c r="T4684">
        <v>1</v>
      </c>
      <c r="U4684">
        <v>0</v>
      </c>
      <c r="V4684">
        <v>0</v>
      </c>
      <c r="W4684" s="26">
        <v>0</v>
      </c>
      <c r="X4684" s="26">
        <v>19.096749132636397</v>
      </c>
      <c r="Y4684" s="26">
        <v>0</v>
      </c>
      <c r="Z4684" s="26">
        <v>0</v>
      </c>
      <c r="AA4684" s="26">
        <v>0</v>
      </c>
      <c r="AB4684" s="26">
        <v>0</v>
      </c>
      <c r="AC4684" s="26">
        <v>0</v>
      </c>
      <c r="AD4684" s="26">
        <v>0</v>
      </c>
      <c r="AE4684" s="26">
        <v>19.096749132636397</v>
      </c>
    </row>
    <row r="4685" spans="1:31" x14ac:dyDescent="0.3">
      <c r="A4685">
        <v>2780066</v>
      </c>
      <c r="B4685">
        <v>1</v>
      </c>
      <c r="C4685" t="s">
        <v>80</v>
      </c>
      <c r="D4685" t="s">
        <v>100</v>
      </c>
      <c r="E4685" t="s">
        <v>132</v>
      </c>
      <c r="F4685" t="s">
        <v>13109</v>
      </c>
      <c r="G4685" t="s">
        <v>197</v>
      </c>
      <c r="H4685" t="s">
        <v>135</v>
      </c>
      <c r="I4685" t="s">
        <v>136</v>
      </c>
      <c r="J4685" t="s">
        <v>137</v>
      </c>
      <c r="K4685" t="s">
        <v>138</v>
      </c>
      <c r="L4685" t="s">
        <v>13110</v>
      </c>
      <c r="M4685" t="s">
        <v>13111</v>
      </c>
      <c r="N4685" s="26">
        <v>1.0763888880000001</v>
      </c>
      <c r="O4685">
        <v>0</v>
      </c>
      <c r="P4685">
        <v>1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 s="26">
        <v>0</v>
      </c>
      <c r="X4685" s="26">
        <v>0.24850315853965405</v>
      </c>
      <c r="Y4685" s="26">
        <v>0</v>
      </c>
      <c r="Z4685" s="26">
        <v>0</v>
      </c>
      <c r="AA4685" s="26">
        <v>0</v>
      </c>
      <c r="AB4685" s="26">
        <v>0</v>
      </c>
      <c r="AC4685" s="26">
        <v>0</v>
      </c>
      <c r="AD4685" s="26">
        <v>0</v>
      </c>
      <c r="AE4685" s="26">
        <v>0.24850315853965405</v>
      </c>
    </row>
    <row r="4686" spans="1:31" x14ac:dyDescent="0.3">
      <c r="A4686">
        <v>2779379</v>
      </c>
      <c r="B4686">
        <v>1</v>
      </c>
      <c r="C4686" t="s">
        <v>80</v>
      </c>
      <c r="D4686" t="s">
        <v>105</v>
      </c>
      <c r="E4686" t="s">
        <v>170</v>
      </c>
      <c r="F4686" t="s">
        <v>8461</v>
      </c>
      <c r="G4686" t="s">
        <v>204</v>
      </c>
      <c r="H4686" t="s">
        <v>135</v>
      </c>
      <c r="I4686" t="s">
        <v>136</v>
      </c>
      <c r="J4686" t="s">
        <v>137</v>
      </c>
      <c r="K4686" t="s">
        <v>138</v>
      </c>
      <c r="L4686" t="s">
        <v>13112</v>
      </c>
      <c r="M4686" t="s">
        <v>13113</v>
      </c>
      <c r="N4686" s="26">
        <v>5.2472222220000004</v>
      </c>
      <c r="O4686">
        <v>0</v>
      </c>
      <c r="P4686">
        <v>12</v>
      </c>
      <c r="Q4686">
        <v>0</v>
      </c>
      <c r="R4686">
        <v>2</v>
      </c>
      <c r="S4686">
        <v>0</v>
      </c>
      <c r="T4686">
        <v>12</v>
      </c>
      <c r="U4686">
        <v>0</v>
      </c>
      <c r="V4686">
        <v>0</v>
      </c>
      <c r="W4686" s="26">
        <v>0</v>
      </c>
      <c r="X4686" s="26">
        <v>18.457832425562696</v>
      </c>
      <c r="Y4686" s="26">
        <v>0</v>
      </c>
      <c r="Z4686" s="26">
        <v>0</v>
      </c>
      <c r="AA4686" s="26">
        <v>0</v>
      </c>
      <c r="AB4686" s="26">
        <v>51.080760740499507</v>
      </c>
      <c r="AC4686" s="26">
        <v>0</v>
      </c>
      <c r="AD4686" s="26">
        <v>0</v>
      </c>
      <c r="AE4686" s="26">
        <v>69.538593166062199</v>
      </c>
    </row>
    <row r="4687" spans="1:31" x14ac:dyDescent="0.3">
      <c r="A4687">
        <v>2779421</v>
      </c>
      <c r="B4687">
        <v>2</v>
      </c>
      <c r="C4687" t="s">
        <v>80</v>
      </c>
      <c r="D4687" t="s">
        <v>102</v>
      </c>
      <c r="E4687" t="s">
        <v>146</v>
      </c>
      <c r="F4687" t="s">
        <v>13114</v>
      </c>
      <c r="G4687" t="s">
        <v>657</v>
      </c>
      <c r="H4687" t="s">
        <v>149</v>
      </c>
      <c r="I4687" t="s">
        <v>136</v>
      </c>
      <c r="J4687" t="s">
        <v>137</v>
      </c>
      <c r="K4687" t="s">
        <v>138</v>
      </c>
      <c r="L4687" t="s">
        <v>8584</v>
      </c>
      <c r="M4687" t="s">
        <v>13115</v>
      </c>
      <c r="N4687" s="26">
        <v>0.45388888799999999</v>
      </c>
      <c r="O4687">
        <v>0</v>
      </c>
      <c r="P4687">
        <v>729</v>
      </c>
      <c r="Q4687">
        <v>0</v>
      </c>
      <c r="R4687">
        <v>46</v>
      </c>
      <c r="S4687">
        <v>1</v>
      </c>
      <c r="T4687">
        <v>175</v>
      </c>
      <c r="U4687">
        <v>0</v>
      </c>
      <c r="V4687">
        <v>1</v>
      </c>
      <c r="W4687" s="26">
        <v>0</v>
      </c>
      <c r="X4687" s="26">
        <v>69.08291956094186</v>
      </c>
      <c r="Y4687" s="26">
        <v>0</v>
      </c>
      <c r="Z4687" s="26">
        <v>3.1567606272159572</v>
      </c>
      <c r="AA4687" s="26">
        <v>5.7716703477495956</v>
      </c>
      <c r="AB4687" s="26">
        <v>65.939611645286391</v>
      </c>
      <c r="AC4687" s="26">
        <v>0</v>
      </c>
      <c r="AD4687" s="26">
        <v>81.394476313448891</v>
      </c>
      <c r="AE4687" s="26">
        <v>225.34543849464268</v>
      </c>
    </row>
    <row r="4688" spans="1:31" x14ac:dyDescent="0.3">
      <c r="A4688">
        <v>2779422</v>
      </c>
      <c r="B4688">
        <v>1</v>
      </c>
      <c r="C4688" t="s">
        <v>81</v>
      </c>
      <c r="D4688" t="s">
        <v>117</v>
      </c>
      <c r="E4688" t="s">
        <v>170</v>
      </c>
      <c r="F4688" t="s">
        <v>13116</v>
      </c>
      <c r="G4688" t="s">
        <v>143</v>
      </c>
      <c r="H4688" t="s">
        <v>135</v>
      </c>
      <c r="I4688" t="s">
        <v>136</v>
      </c>
      <c r="J4688" t="s">
        <v>137</v>
      </c>
      <c r="K4688" t="s">
        <v>138</v>
      </c>
      <c r="L4688" t="s">
        <v>13117</v>
      </c>
      <c r="M4688" t="s">
        <v>13118</v>
      </c>
      <c r="N4688" s="26">
        <v>0.69555555499999999</v>
      </c>
      <c r="O4688">
        <v>0</v>
      </c>
      <c r="P4688">
        <v>19</v>
      </c>
      <c r="Q4688">
        <v>0</v>
      </c>
      <c r="R4688">
        <v>22</v>
      </c>
      <c r="S4688">
        <v>0</v>
      </c>
      <c r="T4688">
        <v>2</v>
      </c>
      <c r="U4688">
        <v>0</v>
      </c>
      <c r="V4688">
        <v>0</v>
      </c>
      <c r="W4688" s="26">
        <v>0</v>
      </c>
      <c r="X4688" s="26">
        <v>1.1430331028112621</v>
      </c>
      <c r="Y4688" s="26">
        <v>0</v>
      </c>
      <c r="Z4688" s="26">
        <v>0.26418704974222218</v>
      </c>
      <c r="AA4688" s="26">
        <v>0</v>
      </c>
      <c r="AB4688" s="26">
        <v>0.11393506701396859</v>
      </c>
      <c r="AC4688" s="26">
        <v>0</v>
      </c>
      <c r="AD4688" s="26">
        <v>0</v>
      </c>
      <c r="AE4688" s="26">
        <v>1.5211552195674527</v>
      </c>
    </row>
    <row r="4689" spans="1:31" x14ac:dyDescent="0.3">
      <c r="A4689">
        <v>2779465</v>
      </c>
      <c r="B4689">
        <v>1</v>
      </c>
      <c r="C4689" t="s">
        <v>81</v>
      </c>
      <c r="D4689" t="s">
        <v>116</v>
      </c>
      <c r="E4689" t="s">
        <v>141</v>
      </c>
      <c r="F4689" t="s">
        <v>13119</v>
      </c>
      <c r="G4689" t="s">
        <v>628</v>
      </c>
      <c r="H4689" t="s">
        <v>135</v>
      </c>
      <c r="I4689" t="s">
        <v>136</v>
      </c>
      <c r="J4689" t="s">
        <v>137</v>
      </c>
      <c r="K4689" t="s">
        <v>187</v>
      </c>
      <c r="L4689" t="s">
        <v>13120</v>
      </c>
      <c r="M4689" t="s">
        <v>13121</v>
      </c>
      <c r="N4689" s="26">
        <v>4.4583333329999997</v>
      </c>
      <c r="O4689">
        <v>0</v>
      </c>
      <c r="P4689">
        <v>502</v>
      </c>
      <c r="Q4689">
        <v>0</v>
      </c>
      <c r="R4689">
        <v>10</v>
      </c>
      <c r="S4689">
        <v>0</v>
      </c>
      <c r="T4689">
        <v>80</v>
      </c>
      <c r="U4689">
        <v>0</v>
      </c>
      <c r="V4689">
        <v>0</v>
      </c>
      <c r="W4689" s="26">
        <v>0</v>
      </c>
      <c r="X4689" s="26">
        <v>463.8302640656687</v>
      </c>
      <c r="Y4689" s="26">
        <v>0</v>
      </c>
      <c r="Z4689" s="26">
        <v>4.4417482787452958</v>
      </c>
      <c r="AA4689" s="26">
        <v>0</v>
      </c>
      <c r="AB4689" s="26">
        <v>125.71013432721109</v>
      </c>
      <c r="AC4689" s="26">
        <v>0</v>
      </c>
      <c r="AD4689" s="26">
        <v>0</v>
      </c>
      <c r="AE4689" s="26">
        <v>593.98214667162506</v>
      </c>
    </row>
    <row r="4690" spans="1:31" x14ac:dyDescent="0.3">
      <c r="A4690">
        <v>2779608</v>
      </c>
      <c r="B4690">
        <v>1</v>
      </c>
      <c r="C4690" t="s">
        <v>81</v>
      </c>
      <c r="D4690" t="s">
        <v>120</v>
      </c>
      <c r="E4690" t="s">
        <v>141</v>
      </c>
      <c r="F4690" t="s">
        <v>13122</v>
      </c>
      <c r="G4690" t="s">
        <v>143</v>
      </c>
      <c r="H4690" t="s">
        <v>135</v>
      </c>
      <c r="I4690" t="s">
        <v>136</v>
      </c>
      <c r="J4690" t="s">
        <v>137</v>
      </c>
      <c r="K4690" t="s">
        <v>138</v>
      </c>
      <c r="L4690" t="s">
        <v>13123</v>
      </c>
      <c r="M4690" t="s">
        <v>13124</v>
      </c>
      <c r="N4690" s="26">
        <v>0.41666666600000002</v>
      </c>
      <c r="O4690">
        <v>0</v>
      </c>
      <c r="P4690">
        <v>182</v>
      </c>
      <c r="Q4690">
        <v>0</v>
      </c>
      <c r="R4690">
        <v>11</v>
      </c>
      <c r="S4690">
        <v>0</v>
      </c>
      <c r="T4690">
        <v>30</v>
      </c>
      <c r="U4690">
        <v>0</v>
      </c>
      <c r="V4690">
        <v>0</v>
      </c>
      <c r="W4690" s="26">
        <v>0</v>
      </c>
      <c r="X4690" s="26">
        <v>13.273355092849195</v>
      </c>
      <c r="Y4690" s="26">
        <v>0</v>
      </c>
      <c r="Z4690" s="26">
        <v>0.47559721088000001</v>
      </c>
      <c r="AA4690" s="26">
        <v>0</v>
      </c>
      <c r="AB4690" s="26">
        <v>9.5623736563992505</v>
      </c>
      <c r="AC4690" s="26">
        <v>0</v>
      </c>
      <c r="AD4690" s="26">
        <v>0</v>
      </c>
      <c r="AE4690" s="26">
        <v>23.311325960128446</v>
      </c>
    </row>
    <row r="4691" spans="1:31" x14ac:dyDescent="0.3">
      <c r="A4691">
        <v>2779359</v>
      </c>
      <c r="B4691">
        <v>1</v>
      </c>
      <c r="C4691" t="s">
        <v>81</v>
      </c>
      <c r="D4691" t="s">
        <v>128</v>
      </c>
      <c r="E4691" t="s">
        <v>132</v>
      </c>
      <c r="F4691" t="s">
        <v>13125</v>
      </c>
      <c r="G4691" t="s">
        <v>307</v>
      </c>
      <c r="H4691" t="s">
        <v>135</v>
      </c>
      <c r="I4691" t="s">
        <v>136</v>
      </c>
      <c r="J4691" t="s">
        <v>137</v>
      </c>
      <c r="K4691" t="s">
        <v>138</v>
      </c>
      <c r="L4691" t="s">
        <v>13126</v>
      </c>
      <c r="M4691" t="s">
        <v>13127</v>
      </c>
      <c r="N4691" s="26">
        <v>4.4405555550000004</v>
      </c>
      <c r="O4691">
        <v>0</v>
      </c>
      <c r="P4691">
        <v>10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 s="26">
        <v>0</v>
      </c>
      <c r="X4691" s="26">
        <v>9.0327040846131013</v>
      </c>
      <c r="Y4691" s="26">
        <v>0</v>
      </c>
      <c r="Z4691" s="26">
        <v>0</v>
      </c>
      <c r="AA4691" s="26">
        <v>0</v>
      </c>
      <c r="AB4691" s="26">
        <v>0</v>
      </c>
      <c r="AC4691" s="26">
        <v>0</v>
      </c>
      <c r="AD4691" s="26">
        <v>0</v>
      </c>
      <c r="AE4691" s="26">
        <v>9.0327040846131013</v>
      </c>
    </row>
    <row r="4692" spans="1:31" x14ac:dyDescent="0.3">
      <c r="A4692">
        <v>2779402</v>
      </c>
      <c r="B4692">
        <v>1</v>
      </c>
      <c r="C4692" t="s">
        <v>80</v>
      </c>
      <c r="D4692" t="s">
        <v>83</v>
      </c>
      <c r="E4692" t="s">
        <v>170</v>
      </c>
      <c r="F4692" t="s">
        <v>8097</v>
      </c>
      <c r="G4692" t="s">
        <v>186</v>
      </c>
      <c r="H4692" t="s">
        <v>135</v>
      </c>
      <c r="I4692" t="s">
        <v>136</v>
      </c>
      <c r="J4692" t="s">
        <v>137</v>
      </c>
      <c r="K4692" t="s">
        <v>187</v>
      </c>
      <c r="L4692" t="s">
        <v>13128</v>
      </c>
      <c r="M4692" t="s">
        <v>13129</v>
      </c>
      <c r="N4692" s="26">
        <v>7.1966666659999996</v>
      </c>
      <c r="O4692">
        <v>0</v>
      </c>
      <c r="P4692">
        <v>43</v>
      </c>
      <c r="Q4692">
        <v>0</v>
      </c>
      <c r="R4692">
        <v>0</v>
      </c>
      <c r="S4692">
        <v>0</v>
      </c>
      <c r="T4692">
        <v>28</v>
      </c>
      <c r="U4692">
        <v>0</v>
      </c>
      <c r="V4692">
        <v>0</v>
      </c>
      <c r="W4692" s="26">
        <v>0</v>
      </c>
      <c r="X4692" s="26">
        <v>122.32562069674064</v>
      </c>
      <c r="Y4692" s="26">
        <v>0</v>
      </c>
      <c r="Z4692" s="26">
        <v>0</v>
      </c>
      <c r="AA4692" s="26">
        <v>0</v>
      </c>
      <c r="AB4692" s="26">
        <v>265.99676784293882</v>
      </c>
      <c r="AC4692" s="26">
        <v>0</v>
      </c>
      <c r="AD4692" s="26">
        <v>0</v>
      </c>
      <c r="AE4692" s="26">
        <v>388.32238853967948</v>
      </c>
    </row>
    <row r="4693" spans="1:31" x14ac:dyDescent="0.3">
      <c r="A4693">
        <v>2779551</v>
      </c>
      <c r="B4693">
        <v>1</v>
      </c>
      <c r="C4693" t="s">
        <v>80</v>
      </c>
      <c r="D4693" t="s">
        <v>97</v>
      </c>
      <c r="E4693" t="s">
        <v>152</v>
      </c>
      <c r="F4693" t="s">
        <v>13130</v>
      </c>
      <c r="G4693" t="s">
        <v>774</v>
      </c>
      <c r="H4693" t="s">
        <v>149</v>
      </c>
      <c r="I4693" t="s">
        <v>136</v>
      </c>
      <c r="J4693" t="s">
        <v>137</v>
      </c>
      <c r="K4693" t="s">
        <v>187</v>
      </c>
      <c r="L4693" t="s">
        <v>13131</v>
      </c>
      <c r="M4693" t="s">
        <v>13132</v>
      </c>
      <c r="N4693" s="26">
        <v>5.4305555549999998</v>
      </c>
      <c r="O4693">
        <v>0</v>
      </c>
      <c r="P4693">
        <v>0</v>
      </c>
      <c r="Q4693">
        <v>0</v>
      </c>
      <c r="R4693">
        <v>0</v>
      </c>
      <c r="S4693">
        <v>2</v>
      </c>
      <c r="T4693">
        <v>0</v>
      </c>
      <c r="U4693">
        <v>0</v>
      </c>
      <c r="V4693">
        <v>0</v>
      </c>
      <c r="W4693" s="26">
        <v>0</v>
      </c>
      <c r="X4693" s="26">
        <v>0</v>
      </c>
      <c r="Y4693" s="26">
        <v>0</v>
      </c>
      <c r="Z4693" s="26">
        <v>0</v>
      </c>
      <c r="AA4693" s="26">
        <v>560.63543351934743</v>
      </c>
      <c r="AB4693" s="26">
        <v>0</v>
      </c>
      <c r="AC4693" s="26">
        <v>0</v>
      </c>
      <c r="AD4693" s="26">
        <v>0</v>
      </c>
      <c r="AE4693" s="26">
        <v>560.63543351934743</v>
      </c>
    </row>
    <row r="4694" spans="1:31" x14ac:dyDescent="0.3">
      <c r="A4694">
        <v>2779482</v>
      </c>
      <c r="B4694">
        <v>1</v>
      </c>
      <c r="C4694" t="s">
        <v>80</v>
      </c>
      <c r="D4694" t="s">
        <v>94</v>
      </c>
      <c r="E4694" t="s">
        <v>141</v>
      </c>
      <c r="F4694" t="s">
        <v>8452</v>
      </c>
      <c r="G4694" t="s">
        <v>143</v>
      </c>
      <c r="H4694" t="s">
        <v>135</v>
      </c>
      <c r="I4694" t="s">
        <v>136</v>
      </c>
      <c r="J4694" t="s">
        <v>137</v>
      </c>
      <c r="K4694" t="s">
        <v>138</v>
      </c>
      <c r="L4694" t="s">
        <v>13133</v>
      </c>
      <c r="M4694" t="s">
        <v>13134</v>
      </c>
      <c r="N4694" s="26">
        <v>0.62416666600000004</v>
      </c>
      <c r="O4694">
        <v>0</v>
      </c>
      <c r="P4694">
        <v>111</v>
      </c>
      <c r="Q4694">
        <v>0</v>
      </c>
      <c r="R4694">
        <v>2</v>
      </c>
      <c r="S4694">
        <v>0</v>
      </c>
      <c r="T4694">
        <v>24</v>
      </c>
      <c r="U4694">
        <v>0</v>
      </c>
      <c r="V4694">
        <v>0</v>
      </c>
      <c r="W4694" s="26">
        <v>0</v>
      </c>
      <c r="X4694" s="26">
        <v>7.6599210180055364</v>
      </c>
      <c r="Y4694" s="26">
        <v>0</v>
      </c>
      <c r="Z4694" s="26">
        <v>0.25084147324718414</v>
      </c>
      <c r="AA4694" s="26">
        <v>0</v>
      </c>
      <c r="AB4694" s="26">
        <v>5.4231736403285318</v>
      </c>
      <c r="AC4694" s="26">
        <v>0</v>
      </c>
      <c r="AD4694" s="26">
        <v>0</v>
      </c>
      <c r="AE4694" s="26">
        <v>13.333936131581252</v>
      </c>
    </row>
    <row r="4695" spans="1:31" x14ac:dyDescent="0.3">
      <c r="A4695">
        <v>2779319</v>
      </c>
      <c r="B4695">
        <v>1</v>
      </c>
      <c r="C4695" t="s">
        <v>80</v>
      </c>
      <c r="D4695" t="s">
        <v>101</v>
      </c>
      <c r="E4695" t="s">
        <v>170</v>
      </c>
      <c r="F4695" t="s">
        <v>13135</v>
      </c>
      <c r="G4695" t="s">
        <v>143</v>
      </c>
      <c r="H4695" t="s">
        <v>135</v>
      </c>
      <c r="I4695" t="s">
        <v>136</v>
      </c>
      <c r="J4695" t="s">
        <v>137</v>
      </c>
      <c r="K4695" t="s">
        <v>138</v>
      </c>
      <c r="L4695" t="s">
        <v>13136</v>
      </c>
      <c r="M4695" t="s">
        <v>13137</v>
      </c>
      <c r="N4695" s="26">
        <v>1.8388888880000001</v>
      </c>
      <c r="O4695">
        <v>0</v>
      </c>
      <c r="P4695">
        <v>75</v>
      </c>
      <c r="Q4695">
        <v>0</v>
      </c>
      <c r="R4695">
        <v>0</v>
      </c>
      <c r="S4695">
        <v>0</v>
      </c>
      <c r="T4695">
        <v>6</v>
      </c>
      <c r="U4695">
        <v>0</v>
      </c>
      <c r="V4695">
        <v>0</v>
      </c>
      <c r="W4695" s="26">
        <v>0</v>
      </c>
      <c r="X4695" s="26">
        <v>36.704883375477728</v>
      </c>
      <c r="Y4695" s="26">
        <v>0</v>
      </c>
      <c r="Z4695" s="26">
        <v>0</v>
      </c>
      <c r="AA4695" s="26">
        <v>0</v>
      </c>
      <c r="AB4695" s="26">
        <v>1.9243058681257217</v>
      </c>
      <c r="AC4695" s="26">
        <v>0</v>
      </c>
      <c r="AD4695" s="26">
        <v>0</v>
      </c>
      <c r="AE4695" s="26">
        <v>38.629189243603449</v>
      </c>
    </row>
    <row r="4696" spans="1:31" x14ac:dyDescent="0.3">
      <c r="A4696">
        <v>2780029</v>
      </c>
      <c r="B4696">
        <v>1</v>
      </c>
      <c r="C4696" t="s">
        <v>81</v>
      </c>
      <c r="D4696" t="s">
        <v>117</v>
      </c>
      <c r="E4696" t="s">
        <v>141</v>
      </c>
      <c r="F4696" t="s">
        <v>13138</v>
      </c>
      <c r="G4696" t="s">
        <v>143</v>
      </c>
      <c r="H4696" t="s">
        <v>135</v>
      </c>
      <c r="I4696" t="s">
        <v>136</v>
      </c>
      <c r="J4696" t="s">
        <v>137</v>
      </c>
      <c r="K4696" t="s">
        <v>138</v>
      </c>
      <c r="L4696" t="s">
        <v>13139</v>
      </c>
      <c r="M4696" t="s">
        <v>13140</v>
      </c>
      <c r="N4696" s="26">
        <v>0.49972222199999999</v>
      </c>
      <c r="O4696">
        <v>0</v>
      </c>
      <c r="P4696">
        <v>47</v>
      </c>
      <c r="Q4696">
        <v>0</v>
      </c>
      <c r="R4696">
        <v>2</v>
      </c>
      <c r="S4696">
        <v>0</v>
      </c>
      <c r="T4696">
        <v>1</v>
      </c>
      <c r="U4696">
        <v>0</v>
      </c>
      <c r="V4696">
        <v>0</v>
      </c>
      <c r="W4696" s="26">
        <v>0</v>
      </c>
      <c r="X4696" s="26">
        <v>2.5201451644758524</v>
      </c>
      <c r="Y4696" s="26">
        <v>0</v>
      </c>
      <c r="Z4696" s="26">
        <v>0.18108785855999998</v>
      </c>
      <c r="AA4696" s="26">
        <v>0</v>
      </c>
      <c r="AB4696" s="26">
        <v>0.60571192009694441</v>
      </c>
      <c r="AC4696" s="26">
        <v>0</v>
      </c>
      <c r="AD4696" s="26">
        <v>0</v>
      </c>
      <c r="AE4696" s="26">
        <v>3.3069449431327969</v>
      </c>
    </row>
    <row r="4697" spans="1:31" x14ac:dyDescent="0.3">
      <c r="A4697">
        <v>2780006</v>
      </c>
      <c r="B4697">
        <v>1</v>
      </c>
      <c r="C4697" t="s">
        <v>80</v>
      </c>
      <c r="D4697" t="s">
        <v>84</v>
      </c>
      <c r="E4697" t="s">
        <v>132</v>
      </c>
      <c r="F4697" t="s">
        <v>13141</v>
      </c>
      <c r="G4697" t="s">
        <v>197</v>
      </c>
      <c r="H4697" t="s">
        <v>135</v>
      </c>
      <c r="I4697" t="s">
        <v>136</v>
      </c>
      <c r="J4697" t="s">
        <v>137</v>
      </c>
      <c r="K4697" t="s">
        <v>138</v>
      </c>
      <c r="L4697" t="s">
        <v>13142</v>
      </c>
      <c r="M4697" t="s">
        <v>13143</v>
      </c>
      <c r="N4697" s="26">
        <v>2.6997222220000001</v>
      </c>
      <c r="O4697">
        <v>0</v>
      </c>
      <c r="P4697">
        <v>2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 s="26">
        <v>0</v>
      </c>
      <c r="X4697" s="26">
        <v>1.6770335455485854</v>
      </c>
      <c r="Y4697" s="26">
        <v>0</v>
      </c>
      <c r="Z4697" s="26">
        <v>0</v>
      </c>
      <c r="AA4697" s="26">
        <v>0</v>
      </c>
      <c r="AB4697" s="26">
        <v>0</v>
      </c>
      <c r="AC4697" s="26">
        <v>0</v>
      </c>
      <c r="AD4697" s="26">
        <v>0</v>
      </c>
      <c r="AE4697" s="26">
        <v>1.6770335455485854</v>
      </c>
    </row>
    <row r="4698" spans="1:31" x14ac:dyDescent="0.3">
      <c r="A4698">
        <v>2780069</v>
      </c>
      <c r="B4698">
        <v>1</v>
      </c>
      <c r="C4698" t="s">
        <v>81</v>
      </c>
      <c r="D4698" t="s">
        <v>128</v>
      </c>
      <c r="E4698" t="s">
        <v>132</v>
      </c>
      <c r="F4698" t="s">
        <v>13144</v>
      </c>
      <c r="G4698" t="s">
        <v>197</v>
      </c>
      <c r="H4698" t="s">
        <v>135</v>
      </c>
      <c r="I4698" t="s">
        <v>136</v>
      </c>
      <c r="J4698" t="s">
        <v>137</v>
      </c>
      <c r="K4698" t="s">
        <v>138</v>
      </c>
      <c r="L4698" t="s">
        <v>13145</v>
      </c>
      <c r="M4698" t="s">
        <v>13146</v>
      </c>
      <c r="N4698" s="26">
        <v>0.79083333300000003</v>
      </c>
      <c r="O4698">
        <v>0</v>
      </c>
      <c r="P4698">
        <v>2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 s="26">
        <v>0</v>
      </c>
      <c r="X4698" s="26">
        <v>0.8137609738420033</v>
      </c>
      <c r="Y4698" s="26">
        <v>0</v>
      </c>
      <c r="Z4698" s="26">
        <v>0</v>
      </c>
      <c r="AA4698" s="26">
        <v>0</v>
      </c>
      <c r="AB4698" s="26">
        <v>0</v>
      </c>
      <c r="AC4698" s="26">
        <v>0</v>
      </c>
      <c r="AD4698" s="26">
        <v>0</v>
      </c>
      <c r="AE4698" s="26">
        <v>0.8137609738420033</v>
      </c>
    </row>
    <row r="4699" spans="1:31" x14ac:dyDescent="0.3">
      <c r="A4699">
        <v>2779714</v>
      </c>
      <c r="B4699">
        <v>1</v>
      </c>
      <c r="C4699" t="s">
        <v>80</v>
      </c>
      <c r="D4699" t="s">
        <v>91</v>
      </c>
      <c r="E4699" t="s">
        <v>132</v>
      </c>
      <c r="F4699" t="s">
        <v>13147</v>
      </c>
      <c r="G4699" t="s">
        <v>134</v>
      </c>
      <c r="H4699" t="s">
        <v>135</v>
      </c>
      <c r="I4699" t="s">
        <v>136</v>
      </c>
      <c r="J4699" t="s">
        <v>137</v>
      </c>
      <c r="K4699" t="s">
        <v>138</v>
      </c>
      <c r="L4699" t="s">
        <v>13148</v>
      </c>
      <c r="M4699" t="s">
        <v>13149</v>
      </c>
      <c r="N4699" s="26">
        <v>3.568333333</v>
      </c>
      <c r="O4699">
        <v>0</v>
      </c>
      <c r="P4699">
        <v>3</v>
      </c>
      <c r="Q4699">
        <v>0</v>
      </c>
      <c r="R4699">
        <v>0</v>
      </c>
      <c r="S4699">
        <v>0</v>
      </c>
      <c r="T4699">
        <v>1</v>
      </c>
      <c r="U4699">
        <v>0</v>
      </c>
      <c r="V4699">
        <v>0</v>
      </c>
      <c r="W4699" s="26">
        <v>0</v>
      </c>
      <c r="X4699" s="26">
        <v>2.9936423113892991</v>
      </c>
      <c r="Y4699" s="26">
        <v>0</v>
      </c>
      <c r="Z4699" s="26">
        <v>0</v>
      </c>
      <c r="AA4699" s="26">
        <v>0</v>
      </c>
      <c r="AB4699" s="26">
        <v>0</v>
      </c>
      <c r="AC4699" s="26">
        <v>0</v>
      </c>
      <c r="AD4699" s="26">
        <v>0</v>
      </c>
      <c r="AE4699" s="26">
        <v>2.9936423113892991</v>
      </c>
    </row>
    <row r="4700" spans="1:31" x14ac:dyDescent="0.3">
      <c r="A4700">
        <v>2780602</v>
      </c>
      <c r="B4700">
        <v>5</v>
      </c>
      <c r="C4700" t="s">
        <v>80</v>
      </c>
      <c r="D4700" t="s">
        <v>84</v>
      </c>
      <c r="E4700" t="s">
        <v>146</v>
      </c>
      <c r="F4700" t="s">
        <v>13150</v>
      </c>
      <c r="G4700" t="s">
        <v>248</v>
      </c>
      <c r="H4700" t="s">
        <v>149</v>
      </c>
      <c r="I4700" t="s">
        <v>136</v>
      </c>
      <c r="J4700" t="s">
        <v>137</v>
      </c>
      <c r="K4700" t="s">
        <v>138</v>
      </c>
      <c r="L4700" t="s">
        <v>8366</v>
      </c>
      <c r="M4700" t="s">
        <v>8302</v>
      </c>
      <c r="N4700" s="26">
        <v>4.4050000000000002</v>
      </c>
      <c r="O4700">
        <v>0</v>
      </c>
      <c r="P4700">
        <v>577</v>
      </c>
      <c r="Q4700">
        <v>0</v>
      </c>
      <c r="R4700">
        <v>0</v>
      </c>
      <c r="S4700">
        <v>0</v>
      </c>
      <c r="T4700">
        <v>49</v>
      </c>
      <c r="U4700">
        <v>0</v>
      </c>
      <c r="V4700">
        <v>0</v>
      </c>
      <c r="W4700" s="26">
        <v>0</v>
      </c>
      <c r="X4700" s="26">
        <v>617.60251839382704</v>
      </c>
      <c r="Y4700" s="26">
        <v>0</v>
      </c>
      <c r="Z4700" s="26">
        <v>0</v>
      </c>
      <c r="AA4700" s="26">
        <v>0</v>
      </c>
      <c r="AB4700" s="26">
        <v>450.66532093034903</v>
      </c>
      <c r="AC4700" s="26">
        <v>0</v>
      </c>
      <c r="AD4700" s="26">
        <v>0</v>
      </c>
      <c r="AE4700" s="26">
        <v>1068.2678393241761</v>
      </c>
    </row>
    <row r="4701" spans="1:31" x14ac:dyDescent="0.3">
      <c r="A4701">
        <v>2779399</v>
      </c>
      <c r="B4701">
        <v>1</v>
      </c>
      <c r="C4701" t="s">
        <v>80</v>
      </c>
      <c r="D4701" t="s">
        <v>104</v>
      </c>
      <c r="E4701" t="s">
        <v>157</v>
      </c>
      <c r="F4701" t="s">
        <v>13151</v>
      </c>
      <c r="G4701" t="s">
        <v>186</v>
      </c>
      <c r="H4701" t="s">
        <v>149</v>
      </c>
      <c r="I4701" t="s">
        <v>136</v>
      </c>
      <c r="J4701" t="s">
        <v>137</v>
      </c>
      <c r="K4701" t="s">
        <v>187</v>
      </c>
      <c r="L4701" t="s">
        <v>13152</v>
      </c>
      <c r="M4701" t="s">
        <v>13153</v>
      </c>
      <c r="N4701" s="26">
        <v>8.4408333330000005</v>
      </c>
      <c r="O4701">
        <v>25</v>
      </c>
      <c r="P4701">
        <v>503</v>
      </c>
      <c r="Q4701">
        <v>6</v>
      </c>
      <c r="R4701">
        <v>20</v>
      </c>
      <c r="S4701">
        <v>11</v>
      </c>
      <c r="T4701">
        <v>41</v>
      </c>
      <c r="U4701">
        <v>0</v>
      </c>
      <c r="V4701">
        <v>0</v>
      </c>
      <c r="W4701" s="26">
        <v>603.97464554156329</v>
      </c>
      <c r="X4701" s="26">
        <v>1901.3293586627481</v>
      </c>
      <c r="Y4701" s="26">
        <v>53.704506562119505</v>
      </c>
      <c r="Z4701" s="26">
        <v>74.796239975032577</v>
      </c>
      <c r="AA4701" s="26">
        <v>929.89451252251831</v>
      </c>
      <c r="AB4701" s="26">
        <v>629.35139030465268</v>
      </c>
      <c r="AC4701" s="26">
        <v>0</v>
      </c>
      <c r="AD4701" s="26">
        <v>0</v>
      </c>
      <c r="AE4701" s="26">
        <v>4193.0506535686345</v>
      </c>
    </row>
    <row r="4702" spans="1:31" x14ac:dyDescent="0.3">
      <c r="A4702">
        <v>2779754</v>
      </c>
      <c r="B4702">
        <v>1</v>
      </c>
      <c r="C4702" t="s">
        <v>81</v>
      </c>
      <c r="D4702" t="s">
        <v>128</v>
      </c>
      <c r="E4702" t="s">
        <v>157</v>
      </c>
      <c r="F4702" t="s">
        <v>13154</v>
      </c>
      <c r="G4702" t="s">
        <v>159</v>
      </c>
      <c r="H4702" t="s">
        <v>149</v>
      </c>
      <c r="I4702" t="s">
        <v>136</v>
      </c>
      <c r="J4702" t="s">
        <v>137</v>
      </c>
      <c r="K4702" t="s">
        <v>138</v>
      </c>
      <c r="L4702" t="s">
        <v>13155</v>
      </c>
      <c r="M4702" t="s">
        <v>13156</v>
      </c>
      <c r="N4702" s="26">
        <v>0.118888888</v>
      </c>
      <c r="O4702">
        <v>23</v>
      </c>
      <c r="P4702">
        <v>196</v>
      </c>
      <c r="Q4702">
        <v>311</v>
      </c>
      <c r="R4702">
        <v>104</v>
      </c>
      <c r="S4702">
        <v>10</v>
      </c>
      <c r="T4702">
        <v>10</v>
      </c>
      <c r="U4702">
        <v>0</v>
      </c>
      <c r="V4702">
        <v>0</v>
      </c>
      <c r="W4702" s="26">
        <v>0.22469392516459466</v>
      </c>
      <c r="X4702" s="26">
        <v>5.2923024955737006</v>
      </c>
      <c r="Y4702" s="26">
        <v>1.7036477119049276</v>
      </c>
      <c r="Z4702" s="26">
        <v>1.8014558134720109</v>
      </c>
      <c r="AA4702" s="26">
        <v>0.54037902089666678</v>
      </c>
      <c r="AB4702" s="26">
        <v>0.87801013832415542</v>
      </c>
      <c r="AC4702" s="26">
        <v>0</v>
      </c>
      <c r="AD4702" s="26">
        <v>0</v>
      </c>
      <c r="AE4702" s="26">
        <v>10.440489105336056</v>
      </c>
    </row>
    <row r="4703" spans="1:31" x14ac:dyDescent="0.3">
      <c r="A4703">
        <v>2779419</v>
      </c>
      <c r="B4703">
        <v>1</v>
      </c>
      <c r="C4703" t="s">
        <v>81</v>
      </c>
      <c r="D4703" t="s">
        <v>113</v>
      </c>
      <c r="E4703" t="s">
        <v>152</v>
      </c>
      <c r="F4703" t="s">
        <v>7449</v>
      </c>
      <c r="G4703" t="s">
        <v>628</v>
      </c>
      <c r="H4703" t="s">
        <v>149</v>
      </c>
      <c r="I4703" t="s">
        <v>136</v>
      </c>
      <c r="J4703" t="s">
        <v>137</v>
      </c>
      <c r="K4703" t="s">
        <v>187</v>
      </c>
      <c r="L4703" t="s">
        <v>13157</v>
      </c>
      <c r="M4703" t="s">
        <v>13158</v>
      </c>
      <c r="N4703" s="26">
        <v>6.573611111</v>
      </c>
      <c r="O4703">
        <v>0</v>
      </c>
      <c r="P4703">
        <v>3</v>
      </c>
      <c r="Q4703">
        <v>3</v>
      </c>
      <c r="R4703">
        <v>99</v>
      </c>
      <c r="S4703">
        <v>0</v>
      </c>
      <c r="T4703">
        <v>1</v>
      </c>
      <c r="U4703">
        <v>0</v>
      </c>
      <c r="V4703">
        <v>0</v>
      </c>
      <c r="W4703" s="26">
        <v>0</v>
      </c>
      <c r="X4703" s="26">
        <v>2.9908621797017614</v>
      </c>
      <c r="Y4703" s="26">
        <v>4.3427339950242247</v>
      </c>
      <c r="Z4703" s="26">
        <v>75.297004109352031</v>
      </c>
      <c r="AA4703" s="26">
        <v>0</v>
      </c>
      <c r="AB4703" s="26">
        <v>7.3330414415027781E-4</v>
      </c>
      <c r="AC4703" s="26">
        <v>0</v>
      </c>
      <c r="AD4703" s="26">
        <v>0</v>
      </c>
      <c r="AE4703" s="26">
        <v>82.631333588222162</v>
      </c>
    </row>
    <row r="4704" spans="1:31" x14ac:dyDescent="0.3">
      <c r="A4704">
        <v>2779442</v>
      </c>
      <c r="B4704">
        <v>1</v>
      </c>
      <c r="C4704" t="s">
        <v>81</v>
      </c>
      <c r="D4704" t="s">
        <v>123</v>
      </c>
      <c r="E4704" t="s">
        <v>141</v>
      </c>
      <c r="F4704" t="s">
        <v>13159</v>
      </c>
      <c r="G4704" t="s">
        <v>186</v>
      </c>
      <c r="H4704" t="s">
        <v>135</v>
      </c>
      <c r="I4704" t="s">
        <v>136</v>
      </c>
      <c r="J4704" t="s">
        <v>137</v>
      </c>
      <c r="K4704" t="s">
        <v>187</v>
      </c>
      <c r="L4704" t="s">
        <v>13160</v>
      </c>
      <c r="M4704" t="s">
        <v>13161</v>
      </c>
      <c r="N4704" s="26">
        <v>4.5083333330000004</v>
      </c>
      <c r="O4704">
        <v>0</v>
      </c>
      <c r="P4704">
        <v>243</v>
      </c>
      <c r="Q4704">
        <v>0</v>
      </c>
      <c r="R4704">
        <v>1</v>
      </c>
      <c r="S4704">
        <v>0</v>
      </c>
      <c r="T4704">
        <v>5</v>
      </c>
      <c r="U4704">
        <v>0</v>
      </c>
      <c r="V4704">
        <v>0</v>
      </c>
      <c r="W4704" s="26">
        <v>0</v>
      </c>
      <c r="X4704" s="26">
        <v>253.76596591666274</v>
      </c>
      <c r="Y4704" s="26">
        <v>0</v>
      </c>
      <c r="Z4704" s="26">
        <v>0</v>
      </c>
      <c r="AA4704" s="26">
        <v>0</v>
      </c>
      <c r="AB4704" s="26">
        <v>8.7484658142685454</v>
      </c>
      <c r="AC4704" s="26">
        <v>0</v>
      </c>
      <c r="AD4704" s="26">
        <v>0</v>
      </c>
      <c r="AE4704" s="26">
        <v>262.51443173093128</v>
      </c>
    </row>
    <row r="4705" spans="1:31" x14ac:dyDescent="0.3">
      <c r="A4705">
        <v>2779903</v>
      </c>
      <c r="B4705">
        <v>1</v>
      </c>
      <c r="C4705" t="s">
        <v>80</v>
      </c>
      <c r="D4705" t="s">
        <v>86</v>
      </c>
      <c r="E4705" t="s">
        <v>170</v>
      </c>
      <c r="F4705" t="s">
        <v>8488</v>
      </c>
      <c r="G4705" t="s">
        <v>204</v>
      </c>
      <c r="H4705" t="s">
        <v>135</v>
      </c>
      <c r="I4705" t="s">
        <v>136</v>
      </c>
      <c r="J4705" t="s">
        <v>137</v>
      </c>
      <c r="K4705" t="s">
        <v>138</v>
      </c>
      <c r="L4705" t="s">
        <v>13162</v>
      </c>
      <c r="M4705" t="s">
        <v>13163</v>
      </c>
      <c r="N4705" s="26">
        <v>0.95388888800000005</v>
      </c>
      <c r="O4705">
        <v>0</v>
      </c>
      <c r="P4705">
        <v>184</v>
      </c>
      <c r="Q4705">
        <v>0</v>
      </c>
      <c r="R4705">
        <v>0</v>
      </c>
      <c r="S4705">
        <v>0</v>
      </c>
      <c r="T4705">
        <v>5</v>
      </c>
      <c r="U4705">
        <v>0</v>
      </c>
      <c r="V4705">
        <v>0</v>
      </c>
      <c r="W4705" s="26">
        <v>0</v>
      </c>
      <c r="X4705" s="26">
        <v>76.422482246162275</v>
      </c>
      <c r="Y4705" s="26">
        <v>0</v>
      </c>
      <c r="Z4705" s="26">
        <v>0</v>
      </c>
      <c r="AA4705" s="26">
        <v>0</v>
      </c>
      <c r="AB4705" s="26">
        <v>6.3812388084969749</v>
      </c>
      <c r="AC4705" s="26">
        <v>0</v>
      </c>
      <c r="AD4705" s="26">
        <v>0</v>
      </c>
      <c r="AE4705" s="26">
        <v>82.803721054659249</v>
      </c>
    </row>
    <row r="4706" spans="1:31" x14ac:dyDescent="0.3">
      <c r="A4706">
        <v>2779909</v>
      </c>
      <c r="B4706">
        <v>1</v>
      </c>
      <c r="C4706" t="s">
        <v>81</v>
      </c>
      <c r="D4706" t="s">
        <v>123</v>
      </c>
      <c r="E4706" t="s">
        <v>146</v>
      </c>
      <c r="F4706" t="s">
        <v>13164</v>
      </c>
      <c r="G4706" t="s">
        <v>159</v>
      </c>
      <c r="H4706" t="s">
        <v>149</v>
      </c>
      <c r="I4706" t="s">
        <v>136</v>
      </c>
      <c r="J4706" t="s">
        <v>137</v>
      </c>
      <c r="K4706" t="s">
        <v>138</v>
      </c>
      <c r="L4706" t="s">
        <v>13165</v>
      </c>
      <c r="M4706" t="s">
        <v>13166</v>
      </c>
      <c r="N4706" s="26">
        <v>4.6775000000000002</v>
      </c>
      <c r="O4706">
        <v>8</v>
      </c>
      <c r="P4706">
        <v>7</v>
      </c>
      <c r="Q4706">
        <v>107</v>
      </c>
      <c r="R4706">
        <v>162</v>
      </c>
      <c r="S4706">
        <v>11</v>
      </c>
      <c r="T4706">
        <v>11</v>
      </c>
      <c r="U4706">
        <v>0</v>
      </c>
      <c r="V4706">
        <v>0</v>
      </c>
      <c r="W4706" s="26">
        <v>2.9315077823677003</v>
      </c>
      <c r="X4706" s="26">
        <v>0</v>
      </c>
      <c r="Y4706" s="26">
        <v>12.930543148373335</v>
      </c>
      <c r="Z4706" s="26">
        <v>53.81867972990284</v>
      </c>
      <c r="AA4706" s="26">
        <v>0</v>
      </c>
      <c r="AB4706" s="26">
        <v>0</v>
      </c>
      <c r="AC4706" s="26">
        <v>0</v>
      </c>
      <c r="AD4706" s="26">
        <v>0</v>
      </c>
      <c r="AE4706" s="26">
        <v>69.680730660643874</v>
      </c>
    </row>
    <row r="4707" spans="1:31" x14ac:dyDescent="0.3">
      <c r="A4707">
        <v>2780078</v>
      </c>
      <c r="B4707">
        <v>1</v>
      </c>
      <c r="C4707" t="s">
        <v>81</v>
      </c>
      <c r="D4707" t="s">
        <v>128</v>
      </c>
      <c r="E4707" t="s">
        <v>170</v>
      </c>
      <c r="F4707" t="s">
        <v>13167</v>
      </c>
      <c r="G4707" t="s">
        <v>204</v>
      </c>
      <c r="H4707" t="s">
        <v>135</v>
      </c>
      <c r="I4707" t="s">
        <v>136</v>
      </c>
      <c r="J4707" t="s">
        <v>137</v>
      </c>
      <c r="K4707" t="s">
        <v>138</v>
      </c>
      <c r="L4707" t="s">
        <v>13168</v>
      </c>
      <c r="M4707" t="s">
        <v>13169</v>
      </c>
      <c r="N4707" s="26">
        <v>2.5841666659999998</v>
      </c>
      <c r="O4707">
        <v>0</v>
      </c>
      <c r="P4707">
        <v>347</v>
      </c>
      <c r="Q4707">
        <v>0</v>
      </c>
      <c r="R4707">
        <v>0</v>
      </c>
      <c r="S4707">
        <v>0</v>
      </c>
      <c r="T4707">
        <v>56</v>
      </c>
      <c r="U4707">
        <v>0</v>
      </c>
      <c r="V4707">
        <v>0</v>
      </c>
      <c r="W4707" s="26">
        <v>0</v>
      </c>
      <c r="X4707" s="26">
        <v>169.49239865605801</v>
      </c>
      <c r="Y4707" s="26">
        <v>0</v>
      </c>
      <c r="Z4707" s="26">
        <v>0</v>
      </c>
      <c r="AA4707" s="26">
        <v>0</v>
      </c>
      <c r="AB4707" s="26">
        <v>58.128125063556503</v>
      </c>
      <c r="AC4707" s="26">
        <v>0</v>
      </c>
      <c r="AD4707" s="26">
        <v>0</v>
      </c>
      <c r="AE4707" s="26">
        <v>227.62052371961451</v>
      </c>
    </row>
    <row r="4708" spans="1:31" x14ac:dyDescent="0.3">
      <c r="A4708">
        <v>2779368</v>
      </c>
      <c r="B4708">
        <v>1</v>
      </c>
      <c r="C4708" t="s">
        <v>80</v>
      </c>
      <c r="D4708" t="s">
        <v>107</v>
      </c>
      <c r="E4708" t="s">
        <v>132</v>
      </c>
      <c r="F4708" t="s">
        <v>13170</v>
      </c>
      <c r="G4708" t="s">
        <v>134</v>
      </c>
      <c r="H4708" t="s">
        <v>135</v>
      </c>
      <c r="I4708" t="s">
        <v>136</v>
      </c>
      <c r="J4708" t="s">
        <v>137</v>
      </c>
      <c r="K4708" t="s">
        <v>138</v>
      </c>
      <c r="L4708" t="s">
        <v>13171</v>
      </c>
      <c r="M4708" t="s">
        <v>13172</v>
      </c>
      <c r="N4708" s="26">
        <v>4.1241666659999998</v>
      </c>
      <c r="O4708">
        <v>0</v>
      </c>
      <c r="P4708">
        <v>1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0</v>
      </c>
      <c r="W4708" s="26">
        <v>0</v>
      </c>
      <c r="X4708" s="26">
        <v>1.7822696341473661</v>
      </c>
      <c r="Y4708" s="26">
        <v>0</v>
      </c>
      <c r="Z4708" s="26">
        <v>0</v>
      </c>
      <c r="AA4708" s="26">
        <v>0</v>
      </c>
      <c r="AB4708" s="26">
        <v>0</v>
      </c>
      <c r="AC4708" s="26">
        <v>0</v>
      </c>
      <c r="AD4708" s="26">
        <v>0</v>
      </c>
      <c r="AE4708" s="26">
        <v>1.7822696341473661</v>
      </c>
    </row>
    <row r="4709" spans="1:31" x14ac:dyDescent="0.3">
      <c r="A4709">
        <v>2779391</v>
      </c>
      <c r="B4709">
        <v>1</v>
      </c>
      <c r="C4709" t="s">
        <v>80</v>
      </c>
      <c r="D4709" t="s">
        <v>91</v>
      </c>
      <c r="E4709" t="s">
        <v>157</v>
      </c>
      <c r="F4709" t="s">
        <v>13173</v>
      </c>
      <c r="G4709" t="s">
        <v>628</v>
      </c>
      <c r="H4709" t="s">
        <v>149</v>
      </c>
      <c r="I4709" t="s">
        <v>136</v>
      </c>
      <c r="J4709" t="s">
        <v>137</v>
      </c>
      <c r="K4709" t="s">
        <v>187</v>
      </c>
      <c r="L4709" t="s">
        <v>13174</v>
      </c>
      <c r="M4709" t="s">
        <v>13175</v>
      </c>
      <c r="N4709" s="26">
        <v>6.4902777770000002</v>
      </c>
      <c r="O4709">
        <v>0</v>
      </c>
      <c r="P4709">
        <v>0</v>
      </c>
      <c r="Q4709">
        <v>0</v>
      </c>
      <c r="R4709">
        <v>0</v>
      </c>
      <c r="S4709">
        <v>6</v>
      </c>
      <c r="T4709">
        <v>2</v>
      </c>
      <c r="U4709">
        <v>0</v>
      </c>
      <c r="V4709">
        <v>0</v>
      </c>
      <c r="W4709" s="26">
        <v>0</v>
      </c>
      <c r="X4709" s="26">
        <v>0</v>
      </c>
      <c r="Y4709" s="26">
        <v>0</v>
      </c>
      <c r="Z4709" s="26">
        <v>0</v>
      </c>
      <c r="AA4709" s="26">
        <v>4234.7672953090887</v>
      </c>
      <c r="AB4709" s="26">
        <v>11.593062950419121</v>
      </c>
      <c r="AC4709" s="26">
        <v>0</v>
      </c>
      <c r="AD4709" s="26">
        <v>0</v>
      </c>
      <c r="AE4709" s="26">
        <v>4246.3603582595078</v>
      </c>
    </row>
    <row r="4710" spans="1:31" x14ac:dyDescent="0.3">
      <c r="A4710">
        <v>2779868</v>
      </c>
      <c r="B4710">
        <v>2</v>
      </c>
      <c r="C4710" t="s">
        <v>80</v>
      </c>
      <c r="D4710" t="s">
        <v>82</v>
      </c>
      <c r="E4710" t="s">
        <v>141</v>
      </c>
      <c r="F4710" t="s">
        <v>13176</v>
      </c>
      <c r="G4710" t="s">
        <v>197</v>
      </c>
      <c r="H4710" t="s">
        <v>135</v>
      </c>
      <c r="I4710" t="s">
        <v>136</v>
      </c>
      <c r="J4710" t="s">
        <v>137</v>
      </c>
      <c r="K4710" t="s">
        <v>138</v>
      </c>
      <c r="L4710" t="s">
        <v>13177</v>
      </c>
      <c r="M4710" t="s">
        <v>8553</v>
      </c>
      <c r="N4710" s="26">
        <v>0.70277777699999999</v>
      </c>
      <c r="O4710">
        <v>0</v>
      </c>
      <c r="P4710">
        <v>747</v>
      </c>
      <c r="Q4710">
        <v>0</v>
      </c>
      <c r="R4710">
        <v>0</v>
      </c>
      <c r="S4710">
        <v>0</v>
      </c>
      <c r="T4710">
        <v>59</v>
      </c>
      <c r="U4710">
        <v>0</v>
      </c>
      <c r="V4710">
        <v>0</v>
      </c>
      <c r="W4710" s="26">
        <v>0</v>
      </c>
      <c r="X4710" s="26">
        <v>215.26803594041857</v>
      </c>
      <c r="Y4710" s="26">
        <v>0</v>
      </c>
      <c r="Z4710" s="26">
        <v>0</v>
      </c>
      <c r="AA4710" s="26">
        <v>0</v>
      </c>
      <c r="AB4710" s="26">
        <v>27.670773912315294</v>
      </c>
      <c r="AC4710" s="26">
        <v>0</v>
      </c>
      <c r="AD4710" s="26">
        <v>0</v>
      </c>
      <c r="AE4710" s="26">
        <v>242.93880985273387</v>
      </c>
    </row>
    <row r="4711" spans="1:31" x14ac:dyDescent="0.3">
      <c r="A4711">
        <v>2780072</v>
      </c>
      <c r="B4711">
        <v>1</v>
      </c>
      <c r="C4711" t="s">
        <v>80</v>
      </c>
      <c r="D4711" t="s">
        <v>99</v>
      </c>
      <c r="E4711" t="s">
        <v>132</v>
      </c>
      <c r="F4711" t="s">
        <v>13178</v>
      </c>
      <c r="G4711" t="s">
        <v>307</v>
      </c>
      <c r="H4711" t="s">
        <v>135</v>
      </c>
      <c r="I4711" t="s">
        <v>136</v>
      </c>
      <c r="J4711" t="s">
        <v>137</v>
      </c>
      <c r="K4711" t="s">
        <v>138</v>
      </c>
      <c r="L4711" t="s">
        <v>13179</v>
      </c>
      <c r="M4711" t="s">
        <v>13180</v>
      </c>
      <c r="N4711" s="26">
        <v>4.8730555549999997</v>
      </c>
      <c r="O4711">
        <v>0</v>
      </c>
      <c r="P4711">
        <v>2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 s="26">
        <v>0</v>
      </c>
      <c r="X4711" s="26">
        <v>2.2640250537973938</v>
      </c>
      <c r="Y4711" s="26">
        <v>0</v>
      </c>
      <c r="Z4711" s="26">
        <v>0</v>
      </c>
      <c r="AA4711" s="26">
        <v>0</v>
      </c>
      <c r="AB4711" s="26">
        <v>0</v>
      </c>
      <c r="AC4711" s="26">
        <v>0</v>
      </c>
      <c r="AD4711" s="26">
        <v>0</v>
      </c>
      <c r="AE4711" s="26">
        <v>2.2640250537973938</v>
      </c>
    </row>
    <row r="4712" spans="1:31" x14ac:dyDescent="0.3">
      <c r="A4712">
        <v>2779972</v>
      </c>
      <c r="B4712">
        <v>1</v>
      </c>
      <c r="C4712" t="s">
        <v>81</v>
      </c>
      <c r="D4712" t="s">
        <v>112</v>
      </c>
      <c r="E4712" t="s">
        <v>132</v>
      </c>
      <c r="F4712" t="s">
        <v>13181</v>
      </c>
      <c r="G4712" t="s">
        <v>197</v>
      </c>
      <c r="H4712" t="s">
        <v>135</v>
      </c>
      <c r="I4712" t="s">
        <v>136</v>
      </c>
      <c r="J4712" t="s">
        <v>137</v>
      </c>
      <c r="K4712" t="s">
        <v>138</v>
      </c>
      <c r="L4712" t="s">
        <v>13182</v>
      </c>
      <c r="M4712" t="s">
        <v>13183</v>
      </c>
      <c r="N4712" s="26">
        <v>1.6472222219999999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1</v>
      </c>
      <c r="U4712">
        <v>0</v>
      </c>
      <c r="V4712">
        <v>0</v>
      </c>
      <c r="W4712" s="26">
        <v>0</v>
      </c>
      <c r="X4712" s="26">
        <v>0</v>
      </c>
      <c r="Y4712" s="26">
        <v>0</v>
      </c>
      <c r="Z4712" s="26">
        <v>0</v>
      </c>
      <c r="AA4712" s="26">
        <v>0</v>
      </c>
      <c r="AB4712" s="26">
        <v>0.32498547465971539</v>
      </c>
      <c r="AC4712" s="26">
        <v>0</v>
      </c>
      <c r="AD4712" s="26">
        <v>0</v>
      </c>
      <c r="AE4712" s="26">
        <v>0.32498547465971539</v>
      </c>
    </row>
    <row r="4713" spans="1:31" x14ac:dyDescent="0.3">
      <c r="A4713">
        <v>2779869</v>
      </c>
      <c r="B4713">
        <v>1</v>
      </c>
      <c r="C4713" t="s">
        <v>80</v>
      </c>
      <c r="D4713" t="s">
        <v>92</v>
      </c>
      <c r="E4713" t="s">
        <v>170</v>
      </c>
      <c r="F4713" t="s">
        <v>13184</v>
      </c>
      <c r="G4713" t="s">
        <v>204</v>
      </c>
      <c r="H4713" t="s">
        <v>135</v>
      </c>
      <c r="I4713" t="s">
        <v>136</v>
      </c>
      <c r="J4713" t="s">
        <v>137</v>
      </c>
      <c r="K4713" t="s">
        <v>138</v>
      </c>
      <c r="L4713" t="s">
        <v>13185</v>
      </c>
      <c r="M4713" t="s">
        <v>13186</v>
      </c>
      <c r="N4713" s="26">
        <v>0.61472222200000004</v>
      </c>
      <c r="O4713">
        <v>0</v>
      </c>
      <c r="P4713">
        <v>118</v>
      </c>
      <c r="Q4713">
        <v>0</v>
      </c>
      <c r="R4713">
        <v>0</v>
      </c>
      <c r="S4713">
        <v>0</v>
      </c>
      <c r="T4713">
        <v>2</v>
      </c>
      <c r="U4713">
        <v>0</v>
      </c>
      <c r="V4713">
        <v>0</v>
      </c>
      <c r="W4713" s="26">
        <v>0</v>
      </c>
      <c r="X4713" s="26">
        <v>19.82766247063703</v>
      </c>
      <c r="Y4713" s="26">
        <v>0</v>
      </c>
      <c r="Z4713" s="26">
        <v>0</v>
      </c>
      <c r="AA4713" s="26">
        <v>0</v>
      </c>
      <c r="AB4713" s="26">
        <v>0.9146480108034587</v>
      </c>
      <c r="AC4713" s="26">
        <v>0</v>
      </c>
      <c r="AD4713" s="26">
        <v>0</v>
      </c>
      <c r="AE4713" s="26">
        <v>20.742310481440487</v>
      </c>
    </row>
    <row r="4714" spans="1:31" x14ac:dyDescent="0.3">
      <c r="A4714">
        <v>2779494</v>
      </c>
      <c r="B4714">
        <v>1</v>
      </c>
      <c r="C4714" t="s">
        <v>81</v>
      </c>
      <c r="D4714" t="s">
        <v>122</v>
      </c>
      <c r="E4714" t="s">
        <v>157</v>
      </c>
      <c r="F4714" t="s">
        <v>3811</v>
      </c>
      <c r="G4714" t="s">
        <v>186</v>
      </c>
      <c r="H4714" t="s">
        <v>149</v>
      </c>
      <c r="I4714" t="s">
        <v>136</v>
      </c>
      <c r="J4714" t="s">
        <v>137</v>
      </c>
      <c r="K4714" t="s">
        <v>187</v>
      </c>
      <c r="L4714" t="s">
        <v>13187</v>
      </c>
      <c r="M4714" t="s">
        <v>13188</v>
      </c>
      <c r="N4714" s="26">
        <v>6.2116666660000002</v>
      </c>
      <c r="O4714">
        <v>0</v>
      </c>
      <c r="P4714">
        <v>0</v>
      </c>
      <c r="Q4714">
        <v>1</v>
      </c>
      <c r="R4714">
        <v>0</v>
      </c>
      <c r="S4714">
        <v>1</v>
      </c>
      <c r="T4714">
        <v>0</v>
      </c>
      <c r="U4714">
        <v>0</v>
      </c>
      <c r="V4714">
        <v>0</v>
      </c>
      <c r="W4714" s="26">
        <v>0</v>
      </c>
      <c r="X4714" s="26">
        <v>0</v>
      </c>
      <c r="Y4714" s="26">
        <v>4.3826055521524285</v>
      </c>
      <c r="Z4714" s="26">
        <v>0</v>
      </c>
      <c r="AA4714" s="26">
        <v>9.5619790862222214</v>
      </c>
      <c r="AB4714" s="26">
        <v>0</v>
      </c>
      <c r="AC4714" s="26">
        <v>0</v>
      </c>
      <c r="AD4714" s="26">
        <v>0</v>
      </c>
      <c r="AE4714" s="26">
        <v>13.94458463837465</v>
      </c>
    </row>
    <row r="4715" spans="1:31" x14ac:dyDescent="0.3">
      <c r="A4715">
        <v>2779471</v>
      </c>
      <c r="B4715">
        <v>1</v>
      </c>
      <c r="C4715" t="s">
        <v>80</v>
      </c>
      <c r="D4715" t="s">
        <v>97</v>
      </c>
      <c r="E4715" t="s">
        <v>170</v>
      </c>
      <c r="F4715" t="s">
        <v>13189</v>
      </c>
      <c r="G4715" t="s">
        <v>186</v>
      </c>
      <c r="H4715" t="s">
        <v>135</v>
      </c>
      <c r="I4715" t="s">
        <v>136</v>
      </c>
      <c r="J4715" t="s">
        <v>137</v>
      </c>
      <c r="K4715" t="s">
        <v>187</v>
      </c>
      <c r="L4715" t="s">
        <v>13190</v>
      </c>
      <c r="M4715" t="s">
        <v>13191</v>
      </c>
      <c r="N4715" s="26">
        <v>7.2013888880000003</v>
      </c>
      <c r="O4715">
        <v>0</v>
      </c>
      <c r="P4715">
        <v>257</v>
      </c>
      <c r="Q4715">
        <v>0</v>
      </c>
      <c r="R4715">
        <v>1</v>
      </c>
      <c r="S4715">
        <v>0</v>
      </c>
      <c r="T4715">
        <v>32</v>
      </c>
      <c r="U4715">
        <v>0</v>
      </c>
      <c r="V4715">
        <v>0</v>
      </c>
      <c r="W4715" s="26">
        <v>0</v>
      </c>
      <c r="X4715" s="26">
        <v>661.89078534779048</v>
      </c>
      <c r="Y4715" s="26">
        <v>0</v>
      </c>
      <c r="Z4715" s="26">
        <v>9.2061376828812505E-2</v>
      </c>
      <c r="AA4715" s="26">
        <v>0</v>
      </c>
      <c r="AB4715" s="26">
        <v>141.6258532587</v>
      </c>
      <c r="AC4715" s="26">
        <v>0</v>
      </c>
      <c r="AD4715" s="26">
        <v>0</v>
      </c>
      <c r="AE4715" s="26">
        <v>803.6086999833193</v>
      </c>
    </row>
    <row r="4716" spans="1:31" x14ac:dyDescent="0.3">
      <c r="A4716">
        <v>2779637</v>
      </c>
      <c r="B4716">
        <v>1</v>
      </c>
      <c r="C4716" t="s">
        <v>81</v>
      </c>
      <c r="D4716" t="s">
        <v>118</v>
      </c>
      <c r="E4716" t="s">
        <v>152</v>
      </c>
      <c r="F4716" t="s">
        <v>9299</v>
      </c>
      <c r="G4716" t="s">
        <v>159</v>
      </c>
      <c r="H4716" t="s">
        <v>149</v>
      </c>
      <c r="I4716" t="s">
        <v>136</v>
      </c>
      <c r="J4716" t="s">
        <v>137</v>
      </c>
      <c r="K4716" t="s">
        <v>138</v>
      </c>
      <c r="L4716" t="s">
        <v>13192</v>
      </c>
      <c r="M4716" t="s">
        <v>13193</v>
      </c>
      <c r="N4716" s="26">
        <v>0.42027777700000002</v>
      </c>
      <c r="O4716">
        <v>1</v>
      </c>
      <c r="P4716">
        <v>613</v>
      </c>
      <c r="Q4716">
        <v>14</v>
      </c>
      <c r="R4716">
        <v>29</v>
      </c>
      <c r="S4716">
        <v>9</v>
      </c>
      <c r="T4716">
        <v>80</v>
      </c>
      <c r="U4716">
        <v>4</v>
      </c>
      <c r="V4716">
        <v>0</v>
      </c>
      <c r="W4716" s="26">
        <v>0.45451651947331412</v>
      </c>
      <c r="X4716" s="26">
        <v>53.556300921055488</v>
      </c>
      <c r="Y4716" s="26">
        <v>0</v>
      </c>
      <c r="Z4716" s="26">
        <v>3.8079205733404446</v>
      </c>
      <c r="AA4716" s="26">
        <v>125.44831214213022</v>
      </c>
      <c r="AB4716" s="26">
        <v>22.068240350713197</v>
      </c>
      <c r="AC4716" s="26">
        <v>536.28240953358397</v>
      </c>
      <c r="AD4716" s="26">
        <v>0</v>
      </c>
      <c r="AE4716" s="26">
        <v>741.61770004029665</v>
      </c>
    </row>
    <row r="4717" spans="1:31" x14ac:dyDescent="0.3">
      <c r="A4717">
        <v>2779514</v>
      </c>
      <c r="B4717">
        <v>1</v>
      </c>
      <c r="C4717" t="s">
        <v>81</v>
      </c>
      <c r="D4717" t="s">
        <v>118</v>
      </c>
      <c r="E4717" t="s">
        <v>170</v>
      </c>
      <c r="F4717" t="s">
        <v>13194</v>
      </c>
      <c r="G4717" t="s">
        <v>143</v>
      </c>
      <c r="H4717" t="s">
        <v>135</v>
      </c>
      <c r="I4717" t="s">
        <v>136</v>
      </c>
      <c r="J4717" t="s">
        <v>137</v>
      </c>
      <c r="K4717" t="s">
        <v>138</v>
      </c>
      <c r="L4717" t="s">
        <v>13195</v>
      </c>
      <c r="M4717" t="s">
        <v>13196</v>
      </c>
      <c r="N4717" s="26">
        <v>0.84777777700000001</v>
      </c>
      <c r="O4717">
        <v>0</v>
      </c>
      <c r="P4717">
        <v>21</v>
      </c>
      <c r="Q4717">
        <v>0</v>
      </c>
      <c r="R4717">
        <v>1</v>
      </c>
      <c r="S4717">
        <v>0</v>
      </c>
      <c r="T4717">
        <v>16</v>
      </c>
      <c r="U4717">
        <v>0</v>
      </c>
      <c r="V4717">
        <v>0</v>
      </c>
      <c r="W4717" s="26">
        <v>0</v>
      </c>
      <c r="X4717" s="26">
        <v>3.6819686897021047</v>
      </c>
      <c r="Y4717" s="26">
        <v>0</v>
      </c>
      <c r="Z4717" s="26">
        <v>0</v>
      </c>
      <c r="AA4717" s="26">
        <v>0</v>
      </c>
      <c r="AB4717" s="26">
        <v>7.4203731030334321</v>
      </c>
      <c r="AC4717" s="26">
        <v>0</v>
      </c>
      <c r="AD4717" s="26">
        <v>0</v>
      </c>
      <c r="AE4717" s="26">
        <v>11.102341792735537</v>
      </c>
    </row>
    <row r="4718" spans="1:31" x14ac:dyDescent="0.3">
      <c r="A4718">
        <v>2780035</v>
      </c>
      <c r="B4718">
        <v>1</v>
      </c>
      <c r="C4718" t="s">
        <v>80</v>
      </c>
      <c r="D4718" t="s">
        <v>84</v>
      </c>
      <c r="E4718" t="s">
        <v>146</v>
      </c>
      <c r="F4718" t="s">
        <v>13197</v>
      </c>
      <c r="G4718" t="s">
        <v>148</v>
      </c>
      <c r="H4718" t="s">
        <v>149</v>
      </c>
      <c r="I4718" t="s">
        <v>136</v>
      </c>
      <c r="J4718" t="s">
        <v>137</v>
      </c>
      <c r="K4718" t="s">
        <v>138</v>
      </c>
      <c r="L4718" t="s">
        <v>13198</v>
      </c>
      <c r="M4718" t="s">
        <v>13199</v>
      </c>
      <c r="N4718" s="26">
        <v>4.3952777770000004</v>
      </c>
      <c r="O4718">
        <v>0</v>
      </c>
      <c r="P4718">
        <v>195</v>
      </c>
      <c r="Q4718">
        <v>0</v>
      </c>
      <c r="R4718">
        <v>0</v>
      </c>
      <c r="S4718">
        <v>0</v>
      </c>
      <c r="T4718">
        <v>16</v>
      </c>
      <c r="U4718">
        <v>0</v>
      </c>
      <c r="V4718">
        <v>0</v>
      </c>
      <c r="W4718" s="26">
        <v>0</v>
      </c>
      <c r="X4718" s="26">
        <v>239.14922121119605</v>
      </c>
      <c r="Y4718" s="26">
        <v>0</v>
      </c>
      <c r="Z4718" s="26">
        <v>0</v>
      </c>
      <c r="AA4718" s="26">
        <v>0</v>
      </c>
      <c r="AB4718" s="26">
        <v>135.48651051281212</v>
      </c>
      <c r="AC4718" s="26">
        <v>0</v>
      </c>
      <c r="AD4718" s="26">
        <v>0</v>
      </c>
      <c r="AE4718" s="26">
        <v>374.63573172400817</v>
      </c>
    </row>
    <row r="4719" spans="1:31" x14ac:dyDescent="0.3">
      <c r="A4719">
        <v>2779949</v>
      </c>
      <c r="B4719">
        <v>1</v>
      </c>
      <c r="C4719" t="s">
        <v>81</v>
      </c>
      <c r="D4719" t="s">
        <v>112</v>
      </c>
      <c r="E4719" t="s">
        <v>170</v>
      </c>
      <c r="F4719" t="s">
        <v>13200</v>
      </c>
      <c r="G4719" t="s">
        <v>204</v>
      </c>
      <c r="H4719" t="s">
        <v>135</v>
      </c>
      <c r="I4719" t="s">
        <v>136</v>
      </c>
      <c r="J4719" t="s">
        <v>137</v>
      </c>
      <c r="K4719" t="s">
        <v>138</v>
      </c>
      <c r="L4719" t="s">
        <v>13201</v>
      </c>
      <c r="M4719" t="s">
        <v>13202</v>
      </c>
      <c r="N4719" s="26">
        <v>0.48361111099999998</v>
      </c>
      <c r="O4719">
        <v>0</v>
      </c>
      <c r="P4719">
        <v>53</v>
      </c>
      <c r="Q4719">
        <v>0</v>
      </c>
      <c r="R4719">
        <v>0</v>
      </c>
      <c r="S4719">
        <v>0</v>
      </c>
      <c r="T4719">
        <v>5</v>
      </c>
      <c r="U4719">
        <v>0</v>
      </c>
      <c r="V4719">
        <v>0</v>
      </c>
      <c r="W4719" s="26">
        <v>0</v>
      </c>
      <c r="X4719" s="26">
        <v>5.656777880072112</v>
      </c>
      <c r="Y4719" s="26">
        <v>0</v>
      </c>
      <c r="Z4719" s="26">
        <v>0</v>
      </c>
      <c r="AA4719" s="26">
        <v>0</v>
      </c>
      <c r="AB4719" s="26">
        <v>1.5924312307148591</v>
      </c>
      <c r="AC4719" s="26">
        <v>0</v>
      </c>
      <c r="AD4719" s="26">
        <v>0</v>
      </c>
      <c r="AE4719" s="26">
        <v>7.2492091107869712</v>
      </c>
    </row>
    <row r="4720" spans="1:31" x14ac:dyDescent="0.3">
      <c r="A4720">
        <v>2779594</v>
      </c>
      <c r="B4720">
        <v>1</v>
      </c>
      <c r="C4720" t="s">
        <v>80</v>
      </c>
      <c r="D4720" t="s">
        <v>101</v>
      </c>
      <c r="E4720" t="s">
        <v>141</v>
      </c>
      <c r="F4720" t="s">
        <v>12965</v>
      </c>
      <c r="G4720" t="s">
        <v>143</v>
      </c>
      <c r="H4720" t="s">
        <v>135</v>
      </c>
      <c r="I4720" t="s">
        <v>136</v>
      </c>
      <c r="J4720" t="s">
        <v>137</v>
      </c>
      <c r="K4720" t="s">
        <v>138</v>
      </c>
      <c r="L4720" t="s">
        <v>13203</v>
      </c>
      <c r="M4720" t="s">
        <v>13204</v>
      </c>
      <c r="N4720" s="26">
        <v>1.7036111110000001</v>
      </c>
      <c r="O4720">
        <v>0</v>
      </c>
      <c r="P4720">
        <v>134</v>
      </c>
      <c r="Q4720">
        <v>0</v>
      </c>
      <c r="R4720">
        <v>0</v>
      </c>
      <c r="S4720">
        <v>0</v>
      </c>
      <c r="T4720">
        <v>9</v>
      </c>
      <c r="U4720">
        <v>0</v>
      </c>
      <c r="V4720">
        <v>0</v>
      </c>
      <c r="W4720" s="26">
        <v>0</v>
      </c>
      <c r="X4720" s="26">
        <v>29.216837133863311</v>
      </c>
      <c r="Y4720" s="26">
        <v>0</v>
      </c>
      <c r="Z4720" s="26">
        <v>0</v>
      </c>
      <c r="AA4720" s="26">
        <v>0</v>
      </c>
      <c r="AB4720" s="26">
        <v>7.6585500869783747</v>
      </c>
      <c r="AC4720" s="26">
        <v>0</v>
      </c>
      <c r="AD4720" s="26">
        <v>0</v>
      </c>
      <c r="AE4720" s="26">
        <v>36.875387220841688</v>
      </c>
    </row>
    <row r="4721" spans="1:31" x14ac:dyDescent="0.3">
      <c r="A4721">
        <v>2779308</v>
      </c>
      <c r="B4721">
        <v>1</v>
      </c>
      <c r="C4721" t="s">
        <v>80</v>
      </c>
      <c r="D4721" t="s">
        <v>99</v>
      </c>
      <c r="E4721" t="s">
        <v>157</v>
      </c>
      <c r="F4721" t="s">
        <v>7090</v>
      </c>
      <c r="G4721" t="s">
        <v>159</v>
      </c>
      <c r="H4721" t="s">
        <v>149</v>
      </c>
      <c r="I4721" t="s">
        <v>136</v>
      </c>
      <c r="J4721" t="s">
        <v>137</v>
      </c>
      <c r="K4721" t="s">
        <v>138</v>
      </c>
      <c r="L4721" t="s">
        <v>13205</v>
      </c>
      <c r="M4721" t="s">
        <v>13206</v>
      </c>
      <c r="N4721" s="26">
        <v>0.11027777699999999</v>
      </c>
      <c r="O4721">
        <v>0</v>
      </c>
      <c r="P4721">
        <v>0</v>
      </c>
      <c r="Q4721">
        <v>0</v>
      </c>
      <c r="R4721">
        <v>0</v>
      </c>
      <c r="S4721">
        <v>8</v>
      </c>
      <c r="T4721">
        <v>0</v>
      </c>
      <c r="U4721">
        <v>0</v>
      </c>
      <c r="V4721">
        <v>0</v>
      </c>
      <c r="W4721" s="26">
        <v>0</v>
      </c>
      <c r="X4721" s="26">
        <v>0</v>
      </c>
      <c r="Y4721" s="26">
        <v>0</v>
      </c>
      <c r="Z4721" s="26">
        <v>0</v>
      </c>
      <c r="AA4721" s="26">
        <v>24.40807204059676</v>
      </c>
      <c r="AB4721" s="26">
        <v>0</v>
      </c>
      <c r="AC4721" s="26">
        <v>0</v>
      </c>
      <c r="AD4721" s="26">
        <v>0</v>
      </c>
      <c r="AE4721" s="26">
        <v>24.40807204059676</v>
      </c>
    </row>
    <row r="4722" spans="1:31" x14ac:dyDescent="0.3">
      <c r="A4722">
        <v>2779302</v>
      </c>
      <c r="B4722">
        <v>1</v>
      </c>
      <c r="C4722" t="s">
        <v>80</v>
      </c>
      <c r="D4722" t="s">
        <v>96</v>
      </c>
      <c r="E4722" t="s">
        <v>132</v>
      </c>
      <c r="F4722" t="s">
        <v>13207</v>
      </c>
      <c r="G4722" t="s">
        <v>197</v>
      </c>
      <c r="H4722" t="s">
        <v>135</v>
      </c>
      <c r="I4722" t="s">
        <v>136</v>
      </c>
      <c r="J4722" t="s">
        <v>137</v>
      </c>
      <c r="K4722" t="s">
        <v>138</v>
      </c>
      <c r="L4722" t="s">
        <v>13208</v>
      </c>
      <c r="M4722" t="s">
        <v>13209</v>
      </c>
      <c r="N4722" s="26">
        <v>1.6613888880000001</v>
      </c>
      <c r="O4722">
        <v>0</v>
      </c>
      <c r="P4722">
        <v>1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 s="26">
        <v>0</v>
      </c>
      <c r="X4722" s="26">
        <v>0</v>
      </c>
      <c r="Y4722" s="26">
        <v>0</v>
      </c>
      <c r="Z4722" s="26">
        <v>0</v>
      </c>
      <c r="AA4722" s="26">
        <v>0</v>
      </c>
      <c r="AB4722" s="26">
        <v>0</v>
      </c>
      <c r="AC4722" s="26">
        <v>0</v>
      </c>
      <c r="AD4722" s="26">
        <v>0</v>
      </c>
      <c r="AE4722" s="26">
        <v>0</v>
      </c>
    </row>
    <row r="4723" spans="1:31" x14ac:dyDescent="0.3">
      <c r="A4723">
        <v>2779388</v>
      </c>
      <c r="B4723">
        <v>1</v>
      </c>
      <c r="C4723" t="s">
        <v>80</v>
      </c>
      <c r="D4723" t="s">
        <v>94</v>
      </c>
      <c r="E4723" t="s">
        <v>152</v>
      </c>
      <c r="F4723" t="s">
        <v>13210</v>
      </c>
      <c r="G4723" t="s">
        <v>628</v>
      </c>
      <c r="H4723" t="s">
        <v>149</v>
      </c>
      <c r="I4723" t="s">
        <v>136</v>
      </c>
      <c r="J4723" t="s">
        <v>137</v>
      </c>
      <c r="K4723" t="s">
        <v>187</v>
      </c>
      <c r="L4723" t="s">
        <v>13211</v>
      </c>
      <c r="M4723" t="s">
        <v>13212</v>
      </c>
      <c r="N4723" s="26">
        <v>2.8066666659999999</v>
      </c>
      <c r="O4723">
        <v>0</v>
      </c>
      <c r="P4723">
        <v>0</v>
      </c>
      <c r="Q4723">
        <v>6</v>
      </c>
      <c r="R4723">
        <v>0</v>
      </c>
      <c r="S4723">
        <v>1</v>
      </c>
      <c r="T4723">
        <v>0</v>
      </c>
      <c r="U4723">
        <v>0</v>
      </c>
      <c r="V4723">
        <v>0</v>
      </c>
      <c r="W4723" s="26">
        <v>0</v>
      </c>
      <c r="X4723" s="26">
        <v>0</v>
      </c>
      <c r="Y4723" s="26">
        <v>5.4609869894704817</v>
      </c>
      <c r="Z4723" s="26">
        <v>0</v>
      </c>
      <c r="AA4723" s="26">
        <v>3.9539578104667901</v>
      </c>
      <c r="AB4723" s="26">
        <v>0</v>
      </c>
      <c r="AC4723" s="26">
        <v>0</v>
      </c>
      <c r="AD4723" s="26">
        <v>0</v>
      </c>
      <c r="AE4723" s="26">
        <v>9.4149447999372722</v>
      </c>
    </row>
    <row r="4724" spans="1:31" x14ac:dyDescent="0.3">
      <c r="A4724">
        <v>2779434</v>
      </c>
      <c r="B4724">
        <v>1</v>
      </c>
      <c r="C4724" t="s">
        <v>80</v>
      </c>
      <c r="D4724" t="s">
        <v>93</v>
      </c>
      <c r="E4724" t="s">
        <v>157</v>
      </c>
      <c r="F4724" t="s">
        <v>13213</v>
      </c>
      <c r="G4724" t="s">
        <v>628</v>
      </c>
      <c r="H4724" t="s">
        <v>149</v>
      </c>
      <c r="I4724" t="s">
        <v>136</v>
      </c>
      <c r="J4724" t="s">
        <v>137</v>
      </c>
      <c r="K4724" t="s">
        <v>187</v>
      </c>
      <c r="L4724" t="s">
        <v>13214</v>
      </c>
      <c r="M4724" t="s">
        <v>13215</v>
      </c>
      <c r="N4724" s="26">
        <v>6.4902777770000002</v>
      </c>
      <c r="O4724">
        <v>0</v>
      </c>
      <c r="P4724">
        <v>570</v>
      </c>
      <c r="Q4724">
        <v>6</v>
      </c>
      <c r="R4724">
        <v>7</v>
      </c>
      <c r="S4724">
        <v>1</v>
      </c>
      <c r="T4724">
        <v>50</v>
      </c>
      <c r="U4724">
        <v>0</v>
      </c>
      <c r="V4724">
        <v>0</v>
      </c>
      <c r="W4724" s="26">
        <v>0</v>
      </c>
      <c r="X4724" s="26">
        <v>482.51182513691305</v>
      </c>
      <c r="Y4724" s="26">
        <v>101.96853807274809</v>
      </c>
      <c r="Z4724" s="26">
        <v>24.467263520053123</v>
      </c>
      <c r="AA4724" s="26">
        <v>81.547149710926305</v>
      </c>
      <c r="AB4724" s="26">
        <v>196.57731065786368</v>
      </c>
      <c r="AC4724" s="26">
        <v>0</v>
      </c>
      <c r="AD4724" s="26">
        <v>0</v>
      </c>
      <c r="AE4724" s="26">
        <v>887.07208709850431</v>
      </c>
    </row>
    <row r="4725" spans="1:31" x14ac:dyDescent="0.3">
      <c r="A4725">
        <v>2780098</v>
      </c>
      <c r="B4725">
        <v>1</v>
      </c>
      <c r="C4725" t="s">
        <v>80</v>
      </c>
      <c r="D4725" t="s">
        <v>92</v>
      </c>
      <c r="E4725" t="s">
        <v>132</v>
      </c>
      <c r="F4725" t="s">
        <v>13216</v>
      </c>
      <c r="G4725" t="s">
        <v>134</v>
      </c>
      <c r="H4725" t="s">
        <v>135</v>
      </c>
      <c r="I4725" t="s">
        <v>136</v>
      </c>
      <c r="J4725" t="s">
        <v>137</v>
      </c>
      <c r="K4725" t="s">
        <v>138</v>
      </c>
      <c r="L4725" t="s">
        <v>13217</v>
      </c>
      <c r="M4725" t="s">
        <v>13218</v>
      </c>
      <c r="N4725" s="26">
        <v>0.64833333299999996</v>
      </c>
      <c r="O4725">
        <v>0</v>
      </c>
      <c r="P4725">
        <v>4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 s="26">
        <v>0</v>
      </c>
      <c r="X4725" s="26">
        <v>1.2623086996524109</v>
      </c>
      <c r="Y4725" s="26">
        <v>0</v>
      </c>
      <c r="Z4725" s="26">
        <v>0</v>
      </c>
      <c r="AA4725" s="26">
        <v>0</v>
      </c>
      <c r="AB4725" s="26">
        <v>0</v>
      </c>
      <c r="AC4725" s="26">
        <v>0</v>
      </c>
      <c r="AD4725" s="26">
        <v>0</v>
      </c>
      <c r="AE4725" s="26">
        <v>1.2623086996524109</v>
      </c>
    </row>
    <row r="4726" spans="1:31" x14ac:dyDescent="0.3">
      <c r="A4726">
        <v>2771433</v>
      </c>
      <c r="B4726">
        <v>1</v>
      </c>
      <c r="C4726" t="s">
        <v>81</v>
      </c>
      <c r="D4726" t="s">
        <v>128</v>
      </c>
      <c r="E4726" t="s">
        <v>146</v>
      </c>
      <c r="F4726" t="s">
        <v>13219</v>
      </c>
      <c r="G4726" t="s">
        <v>143</v>
      </c>
      <c r="H4726" t="s">
        <v>149</v>
      </c>
      <c r="I4726" t="s">
        <v>136</v>
      </c>
      <c r="J4726" t="s">
        <v>137</v>
      </c>
      <c r="K4726" t="s">
        <v>138</v>
      </c>
      <c r="L4726" t="s">
        <v>13220</v>
      </c>
      <c r="M4726" t="s">
        <v>13221</v>
      </c>
      <c r="N4726" s="26">
        <v>0.30472222199999999</v>
      </c>
      <c r="O4726">
        <v>0</v>
      </c>
      <c r="P4726">
        <v>0</v>
      </c>
      <c r="Q4726">
        <v>1</v>
      </c>
      <c r="R4726">
        <v>0</v>
      </c>
      <c r="S4726">
        <v>0</v>
      </c>
      <c r="T4726">
        <v>0</v>
      </c>
      <c r="U4726">
        <v>0</v>
      </c>
      <c r="V4726">
        <v>0</v>
      </c>
      <c r="W4726" s="26">
        <v>0</v>
      </c>
      <c r="X4726" s="26">
        <v>0</v>
      </c>
      <c r="Y4726" s="26">
        <v>0</v>
      </c>
      <c r="Z4726" s="26">
        <v>0</v>
      </c>
      <c r="AA4726" s="26">
        <v>0</v>
      </c>
      <c r="AB4726" s="26">
        <v>0</v>
      </c>
      <c r="AC4726" s="26">
        <v>0</v>
      </c>
      <c r="AD4726" s="26">
        <v>0</v>
      </c>
      <c r="AE4726" s="26">
        <v>0</v>
      </c>
    </row>
    <row r="4727" spans="1:31" x14ac:dyDescent="0.3">
      <c r="A4727">
        <v>2771533</v>
      </c>
      <c r="B4727">
        <v>1</v>
      </c>
      <c r="C4727" t="s">
        <v>81</v>
      </c>
      <c r="D4727" t="s">
        <v>117</v>
      </c>
      <c r="E4727" t="s">
        <v>157</v>
      </c>
      <c r="F4727" t="s">
        <v>13222</v>
      </c>
      <c r="G4727" t="s">
        <v>159</v>
      </c>
      <c r="H4727" t="s">
        <v>149</v>
      </c>
      <c r="I4727" t="s">
        <v>136</v>
      </c>
      <c r="J4727" t="s">
        <v>137</v>
      </c>
      <c r="K4727" t="s">
        <v>138</v>
      </c>
      <c r="L4727" t="s">
        <v>13223</v>
      </c>
      <c r="M4727" t="s">
        <v>13224</v>
      </c>
      <c r="N4727" s="26">
        <v>0.13777777699999999</v>
      </c>
      <c r="O4727">
        <v>0</v>
      </c>
      <c r="P4727">
        <v>4417</v>
      </c>
      <c r="Q4727">
        <v>0</v>
      </c>
      <c r="R4727">
        <v>3</v>
      </c>
      <c r="S4727">
        <v>1</v>
      </c>
      <c r="T4727">
        <v>1213</v>
      </c>
      <c r="U4727">
        <v>0</v>
      </c>
      <c r="V4727">
        <v>4</v>
      </c>
      <c r="W4727" s="26">
        <v>0</v>
      </c>
      <c r="X4727" s="26">
        <v>117.45960391135932</v>
      </c>
      <c r="Y4727" s="26">
        <v>0</v>
      </c>
      <c r="Z4727" s="26">
        <v>0</v>
      </c>
      <c r="AA4727" s="26">
        <v>1.4301331951382652</v>
      </c>
      <c r="AB4727" s="26">
        <v>115.92766725895483</v>
      </c>
      <c r="AC4727" s="26">
        <v>0</v>
      </c>
      <c r="AD4727" s="26">
        <v>29.549703183850045</v>
      </c>
      <c r="AE4727" s="26">
        <v>264.36710754930249</v>
      </c>
    </row>
    <row r="4728" spans="1:31" x14ac:dyDescent="0.3">
      <c r="A4728">
        <v>2771442</v>
      </c>
      <c r="B4728">
        <v>1</v>
      </c>
      <c r="C4728" t="s">
        <v>80</v>
      </c>
      <c r="D4728" t="s">
        <v>82</v>
      </c>
      <c r="E4728" t="s">
        <v>132</v>
      </c>
      <c r="F4728" t="s">
        <v>6910</v>
      </c>
      <c r="G4728" t="s">
        <v>134</v>
      </c>
      <c r="H4728" t="s">
        <v>135</v>
      </c>
      <c r="I4728" t="s">
        <v>136</v>
      </c>
      <c r="J4728" t="s">
        <v>137</v>
      </c>
      <c r="K4728" t="s">
        <v>138</v>
      </c>
      <c r="L4728" t="s">
        <v>13225</v>
      </c>
      <c r="M4728" t="s">
        <v>13226</v>
      </c>
      <c r="N4728" s="26">
        <v>1.8302777770000001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1</v>
      </c>
      <c r="U4728">
        <v>0</v>
      </c>
      <c r="V4728">
        <v>0</v>
      </c>
      <c r="W4728" s="26">
        <v>0</v>
      </c>
      <c r="X4728" s="26">
        <v>0</v>
      </c>
      <c r="Y4728" s="26">
        <v>0</v>
      </c>
      <c r="Z4728" s="26">
        <v>0</v>
      </c>
      <c r="AA4728" s="26">
        <v>0</v>
      </c>
      <c r="AB4728" s="26">
        <v>95.341965615752954</v>
      </c>
      <c r="AC4728" s="26">
        <v>0</v>
      </c>
      <c r="AD4728" s="26">
        <v>0</v>
      </c>
      <c r="AE4728" s="26">
        <v>95.341965615752954</v>
      </c>
    </row>
    <row r="4729" spans="1:31" x14ac:dyDescent="0.3">
      <c r="A4729">
        <v>2771373</v>
      </c>
      <c r="B4729">
        <v>1</v>
      </c>
      <c r="C4729" t="s">
        <v>80</v>
      </c>
      <c r="D4729" t="s">
        <v>98</v>
      </c>
      <c r="E4729" t="s">
        <v>170</v>
      </c>
      <c r="F4729" t="s">
        <v>13227</v>
      </c>
      <c r="G4729" t="s">
        <v>143</v>
      </c>
      <c r="H4729" t="s">
        <v>135</v>
      </c>
      <c r="I4729" t="s">
        <v>136</v>
      </c>
      <c r="J4729" t="s">
        <v>137</v>
      </c>
      <c r="K4729" t="s">
        <v>138</v>
      </c>
      <c r="L4729" t="s">
        <v>13228</v>
      </c>
      <c r="M4729" t="s">
        <v>13229</v>
      </c>
      <c r="N4729" s="26">
        <v>1.957777777</v>
      </c>
      <c r="O4729">
        <v>0</v>
      </c>
      <c r="P4729">
        <v>6</v>
      </c>
      <c r="Q4729">
        <v>0</v>
      </c>
      <c r="R4729">
        <v>8</v>
      </c>
      <c r="S4729">
        <v>0</v>
      </c>
      <c r="T4729">
        <v>4</v>
      </c>
      <c r="U4729">
        <v>0</v>
      </c>
      <c r="V4729">
        <v>0</v>
      </c>
      <c r="W4729" s="26">
        <v>0</v>
      </c>
      <c r="X4729" s="26">
        <v>3.5209683847002506</v>
      </c>
      <c r="Y4729" s="26">
        <v>0</v>
      </c>
      <c r="Z4729" s="26">
        <v>11.289452560572927</v>
      </c>
      <c r="AA4729" s="26">
        <v>0</v>
      </c>
      <c r="AB4729" s="26">
        <v>10.208124702091476</v>
      </c>
      <c r="AC4729" s="26">
        <v>0</v>
      </c>
      <c r="AD4729" s="26">
        <v>0</v>
      </c>
      <c r="AE4729" s="26">
        <v>25.018545647364654</v>
      </c>
    </row>
    <row r="4730" spans="1:31" x14ac:dyDescent="0.3">
      <c r="A4730">
        <v>2771210</v>
      </c>
      <c r="B4730">
        <v>1</v>
      </c>
      <c r="C4730" t="s">
        <v>81</v>
      </c>
      <c r="D4730" t="s">
        <v>115</v>
      </c>
      <c r="E4730" t="s">
        <v>146</v>
      </c>
      <c r="F4730" t="s">
        <v>13230</v>
      </c>
      <c r="G4730" t="s">
        <v>1365</v>
      </c>
      <c r="H4730" t="s">
        <v>149</v>
      </c>
      <c r="I4730" t="s">
        <v>136</v>
      </c>
      <c r="J4730" t="s">
        <v>137</v>
      </c>
      <c r="K4730" t="s">
        <v>138</v>
      </c>
      <c r="L4730" t="s">
        <v>13231</v>
      </c>
      <c r="M4730" t="s">
        <v>13232</v>
      </c>
      <c r="N4730" s="26">
        <v>2.0016666660000002</v>
      </c>
      <c r="O4730">
        <v>0</v>
      </c>
      <c r="P4730">
        <v>372</v>
      </c>
      <c r="Q4730">
        <v>0</v>
      </c>
      <c r="R4730">
        <v>5</v>
      </c>
      <c r="S4730">
        <v>2</v>
      </c>
      <c r="T4730">
        <v>27</v>
      </c>
      <c r="U4730">
        <v>0</v>
      </c>
      <c r="V4730">
        <v>0</v>
      </c>
      <c r="W4730" s="26">
        <v>0</v>
      </c>
      <c r="X4730" s="26">
        <v>70.632090772555998</v>
      </c>
      <c r="Y4730" s="26">
        <v>0</v>
      </c>
      <c r="Z4730" s="26">
        <v>0</v>
      </c>
      <c r="AA4730" s="26">
        <v>89.496560799057676</v>
      </c>
      <c r="AB4730" s="26">
        <v>7.6667982257320944</v>
      </c>
      <c r="AC4730" s="26">
        <v>0</v>
      </c>
      <c r="AD4730" s="26">
        <v>0</v>
      </c>
      <c r="AE4730" s="26">
        <v>167.79544979734575</v>
      </c>
    </row>
    <row r="4731" spans="1:31" x14ac:dyDescent="0.3">
      <c r="A4731">
        <v>2771356</v>
      </c>
      <c r="B4731">
        <v>1</v>
      </c>
      <c r="C4731" t="s">
        <v>80</v>
      </c>
      <c r="D4731" t="s">
        <v>82</v>
      </c>
      <c r="E4731" t="s">
        <v>132</v>
      </c>
      <c r="F4731" t="s">
        <v>13233</v>
      </c>
      <c r="G4731" t="s">
        <v>307</v>
      </c>
      <c r="H4731" t="s">
        <v>135</v>
      </c>
      <c r="I4731" t="s">
        <v>136</v>
      </c>
      <c r="J4731" t="s">
        <v>137</v>
      </c>
      <c r="K4731" t="s">
        <v>138</v>
      </c>
      <c r="L4731" t="s">
        <v>13234</v>
      </c>
      <c r="M4731" t="s">
        <v>13235</v>
      </c>
      <c r="N4731" s="26">
        <v>2.968611111</v>
      </c>
      <c r="O4731">
        <v>0</v>
      </c>
      <c r="P4731">
        <v>31</v>
      </c>
      <c r="Q4731">
        <v>0</v>
      </c>
      <c r="R4731">
        <v>0</v>
      </c>
      <c r="S4731">
        <v>0</v>
      </c>
      <c r="T4731">
        <v>12</v>
      </c>
      <c r="U4731">
        <v>0</v>
      </c>
      <c r="V4731">
        <v>0</v>
      </c>
      <c r="W4731" s="26">
        <v>0</v>
      </c>
      <c r="X4731" s="26">
        <v>33.203710260485735</v>
      </c>
      <c r="Y4731" s="26">
        <v>0</v>
      </c>
      <c r="Z4731" s="26">
        <v>0</v>
      </c>
      <c r="AA4731" s="26">
        <v>0</v>
      </c>
      <c r="AB4731" s="26">
        <v>24.243111475821745</v>
      </c>
      <c r="AC4731" s="26">
        <v>0</v>
      </c>
      <c r="AD4731" s="26">
        <v>0</v>
      </c>
      <c r="AE4731" s="26">
        <v>57.446821736307484</v>
      </c>
    </row>
    <row r="4732" spans="1:31" x14ac:dyDescent="0.3">
      <c r="A4732">
        <v>2771433</v>
      </c>
      <c r="B4732">
        <v>2</v>
      </c>
      <c r="C4732" t="s">
        <v>81</v>
      </c>
      <c r="D4732" t="s">
        <v>128</v>
      </c>
      <c r="E4732" t="s">
        <v>152</v>
      </c>
      <c r="F4732" t="s">
        <v>13236</v>
      </c>
      <c r="G4732" t="s">
        <v>148</v>
      </c>
      <c r="H4732" t="s">
        <v>149</v>
      </c>
      <c r="I4732" t="s">
        <v>136</v>
      </c>
      <c r="J4732" t="s">
        <v>137</v>
      </c>
      <c r="K4732" t="s">
        <v>138</v>
      </c>
      <c r="L4732" t="s">
        <v>13221</v>
      </c>
      <c r="M4732" t="s">
        <v>13237</v>
      </c>
      <c r="N4732" s="26">
        <v>2.2780555549999999</v>
      </c>
      <c r="O4732">
        <v>3</v>
      </c>
      <c r="P4732">
        <v>1</v>
      </c>
      <c r="Q4732">
        <v>26</v>
      </c>
      <c r="R4732">
        <v>6</v>
      </c>
      <c r="S4732">
        <v>8</v>
      </c>
      <c r="T4732">
        <v>1</v>
      </c>
      <c r="U4732">
        <v>0</v>
      </c>
      <c r="V4732">
        <v>0</v>
      </c>
      <c r="W4732" s="26">
        <v>6.452860823899595</v>
      </c>
      <c r="X4732" s="26">
        <v>0</v>
      </c>
      <c r="Y4732" s="26">
        <v>48.136660345030144</v>
      </c>
      <c r="Z4732" s="26">
        <v>0</v>
      </c>
      <c r="AA4732" s="26">
        <v>111.23108636821432</v>
      </c>
      <c r="AB4732" s="26">
        <v>0</v>
      </c>
      <c r="AC4732" s="26">
        <v>0</v>
      </c>
      <c r="AD4732" s="26">
        <v>0</v>
      </c>
      <c r="AE4732" s="26">
        <v>165.82060753714404</v>
      </c>
    </row>
    <row r="4733" spans="1:31" x14ac:dyDescent="0.3">
      <c r="A4733">
        <v>2771456</v>
      </c>
      <c r="B4733">
        <v>1</v>
      </c>
      <c r="C4733" t="s">
        <v>81</v>
      </c>
      <c r="D4733" t="s">
        <v>128</v>
      </c>
      <c r="E4733" t="s">
        <v>152</v>
      </c>
      <c r="F4733" t="s">
        <v>4139</v>
      </c>
      <c r="G4733" t="s">
        <v>159</v>
      </c>
      <c r="H4733" t="s">
        <v>149</v>
      </c>
      <c r="I4733" t="s">
        <v>136</v>
      </c>
      <c r="J4733" t="s">
        <v>137</v>
      </c>
      <c r="K4733" t="s">
        <v>138</v>
      </c>
      <c r="L4733" t="s">
        <v>13238</v>
      </c>
      <c r="M4733" t="s">
        <v>13239</v>
      </c>
      <c r="N4733" s="26">
        <v>8.5555555000000005E-2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1</v>
      </c>
      <c r="V4733">
        <v>0</v>
      </c>
      <c r="W4733" s="26">
        <v>0</v>
      </c>
      <c r="X4733" s="26">
        <v>0</v>
      </c>
      <c r="Y4733" s="26">
        <v>0</v>
      </c>
      <c r="Z4733" s="26">
        <v>0</v>
      </c>
      <c r="AA4733" s="26">
        <v>0</v>
      </c>
      <c r="AB4733" s="26">
        <v>0</v>
      </c>
      <c r="AC4733" s="26">
        <v>7.3173379397703711</v>
      </c>
      <c r="AD4733" s="26">
        <v>0</v>
      </c>
      <c r="AE4733" s="26">
        <v>7.3173379397703711</v>
      </c>
    </row>
    <row r="4734" spans="1:31" x14ac:dyDescent="0.3">
      <c r="A4734">
        <v>2771665</v>
      </c>
      <c r="B4734">
        <v>1</v>
      </c>
      <c r="C4734" t="s">
        <v>80</v>
      </c>
      <c r="D4734" t="s">
        <v>109</v>
      </c>
      <c r="E4734" t="s">
        <v>170</v>
      </c>
      <c r="F4734" t="s">
        <v>13240</v>
      </c>
      <c r="G4734" t="s">
        <v>204</v>
      </c>
      <c r="H4734" t="s">
        <v>135</v>
      </c>
      <c r="I4734" t="s">
        <v>136</v>
      </c>
      <c r="J4734" t="s">
        <v>137</v>
      </c>
      <c r="K4734" t="s">
        <v>138</v>
      </c>
      <c r="L4734" t="s">
        <v>13241</v>
      </c>
      <c r="M4734" t="s">
        <v>13242</v>
      </c>
      <c r="N4734" s="26">
        <v>1.4472222219999999</v>
      </c>
      <c r="O4734">
        <v>0</v>
      </c>
      <c r="P4734">
        <v>44</v>
      </c>
      <c r="Q4734">
        <v>0</v>
      </c>
      <c r="R4734">
        <v>0</v>
      </c>
      <c r="S4734">
        <v>0</v>
      </c>
      <c r="T4734">
        <v>1</v>
      </c>
      <c r="U4734">
        <v>0</v>
      </c>
      <c r="V4734">
        <v>0</v>
      </c>
      <c r="W4734" s="26">
        <v>0</v>
      </c>
      <c r="X4734" s="26">
        <v>7.5511244763559535</v>
      </c>
      <c r="Y4734" s="26">
        <v>0</v>
      </c>
      <c r="Z4734" s="26">
        <v>0</v>
      </c>
      <c r="AA4734" s="26">
        <v>0</v>
      </c>
      <c r="AB4734" s="26">
        <v>4.4967976813037255E-2</v>
      </c>
      <c r="AC4734" s="26">
        <v>0</v>
      </c>
      <c r="AD4734" s="26">
        <v>0</v>
      </c>
      <c r="AE4734" s="26">
        <v>7.5960924531689908</v>
      </c>
    </row>
    <row r="4735" spans="1:31" x14ac:dyDescent="0.3">
      <c r="A4735">
        <v>2771671</v>
      </c>
      <c r="B4735">
        <v>1</v>
      </c>
      <c r="C4735" t="s">
        <v>80</v>
      </c>
      <c r="D4735" t="s">
        <v>97</v>
      </c>
      <c r="E4735" t="s">
        <v>132</v>
      </c>
      <c r="F4735" t="s">
        <v>13243</v>
      </c>
      <c r="G4735" t="s">
        <v>197</v>
      </c>
      <c r="H4735" t="s">
        <v>135</v>
      </c>
      <c r="I4735" t="s">
        <v>136</v>
      </c>
      <c r="J4735" t="s">
        <v>137</v>
      </c>
      <c r="K4735" t="s">
        <v>138</v>
      </c>
      <c r="L4735" t="s">
        <v>13244</v>
      </c>
      <c r="M4735" t="s">
        <v>13245</v>
      </c>
      <c r="N4735" s="26">
        <v>3.284166666</v>
      </c>
      <c r="O4735">
        <v>0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0</v>
      </c>
      <c r="V4735">
        <v>0</v>
      </c>
      <c r="W4735" s="26">
        <v>0</v>
      </c>
      <c r="X4735" s="26">
        <v>0</v>
      </c>
      <c r="Y4735" s="26">
        <v>0</v>
      </c>
      <c r="Z4735" s="26">
        <v>0</v>
      </c>
      <c r="AA4735" s="26">
        <v>0</v>
      </c>
      <c r="AB4735" s="26">
        <v>0</v>
      </c>
      <c r="AC4735" s="26">
        <v>0</v>
      </c>
      <c r="AD4735" s="26">
        <v>0</v>
      </c>
      <c r="AE4735" s="26">
        <v>0</v>
      </c>
    </row>
    <row r="4736" spans="1:31" x14ac:dyDescent="0.3">
      <c r="A4736">
        <v>2771499</v>
      </c>
      <c r="B4736">
        <v>1</v>
      </c>
      <c r="C4736" t="s">
        <v>80</v>
      </c>
      <c r="D4736" t="s">
        <v>97</v>
      </c>
      <c r="E4736" t="s">
        <v>132</v>
      </c>
      <c r="F4736" t="s">
        <v>13246</v>
      </c>
      <c r="G4736" t="s">
        <v>134</v>
      </c>
      <c r="H4736" t="s">
        <v>135</v>
      </c>
      <c r="I4736" t="s">
        <v>136</v>
      </c>
      <c r="J4736" t="s">
        <v>137</v>
      </c>
      <c r="K4736" t="s">
        <v>138</v>
      </c>
      <c r="L4736" t="s">
        <v>13247</v>
      </c>
      <c r="M4736" t="s">
        <v>13248</v>
      </c>
      <c r="N4736" s="26">
        <v>5.8261111110000003</v>
      </c>
      <c r="O4736">
        <v>0</v>
      </c>
      <c r="P4736">
        <v>1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 s="26">
        <v>0</v>
      </c>
      <c r="X4736" s="26">
        <v>0</v>
      </c>
      <c r="Y4736" s="26">
        <v>0</v>
      </c>
      <c r="Z4736" s="26">
        <v>0</v>
      </c>
      <c r="AA4736" s="26">
        <v>0</v>
      </c>
      <c r="AB4736" s="26">
        <v>0</v>
      </c>
      <c r="AC4736" s="26">
        <v>0</v>
      </c>
      <c r="AD4736" s="26">
        <v>0</v>
      </c>
      <c r="AE4736" s="26">
        <v>0</v>
      </c>
    </row>
    <row r="4737" spans="1:31" x14ac:dyDescent="0.3">
      <c r="A4737">
        <v>2771150</v>
      </c>
      <c r="B4737">
        <v>1</v>
      </c>
      <c r="C4737" t="s">
        <v>80</v>
      </c>
      <c r="D4737" t="s">
        <v>93</v>
      </c>
      <c r="E4737" t="s">
        <v>132</v>
      </c>
      <c r="F4737" t="s">
        <v>10437</v>
      </c>
      <c r="G4737" t="s">
        <v>134</v>
      </c>
      <c r="H4737" t="s">
        <v>135</v>
      </c>
      <c r="I4737" t="s">
        <v>136</v>
      </c>
      <c r="J4737" t="s">
        <v>137</v>
      </c>
      <c r="K4737" t="s">
        <v>138</v>
      </c>
      <c r="L4737" t="s">
        <v>13249</v>
      </c>
      <c r="M4737" t="s">
        <v>13250</v>
      </c>
      <c r="N4737" s="26">
        <v>0.95388888800000005</v>
      </c>
      <c r="O4737">
        <v>0</v>
      </c>
      <c r="P4737">
        <v>17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 s="26">
        <v>0</v>
      </c>
      <c r="X4737" s="26">
        <v>3.0789717072411094</v>
      </c>
      <c r="Y4737" s="26">
        <v>0</v>
      </c>
      <c r="Z4737" s="26">
        <v>0</v>
      </c>
      <c r="AA4737" s="26">
        <v>0</v>
      </c>
      <c r="AB4737" s="26">
        <v>0</v>
      </c>
      <c r="AC4737" s="26">
        <v>0</v>
      </c>
      <c r="AD4737" s="26">
        <v>0</v>
      </c>
      <c r="AE4737" s="26">
        <v>3.0789717072411094</v>
      </c>
    </row>
    <row r="4738" spans="1:31" x14ac:dyDescent="0.3">
      <c r="A4738">
        <v>2771187</v>
      </c>
      <c r="B4738">
        <v>1</v>
      </c>
      <c r="C4738" t="s">
        <v>80</v>
      </c>
      <c r="D4738" t="s">
        <v>82</v>
      </c>
      <c r="E4738" t="s">
        <v>132</v>
      </c>
      <c r="F4738" t="s">
        <v>13251</v>
      </c>
      <c r="G4738" t="s">
        <v>197</v>
      </c>
      <c r="H4738" t="s">
        <v>135</v>
      </c>
      <c r="I4738" t="s">
        <v>136</v>
      </c>
      <c r="J4738" t="s">
        <v>137</v>
      </c>
      <c r="K4738" t="s">
        <v>138</v>
      </c>
      <c r="L4738" t="s">
        <v>13252</v>
      </c>
      <c r="M4738" t="s">
        <v>13253</v>
      </c>
      <c r="N4738" s="26">
        <v>1.193333333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3</v>
      </c>
      <c r="U4738">
        <v>0</v>
      </c>
      <c r="V4738">
        <v>0</v>
      </c>
      <c r="W4738" s="26">
        <v>0</v>
      </c>
      <c r="X4738" s="26">
        <v>0</v>
      </c>
      <c r="Y4738" s="26">
        <v>0</v>
      </c>
      <c r="Z4738" s="26">
        <v>0</v>
      </c>
      <c r="AA4738" s="26">
        <v>0</v>
      </c>
      <c r="AB4738" s="26">
        <v>1.5800378206717121</v>
      </c>
      <c r="AC4738" s="26">
        <v>0</v>
      </c>
      <c r="AD4738" s="26">
        <v>0</v>
      </c>
      <c r="AE4738" s="26">
        <v>1.5800378206717121</v>
      </c>
    </row>
    <row r="4739" spans="1:31" x14ac:dyDescent="0.3">
      <c r="A4739">
        <v>2771734</v>
      </c>
      <c r="B4739">
        <v>1</v>
      </c>
      <c r="C4739" t="s">
        <v>80</v>
      </c>
      <c r="D4739" t="s">
        <v>94</v>
      </c>
      <c r="E4739" t="s">
        <v>132</v>
      </c>
      <c r="F4739" t="s">
        <v>13254</v>
      </c>
      <c r="G4739" t="s">
        <v>134</v>
      </c>
      <c r="H4739" t="s">
        <v>135</v>
      </c>
      <c r="I4739" t="s">
        <v>136</v>
      </c>
      <c r="J4739" t="s">
        <v>137</v>
      </c>
      <c r="K4739" t="s">
        <v>138</v>
      </c>
      <c r="L4739" t="s">
        <v>13255</v>
      </c>
      <c r="M4739" t="s">
        <v>13256</v>
      </c>
      <c r="N4739" s="26">
        <v>2.281111111</v>
      </c>
      <c r="O4739">
        <v>0</v>
      </c>
      <c r="P4739">
        <v>1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 s="26">
        <v>0</v>
      </c>
      <c r="X4739" s="26">
        <v>0.14573590805123593</v>
      </c>
      <c r="Y4739" s="26">
        <v>0</v>
      </c>
      <c r="Z4739" s="26">
        <v>0</v>
      </c>
      <c r="AA4739" s="26">
        <v>0</v>
      </c>
      <c r="AB4739" s="26">
        <v>0</v>
      </c>
      <c r="AC4739" s="26">
        <v>0</v>
      </c>
      <c r="AD4739" s="26">
        <v>0</v>
      </c>
      <c r="AE4739" s="26">
        <v>0.14573590805123593</v>
      </c>
    </row>
    <row r="4740" spans="1:31" x14ac:dyDescent="0.3">
      <c r="A4740">
        <v>2771144</v>
      </c>
      <c r="B4740">
        <v>1</v>
      </c>
      <c r="C4740" t="s">
        <v>81</v>
      </c>
      <c r="D4740" t="s">
        <v>123</v>
      </c>
      <c r="E4740" t="s">
        <v>141</v>
      </c>
      <c r="F4740" t="s">
        <v>13257</v>
      </c>
      <c r="G4740" t="s">
        <v>204</v>
      </c>
      <c r="H4740" t="s">
        <v>135</v>
      </c>
      <c r="I4740" t="s">
        <v>136</v>
      </c>
      <c r="J4740" t="s">
        <v>137</v>
      </c>
      <c r="K4740" t="s">
        <v>138</v>
      </c>
      <c r="L4740" t="s">
        <v>13258</v>
      </c>
      <c r="M4740" t="s">
        <v>13259</v>
      </c>
      <c r="N4740" s="26">
        <v>0.71527777699999995</v>
      </c>
      <c r="O4740">
        <v>0</v>
      </c>
      <c r="P4740">
        <v>676</v>
      </c>
      <c r="Q4740">
        <v>0</v>
      </c>
      <c r="R4740">
        <v>0</v>
      </c>
      <c r="S4740">
        <v>0</v>
      </c>
      <c r="T4740">
        <v>31</v>
      </c>
      <c r="U4740">
        <v>0</v>
      </c>
      <c r="V4740">
        <v>0</v>
      </c>
      <c r="W4740" s="26">
        <v>0</v>
      </c>
      <c r="X4740" s="26">
        <v>78.307368925863372</v>
      </c>
      <c r="Y4740" s="26">
        <v>0</v>
      </c>
      <c r="Z4740" s="26">
        <v>0</v>
      </c>
      <c r="AA4740" s="26">
        <v>0</v>
      </c>
      <c r="AB4740" s="26">
        <v>6.6440964371417151</v>
      </c>
      <c r="AC4740" s="26">
        <v>0</v>
      </c>
      <c r="AD4740" s="26">
        <v>0</v>
      </c>
      <c r="AE4740" s="26">
        <v>84.951465363005084</v>
      </c>
    </row>
    <row r="4741" spans="1:31" x14ac:dyDescent="0.3">
      <c r="A4741">
        <v>2771877</v>
      </c>
      <c r="B4741">
        <v>1</v>
      </c>
      <c r="C4741" t="s">
        <v>80</v>
      </c>
      <c r="D4741" t="s">
        <v>94</v>
      </c>
      <c r="E4741" t="s">
        <v>170</v>
      </c>
      <c r="F4741" t="s">
        <v>13260</v>
      </c>
      <c r="G4741" t="s">
        <v>204</v>
      </c>
      <c r="H4741" t="s">
        <v>135</v>
      </c>
      <c r="I4741" t="s">
        <v>136</v>
      </c>
      <c r="J4741" t="s">
        <v>137</v>
      </c>
      <c r="K4741" t="s">
        <v>138</v>
      </c>
      <c r="L4741" t="s">
        <v>13261</v>
      </c>
      <c r="M4741" t="s">
        <v>13262</v>
      </c>
      <c r="N4741" s="26">
        <v>1.402222222</v>
      </c>
      <c r="O4741">
        <v>0</v>
      </c>
      <c r="P4741">
        <v>23</v>
      </c>
      <c r="Q4741">
        <v>0</v>
      </c>
      <c r="R4741">
        <v>0</v>
      </c>
      <c r="S4741">
        <v>0</v>
      </c>
      <c r="T4741">
        <v>2</v>
      </c>
      <c r="U4741">
        <v>0</v>
      </c>
      <c r="V4741">
        <v>0</v>
      </c>
      <c r="W4741" s="26">
        <v>0</v>
      </c>
      <c r="X4741" s="26">
        <v>3.5138510271811567</v>
      </c>
      <c r="Y4741" s="26">
        <v>0</v>
      </c>
      <c r="Z4741" s="26">
        <v>0</v>
      </c>
      <c r="AA4741" s="26">
        <v>0</v>
      </c>
      <c r="AB4741" s="26">
        <v>0.26360043527032312</v>
      </c>
      <c r="AC4741" s="26">
        <v>0</v>
      </c>
      <c r="AD4741" s="26">
        <v>0</v>
      </c>
      <c r="AE4741" s="26">
        <v>3.7774514624514799</v>
      </c>
    </row>
    <row r="4742" spans="1:31" x14ac:dyDescent="0.3">
      <c r="A4742">
        <v>2771894</v>
      </c>
      <c r="B4742">
        <v>1</v>
      </c>
      <c r="C4742" t="s">
        <v>80</v>
      </c>
      <c r="D4742" t="s">
        <v>82</v>
      </c>
      <c r="E4742" t="s">
        <v>170</v>
      </c>
      <c r="F4742" t="s">
        <v>1662</v>
      </c>
      <c r="G4742" t="s">
        <v>204</v>
      </c>
      <c r="H4742" t="s">
        <v>135</v>
      </c>
      <c r="I4742" t="s">
        <v>136</v>
      </c>
      <c r="J4742" t="s">
        <v>137</v>
      </c>
      <c r="K4742" t="s">
        <v>138</v>
      </c>
      <c r="L4742" t="s">
        <v>13263</v>
      </c>
      <c r="M4742" t="s">
        <v>13264</v>
      </c>
      <c r="N4742" s="26">
        <v>1.217777777</v>
      </c>
      <c r="O4742">
        <v>0</v>
      </c>
      <c r="P4742">
        <v>52</v>
      </c>
      <c r="Q4742">
        <v>0</v>
      </c>
      <c r="R4742">
        <v>0</v>
      </c>
      <c r="S4742">
        <v>0</v>
      </c>
      <c r="T4742">
        <v>11</v>
      </c>
      <c r="U4742">
        <v>0</v>
      </c>
      <c r="V4742">
        <v>0</v>
      </c>
      <c r="W4742" s="26">
        <v>0</v>
      </c>
      <c r="X4742" s="26">
        <v>20.342256173836521</v>
      </c>
      <c r="Y4742" s="26">
        <v>0</v>
      </c>
      <c r="Z4742" s="26">
        <v>0</v>
      </c>
      <c r="AA4742" s="26">
        <v>0</v>
      </c>
      <c r="AB4742" s="26">
        <v>4.5142325965775214</v>
      </c>
      <c r="AC4742" s="26">
        <v>0</v>
      </c>
      <c r="AD4742" s="26">
        <v>0</v>
      </c>
      <c r="AE4742" s="26">
        <v>24.856488770414042</v>
      </c>
    </row>
    <row r="4743" spans="1:31" x14ac:dyDescent="0.3">
      <c r="A4743">
        <v>2771422</v>
      </c>
      <c r="B4743">
        <v>1</v>
      </c>
      <c r="C4743" t="s">
        <v>80</v>
      </c>
      <c r="D4743" t="s">
        <v>103</v>
      </c>
      <c r="E4743" t="s">
        <v>157</v>
      </c>
      <c r="F4743" t="s">
        <v>13265</v>
      </c>
      <c r="G4743" t="s">
        <v>163</v>
      </c>
      <c r="H4743" t="s">
        <v>149</v>
      </c>
      <c r="I4743" t="s">
        <v>136</v>
      </c>
      <c r="J4743" t="s">
        <v>137</v>
      </c>
      <c r="K4743" t="s">
        <v>138</v>
      </c>
      <c r="L4743" t="s">
        <v>13266</v>
      </c>
      <c r="M4743" t="s">
        <v>13267</v>
      </c>
      <c r="N4743" s="26">
        <v>0.69</v>
      </c>
      <c r="O4743">
        <v>0</v>
      </c>
      <c r="P4743">
        <v>0</v>
      </c>
      <c r="Q4743">
        <v>0</v>
      </c>
      <c r="R4743">
        <v>0</v>
      </c>
      <c r="S4743">
        <v>1</v>
      </c>
      <c r="T4743">
        <v>0</v>
      </c>
      <c r="U4743">
        <v>7</v>
      </c>
      <c r="V4743">
        <v>0</v>
      </c>
      <c r="W4743" s="26">
        <v>0</v>
      </c>
      <c r="X4743" s="26">
        <v>0</v>
      </c>
      <c r="Y4743" s="26">
        <v>0</v>
      </c>
      <c r="Z4743" s="26">
        <v>0</v>
      </c>
      <c r="AA4743" s="26">
        <v>12.372389770701014</v>
      </c>
      <c r="AB4743" s="26">
        <v>0</v>
      </c>
      <c r="AC4743" s="26">
        <v>1241.6332713114339</v>
      </c>
      <c r="AD4743" s="26">
        <v>0</v>
      </c>
      <c r="AE4743" s="26">
        <v>1254.0056610821348</v>
      </c>
    </row>
    <row r="4744" spans="1:31" x14ac:dyDescent="0.3">
      <c r="A4744">
        <v>2771130</v>
      </c>
      <c r="B4744">
        <v>1</v>
      </c>
      <c r="C4744" t="s">
        <v>80</v>
      </c>
      <c r="D4744" t="s">
        <v>82</v>
      </c>
      <c r="E4744" t="s">
        <v>166</v>
      </c>
      <c r="F4744" t="s">
        <v>13268</v>
      </c>
      <c r="G4744" t="s">
        <v>204</v>
      </c>
      <c r="H4744" t="s">
        <v>135</v>
      </c>
      <c r="I4744" t="s">
        <v>136</v>
      </c>
      <c r="J4744" t="s">
        <v>137</v>
      </c>
      <c r="K4744" t="s">
        <v>138</v>
      </c>
      <c r="L4744" t="s">
        <v>13269</v>
      </c>
      <c r="M4744" t="s">
        <v>13270</v>
      </c>
      <c r="N4744" s="26">
        <v>1.73</v>
      </c>
      <c r="O4744">
        <v>0</v>
      </c>
      <c r="P4744">
        <v>114</v>
      </c>
      <c r="Q4744">
        <v>0</v>
      </c>
      <c r="R4744">
        <v>0</v>
      </c>
      <c r="S4744">
        <v>0</v>
      </c>
      <c r="T4744">
        <v>17</v>
      </c>
      <c r="U4744">
        <v>0</v>
      </c>
      <c r="V4744">
        <v>0</v>
      </c>
      <c r="W4744" s="26">
        <v>0</v>
      </c>
      <c r="X4744" s="26">
        <v>50.241503558781332</v>
      </c>
      <c r="Y4744" s="26">
        <v>0</v>
      </c>
      <c r="Z4744" s="26">
        <v>0</v>
      </c>
      <c r="AA4744" s="26">
        <v>0</v>
      </c>
      <c r="AB4744" s="26">
        <v>45.54322166018229</v>
      </c>
      <c r="AC4744" s="26">
        <v>0</v>
      </c>
      <c r="AD4744" s="26">
        <v>0</v>
      </c>
      <c r="AE4744" s="26">
        <v>95.784725218963615</v>
      </c>
    </row>
    <row r="4745" spans="1:31" x14ac:dyDescent="0.3">
      <c r="A4745">
        <v>2771900</v>
      </c>
      <c r="B4745">
        <v>1</v>
      </c>
      <c r="C4745" t="s">
        <v>80</v>
      </c>
      <c r="D4745" t="s">
        <v>110</v>
      </c>
      <c r="E4745" t="s">
        <v>132</v>
      </c>
      <c r="F4745" t="s">
        <v>10537</v>
      </c>
      <c r="G4745" t="s">
        <v>307</v>
      </c>
      <c r="H4745" t="s">
        <v>135</v>
      </c>
      <c r="I4745" t="s">
        <v>136</v>
      </c>
      <c r="J4745" t="s">
        <v>137</v>
      </c>
      <c r="K4745" t="s">
        <v>138</v>
      </c>
      <c r="L4745" t="s">
        <v>13271</v>
      </c>
      <c r="M4745" t="s">
        <v>13272</v>
      </c>
      <c r="N4745" s="26">
        <v>2.5238888880000001</v>
      </c>
      <c r="O4745">
        <v>0</v>
      </c>
      <c r="P4745">
        <v>25</v>
      </c>
      <c r="Q4745">
        <v>0</v>
      </c>
      <c r="R4745">
        <v>0</v>
      </c>
      <c r="S4745">
        <v>0</v>
      </c>
      <c r="T4745">
        <v>2</v>
      </c>
      <c r="U4745">
        <v>0</v>
      </c>
      <c r="V4745">
        <v>0</v>
      </c>
      <c r="W4745" s="26">
        <v>0</v>
      </c>
      <c r="X4745" s="26">
        <v>13.310529935134969</v>
      </c>
      <c r="Y4745" s="26">
        <v>0</v>
      </c>
      <c r="Z4745" s="26">
        <v>0</v>
      </c>
      <c r="AA4745" s="26">
        <v>0</v>
      </c>
      <c r="AB4745" s="26">
        <v>2.0618463163583876</v>
      </c>
      <c r="AC4745" s="26">
        <v>0</v>
      </c>
      <c r="AD4745" s="26">
        <v>0</v>
      </c>
      <c r="AE4745" s="26">
        <v>15.372376251493357</v>
      </c>
    </row>
    <row r="4746" spans="1:31" x14ac:dyDescent="0.3">
      <c r="A4746">
        <v>2771316</v>
      </c>
      <c r="B4746">
        <v>1</v>
      </c>
      <c r="C4746" t="s">
        <v>80</v>
      </c>
      <c r="D4746" t="s">
        <v>84</v>
      </c>
      <c r="E4746" t="s">
        <v>152</v>
      </c>
      <c r="F4746" t="s">
        <v>10582</v>
      </c>
      <c r="G4746" t="s">
        <v>159</v>
      </c>
      <c r="H4746" t="s">
        <v>149</v>
      </c>
      <c r="I4746" t="s">
        <v>136</v>
      </c>
      <c r="J4746" t="s">
        <v>137</v>
      </c>
      <c r="K4746" t="s">
        <v>138</v>
      </c>
      <c r="L4746" t="s">
        <v>13273</v>
      </c>
      <c r="M4746" t="s">
        <v>13274</v>
      </c>
      <c r="N4746" s="26">
        <v>0.19861111100000001</v>
      </c>
      <c r="O4746">
        <v>9</v>
      </c>
      <c r="P4746">
        <v>1738</v>
      </c>
      <c r="Q4746">
        <v>13</v>
      </c>
      <c r="R4746">
        <v>304</v>
      </c>
      <c r="S4746">
        <v>33</v>
      </c>
      <c r="T4746">
        <v>312</v>
      </c>
      <c r="U4746">
        <v>1</v>
      </c>
      <c r="V4746">
        <v>0</v>
      </c>
      <c r="W4746" s="26">
        <v>0.72278339436616801</v>
      </c>
      <c r="X4746" s="26">
        <v>93.476433966648514</v>
      </c>
      <c r="Y4746" s="26">
        <v>5.4224209905058842</v>
      </c>
      <c r="Z4746" s="26">
        <v>18.436426877068385</v>
      </c>
      <c r="AA4746" s="26">
        <v>48.723123009114133</v>
      </c>
      <c r="AB4746" s="26">
        <v>68.200679252137093</v>
      </c>
      <c r="AC4746" s="26">
        <v>5.7795854917711624</v>
      </c>
      <c r="AD4746" s="26">
        <v>0</v>
      </c>
      <c r="AE4746" s="26">
        <v>240.76145298161134</v>
      </c>
    </row>
    <row r="4747" spans="1:31" x14ac:dyDescent="0.3">
      <c r="A4747">
        <v>2771708</v>
      </c>
      <c r="B4747">
        <v>1</v>
      </c>
      <c r="C4747" t="s">
        <v>80</v>
      </c>
      <c r="D4747" t="s">
        <v>110</v>
      </c>
      <c r="E4747" t="s">
        <v>132</v>
      </c>
      <c r="F4747" t="s">
        <v>13275</v>
      </c>
      <c r="G4747" t="s">
        <v>307</v>
      </c>
      <c r="H4747" t="s">
        <v>135</v>
      </c>
      <c r="I4747" t="s">
        <v>136</v>
      </c>
      <c r="J4747" t="s">
        <v>137</v>
      </c>
      <c r="K4747" t="s">
        <v>138</v>
      </c>
      <c r="L4747" t="s">
        <v>13276</v>
      </c>
      <c r="M4747" t="s">
        <v>13277</v>
      </c>
      <c r="N4747" s="26">
        <v>1.3888888880000001</v>
      </c>
      <c r="O4747">
        <v>0</v>
      </c>
      <c r="P4747">
        <v>29</v>
      </c>
      <c r="Q4747">
        <v>0</v>
      </c>
      <c r="R4747">
        <v>0</v>
      </c>
      <c r="S4747">
        <v>0</v>
      </c>
      <c r="T4747">
        <v>8</v>
      </c>
      <c r="U4747">
        <v>0</v>
      </c>
      <c r="V4747">
        <v>0</v>
      </c>
      <c r="W4747" s="26">
        <v>0</v>
      </c>
      <c r="X4747" s="26">
        <v>11.523004046763928</v>
      </c>
      <c r="Y4747" s="26">
        <v>0</v>
      </c>
      <c r="Z4747" s="26">
        <v>0</v>
      </c>
      <c r="AA4747" s="26">
        <v>0</v>
      </c>
      <c r="AB4747" s="26">
        <v>4.7641848341582218</v>
      </c>
      <c r="AC4747" s="26">
        <v>0</v>
      </c>
      <c r="AD4747" s="26">
        <v>0</v>
      </c>
      <c r="AE4747" s="26">
        <v>16.287188880922152</v>
      </c>
    </row>
    <row r="4748" spans="1:31" x14ac:dyDescent="0.3">
      <c r="A4748">
        <v>2771462</v>
      </c>
      <c r="B4748">
        <v>1</v>
      </c>
      <c r="C4748" t="s">
        <v>80</v>
      </c>
      <c r="D4748" t="s">
        <v>101</v>
      </c>
      <c r="E4748" t="s">
        <v>132</v>
      </c>
      <c r="F4748" t="s">
        <v>3906</v>
      </c>
      <c r="G4748" t="s">
        <v>134</v>
      </c>
      <c r="H4748" t="s">
        <v>135</v>
      </c>
      <c r="I4748" t="s">
        <v>136</v>
      </c>
      <c r="J4748" t="s">
        <v>137</v>
      </c>
      <c r="K4748" t="s">
        <v>138</v>
      </c>
      <c r="L4748" t="s">
        <v>13278</v>
      </c>
      <c r="M4748" t="s">
        <v>13279</v>
      </c>
      <c r="N4748" s="26">
        <v>9.7344444439999993</v>
      </c>
      <c r="O4748">
        <v>0</v>
      </c>
      <c r="P4748">
        <v>2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 s="26">
        <v>0</v>
      </c>
      <c r="X4748" s="26">
        <v>7.3392569594153132</v>
      </c>
      <c r="Y4748" s="26">
        <v>0</v>
      </c>
      <c r="Z4748" s="26">
        <v>0</v>
      </c>
      <c r="AA4748" s="26">
        <v>0</v>
      </c>
      <c r="AB4748" s="26">
        <v>0</v>
      </c>
      <c r="AC4748" s="26">
        <v>0</v>
      </c>
      <c r="AD4748" s="26">
        <v>0</v>
      </c>
      <c r="AE4748" s="26">
        <v>7.3392569594153132</v>
      </c>
    </row>
    <row r="4749" spans="1:31" x14ac:dyDescent="0.3">
      <c r="A4749">
        <v>2771608</v>
      </c>
      <c r="B4749">
        <v>1</v>
      </c>
      <c r="C4749" t="s">
        <v>80</v>
      </c>
      <c r="D4749" t="s">
        <v>103</v>
      </c>
      <c r="E4749" t="s">
        <v>152</v>
      </c>
      <c r="F4749" t="s">
        <v>10316</v>
      </c>
      <c r="G4749" t="s">
        <v>326</v>
      </c>
      <c r="H4749" t="s">
        <v>149</v>
      </c>
      <c r="I4749" t="s">
        <v>136</v>
      </c>
      <c r="J4749" t="s">
        <v>137</v>
      </c>
      <c r="K4749" t="s">
        <v>187</v>
      </c>
      <c r="L4749" t="s">
        <v>13280</v>
      </c>
      <c r="M4749" t="s">
        <v>13281</v>
      </c>
      <c r="N4749" s="26">
        <v>0.61388888799999997</v>
      </c>
      <c r="O4749">
        <v>24</v>
      </c>
      <c r="P4749">
        <v>2734</v>
      </c>
      <c r="Q4749">
        <v>34</v>
      </c>
      <c r="R4749">
        <v>217</v>
      </c>
      <c r="S4749">
        <v>67</v>
      </c>
      <c r="T4749">
        <v>859</v>
      </c>
      <c r="U4749">
        <v>5</v>
      </c>
      <c r="V4749">
        <v>0</v>
      </c>
      <c r="W4749" s="26">
        <v>9.2406450298982765</v>
      </c>
      <c r="X4749" s="26">
        <v>304.75595064409373</v>
      </c>
      <c r="Y4749" s="26">
        <v>91.571672927851949</v>
      </c>
      <c r="Z4749" s="26">
        <v>31.5491224046119</v>
      </c>
      <c r="AA4749" s="26">
        <v>289.2022969351861</v>
      </c>
      <c r="AB4749" s="26">
        <v>298.64747101869682</v>
      </c>
      <c r="AC4749" s="26">
        <v>363.10538176495572</v>
      </c>
      <c r="AD4749" s="26">
        <v>0</v>
      </c>
      <c r="AE4749" s="26">
        <v>1388.0725407252949</v>
      </c>
    </row>
    <row r="4750" spans="1:31" x14ac:dyDescent="0.3">
      <c r="A4750">
        <v>2771127</v>
      </c>
      <c r="B4750">
        <v>1</v>
      </c>
      <c r="C4750" t="s">
        <v>80</v>
      </c>
      <c r="D4750" t="s">
        <v>82</v>
      </c>
      <c r="E4750" t="s">
        <v>170</v>
      </c>
      <c r="F4750" t="s">
        <v>1662</v>
      </c>
      <c r="G4750" t="s">
        <v>204</v>
      </c>
      <c r="H4750" t="s">
        <v>135</v>
      </c>
      <c r="I4750" t="s">
        <v>136</v>
      </c>
      <c r="J4750" t="s">
        <v>137</v>
      </c>
      <c r="K4750" t="s">
        <v>138</v>
      </c>
      <c r="L4750" t="s">
        <v>13282</v>
      </c>
      <c r="M4750" t="s">
        <v>13283</v>
      </c>
      <c r="N4750" s="26">
        <v>1.345277777</v>
      </c>
      <c r="O4750">
        <v>0</v>
      </c>
      <c r="P4750">
        <v>52</v>
      </c>
      <c r="Q4750">
        <v>0</v>
      </c>
      <c r="R4750">
        <v>0</v>
      </c>
      <c r="S4750">
        <v>0</v>
      </c>
      <c r="T4750">
        <v>11</v>
      </c>
      <c r="U4750">
        <v>0</v>
      </c>
      <c r="V4750">
        <v>0</v>
      </c>
      <c r="W4750" s="26">
        <v>0</v>
      </c>
      <c r="X4750" s="26">
        <v>21.227764526344661</v>
      </c>
      <c r="Y4750" s="26">
        <v>0</v>
      </c>
      <c r="Z4750" s="26">
        <v>0</v>
      </c>
      <c r="AA4750" s="26">
        <v>0</v>
      </c>
      <c r="AB4750" s="26">
        <v>4.7295899924701708</v>
      </c>
      <c r="AC4750" s="26">
        <v>0</v>
      </c>
      <c r="AD4750" s="26">
        <v>0</v>
      </c>
      <c r="AE4750" s="26">
        <v>25.957354518814832</v>
      </c>
    </row>
    <row r="4751" spans="1:31" x14ac:dyDescent="0.3">
      <c r="A4751">
        <v>2771296</v>
      </c>
      <c r="B4751">
        <v>1</v>
      </c>
      <c r="C4751" t="s">
        <v>81</v>
      </c>
      <c r="D4751" t="s">
        <v>128</v>
      </c>
      <c r="E4751" t="s">
        <v>157</v>
      </c>
      <c r="F4751" t="s">
        <v>13284</v>
      </c>
      <c r="G4751" t="s">
        <v>628</v>
      </c>
      <c r="H4751" t="s">
        <v>149</v>
      </c>
      <c r="I4751" t="s">
        <v>136</v>
      </c>
      <c r="J4751" t="s">
        <v>137</v>
      </c>
      <c r="K4751" t="s">
        <v>187</v>
      </c>
      <c r="L4751" t="s">
        <v>13285</v>
      </c>
      <c r="M4751" t="s">
        <v>13286</v>
      </c>
      <c r="N4751" s="26">
        <v>4.8847222219999997</v>
      </c>
      <c r="O4751">
        <v>23</v>
      </c>
      <c r="P4751">
        <v>196</v>
      </c>
      <c r="Q4751">
        <v>313</v>
      </c>
      <c r="R4751">
        <v>104</v>
      </c>
      <c r="S4751">
        <v>10</v>
      </c>
      <c r="T4751">
        <v>10</v>
      </c>
      <c r="U4751">
        <v>0</v>
      </c>
      <c r="V4751">
        <v>0</v>
      </c>
      <c r="W4751" s="26">
        <v>9.2428414848426019</v>
      </c>
      <c r="X4751" s="26">
        <v>226.04518320177488</v>
      </c>
      <c r="Y4751" s="26">
        <v>73.049657561954263</v>
      </c>
      <c r="Z4751" s="26">
        <v>78.9650661944017</v>
      </c>
      <c r="AA4751" s="26">
        <v>24.280288114722502</v>
      </c>
      <c r="AB4751" s="26">
        <v>38.405382728060772</v>
      </c>
      <c r="AC4751" s="26">
        <v>0</v>
      </c>
      <c r="AD4751" s="26">
        <v>0</v>
      </c>
      <c r="AE4751" s="26">
        <v>449.98841928575672</v>
      </c>
    </row>
    <row r="4752" spans="1:31" x14ac:dyDescent="0.3">
      <c r="A4752">
        <v>2771224</v>
      </c>
      <c r="B4752">
        <v>2</v>
      </c>
      <c r="C4752" t="s">
        <v>80</v>
      </c>
      <c r="D4752" t="s">
        <v>82</v>
      </c>
      <c r="E4752" t="s">
        <v>157</v>
      </c>
      <c r="F4752" t="s">
        <v>13287</v>
      </c>
      <c r="G4752" t="s">
        <v>159</v>
      </c>
      <c r="H4752" t="s">
        <v>149</v>
      </c>
      <c r="I4752" t="s">
        <v>136</v>
      </c>
      <c r="J4752" t="s">
        <v>137</v>
      </c>
      <c r="K4752" t="s">
        <v>138</v>
      </c>
      <c r="L4752" t="s">
        <v>12411</v>
      </c>
      <c r="M4752" t="s">
        <v>13288</v>
      </c>
      <c r="N4752" s="26">
        <v>0.38166666599999999</v>
      </c>
      <c r="O4752">
        <v>0</v>
      </c>
      <c r="P4752">
        <v>660</v>
      </c>
      <c r="Q4752">
        <v>0</v>
      </c>
      <c r="R4752">
        <v>0</v>
      </c>
      <c r="S4752">
        <v>3</v>
      </c>
      <c r="T4752">
        <v>311</v>
      </c>
      <c r="U4752">
        <v>0</v>
      </c>
      <c r="V4752">
        <v>2</v>
      </c>
      <c r="W4752" s="26">
        <v>0</v>
      </c>
      <c r="X4752" s="26">
        <v>80.940492419786111</v>
      </c>
      <c r="Y4752" s="26">
        <v>0</v>
      </c>
      <c r="Z4752" s="26">
        <v>0</v>
      </c>
      <c r="AA4752" s="26">
        <v>155.91759399988916</v>
      </c>
      <c r="AB4752" s="26">
        <v>171.6000911068198</v>
      </c>
      <c r="AC4752" s="26">
        <v>0</v>
      </c>
      <c r="AD4752" s="26">
        <v>10.002687307267429</v>
      </c>
      <c r="AE4752" s="26">
        <v>418.46086483376251</v>
      </c>
    </row>
    <row r="4753" spans="1:31" x14ac:dyDescent="0.3">
      <c r="A4753">
        <v>2771688</v>
      </c>
      <c r="B4753">
        <v>1</v>
      </c>
      <c r="C4753" t="s">
        <v>80</v>
      </c>
      <c r="D4753" t="s">
        <v>97</v>
      </c>
      <c r="E4753" t="s">
        <v>132</v>
      </c>
      <c r="F4753" t="s">
        <v>13289</v>
      </c>
      <c r="G4753" t="s">
        <v>307</v>
      </c>
      <c r="H4753" t="s">
        <v>135</v>
      </c>
      <c r="I4753" t="s">
        <v>136</v>
      </c>
      <c r="J4753" t="s">
        <v>137</v>
      </c>
      <c r="K4753" t="s">
        <v>138</v>
      </c>
      <c r="L4753" t="s">
        <v>13290</v>
      </c>
      <c r="M4753" t="s">
        <v>13291</v>
      </c>
      <c r="N4753" s="26">
        <v>5.7772222219999998</v>
      </c>
      <c r="O4753">
        <v>0</v>
      </c>
      <c r="P4753">
        <v>2</v>
      </c>
      <c r="Q4753">
        <v>0</v>
      </c>
      <c r="R4753">
        <v>0</v>
      </c>
      <c r="S4753">
        <v>0</v>
      </c>
      <c r="T4753">
        <v>2</v>
      </c>
      <c r="U4753">
        <v>0</v>
      </c>
      <c r="V4753">
        <v>0</v>
      </c>
      <c r="W4753" s="26">
        <v>0</v>
      </c>
      <c r="X4753" s="26">
        <v>1.781697134882001</v>
      </c>
      <c r="Y4753" s="26">
        <v>0</v>
      </c>
      <c r="Z4753" s="26">
        <v>0</v>
      </c>
      <c r="AA4753" s="26">
        <v>0</v>
      </c>
      <c r="AB4753" s="26">
        <v>2.3196584190972893</v>
      </c>
      <c r="AC4753" s="26">
        <v>0</v>
      </c>
      <c r="AD4753" s="26">
        <v>0</v>
      </c>
      <c r="AE4753" s="26">
        <v>4.1013555539792907</v>
      </c>
    </row>
    <row r="4754" spans="1:31" x14ac:dyDescent="0.3">
      <c r="A4754">
        <v>2771582</v>
      </c>
      <c r="B4754">
        <v>1</v>
      </c>
      <c r="C4754" t="s">
        <v>81</v>
      </c>
      <c r="D4754" t="s">
        <v>123</v>
      </c>
      <c r="E4754" t="s">
        <v>175</v>
      </c>
      <c r="F4754" t="s">
        <v>13292</v>
      </c>
      <c r="G4754" t="s">
        <v>159</v>
      </c>
      <c r="H4754" t="s">
        <v>149</v>
      </c>
      <c r="I4754" t="s">
        <v>566</v>
      </c>
      <c r="J4754" t="s">
        <v>137</v>
      </c>
      <c r="K4754" t="s">
        <v>138</v>
      </c>
      <c r="L4754" t="s">
        <v>13293</v>
      </c>
      <c r="M4754" t="s">
        <v>13294</v>
      </c>
      <c r="N4754" s="26">
        <v>4.1944443999999997E-2</v>
      </c>
      <c r="O4754">
        <v>0</v>
      </c>
      <c r="P4754">
        <v>2453</v>
      </c>
      <c r="Q4754">
        <v>0</v>
      </c>
      <c r="R4754">
        <v>178</v>
      </c>
      <c r="S4754">
        <v>23</v>
      </c>
      <c r="T4754">
        <v>575</v>
      </c>
      <c r="U4754">
        <v>21</v>
      </c>
      <c r="V4754">
        <v>15</v>
      </c>
      <c r="W4754" s="26">
        <v>0</v>
      </c>
      <c r="X4754" s="26">
        <v>22.690662707769086</v>
      </c>
      <c r="Y4754" s="26">
        <v>0</v>
      </c>
      <c r="Z4754" s="26">
        <v>0.41380321140824777</v>
      </c>
      <c r="AA4754" s="26">
        <v>17.149295514277217</v>
      </c>
      <c r="AB4754" s="26">
        <v>27.865573791698047</v>
      </c>
      <c r="AC4754" s="26">
        <v>114.1792962987102</v>
      </c>
      <c r="AD4754" s="26">
        <v>19.215020754735971</v>
      </c>
      <c r="AE4754" s="26">
        <v>201.51365227859878</v>
      </c>
    </row>
    <row r="4755" spans="1:31" x14ac:dyDescent="0.3">
      <c r="A4755">
        <v>2771734</v>
      </c>
      <c r="B4755">
        <v>2</v>
      </c>
      <c r="C4755" t="s">
        <v>80</v>
      </c>
      <c r="D4755" t="s">
        <v>94</v>
      </c>
      <c r="E4755" t="s">
        <v>141</v>
      </c>
      <c r="F4755" t="s">
        <v>13295</v>
      </c>
      <c r="G4755" t="s">
        <v>134</v>
      </c>
      <c r="H4755" t="s">
        <v>135</v>
      </c>
      <c r="I4755" t="s">
        <v>136</v>
      </c>
      <c r="J4755" t="s">
        <v>137</v>
      </c>
      <c r="K4755" t="s">
        <v>138</v>
      </c>
      <c r="L4755" t="s">
        <v>13256</v>
      </c>
      <c r="M4755" t="s">
        <v>13296</v>
      </c>
      <c r="N4755" s="26">
        <v>0.60194444400000002</v>
      </c>
      <c r="O4755">
        <v>0</v>
      </c>
      <c r="P4755">
        <v>108</v>
      </c>
      <c r="Q4755">
        <v>0</v>
      </c>
      <c r="R4755">
        <v>0</v>
      </c>
      <c r="S4755">
        <v>0</v>
      </c>
      <c r="T4755">
        <v>4</v>
      </c>
      <c r="U4755">
        <v>0</v>
      </c>
      <c r="V4755">
        <v>0</v>
      </c>
      <c r="W4755" s="26">
        <v>0</v>
      </c>
      <c r="X4755" s="26">
        <v>5.1396523317528233</v>
      </c>
      <c r="Y4755" s="26">
        <v>0</v>
      </c>
      <c r="Z4755" s="26">
        <v>0</v>
      </c>
      <c r="AA4755" s="26">
        <v>0</v>
      </c>
      <c r="AB4755" s="26">
        <v>0</v>
      </c>
      <c r="AC4755" s="26">
        <v>0</v>
      </c>
      <c r="AD4755" s="26">
        <v>0</v>
      </c>
      <c r="AE4755" s="26">
        <v>5.1396523317528233</v>
      </c>
    </row>
    <row r="4756" spans="1:31" x14ac:dyDescent="0.3">
      <c r="A4756">
        <v>2771256</v>
      </c>
      <c r="B4756">
        <v>1</v>
      </c>
      <c r="C4756" t="s">
        <v>80</v>
      </c>
      <c r="D4756" t="s">
        <v>107</v>
      </c>
      <c r="E4756" t="s">
        <v>170</v>
      </c>
      <c r="F4756" t="s">
        <v>13297</v>
      </c>
      <c r="G4756" t="s">
        <v>204</v>
      </c>
      <c r="H4756" t="s">
        <v>135</v>
      </c>
      <c r="I4756" t="s">
        <v>136</v>
      </c>
      <c r="J4756" t="s">
        <v>137</v>
      </c>
      <c r="K4756" t="s">
        <v>138</v>
      </c>
      <c r="L4756" t="s">
        <v>13298</v>
      </c>
      <c r="M4756" t="s">
        <v>13299</v>
      </c>
      <c r="N4756" s="26">
        <v>0.78277777699999995</v>
      </c>
      <c r="O4756">
        <v>0</v>
      </c>
      <c r="P4756">
        <v>20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 s="26">
        <v>0</v>
      </c>
      <c r="X4756" s="26">
        <v>1.9175215114922706</v>
      </c>
      <c r="Y4756" s="26">
        <v>0</v>
      </c>
      <c r="Z4756" s="26">
        <v>0</v>
      </c>
      <c r="AA4756" s="26">
        <v>0</v>
      </c>
      <c r="AB4756" s="26">
        <v>0</v>
      </c>
      <c r="AC4756" s="26">
        <v>0</v>
      </c>
      <c r="AD4756" s="26">
        <v>0</v>
      </c>
      <c r="AE4756" s="26">
        <v>1.9175215114922706</v>
      </c>
    </row>
    <row r="4757" spans="1:31" x14ac:dyDescent="0.3">
      <c r="A4757">
        <v>2771179</v>
      </c>
      <c r="B4757">
        <v>1</v>
      </c>
      <c r="C4757" t="s">
        <v>80</v>
      </c>
      <c r="D4757" t="s">
        <v>105</v>
      </c>
      <c r="E4757" t="s">
        <v>132</v>
      </c>
      <c r="F4757" t="s">
        <v>13300</v>
      </c>
      <c r="G4757" t="s">
        <v>134</v>
      </c>
      <c r="H4757" t="s">
        <v>135</v>
      </c>
      <c r="I4757" t="s">
        <v>136</v>
      </c>
      <c r="J4757" t="s">
        <v>137</v>
      </c>
      <c r="K4757" t="s">
        <v>138</v>
      </c>
      <c r="L4757" t="s">
        <v>13301</v>
      </c>
      <c r="M4757" t="s">
        <v>13302</v>
      </c>
      <c r="N4757" s="26">
        <v>4.5049999999999999</v>
      </c>
      <c r="O4757">
        <v>0</v>
      </c>
      <c r="P4757">
        <v>5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W4757" s="26">
        <v>0</v>
      </c>
      <c r="X4757" s="26">
        <v>8.2719014965715374</v>
      </c>
      <c r="Y4757" s="26">
        <v>0</v>
      </c>
      <c r="Z4757" s="26">
        <v>0</v>
      </c>
      <c r="AA4757" s="26">
        <v>0</v>
      </c>
      <c r="AB4757" s="26">
        <v>0</v>
      </c>
      <c r="AC4757" s="26">
        <v>0</v>
      </c>
      <c r="AD4757" s="26">
        <v>0</v>
      </c>
      <c r="AE4757" s="26">
        <v>8.2719014965715374</v>
      </c>
    </row>
    <row r="4758" spans="1:31" x14ac:dyDescent="0.3">
      <c r="A4758">
        <v>2771279</v>
      </c>
      <c r="B4758">
        <v>1</v>
      </c>
      <c r="C4758" t="s">
        <v>80</v>
      </c>
      <c r="D4758" t="s">
        <v>98</v>
      </c>
      <c r="E4758" t="s">
        <v>170</v>
      </c>
      <c r="F4758" t="s">
        <v>13303</v>
      </c>
      <c r="G4758" t="s">
        <v>186</v>
      </c>
      <c r="H4758" t="s">
        <v>135</v>
      </c>
      <c r="I4758" t="s">
        <v>136</v>
      </c>
      <c r="J4758" t="s">
        <v>137</v>
      </c>
      <c r="K4758" t="s">
        <v>187</v>
      </c>
      <c r="L4758" t="s">
        <v>13304</v>
      </c>
      <c r="M4758" t="s">
        <v>13305</v>
      </c>
      <c r="N4758" s="26">
        <v>8.0869444440000002</v>
      </c>
      <c r="O4758">
        <v>0</v>
      </c>
      <c r="P4758">
        <v>25</v>
      </c>
      <c r="Q4758">
        <v>0</v>
      </c>
      <c r="R4758">
        <v>4</v>
      </c>
      <c r="S4758">
        <v>0</v>
      </c>
      <c r="T4758">
        <v>11</v>
      </c>
      <c r="U4758">
        <v>0</v>
      </c>
      <c r="V4758">
        <v>0</v>
      </c>
      <c r="W4758" s="26">
        <v>0</v>
      </c>
      <c r="X4758" s="26">
        <v>70.28426881241171</v>
      </c>
      <c r="Y4758" s="26">
        <v>0</v>
      </c>
      <c r="Z4758" s="26">
        <v>2.4434245945559492</v>
      </c>
      <c r="AA4758" s="26">
        <v>0</v>
      </c>
      <c r="AB4758" s="26">
        <v>44.826491238331819</v>
      </c>
      <c r="AC4758" s="26">
        <v>0</v>
      </c>
      <c r="AD4758" s="26">
        <v>0</v>
      </c>
      <c r="AE4758" s="26">
        <v>117.55418464529947</v>
      </c>
    </row>
    <row r="4759" spans="1:31" x14ac:dyDescent="0.3">
      <c r="A4759">
        <v>2771302</v>
      </c>
      <c r="B4759">
        <v>1</v>
      </c>
      <c r="C4759" t="s">
        <v>80</v>
      </c>
      <c r="D4759" t="s">
        <v>105</v>
      </c>
      <c r="E4759" t="s">
        <v>170</v>
      </c>
      <c r="F4759" t="s">
        <v>13306</v>
      </c>
      <c r="G4759" t="s">
        <v>143</v>
      </c>
      <c r="H4759" t="s">
        <v>135</v>
      </c>
      <c r="I4759" t="s">
        <v>136</v>
      </c>
      <c r="J4759" t="s">
        <v>137</v>
      </c>
      <c r="K4759" t="s">
        <v>138</v>
      </c>
      <c r="L4759" t="s">
        <v>13307</v>
      </c>
      <c r="M4759" t="s">
        <v>13308</v>
      </c>
      <c r="N4759" s="26">
        <v>6.8650000000000002</v>
      </c>
      <c r="O4759">
        <v>0</v>
      </c>
      <c r="P4759">
        <v>25</v>
      </c>
      <c r="Q4759">
        <v>0</v>
      </c>
      <c r="R4759">
        <v>2</v>
      </c>
      <c r="S4759">
        <v>0</v>
      </c>
      <c r="T4759">
        <v>3</v>
      </c>
      <c r="U4759">
        <v>0</v>
      </c>
      <c r="V4759">
        <v>0</v>
      </c>
      <c r="W4759" s="26">
        <v>0</v>
      </c>
      <c r="X4759" s="26">
        <v>27.034213487667351</v>
      </c>
      <c r="Y4759" s="26">
        <v>0</v>
      </c>
      <c r="Z4759" s="26">
        <v>1.6389615331088805</v>
      </c>
      <c r="AA4759" s="26">
        <v>0</v>
      </c>
      <c r="AB4759" s="26">
        <v>20.734967928813475</v>
      </c>
      <c r="AC4759" s="26">
        <v>0</v>
      </c>
      <c r="AD4759" s="26">
        <v>0</v>
      </c>
      <c r="AE4759" s="26">
        <v>49.408142949589703</v>
      </c>
    </row>
    <row r="4760" spans="1:31" x14ac:dyDescent="0.3">
      <c r="A4760">
        <v>2771325</v>
      </c>
      <c r="B4760">
        <v>1</v>
      </c>
      <c r="C4760" t="s">
        <v>81</v>
      </c>
      <c r="D4760" t="s">
        <v>120</v>
      </c>
      <c r="E4760" t="s">
        <v>152</v>
      </c>
      <c r="F4760" t="s">
        <v>4109</v>
      </c>
      <c r="G4760" t="s">
        <v>159</v>
      </c>
      <c r="H4760" t="s">
        <v>149</v>
      </c>
      <c r="I4760" t="s">
        <v>136</v>
      </c>
      <c r="J4760" t="s">
        <v>137</v>
      </c>
      <c r="K4760" t="s">
        <v>138</v>
      </c>
      <c r="L4760" t="s">
        <v>13309</v>
      </c>
      <c r="M4760" t="s">
        <v>13310</v>
      </c>
      <c r="N4760" s="26">
        <v>1.8233333329999999</v>
      </c>
      <c r="O4760">
        <v>1</v>
      </c>
      <c r="P4760">
        <v>408</v>
      </c>
      <c r="Q4760">
        <v>33</v>
      </c>
      <c r="R4760">
        <v>24</v>
      </c>
      <c r="S4760">
        <v>2</v>
      </c>
      <c r="T4760">
        <v>39</v>
      </c>
      <c r="U4760">
        <v>0</v>
      </c>
      <c r="V4760">
        <v>0</v>
      </c>
      <c r="W4760" s="26">
        <v>0</v>
      </c>
      <c r="X4760" s="26">
        <v>127.01623273227285</v>
      </c>
      <c r="Y4760" s="26">
        <v>3.4273009287111105</v>
      </c>
      <c r="Z4760" s="26">
        <v>5.4292805690137582</v>
      </c>
      <c r="AA4760" s="26">
        <v>49.44592784729366</v>
      </c>
      <c r="AB4760" s="26">
        <v>29.752059278914917</v>
      </c>
      <c r="AC4760" s="26">
        <v>0</v>
      </c>
      <c r="AD4760" s="26">
        <v>0</v>
      </c>
      <c r="AE4760" s="26">
        <v>215.07080135620632</v>
      </c>
    </row>
    <row r="4761" spans="1:31" x14ac:dyDescent="0.3">
      <c r="A4761">
        <v>2771697</v>
      </c>
      <c r="B4761">
        <v>1</v>
      </c>
      <c r="C4761" t="s">
        <v>80</v>
      </c>
      <c r="D4761" t="s">
        <v>101</v>
      </c>
      <c r="E4761" t="s">
        <v>157</v>
      </c>
      <c r="F4761" t="s">
        <v>13311</v>
      </c>
      <c r="G4761" t="s">
        <v>628</v>
      </c>
      <c r="H4761" t="s">
        <v>149</v>
      </c>
      <c r="I4761" t="s">
        <v>136</v>
      </c>
      <c r="J4761" t="s">
        <v>137</v>
      </c>
      <c r="K4761" t="s">
        <v>187</v>
      </c>
      <c r="L4761" t="s">
        <v>13312</v>
      </c>
      <c r="M4761" t="s">
        <v>13313</v>
      </c>
      <c r="N4761" s="26">
        <v>1.274444444</v>
      </c>
      <c r="O4761">
        <v>1</v>
      </c>
      <c r="P4761">
        <v>3582</v>
      </c>
      <c r="Q4761">
        <v>2</v>
      </c>
      <c r="R4761">
        <v>45</v>
      </c>
      <c r="S4761">
        <v>1</v>
      </c>
      <c r="T4761">
        <v>208</v>
      </c>
      <c r="U4761">
        <v>1</v>
      </c>
      <c r="V4761">
        <v>1</v>
      </c>
      <c r="W4761" s="26">
        <v>0.35109878416666662</v>
      </c>
      <c r="X4761" s="26">
        <v>718.0184970270019</v>
      </c>
      <c r="Y4761" s="26">
        <v>0.97312596963555564</v>
      </c>
      <c r="Z4761" s="26">
        <v>7.8172507020964419</v>
      </c>
      <c r="AA4761" s="26">
        <v>1.6663000820366667</v>
      </c>
      <c r="AB4761" s="26">
        <v>276.30734175592795</v>
      </c>
      <c r="AC4761" s="26">
        <v>118.05935234325182</v>
      </c>
      <c r="AD4761" s="26">
        <v>0</v>
      </c>
      <c r="AE4761" s="26">
        <v>1123.192966664117</v>
      </c>
    </row>
    <row r="4762" spans="1:31" x14ac:dyDescent="0.3">
      <c r="A4762">
        <v>2771402</v>
      </c>
      <c r="B4762">
        <v>1</v>
      </c>
      <c r="C4762" t="s">
        <v>80</v>
      </c>
      <c r="D4762" t="s">
        <v>100</v>
      </c>
      <c r="E4762" t="s">
        <v>152</v>
      </c>
      <c r="F4762" t="s">
        <v>13314</v>
      </c>
      <c r="G4762" t="s">
        <v>159</v>
      </c>
      <c r="H4762" t="s">
        <v>149</v>
      </c>
      <c r="I4762" t="s">
        <v>136</v>
      </c>
      <c r="J4762" t="s">
        <v>137</v>
      </c>
      <c r="K4762" t="s">
        <v>138</v>
      </c>
      <c r="L4762" t="s">
        <v>13315</v>
      </c>
      <c r="M4762" t="s">
        <v>13316</v>
      </c>
      <c r="N4762" s="26">
        <v>0.50111111100000005</v>
      </c>
      <c r="O4762">
        <v>0</v>
      </c>
      <c r="P4762">
        <v>1</v>
      </c>
      <c r="Q4762">
        <v>58</v>
      </c>
      <c r="R4762">
        <v>38</v>
      </c>
      <c r="S4762">
        <v>3</v>
      </c>
      <c r="T4762">
        <v>2</v>
      </c>
      <c r="U4762">
        <v>0</v>
      </c>
      <c r="V4762">
        <v>0</v>
      </c>
      <c r="W4762" s="26">
        <v>0</v>
      </c>
      <c r="X4762" s="26">
        <v>0.12303563164338845</v>
      </c>
      <c r="Y4762" s="26">
        <v>10.033665762631811</v>
      </c>
      <c r="Z4762" s="26">
        <v>7.4366107811599995E-4</v>
      </c>
      <c r="AA4762" s="26">
        <v>45.984752402490599</v>
      </c>
      <c r="AB4762" s="26">
        <v>0.42553363128722599</v>
      </c>
      <c r="AC4762" s="26">
        <v>0</v>
      </c>
      <c r="AD4762" s="26">
        <v>0</v>
      </c>
      <c r="AE4762" s="26">
        <v>56.567731089131136</v>
      </c>
    </row>
    <row r="4763" spans="1:31" x14ac:dyDescent="0.3">
      <c r="A4763">
        <v>2771365</v>
      </c>
      <c r="B4763">
        <v>1</v>
      </c>
      <c r="C4763" t="s">
        <v>81</v>
      </c>
      <c r="D4763" t="s">
        <v>113</v>
      </c>
      <c r="E4763" t="s">
        <v>166</v>
      </c>
      <c r="F4763" t="s">
        <v>13317</v>
      </c>
      <c r="G4763" t="s">
        <v>458</v>
      </c>
      <c r="H4763" t="s">
        <v>135</v>
      </c>
      <c r="I4763" t="s">
        <v>136</v>
      </c>
      <c r="J4763" t="s">
        <v>137</v>
      </c>
      <c r="K4763" t="s">
        <v>138</v>
      </c>
      <c r="L4763" t="s">
        <v>13318</v>
      </c>
      <c r="M4763" t="s">
        <v>13319</v>
      </c>
      <c r="N4763" s="26">
        <v>1.9075</v>
      </c>
      <c r="O4763">
        <v>0</v>
      </c>
      <c r="P4763">
        <v>9</v>
      </c>
      <c r="Q4763">
        <v>0</v>
      </c>
      <c r="R4763">
        <v>0</v>
      </c>
      <c r="S4763">
        <v>0</v>
      </c>
      <c r="T4763">
        <v>17</v>
      </c>
      <c r="U4763">
        <v>0</v>
      </c>
      <c r="V4763">
        <v>0</v>
      </c>
      <c r="W4763" s="26">
        <v>0</v>
      </c>
      <c r="X4763" s="26">
        <v>4.6612922353151403</v>
      </c>
      <c r="Y4763" s="26">
        <v>0</v>
      </c>
      <c r="Z4763" s="26">
        <v>0</v>
      </c>
      <c r="AA4763" s="26">
        <v>0</v>
      </c>
      <c r="AB4763" s="26">
        <v>92.273123506570954</v>
      </c>
      <c r="AC4763" s="26">
        <v>0</v>
      </c>
      <c r="AD4763" s="26">
        <v>0</v>
      </c>
      <c r="AE4763" s="26">
        <v>96.934415741886099</v>
      </c>
    </row>
    <row r="4764" spans="1:31" x14ac:dyDescent="0.3">
      <c r="A4764">
        <v>2771319</v>
      </c>
      <c r="B4764">
        <v>1</v>
      </c>
      <c r="C4764" t="s">
        <v>80</v>
      </c>
      <c r="D4764" t="s">
        <v>103</v>
      </c>
      <c r="E4764" t="s">
        <v>152</v>
      </c>
      <c r="F4764" t="s">
        <v>4595</v>
      </c>
      <c r="G4764" t="s">
        <v>326</v>
      </c>
      <c r="H4764" t="s">
        <v>149</v>
      </c>
      <c r="I4764" t="s">
        <v>136</v>
      </c>
      <c r="J4764" t="s">
        <v>137</v>
      </c>
      <c r="K4764" t="s">
        <v>187</v>
      </c>
      <c r="L4764" t="s">
        <v>13320</v>
      </c>
      <c r="M4764" t="s">
        <v>13321</v>
      </c>
      <c r="N4764" s="26">
        <v>0.60694444400000003</v>
      </c>
      <c r="O4764">
        <v>6</v>
      </c>
      <c r="P4764">
        <v>2103</v>
      </c>
      <c r="Q4764">
        <v>22</v>
      </c>
      <c r="R4764">
        <v>310</v>
      </c>
      <c r="S4764">
        <v>32</v>
      </c>
      <c r="T4764">
        <v>801</v>
      </c>
      <c r="U4764">
        <v>2</v>
      </c>
      <c r="V4764">
        <v>1</v>
      </c>
      <c r="W4764" s="26">
        <v>0.71367210632589095</v>
      </c>
      <c r="X4764" s="26">
        <v>188.6830171774798</v>
      </c>
      <c r="Y4764" s="26">
        <v>27.927223120874466</v>
      </c>
      <c r="Z4764" s="26">
        <v>17.142327053512417</v>
      </c>
      <c r="AA4764" s="26">
        <v>76.457781685097473</v>
      </c>
      <c r="AB4764" s="26">
        <v>188.23626705970548</v>
      </c>
      <c r="AC4764" s="26">
        <v>34.439545486206654</v>
      </c>
      <c r="AD4764" s="26">
        <v>0</v>
      </c>
      <c r="AE4764" s="26">
        <v>533.59983368920211</v>
      </c>
    </row>
    <row r="4765" spans="1:31" x14ac:dyDescent="0.3">
      <c r="A4765">
        <v>2771883</v>
      </c>
      <c r="B4765">
        <v>1</v>
      </c>
      <c r="C4765" t="s">
        <v>80</v>
      </c>
      <c r="D4765" t="s">
        <v>85</v>
      </c>
      <c r="E4765" t="s">
        <v>132</v>
      </c>
      <c r="F4765" t="s">
        <v>13322</v>
      </c>
      <c r="G4765" t="s">
        <v>134</v>
      </c>
      <c r="H4765" t="s">
        <v>135</v>
      </c>
      <c r="I4765" t="s">
        <v>136</v>
      </c>
      <c r="J4765" t="s">
        <v>137</v>
      </c>
      <c r="K4765" t="s">
        <v>138</v>
      </c>
      <c r="L4765" t="s">
        <v>13323</v>
      </c>
      <c r="M4765" t="s">
        <v>13324</v>
      </c>
      <c r="N4765" s="26">
        <v>1.8263888880000001</v>
      </c>
      <c r="O4765">
        <v>0</v>
      </c>
      <c r="P4765">
        <v>10</v>
      </c>
      <c r="Q4765">
        <v>0</v>
      </c>
      <c r="R4765">
        <v>0</v>
      </c>
      <c r="S4765">
        <v>0</v>
      </c>
      <c r="T4765">
        <v>1</v>
      </c>
      <c r="U4765">
        <v>0</v>
      </c>
      <c r="V4765">
        <v>0</v>
      </c>
      <c r="W4765" s="26">
        <v>0</v>
      </c>
      <c r="X4765" s="26">
        <v>3.2809290188821452</v>
      </c>
      <c r="Y4765" s="26">
        <v>0</v>
      </c>
      <c r="Z4765" s="26">
        <v>0</v>
      </c>
      <c r="AA4765" s="26">
        <v>0</v>
      </c>
      <c r="AB4765" s="26">
        <v>0.20959351295955653</v>
      </c>
      <c r="AC4765" s="26">
        <v>0</v>
      </c>
      <c r="AD4765" s="26">
        <v>0</v>
      </c>
      <c r="AE4765" s="26">
        <v>3.4905225318417017</v>
      </c>
    </row>
    <row r="4766" spans="1:31" x14ac:dyDescent="0.3">
      <c r="A4766">
        <v>2771714</v>
      </c>
      <c r="B4766">
        <v>1</v>
      </c>
      <c r="C4766" t="s">
        <v>80</v>
      </c>
      <c r="D4766" t="s">
        <v>88</v>
      </c>
      <c r="E4766" t="s">
        <v>166</v>
      </c>
      <c r="F4766" t="s">
        <v>11019</v>
      </c>
      <c r="G4766" t="s">
        <v>425</v>
      </c>
      <c r="H4766" t="s">
        <v>135</v>
      </c>
      <c r="I4766" t="s">
        <v>136</v>
      </c>
      <c r="J4766" t="s">
        <v>137</v>
      </c>
      <c r="K4766" t="s">
        <v>138</v>
      </c>
      <c r="L4766" t="s">
        <v>13325</v>
      </c>
      <c r="M4766" t="s">
        <v>13326</v>
      </c>
      <c r="N4766" s="26">
        <v>2.5386111109999998</v>
      </c>
      <c r="O4766">
        <v>0</v>
      </c>
      <c r="P4766">
        <v>51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 s="26">
        <v>0</v>
      </c>
      <c r="X4766" s="26">
        <v>32.119412481817776</v>
      </c>
      <c r="Y4766" s="26">
        <v>0</v>
      </c>
      <c r="Z4766" s="26">
        <v>0</v>
      </c>
      <c r="AA4766" s="26">
        <v>0</v>
      </c>
      <c r="AB4766" s="26">
        <v>0</v>
      </c>
      <c r="AC4766" s="26">
        <v>0</v>
      </c>
      <c r="AD4766" s="26">
        <v>0</v>
      </c>
      <c r="AE4766" s="26">
        <v>32.119412481817776</v>
      </c>
    </row>
    <row r="4767" spans="1:31" x14ac:dyDescent="0.3">
      <c r="A4767">
        <v>2771591</v>
      </c>
      <c r="B4767">
        <v>1</v>
      </c>
      <c r="C4767" t="s">
        <v>81</v>
      </c>
      <c r="D4767" t="s">
        <v>128</v>
      </c>
      <c r="E4767" t="s">
        <v>132</v>
      </c>
      <c r="F4767" t="s">
        <v>13327</v>
      </c>
      <c r="G4767" t="s">
        <v>134</v>
      </c>
      <c r="H4767" t="s">
        <v>135</v>
      </c>
      <c r="I4767" t="s">
        <v>136</v>
      </c>
      <c r="J4767" t="s">
        <v>137</v>
      </c>
      <c r="K4767" t="s">
        <v>138</v>
      </c>
      <c r="L4767" t="s">
        <v>13328</v>
      </c>
      <c r="M4767" t="s">
        <v>13329</v>
      </c>
      <c r="N4767" s="26">
        <v>3.5536111109999999</v>
      </c>
      <c r="O4767">
        <v>0</v>
      </c>
      <c r="P4767">
        <v>5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 s="26">
        <v>0</v>
      </c>
      <c r="X4767" s="26">
        <v>3.1100620003380239</v>
      </c>
      <c r="Y4767" s="26">
        <v>0</v>
      </c>
      <c r="Z4767" s="26">
        <v>0</v>
      </c>
      <c r="AA4767" s="26">
        <v>0</v>
      </c>
      <c r="AB4767" s="26">
        <v>0</v>
      </c>
      <c r="AC4767" s="26">
        <v>0</v>
      </c>
      <c r="AD4767" s="26">
        <v>0</v>
      </c>
      <c r="AE4767" s="26">
        <v>3.1100620003380239</v>
      </c>
    </row>
    <row r="4768" spans="1:31" x14ac:dyDescent="0.3">
      <c r="A4768">
        <v>2771677</v>
      </c>
      <c r="B4768">
        <v>1</v>
      </c>
      <c r="C4768" t="s">
        <v>80</v>
      </c>
      <c r="D4768" t="s">
        <v>87</v>
      </c>
      <c r="E4768" t="s">
        <v>132</v>
      </c>
      <c r="F4768" t="s">
        <v>13330</v>
      </c>
      <c r="G4768" t="s">
        <v>197</v>
      </c>
      <c r="H4768" t="s">
        <v>135</v>
      </c>
      <c r="I4768" t="s">
        <v>136</v>
      </c>
      <c r="J4768" t="s">
        <v>137</v>
      </c>
      <c r="K4768" t="s">
        <v>138</v>
      </c>
      <c r="L4768" t="s">
        <v>13331</v>
      </c>
      <c r="M4768" t="s">
        <v>13332</v>
      </c>
      <c r="N4768" s="26">
        <v>4.9397222220000003</v>
      </c>
      <c r="O4768">
        <v>0</v>
      </c>
      <c r="P4768">
        <v>1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 s="26">
        <v>0</v>
      </c>
      <c r="X4768" s="26">
        <v>0.16108506712791734</v>
      </c>
      <c r="Y4768" s="26">
        <v>0</v>
      </c>
      <c r="Z4768" s="26">
        <v>0</v>
      </c>
      <c r="AA4768" s="26">
        <v>0</v>
      </c>
      <c r="AB4768" s="26">
        <v>0</v>
      </c>
      <c r="AC4768" s="26">
        <v>0</v>
      </c>
      <c r="AD4768" s="26">
        <v>0</v>
      </c>
      <c r="AE4768" s="26">
        <v>0.16108506712791734</v>
      </c>
    </row>
    <row r="4769" spans="1:31" x14ac:dyDescent="0.3">
      <c r="A4769">
        <v>2771136</v>
      </c>
      <c r="B4769">
        <v>1</v>
      </c>
      <c r="C4769" t="s">
        <v>81</v>
      </c>
      <c r="D4769" t="s">
        <v>123</v>
      </c>
      <c r="E4769" t="s">
        <v>141</v>
      </c>
      <c r="F4769" t="s">
        <v>13333</v>
      </c>
      <c r="G4769" t="s">
        <v>143</v>
      </c>
      <c r="H4769" t="s">
        <v>135</v>
      </c>
      <c r="I4769" t="s">
        <v>136</v>
      </c>
      <c r="J4769" t="s">
        <v>137</v>
      </c>
      <c r="K4769" t="s">
        <v>138</v>
      </c>
      <c r="L4769" t="s">
        <v>13334</v>
      </c>
      <c r="M4769" t="s">
        <v>13335</v>
      </c>
      <c r="N4769" s="26">
        <v>0.226944444</v>
      </c>
      <c r="O4769">
        <v>0</v>
      </c>
      <c r="P4769">
        <v>768</v>
      </c>
      <c r="Q4769">
        <v>0</v>
      </c>
      <c r="R4769">
        <v>0</v>
      </c>
      <c r="S4769">
        <v>0</v>
      </c>
      <c r="T4769">
        <v>57</v>
      </c>
      <c r="U4769">
        <v>0</v>
      </c>
      <c r="V4769">
        <v>0</v>
      </c>
      <c r="W4769" s="26">
        <v>0</v>
      </c>
      <c r="X4769" s="26">
        <v>28.284425756848361</v>
      </c>
      <c r="Y4769" s="26">
        <v>0</v>
      </c>
      <c r="Z4769" s="26">
        <v>0</v>
      </c>
      <c r="AA4769" s="26">
        <v>0</v>
      </c>
      <c r="AB4769" s="26">
        <v>4.7761510959278803</v>
      </c>
      <c r="AC4769" s="26">
        <v>0</v>
      </c>
      <c r="AD4769" s="26">
        <v>0</v>
      </c>
      <c r="AE4769" s="26">
        <v>33.060576852776244</v>
      </c>
    </row>
    <row r="4770" spans="1:31" x14ac:dyDescent="0.3">
      <c r="A4770">
        <v>2771800</v>
      </c>
      <c r="B4770">
        <v>1</v>
      </c>
      <c r="C4770" t="s">
        <v>80</v>
      </c>
      <c r="D4770" t="s">
        <v>82</v>
      </c>
      <c r="E4770" t="s">
        <v>166</v>
      </c>
      <c r="F4770" t="s">
        <v>13336</v>
      </c>
      <c r="G4770" t="s">
        <v>204</v>
      </c>
      <c r="H4770" t="s">
        <v>135</v>
      </c>
      <c r="I4770" t="s">
        <v>136</v>
      </c>
      <c r="J4770" t="s">
        <v>137</v>
      </c>
      <c r="K4770" t="s">
        <v>138</v>
      </c>
      <c r="L4770" t="s">
        <v>13337</v>
      </c>
      <c r="M4770" t="s">
        <v>13338</v>
      </c>
      <c r="N4770" s="26">
        <v>1.05</v>
      </c>
      <c r="O4770">
        <v>0</v>
      </c>
      <c r="P4770">
        <v>3</v>
      </c>
      <c r="Q4770">
        <v>0</v>
      </c>
      <c r="R4770">
        <v>0</v>
      </c>
      <c r="S4770">
        <v>0</v>
      </c>
      <c r="T4770">
        <v>48</v>
      </c>
      <c r="U4770">
        <v>0</v>
      </c>
      <c r="V4770">
        <v>0</v>
      </c>
      <c r="W4770" s="26">
        <v>0</v>
      </c>
      <c r="X4770" s="26">
        <v>0.46989893733655824</v>
      </c>
      <c r="Y4770" s="26">
        <v>0</v>
      </c>
      <c r="Z4770" s="26">
        <v>0</v>
      </c>
      <c r="AA4770" s="26">
        <v>0</v>
      </c>
      <c r="AB4770" s="26">
        <v>40.471339986762551</v>
      </c>
      <c r="AC4770" s="26">
        <v>0</v>
      </c>
      <c r="AD4770" s="26">
        <v>0</v>
      </c>
      <c r="AE4770" s="26">
        <v>40.94123892409911</v>
      </c>
    </row>
    <row r="4771" spans="1:31" x14ac:dyDescent="0.3">
      <c r="A4771">
        <v>2771159</v>
      </c>
      <c r="B4771">
        <v>1</v>
      </c>
      <c r="C4771" t="s">
        <v>81</v>
      </c>
      <c r="D4771" t="s">
        <v>112</v>
      </c>
      <c r="E4771" t="s">
        <v>157</v>
      </c>
      <c r="F4771" t="s">
        <v>13339</v>
      </c>
      <c r="G4771" t="s">
        <v>159</v>
      </c>
      <c r="H4771" t="s">
        <v>149</v>
      </c>
      <c r="I4771" t="s">
        <v>136</v>
      </c>
      <c r="J4771" t="s">
        <v>137</v>
      </c>
      <c r="K4771" t="s">
        <v>138</v>
      </c>
      <c r="L4771" t="s">
        <v>13340</v>
      </c>
      <c r="M4771" t="s">
        <v>13341</v>
      </c>
      <c r="N4771" s="26">
        <v>0.131111111</v>
      </c>
      <c r="O4771">
        <v>3</v>
      </c>
      <c r="P4771">
        <v>1306</v>
      </c>
      <c r="Q4771">
        <v>4</v>
      </c>
      <c r="R4771">
        <v>40</v>
      </c>
      <c r="S4771">
        <v>7</v>
      </c>
      <c r="T4771">
        <v>69</v>
      </c>
      <c r="U4771">
        <v>0</v>
      </c>
      <c r="V4771">
        <v>0</v>
      </c>
      <c r="W4771" s="26">
        <v>6.5118372929999987E-2</v>
      </c>
      <c r="X4771" s="26">
        <v>9.1764677583065861</v>
      </c>
      <c r="Y4771" s="26">
        <v>2.0438353531901945</v>
      </c>
      <c r="Z4771" s="26">
        <v>0.78330969134097295</v>
      </c>
      <c r="AA4771" s="26">
        <v>7.5320608304369694</v>
      </c>
      <c r="AB4771" s="26">
        <v>1.2259993530892039</v>
      </c>
      <c r="AC4771" s="26">
        <v>0</v>
      </c>
      <c r="AD4771" s="26">
        <v>0</v>
      </c>
      <c r="AE4771" s="26">
        <v>20.826791359293928</v>
      </c>
    </row>
    <row r="4772" spans="1:31" x14ac:dyDescent="0.3">
      <c r="A4772">
        <v>2771345</v>
      </c>
      <c r="B4772">
        <v>1</v>
      </c>
      <c r="C4772" t="s">
        <v>80</v>
      </c>
      <c r="D4772" t="s">
        <v>111</v>
      </c>
      <c r="E4772" t="s">
        <v>141</v>
      </c>
      <c r="F4772" t="s">
        <v>13342</v>
      </c>
      <c r="G4772" t="s">
        <v>186</v>
      </c>
      <c r="H4772" t="s">
        <v>135</v>
      </c>
      <c r="I4772" t="s">
        <v>136</v>
      </c>
      <c r="J4772" t="s">
        <v>137</v>
      </c>
      <c r="K4772" t="s">
        <v>187</v>
      </c>
      <c r="L4772" t="s">
        <v>13343</v>
      </c>
      <c r="M4772" t="s">
        <v>13344</v>
      </c>
      <c r="N4772" s="26">
        <v>2.7083333330000001</v>
      </c>
      <c r="O4772">
        <v>0</v>
      </c>
      <c r="P4772">
        <v>684</v>
      </c>
      <c r="Q4772">
        <v>0</v>
      </c>
      <c r="R4772">
        <v>0</v>
      </c>
      <c r="S4772">
        <v>0</v>
      </c>
      <c r="T4772">
        <v>48</v>
      </c>
      <c r="U4772">
        <v>0</v>
      </c>
      <c r="V4772">
        <v>0</v>
      </c>
      <c r="W4772" s="26">
        <v>0</v>
      </c>
      <c r="X4772" s="26">
        <v>558.84603790622793</v>
      </c>
      <c r="Y4772" s="26">
        <v>0</v>
      </c>
      <c r="Z4772" s="26">
        <v>0</v>
      </c>
      <c r="AA4772" s="26">
        <v>0</v>
      </c>
      <c r="AB4772" s="26">
        <v>131.39374025109339</v>
      </c>
      <c r="AC4772" s="26">
        <v>0</v>
      </c>
      <c r="AD4772" s="26">
        <v>0</v>
      </c>
      <c r="AE4772" s="26">
        <v>690.23977815732133</v>
      </c>
    </row>
    <row r="4773" spans="1:31" x14ac:dyDescent="0.3">
      <c r="A4773">
        <v>2771322</v>
      </c>
      <c r="B4773">
        <v>1</v>
      </c>
      <c r="C4773" t="s">
        <v>80</v>
      </c>
      <c r="D4773" t="s">
        <v>103</v>
      </c>
      <c r="E4773" t="s">
        <v>170</v>
      </c>
      <c r="F4773" t="s">
        <v>10521</v>
      </c>
      <c r="G4773" t="s">
        <v>425</v>
      </c>
      <c r="H4773" t="s">
        <v>135</v>
      </c>
      <c r="I4773" t="s">
        <v>136</v>
      </c>
      <c r="J4773" t="s">
        <v>137</v>
      </c>
      <c r="K4773" t="s">
        <v>138</v>
      </c>
      <c r="L4773" t="s">
        <v>13345</v>
      </c>
      <c r="M4773" t="s">
        <v>13346</v>
      </c>
      <c r="N4773" s="26">
        <v>0.43472222199999999</v>
      </c>
      <c r="O4773">
        <v>0</v>
      </c>
      <c r="P4773">
        <v>29</v>
      </c>
      <c r="Q4773">
        <v>0</v>
      </c>
      <c r="R4773">
        <v>0</v>
      </c>
      <c r="S4773">
        <v>0</v>
      </c>
      <c r="T4773">
        <v>1</v>
      </c>
      <c r="U4773">
        <v>0</v>
      </c>
      <c r="V4773">
        <v>0</v>
      </c>
      <c r="W4773" s="26">
        <v>0</v>
      </c>
      <c r="X4773" s="26">
        <v>3.1933254001296385</v>
      </c>
      <c r="Y4773" s="26">
        <v>0</v>
      </c>
      <c r="Z4773" s="26">
        <v>0</v>
      </c>
      <c r="AA4773" s="26">
        <v>0</v>
      </c>
      <c r="AB4773" s="26">
        <v>0.12225505908577891</v>
      </c>
      <c r="AC4773" s="26">
        <v>0</v>
      </c>
      <c r="AD4773" s="26">
        <v>0</v>
      </c>
      <c r="AE4773" s="26">
        <v>3.3155804592154174</v>
      </c>
    </row>
    <row r="4774" spans="1:31" x14ac:dyDescent="0.3">
      <c r="A4774">
        <v>2771299</v>
      </c>
      <c r="B4774">
        <v>1</v>
      </c>
      <c r="C4774" t="s">
        <v>80</v>
      </c>
      <c r="D4774" t="s">
        <v>101</v>
      </c>
      <c r="E4774" t="s">
        <v>152</v>
      </c>
      <c r="F4774" t="s">
        <v>6737</v>
      </c>
      <c r="G4774" t="s">
        <v>159</v>
      </c>
      <c r="H4774" t="s">
        <v>149</v>
      </c>
      <c r="I4774" t="s">
        <v>136</v>
      </c>
      <c r="J4774" t="s">
        <v>137</v>
      </c>
      <c r="K4774" t="s">
        <v>138</v>
      </c>
      <c r="L4774" t="s">
        <v>13347</v>
      </c>
      <c r="M4774" t="s">
        <v>13348</v>
      </c>
      <c r="N4774" s="26">
        <v>0.24222222199999999</v>
      </c>
      <c r="O4774">
        <v>9</v>
      </c>
      <c r="P4774">
        <v>16</v>
      </c>
      <c r="Q4774">
        <v>8</v>
      </c>
      <c r="R4774">
        <v>3</v>
      </c>
      <c r="S4774">
        <v>6</v>
      </c>
      <c r="T4774">
        <v>1</v>
      </c>
      <c r="U4774">
        <v>0</v>
      </c>
      <c r="V4774">
        <v>0</v>
      </c>
      <c r="W4774" s="26">
        <v>0.64549167504554583</v>
      </c>
      <c r="X4774" s="26">
        <v>0.68081756534326332</v>
      </c>
      <c r="Y4774" s="26">
        <v>19.355258902732796</v>
      </c>
      <c r="Z4774" s="26">
        <v>5.7391210144060831E-2</v>
      </c>
      <c r="AA4774" s="26">
        <v>85.748585290410887</v>
      </c>
      <c r="AB4774" s="26">
        <v>5.1462857128639995E-2</v>
      </c>
      <c r="AC4774" s="26">
        <v>0</v>
      </c>
      <c r="AD4774" s="26">
        <v>0</v>
      </c>
      <c r="AE4774" s="26">
        <v>106.5390075008052</v>
      </c>
    </row>
    <row r="4775" spans="1:31" x14ac:dyDescent="0.3">
      <c r="A4775">
        <v>2771153</v>
      </c>
      <c r="B4775">
        <v>1</v>
      </c>
      <c r="C4775" t="s">
        <v>80</v>
      </c>
      <c r="D4775" t="s">
        <v>84</v>
      </c>
      <c r="E4775" t="s">
        <v>175</v>
      </c>
      <c r="F4775" t="s">
        <v>13349</v>
      </c>
      <c r="G4775" t="s">
        <v>326</v>
      </c>
      <c r="H4775" t="s">
        <v>149</v>
      </c>
      <c r="I4775" t="s">
        <v>136</v>
      </c>
      <c r="J4775" t="s">
        <v>137</v>
      </c>
      <c r="K4775" t="s">
        <v>187</v>
      </c>
      <c r="L4775" t="s">
        <v>12318</v>
      </c>
      <c r="M4775" t="s">
        <v>13350</v>
      </c>
      <c r="N4775" s="26">
        <v>0.111111111</v>
      </c>
      <c r="O4775">
        <v>0</v>
      </c>
      <c r="P4775">
        <v>2134</v>
      </c>
      <c r="Q4775">
        <v>0</v>
      </c>
      <c r="R4775">
        <v>0</v>
      </c>
      <c r="S4775">
        <v>0</v>
      </c>
      <c r="T4775">
        <v>117</v>
      </c>
      <c r="U4775">
        <v>0</v>
      </c>
      <c r="V4775">
        <v>0</v>
      </c>
      <c r="W4775" s="26">
        <v>0</v>
      </c>
      <c r="X4775" s="26">
        <v>42.552540893983348</v>
      </c>
      <c r="Y4775" s="26">
        <v>0</v>
      </c>
      <c r="Z4775" s="26">
        <v>0</v>
      </c>
      <c r="AA4775" s="26">
        <v>0</v>
      </c>
      <c r="AB4775" s="26">
        <v>7.5729016522876176</v>
      </c>
      <c r="AC4775" s="26">
        <v>0</v>
      </c>
      <c r="AD4775" s="26">
        <v>0</v>
      </c>
      <c r="AE4775" s="26">
        <v>50.125442546270968</v>
      </c>
    </row>
    <row r="4776" spans="1:31" x14ac:dyDescent="0.3">
      <c r="A4776">
        <v>2771259</v>
      </c>
      <c r="B4776">
        <v>1</v>
      </c>
      <c r="C4776" t="s">
        <v>80</v>
      </c>
      <c r="D4776" t="s">
        <v>92</v>
      </c>
      <c r="E4776" t="s">
        <v>157</v>
      </c>
      <c r="F4776" t="s">
        <v>6836</v>
      </c>
      <c r="G4776" t="s">
        <v>186</v>
      </c>
      <c r="H4776" t="s">
        <v>149</v>
      </c>
      <c r="I4776" t="s">
        <v>136</v>
      </c>
      <c r="J4776" t="s">
        <v>137</v>
      </c>
      <c r="K4776" t="s">
        <v>187</v>
      </c>
      <c r="L4776" t="s">
        <v>13351</v>
      </c>
      <c r="M4776" t="s">
        <v>13352</v>
      </c>
      <c r="N4776" s="26">
        <v>0.95694444400000001</v>
      </c>
      <c r="O4776">
        <v>0</v>
      </c>
      <c r="P4776">
        <v>2274</v>
      </c>
      <c r="Q4776">
        <v>0</v>
      </c>
      <c r="R4776">
        <v>3</v>
      </c>
      <c r="S4776">
        <v>3</v>
      </c>
      <c r="T4776">
        <v>93</v>
      </c>
      <c r="U4776">
        <v>1</v>
      </c>
      <c r="V4776">
        <v>5</v>
      </c>
      <c r="W4776" s="26">
        <v>0</v>
      </c>
      <c r="X4776" s="26">
        <v>147.60702017601176</v>
      </c>
      <c r="Y4776" s="26">
        <v>0</v>
      </c>
      <c r="Z4776" s="26">
        <v>0.36965052266666665</v>
      </c>
      <c r="AA4776" s="26">
        <v>51.523232789567594</v>
      </c>
      <c r="AB4776" s="26">
        <v>84.340650193018703</v>
      </c>
      <c r="AC4776" s="26">
        <v>346.3735660525187</v>
      </c>
      <c r="AD4776" s="26">
        <v>1.2766599545861312</v>
      </c>
      <c r="AE4776" s="26">
        <v>631.49077968836957</v>
      </c>
    </row>
    <row r="4777" spans="1:31" x14ac:dyDescent="0.3">
      <c r="A4777">
        <v>2771700</v>
      </c>
      <c r="B4777">
        <v>1</v>
      </c>
      <c r="C4777" t="s">
        <v>80</v>
      </c>
      <c r="D4777" t="s">
        <v>85</v>
      </c>
      <c r="E4777" t="s">
        <v>132</v>
      </c>
      <c r="F4777" t="s">
        <v>13353</v>
      </c>
      <c r="G4777" t="s">
        <v>134</v>
      </c>
      <c r="H4777" t="s">
        <v>135</v>
      </c>
      <c r="I4777" t="s">
        <v>136</v>
      </c>
      <c r="J4777" t="s">
        <v>137</v>
      </c>
      <c r="K4777" t="s">
        <v>138</v>
      </c>
      <c r="L4777" t="s">
        <v>13354</v>
      </c>
      <c r="M4777" t="s">
        <v>13355</v>
      </c>
      <c r="N4777" s="26">
        <v>4.8277777769999997</v>
      </c>
      <c r="O4777">
        <v>0</v>
      </c>
      <c r="P4777">
        <v>6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 s="26">
        <v>0</v>
      </c>
      <c r="X4777" s="26">
        <v>9.0851349058757584</v>
      </c>
      <c r="Y4777" s="26">
        <v>0</v>
      </c>
      <c r="Z4777" s="26">
        <v>0</v>
      </c>
      <c r="AA4777" s="26">
        <v>0</v>
      </c>
      <c r="AB4777" s="26">
        <v>0</v>
      </c>
      <c r="AC4777" s="26">
        <v>0</v>
      </c>
      <c r="AD4777" s="26">
        <v>0</v>
      </c>
      <c r="AE4777" s="26">
        <v>9.0851349058757584</v>
      </c>
    </row>
    <row r="4778" spans="1:31" x14ac:dyDescent="0.3">
      <c r="A4778">
        <v>2771614</v>
      </c>
      <c r="B4778">
        <v>1</v>
      </c>
      <c r="C4778" t="s">
        <v>80</v>
      </c>
      <c r="D4778" t="s">
        <v>82</v>
      </c>
      <c r="E4778" t="s">
        <v>132</v>
      </c>
      <c r="F4778" t="s">
        <v>13356</v>
      </c>
      <c r="G4778" t="s">
        <v>134</v>
      </c>
      <c r="H4778" t="s">
        <v>135</v>
      </c>
      <c r="I4778" t="s">
        <v>136</v>
      </c>
      <c r="J4778" t="s">
        <v>137</v>
      </c>
      <c r="K4778" t="s">
        <v>138</v>
      </c>
      <c r="L4778" t="s">
        <v>13357</v>
      </c>
      <c r="M4778" t="s">
        <v>13358</v>
      </c>
      <c r="N4778" s="26">
        <v>2.1922222219999998</v>
      </c>
      <c r="O4778">
        <v>0</v>
      </c>
      <c r="P4778">
        <v>3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 s="26">
        <v>0</v>
      </c>
      <c r="X4778" s="26">
        <v>2.0719775704981109</v>
      </c>
      <c r="Y4778" s="26">
        <v>0</v>
      </c>
      <c r="Z4778" s="26">
        <v>0</v>
      </c>
      <c r="AA4778" s="26">
        <v>0</v>
      </c>
      <c r="AB4778" s="26">
        <v>0</v>
      </c>
      <c r="AC4778" s="26">
        <v>0</v>
      </c>
      <c r="AD4778" s="26">
        <v>0</v>
      </c>
      <c r="AE4778" s="26">
        <v>2.0719775704981109</v>
      </c>
    </row>
    <row r="4779" spans="1:31" x14ac:dyDescent="0.3">
      <c r="A4779">
        <v>2771362</v>
      </c>
      <c r="B4779">
        <v>1</v>
      </c>
      <c r="C4779" t="s">
        <v>80</v>
      </c>
      <c r="D4779" t="s">
        <v>93</v>
      </c>
      <c r="E4779" t="s">
        <v>166</v>
      </c>
      <c r="F4779" t="s">
        <v>13359</v>
      </c>
      <c r="G4779" t="s">
        <v>232</v>
      </c>
      <c r="H4779" t="s">
        <v>135</v>
      </c>
      <c r="I4779" t="s">
        <v>136</v>
      </c>
      <c r="J4779" t="s">
        <v>137</v>
      </c>
      <c r="K4779" t="s">
        <v>138</v>
      </c>
      <c r="L4779" t="s">
        <v>13360</v>
      </c>
      <c r="M4779" t="s">
        <v>13361</v>
      </c>
      <c r="N4779" s="26">
        <v>3.5377777770000001</v>
      </c>
      <c r="O4779">
        <v>0</v>
      </c>
      <c r="P4779">
        <v>32</v>
      </c>
      <c r="Q4779">
        <v>0</v>
      </c>
      <c r="R4779">
        <v>0</v>
      </c>
      <c r="S4779">
        <v>0</v>
      </c>
      <c r="T4779">
        <v>6</v>
      </c>
      <c r="U4779">
        <v>0</v>
      </c>
      <c r="V4779">
        <v>0</v>
      </c>
      <c r="W4779" s="26">
        <v>0</v>
      </c>
      <c r="X4779" s="26">
        <v>26.987099454306978</v>
      </c>
      <c r="Y4779" s="26">
        <v>0</v>
      </c>
      <c r="Z4779" s="26">
        <v>0</v>
      </c>
      <c r="AA4779" s="26">
        <v>0</v>
      </c>
      <c r="AB4779" s="26">
        <v>45.478210780129835</v>
      </c>
      <c r="AC4779" s="26">
        <v>0</v>
      </c>
      <c r="AD4779" s="26">
        <v>0</v>
      </c>
      <c r="AE4779" s="26">
        <v>72.465310234436814</v>
      </c>
    </row>
    <row r="4780" spans="1:31" x14ac:dyDescent="0.3">
      <c r="A4780">
        <v>2771574</v>
      </c>
      <c r="B4780">
        <v>1</v>
      </c>
      <c r="C4780" t="s">
        <v>81</v>
      </c>
      <c r="D4780" t="s">
        <v>118</v>
      </c>
      <c r="E4780" t="s">
        <v>152</v>
      </c>
      <c r="F4780" t="s">
        <v>13362</v>
      </c>
      <c r="G4780" t="s">
        <v>159</v>
      </c>
      <c r="H4780" t="s">
        <v>149</v>
      </c>
      <c r="I4780" t="s">
        <v>136</v>
      </c>
      <c r="J4780" t="s">
        <v>137</v>
      </c>
      <c r="K4780" t="s">
        <v>138</v>
      </c>
      <c r="L4780" t="s">
        <v>13363</v>
      </c>
      <c r="M4780" t="s">
        <v>13364</v>
      </c>
      <c r="N4780" s="26">
        <v>0.45527777699999999</v>
      </c>
      <c r="O4780">
        <v>2</v>
      </c>
      <c r="P4780">
        <v>465</v>
      </c>
      <c r="Q4780">
        <v>49</v>
      </c>
      <c r="R4780">
        <v>70</v>
      </c>
      <c r="S4780">
        <v>19</v>
      </c>
      <c r="T4780">
        <v>51</v>
      </c>
      <c r="U4780">
        <v>0</v>
      </c>
      <c r="V4780">
        <v>0</v>
      </c>
      <c r="W4780" s="26">
        <v>0.65044909282617913</v>
      </c>
      <c r="X4780" s="26">
        <v>52.566897627385544</v>
      </c>
      <c r="Y4780" s="26">
        <v>14.487300090300986</v>
      </c>
      <c r="Z4780" s="26">
        <v>2.9850286213084516</v>
      </c>
      <c r="AA4780" s="26">
        <v>291.31303397559753</v>
      </c>
      <c r="AB4780" s="26">
        <v>15.178800853919872</v>
      </c>
      <c r="AC4780" s="26">
        <v>0</v>
      </c>
      <c r="AD4780" s="26">
        <v>0</v>
      </c>
      <c r="AE4780" s="26">
        <v>377.18151026133859</v>
      </c>
    </row>
    <row r="4781" spans="1:31" x14ac:dyDescent="0.3">
      <c r="A4781">
        <v>2771382</v>
      </c>
      <c r="B4781">
        <v>1</v>
      </c>
      <c r="C4781" t="s">
        <v>81</v>
      </c>
      <c r="D4781" t="s">
        <v>127</v>
      </c>
      <c r="E4781" t="s">
        <v>146</v>
      </c>
      <c r="F4781" t="s">
        <v>13365</v>
      </c>
      <c r="G4781" t="s">
        <v>774</v>
      </c>
      <c r="H4781" t="s">
        <v>149</v>
      </c>
      <c r="I4781" t="s">
        <v>136</v>
      </c>
      <c r="J4781" t="s">
        <v>137</v>
      </c>
      <c r="K4781" t="s">
        <v>187</v>
      </c>
      <c r="L4781" t="s">
        <v>13366</v>
      </c>
      <c r="M4781" t="s">
        <v>13367</v>
      </c>
      <c r="N4781" s="26">
        <v>2.2583333329999999</v>
      </c>
      <c r="O4781">
        <v>6</v>
      </c>
      <c r="P4781">
        <v>0</v>
      </c>
      <c r="Q4781">
        <v>158</v>
      </c>
      <c r="R4781">
        <v>6</v>
      </c>
      <c r="S4781">
        <v>8</v>
      </c>
      <c r="T4781">
        <v>0</v>
      </c>
      <c r="U4781">
        <v>0</v>
      </c>
      <c r="V4781">
        <v>0</v>
      </c>
      <c r="W4781" s="26">
        <v>0</v>
      </c>
      <c r="X4781" s="26">
        <v>0</v>
      </c>
      <c r="Y4781" s="26">
        <v>3.4662176403119793</v>
      </c>
      <c r="Z4781" s="26">
        <v>0</v>
      </c>
      <c r="AA4781" s="26">
        <v>49.333684289599233</v>
      </c>
      <c r="AB4781" s="26">
        <v>0</v>
      </c>
      <c r="AC4781" s="26">
        <v>0</v>
      </c>
      <c r="AD4781" s="26">
        <v>0</v>
      </c>
      <c r="AE4781" s="26">
        <v>52.799901929911215</v>
      </c>
    </row>
    <row r="4782" spans="1:31" x14ac:dyDescent="0.3">
      <c r="A4782">
        <v>2771617</v>
      </c>
      <c r="B4782">
        <v>1</v>
      </c>
      <c r="C4782" t="s">
        <v>80</v>
      </c>
      <c r="D4782" t="s">
        <v>85</v>
      </c>
      <c r="E4782" t="s">
        <v>141</v>
      </c>
      <c r="F4782" t="s">
        <v>3870</v>
      </c>
      <c r="G4782" t="s">
        <v>344</v>
      </c>
      <c r="H4782" t="s">
        <v>135</v>
      </c>
      <c r="I4782" t="s">
        <v>136</v>
      </c>
      <c r="J4782" t="s">
        <v>137</v>
      </c>
      <c r="K4782" t="s">
        <v>138</v>
      </c>
      <c r="L4782" t="s">
        <v>13368</v>
      </c>
      <c r="M4782" t="s">
        <v>13369</v>
      </c>
      <c r="N4782" s="26">
        <v>3.239166666</v>
      </c>
      <c r="O4782">
        <v>0</v>
      </c>
      <c r="P4782">
        <v>170</v>
      </c>
      <c r="Q4782">
        <v>0</v>
      </c>
      <c r="R4782">
        <v>0</v>
      </c>
      <c r="S4782">
        <v>0</v>
      </c>
      <c r="T4782">
        <v>81</v>
      </c>
      <c r="U4782">
        <v>0</v>
      </c>
      <c r="V4782">
        <v>0</v>
      </c>
      <c r="W4782" s="26">
        <v>0</v>
      </c>
      <c r="X4782" s="26">
        <v>137.53274500127165</v>
      </c>
      <c r="Y4782" s="26">
        <v>0</v>
      </c>
      <c r="Z4782" s="26">
        <v>0</v>
      </c>
      <c r="AA4782" s="26">
        <v>0</v>
      </c>
      <c r="AB4782" s="26">
        <v>394.51364510574916</v>
      </c>
      <c r="AC4782" s="26">
        <v>0</v>
      </c>
      <c r="AD4782" s="26">
        <v>0</v>
      </c>
      <c r="AE4782" s="26">
        <v>532.04639010702078</v>
      </c>
    </row>
    <row r="4783" spans="1:31" x14ac:dyDescent="0.3">
      <c r="A4783">
        <v>2771694</v>
      </c>
      <c r="B4783">
        <v>1</v>
      </c>
      <c r="C4783" t="s">
        <v>80</v>
      </c>
      <c r="D4783" t="s">
        <v>108</v>
      </c>
      <c r="E4783" t="s">
        <v>170</v>
      </c>
      <c r="F4783" t="s">
        <v>13370</v>
      </c>
      <c r="G4783" t="s">
        <v>204</v>
      </c>
      <c r="H4783" t="s">
        <v>135</v>
      </c>
      <c r="I4783" t="s">
        <v>136</v>
      </c>
      <c r="J4783" t="s">
        <v>137</v>
      </c>
      <c r="K4783" t="s">
        <v>138</v>
      </c>
      <c r="L4783" t="s">
        <v>13371</v>
      </c>
      <c r="M4783" t="s">
        <v>13372</v>
      </c>
      <c r="N4783" s="26">
        <v>1.132222222</v>
      </c>
      <c r="O4783">
        <v>0</v>
      </c>
      <c r="P4783">
        <v>3</v>
      </c>
      <c r="Q4783">
        <v>0</v>
      </c>
      <c r="R4783">
        <v>5</v>
      </c>
      <c r="S4783">
        <v>0</v>
      </c>
      <c r="T4783">
        <v>0</v>
      </c>
      <c r="U4783">
        <v>0</v>
      </c>
      <c r="V4783">
        <v>0</v>
      </c>
      <c r="W4783" s="26">
        <v>0</v>
      </c>
      <c r="X4783" s="26">
        <v>0.80357733252193564</v>
      </c>
      <c r="Y4783" s="26">
        <v>0</v>
      </c>
      <c r="Z4783" s="26">
        <v>4.8215103405982669</v>
      </c>
      <c r="AA4783" s="26">
        <v>0</v>
      </c>
      <c r="AB4783" s="26">
        <v>0</v>
      </c>
      <c r="AC4783" s="26">
        <v>0</v>
      </c>
      <c r="AD4783" s="26">
        <v>0</v>
      </c>
      <c r="AE4783" s="26">
        <v>5.6250876731202029</v>
      </c>
    </row>
    <row r="4784" spans="1:31" x14ac:dyDescent="0.3">
      <c r="A4784">
        <v>2771531</v>
      </c>
      <c r="B4784">
        <v>1</v>
      </c>
      <c r="C4784" t="s">
        <v>80</v>
      </c>
      <c r="D4784" t="s">
        <v>106</v>
      </c>
      <c r="E4784" t="s">
        <v>141</v>
      </c>
      <c r="F4784" t="s">
        <v>13373</v>
      </c>
      <c r="G4784" t="s">
        <v>628</v>
      </c>
      <c r="H4784" t="s">
        <v>135</v>
      </c>
      <c r="I4784" t="s">
        <v>136</v>
      </c>
      <c r="J4784" t="s">
        <v>137</v>
      </c>
      <c r="K4784" t="s">
        <v>187</v>
      </c>
      <c r="L4784" t="s">
        <v>13374</v>
      </c>
      <c r="M4784" t="s">
        <v>13375</v>
      </c>
      <c r="N4784" s="26">
        <v>2.1544444440000001</v>
      </c>
      <c r="O4784">
        <v>0</v>
      </c>
      <c r="P4784">
        <v>5</v>
      </c>
      <c r="Q4784">
        <v>0</v>
      </c>
      <c r="R4784">
        <v>12</v>
      </c>
      <c r="S4784">
        <v>0</v>
      </c>
      <c r="T4784">
        <v>7</v>
      </c>
      <c r="U4784">
        <v>0</v>
      </c>
      <c r="V4784">
        <v>0</v>
      </c>
      <c r="W4784" s="26">
        <v>0</v>
      </c>
      <c r="X4784" s="26">
        <v>0</v>
      </c>
      <c r="Y4784" s="26">
        <v>0</v>
      </c>
      <c r="Z4784" s="26">
        <v>9.6937479956514458</v>
      </c>
      <c r="AA4784" s="26">
        <v>0</v>
      </c>
      <c r="AB4784" s="26">
        <v>0.84571784725789878</v>
      </c>
      <c r="AC4784" s="26">
        <v>0</v>
      </c>
      <c r="AD4784" s="26">
        <v>0</v>
      </c>
      <c r="AE4784" s="26">
        <v>10.539465842909344</v>
      </c>
    </row>
    <row r="4785" spans="1:31" x14ac:dyDescent="0.3">
      <c r="A4785">
        <v>2771339</v>
      </c>
      <c r="B4785">
        <v>1</v>
      </c>
      <c r="C4785" t="s">
        <v>80</v>
      </c>
      <c r="D4785" t="s">
        <v>103</v>
      </c>
      <c r="E4785" t="s">
        <v>146</v>
      </c>
      <c r="F4785" t="s">
        <v>13376</v>
      </c>
      <c r="G4785" t="s">
        <v>628</v>
      </c>
      <c r="H4785" t="s">
        <v>149</v>
      </c>
      <c r="I4785" t="s">
        <v>136</v>
      </c>
      <c r="J4785" t="s">
        <v>137</v>
      </c>
      <c r="K4785" t="s">
        <v>187</v>
      </c>
      <c r="L4785" t="s">
        <v>13377</v>
      </c>
      <c r="M4785" t="s">
        <v>13378</v>
      </c>
      <c r="N4785" s="26">
        <v>7.7166666660000001</v>
      </c>
      <c r="O4785">
        <v>0</v>
      </c>
      <c r="P4785">
        <v>82</v>
      </c>
      <c r="Q4785">
        <v>0</v>
      </c>
      <c r="R4785">
        <v>5</v>
      </c>
      <c r="S4785">
        <v>0</v>
      </c>
      <c r="T4785">
        <v>28</v>
      </c>
      <c r="U4785">
        <v>0</v>
      </c>
      <c r="V4785">
        <v>0</v>
      </c>
      <c r="W4785" s="26">
        <v>0</v>
      </c>
      <c r="X4785" s="26">
        <v>83.681291646433024</v>
      </c>
      <c r="Y4785" s="26">
        <v>0</v>
      </c>
      <c r="Z4785" s="26">
        <v>7.7132210681543736</v>
      </c>
      <c r="AA4785" s="26">
        <v>0</v>
      </c>
      <c r="AB4785" s="26">
        <v>91.431934424390178</v>
      </c>
      <c r="AC4785" s="26">
        <v>0</v>
      </c>
      <c r="AD4785" s="26">
        <v>0</v>
      </c>
      <c r="AE4785" s="26">
        <v>182.82644713897758</v>
      </c>
    </row>
    <row r="4786" spans="1:31" x14ac:dyDescent="0.3">
      <c r="A4786">
        <v>2771239</v>
      </c>
      <c r="B4786">
        <v>1</v>
      </c>
      <c r="C4786" t="s">
        <v>80</v>
      </c>
      <c r="D4786" t="s">
        <v>97</v>
      </c>
      <c r="E4786" t="s">
        <v>146</v>
      </c>
      <c r="F4786" t="s">
        <v>13379</v>
      </c>
      <c r="G4786" t="s">
        <v>186</v>
      </c>
      <c r="H4786" t="s">
        <v>149</v>
      </c>
      <c r="I4786" t="s">
        <v>136</v>
      </c>
      <c r="J4786" t="s">
        <v>137</v>
      </c>
      <c r="K4786" t="s">
        <v>187</v>
      </c>
      <c r="L4786" t="s">
        <v>13380</v>
      </c>
      <c r="M4786" t="s">
        <v>13381</v>
      </c>
      <c r="N4786" s="26">
        <v>8.4236111109999996</v>
      </c>
      <c r="O4786">
        <v>0</v>
      </c>
      <c r="P4786">
        <v>335</v>
      </c>
      <c r="Q4786">
        <v>0</v>
      </c>
      <c r="R4786">
        <v>1</v>
      </c>
      <c r="S4786">
        <v>0</v>
      </c>
      <c r="T4786">
        <v>106</v>
      </c>
      <c r="U4786">
        <v>0</v>
      </c>
      <c r="V4786">
        <v>0</v>
      </c>
      <c r="W4786" s="26">
        <v>0</v>
      </c>
      <c r="X4786" s="26">
        <v>1030.8850065991087</v>
      </c>
      <c r="Y4786" s="26">
        <v>0</v>
      </c>
      <c r="Z4786" s="26">
        <v>0.10803777917796457</v>
      </c>
      <c r="AA4786" s="26">
        <v>0</v>
      </c>
      <c r="AB4786" s="26">
        <v>592.8033721716082</v>
      </c>
      <c r="AC4786" s="26">
        <v>0</v>
      </c>
      <c r="AD4786" s="26">
        <v>0</v>
      </c>
      <c r="AE4786" s="26">
        <v>1623.7964165498947</v>
      </c>
    </row>
    <row r="4787" spans="1:31" x14ac:dyDescent="0.3">
      <c r="A4787">
        <v>2771371</v>
      </c>
      <c r="B4787">
        <v>1</v>
      </c>
      <c r="C4787" t="s">
        <v>80</v>
      </c>
      <c r="D4787" t="s">
        <v>100</v>
      </c>
      <c r="E4787" t="s">
        <v>170</v>
      </c>
      <c r="F4787" t="s">
        <v>13382</v>
      </c>
      <c r="G4787" t="s">
        <v>303</v>
      </c>
      <c r="H4787" t="s">
        <v>135</v>
      </c>
      <c r="I4787" t="s">
        <v>136</v>
      </c>
      <c r="J4787" t="s">
        <v>137</v>
      </c>
      <c r="K4787" t="s">
        <v>138</v>
      </c>
      <c r="L4787" t="s">
        <v>13383</v>
      </c>
      <c r="M4787" t="s">
        <v>13384</v>
      </c>
      <c r="N4787" s="26">
        <v>5.3402777769999998</v>
      </c>
      <c r="O4787">
        <v>0</v>
      </c>
      <c r="P4787">
        <v>52</v>
      </c>
      <c r="Q4787">
        <v>0</v>
      </c>
      <c r="R4787">
        <v>15</v>
      </c>
      <c r="S4787">
        <v>0</v>
      </c>
      <c r="T4787">
        <v>8</v>
      </c>
      <c r="U4787">
        <v>0</v>
      </c>
      <c r="V4787">
        <v>0</v>
      </c>
      <c r="W4787" s="26">
        <v>0</v>
      </c>
      <c r="X4787" s="26">
        <v>31.083363617281002</v>
      </c>
      <c r="Y4787" s="26">
        <v>0</v>
      </c>
      <c r="Z4787" s="26">
        <v>3.6737556978452255</v>
      </c>
      <c r="AA4787" s="26">
        <v>0</v>
      </c>
      <c r="AB4787" s="26">
        <v>9.4230378935183037</v>
      </c>
      <c r="AC4787" s="26">
        <v>0</v>
      </c>
      <c r="AD4787" s="26">
        <v>0</v>
      </c>
      <c r="AE4787" s="26">
        <v>44.18015720864453</v>
      </c>
    </row>
    <row r="4788" spans="1:31" x14ac:dyDescent="0.3">
      <c r="A4788">
        <v>2771245</v>
      </c>
      <c r="B4788">
        <v>2</v>
      </c>
      <c r="C4788" t="s">
        <v>80</v>
      </c>
      <c r="D4788" t="s">
        <v>103</v>
      </c>
      <c r="E4788" t="s">
        <v>141</v>
      </c>
      <c r="F4788" t="s">
        <v>13385</v>
      </c>
      <c r="G4788" t="s">
        <v>458</v>
      </c>
      <c r="H4788" t="s">
        <v>135</v>
      </c>
      <c r="I4788" t="s">
        <v>136</v>
      </c>
      <c r="J4788" t="s">
        <v>137</v>
      </c>
      <c r="K4788" t="s">
        <v>138</v>
      </c>
      <c r="L4788" t="s">
        <v>13386</v>
      </c>
      <c r="M4788" t="s">
        <v>13387</v>
      </c>
      <c r="N4788" s="26">
        <v>0.86166666599999997</v>
      </c>
      <c r="O4788">
        <v>0</v>
      </c>
      <c r="P4788">
        <v>292</v>
      </c>
      <c r="Q4788">
        <v>0</v>
      </c>
      <c r="R4788">
        <v>2</v>
      </c>
      <c r="S4788">
        <v>0</v>
      </c>
      <c r="T4788">
        <v>32</v>
      </c>
      <c r="U4788">
        <v>0</v>
      </c>
      <c r="V4788">
        <v>0</v>
      </c>
      <c r="W4788" s="26">
        <v>0</v>
      </c>
      <c r="X4788" s="26">
        <v>56.50126170173202</v>
      </c>
      <c r="Y4788" s="26">
        <v>0</v>
      </c>
      <c r="Z4788" s="26">
        <v>6.3011213623248324E-2</v>
      </c>
      <c r="AA4788" s="26">
        <v>0</v>
      </c>
      <c r="AB4788" s="26">
        <v>48.907338310906532</v>
      </c>
      <c r="AC4788" s="26">
        <v>0</v>
      </c>
      <c r="AD4788" s="26">
        <v>0</v>
      </c>
      <c r="AE4788" s="26">
        <v>105.4716112262618</v>
      </c>
    </row>
    <row r="4789" spans="1:31" x14ac:dyDescent="0.3">
      <c r="A4789">
        <v>2771872</v>
      </c>
      <c r="B4789">
        <v>1</v>
      </c>
      <c r="C4789" t="s">
        <v>80</v>
      </c>
      <c r="D4789" t="s">
        <v>96</v>
      </c>
      <c r="E4789" t="s">
        <v>141</v>
      </c>
      <c r="F4789" t="s">
        <v>13388</v>
      </c>
      <c r="G4789" t="s">
        <v>344</v>
      </c>
      <c r="H4789" t="s">
        <v>135</v>
      </c>
      <c r="I4789" t="s">
        <v>136</v>
      </c>
      <c r="J4789" t="s">
        <v>137</v>
      </c>
      <c r="K4789" t="s">
        <v>138</v>
      </c>
      <c r="L4789" t="s">
        <v>13389</v>
      </c>
      <c r="M4789" t="s">
        <v>13390</v>
      </c>
      <c r="N4789" s="26">
        <v>2.7511111110000002</v>
      </c>
      <c r="O4789">
        <v>0</v>
      </c>
      <c r="P4789">
        <v>201</v>
      </c>
      <c r="Q4789">
        <v>0</v>
      </c>
      <c r="R4789">
        <v>1</v>
      </c>
      <c r="S4789">
        <v>0</v>
      </c>
      <c r="T4789">
        <v>28</v>
      </c>
      <c r="U4789">
        <v>0</v>
      </c>
      <c r="V4789">
        <v>0</v>
      </c>
      <c r="W4789" s="26">
        <v>0</v>
      </c>
      <c r="X4789" s="26">
        <v>140.99302177367846</v>
      </c>
      <c r="Y4789" s="26">
        <v>0</v>
      </c>
      <c r="Z4789" s="26">
        <v>0</v>
      </c>
      <c r="AA4789" s="26">
        <v>0</v>
      </c>
      <c r="AB4789" s="26">
        <v>28.10311270779885</v>
      </c>
      <c r="AC4789" s="26">
        <v>0</v>
      </c>
      <c r="AD4789" s="26">
        <v>0</v>
      </c>
      <c r="AE4789" s="26">
        <v>169.09613448147732</v>
      </c>
    </row>
    <row r="4790" spans="1:31" x14ac:dyDescent="0.3">
      <c r="A4790">
        <v>2771517</v>
      </c>
      <c r="B4790">
        <v>1</v>
      </c>
      <c r="C4790" t="s">
        <v>80</v>
      </c>
      <c r="D4790" t="s">
        <v>101</v>
      </c>
      <c r="E4790" t="s">
        <v>170</v>
      </c>
      <c r="F4790" t="s">
        <v>13391</v>
      </c>
      <c r="G4790" t="s">
        <v>143</v>
      </c>
      <c r="H4790" t="s">
        <v>135</v>
      </c>
      <c r="I4790" t="s">
        <v>136</v>
      </c>
      <c r="J4790" t="s">
        <v>137</v>
      </c>
      <c r="K4790" t="s">
        <v>138</v>
      </c>
      <c r="L4790" t="s">
        <v>13392</v>
      </c>
      <c r="M4790" t="s">
        <v>13393</v>
      </c>
      <c r="N4790" s="26">
        <v>1.3161111109999999</v>
      </c>
      <c r="O4790">
        <v>0</v>
      </c>
      <c r="P4790">
        <v>73</v>
      </c>
      <c r="Q4790">
        <v>0</v>
      </c>
      <c r="R4790">
        <v>0</v>
      </c>
      <c r="S4790">
        <v>0</v>
      </c>
      <c r="T4790">
        <v>3</v>
      </c>
      <c r="U4790">
        <v>0</v>
      </c>
      <c r="V4790">
        <v>0</v>
      </c>
      <c r="W4790" s="26">
        <v>0</v>
      </c>
      <c r="X4790" s="26">
        <v>16.277490812273278</v>
      </c>
      <c r="Y4790" s="26">
        <v>0</v>
      </c>
      <c r="Z4790" s="26">
        <v>0</v>
      </c>
      <c r="AA4790" s="26">
        <v>0</v>
      </c>
      <c r="AB4790" s="26">
        <v>2.8095275409379421</v>
      </c>
      <c r="AC4790" s="26">
        <v>0</v>
      </c>
      <c r="AD4790" s="26">
        <v>0</v>
      </c>
      <c r="AE4790" s="26">
        <v>19.087018353211221</v>
      </c>
    </row>
    <row r="4791" spans="1:31" x14ac:dyDescent="0.3">
      <c r="A4791">
        <v>2771225</v>
      </c>
      <c r="B4791">
        <v>1</v>
      </c>
      <c r="C4791" t="s">
        <v>81</v>
      </c>
      <c r="D4791" t="s">
        <v>116</v>
      </c>
      <c r="E4791" t="s">
        <v>146</v>
      </c>
      <c r="F4791" t="s">
        <v>13394</v>
      </c>
      <c r="G4791" t="s">
        <v>628</v>
      </c>
      <c r="H4791" t="s">
        <v>149</v>
      </c>
      <c r="I4791" t="s">
        <v>136</v>
      </c>
      <c r="J4791" t="s">
        <v>137</v>
      </c>
      <c r="K4791" t="s">
        <v>187</v>
      </c>
      <c r="L4791" t="s">
        <v>13395</v>
      </c>
      <c r="M4791" t="s">
        <v>13396</v>
      </c>
      <c r="N4791" s="26">
        <v>2.0191666659999998</v>
      </c>
      <c r="O4791">
        <v>0</v>
      </c>
      <c r="P4791">
        <v>0</v>
      </c>
      <c r="Q4791">
        <v>1</v>
      </c>
      <c r="R4791">
        <v>0</v>
      </c>
      <c r="S4791">
        <v>7</v>
      </c>
      <c r="T4791">
        <v>0</v>
      </c>
      <c r="U4791">
        <v>1</v>
      </c>
      <c r="V4791">
        <v>0</v>
      </c>
      <c r="W4791" s="26">
        <v>0</v>
      </c>
      <c r="X4791" s="26">
        <v>0</v>
      </c>
      <c r="Y4791" s="26">
        <v>0.78028634389333329</v>
      </c>
      <c r="Z4791" s="26">
        <v>0</v>
      </c>
      <c r="AA4791" s="26">
        <v>617.44841446569103</v>
      </c>
      <c r="AB4791" s="26">
        <v>0</v>
      </c>
      <c r="AC4791" s="26">
        <v>34.837737672685883</v>
      </c>
      <c r="AD4791" s="26">
        <v>0</v>
      </c>
      <c r="AE4791" s="26">
        <v>653.0664384822702</v>
      </c>
    </row>
    <row r="4792" spans="1:31" x14ac:dyDescent="0.3">
      <c r="A4792">
        <v>2771202</v>
      </c>
      <c r="B4792">
        <v>1</v>
      </c>
      <c r="C4792" t="s">
        <v>80</v>
      </c>
      <c r="D4792" t="s">
        <v>103</v>
      </c>
      <c r="E4792" t="s">
        <v>152</v>
      </c>
      <c r="F4792" t="s">
        <v>7799</v>
      </c>
      <c r="G4792" t="s">
        <v>628</v>
      </c>
      <c r="H4792" t="s">
        <v>149</v>
      </c>
      <c r="I4792" t="s">
        <v>136</v>
      </c>
      <c r="J4792" t="s">
        <v>137</v>
      </c>
      <c r="K4792" t="s">
        <v>187</v>
      </c>
      <c r="L4792" t="s">
        <v>13397</v>
      </c>
      <c r="M4792" t="s">
        <v>13398</v>
      </c>
      <c r="N4792" s="26">
        <v>0.74888888799999997</v>
      </c>
      <c r="O4792">
        <v>24</v>
      </c>
      <c r="P4792">
        <v>2734</v>
      </c>
      <c r="Q4792">
        <v>34</v>
      </c>
      <c r="R4792">
        <v>217</v>
      </c>
      <c r="S4792">
        <v>67</v>
      </c>
      <c r="T4792">
        <v>859</v>
      </c>
      <c r="U4792">
        <v>5</v>
      </c>
      <c r="V4792">
        <v>0</v>
      </c>
      <c r="W4792" s="26">
        <v>11.650737761713135</v>
      </c>
      <c r="X4792" s="26">
        <v>381.04339783178801</v>
      </c>
      <c r="Y4792" s="26">
        <v>120.76813735126812</v>
      </c>
      <c r="Z4792" s="26">
        <v>41.469457519040795</v>
      </c>
      <c r="AA4792" s="26">
        <v>388.91512423284701</v>
      </c>
      <c r="AB4792" s="26">
        <v>391.00883746618621</v>
      </c>
      <c r="AC4792" s="26">
        <v>465.89000465628573</v>
      </c>
      <c r="AD4792" s="26">
        <v>0</v>
      </c>
      <c r="AE4792" s="26">
        <v>1800.7456968191291</v>
      </c>
    </row>
    <row r="4793" spans="1:31" x14ac:dyDescent="0.3">
      <c r="A4793">
        <v>2771457</v>
      </c>
      <c r="B4793">
        <v>1</v>
      </c>
      <c r="C4793" t="s">
        <v>80</v>
      </c>
      <c r="D4793" t="s">
        <v>84</v>
      </c>
      <c r="E4793" t="s">
        <v>132</v>
      </c>
      <c r="F4793" t="s">
        <v>13399</v>
      </c>
      <c r="G4793" t="s">
        <v>307</v>
      </c>
      <c r="H4793" t="s">
        <v>135</v>
      </c>
      <c r="I4793" t="s">
        <v>136</v>
      </c>
      <c r="J4793" t="s">
        <v>137</v>
      </c>
      <c r="K4793" t="s">
        <v>138</v>
      </c>
      <c r="L4793" t="s">
        <v>13400</v>
      </c>
      <c r="M4793" t="s">
        <v>13401</v>
      </c>
      <c r="N4793" s="26">
        <v>2.130833333</v>
      </c>
      <c r="O4793">
        <v>0</v>
      </c>
      <c r="P4793">
        <v>3</v>
      </c>
      <c r="Q4793">
        <v>0</v>
      </c>
      <c r="R4793">
        <v>0</v>
      </c>
      <c r="S4793">
        <v>0</v>
      </c>
      <c r="T4793">
        <v>1</v>
      </c>
      <c r="U4793">
        <v>0</v>
      </c>
      <c r="V4793">
        <v>0</v>
      </c>
      <c r="W4793" s="26">
        <v>0</v>
      </c>
      <c r="X4793" s="26">
        <v>0.64795076668001417</v>
      </c>
      <c r="Y4793" s="26">
        <v>0</v>
      </c>
      <c r="Z4793" s="26">
        <v>0</v>
      </c>
      <c r="AA4793" s="26">
        <v>0</v>
      </c>
      <c r="AB4793" s="26">
        <v>0</v>
      </c>
      <c r="AC4793" s="26">
        <v>0</v>
      </c>
      <c r="AD4793" s="26">
        <v>0</v>
      </c>
      <c r="AE4793" s="26">
        <v>0.64795076668001417</v>
      </c>
    </row>
    <row r="4794" spans="1:31" x14ac:dyDescent="0.3">
      <c r="A4794">
        <v>2771162</v>
      </c>
      <c r="B4794">
        <v>1</v>
      </c>
      <c r="C4794" t="s">
        <v>80</v>
      </c>
      <c r="D4794" t="s">
        <v>82</v>
      </c>
      <c r="E4794" t="s">
        <v>157</v>
      </c>
      <c r="F4794" t="s">
        <v>13402</v>
      </c>
      <c r="G4794" t="s">
        <v>159</v>
      </c>
      <c r="H4794" t="s">
        <v>149</v>
      </c>
      <c r="I4794" t="s">
        <v>136</v>
      </c>
      <c r="J4794" t="s">
        <v>137</v>
      </c>
      <c r="K4794" t="s">
        <v>138</v>
      </c>
      <c r="L4794" t="s">
        <v>13403</v>
      </c>
      <c r="M4794" t="s">
        <v>13404</v>
      </c>
      <c r="N4794" s="26">
        <v>2.5641666660000002</v>
      </c>
      <c r="O4794">
        <v>0</v>
      </c>
      <c r="P4794">
        <v>107</v>
      </c>
      <c r="Q4794">
        <v>0</v>
      </c>
      <c r="R4794">
        <v>0</v>
      </c>
      <c r="S4794">
        <v>4</v>
      </c>
      <c r="T4794">
        <v>1095</v>
      </c>
      <c r="U4794">
        <v>0</v>
      </c>
      <c r="V4794">
        <v>5</v>
      </c>
      <c r="W4794" s="26">
        <v>0</v>
      </c>
      <c r="X4794" s="26">
        <v>81.470333891547767</v>
      </c>
      <c r="Y4794" s="26">
        <v>0</v>
      </c>
      <c r="Z4794" s="26">
        <v>0</v>
      </c>
      <c r="AA4794" s="26">
        <v>527.17174109842949</v>
      </c>
      <c r="AB4794" s="26">
        <v>3949.050296034367</v>
      </c>
      <c r="AC4794" s="26">
        <v>0</v>
      </c>
      <c r="AD4794" s="26">
        <v>41.69833994292059</v>
      </c>
      <c r="AE4794" s="26">
        <v>4599.3907109672655</v>
      </c>
    </row>
    <row r="4795" spans="1:31" x14ac:dyDescent="0.3">
      <c r="A4795">
        <v>2771411</v>
      </c>
      <c r="B4795">
        <v>1</v>
      </c>
      <c r="C4795" t="s">
        <v>80</v>
      </c>
      <c r="D4795" t="s">
        <v>103</v>
      </c>
      <c r="E4795" t="s">
        <v>132</v>
      </c>
      <c r="F4795" t="s">
        <v>13405</v>
      </c>
      <c r="G4795" t="s">
        <v>287</v>
      </c>
      <c r="H4795" t="s">
        <v>135</v>
      </c>
      <c r="I4795" t="s">
        <v>136</v>
      </c>
      <c r="J4795" t="s">
        <v>3</v>
      </c>
      <c r="K4795" t="s">
        <v>138</v>
      </c>
      <c r="L4795" t="s">
        <v>13406</v>
      </c>
      <c r="M4795" t="s">
        <v>13407</v>
      </c>
      <c r="N4795" s="26">
        <v>9.1388888880000003</v>
      </c>
      <c r="O4795">
        <v>0</v>
      </c>
      <c r="P4795">
        <v>2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 s="26">
        <v>0</v>
      </c>
      <c r="X4795" s="26">
        <v>0</v>
      </c>
      <c r="Y4795" s="26">
        <v>0</v>
      </c>
      <c r="Z4795" s="26">
        <v>0</v>
      </c>
      <c r="AA4795" s="26">
        <v>0</v>
      </c>
      <c r="AB4795" s="26">
        <v>0</v>
      </c>
      <c r="AC4795" s="26">
        <v>0</v>
      </c>
      <c r="AD4795" s="26">
        <v>0</v>
      </c>
      <c r="AE4795" s="26">
        <v>0</v>
      </c>
    </row>
    <row r="4796" spans="1:31" x14ac:dyDescent="0.3">
      <c r="A4796">
        <v>2771597</v>
      </c>
      <c r="B4796">
        <v>1</v>
      </c>
      <c r="C4796" t="s">
        <v>81</v>
      </c>
      <c r="D4796" t="s">
        <v>120</v>
      </c>
      <c r="E4796" t="s">
        <v>132</v>
      </c>
      <c r="F4796" t="s">
        <v>8381</v>
      </c>
      <c r="G4796" t="s">
        <v>134</v>
      </c>
      <c r="H4796" t="s">
        <v>135</v>
      </c>
      <c r="I4796" t="s">
        <v>136</v>
      </c>
      <c r="J4796" t="s">
        <v>137</v>
      </c>
      <c r="K4796" t="s">
        <v>138</v>
      </c>
      <c r="L4796" t="s">
        <v>13408</v>
      </c>
      <c r="M4796" t="s">
        <v>13409</v>
      </c>
      <c r="N4796" s="26">
        <v>4.5488888879999996</v>
      </c>
      <c r="O4796">
        <v>0</v>
      </c>
      <c r="P4796">
        <v>1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 s="26">
        <v>0</v>
      </c>
      <c r="X4796" s="26">
        <v>1.8561325646665687</v>
      </c>
      <c r="Y4796" s="26">
        <v>0</v>
      </c>
      <c r="Z4796" s="26">
        <v>0</v>
      </c>
      <c r="AA4796" s="26">
        <v>0</v>
      </c>
      <c r="AB4796" s="26">
        <v>0</v>
      </c>
      <c r="AC4796" s="26">
        <v>0</v>
      </c>
      <c r="AD4796" s="26">
        <v>0</v>
      </c>
      <c r="AE4796" s="26">
        <v>1.8561325646665687</v>
      </c>
    </row>
    <row r="4797" spans="1:31" x14ac:dyDescent="0.3">
      <c r="A4797">
        <v>2771248</v>
      </c>
      <c r="B4797">
        <v>1</v>
      </c>
      <c r="C4797" t="s">
        <v>81</v>
      </c>
      <c r="D4797" t="s">
        <v>112</v>
      </c>
      <c r="E4797" t="s">
        <v>170</v>
      </c>
      <c r="F4797" t="s">
        <v>13410</v>
      </c>
      <c r="G4797" t="s">
        <v>204</v>
      </c>
      <c r="H4797" t="s">
        <v>135</v>
      </c>
      <c r="I4797" t="s">
        <v>136</v>
      </c>
      <c r="J4797" t="s">
        <v>137</v>
      </c>
      <c r="K4797" t="s">
        <v>138</v>
      </c>
      <c r="L4797" t="s">
        <v>13411</v>
      </c>
      <c r="M4797" t="s">
        <v>13412</v>
      </c>
      <c r="N4797" s="26">
        <v>0.49305555499999998</v>
      </c>
      <c r="O4797">
        <v>0</v>
      </c>
      <c r="P4797">
        <v>377</v>
      </c>
      <c r="Q4797">
        <v>0</v>
      </c>
      <c r="R4797">
        <v>0</v>
      </c>
      <c r="S4797">
        <v>0</v>
      </c>
      <c r="T4797">
        <v>9</v>
      </c>
      <c r="U4797">
        <v>0</v>
      </c>
      <c r="V4797">
        <v>0</v>
      </c>
      <c r="W4797" s="26">
        <v>0</v>
      </c>
      <c r="X4797" s="26">
        <v>35.805951094629037</v>
      </c>
      <c r="Y4797" s="26">
        <v>0</v>
      </c>
      <c r="Z4797" s="26">
        <v>0</v>
      </c>
      <c r="AA4797" s="26">
        <v>0</v>
      </c>
      <c r="AB4797" s="26">
        <v>3.1459915322713541</v>
      </c>
      <c r="AC4797" s="26">
        <v>0</v>
      </c>
      <c r="AD4797" s="26">
        <v>0</v>
      </c>
      <c r="AE4797" s="26">
        <v>38.95194262690039</v>
      </c>
    </row>
    <row r="4798" spans="1:31" x14ac:dyDescent="0.3">
      <c r="A4798">
        <v>2771577</v>
      </c>
      <c r="B4798">
        <v>1</v>
      </c>
      <c r="C4798" t="s">
        <v>81</v>
      </c>
      <c r="D4798" t="s">
        <v>115</v>
      </c>
      <c r="E4798" t="s">
        <v>146</v>
      </c>
      <c r="F4798" t="s">
        <v>13413</v>
      </c>
      <c r="G4798" t="s">
        <v>143</v>
      </c>
      <c r="H4798" t="s">
        <v>149</v>
      </c>
      <c r="I4798" t="s">
        <v>136</v>
      </c>
      <c r="J4798" t="s">
        <v>137</v>
      </c>
      <c r="K4798" t="s">
        <v>138</v>
      </c>
      <c r="L4798" t="s">
        <v>13414</v>
      </c>
      <c r="M4798" t="s">
        <v>13415</v>
      </c>
      <c r="N4798" s="26">
        <v>1.0425</v>
      </c>
      <c r="O4798">
        <v>0</v>
      </c>
      <c r="P4798">
        <v>6</v>
      </c>
      <c r="Q4798">
        <v>0</v>
      </c>
      <c r="R4798">
        <v>12</v>
      </c>
      <c r="S4798">
        <v>0</v>
      </c>
      <c r="T4798">
        <v>1</v>
      </c>
      <c r="U4798">
        <v>0</v>
      </c>
      <c r="V4798">
        <v>0</v>
      </c>
      <c r="W4798" s="26">
        <v>0</v>
      </c>
      <c r="X4798" s="26">
        <v>6.4248885193821673E-2</v>
      </c>
      <c r="Y4798" s="26">
        <v>0</v>
      </c>
      <c r="Z4798" s="26">
        <v>2.1988669130592209</v>
      </c>
      <c r="AA4798" s="26">
        <v>0</v>
      </c>
      <c r="AB4798" s="26">
        <v>0</v>
      </c>
      <c r="AC4798" s="26">
        <v>0</v>
      </c>
      <c r="AD4798" s="26">
        <v>0</v>
      </c>
      <c r="AE4798" s="26">
        <v>2.2631157982530428</v>
      </c>
    </row>
    <row r="4799" spans="1:31" x14ac:dyDescent="0.3">
      <c r="A4799">
        <v>2771185</v>
      </c>
      <c r="B4799">
        <v>1</v>
      </c>
      <c r="C4799" t="s">
        <v>81</v>
      </c>
      <c r="D4799" t="s">
        <v>113</v>
      </c>
      <c r="E4799" t="s">
        <v>170</v>
      </c>
      <c r="F4799" t="s">
        <v>6005</v>
      </c>
      <c r="G4799" t="s">
        <v>204</v>
      </c>
      <c r="H4799" t="s">
        <v>135</v>
      </c>
      <c r="I4799" t="s">
        <v>136</v>
      </c>
      <c r="J4799" t="s">
        <v>137</v>
      </c>
      <c r="K4799" t="s">
        <v>138</v>
      </c>
      <c r="L4799" t="s">
        <v>13416</v>
      </c>
      <c r="M4799" t="s">
        <v>13417</v>
      </c>
      <c r="N4799" s="26">
        <v>1.467777777</v>
      </c>
      <c r="O4799">
        <v>0</v>
      </c>
      <c r="P4799">
        <v>22</v>
      </c>
      <c r="Q4799">
        <v>0</v>
      </c>
      <c r="R4799">
        <v>0</v>
      </c>
      <c r="S4799">
        <v>0</v>
      </c>
      <c r="T4799">
        <v>44</v>
      </c>
      <c r="U4799">
        <v>0</v>
      </c>
      <c r="V4799">
        <v>0</v>
      </c>
      <c r="W4799" s="26">
        <v>0</v>
      </c>
      <c r="X4799" s="26">
        <v>9.5987143205615499</v>
      </c>
      <c r="Y4799" s="26">
        <v>0</v>
      </c>
      <c r="Z4799" s="26">
        <v>0</v>
      </c>
      <c r="AA4799" s="26">
        <v>0</v>
      </c>
      <c r="AB4799" s="26">
        <v>39.923370858208997</v>
      </c>
      <c r="AC4799" s="26">
        <v>0</v>
      </c>
      <c r="AD4799" s="26">
        <v>0</v>
      </c>
      <c r="AE4799" s="26">
        <v>49.522085178770546</v>
      </c>
    </row>
    <row r="4800" spans="1:31" x14ac:dyDescent="0.3">
      <c r="A4800">
        <v>2771142</v>
      </c>
      <c r="B4800">
        <v>1</v>
      </c>
      <c r="C4800" t="s">
        <v>80</v>
      </c>
      <c r="D4800" t="s">
        <v>96</v>
      </c>
      <c r="E4800" t="s">
        <v>157</v>
      </c>
      <c r="F4800" t="s">
        <v>1976</v>
      </c>
      <c r="G4800" t="s">
        <v>159</v>
      </c>
      <c r="H4800" t="s">
        <v>149</v>
      </c>
      <c r="I4800" t="s">
        <v>136</v>
      </c>
      <c r="J4800" t="s">
        <v>137</v>
      </c>
      <c r="K4800" t="s">
        <v>138</v>
      </c>
      <c r="L4800" t="s">
        <v>13418</v>
      </c>
      <c r="M4800" t="s">
        <v>13419</v>
      </c>
      <c r="N4800" s="26">
        <v>0.14749999999999999</v>
      </c>
      <c r="O4800">
        <v>2</v>
      </c>
      <c r="P4800">
        <v>2103</v>
      </c>
      <c r="Q4800">
        <v>1</v>
      </c>
      <c r="R4800">
        <v>199</v>
      </c>
      <c r="S4800">
        <v>2</v>
      </c>
      <c r="T4800">
        <v>702</v>
      </c>
      <c r="U4800">
        <v>1</v>
      </c>
      <c r="V4800">
        <v>0</v>
      </c>
      <c r="W4800" s="26">
        <v>1.6932097881078905</v>
      </c>
      <c r="X4800" s="26">
        <v>65.757000299439866</v>
      </c>
      <c r="Y4800" s="26">
        <v>1.1182831174366312</v>
      </c>
      <c r="Z4800" s="26">
        <v>3.0503966939161655</v>
      </c>
      <c r="AA4800" s="26">
        <v>12.01075034307169</v>
      </c>
      <c r="AB4800" s="26">
        <v>64.788258798098241</v>
      </c>
      <c r="AC4800" s="26">
        <v>7.9496708286928524</v>
      </c>
      <c r="AD4800" s="26">
        <v>0</v>
      </c>
      <c r="AE4800" s="26">
        <v>156.36756986876335</v>
      </c>
    </row>
    <row r="4801" spans="1:31" x14ac:dyDescent="0.3">
      <c r="A4801">
        <v>2771205</v>
      </c>
      <c r="B4801">
        <v>1</v>
      </c>
      <c r="C4801" t="s">
        <v>80</v>
      </c>
      <c r="D4801" t="s">
        <v>110</v>
      </c>
      <c r="E4801" t="s">
        <v>141</v>
      </c>
      <c r="F4801" t="s">
        <v>13420</v>
      </c>
      <c r="G4801" t="s">
        <v>186</v>
      </c>
      <c r="H4801" t="s">
        <v>135</v>
      </c>
      <c r="I4801" t="s">
        <v>136</v>
      </c>
      <c r="J4801" t="s">
        <v>137</v>
      </c>
      <c r="K4801" t="s">
        <v>187</v>
      </c>
      <c r="L4801" t="s">
        <v>13421</v>
      </c>
      <c r="M4801" t="s">
        <v>12303</v>
      </c>
      <c r="N4801" s="26">
        <v>5.8397222219999998</v>
      </c>
      <c r="O4801">
        <v>0</v>
      </c>
      <c r="P4801">
        <v>790</v>
      </c>
      <c r="Q4801">
        <v>0</v>
      </c>
      <c r="R4801">
        <v>0</v>
      </c>
      <c r="S4801">
        <v>0</v>
      </c>
      <c r="T4801">
        <v>107</v>
      </c>
      <c r="U4801">
        <v>0</v>
      </c>
      <c r="V4801">
        <v>0</v>
      </c>
      <c r="W4801" s="26">
        <v>0</v>
      </c>
      <c r="X4801" s="26">
        <v>1338.753664230667</v>
      </c>
      <c r="Y4801" s="26">
        <v>0</v>
      </c>
      <c r="Z4801" s="26">
        <v>0</v>
      </c>
      <c r="AA4801" s="26">
        <v>0</v>
      </c>
      <c r="AB4801" s="26">
        <v>415.73028446091212</v>
      </c>
      <c r="AC4801" s="26">
        <v>0</v>
      </c>
      <c r="AD4801" s="26">
        <v>0</v>
      </c>
      <c r="AE4801" s="26">
        <v>1754.4839486915791</v>
      </c>
    </row>
    <row r="4802" spans="1:31" x14ac:dyDescent="0.3">
      <c r="A4802">
        <v>2771328</v>
      </c>
      <c r="B4802">
        <v>1</v>
      </c>
      <c r="C4802" t="s">
        <v>80</v>
      </c>
      <c r="D4802" t="s">
        <v>83</v>
      </c>
      <c r="E4802" t="s">
        <v>166</v>
      </c>
      <c r="F4802" t="s">
        <v>13422</v>
      </c>
      <c r="G4802" t="s">
        <v>143</v>
      </c>
      <c r="H4802" t="s">
        <v>135</v>
      </c>
      <c r="I4802" t="s">
        <v>136</v>
      </c>
      <c r="J4802" t="s">
        <v>137</v>
      </c>
      <c r="K4802" t="s">
        <v>138</v>
      </c>
      <c r="L4802" t="s">
        <v>13423</v>
      </c>
      <c r="M4802" t="s">
        <v>13424</v>
      </c>
      <c r="N4802" s="26">
        <v>0.69444444400000005</v>
      </c>
      <c r="O4802">
        <v>0</v>
      </c>
      <c r="P4802">
        <v>108</v>
      </c>
      <c r="Q4802">
        <v>0</v>
      </c>
      <c r="R4802">
        <v>0</v>
      </c>
      <c r="S4802">
        <v>0</v>
      </c>
      <c r="T4802">
        <v>3</v>
      </c>
      <c r="U4802">
        <v>0</v>
      </c>
      <c r="V4802">
        <v>0</v>
      </c>
      <c r="W4802" s="26">
        <v>0</v>
      </c>
      <c r="X4802" s="26">
        <v>23.47251643636611</v>
      </c>
      <c r="Y4802" s="26">
        <v>0</v>
      </c>
      <c r="Z4802" s="26">
        <v>0</v>
      </c>
      <c r="AA4802" s="26">
        <v>0</v>
      </c>
      <c r="AB4802" s="26">
        <v>1.9891336194038889</v>
      </c>
      <c r="AC4802" s="26">
        <v>0</v>
      </c>
      <c r="AD4802" s="26">
        <v>0</v>
      </c>
      <c r="AE4802" s="26">
        <v>25.461650055770001</v>
      </c>
    </row>
    <row r="4803" spans="1:31" x14ac:dyDescent="0.3">
      <c r="A4803">
        <v>2771228</v>
      </c>
      <c r="B4803">
        <v>1</v>
      </c>
      <c r="C4803" t="s">
        <v>80</v>
      </c>
      <c r="D4803" t="s">
        <v>94</v>
      </c>
      <c r="E4803" t="s">
        <v>175</v>
      </c>
      <c r="F4803" t="s">
        <v>13425</v>
      </c>
      <c r="G4803" t="s">
        <v>628</v>
      </c>
      <c r="H4803" t="s">
        <v>149</v>
      </c>
      <c r="I4803" t="s">
        <v>136</v>
      </c>
      <c r="J4803" t="s">
        <v>137</v>
      </c>
      <c r="K4803" t="s">
        <v>187</v>
      </c>
      <c r="L4803" t="s">
        <v>13426</v>
      </c>
      <c r="M4803" t="s">
        <v>13427</v>
      </c>
      <c r="N4803" s="26">
        <v>3.0036111110000001</v>
      </c>
      <c r="O4803">
        <v>12</v>
      </c>
      <c r="P4803">
        <v>3468</v>
      </c>
      <c r="Q4803">
        <v>144</v>
      </c>
      <c r="R4803">
        <v>619</v>
      </c>
      <c r="S4803">
        <v>53</v>
      </c>
      <c r="T4803">
        <v>441</v>
      </c>
      <c r="U4803">
        <v>4</v>
      </c>
      <c r="V4803">
        <v>0</v>
      </c>
      <c r="W4803" s="26">
        <v>13.259424994328869</v>
      </c>
      <c r="X4803" s="26">
        <v>880.66937179241665</v>
      </c>
      <c r="Y4803" s="26">
        <v>295.20781931495179</v>
      </c>
      <c r="Z4803" s="26">
        <v>108.78471504553286</v>
      </c>
      <c r="AA4803" s="26">
        <v>1009.1054693284126</v>
      </c>
      <c r="AB4803" s="26">
        <v>642.92286224027248</v>
      </c>
      <c r="AC4803" s="26">
        <v>720.96356944788761</v>
      </c>
      <c r="AD4803" s="26">
        <v>0</v>
      </c>
      <c r="AE4803" s="26">
        <v>3670.9132321638031</v>
      </c>
    </row>
    <row r="4804" spans="1:31" x14ac:dyDescent="0.3">
      <c r="A4804">
        <v>2771892</v>
      </c>
      <c r="B4804">
        <v>1</v>
      </c>
      <c r="C4804" t="s">
        <v>80</v>
      </c>
      <c r="D4804" t="s">
        <v>101</v>
      </c>
      <c r="E4804" t="s">
        <v>170</v>
      </c>
      <c r="F4804" t="s">
        <v>13428</v>
      </c>
      <c r="G4804" t="s">
        <v>204</v>
      </c>
      <c r="H4804" t="s">
        <v>135</v>
      </c>
      <c r="I4804" t="s">
        <v>136</v>
      </c>
      <c r="J4804" t="s">
        <v>137</v>
      </c>
      <c r="K4804" t="s">
        <v>138</v>
      </c>
      <c r="L4804" t="s">
        <v>13429</v>
      </c>
      <c r="M4804" t="s">
        <v>13430</v>
      </c>
      <c r="N4804" s="26">
        <v>2.7066666659999998</v>
      </c>
      <c r="O4804">
        <v>0</v>
      </c>
      <c r="P4804">
        <v>6</v>
      </c>
      <c r="Q4804">
        <v>0</v>
      </c>
      <c r="R4804">
        <v>0</v>
      </c>
      <c r="S4804">
        <v>0</v>
      </c>
      <c r="T4804">
        <v>5</v>
      </c>
      <c r="U4804">
        <v>0</v>
      </c>
      <c r="V4804">
        <v>0</v>
      </c>
      <c r="W4804" s="26">
        <v>0</v>
      </c>
      <c r="X4804" s="26">
        <v>3.5364376164894633</v>
      </c>
      <c r="Y4804" s="26">
        <v>0</v>
      </c>
      <c r="Z4804" s="26">
        <v>0</v>
      </c>
      <c r="AA4804" s="26">
        <v>0</v>
      </c>
      <c r="AB4804" s="26">
        <v>12.043892076827852</v>
      </c>
      <c r="AC4804" s="26">
        <v>0</v>
      </c>
      <c r="AD4804" s="26">
        <v>0</v>
      </c>
      <c r="AE4804" s="26">
        <v>15.580329693317315</v>
      </c>
    </row>
    <row r="4805" spans="1:31" x14ac:dyDescent="0.3">
      <c r="A4805">
        <v>2771374</v>
      </c>
      <c r="B4805">
        <v>1</v>
      </c>
      <c r="C4805" t="s">
        <v>80</v>
      </c>
      <c r="D4805" t="s">
        <v>97</v>
      </c>
      <c r="E4805" t="s">
        <v>170</v>
      </c>
      <c r="F4805" t="s">
        <v>10504</v>
      </c>
      <c r="G4805" t="s">
        <v>204</v>
      </c>
      <c r="H4805" t="s">
        <v>135</v>
      </c>
      <c r="I4805" t="s">
        <v>136</v>
      </c>
      <c r="J4805" t="s">
        <v>137</v>
      </c>
      <c r="K4805" t="s">
        <v>138</v>
      </c>
      <c r="L4805" t="s">
        <v>13431</v>
      </c>
      <c r="M4805" t="s">
        <v>13432</v>
      </c>
      <c r="N4805" s="26">
        <v>3.894722222</v>
      </c>
      <c r="O4805">
        <v>0</v>
      </c>
      <c r="P4805">
        <v>69</v>
      </c>
      <c r="Q4805">
        <v>0</v>
      </c>
      <c r="R4805">
        <v>0</v>
      </c>
      <c r="S4805">
        <v>0</v>
      </c>
      <c r="T4805">
        <v>31</v>
      </c>
      <c r="U4805">
        <v>0</v>
      </c>
      <c r="V4805">
        <v>0</v>
      </c>
      <c r="W4805" s="26">
        <v>0</v>
      </c>
      <c r="X4805" s="26">
        <v>88.993840232399279</v>
      </c>
      <c r="Y4805" s="26">
        <v>0</v>
      </c>
      <c r="Z4805" s="26">
        <v>0</v>
      </c>
      <c r="AA4805" s="26">
        <v>0</v>
      </c>
      <c r="AB4805" s="26">
        <v>238.33201285517538</v>
      </c>
      <c r="AC4805" s="26">
        <v>0</v>
      </c>
      <c r="AD4805" s="26">
        <v>0</v>
      </c>
      <c r="AE4805" s="26">
        <v>327.32585308757467</v>
      </c>
    </row>
    <row r="4806" spans="1:31" x14ac:dyDescent="0.3">
      <c r="A4806">
        <v>2771520</v>
      </c>
      <c r="B4806">
        <v>1</v>
      </c>
      <c r="C4806" t="s">
        <v>80</v>
      </c>
      <c r="D4806" t="s">
        <v>83</v>
      </c>
      <c r="E4806" t="s">
        <v>170</v>
      </c>
      <c r="F4806" t="s">
        <v>13433</v>
      </c>
      <c r="G4806" t="s">
        <v>287</v>
      </c>
      <c r="H4806" t="s">
        <v>135</v>
      </c>
      <c r="I4806" t="s">
        <v>136</v>
      </c>
      <c r="J4806" t="s">
        <v>3</v>
      </c>
      <c r="K4806" t="s">
        <v>138</v>
      </c>
      <c r="L4806" t="s">
        <v>13434</v>
      </c>
      <c r="M4806" t="s">
        <v>13435</v>
      </c>
      <c r="N4806" s="26">
        <v>1.281666666</v>
      </c>
      <c r="O4806">
        <v>0</v>
      </c>
      <c r="P4806">
        <v>2</v>
      </c>
      <c r="Q4806">
        <v>0</v>
      </c>
      <c r="R4806">
        <v>1</v>
      </c>
      <c r="S4806">
        <v>0</v>
      </c>
      <c r="T4806">
        <v>18</v>
      </c>
      <c r="U4806">
        <v>0</v>
      </c>
      <c r="V4806">
        <v>0</v>
      </c>
      <c r="W4806" s="26">
        <v>0</v>
      </c>
      <c r="X4806" s="26">
        <v>1.3773072698289974</v>
      </c>
      <c r="Y4806" s="26">
        <v>0</v>
      </c>
      <c r="Z4806" s="26">
        <v>0</v>
      </c>
      <c r="AA4806" s="26">
        <v>0</v>
      </c>
      <c r="AB4806" s="26">
        <v>104.71207529050157</v>
      </c>
      <c r="AC4806" s="26">
        <v>0</v>
      </c>
      <c r="AD4806" s="26">
        <v>0</v>
      </c>
      <c r="AE4806" s="26">
        <v>106.08938256033058</v>
      </c>
    </row>
    <row r="4807" spans="1:31" x14ac:dyDescent="0.3">
      <c r="A4807">
        <v>2771414</v>
      </c>
      <c r="B4807">
        <v>1</v>
      </c>
      <c r="C4807" t="s">
        <v>81</v>
      </c>
      <c r="D4807" t="s">
        <v>117</v>
      </c>
      <c r="E4807" t="s">
        <v>141</v>
      </c>
      <c r="F4807" t="s">
        <v>13436</v>
      </c>
      <c r="G4807" t="s">
        <v>143</v>
      </c>
      <c r="H4807" t="s">
        <v>135</v>
      </c>
      <c r="I4807" t="s">
        <v>136</v>
      </c>
      <c r="J4807" t="s">
        <v>137</v>
      </c>
      <c r="K4807" t="s">
        <v>138</v>
      </c>
      <c r="L4807" t="s">
        <v>13437</v>
      </c>
      <c r="M4807" t="s">
        <v>13438</v>
      </c>
      <c r="N4807" s="26">
        <v>2.2044444439999999</v>
      </c>
      <c r="O4807">
        <v>0</v>
      </c>
      <c r="P4807">
        <v>5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 s="26">
        <v>0</v>
      </c>
      <c r="X4807" s="26">
        <v>0</v>
      </c>
      <c r="Y4807" s="26">
        <v>0</v>
      </c>
      <c r="Z4807" s="26">
        <v>0</v>
      </c>
      <c r="AA4807" s="26">
        <v>0</v>
      </c>
      <c r="AB4807" s="26">
        <v>0</v>
      </c>
      <c r="AC4807" s="26">
        <v>0</v>
      </c>
      <c r="AD4807" s="26">
        <v>0</v>
      </c>
      <c r="AE4807" s="26">
        <v>0</v>
      </c>
    </row>
    <row r="4808" spans="1:31" x14ac:dyDescent="0.3">
      <c r="A4808">
        <v>2771560</v>
      </c>
      <c r="B4808">
        <v>1</v>
      </c>
      <c r="C4808" t="s">
        <v>80</v>
      </c>
      <c r="D4808" t="s">
        <v>98</v>
      </c>
      <c r="E4808" t="s">
        <v>157</v>
      </c>
      <c r="F4808" t="s">
        <v>13439</v>
      </c>
      <c r="G4808" t="s">
        <v>159</v>
      </c>
      <c r="H4808" t="s">
        <v>149</v>
      </c>
      <c r="I4808" t="s">
        <v>136</v>
      </c>
      <c r="J4808" t="s">
        <v>137</v>
      </c>
      <c r="K4808" t="s">
        <v>138</v>
      </c>
      <c r="L4808" t="s">
        <v>13440</v>
      </c>
      <c r="M4808" t="s">
        <v>13441</v>
      </c>
      <c r="N4808" s="26">
        <v>0.60138888800000001</v>
      </c>
      <c r="O4808">
        <v>0</v>
      </c>
      <c r="P4808">
        <v>217</v>
      </c>
      <c r="Q4808">
        <v>37</v>
      </c>
      <c r="R4808">
        <v>39</v>
      </c>
      <c r="S4808">
        <v>4</v>
      </c>
      <c r="T4808">
        <v>50</v>
      </c>
      <c r="U4808">
        <v>1</v>
      </c>
      <c r="V4808">
        <v>0</v>
      </c>
      <c r="W4808" s="26">
        <v>0</v>
      </c>
      <c r="X4808" s="26">
        <v>46.741278451200188</v>
      </c>
      <c r="Y4808" s="26">
        <v>11.93191692427439</v>
      </c>
      <c r="Z4808" s="26">
        <v>17.109314366454928</v>
      </c>
      <c r="AA4808" s="26">
        <v>1.0087617346320115</v>
      </c>
      <c r="AB4808" s="26">
        <v>50.57923455846489</v>
      </c>
      <c r="AC4808" s="26">
        <v>2.8584936064357982</v>
      </c>
      <c r="AD4808" s="26">
        <v>0</v>
      </c>
      <c r="AE4808" s="26">
        <v>130.2289996414622</v>
      </c>
    </row>
    <row r="4809" spans="1:31" x14ac:dyDescent="0.3">
      <c r="A4809">
        <v>2771311</v>
      </c>
      <c r="B4809">
        <v>1</v>
      </c>
      <c r="C4809" t="s">
        <v>80</v>
      </c>
      <c r="D4809" t="s">
        <v>93</v>
      </c>
      <c r="E4809" t="s">
        <v>141</v>
      </c>
      <c r="F4809" t="s">
        <v>13442</v>
      </c>
      <c r="G4809" t="s">
        <v>344</v>
      </c>
      <c r="H4809" t="s">
        <v>135</v>
      </c>
      <c r="I4809" t="s">
        <v>136</v>
      </c>
      <c r="J4809" t="s">
        <v>137</v>
      </c>
      <c r="K4809" t="s">
        <v>138</v>
      </c>
      <c r="L4809" t="s">
        <v>13443</v>
      </c>
      <c r="M4809" t="s">
        <v>13444</v>
      </c>
      <c r="N4809" s="26">
        <v>0.453333333</v>
      </c>
      <c r="O4809">
        <v>0</v>
      </c>
      <c r="P4809">
        <v>73</v>
      </c>
      <c r="Q4809">
        <v>0</v>
      </c>
      <c r="R4809">
        <v>15</v>
      </c>
      <c r="S4809">
        <v>0</v>
      </c>
      <c r="T4809">
        <v>16</v>
      </c>
      <c r="U4809">
        <v>0</v>
      </c>
      <c r="V4809">
        <v>0</v>
      </c>
      <c r="W4809" s="26">
        <v>0</v>
      </c>
      <c r="X4809" s="26">
        <v>0.6715265949048107</v>
      </c>
      <c r="Y4809" s="26">
        <v>0</v>
      </c>
      <c r="Z4809" s="26">
        <v>0</v>
      </c>
      <c r="AA4809" s="26">
        <v>0</v>
      </c>
      <c r="AB4809" s="26">
        <v>9.5954350647294202</v>
      </c>
      <c r="AC4809" s="26">
        <v>0</v>
      </c>
      <c r="AD4809" s="26">
        <v>0</v>
      </c>
      <c r="AE4809" s="26">
        <v>10.26696165963423</v>
      </c>
    </row>
    <row r="4810" spans="1:31" x14ac:dyDescent="0.3">
      <c r="A4810">
        <v>2771806</v>
      </c>
      <c r="B4810">
        <v>1</v>
      </c>
      <c r="C4810" t="s">
        <v>81</v>
      </c>
      <c r="D4810" t="s">
        <v>118</v>
      </c>
      <c r="E4810" t="s">
        <v>170</v>
      </c>
      <c r="F4810" t="s">
        <v>9091</v>
      </c>
      <c r="G4810" t="s">
        <v>143</v>
      </c>
      <c r="H4810" t="s">
        <v>135</v>
      </c>
      <c r="I4810" t="s">
        <v>136</v>
      </c>
      <c r="J4810" t="s">
        <v>137</v>
      </c>
      <c r="K4810" t="s">
        <v>138</v>
      </c>
      <c r="L4810" t="s">
        <v>13445</v>
      </c>
      <c r="M4810" t="s">
        <v>13446</v>
      </c>
      <c r="N4810" s="26">
        <v>0.37944444399999999</v>
      </c>
      <c r="O4810">
        <v>0</v>
      </c>
      <c r="P4810">
        <v>97</v>
      </c>
      <c r="Q4810">
        <v>0</v>
      </c>
      <c r="R4810">
        <v>2</v>
      </c>
      <c r="S4810">
        <v>0</v>
      </c>
      <c r="T4810">
        <v>20</v>
      </c>
      <c r="U4810">
        <v>0</v>
      </c>
      <c r="V4810">
        <v>0</v>
      </c>
      <c r="W4810" s="26">
        <v>0</v>
      </c>
      <c r="X4810" s="26">
        <v>9.8896939352022848</v>
      </c>
      <c r="Y4810" s="26">
        <v>0</v>
      </c>
      <c r="Z4810" s="26">
        <v>0</v>
      </c>
      <c r="AA4810" s="26">
        <v>0</v>
      </c>
      <c r="AB4810" s="26">
        <v>3.6955807203306157</v>
      </c>
      <c r="AC4810" s="26">
        <v>0</v>
      </c>
      <c r="AD4810" s="26">
        <v>0</v>
      </c>
      <c r="AE4810" s="26">
        <v>13.585274655532901</v>
      </c>
    </row>
    <row r="4811" spans="1:31" x14ac:dyDescent="0.3">
      <c r="A4811">
        <v>2771786</v>
      </c>
      <c r="B4811">
        <v>1</v>
      </c>
      <c r="C4811" t="s">
        <v>80</v>
      </c>
      <c r="D4811" t="s">
        <v>97</v>
      </c>
      <c r="E4811" t="s">
        <v>132</v>
      </c>
      <c r="F4811" t="s">
        <v>13447</v>
      </c>
      <c r="G4811" t="s">
        <v>197</v>
      </c>
      <c r="H4811" t="s">
        <v>135</v>
      </c>
      <c r="I4811" t="s">
        <v>136</v>
      </c>
      <c r="J4811" t="s">
        <v>137</v>
      </c>
      <c r="K4811" t="s">
        <v>138</v>
      </c>
      <c r="L4811" t="s">
        <v>13448</v>
      </c>
      <c r="M4811" t="s">
        <v>13449</v>
      </c>
      <c r="N4811" s="26">
        <v>4.9705555549999998</v>
      </c>
      <c r="O4811">
        <v>0</v>
      </c>
      <c r="P4811">
        <v>1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W4811" s="26">
        <v>0</v>
      </c>
      <c r="X4811" s="26">
        <v>5.3717642181276606</v>
      </c>
      <c r="Y4811" s="26">
        <v>0</v>
      </c>
      <c r="Z4811" s="26">
        <v>0</v>
      </c>
      <c r="AA4811" s="26">
        <v>0</v>
      </c>
      <c r="AB4811" s="26">
        <v>0</v>
      </c>
      <c r="AC4811" s="26">
        <v>0</v>
      </c>
      <c r="AD4811" s="26">
        <v>0</v>
      </c>
      <c r="AE4811" s="26">
        <v>5.3717642181276606</v>
      </c>
    </row>
    <row r="4812" spans="1:31" x14ac:dyDescent="0.3">
      <c r="A4812">
        <v>2771500</v>
      </c>
      <c r="B4812">
        <v>1</v>
      </c>
      <c r="C4812" t="s">
        <v>80</v>
      </c>
      <c r="D4812" t="s">
        <v>98</v>
      </c>
      <c r="E4812" t="s">
        <v>170</v>
      </c>
      <c r="F4812" t="s">
        <v>13450</v>
      </c>
      <c r="G4812" t="s">
        <v>143</v>
      </c>
      <c r="H4812" t="s">
        <v>135</v>
      </c>
      <c r="I4812" t="s">
        <v>136</v>
      </c>
      <c r="J4812" t="s">
        <v>137</v>
      </c>
      <c r="K4812" t="s">
        <v>138</v>
      </c>
      <c r="L4812" t="s">
        <v>13451</v>
      </c>
      <c r="M4812" t="s">
        <v>13452</v>
      </c>
      <c r="N4812" s="26">
        <v>3.1363888879999999</v>
      </c>
      <c r="O4812">
        <v>0</v>
      </c>
      <c r="P4812">
        <v>35</v>
      </c>
      <c r="Q4812">
        <v>0</v>
      </c>
      <c r="R4812">
        <v>50</v>
      </c>
      <c r="S4812">
        <v>0</v>
      </c>
      <c r="T4812">
        <v>14</v>
      </c>
      <c r="U4812">
        <v>0</v>
      </c>
      <c r="V4812">
        <v>0</v>
      </c>
      <c r="W4812" s="26">
        <v>0</v>
      </c>
      <c r="X4812" s="26">
        <v>30.778019849096022</v>
      </c>
      <c r="Y4812" s="26">
        <v>0</v>
      </c>
      <c r="Z4812" s="26">
        <v>67.549339475557758</v>
      </c>
      <c r="AA4812" s="26">
        <v>0</v>
      </c>
      <c r="AB4812" s="26">
        <v>27.067171549643259</v>
      </c>
      <c r="AC4812" s="26">
        <v>0</v>
      </c>
      <c r="AD4812" s="26">
        <v>0</v>
      </c>
      <c r="AE4812" s="26">
        <v>125.39453087429705</v>
      </c>
    </row>
    <row r="4813" spans="1:31" x14ac:dyDescent="0.3">
      <c r="A4813">
        <v>2771623</v>
      </c>
      <c r="B4813">
        <v>1</v>
      </c>
      <c r="C4813" t="s">
        <v>80</v>
      </c>
      <c r="D4813" t="s">
        <v>83</v>
      </c>
      <c r="E4813" t="s">
        <v>152</v>
      </c>
      <c r="F4813" t="s">
        <v>13453</v>
      </c>
      <c r="G4813" t="s">
        <v>159</v>
      </c>
      <c r="H4813" t="s">
        <v>149</v>
      </c>
      <c r="I4813" t="s">
        <v>136</v>
      </c>
      <c r="J4813" t="s">
        <v>137</v>
      </c>
      <c r="K4813" t="s">
        <v>138</v>
      </c>
      <c r="L4813" t="s">
        <v>13454</v>
      </c>
      <c r="M4813" t="s">
        <v>13455</v>
      </c>
      <c r="N4813" s="26">
        <v>0.16527777699999999</v>
      </c>
      <c r="O4813">
        <v>0</v>
      </c>
      <c r="P4813">
        <v>0</v>
      </c>
      <c r="Q4813">
        <v>0</v>
      </c>
      <c r="R4813">
        <v>0</v>
      </c>
      <c r="S4813">
        <v>4</v>
      </c>
      <c r="T4813">
        <v>0</v>
      </c>
      <c r="U4813">
        <v>5</v>
      </c>
      <c r="V4813">
        <v>0</v>
      </c>
      <c r="W4813" s="26">
        <v>0</v>
      </c>
      <c r="X4813" s="26">
        <v>0</v>
      </c>
      <c r="Y4813" s="26">
        <v>0</v>
      </c>
      <c r="Z4813" s="26">
        <v>0</v>
      </c>
      <c r="AA4813" s="26">
        <v>6.8341957096753081</v>
      </c>
      <c r="AB4813" s="26">
        <v>0</v>
      </c>
      <c r="AC4813" s="26">
        <v>71.782404771635854</v>
      </c>
      <c r="AD4813" s="26">
        <v>0</v>
      </c>
      <c r="AE4813" s="26">
        <v>78.616600481311167</v>
      </c>
    </row>
    <row r="4814" spans="1:31" x14ac:dyDescent="0.3">
      <c r="A4814">
        <v>2771686</v>
      </c>
      <c r="B4814">
        <v>1</v>
      </c>
      <c r="C4814" t="s">
        <v>80</v>
      </c>
      <c r="D4814" t="s">
        <v>97</v>
      </c>
      <c r="E4814" t="s">
        <v>152</v>
      </c>
      <c r="F4814" t="s">
        <v>13456</v>
      </c>
      <c r="G4814" t="s">
        <v>159</v>
      </c>
      <c r="H4814" t="s">
        <v>149</v>
      </c>
      <c r="I4814" t="s">
        <v>136</v>
      </c>
      <c r="J4814" t="s">
        <v>137</v>
      </c>
      <c r="K4814" t="s">
        <v>138</v>
      </c>
      <c r="L4814" t="s">
        <v>13457</v>
      </c>
      <c r="M4814" t="s">
        <v>13458</v>
      </c>
      <c r="N4814" s="26">
        <v>4.403611111</v>
      </c>
      <c r="O4814">
        <v>0</v>
      </c>
      <c r="P4814">
        <v>44</v>
      </c>
      <c r="Q4814">
        <v>0</v>
      </c>
      <c r="R4814">
        <v>0</v>
      </c>
      <c r="S4814">
        <v>0</v>
      </c>
      <c r="T4814">
        <v>4</v>
      </c>
      <c r="U4814">
        <v>0</v>
      </c>
      <c r="V4814">
        <v>0</v>
      </c>
      <c r="W4814" s="26">
        <v>0</v>
      </c>
      <c r="X4814" s="26">
        <v>948.0998163952936</v>
      </c>
      <c r="Y4814" s="26">
        <v>0</v>
      </c>
      <c r="Z4814" s="26">
        <v>0</v>
      </c>
      <c r="AA4814" s="26">
        <v>0</v>
      </c>
      <c r="AB4814" s="26">
        <v>31.49084285020562</v>
      </c>
      <c r="AC4814" s="26">
        <v>0</v>
      </c>
      <c r="AD4814" s="26">
        <v>0</v>
      </c>
      <c r="AE4814" s="26">
        <v>979.59065924549918</v>
      </c>
    </row>
    <row r="4815" spans="1:31" x14ac:dyDescent="0.3">
      <c r="A4815">
        <v>2771331</v>
      </c>
      <c r="B4815">
        <v>1</v>
      </c>
      <c r="C4815" t="s">
        <v>81</v>
      </c>
      <c r="D4815" t="s">
        <v>113</v>
      </c>
      <c r="E4815" t="s">
        <v>157</v>
      </c>
      <c r="F4815" t="s">
        <v>13459</v>
      </c>
      <c r="G4815" t="s">
        <v>159</v>
      </c>
      <c r="H4815" t="s">
        <v>149</v>
      </c>
      <c r="I4815" t="s">
        <v>136</v>
      </c>
      <c r="J4815" t="s">
        <v>137</v>
      </c>
      <c r="K4815" t="s">
        <v>138</v>
      </c>
      <c r="L4815" t="s">
        <v>13460</v>
      </c>
      <c r="M4815" t="s">
        <v>13461</v>
      </c>
      <c r="N4815" s="26">
        <v>0.463888888</v>
      </c>
      <c r="O4815">
        <v>0</v>
      </c>
      <c r="P4815">
        <v>949</v>
      </c>
      <c r="Q4815">
        <v>0</v>
      </c>
      <c r="R4815">
        <v>4</v>
      </c>
      <c r="S4815">
        <v>1</v>
      </c>
      <c r="T4815">
        <v>93</v>
      </c>
      <c r="U4815">
        <v>1</v>
      </c>
      <c r="V4815">
        <v>0</v>
      </c>
      <c r="W4815" s="26">
        <v>0</v>
      </c>
      <c r="X4815" s="26">
        <v>105.96434383855633</v>
      </c>
      <c r="Y4815" s="26">
        <v>0</v>
      </c>
      <c r="Z4815" s="26">
        <v>1.34307620896125E-2</v>
      </c>
      <c r="AA4815" s="26">
        <v>0</v>
      </c>
      <c r="AB4815" s="26">
        <v>54.962509756844682</v>
      </c>
      <c r="AC4815" s="26">
        <v>323.96131831275176</v>
      </c>
      <c r="AD4815" s="26">
        <v>0</v>
      </c>
      <c r="AE4815" s="26">
        <v>484.90160267024237</v>
      </c>
    </row>
    <row r="4816" spans="1:31" x14ac:dyDescent="0.3">
      <c r="A4816">
        <v>2771245</v>
      </c>
      <c r="B4816">
        <v>1</v>
      </c>
      <c r="C4816" t="s">
        <v>80</v>
      </c>
      <c r="D4816" t="s">
        <v>103</v>
      </c>
      <c r="E4816" t="s">
        <v>170</v>
      </c>
      <c r="F4816" t="s">
        <v>13462</v>
      </c>
      <c r="G4816" t="s">
        <v>458</v>
      </c>
      <c r="H4816" t="s">
        <v>135</v>
      </c>
      <c r="I4816" t="s">
        <v>136</v>
      </c>
      <c r="J4816" t="s">
        <v>137</v>
      </c>
      <c r="K4816" t="s">
        <v>138</v>
      </c>
      <c r="L4816" t="s">
        <v>13463</v>
      </c>
      <c r="M4816" t="s">
        <v>13386</v>
      </c>
      <c r="N4816" s="26">
        <v>1.8075000000000001</v>
      </c>
      <c r="O4816">
        <v>0</v>
      </c>
      <c r="P4816">
        <v>120</v>
      </c>
      <c r="Q4816">
        <v>0</v>
      </c>
      <c r="R4816">
        <v>2</v>
      </c>
      <c r="S4816">
        <v>0</v>
      </c>
      <c r="T4816">
        <v>10</v>
      </c>
      <c r="U4816">
        <v>0</v>
      </c>
      <c r="V4816">
        <v>0</v>
      </c>
      <c r="W4816" s="26">
        <v>0</v>
      </c>
      <c r="X4816" s="26">
        <v>42.858979504655615</v>
      </c>
      <c r="Y4816" s="26">
        <v>0</v>
      </c>
      <c r="Z4816" s="26">
        <v>0.1379973466452625</v>
      </c>
      <c r="AA4816" s="26">
        <v>0</v>
      </c>
      <c r="AB4816" s="26">
        <v>28.444974519092689</v>
      </c>
      <c r="AC4816" s="26">
        <v>0</v>
      </c>
      <c r="AD4816" s="26">
        <v>0</v>
      </c>
      <c r="AE4816" s="26">
        <v>71.441951370393568</v>
      </c>
    </row>
    <row r="4817" spans="1:31" x14ac:dyDescent="0.3">
      <c r="A4817">
        <v>2771139</v>
      </c>
      <c r="B4817">
        <v>1</v>
      </c>
      <c r="C4817" t="s">
        <v>80</v>
      </c>
      <c r="D4817" t="s">
        <v>105</v>
      </c>
      <c r="E4817" t="s">
        <v>146</v>
      </c>
      <c r="F4817" t="s">
        <v>13464</v>
      </c>
      <c r="G4817" t="s">
        <v>143</v>
      </c>
      <c r="H4817" t="s">
        <v>149</v>
      </c>
      <c r="I4817" t="s">
        <v>136</v>
      </c>
      <c r="J4817" t="s">
        <v>137</v>
      </c>
      <c r="K4817" t="s">
        <v>138</v>
      </c>
      <c r="L4817" t="s">
        <v>13465</v>
      </c>
      <c r="M4817" t="s">
        <v>13466</v>
      </c>
      <c r="N4817" s="26">
        <v>8.8888887999999999E-2</v>
      </c>
      <c r="O4817">
        <v>0</v>
      </c>
      <c r="P4817">
        <v>1405</v>
      </c>
      <c r="Q4817">
        <v>0</v>
      </c>
      <c r="R4817">
        <v>0</v>
      </c>
      <c r="S4817">
        <v>0</v>
      </c>
      <c r="T4817">
        <v>266</v>
      </c>
      <c r="U4817">
        <v>0</v>
      </c>
      <c r="V4817">
        <v>0</v>
      </c>
      <c r="W4817" s="26">
        <v>0</v>
      </c>
      <c r="X4817" s="26">
        <v>24.435977903717578</v>
      </c>
      <c r="Y4817" s="26">
        <v>0</v>
      </c>
      <c r="Z4817" s="26">
        <v>0</v>
      </c>
      <c r="AA4817" s="26">
        <v>0</v>
      </c>
      <c r="AB4817" s="26">
        <v>9.4645618228124473</v>
      </c>
      <c r="AC4817" s="26">
        <v>0</v>
      </c>
      <c r="AD4817" s="26">
        <v>0</v>
      </c>
      <c r="AE4817" s="26">
        <v>33.900539726530027</v>
      </c>
    </row>
    <row r="4818" spans="1:31" x14ac:dyDescent="0.3">
      <c r="A4818">
        <v>2771288</v>
      </c>
      <c r="B4818">
        <v>1</v>
      </c>
      <c r="C4818" t="s">
        <v>80</v>
      </c>
      <c r="D4818" t="s">
        <v>103</v>
      </c>
      <c r="E4818" t="s">
        <v>175</v>
      </c>
      <c r="F4818" t="s">
        <v>10807</v>
      </c>
      <c r="G4818" t="s">
        <v>159</v>
      </c>
      <c r="H4818" t="s">
        <v>149</v>
      </c>
      <c r="I4818" t="s">
        <v>136</v>
      </c>
      <c r="J4818" t="s">
        <v>137</v>
      </c>
      <c r="K4818" t="s">
        <v>138</v>
      </c>
      <c r="L4818" t="s">
        <v>13467</v>
      </c>
      <c r="M4818" t="s">
        <v>13468</v>
      </c>
      <c r="N4818" s="26">
        <v>0.14249999999999999</v>
      </c>
      <c r="O4818">
        <v>3</v>
      </c>
      <c r="P4818">
        <v>474</v>
      </c>
      <c r="Q4818">
        <v>124</v>
      </c>
      <c r="R4818">
        <v>21</v>
      </c>
      <c r="S4818">
        <v>34</v>
      </c>
      <c r="T4818">
        <v>37</v>
      </c>
      <c r="U4818">
        <v>1</v>
      </c>
      <c r="V4818">
        <v>0</v>
      </c>
      <c r="W4818" s="26">
        <v>0.16814736484722506</v>
      </c>
      <c r="X4818" s="26">
        <v>14.040613407047761</v>
      </c>
      <c r="Y4818" s="26">
        <v>24.14455973664808</v>
      </c>
      <c r="Z4818" s="26">
        <v>0.25545716045935202</v>
      </c>
      <c r="AA4818" s="26">
        <v>18.687819658453432</v>
      </c>
      <c r="AB4818" s="26">
        <v>3.9782162284231162</v>
      </c>
      <c r="AC4818" s="26">
        <v>49.106286753878024</v>
      </c>
      <c r="AD4818" s="26">
        <v>0</v>
      </c>
      <c r="AE4818" s="26">
        <v>110.38110030975699</v>
      </c>
    </row>
    <row r="4819" spans="1:31" x14ac:dyDescent="0.3">
      <c r="A4819">
        <v>2771586</v>
      </c>
      <c r="B4819">
        <v>1</v>
      </c>
      <c r="C4819" t="s">
        <v>80</v>
      </c>
      <c r="D4819" t="s">
        <v>105</v>
      </c>
      <c r="E4819" t="s">
        <v>157</v>
      </c>
      <c r="F4819" t="s">
        <v>4682</v>
      </c>
      <c r="G4819" t="s">
        <v>159</v>
      </c>
      <c r="H4819" t="s">
        <v>149</v>
      </c>
      <c r="I4819" t="s">
        <v>136</v>
      </c>
      <c r="J4819" t="s">
        <v>137</v>
      </c>
      <c r="K4819" t="s">
        <v>138</v>
      </c>
      <c r="L4819" t="s">
        <v>13469</v>
      </c>
      <c r="M4819" t="s">
        <v>13470</v>
      </c>
      <c r="N4819" s="26">
        <v>0.1</v>
      </c>
      <c r="O4819">
        <v>4</v>
      </c>
      <c r="P4819">
        <v>12</v>
      </c>
      <c r="Q4819">
        <v>6</v>
      </c>
      <c r="R4819">
        <v>4</v>
      </c>
      <c r="S4819">
        <v>31</v>
      </c>
      <c r="T4819">
        <v>131</v>
      </c>
      <c r="U4819">
        <v>14</v>
      </c>
      <c r="V4819">
        <v>22</v>
      </c>
      <c r="W4819" s="26">
        <v>1.2009511004899203</v>
      </c>
      <c r="X4819" s="26">
        <v>0.97978161211655024</v>
      </c>
      <c r="Y4819" s="26">
        <v>0.77884063182644014</v>
      </c>
      <c r="Z4819" s="26">
        <v>1.4679886912075202</v>
      </c>
      <c r="AA4819" s="26">
        <v>32.061580503527075</v>
      </c>
      <c r="AB4819" s="26">
        <v>33.385429870149252</v>
      </c>
      <c r="AC4819" s="26">
        <v>269.71899698829162</v>
      </c>
      <c r="AD4819" s="26">
        <v>61.234983401946018</v>
      </c>
      <c r="AE4819" s="26">
        <v>400.82855279955436</v>
      </c>
    </row>
    <row r="4820" spans="1:31" x14ac:dyDescent="0.3">
      <c r="A4820">
        <v>2771563</v>
      </c>
      <c r="B4820">
        <v>1</v>
      </c>
      <c r="C4820" t="s">
        <v>80</v>
      </c>
      <c r="D4820" t="s">
        <v>103</v>
      </c>
      <c r="E4820" t="s">
        <v>132</v>
      </c>
      <c r="F4820" t="s">
        <v>13471</v>
      </c>
      <c r="G4820" t="s">
        <v>134</v>
      </c>
      <c r="H4820" t="s">
        <v>135</v>
      </c>
      <c r="I4820" t="s">
        <v>136</v>
      </c>
      <c r="J4820" t="s">
        <v>137</v>
      </c>
      <c r="K4820" t="s">
        <v>138</v>
      </c>
      <c r="L4820" t="s">
        <v>13472</v>
      </c>
      <c r="M4820" t="s">
        <v>13473</v>
      </c>
      <c r="N4820" s="26">
        <v>2.773055555</v>
      </c>
      <c r="O4820">
        <v>0</v>
      </c>
      <c r="P4820">
        <v>6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W4820" s="26">
        <v>0</v>
      </c>
      <c r="X4820" s="26">
        <v>2.3428210310544877</v>
      </c>
      <c r="Y4820" s="26">
        <v>0</v>
      </c>
      <c r="Z4820" s="26">
        <v>0</v>
      </c>
      <c r="AA4820" s="26">
        <v>0</v>
      </c>
      <c r="AB4820" s="26">
        <v>0</v>
      </c>
      <c r="AC4820" s="26">
        <v>0</v>
      </c>
      <c r="AD4820" s="26">
        <v>0</v>
      </c>
      <c r="AE4820" s="26">
        <v>2.3428210310544877</v>
      </c>
    </row>
    <row r="4821" spans="1:31" x14ac:dyDescent="0.3">
      <c r="A4821">
        <v>2771231</v>
      </c>
      <c r="B4821">
        <v>1</v>
      </c>
      <c r="C4821" t="s">
        <v>81</v>
      </c>
      <c r="D4821" t="s">
        <v>123</v>
      </c>
      <c r="E4821" t="s">
        <v>141</v>
      </c>
      <c r="F4821" t="s">
        <v>3377</v>
      </c>
      <c r="G4821" t="s">
        <v>186</v>
      </c>
      <c r="H4821" t="s">
        <v>135</v>
      </c>
      <c r="I4821" t="s">
        <v>136</v>
      </c>
      <c r="J4821" t="s">
        <v>137</v>
      </c>
      <c r="K4821" t="s">
        <v>187</v>
      </c>
      <c r="L4821" t="s">
        <v>13474</v>
      </c>
      <c r="M4821" t="s">
        <v>13475</v>
      </c>
      <c r="N4821" s="26">
        <v>6.6783333330000003</v>
      </c>
      <c r="O4821">
        <v>0</v>
      </c>
      <c r="P4821">
        <v>192</v>
      </c>
      <c r="Q4821">
        <v>0</v>
      </c>
      <c r="R4821">
        <v>12</v>
      </c>
      <c r="S4821">
        <v>0</v>
      </c>
      <c r="T4821">
        <v>13</v>
      </c>
      <c r="U4821">
        <v>0</v>
      </c>
      <c r="V4821">
        <v>0</v>
      </c>
      <c r="W4821" s="26">
        <v>0</v>
      </c>
      <c r="X4821" s="26">
        <v>184.27441717604455</v>
      </c>
      <c r="Y4821" s="26">
        <v>0</v>
      </c>
      <c r="Z4821" s="26">
        <v>9.8137098150253763</v>
      </c>
      <c r="AA4821" s="26">
        <v>0</v>
      </c>
      <c r="AB4821" s="26">
        <v>21.75106166359333</v>
      </c>
      <c r="AC4821" s="26">
        <v>0</v>
      </c>
      <c r="AD4821" s="26">
        <v>0</v>
      </c>
      <c r="AE4821" s="26">
        <v>215.83918865466327</v>
      </c>
    </row>
    <row r="4822" spans="1:31" x14ac:dyDescent="0.3">
      <c r="A4822">
        <v>2771317</v>
      </c>
      <c r="B4822">
        <v>1</v>
      </c>
      <c r="C4822" t="s">
        <v>80</v>
      </c>
      <c r="D4822" t="s">
        <v>105</v>
      </c>
      <c r="E4822" t="s">
        <v>157</v>
      </c>
      <c r="F4822" t="s">
        <v>9862</v>
      </c>
      <c r="G4822" t="s">
        <v>186</v>
      </c>
      <c r="H4822" t="s">
        <v>149</v>
      </c>
      <c r="I4822" t="s">
        <v>136</v>
      </c>
      <c r="J4822" t="s">
        <v>137</v>
      </c>
      <c r="K4822" t="s">
        <v>187</v>
      </c>
      <c r="L4822" t="s">
        <v>13476</v>
      </c>
      <c r="M4822" t="s">
        <v>13477</v>
      </c>
      <c r="N4822" s="26">
        <v>4.46</v>
      </c>
      <c r="O4822">
        <v>0</v>
      </c>
      <c r="P4822">
        <v>1410</v>
      </c>
      <c r="Q4822">
        <v>0</v>
      </c>
      <c r="R4822">
        <v>18</v>
      </c>
      <c r="S4822">
        <v>8</v>
      </c>
      <c r="T4822">
        <v>34</v>
      </c>
      <c r="U4822">
        <v>6</v>
      </c>
      <c r="V4822">
        <v>0</v>
      </c>
      <c r="W4822" s="26">
        <v>0</v>
      </c>
      <c r="X4822" s="26">
        <v>1677.7492958592493</v>
      </c>
      <c r="Y4822" s="26">
        <v>0</v>
      </c>
      <c r="Z4822" s="26">
        <v>10.993438806005347</v>
      </c>
      <c r="AA4822" s="26">
        <v>662.59488135297761</v>
      </c>
      <c r="AB4822" s="26">
        <v>298.44959725852914</v>
      </c>
      <c r="AC4822" s="26">
        <v>1894.832029061693</v>
      </c>
      <c r="AD4822" s="26">
        <v>0</v>
      </c>
      <c r="AE4822" s="26">
        <v>4544.6192423384546</v>
      </c>
    </row>
    <row r="4823" spans="1:31" x14ac:dyDescent="0.3">
      <c r="A4823">
        <v>2771168</v>
      </c>
      <c r="B4823">
        <v>1</v>
      </c>
      <c r="C4823" t="s">
        <v>81</v>
      </c>
      <c r="D4823" t="s">
        <v>118</v>
      </c>
      <c r="E4823" t="s">
        <v>170</v>
      </c>
      <c r="F4823" t="s">
        <v>7791</v>
      </c>
      <c r="G4823" t="s">
        <v>204</v>
      </c>
      <c r="H4823" t="s">
        <v>135</v>
      </c>
      <c r="I4823" t="s">
        <v>136</v>
      </c>
      <c r="J4823" t="s">
        <v>137</v>
      </c>
      <c r="K4823" t="s">
        <v>138</v>
      </c>
      <c r="L4823" t="s">
        <v>13478</v>
      </c>
      <c r="M4823" t="s">
        <v>13479</v>
      </c>
      <c r="N4823" s="26">
        <v>3.2933333330000001</v>
      </c>
      <c r="O4823">
        <v>0</v>
      </c>
      <c r="P4823">
        <v>31</v>
      </c>
      <c r="Q4823">
        <v>0</v>
      </c>
      <c r="R4823">
        <v>1</v>
      </c>
      <c r="S4823">
        <v>0</v>
      </c>
      <c r="T4823">
        <v>4</v>
      </c>
      <c r="U4823">
        <v>0</v>
      </c>
      <c r="V4823">
        <v>0</v>
      </c>
      <c r="W4823" s="26">
        <v>0</v>
      </c>
      <c r="X4823" s="26">
        <v>18.894500957545734</v>
      </c>
      <c r="Y4823" s="26">
        <v>0</v>
      </c>
      <c r="Z4823" s="26">
        <v>10.223011022474356</v>
      </c>
      <c r="AA4823" s="26">
        <v>0</v>
      </c>
      <c r="AB4823" s="26">
        <v>0.15205015233078711</v>
      </c>
      <c r="AC4823" s="26">
        <v>0</v>
      </c>
      <c r="AD4823" s="26">
        <v>0</v>
      </c>
      <c r="AE4823" s="26">
        <v>29.269562132350877</v>
      </c>
    </row>
    <row r="4824" spans="1:31" x14ac:dyDescent="0.3">
      <c r="A4824">
        <v>2771901</v>
      </c>
      <c r="B4824">
        <v>1</v>
      </c>
      <c r="C4824" t="s">
        <v>80</v>
      </c>
      <c r="D4824" t="s">
        <v>111</v>
      </c>
      <c r="E4824" t="s">
        <v>166</v>
      </c>
      <c r="F4824" t="s">
        <v>10048</v>
      </c>
      <c r="G4824" t="s">
        <v>204</v>
      </c>
      <c r="H4824" t="s">
        <v>135</v>
      </c>
      <c r="I4824" t="s">
        <v>136</v>
      </c>
      <c r="J4824" t="s">
        <v>137</v>
      </c>
      <c r="K4824" t="s">
        <v>138</v>
      </c>
      <c r="L4824" t="s">
        <v>13480</v>
      </c>
      <c r="M4824" t="s">
        <v>13481</v>
      </c>
      <c r="N4824" s="26">
        <v>1.0375000000000001</v>
      </c>
      <c r="O4824">
        <v>0</v>
      </c>
      <c r="P4824">
        <v>176</v>
      </c>
      <c r="Q4824">
        <v>0</v>
      </c>
      <c r="R4824">
        <v>0</v>
      </c>
      <c r="S4824">
        <v>0</v>
      </c>
      <c r="T4824">
        <v>3</v>
      </c>
      <c r="U4824">
        <v>0</v>
      </c>
      <c r="V4824">
        <v>0</v>
      </c>
      <c r="W4824" s="26">
        <v>0</v>
      </c>
      <c r="X4824" s="26">
        <v>35.747160754020463</v>
      </c>
      <c r="Y4824" s="26">
        <v>0</v>
      </c>
      <c r="Z4824" s="26">
        <v>0</v>
      </c>
      <c r="AA4824" s="26">
        <v>0</v>
      </c>
      <c r="AB4824" s="26">
        <v>0.36367776305967375</v>
      </c>
      <c r="AC4824" s="26">
        <v>0</v>
      </c>
      <c r="AD4824" s="26">
        <v>0</v>
      </c>
      <c r="AE4824" s="26">
        <v>36.11083851708014</v>
      </c>
    </row>
    <row r="4825" spans="1:31" x14ac:dyDescent="0.3">
      <c r="A4825">
        <v>2771755</v>
      </c>
      <c r="B4825">
        <v>1</v>
      </c>
      <c r="C4825" t="s">
        <v>80</v>
      </c>
      <c r="D4825" t="s">
        <v>106</v>
      </c>
      <c r="E4825" t="s">
        <v>157</v>
      </c>
      <c r="F4825" t="s">
        <v>5480</v>
      </c>
      <c r="G4825" t="s">
        <v>159</v>
      </c>
      <c r="H4825" t="s">
        <v>149</v>
      </c>
      <c r="I4825" t="s">
        <v>136</v>
      </c>
      <c r="J4825" t="s">
        <v>137</v>
      </c>
      <c r="K4825" t="s">
        <v>138</v>
      </c>
      <c r="L4825" t="s">
        <v>13482</v>
      </c>
      <c r="M4825" t="s">
        <v>13483</v>
      </c>
      <c r="N4825" s="26">
        <v>5.9722221999999998E-2</v>
      </c>
      <c r="O4825">
        <v>2</v>
      </c>
      <c r="P4825">
        <v>4</v>
      </c>
      <c r="Q4825">
        <v>67</v>
      </c>
      <c r="R4825">
        <v>344</v>
      </c>
      <c r="S4825">
        <v>27</v>
      </c>
      <c r="T4825">
        <v>61</v>
      </c>
      <c r="U4825">
        <v>0</v>
      </c>
      <c r="V4825">
        <v>0</v>
      </c>
      <c r="W4825" s="26">
        <v>4.4680301480301665E-2</v>
      </c>
      <c r="X4825" s="26">
        <v>8.3278445821229174E-2</v>
      </c>
      <c r="Y4825" s="26">
        <v>21.753842058175501</v>
      </c>
      <c r="Z4825" s="26">
        <v>1.8972141193751126</v>
      </c>
      <c r="AA4825" s="26">
        <v>1.9891304210968577</v>
      </c>
      <c r="AB4825" s="26">
        <v>0.8108035733964738</v>
      </c>
      <c r="AC4825" s="26">
        <v>0</v>
      </c>
      <c r="AD4825" s="26">
        <v>0</v>
      </c>
      <c r="AE4825" s="26">
        <v>26.578948919345475</v>
      </c>
    </row>
    <row r="4826" spans="1:31" x14ac:dyDescent="0.3">
      <c r="A4826">
        <v>2771360</v>
      </c>
      <c r="B4826">
        <v>1</v>
      </c>
      <c r="C4826" t="s">
        <v>80</v>
      </c>
      <c r="D4826" t="s">
        <v>106</v>
      </c>
      <c r="E4826" t="s">
        <v>157</v>
      </c>
      <c r="F4826" t="s">
        <v>13484</v>
      </c>
      <c r="G4826" t="s">
        <v>159</v>
      </c>
      <c r="H4826" t="s">
        <v>149</v>
      </c>
      <c r="I4826" t="s">
        <v>136</v>
      </c>
      <c r="J4826" t="s">
        <v>137</v>
      </c>
      <c r="K4826" t="s">
        <v>138</v>
      </c>
      <c r="L4826" t="s">
        <v>13485</v>
      </c>
      <c r="M4826" t="s">
        <v>13486</v>
      </c>
      <c r="N4826" s="26">
        <v>9.8888887999999994E-2</v>
      </c>
      <c r="O4826">
        <v>0</v>
      </c>
      <c r="P4826">
        <v>8</v>
      </c>
      <c r="Q4826">
        <v>32</v>
      </c>
      <c r="R4826">
        <v>74</v>
      </c>
      <c r="S4826">
        <v>9</v>
      </c>
      <c r="T4826">
        <v>19</v>
      </c>
      <c r="U4826">
        <v>3</v>
      </c>
      <c r="V4826">
        <v>0</v>
      </c>
      <c r="W4826" s="26">
        <v>0</v>
      </c>
      <c r="X4826" s="26">
        <v>4.8613348273429335E-2</v>
      </c>
      <c r="Y4826" s="26">
        <v>2.2068942373228388</v>
      </c>
      <c r="Z4826" s="26">
        <v>3.2222940761372962</v>
      </c>
      <c r="AA4826" s="26">
        <v>8.6146263155267082</v>
      </c>
      <c r="AB4826" s="26">
        <v>0</v>
      </c>
      <c r="AC4826" s="26">
        <v>22.863984548927366</v>
      </c>
      <c r="AD4826" s="26">
        <v>0</v>
      </c>
      <c r="AE4826" s="26">
        <v>36.956412526187634</v>
      </c>
    </row>
    <row r="4827" spans="1:31" x14ac:dyDescent="0.3">
      <c r="A4827">
        <v>2771383</v>
      </c>
      <c r="B4827">
        <v>1</v>
      </c>
      <c r="C4827" t="s">
        <v>81</v>
      </c>
      <c r="D4827" t="s">
        <v>115</v>
      </c>
      <c r="E4827" t="s">
        <v>146</v>
      </c>
      <c r="F4827" t="s">
        <v>13487</v>
      </c>
      <c r="G4827" t="s">
        <v>159</v>
      </c>
      <c r="H4827" t="s">
        <v>149</v>
      </c>
      <c r="I4827" t="s">
        <v>566</v>
      </c>
      <c r="J4827" t="s">
        <v>137</v>
      </c>
      <c r="K4827" t="s">
        <v>138</v>
      </c>
      <c r="L4827" t="s">
        <v>13488</v>
      </c>
      <c r="M4827" t="s">
        <v>13489</v>
      </c>
      <c r="N4827" s="26">
        <v>1.1111109999999999E-3</v>
      </c>
      <c r="O4827">
        <v>0</v>
      </c>
      <c r="P4827">
        <v>257</v>
      </c>
      <c r="Q4827">
        <v>0</v>
      </c>
      <c r="R4827">
        <v>4</v>
      </c>
      <c r="S4827">
        <v>0</v>
      </c>
      <c r="T4827">
        <v>19</v>
      </c>
      <c r="U4827">
        <v>0</v>
      </c>
      <c r="V4827">
        <v>0</v>
      </c>
      <c r="W4827" s="26">
        <v>0</v>
      </c>
      <c r="X4827" s="26">
        <v>1.8568514410904E-2</v>
      </c>
      <c r="Y4827" s="26">
        <v>0</v>
      </c>
      <c r="Z4827" s="26">
        <v>1.2230707200000001E-3</v>
      </c>
      <c r="AA4827" s="26">
        <v>0</v>
      </c>
      <c r="AB4827" s="26">
        <v>6.8291220207693324E-3</v>
      </c>
      <c r="AC4827" s="26">
        <v>0</v>
      </c>
      <c r="AD4827" s="26">
        <v>0</v>
      </c>
      <c r="AE4827" s="26">
        <v>2.6620707151673334E-2</v>
      </c>
    </row>
    <row r="4828" spans="1:31" x14ac:dyDescent="0.3">
      <c r="A4828">
        <v>2771695</v>
      </c>
      <c r="B4828">
        <v>1</v>
      </c>
      <c r="C4828" t="s">
        <v>80</v>
      </c>
      <c r="D4828" t="s">
        <v>106</v>
      </c>
      <c r="E4828" t="s">
        <v>141</v>
      </c>
      <c r="F4828" t="s">
        <v>13490</v>
      </c>
      <c r="G4828" t="s">
        <v>143</v>
      </c>
      <c r="H4828" t="s">
        <v>135</v>
      </c>
      <c r="I4828" t="s">
        <v>136</v>
      </c>
      <c r="J4828" t="s">
        <v>137</v>
      </c>
      <c r="K4828" t="s">
        <v>138</v>
      </c>
      <c r="L4828" t="s">
        <v>13491</v>
      </c>
      <c r="M4828" t="s">
        <v>13492</v>
      </c>
      <c r="N4828" s="26">
        <v>0.48361111099999998</v>
      </c>
      <c r="O4828">
        <v>0</v>
      </c>
      <c r="P4828">
        <v>93</v>
      </c>
      <c r="Q4828">
        <v>0</v>
      </c>
      <c r="R4828">
        <v>5</v>
      </c>
      <c r="S4828">
        <v>0</v>
      </c>
      <c r="T4828">
        <v>20</v>
      </c>
      <c r="U4828">
        <v>0</v>
      </c>
      <c r="V4828">
        <v>0</v>
      </c>
      <c r="W4828" s="26">
        <v>0</v>
      </c>
      <c r="X4828" s="26">
        <v>9.2977661761152319</v>
      </c>
      <c r="Y4828" s="26">
        <v>0</v>
      </c>
      <c r="Z4828" s="26">
        <v>0.86876902402204248</v>
      </c>
      <c r="AA4828" s="26">
        <v>0</v>
      </c>
      <c r="AB4828" s="26">
        <v>4.1440755499786688</v>
      </c>
      <c r="AC4828" s="26">
        <v>0</v>
      </c>
      <c r="AD4828" s="26">
        <v>0</v>
      </c>
      <c r="AE4828" s="26">
        <v>14.310610750115945</v>
      </c>
    </row>
    <row r="4829" spans="1:31" x14ac:dyDescent="0.3">
      <c r="A4829">
        <v>2771689</v>
      </c>
      <c r="B4829">
        <v>1</v>
      </c>
      <c r="C4829" t="s">
        <v>80</v>
      </c>
      <c r="D4829" t="s">
        <v>100</v>
      </c>
      <c r="E4829" t="s">
        <v>166</v>
      </c>
      <c r="F4829" t="s">
        <v>13493</v>
      </c>
      <c r="G4829" t="s">
        <v>204</v>
      </c>
      <c r="H4829" t="s">
        <v>135</v>
      </c>
      <c r="I4829" t="s">
        <v>136</v>
      </c>
      <c r="J4829" t="s">
        <v>137</v>
      </c>
      <c r="K4829" t="s">
        <v>138</v>
      </c>
      <c r="L4829" t="s">
        <v>13494</v>
      </c>
      <c r="M4829" t="s">
        <v>13495</v>
      </c>
      <c r="N4829" s="26">
        <v>0.98888888799999997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2</v>
      </c>
      <c r="U4829">
        <v>0</v>
      </c>
      <c r="V4829">
        <v>2</v>
      </c>
      <c r="W4829" s="26">
        <v>0</v>
      </c>
      <c r="X4829" s="26">
        <v>0</v>
      </c>
      <c r="Y4829" s="26">
        <v>0</v>
      </c>
      <c r="Z4829" s="26">
        <v>0</v>
      </c>
      <c r="AA4829" s="26">
        <v>0</v>
      </c>
      <c r="AB4829" s="26">
        <v>9.5433301882527459</v>
      </c>
      <c r="AC4829" s="26">
        <v>0</v>
      </c>
      <c r="AD4829" s="26">
        <v>30.513308294108946</v>
      </c>
      <c r="AE4829" s="26">
        <v>40.056638482361691</v>
      </c>
    </row>
    <row r="4830" spans="1:31" x14ac:dyDescent="0.3">
      <c r="A4830">
        <v>2771838</v>
      </c>
      <c r="B4830">
        <v>1</v>
      </c>
      <c r="C4830" t="s">
        <v>80</v>
      </c>
      <c r="D4830" t="s">
        <v>103</v>
      </c>
      <c r="E4830" t="s">
        <v>146</v>
      </c>
      <c r="F4830" t="s">
        <v>2664</v>
      </c>
      <c r="G4830" t="s">
        <v>159</v>
      </c>
      <c r="H4830" t="s">
        <v>149</v>
      </c>
      <c r="I4830" t="s">
        <v>136</v>
      </c>
      <c r="J4830" t="s">
        <v>137</v>
      </c>
      <c r="K4830" t="s">
        <v>138</v>
      </c>
      <c r="L4830" t="s">
        <v>13496</v>
      </c>
      <c r="M4830" t="s">
        <v>13497</v>
      </c>
      <c r="N4830" s="26">
        <v>0.58611111100000002</v>
      </c>
      <c r="O4830">
        <v>0</v>
      </c>
      <c r="P4830">
        <v>699</v>
      </c>
      <c r="Q4830">
        <v>0</v>
      </c>
      <c r="R4830">
        <v>4</v>
      </c>
      <c r="S4830">
        <v>0</v>
      </c>
      <c r="T4830">
        <v>31</v>
      </c>
      <c r="U4830">
        <v>0</v>
      </c>
      <c r="V4830">
        <v>0</v>
      </c>
      <c r="W4830" s="26">
        <v>0</v>
      </c>
      <c r="X4830" s="26">
        <v>116.41783319900298</v>
      </c>
      <c r="Y4830" s="26">
        <v>0</v>
      </c>
      <c r="Z4830" s="26">
        <v>6.1187272452350568E-2</v>
      </c>
      <c r="AA4830" s="26">
        <v>0</v>
      </c>
      <c r="AB4830" s="26">
        <v>16.852771017268282</v>
      </c>
      <c r="AC4830" s="26">
        <v>0</v>
      </c>
      <c r="AD4830" s="26">
        <v>0</v>
      </c>
      <c r="AE4830" s="26">
        <v>133.33179148872361</v>
      </c>
    </row>
    <row r="4831" spans="1:31" x14ac:dyDescent="0.3">
      <c r="A4831">
        <v>2771569</v>
      </c>
      <c r="B4831">
        <v>1</v>
      </c>
      <c r="C4831" t="s">
        <v>81</v>
      </c>
      <c r="D4831" t="s">
        <v>118</v>
      </c>
      <c r="E4831" t="s">
        <v>132</v>
      </c>
      <c r="F4831" t="s">
        <v>13498</v>
      </c>
      <c r="G4831" t="s">
        <v>134</v>
      </c>
      <c r="H4831" t="s">
        <v>135</v>
      </c>
      <c r="I4831" t="s">
        <v>136</v>
      </c>
      <c r="J4831" t="s">
        <v>137</v>
      </c>
      <c r="K4831" t="s">
        <v>138</v>
      </c>
      <c r="L4831" t="s">
        <v>13499</v>
      </c>
      <c r="M4831" t="s">
        <v>13500</v>
      </c>
      <c r="N4831" s="26">
        <v>5.7536111109999997</v>
      </c>
      <c r="O4831">
        <v>0</v>
      </c>
      <c r="P4831">
        <v>5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 s="26">
        <v>0</v>
      </c>
      <c r="X4831" s="26">
        <v>6.0133466411376677</v>
      </c>
      <c r="Y4831" s="26">
        <v>0</v>
      </c>
      <c r="Z4831" s="26">
        <v>0</v>
      </c>
      <c r="AA4831" s="26">
        <v>0</v>
      </c>
      <c r="AB4831" s="26">
        <v>0</v>
      </c>
      <c r="AC4831" s="26">
        <v>0</v>
      </c>
      <c r="AD4831" s="26">
        <v>0</v>
      </c>
      <c r="AE4831" s="26">
        <v>6.0133466411376677</v>
      </c>
    </row>
    <row r="4832" spans="1:31" x14ac:dyDescent="0.3">
      <c r="A4832">
        <v>2771646</v>
      </c>
      <c r="B4832">
        <v>1</v>
      </c>
      <c r="C4832" t="s">
        <v>80</v>
      </c>
      <c r="D4832" t="s">
        <v>88</v>
      </c>
      <c r="E4832" t="s">
        <v>146</v>
      </c>
      <c r="F4832" t="s">
        <v>13501</v>
      </c>
      <c r="G4832" t="s">
        <v>159</v>
      </c>
      <c r="H4832" t="s">
        <v>149</v>
      </c>
      <c r="I4832" t="s">
        <v>136</v>
      </c>
      <c r="J4832" t="s">
        <v>137</v>
      </c>
      <c r="K4832" t="s">
        <v>138</v>
      </c>
      <c r="L4832" t="s">
        <v>13502</v>
      </c>
      <c r="M4832" t="s">
        <v>13503</v>
      </c>
      <c r="N4832" s="26">
        <v>0.245277777</v>
      </c>
      <c r="O4832">
        <v>0</v>
      </c>
      <c r="P4832">
        <v>0</v>
      </c>
      <c r="Q4832">
        <v>0</v>
      </c>
      <c r="R4832">
        <v>0</v>
      </c>
      <c r="S4832">
        <v>1</v>
      </c>
      <c r="T4832">
        <v>0</v>
      </c>
      <c r="U4832">
        <v>0</v>
      </c>
      <c r="V4832">
        <v>0</v>
      </c>
      <c r="W4832" s="26">
        <v>0</v>
      </c>
      <c r="X4832" s="26">
        <v>0</v>
      </c>
      <c r="Y4832" s="26">
        <v>0</v>
      </c>
      <c r="Z4832" s="26">
        <v>0</v>
      </c>
      <c r="AA4832" s="26">
        <v>4.9254609112406564</v>
      </c>
      <c r="AB4832" s="26">
        <v>0</v>
      </c>
      <c r="AC4832" s="26">
        <v>0</v>
      </c>
      <c r="AD4832" s="26">
        <v>0</v>
      </c>
      <c r="AE4832" s="26">
        <v>4.9254609112406564</v>
      </c>
    </row>
    <row r="4833" spans="1:31" x14ac:dyDescent="0.3">
      <c r="A4833">
        <v>2771128</v>
      </c>
      <c r="B4833">
        <v>1</v>
      </c>
      <c r="C4833" t="s">
        <v>80</v>
      </c>
      <c r="D4833" t="s">
        <v>82</v>
      </c>
      <c r="E4833" t="s">
        <v>170</v>
      </c>
      <c r="F4833" t="s">
        <v>10964</v>
      </c>
      <c r="G4833" t="s">
        <v>204</v>
      </c>
      <c r="H4833" t="s">
        <v>135</v>
      </c>
      <c r="I4833" t="s">
        <v>136</v>
      </c>
      <c r="J4833" t="s">
        <v>137</v>
      </c>
      <c r="K4833" t="s">
        <v>138</v>
      </c>
      <c r="L4833" t="s">
        <v>13504</v>
      </c>
      <c r="M4833" t="s">
        <v>13505</v>
      </c>
      <c r="N4833" s="26">
        <v>1.5161111110000001</v>
      </c>
      <c r="O4833">
        <v>0</v>
      </c>
      <c r="P4833">
        <v>144</v>
      </c>
      <c r="Q4833">
        <v>0</v>
      </c>
      <c r="R4833">
        <v>0</v>
      </c>
      <c r="S4833">
        <v>0</v>
      </c>
      <c r="T4833">
        <v>4</v>
      </c>
      <c r="U4833">
        <v>0</v>
      </c>
      <c r="V4833">
        <v>0</v>
      </c>
      <c r="W4833" s="26">
        <v>0</v>
      </c>
      <c r="X4833" s="26">
        <v>63.911779529990312</v>
      </c>
      <c r="Y4833" s="26">
        <v>0</v>
      </c>
      <c r="Z4833" s="26">
        <v>0</v>
      </c>
      <c r="AA4833" s="26">
        <v>0</v>
      </c>
      <c r="AB4833" s="26">
        <v>0.71378705488315874</v>
      </c>
      <c r="AC4833" s="26">
        <v>0</v>
      </c>
      <c r="AD4833" s="26">
        <v>0</v>
      </c>
      <c r="AE4833" s="26">
        <v>64.625566584873468</v>
      </c>
    </row>
    <row r="4834" spans="1:31" x14ac:dyDescent="0.3">
      <c r="A4834">
        <v>2771546</v>
      </c>
      <c r="B4834">
        <v>1</v>
      </c>
      <c r="C4834" t="s">
        <v>80</v>
      </c>
      <c r="D4834" t="s">
        <v>97</v>
      </c>
      <c r="E4834" t="s">
        <v>152</v>
      </c>
      <c r="F4834" t="s">
        <v>13506</v>
      </c>
      <c r="G4834" t="s">
        <v>159</v>
      </c>
      <c r="H4834" t="s">
        <v>149</v>
      </c>
      <c r="I4834" t="s">
        <v>136</v>
      </c>
      <c r="J4834" t="s">
        <v>137</v>
      </c>
      <c r="K4834" t="s">
        <v>138</v>
      </c>
      <c r="L4834" t="s">
        <v>13507</v>
      </c>
      <c r="M4834" t="s">
        <v>13508</v>
      </c>
      <c r="N4834" s="26">
        <v>0.97638888800000001</v>
      </c>
      <c r="O4834">
        <v>3</v>
      </c>
      <c r="P4834">
        <v>388</v>
      </c>
      <c r="Q4834">
        <v>6</v>
      </c>
      <c r="R4834">
        <v>66</v>
      </c>
      <c r="S4834">
        <v>10</v>
      </c>
      <c r="T4834">
        <v>48</v>
      </c>
      <c r="U4834">
        <v>1</v>
      </c>
      <c r="V4834">
        <v>0</v>
      </c>
      <c r="W4834" s="26">
        <v>72.909378291037399</v>
      </c>
      <c r="X4834" s="26">
        <v>275.21370995270206</v>
      </c>
      <c r="Y4834" s="26">
        <v>446.21912743616923</v>
      </c>
      <c r="Z4834" s="26">
        <v>0.71313822340805566</v>
      </c>
      <c r="AA4834" s="26">
        <v>34.742930639412094</v>
      </c>
      <c r="AB4834" s="26">
        <v>31.655894551171116</v>
      </c>
      <c r="AC4834" s="26">
        <v>283.06959147593437</v>
      </c>
      <c r="AD4834" s="26">
        <v>0</v>
      </c>
      <c r="AE4834" s="26">
        <v>1144.5237705698344</v>
      </c>
    </row>
    <row r="4835" spans="1:31" x14ac:dyDescent="0.3">
      <c r="A4835">
        <v>2771234</v>
      </c>
      <c r="B4835">
        <v>1</v>
      </c>
      <c r="C4835" t="s">
        <v>81</v>
      </c>
      <c r="D4835" t="s">
        <v>127</v>
      </c>
      <c r="E4835" t="s">
        <v>152</v>
      </c>
      <c r="F4835" t="s">
        <v>10594</v>
      </c>
      <c r="G4835" t="s">
        <v>628</v>
      </c>
      <c r="H4835" t="s">
        <v>149</v>
      </c>
      <c r="I4835" t="s">
        <v>136</v>
      </c>
      <c r="J4835" t="s">
        <v>137</v>
      </c>
      <c r="K4835" t="s">
        <v>187</v>
      </c>
      <c r="L4835" t="s">
        <v>13509</v>
      </c>
      <c r="M4835" t="s">
        <v>13510</v>
      </c>
      <c r="N4835" s="26">
        <v>8.1622222220000005</v>
      </c>
      <c r="O4835">
        <v>2</v>
      </c>
      <c r="P4835">
        <v>3</v>
      </c>
      <c r="Q4835">
        <v>59</v>
      </c>
      <c r="R4835">
        <v>37</v>
      </c>
      <c r="S4835">
        <v>6</v>
      </c>
      <c r="T4835">
        <v>0</v>
      </c>
      <c r="U4835">
        <v>0</v>
      </c>
      <c r="V4835">
        <v>0</v>
      </c>
      <c r="W4835" s="26">
        <v>8.4253652013523563</v>
      </c>
      <c r="X4835" s="26">
        <v>0</v>
      </c>
      <c r="Y4835" s="26">
        <v>41.66475857393462</v>
      </c>
      <c r="Z4835" s="26">
        <v>59.674038415505912</v>
      </c>
      <c r="AA4835" s="26">
        <v>8.7873073672177355</v>
      </c>
      <c r="AB4835" s="26">
        <v>0</v>
      </c>
      <c r="AC4835" s="26">
        <v>0</v>
      </c>
      <c r="AD4835" s="26">
        <v>0</v>
      </c>
      <c r="AE4835" s="26">
        <v>118.55146955801062</v>
      </c>
    </row>
    <row r="4836" spans="1:31" x14ac:dyDescent="0.3">
      <c r="A4836">
        <v>2771334</v>
      </c>
      <c r="B4836">
        <v>1</v>
      </c>
      <c r="C4836" t="s">
        <v>80</v>
      </c>
      <c r="D4836" t="s">
        <v>84</v>
      </c>
      <c r="E4836" t="s">
        <v>146</v>
      </c>
      <c r="F4836" t="s">
        <v>13511</v>
      </c>
      <c r="G4836" t="s">
        <v>186</v>
      </c>
      <c r="H4836" t="s">
        <v>149</v>
      </c>
      <c r="I4836" t="s">
        <v>136</v>
      </c>
      <c r="J4836" t="s">
        <v>137</v>
      </c>
      <c r="K4836" t="s">
        <v>187</v>
      </c>
      <c r="L4836" t="s">
        <v>13512</v>
      </c>
      <c r="M4836" t="s">
        <v>13513</v>
      </c>
      <c r="N4836" s="26">
        <v>7.8324999999999996</v>
      </c>
      <c r="O4836">
        <v>0</v>
      </c>
      <c r="P4836">
        <v>683</v>
      </c>
      <c r="Q4836">
        <v>0</v>
      </c>
      <c r="R4836">
        <v>0</v>
      </c>
      <c r="S4836">
        <v>0</v>
      </c>
      <c r="T4836">
        <v>31</v>
      </c>
      <c r="U4836">
        <v>0</v>
      </c>
      <c r="V4836">
        <v>0</v>
      </c>
      <c r="W4836" s="26">
        <v>0</v>
      </c>
      <c r="X4836" s="26">
        <v>1123.8087250482265</v>
      </c>
      <c r="Y4836" s="26">
        <v>0</v>
      </c>
      <c r="Z4836" s="26">
        <v>0</v>
      </c>
      <c r="AA4836" s="26">
        <v>0</v>
      </c>
      <c r="AB4836" s="26">
        <v>353.13156928494959</v>
      </c>
      <c r="AC4836" s="26">
        <v>0</v>
      </c>
      <c r="AD4836" s="26">
        <v>0</v>
      </c>
      <c r="AE4836" s="26">
        <v>1476.9402943331761</v>
      </c>
    </row>
    <row r="4837" spans="1:31" x14ac:dyDescent="0.3">
      <c r="A4837">
        <v>2771732</v>
      </c>
      <c r="B4837">
        <v>1</v>
      </c>
      <c r="C4837" t="s">
        <v>80</v>
      </c>
      <c r="D4837" t="s">
        <v>105</v>
      </c>
      <c r="E4837" t="s">
        <v>157</v>
      </c>
      <c r="F4837" t="s">
        <v>1259</v>
      </c>
      <c r="G4837" t="s">
        <v>326</v>
      </c>
      <c r="H4837" t="s">
        <v>149</v>
      </c>
      <c r="I4837" t="s">
        <v>136</v>
      </c>
      <c r="J4837" t="s">
        <v>137</v>
      </c>
      <c r="K4837" t="s">
        <v>138</v>
      </c>
      <c r="L4837" t="s">
        <v>13514</v>
      </c>
      <c r="M4837" t="s">
        <v>13515</v>
      </c>
      <c r="N4837" s="26">
        <v>0.102777777</v>
      </c>
      <c r="O4837">
        <v>1</v>
      </c>
      <c r="P4837">
        <v>577</v>
      </c>
      <c r="Q4837">
        <v>7</v>
      </c>
      <c r="R4837">
        <v>40</v>
      </c>
      <c r="S4837">
        <v>34</v>
      </c>
      <c r="T4837">
        <v>76</v>
      </c>
      <c r="U4837">
        <v>7</v>
      </c>
      <c r="V4837">
        <v>0</v>
      </c>
      <c r="W4837" s="26">
        <v>1.8512802695147774E-2</v>
      </c>
      <c r="X4837" s="26">
        <v>18.037879414955651</v>
      </c>
      <c r="Y4837" s="26">
        <v>0.88144557632387888</v>
      </c>
      <c r="Z4837" s="26">
        <v>1.4928983147148926</v>
      </c>
      <c r="AA4837" s="26">
        <v>52.845380275896574</v>
      </c>
      <c r="AB4837" s="26">
        <v>7.6238372058041231</v>
      </c>
      <c r="AC4837" s="26">
        <v>98.201071395243247</v>
      </c>
      <c r="AD4837" s="26">
        <v>0</v>
      </c>
      <c r="AE4837" s="26">
        <v>179.1010249856335</v>
      </c>
    </row>
    <row r="4838" spans="1:31" x14ac:dyDescent="0.3">
      <c r="A4838">
        <v>2771632</v>
      </c>
      <c r="B4838">
        <v>1</v>
      </c>
      <c r="C4838" t="s">
        <v>81</v>
      </c>
      <c r="D4838" t="s">
        <v>118</v>
      </c>
      <c r="E4838" t="s">
        <v>132</v>
      </c>
      <c r="F4838" t="s">
        <v>13516</v>
      </c>
      <c r="G4838" t="s">
        <v>307</v>
      </c>
      <c r="H4838" t="s">
        <v>135</v>
      </c>
      <c r="I4838" t="s">
        <v>136</v>
      </c>
      <c r="J4838" t="s">
        <v>137</v>
      </c>
      <c r="K4838" t="s">
        <v>138</v>
      </c>
      <c r="L4838" t="s">
        <v>13517</v>
      </c>
      <c r="M4838" t="s">
        <v>13518</v>
      </c>
      <c r="N4838" s="26">
        <v>2.0266666660000001</v>
      </c>
      <c r="O4838">
        <v>0</v>
      </c>
      <c r="P4838">
        <v>5</v>
      </c>
      <c r="Q4838">
        <v>0</v>
      </c>
      <c r="R4838">
        <v>0</v>
      </c>
      <c r="S4838">
        <v>0</v>
      </c>
      <c r="T4838">
        <v>1</v>
      </c>
      <c r="U4838">
        <v>0</v>
      </c>
      <c r="V4838">
        <v>0</v>
      </c>
      <c r="W4838" s="26">
        <v>0</v>
      </c>
      <c r="X4838" s="26">
        <v>1.6419469064137158</v>
      </c>
      <c r="Y4838" s="26">
        <v>0</v>
      </c>
      <c r="Z4838" s="26">
        <v>0</v>
      </c>
      <c r="AA4838" s="26">
        <v>0</v>
      </c>
      <c r="AB4838" s="26">
        <v>1.2466316190610538</v>
      </c>
      <c r="AC4838" s="26">
        <v>0</v>
      </c>
      <c r="AD4838" s="26">
        <v>0</v>
      </c>
      <c r="AE4838" s="26">
        <v>2.8885785254747693</v>
      </c>
    </row>
    <row r="4839" spans="1:31" x14ac:dyDescent="0.3">
      <c r="A4839">
        <v>2771798</v>
      </c>
      <c r="B4839">
        <v>1</v>
      </c>
      <c r="C4839" t="s">
        <v>80</v>
      </c>
      <c r="D4839" t="s">
        <v>82</v>
      </c>
      <c r="E4839" t="s">
        <v>170</v>
      </c>
      <c r="F4839" t="s">
        <v>1662</v>
      </c>
      <c r="G4839" t="s">
        <v>204</v>
      </c>
      <c r="H4839" t="s">
        <v>135</v>
      </c>
      <c r="I4839" t="s">
        <v>136</v>
      </c>
      <c r="J4839" t="s">
        <v>137</v>
      </c>
      <c r="K4839" t="s">
        <v>138</v>
      </c>
      <c r="L4839" t="s">
        <v>13519</v>
      </c>
      <c r="M4839" t="s">
        <v>13520</v>
      </c>
      <c r="N4839" s="26">
        <v>2.8530555550000001</v>
      </c>
      <c r="O4839">
        <v>0</v>
      </c>
      <c r="P4839">
        <v>52</v>
      </c>
      <c r="Q4839">
        <v>0</v>
      </c>
      <c r="R4839">
        <v>0</v>
      </c>
      <c r="S4839">
        <v>0</v>
      </c>
      <c r="T4839">
        <v>11</v>
      </c>
      <c r="U4839">
        <v>0</v>
      </c>
      <c r="V4839">
        <v>0</v>
      </c>
      <c r="W4839" s="26">
        <v>0</v>
      </c>
      <c r="X4839" s="26">
        <v>56.333531052660064</v>
      </c>
      <c r="Y4839" s="26">
        <v>0</v>
      </c>
      <c r="Z4839" s="26">
        <v>0</v>
      </c>
      <c r="AA4839" s="26">
        <v>0</v>
      </c>
      <c r="AB4839" s="26">
        <v>14.204048678114441</v>
      </c>
      <c r="AC4839" s="26">
        <v>0</v>
      </c>
      <c r="AD4839" s="26">
        <v>0</v>
      </c>
      <c r="AE4839" s="26">
        <v>70.53757973077451</v>
      </c>
    </row>
    <row r="4840" spans="1:31" x14ac:dyDescent="0.3">
      <c r="A4840">
        <v>2771297</v>
      </c>
      <c r="B4840">
        <v>1</v>
      </c>
      <c r="C4840" t="s">
        <v>80</v>
      </c>
      <c r="D4840" t="s">
        <v>101</v>
      </c>
      <c r="E4840" t="s">
        <v>157</v>
      </c>
      <c r="F4840" t="s">
        <v>13521</v>
      </c>
      <c r="G4840" t="s">
        <v>628</v>
      </c>
      <c r="H4840" t="s">
        <v>149</v>
      </c>
      <c r="I4840" t="s">
        <v>136</v>
      </c>
      <c r="J4840" t="s">
        <v>137</v>
      </c>
      <c r="K4840" t="s">
        <v>187</v>
      </c>
      <c r="L4840" t="s">
        <v>13522</v>
      </c>
      <c r="M4840" t="s">
        <v>13523</v>
      </c>
      <c r="N4840" s="26">
        <v>1.22</v>
      </c>
      <c r="O4840">
        <v>1</v>
      </c>
      <c r="P4840">
        <v>3582</v>
      </c>
      <c r="Q4840">
        <v>2</v>
      </c>
      <c r="R4840">
        <v>45</v>
      </c>
      <c r="S4840">
        <v>1</v>
      </c>
      <c r="T4840">
        <v>208</v>
      </c>
      <c r="U4840">
        <v>1</v>
      </c>
      <c r="V4840">
        <v>1</v>
      </c>
      <c r="W4840" s="26">
        <v>0.26330847849944444</v>
      </c>
      <c r="X4840" s="26">
        <v>600.80206628582403</v>
      </c>
      <c r="Y4840" s="26">
        <v>0.93235871701333328</v>
      </c>
      <c r="Z4840" s="26">
        <v>6.8809519175008349</v>
      </c>
      <c r="AA4840" s="26">
        <v>2.1145848691652778</v>
      </c>
      <c r="AB4840" s="26">
        <v>340.56303953890387</v>
      </c>
      <c r="AC4840" s="26">
        <v>209.68722213258042</v>
      </c>
      <c r="AD4840" s="26">
        <v>0</v>
      </c>
      <c r="AE4840" s="26">
        <v>1161.2435319394872</v>
      </c>
    </row>
    <row r="4841" spans="1:31" x14ac:dyDescent="0.3">
      <c r="A4841">
        <v>2771397</v>
      </c>
      <c r="B4841">
        <v>1</v>
      </c>
      <c r="C4841" t="s">
        <v>80</v>
      </c>
      <c r="D4841" t="s">
        <v>100</v>
      </c>
      <c r="E4841" t="s">
        <v>157</v>
      </c>
      <c r="F4841" t="s">
        <v>13524</v>
      </c>
      <c r="G4841" t="s">
        <v>326</v>
      </c>
      <c r="H4841" t="s">
        <v>149</v>
      </c>
      <c r="I4841" t="s">
        <v>136</v>
      </c>
      <c r="J4841" t="s">
        <v>137</v>
      </c>
      <c r="K4841" t="s">
        <v>138</v>
      </c>
      <c r="L4841" t="s">
        <v>13525</v>
      </c>
      <c r="M4841" t="s">
        <v>13526</v>
      </c>
      <c r="N4841" s="26">
        <v>0.58805555499999995</v>
      </c>
      <c r="O4841">
        <v>10</v>
      </c>
      <c r="P4841">
        <v>3743</v>
      </c>
      <c r="Q4841">
        <v>3</v>
      </c>
      <c r="R4841">
        <v>67</v>
      </c>
      <c r="S4841">
        <v>13</v>
      </c>
      <c r="T4841">
        <v>270</v>
      </c>
      <c r="U4841">
        <v>2</v>
      </c>
      <c r="V4841">
        <v>1</v>
      </c>
      <c r="W4841" s="26">
        <v>11.712894882557718</v>
      </c>
      <c r="X4841" s="26">
        <v>229.60400846279012</v>
      </c>
      <c r="Y4841" s="26">
        <v>0.96902089451483853</v>
      </c>
      <c r="Z4841" s="26">
        <v>1.3336654216914308</v>
      </c>
      <c r="AA4841" s="26">
        <v>37.300154993558934</v>
      </c>
      <c r="AB4841" s="26">
        <v>93.976031587798232</v>
      </c>
      <c r="AC4841" s="26">
        <v>133.51731441714347</v>
      </c>
      <c r="AD4841" s="26">
        <v>0</v>
      </c>
      <c r="AE4841" s="26">
        <v>508.41309066005476</v>
      </c>
    </row>
    <row r="4842" spans="1:31" x14ac:dyDescent="0.3">
      <c r="A4842">
        <v>2771211</v>
      </c>
      <c r="B4842">
        <v>1</v>
      </c>
      <c r="C4842" t="s">
        <v>80</v>
      </c>
      <c r="D4842" t="s">
        <v>100</v>
      </c>
      <c r="E4842" t="s">
        <v>170</v>
      </c>
      <c r="F4842" t="s">
        <v>13527</v>
      </c>
      <c r="G4842" t="s">
        <v>1885</v>
      </c>
      <c r="H4842" t="s">
        <v>135</v>
      </c>
      <c r="I4842" t="s">
        <v>136</v>
      </c>
      <c r="J4842" t="s">
        <v>137</v>
      </c>
      <c r="K4842" t="s">
        <v>138</v>
      </c>
      <c r="L4842" t="s">
        <v>13528</v>
      </c>
      <c r="M4842" t="s">
        <v>13529</v>
      </c>
      <c r="N4842" s="26">
        <v>1.0475000000000001</v>
      </c>
      <c r="O4842">
        <v>0</v>
      </c>
      <c r="P4842">
        <v>35</v>
      </c>
      <c r="Q4842">
        <v>0</v>
      </c>
      <c r="R4842">
        <v>0</v>
      </c>
      <c r="S4842">
        <v>0</v>
      </c>
      <c r="T4842">
        <v>6</v>
      </c>
      <c r="U4842">
        <v>0</v>
      </c>
      <c r="V4842">
        <v>0</v>
      </c>
      <c r="W4842" s="26">
        <v>0</v>
      </c>
      <c r="X4842" s="26">
        <v>17.461859568944831</v>
      </c>
      <c r="Y4842" s="26">
        <v>0</v>
      </c>
      <c r="Z4842" s="26">
        <v>0</v>
      </c>
      <c r="AA4842" s="26">
        <v>0</v>
      </c>
      <c r="AB4842" s="26">
        <v>3.9434743284905811</v>
      </c>
      <c r="AC4842" s="26">
        <v>0</v>
      </c>
      <c r="AD4842" s="26">
        <v>0</v>
      </c>
      <c r="AE4842" s="26">
        <v>21.405333897435412</v>
      </c>
    </row>
    <row r="4843" spans="1:31" x14ac:dyDescent="0.3">
      <c r="A4843">
        <v>2771403</v>
      </c>
      <c r="B4843">
        <v>1</v>
      </c>
      <c r="C4843" t="s">
        <v>80</v>
      </c>
      <c r="D4843" t="s">
        <v>106</v>
      </c>
      <c r="E4843" t="s">
        <v>157</v>
      </c>
      <c r="F4843" t="s">
        <v>13530</v>
      </c>
      <c r="G4843" t="s">
        <v>159</v>
      </c>
      <c r="H4843" t="s">
        <v>149</v>
      </c>
      <c r="I4843" t="s">
        <v>136</v>
      </c>
      <c r="J4843" t="s">
        <v>137</v>
      </c>
      <c r="K4843" t="s">
        <v>138</v>
      </c>
      <c r="L4843" t="s">
        <v>13531</v>
      </c>
      <c r="M4843" t="s">
        <v>13532</v>
      </c>
      <c r="N4843" s="26">
        <v>0.105555555</v>
      </c>
      <c r="O4843">
        <v>0</v>
      </c>
      <c r="P4843">
        <v>4</v>
      </c>
      <c r="Q4843">
        <v>33</v>
      </c>
      <c r="R4843">
        <v>267</v>
      </c>
      <c r="S4843">
        <v>9</v>
      </c>
      <c r="T4843">
        <v>64</v>
      </c>
      <c r="U4843">
        <v>0</v>
      </c>
      <c r="V4843">
        <v>0</v>
      </c>
      <c r="W4843" s="26">
        <v>0</v>
      </c>
      <c r="X4843" s="26">
        <v>0</v>
      </c>
      <c r="Y4843" s="26">
        <v>3.0609230433592196</v>
      </c>
      <c r="Z4843" s="26">
        <v>3.1213176191183605</v>
      </c>
      <c r="AA4843" s="26">
        <v>4.7683324676407759</v>
      </c>
      <c r="AB4843" s="26">
        <v>1.908474073166625</v>
      </c>
      <c r="AC4843" s="26">
        <v>0</v>
      </c>
      <c r="AD4843" s="26">
        <v>0</v>
      </c>
      <c r="AE4843" s="26">
        <v>12.859047203284982</v>
      </c>
    </row>
    <row r="4844" spans="1:31" x14ac:dyDescent="0.3">
      <c r="A4844">
        <v>2771858</v>
      </c>
      <c r="B4844">
        <v>1</v>
      </c>
      <c r="C4844" t="s">
        <v>80</v>
      </c>
      <c r="D4844" t="s">
        <v>101</v>
      </c>
      <c r="E4844" t="s">
        <v>170</v>
      </c>
      <c r="F4844" t="s">
        <v>13533</v>
      </c>
      <c r="G4844" t="s">
        <v>204</v>
      </c>
      <c r="H4844" t="s">
        <v>135</v>
      </c>
      <c r="I4844" t="s">
        <v>136</v>
      </c>
      <c r="J4844" t="s">
        <v>137</v>
      </c>
      <c r="K4844" t="s">
        <v>138</v>
      </c>
      <c r="L4844" t="s">
        <v>13534</v>
      </c>
      <c r="M4844" t="s">
        <v>13535</v>
      </c>
      <c r="N4844" s="26">
        <v>3.488611111</v>
      </c>
      <c r="O4844">
        <v>0</v>
      </c>
      <c r="P4844">
        <v>139</v>
      </c>
      <c r="Q4844">
        <v>0</v>
      </c>
      <c r="R4844">
        <v>0</v>
      </c>
      <c r="S4844">
        <v>0</v>
      </c>
      <c r="T4844">
        <v>9</v>
      </c>
      <c r="U4844">
        <v>0</v>
      </c>
      <c r="V4844">
        <v>0</v>
      </c>
      <c r="W4844" s="26">
        <v>0</v>
      </c>
      <c r="X4844" s="26">
        <v>155.77388350848943</v>
      </c>
      <c r="Y4844" s="26">
        <v>0</v>
      </c>
      <c r="Z4844" s="26">
        <v>0</v>
      </c>
      <c r="AA4844" s="26">
        <v>0</v>
      </c>
      <c r="AB4844" s="26">
        <v>51.130657306385146</v>
      </c>
      <c r="AC4844" s="26">
        <v>0</v>
      </c>
      <c r="AD4844" s="26">
        <v>0</v>
      </c>
      <c r="AE4844" s="26">
        <v>206.90454081487457</v>
      </c>
    </row>
    <row r="4845" spans="1:31" x14ac:dyDescent="0.3">
      <c r="A4845">
        <v>2771480</v>
      </c>
      <c r="B4845">
        <v>1</v>
      </c>
      <c r="C4845" t="s">
        <v>81</v>
      </c>
      <c r="D4845" t="s">
        <v>128</v>
      </c>
      <c r="E4845" t="s">
        <v>146</v>
      </c>
      <c r="F4845" t="s">
        <v>13536</v>
      </c>
      <c r="G4845" t="s">
        <v>148</v>
      </c>
      <c r="H4845" t="s">
        <v>149</v>
      </c>
      <c r="I4845" t="s">
        <v>136</v>
      </c>
      <c r="J4845" t="s">
        <v>137</v>
      </c>
      <c r="K4845" t="s">
        <v>138</v>
      </c>
      <c r="L4845" t="s">
        <v>13537</v>
      </c>
      <c r="M4845" t="s">
        <v>13538</v>
      </c>
      <c r="N4845" s="26">
        <v>5.6922222219999998</v>
      </c>
      <c r="O4845">
        <v>0</v>
      </c>
      <c r="P4845">
        <v>96</v>
      </c>
      <c r="Q4845">
        <v>0</v>
      </c>
      <c r="R4845">
        <v>0</v>
      </c>
      <c r="S4845">
        <v>0</v>
      </c>
      <c r="T4845">
        <v>5</v>
      </c>
      <c r="U4845">
        <v>0</v>
      </c>
      <c r="V4845">
        <v>0</v>
      </c>
      <c r="W4845" s="26">
        <v>0</v>
      </c>
      <c r="X4845" s="26">
        <v>51.71482715339576</v>
      </c>
      <c r="Y4845" s="26">
        <v>0</v>
      </c>
      <c r="Z4845" s="26">
        <v>0</v>
      </c>
      <c r="AA4845" s="26">
        <v>0</v>
      </c>
      <c r="AB4845" s="26">
        <v>3.0340417487483844</v>
      </c>
      <c r="AC4845" s="26">
        <v>0</v>
      </c>
      <c r="AD4845" s="26">
        <v>0</v>
      </c>
      <c r="AE4845" s="26">
        <v>54.748868902144146</v>
      </c>
    </row>
    <row r="4846" spans="1:31" x14ac:dyDescent="0.3">
      <c r="A4846">
        <v>2771835</v>
      </c>
      <c r="B4846">
        <v>1</v>
      </c>
      <c r="C4846" t="s">
        <v>80</v>
      </c>
      <c r="D4846" t="s">
        <v>103</v>
      </c>
      <c r="E4846" t="s">
        <v>146</v>
      </c>
      <c r="F4846" t="s">
        <v>13539</v>
      </c>
      <c r="G4846" t="s">
        <v>159</v>
      </c>
      <c r="H4846" t="s">
        <v>149</v>
      </c>
      <c r="I4846" t="s">
        <v>136</v>
      </c>
      <c r="J4846" t="s">
        <v>137</v>
      </c>
      <c r="K4846" t="s">
        <v>138</v>
      </c>
      <c r="L4846" t="s">
        <v>13540</v>
      </c>
      <c r="M4846" t="s">
        <v>13541</v>
      </c>
      <c r="N4846" s="26">
        <v>9.3055554999999998E-2</v>
      </c>
      <c r="O4846">
        <v>0</v>
      </c>
      <c r="P4846">
        <v>0</v>
      </c>
      <c r="Q4846">
        <v>0</v>
      </c>
      <c r="R4846">
        <v>0</v>
      </c>
      <c r="S4846">
        <v>1</v>
      </c>
      <c r="T4846">
        <v>0</v>
      </c>
      <c r="U4846">
        <v>0</v>
      </c>
      <c r="V4846">
        <v>0</v>
      </c>
      <c r="W4846" s="26">
        <v>0</v>
      </c>
      <c r="X4846" s="26">
        <v>0</v>
      </c>
      <c r="Y4846" s="26">
        <v>0</v>
      </c>
      <c r="Z4846" s="26">
        <v>0</v>
      </c>
      <c r="AA4846" s="26">
        <v>34.368306736891995</v>
      </c>
      <c r="AB4846" s="26">
        <v>0</v>
      </c>
      <c r="AC4846" s="26">
        <v>0</v>
      </c>
      <c r="AD4846" s="26">
        <v>0</v>
      </c>
      <c r="AE4846" s="26">
        <v>34.368306736891995</v>
      </c>
    </row>
    <row r="4847" spans="1:31" x14ac:dyDescent="0.3">
      <c r="A4847">
        <v>2771174</v>
      </c>
      <c r="B4847">
        <v>1</v>
      </c>
      <c r="C4847" t="s">
        <v>80</v>
      </c>
      <c r="D4847" t="s">
        <v>85</v>
      </c>
      <c r="E4847" t="s">
        <v>166</v>
      </c>
      <c r="F4847" t="s">
        <v>10301</v>
      </c>
      <c r="G4847" t="s">
        <v>232</v>
      </c>
      <c r="H4847" t="s">
        <v>135</v>
      </c>
      <c r="I4847" t="s">
        <v>136</v>
      </c>
      <c r="J4847" t="s">
        <v>137</v>
      </c>
      <c r="K4847" t="s">
        <v>138</v>
      </c>
      <c r="L4847" t="s">
        <v>13542</v>
      </c>
      <c r="M4847" t="s">
        <v>13543</v>
      </c>
      <c r="N4847" s="26">
        <v>2.750277777</v>
      </c>
      <c r="O4847">
        <v>0</v>
      </c>
      <c r="P4847">
        <v>147</v>
      </c>
      <c r="Q4847">
        <v>0</v>
      </c>
      <c r="R4847">
        <v>0</v>
      </c>
      <c r="S4847">
        <v>0</v>
      </c>
      <c r="T4847">
        <v>2</v>
      </c>
      <c r="U4847">
        <v>0</v>
      </c>
      <c r="V4847">
        <v>0</v>
      </c>
      <c r="W4847" s="26">
        <v>0</v>
      </c>
      <c r="X4847" s="26">
        <v>94.672506704604473</v>
      </c>
      <c r="Y4847" s="26">
        <v>0</v>
      </c>
      <c r="Z4847" s="26">
        <v>0</v>
      </c>
      <c r="AA4847" s="26">
        <v>0</v>
      </c>
      <c r="AB4847" s="26">
        <v>12.054593740840765</v>
      </c>
      <c r="AC4847" s="26">
        <v>0</v>
      </c>
      <c r="AD4847" s="26">
        <v>0</v>
      </c>
      <c r="AE4847" s="26">
        <v>106.72710044544525</v>
      </c>
    </row>
    <row r="4848" spans="1:31" x14ac:dyDescent="0.3">
      <c r="A4848">
        <v>2771672</v>
      </c>
      <c r="B4848">
        <v>1</v>
      </c>
      <c r="C4848" t="s">
        <v>81</v>
      </c>
      <c r="D4848" t="s">
        <v>121</v>
      </c>
      <c r="E4848" t="s">
        <v>132</v>
      </c>
      <c r="F4848" t="s">
        <v>13544</v>
      </c>
      <c r="G4848" t="s">
        <v>134</v>
      </c>
      <c r="H4848" t="s">
        <v>135</v>
      </c>
      <c r="I4848" t="s">
        <v>136</v>
      </c>
      <c r="J4848" t="s">
        <v>137</v>
      </c>
      <c r="K4848" t="s">
        <v>138</v>
      </c>
      <c r="L4848" t="s">
        <v>13545</v>
      </c>
      <c r="M4848" t="s">
        <v>13546</v>
      </c>
      <c r="N4848" s="26">
        <v>1.160555555</v>
      </c>
      <c r="O4848">
        <v>0</v>
      </c>
      <c r="P4848">
        <v>2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 s="26">
        <v>0</v>
      </c>
      <c r="X4848" s="26">
        <v>0.39103445698103317</v>
      </c>
      <c r="Y4848" s="26">
        <v>0</v>
      </c>
      <c r="Z4848" s="26">
        <v>0</v>
      </c>
      <c r="AA4848" s="26">
        <v>0</v>
      </c>
      <c r="AB4848" s="26">
        <v>0</v>
      </c>
      <c r="AC4848" s="26">
        <v>0</v>
      </c>
      <c r="AD4848" s="26">
        <v>0</v>
      </c>
      <c r="AE4848" s="26">
        <v>0.39103445698103317</v>
      </c>
    </row>
    <row r="4849" spans="1:31" x14ac:dyDescent="0.3">
      <c r="A4849">
        <v>2771486</v>
      </c>
      <c r="B4849">
        <v>1</v>
      </c>
      <c r="C4849" t="s">
        <v>80</v>
      </c>
      <c r="D4849" t="s">
        <v>110</v>
      </c>
      <c r="E4849" t="s">
        <v>170</v>
      </c>
      <c r="F4849" t="s">
        <v>7958</v>
      </c>
      <c r="G4849" t="s">
        <v>287</v>
      </c>
      <c r="H4849" t="s">
        <v>135</v>
      </c>
      <c r="I4849" t="s">
        <v>136</v>
      </c>
      <c r="J4849" t="s">
        <v>3</v>
      </c>
      <c r="K4849" t="s">
        <v>138</v>
      </c>
      <c r="L4849" t="s">
        <v>13547</v>
      </c>
      <c r="M4849" t="s">
        <v>13548</v>
      </c>
      <c r="N4849" s="26">
        <v>1.9580555550000001</v>
      </c>
      <c r="O4849">
        <v>0</v>
      </c>
      <c r="P4849">
        <v>66</v>
      </c>
      <c r="Q4849">
        <v>0</v>
      </c>
      <c r="R4849">
        <v>0</v>
      </c>
      <c r="S4849">
        <v>0</v>
      </c>
      <c r="T4849">
        <v>1</v>
      </c>
      <c r="U4849">
        <v>0</v>
      </c>
      <c r="V4849">
        <v>0</v>
      </c>
      <c r="W4849" s="26">
        <v>0</v>
      </c>
      <c r="X4849" s="26">
        <v>34.335269524601415</v>
      </c>
      <c r="Y4849" s="26">
        <v>0</v>
      </c>
      <c r="Z4849" s="26">
        <v>0</v>
      </c>
      <c r="AA4849" s="26">
        <v>0</v>
      </c>
      <c r="AB4849" s="26">
        <v>3.3982101887144447</v>
      </c>
      <c r="AC4849" s="26">
        <v>0</v>
      </c>
      <c r="AD4849" s="26">
        <v>0</v>
      </c>
      <c r="AE4849" s="26">
        <v>37.733479713315859</v>
      </c>
    </row>
    <row r="4850" spans="1:31" x14ac:dyDescent="0.3">
      <c r="A4850">
        <v>2771337</v>
      </c>
      <c r="B4850">
        <v>1</v>
      </c>
      <c r="C4850" t="s">
        <v>80</v>
      </c>
      <c r="D4850" t="s">
        <v>90</v>
      </c>
      <c r="E4850" t="s">
        <v>141</v>
      </c>
      <c r="F4850" t="s">
        <v>13549</v>
      </c>
      <c r="G4850" t="s">
        <v>628</v>
      </c>
      <c r="H4850" t="s">
        <v>135</v>
      </c>
      <c r="I4850" t="s">
        <v>136</v>
      </c>
      <c r="J4850" t="s">
        <v>137</v>
      </c>
      <c r="K4850" t="s">
        <v>187</v>
      </c>
      <c r="L4850" t="s">
        <v>13550</v>
      </c>
      <c r="M4850" t="s">
        <v>13401</v>
      </c>
      <c r="N4850" s="26">
        <v>5.0158333329999998</v>
      </c>
      <c r="O4850">
        <v>0</v>
      </c>
      <c r="P4850">
        <v>899</v>
      </c>
      <c r="Q4850">
        <v>0</v>
      </c>
      <c r="R4850">
        <v>0</v>
      </c>
      <c r="S4850">
        <v>0</v>
      </c>
      <c r="T4850">
        <v>39</v>
      </c>
      <c r="U4850">
        <v>0</v>
      </c>
      <c r="V4850">
        <v>0</v>
      </c>
      <c r="W4850" s="26">
        <v>0</v>
      </c>
      <c r="X4850" s="26">
        <v>1094.2512677671277</v>
      </c>
      <c r="Y4850" s="26">
        <v>0</v>
      </c>
      <c r="Z4850" s="26">
        <v>0</v>
      </c>
      <c r="AA4850" s="26">
        <v>0</v>
      </c>
      <c r="AB4850" s="26">
        <v>92.008315661918701</v>
      </c>
      <c r="AC4850" s="26">
        <v>0</v>
      </c>
      <c r="AD4850" s="26">
        <v>0</v>
      </c>
      <c r="AE4850" s="26">
        <v>1186.2595834290464</v>
      </c>
    </row>
    <row r="4851" spans="1:31" x14ac:dyDescent="0.3">
      <c r="A4851">
        <v>2771878</v>
      </c>
      <c r="B4851">
        <v>1</v>
      </c>
      <c r="C4851" t="s">
        <v>81</v>
      </c>
      <c r="D4851" t="s">
        <v>118</v>
      </c>
      <c r="E4851" t="s">
        <v>170</v>
      </c>
      <c r="F4851" t="s">
        <v>13551</v>
      </c>
      <c r="G4851" t="s">
        <v>143</v>
      </c>
      <c r="H4851" t="s">
        <v>135</v>
      </c>
      <c r="I4851" t="s">
        <v>136</v>
      </c>
      <c r="J4851" t="s">
        <v>137</v>
      </c>
      <c r="K4851" t="s">
        <v>138</v>
      </c>
      <c r="L4851" t="s">
        <v>13552</v>
      </c>
      <c r="M4851" t="s">
        <v>13553</v>
      </c>
      <c r="N4851" s="26">
        <v>0.47055555500000001</v>
      </c>
      <c r="O4851">
        <v>0</v>
      </c>
      <c r="P4851">
        <v>42</v>
      </c>
      <c r="Q4851">
        <v>0</v>
      </c>
      <c r="R4851">
        <v>0</v>
      </c>
      <c r="S4851">
        <v>0</v>
      </c>
      <c r="T4851">
        <v>3</v>
      </c>
      <c r="U4851">
        <v>0</v>
      </c>
      <c r="V4851">
        <v>0</v>
      </c>
      <c r="W4851" s="26">
        <v>0</v>
      </c>
      <c r="X4851" s="26">
        <v>4.6637074255361579</v>
      </c>
      <c r="Y4851" s="26">
        <v>0</v>
      </c>
      <c r="Z4851" s="26">
        <v>0</v>
      </c>
      <c r="AA4851" s="26">
        <v>0</v>
      </c>
      <c r="AB4851" s="26">
        <v>1.3752370490075099</v>
      </c>
      <c r="AC4851" s="26">
        <v>0</v>
      </c>
      <c r="AD4851" s="26">
        <v>0</v>
      </c>
      <c r="AE4851" s="26">
        <v>6.0389444745436673</v>
      </c>
    </row>
    <row r="4852" spans="1:31" x14ac:dyDescent="0.3">
      <c r="A4852">
        <v>2771515</v>
      </c>
      <c r="B4852">
        <v>1</v>
      </c>
      <c r="C4852" t="s">
        <v>80</v>
      </c>
      <c r="D4852" t="s">
        <v>101</v>
      </c>
      <c r="E4852" t="s">
        <v>170</v>
      </c>
      <c r="F4852" t="s">
        <v>13554</v>
      </c>
      <c r="G4852" t="s">
        <v>143</v>
      </c>
      <c r="H4852" t="s">
        <v>135</v>
      </c>
      <c r="I4852" t="s">
        <v>136</v>
      </c>
      <c r="J4852" t="s">
        <v>137</v>
      </c>
      <c r="K4852" t="s">
        <v>138</v>
      </c>
      <c r="L4852" t="s">
        <v>13555</v>
      </c>
      <c r="M4852" t="s">
        <v>13556</v>
      </c>
      <c r="N4852" s="26">
        <v>1.2411111109999999</v>
      </c>
      <c r="O4852">
        <v>0</v>
      </c>
      <c r="P4852">
        <v>99</v>
      </c>
      <c r="Q4852">
        <v>0</v>
      </c>
      <c r="R4852">
        <v>0</v>
      </c>
      <c r="S4852">
        <v>0</v>
      </c>
      <c r="T4852">
        <v>24</v>
      </c>
      <c r="U4852">
        <v>0</v>
      </c>
      <c r="V4852">
        <v>0</v>
      </c>
      <c r="W4852" s="26">
        <v>0</v>
      </c>
      <c r="X4852" s="26">
        <v>17.643208651370763</v>
      </c>
      <c r="Y4852" s="26">
        <v>0</v>
      </c>
      <c r="Z4852" s="26">
        <v>0</v>
      </c>
      <c r="AA4852" s="26">
        <v>0</v>
      </c>
      <c r="AB4852" s="26">
        <v>14.155349343995587</v>
      </c>
      <c r="AC4852" s="26">
        <v>0</v>
      </c>
      <c r="AD4852" s="26">
        <v>0</v>
      </c>
      <c r="AE4852" s="26">
        <v>31.798557995366352</v>
      </c>
    </row>
    <row r="4853" spans="1:31" x14ac:dyDescent="0.3">
      <c r="A4853">
        <v>2771369</v>
      </c>
      <c r="B4853">
        <v>1</v>
      </c>
      <c r="C4853" t="s">
        <v>81</v>
      </c>
      <c r="D4853" t="s">
        <v>120</v>
      </c>
      <c r="E4853" t="s">
        <v>141</v>
      </c>
      <c r="F4853" t="s">
        <v>13557</v>
      </c>
      <c r="G4853" t="s">
        <v>143</v>
      </c>
      <c r="H4853" t="s">
        <v>135</v>
      </c>
      <c r="I4853" t="s">
        <v>136</v>
      </c>
      <c r="J4853" t="s">
        <v>137</v>
      </c>
      <c r="K4853" t="s">
        <v>138</v>
      </c>
      <c r="L4853" t="s">
        <v>13558</v>
      </c>
      <c r="M4853" t="s">
        <v>13559</v>
      </c>
      <c r="N4853" s="26">
        <v>0.18722222199999999</v>
      </c>
      <c r="O4853">
        <v>0</v>
      </c>
      <c r="P4853">
        <v>174</v>
      </c>
      <c r="Q4853">
        <v>0</v>
      </c>
      <c r="R4853">
        <v>2</v>
      </c>
      <c r="S4853">
        <v>0</v>
      </c>
      <c r="T4853">
        <v>25</v>
      </c>
      <c r="U4853">
        <v>0</v>
      </c>
      <c r="V4853">
        <v>0</v>
      </c>
      <c r="W4853" s="26">
        <v>0</v>
      </c>
      <c r="X4853" s="26">
        <v>8.6665546308958952</v>
      </c>
      <c r="Y4853" s="26">
        <v>0</v>
      </c>
      <c r="Z4853" s="26">
        <v>0.24480607600015852</v>
      </c>
      <c r="AA4853" s="26">
        <v>0</v>
      </c>
      <c r="AB4853" s="26">
        <v>1.5536932588578023</v>
      </c>
      <c r="AC4853" s="26">
        <v>0</v>
      </c>
      <c r="AD4853" s="26">
        <v>0</v>
      </c>
      <c r="AE4853" s="26">
        <v>10.465053965753855</v>
      </c>
    </row>
    <row r="4854" spans="1:31" x14ac:dyDescent="0.3">
      <c r="A4854">
        <v>2771446</v>
      </c>
      <c r="B4854">
        <v>1</v>
      </c>
      <c r="C4854" t="s">
        <v>80</v>
      </c>
      <c r="D4854" t="s">
        <v>107</v>
      </c>
      <c r="E4854" t="s">
        <v>132</v>
      </c>
      <c r="F4854" t="s">
        <v>11738</v>
      </c>
      <c r="G4854" t="s">
        <v>134</v>
      </c>
      <c r="H4854" t="s">
        <v>135</v>
      </c>
      <c r="I4854" t="s">
        <v>136</v>
      </c>
      <c r="J4854" t="s">
        <v>137</v>
      </c>
      <c r="K4854" t="s">
        <v>138</v>
      </c>
      <c r="L4854" t="s">
        <v>13560</v>
      </c>
      <c r="M4854" t="s">
        <v>13561</v>
      </c>
      <c r="N4854" s="26">
        <v>3.3208333329999999</v>
      </c>
      <c r="O4854">
        <v>0</v>
      </c>
      <c r="P4854">
        <v>2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 s="26">
        <v>0</v>
      </c>
      <c r="X4854" s="26">
        <v>2.4953297299646753</v>
      </c>
      <c r="Y4854" s="26">
        <v>0</v>
      </c>
      <c r="Z4854" s="26">
        <v>0</v>
      </c>
      <c r="AA4854" s="26">
        <v>0</v>
      </c>
      <c r="AB4854" s="26">
        <v>0</v>
      </c>
      <c r="AC4854" s="26">
        <v>0</v>
      </c>
      <c r="AD4854" s="26">
        <v>0</v>
      </c>
      <c r="AE4854" s="26">
        <v>2.4953297299646753</v>
      </c>
    </row>
    <row r="4855" spans="1:31" x14ac:dyDescent="0.3">
      <c r="A4855">
        <v>2771469</v>
      </c>
      <c r="B4855">
        <v>1</v>
      </c>
      <c r="C4855" t="s">
        <v>80</v>
      </c>
      <c r="D4855" t="s">
        <v>85</v>
      </c>
      <c r="E4855" t="s">
        <v>166</v>
      </c>
      <c r="F4855" t="s">
        <v>511</v>
      </c>
      <c r="G4855" t="s">
        <v>204</v>
      </c>
      <c r="H4855" t="s">
        <v>135</v>
      </c>
      <c r="I4855" t="s">
        <v>136</v>
      </c>
      <c r="J4855" t="s">
        <v>137</v>
      </c>
      <c r="K4855" t="s">
        <v>138</v>
      </c>
      <c r="L4855" t="s">
        <v>13562</v>
      </c>
      <c r="M4855" t="s">
        <v>13563</v>
      </c>
      <c r="N4855" s="26">
        <v>0.66166666600000001</v>
      </c>
      <c r="O4855">
        <v>0</v>
      </c>
      <c r="P4855">
        <v>89</v>
      </c>
      <c r="Q4855">
        <v>0</v>
      </c>
      <c r="R4855">
        <v>0</v>
      </c>
      <c r="S4855">
        <v>0</v>
      </c>
      <c r="T4855">
        <v>9</v>
      </c>
      <c r="U4855">
        <v>0</v>
      </c>
      <c r="V4855">
        <v>0</v>
      </c>
      <c r="W4855" s="26">
        <v>0</v>
      </c>
      <c r="X4855" s="26">
        <v>11.079306243760756</v>
      </c>
      <c r="Y4855" s="26">
        <v>0</v>
      </c>
      <c r="Z4855" s="26">
        <v>0</v>
      </c>
      <c r="AA4855" s="26">
        <v>0</v>
      </c>
      <c r="AB4855" s="26">
        <v>5.0056006125985606</v>
      </c>
      <c r="AC4855" s="26">
        <v>0</v>
      </c>
      <c r="AD4855" s="26">
        <v>0</v>
      </c>
      <c r="AE4855" s="26">
        <v>16.084906856359318</v>
      </c>
    </row>
    <row r="4856" spans="1:31" x14ac:dyDescent="0.3">
      <c r="A4856">
        <v>2771259</v>
      </c>
      <c r="B4856">
        <v>2</v>
      </c>
      <c r="C4856" t="s">
        <v>80</v>
      </c>
      <c r="D4856" t="s">
        <v>92</v>
      </c>
      <c r="E4856" t="s">
        <v>146</v>
      </c>
      <c r="F4856" t="s">
        <v>13564</v>
      </c>
      <c r="G4856" t="s">
        <v>186</v>
      </c>
      <c r="H4856" t="s">
        <v>149</v>
      </c>
      <c r="I4856" t="s">
        <v>136</v>
      </c>
      <c r="J4856" t="s">
        <v>137</v>
      </c>
      <c r="K4856" t="s">
        <v>187</v>
      </c>
      <c r="L4856" t="s">
        <v>13352</v>
      </c>
      <c r="M4856" t="s">
        <v>13565</v>
      </c>
      <c r="N4856" s="26">
        <v>8.3386111110000005</v>
      </c>
      <c r="O4856">
        <v>0</v>
      </c>
      <c r="P4856">
        <v>257</v>
      </c>
      <c r="Q4856">
        <v>0</v>
      </c>
      <c r="R4856">
        <v>0</v>
      </c>
      <c r="S4856">
        <v>0</v>
      </c>
      <c r="T4856">
        <v>22</v>
      </c>
      <c r="U4856">
        <v>0</v>
      </c>
      <c r="V4856">
        <v>0</v>
      </c>
      <c r="W4856" s="26">
        <v>0</v>
      </c>
      <c r="X4856" s="26">
        <v>225.65324621316717</v>
      </c>
      <c r="Y4856" s="26">
        <v>0</v>
      </c>
      <c r="Z4856" s="26">
        <v>0</v>
      </c>
      <c r="AA4856" s="26">
        <v>0</v>
      </c>
      <c r="AB4856" s="26">
        <v>150.25820565716509</v>
      </c>
      <c r="AC4856" s="26">
        <v>0</v>
      </c>
      <c r="AD4856" s="26">
        <v>0</v>
      </c>
      <c r="AE4856" s="26">
        <v>375.91145187033226</v>
      </c>
    </row>
    <row r="4857" spans="1:31" x14ac:dyDescent="0.3">
      <c r="A4857">
        <v>2771841</v>
      </c>
      <c r="B4857">
        <v>1</v>
      </c>
      <c r="C4857" t="s">
        <v>80</v>
      </c>
      <c r="D4857" t="s">
        <v>97</v>
      </c>
      <c r="E4857" t="s">
        <v>170</v>
      </c>
      <c r="F4857" t="s">
        <v>11525</v>
      </c>
      <c r="G4857" t="s">
        <v>204</v>
      </c>
      <c r="H4857" t="s">
        <v>135</v>
      </c>
      <c r="I4857" t="s">
        <v>136</v>
      </c>
      <c r="J4857" t="s">
        <v>137</v>
      </c>
      <c r="K4857" t="s">
        <v>138</v>
      </c>
      <c r="L4857" t="s">
        <v>13566</v>
      </c>
      <c r="M4857" t="s">
        <v>13567</v>
      </c>
      <c r="N4857" s="26">
        <v>8.1475000000000009</v>
      </c>
      <c r="O4857">
        <v>0</v>
      </c>
      <c r="P4857">
        <v>258</v>
      </c>
      <c r="Q4857">
        <v>0</v>
      </c>
      <c r="R4857">
        <v>1</v>
      </c>
      <c r="S4857">
        <v>0</v>
      </c>
      <c r="T4857">
        <v>32</v>
      </c>
      <c r="U4857">
        <v>0</v>
      </c>
      <c r="V4857">
        <v>0</v>
      </c>
      <c r="W4857" s="26">
        <v>0</v>
      </c>
      <c r="X4857" s="26">
        <v>752.76170311278395</v>
      </c>
      <c r="Y4857" s="26">
        <v>0</v>
      </c>
      <c r="Z4857" s="26">
        <v>8.8611923922778474E-2</v>
      </c>
      <c r="AA4857" s="26">
        <v>0</v>
      </c>
      <c r="AB4857" s="26">
        <v>95.076187814282505</v>
      </c>
      <c r="AC4857" s="26">
        <v>0</v>
      </c>
      <c r="AD4857" s="26">
        <v>0</v>
      </c>
      <c r="AE4857" s="26">
        <v>847.92650285098932</v>
      </c>
    </row>
    <row r="4858" spans="1:31" x14ac:dyDescent="0.3">
      <c r="A4858">
        <v>2771177</v>
      </c>
      <c r="B4858">
        <v>1</v>
      </c>
      <c r="C4858" t="s">
        <v>80</v>
      </c>
      <c r="D4858" t="s">
        <v>93</v>
      </c>
      <c r="E4858" t="s">
        <v>166</v>
      </c>
      <c r="F4858" t="s">
        <v>13359</v>
      </c>
      <c r="G4858" t="s">
        <v>232</v>
      </c>
      <c r="H4858" t="s">
        <v>135</v>
      </c>
      <c r="I4858" t="s">
        <v>136</v>
      </c>
      <c r="J4858" t="s">
        <v>137</v>
      </c>
      <c r="K4858" t="s">
        <v>138</v>
      </c>
      <c r="L4858" t="s">
        <v>13568</v>
      </c>
      <c r="M4858" t="s">
        <v>13569</v>
      </c>
      <c r="N4858" s="26">
        <v>1.025833333</v>
      </c>
      <c r="O4858">
        <v>0</v>
      </c>
      <c r="P4858">
        <v>32</v>
      </c>
      <c r="Q4858">
        <v>0</v>
      </c>
      <c r="R4858">
        <v>0</v>
      </c>
      <c r="S4858">
        <v>0</v>
      </c>
      <c r="T4858">
        <v>6</v>
      </c>
      <c r="U4858">
        <v>0</v>
      </c>
      <c r="V4858">
        <v>0</v>
      </c>
      <c r="W4858" s="26">
        <v>0</v>
      </c>
      <c r="X4858" s="26">
        <v>7.9364314569168659</v>
      </c>
      <c r="Y4858" s="26">
        <v>0</v>
      </c>
      <c r="Z4858" s="26">
        <v>0</v>
      </c>
      <c r="AA4858" s="26">
        <v>0</v>
      </c>
      <c r="AB4858" s="26">
        <v>12.848061395498515</v>
      </c>
      <c r="AC4858" s="26">
        <v>0</v>
      </c>
      <c r="AD4858" s="26">
        <v>0</v>
      </c>
      <c r="AE4858" s="26">
        <v>20.784492852415383</v>
      </c>
    </row>
    <row r="4859" spans="1:31" x14ac:dyDescent="0.3">
      <c r="A4859">
        <v>2771162</v>
      </c>
      <c r="B4859">
        <v>2</v>
      </c>
      <c r="C4859" t="s">
        <v>80</v>
      </c>
      <c r="D4859" t="s">
        <v>82</v>
      </c>
      <c r="E4859" t="s">
        <v>146</v>
      </c>
      <c r="F4859" t="s">
        <v>13570</v>
      </c>
      <c r="G4859" t="s">
        <v>3589</v>
      </c>
      <c r="H4859" t="s">
        <v>149</v>
      </c>
      <c r="I4859" t="s">
        <v>136</v>
      </c>
      <c r="J4859" t="s">
        <v>137</v>
      </c>
      <c r="K4859" t="s">
        <v>138</v>
      </c>
      <c r="L4859" t="s">
        <v>13404</v>
      </c>
      <c r="M4859" t="s">
        <v>13571</v>
      </c>
      <c r="N4859" s="26">
        <v>0.41888888800000001</v>
      </c>
      <c r="O4859">
        <v>0</v>
      </c>
      <c r="P4859">
        <v>3</v>
      </c>
      <c r="Q4859">
        <v>0</v>
      </c>
      <c r="R4859">
        <v>0</v>
      </c>
      <c r="S4859">
        <v>0</v>
      </c>
      <c r="T4859">
        <v>373</v>
      </c>
      <c r="U4859">
        <v>0</v>
      </c>
      <c r="V4859">
        <v>0</v>
      </c>
      <c r="W4859" s="26">
        <v>0</v>
      </c>
      <c r="X4859" s="26">
        <v>0.24921904862219299</v>
      </c>
      <c r="Y4859" s="26">
        <v>0</v>
      </c>
      <c r="Z4859" s="26">
        <v>0</v>
      </c>
      <c r="AA4859" s="26">
        <v>0</v>
      </c>
      <c r="AB4859" s="26">
        <v>228.98625695912381</v>
      </c>
      <c r="AC4859" s="26">
        <v>0</v>
      </c>
      <c r="AD4859" s="26">
        <v>0</v>
      </c>
      <c r="AE4859" s="26">
        <v>229.235476007746</v>
      </c>
    </row>
    <row r="4860" spans="1:31" x14ac:dyDescent="0.3">
      <c r="A4860">
        <v>2771306</v>
      </c>
      <c r="B4860">
        <v>1</v>
      </c>
      <c r="C4860" t="s">
        <v>80</v>
      </c>
      <c r="D4860" t="s">
        <v>82</v>
      </c>
      <c r="E4860" t="s">
        <v>157</v>
      </c>
      <c r="F4860" t="s">
        <v>13572</v>
      </c>
      <c r="G4860" t="s">
        <v>628</v>
      </c>
      <c r="H4860" t="s">
        <v>149</v>
      </c>
      <c r="I4860" t="s">
        <v>136</v>
      </c>
      <c r="J4860" t="s">
        <v>137</v>
      </c>
      <c r="K4860" t="s">
        <v>187</v>
      </c>
      <c r="L4860" t="s">
        <v>13573</v>
      </c>
      <c r="M4860" t="s">
        <v>13574</v>
      </c>
      <c r="N4860" s="26">
        <v>7.2088888879999997</v>
      </c>
      <c r="O4860">
        <v>0</v>
      </c>
      <c r="P4860">
        <v>2826</v>
      </c>
      <c r="Q4860">
        <v>0</v>
      </c>
      <c r="R4860">
        <v>0</v>
      </c>
      <c r="S4860">
        <v>0</v>
      </c>
      <c r="T4860">
        <v>195</v>
      </c>
      <c r="U4860">
        <v>0</v>
      </c>
      <c r="V4860">
        <v>1</v>
      </c>
      <c r="W4860" s="26">
        <v>0</v>
      </c>
      <c r="X4860" s="26">
        <v>4935.9815486862235</v>
      </c>
      <c r="Y4860" s="26">
        <v>0</v>
      </c>
      <c r="Z4860" s="26">
        <v>0</v>
      </c>
      <c r="AA4860" s="26">
        <v>0</v>
      </c>
      <c r="AB4860" s="26">
        <v>1650.1981198871335</v>
      </c>
      <c r="AC4860" s="26">
        <v>0</v>
      </c>
      <c r="AD4860" s="26">
        <v>199.88558673056045</v>
      </c>
      <c r="AE4860" s="26">
        <v>6786.0652553039172</v>
      </c>
    </row>
    <row r="4861" spans="1:31" x14ac:dyDescent="0.3">
      <c r="A4861">
        <v>2771807</v>
      </c>
      <c r="B4861">
        <v>1</v>
      </c>
      <c r="C4861" t="s">
        <v>80</v>
      </c>
      <c r="D4861" t="s">
        <v>100</v>
      </c>
      <c r="E4861" t="s">
        <v>152</v>
      </c>
      <c r="F4861" t="s">
        <v>13314</v>
      </c>
      <c r="G4861" t="s">
        <v>159</v>
      </c>
      <c r="H4861" t="s">
        <v>149</v>
      </c>
      <c r="I4861" t="s">
        <v>136</v>
      </c>
      <c r="J4861" t="s">
        <v>137</v>
      </c>
      <c r="K4861" t="s">
        <v>138</v>
      </c>
      <c r="L4861" t="s">
        <v>13575</v>
      </c>
      <c r="M4861" t="s">
        <v>13576</v>
      </c>
      <c r="N4861" s="26">
        <v>0.505833333</v>
      </c>
      <c r="O4861">
        <v>0</v>
      </c>
      <c r="P4861">
        <v>1</v>
      </c>
      <c r="Q4861">
        <v>58</v>
      </c>
      <c r="R4861">
        <v>38</v>
      </c>
      <c r="S4861">
        <v>3</v>
      </c>
      <c r="T4861">
        <v>2</v>
      </c>
      <c r="U4861">
        <v>0</v>
      </c>
      <c r="V4861">
        <v>0</v>
      </c>
      <c r="W4861" s="26">
        <v>0</v>
      </c>
      <c r="X4861" s="26">
        <v>0.13875292023483668</v>
      </c>
      <c r="Y4861" s="26">
        <v>9.7780810441313637</v>
      </c>
      <c r="Z4861" s="26">
        <v>7.5676634989866676E-4</v>
      </c>
      <c r="AA4861" s="26">
        <v>34.229848802363989</v>
      </c>
      <c r="AB4861" s="26">
        <v>0.30176035464060158</v>
      </c>
      <c r="AC4861" s="26">
        <v>0</v>
      </c>
      <c r="AD4861" s="26">
        <v>0</v>
      </c>
      <c r="AE4861" s="26">
        <v>44.449199887720688</v>
      </c>
    </row>
    <row r="4862" spans="1:31" x14ac:dyDescent="0.3">
      <c r="A4862">
        <v>2771655</v>
      </c>
      <c r="B4862">
        <v>1</v>
      </c>
      <c r="C4862" t="s">
        <v>81</v>
      </c>
      <c r="D4862" t="s">
        <v>117</v>
      </c>
      <c r="E4862" t="s">
        <v>170</v>
      </c>
      <c r="F4862" t="s">
        <v>13577</v>
      </c>
      <c r="G4862" t="s">
        <v>204</v>
      </c>
      <c r="H4862" t="s">
        <v>135</v>
      </c>
      <c r="I4862" t="s">
        <v>136</v>
      </c>
      <c r="J4862" t="s">
        <v>137</v>
      </c>
      <c r="K4862" t="s">
        <v>138</v>
      </c>
      <c r="L4862" t="s">
        <v>13578</v>
      </c>
      <c r="M4862" t="s">
        <v>13579</v>
      </c>
      <c r="N4862" s="26">
        <v>2.9011111110000001</v>
      </c>
      <c r="O4862">
        <v>0</v>
      </c>
      <c r="P4862">
        <v>9</v>
      </c>
      <c r="Q4862">
        <v>0</v>
      </c>
      <c r="R4862">
        <v>12</v>
      </c>
      <c r="S4862">
        <v>0</v>
      </c>
      <c r="T4862">
        <v>0</v>
      </c>
      <c r="U4862">
        <v>0</v>
      </c>
      <c r="V4862">
        <v>0</v>
      </c>
      <c r="W4862" s="26">
        <v>0</v>
      </c>
      <c r="X4862" s="26">
        <v>5.5620715435559296</v>
      </c>
      <c r="Y4862" s="26">
        <v>0</v>
      </c>
      <c r="Z4862" s="26">
        <v>0</v>
      </c>
      <c r="AA4862" s="26">
        <v>0</v>
      </c>
      <c r="AB4862" s="26">
        <v>0</v>
      </c>
      <c r="AC4862" s="26">
        <v>0</v>
      </c>
      <c r="AD4862" s="26">
        <v>0</v>
      </c>
      <c r="AE4862" s="26">
        <v>5.5620715435559296</v>
      </c>
    </row>
    <row r="4863" spans="1:31" x14ac:dyDescent="0.3">
      <c r="A4863">
        <v>2771409</v>
      </c>
      <c r="B4863">
        <v>1</v>
      </c>
      <c r="C4863" t="s">
        <v>80</v>
      </c>
      <c r="D4863" t="s">
        <v>82</v>
      </c>
      <c r="E4863" t="s">
        <v>166</v>
      </c>
      <c r="F4863" t="s">
        <v>13580</v>
      </c>
      <c r="G4863" t="s">
        <v>232</v>
      </c>
      <c r="H4863" t="s">
        <v>135</v>
      </c>
      <c r="I4863" t="s">
        <v>136</v>
      </c>
      <c r="J4863" t="s">
        <v>137</v>
      </c>
      <c r="K4863" t="s">
        <v>138</v>
      </c>
      <c r="L4863" t="s">
        <v>13581</v>
      </c>
      <c r="M4863" t="s">
        <v>13582</v>
      </c>
      <c r="N4863" s="26">
        <v>2.8219444440000001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70</v>
      </c>
      <c r="U4863">
        <v>0</v>
      </c>
      <c r="V4863">
        <v>0</v>
      </c>
      <c r="W4863" s="26">
        <v>0</v>
      </c>
      <c r="X4863" s="26">
        <v>0</v>
      </c>
      <c r="Y4863" s="26">
        <v>0</v>
      </c>
      <c r="Z4863" s="26">
        <v>0</v>
      </c>
      <c r="AA4863" s="26">
        <v>0</v>
      </c>
      <c r="AB4863" s="26">
        <v>151.04809085840307</v>
      </c>
      <c r="AC4863" s="26">
        <v>0</v>
      </c>
      <c r="AD4863" s="26">
        <v>0</v>
      </c>
      <c r="AE4863" s="26">
        <v>151.04809085840307</v>
      </c>
    </row>
    <row r="4864" spans="1:31" x14ac:dyDescent="0.3">
      <c r="A4864">
        <v>2771761</v>
      </c>
      <c r="B4864">
        <v>1</v>
      </c>
      <c r="C4864" t="s">
        <v>80</v>
      </c>
      <c r="D4864" t="s">
        <v>93</v>
      </c>
      <c r="E4864" t="s">
        <v>170</v>
      </c>
      <c r="F4864" t="s">
        <v>13583</v>
      </c>
      <c r="G4864" t="s">
        <v>204</v>
      </c>
      <c r="H4864" t="s">
        <v>135</v>
      </c>
      <c r="I4864" t="s">
        <v>136</v>
      </c>
      <c r="J4864" t="s">
        <v>137</v>
      </c>
      <c r="K4864" t="s">
        <v>138</v>
      </c>
      <c r="L4864" t="s">
        <v>13584</v>
      </c>
      <c r="M4864" t="s">
        <v>13585</v>
      </c>
      <c r="N4864" s="26">
        <v>2.4419444440000002</v>
      </c>
      <c r="O4864">
        <v>0</v>
      </c>
      <c r="P4864">
        <v>79</v>
      </c>
      <c r="Q4864">
        <v>0</v>
      </c>
      <c r="R4864">
        <v>1</v>
      </c>
      <c r="S4864">
        <v>0</v>
      </c>
      <c r="T4864">
        <v>4</v>
      </c>
      <c r="U4864">
        <v>0</v>
      </c>
      <c r="V4864">
        <v>0</v>
      </c>
      <c r="W4864" s="26">
        <v>0</v>
      </c>
      <c r="X4864" s="26">
        <v>41.399798276841146</v>
      </c>
      <c r="Y4864" s="26">
        <v>0</v>
      </c>
      <c r="Z4864" s="26">
        <v>0.10833674872855334</v>
      </c>
      <c r="AA4864" s="26">
        <v>0</v>
      </c>
      <c r="AB4864" s="26">
        <v>7.676647877155875</v>
      </c>
      <c r="AC4864" s="26">
        <v>0</v>
      </c>
      <c r="AD4864" s="26">
        <v>0</v>
      </c>
      <c r="AE4864" s="26">
        <v>49.184782902725573</v>
      </c>
    </row>
    <row r="4865" spans="1:31" x14ac:dyDescent="0.3">
      <c r="A4865">
        <v>2771595</v>
      </c>
      <c r="B4865">
        <v>1</v>
      </c>
      <c r="C4865" t="s">
        <v>80</v>
      </c>
      <c r="D4865" t="s">
        <v>83</v>
      </c>
      <c r="E4865" t="s">
        <v>141</v>
      </c>
      <c r="F4865" t="s">
        <v>13586</v>
      </c>
      <c r="G4865" t="s">
        <v>143</v>
      </c>
      <c r="H4865" t="s">
        <v>135</v>
      </c>
      <c r="I4865" t="s">
        <v>136</v>
      </c>
      <c r="J4865" t="s">
        <v>137</v>
      </c>
      <c r="K4865" t="s">
        <v>138</v>
      </c>
      <c r="L4865" t="s">
        <v>13587</v>
      </c>
      <c r="M4865" t="s">
        <v>13588</v>
      </c>
      <c r="N4865" s="26">
        <v>7.0833332999999998E-2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161</v>
      </c>
      <c r="U4865">
        <v>0</v>
      </c>
      <c r="V4865">
        <v>2</v>
      </c>
      <c r="W4865" s="26">
        <v>0</v>
      </c>
      <c r="X4865" s="26">
        <v>0</v>
      </c>
      <c r="Y4865" s="26">
        <v>0</v>
      </c>
      <c r="Z4865" s="26">
        <v>0</v>
      </c>
      <c r="AA4865" s="26">
        <v>0</v>
      </c>
      <c r="AB4865" s="26">
        <v>9.1489034265093778</v>
      </c>
      <c r="AC4865" s="26">
        <v>0</v>
      </c>
      <c r="AD4865" s="26">
        <v>13.364321628377521</v>
      </c>
      <c r="AE4865" s="26">
        <v>22.513225054886899</v>
      </c>
    </row>
    <row r="4866" spans="1:31" x14ac:dyDescent="0.3">
      <c r="A4866">
        <v>2771283</v>
      </c>
      <c r="B4866">
        <v>1</v>
      </c>
      <c r="C4866" t="s">
        <v>80</v>
      </c>
      <c r="D4866" t="s">
        <v>108</v>
      </c>
      <c r="E4866" t="s">
        <v>152</v>
      </c>
      <c r="F4866" t="s">
        <v>11251</v>
      </c>
      <c r="G4866" t="s">
        <v>287</v>
      </c>
      <c r="H4866" t="s">
        <v>149</v>
      </c>
      <c r="I4866" t="s">
        <v>136</v>
      </c>
      <c r="J4866" t="s">
        <v>3</v>
      </c>
      <c r="K4866" t="s">
        <v>138</v>
      </c>
      <c r="L4866" t="s">
        <v>13589</v>
      </c>
      <c r="M4866" t="s">
        <v>13590</v>
      </c>
      <c r="N4866" s="26">
        <v>3.7691666659999998</v>
      </c>
      <c r="O4866">
        <v>0</v>
      </c>
      <c r="P4866">
        <v>531</v>
      </c>
      <c r="Q4866">
        <v>2</v>
      </c>
      <c r="R4866">
        <v>221</v>
      </c>
      <c r="S4866">
        <v>3</v>
      </c>
      <c r="T4866">
        <v>115</v>
      </c>
      <c r="U4866">
        <v>0</v>
      </c>
      <c r="V4866">
        <v>0</v>
      </c>
      <c r="W4866" s="26">
        <v>0</v>
      </c>
      <c r="X4866" s="26">
        <v>433.75823779597755</v>
      </c>
      <c r="Y4866" s="26">
        <v>6.1901599072918314</v>
      </c>
      <c r="Z4866" s="26">
        <v>80.502822622277435</v>
      </c>
      <c r="AA4866" s="26">
        <v>178.1237453215189</v>
      </c>
      <c r="AB4866" s="26">
        <v>573.37929886524728</v>
      </c>
      <c r="AC4866" s="26">
        <v>0</v>
      </c>
      <c r="AD4866" s="26">
        <v>0</v>
      </c>
      <c r="AE4866" s="26">
        <v>1271.9542645123129</v>
      </c>
    </row>
    <row r="4867" spans="1:31" x14ac:dyDescent="0.3">
      <c r="A4867">
        <v>2771532</v>
      </c>
      <c r="B4867">
        <v>1</v>
      </c>
      <c r="C4867" t="s">
        <v>80</v>
      </c>
      <c r="D4867" t="s">
        <v>89</v>
      </c>
      <c r="E4867" t="s">
        <v>132</v>
      </c>
      <c r="F4867" t="s">
        <v>13591</v>
      </c>
      <c r="G4867" t="s">
        <v>287</v>
      </c>
      <c r="H4867" t="s">
        <v>135</v>
      </c>
      <c r="I4867" t="s">
        <v>136</v>
      </c>
      <c r="J4867" t="s">
        <v>3</v>
      </c>
      <c r="K4867" t="s">
        <v>138</v>
      </c>
      <c r="L4867" t="s">
        <v>13592</v>
      </c>
      <c r="M4867" t="s">
        <v>13593</v>
      </c>
      <c r="N4867" s="26">
        <v>3.6463888880000002</v>
      </c>
      <c r="O4867">
        <v>0</v>
      </c>
      <c r="P4867">
        <v>2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 s="26">
        <v>0</v>
      </c>
      <c r="X4867" s="26">
        <v>1.4777961487537845</v>
      </c>
      <c r="Y4867" s="26">
        <v>0</v>
      </c>
      <c r="Z4867" s="26">
        <v>0</v>
      </c>
      <c r="AA4867" s="26">
        <v>0</v>
      </c>
      <c r="AB4867" s="26">
        <v>0</v>
      </c>
      <c r="AC4867" s="26">
        <v>0</v>
      </c>
      <c r="AD4867" s="26">
        <v>0</v>
      </c>
      <c r="AE4867" s="26">
        <v>1.4777961487537845</v>
      </c>
    </row>
    <row r="4868" spans="1:31" x14ac:dyDescent="0.3">
      <c r="A4868">
        <v>2771781</v>
      </c>
      <c r="B4868">
        <v>1</v>
      </c>
      <c r="C4868" t="s">
        <v>81</v>
      </c>
      <c r="D4868" t="s">
        <v>116</v>
      </c>
      <c r="E4868" t="s">
        <v>146</v>
      </c>
      <c r="F4868" t="s">
        <v>13594</v>
      </c>
      <c r="G4868" t="s">
        <v>154</v>
      </c>
      <c r="H4868" t="s">
        <v>149</v>
      </c>
      <c r="I4868" t="s">
        <v>136</v>
      </c>
      <c r="J4868" t="s">
        <v>137</v>
      </c>
      <c r="K4868" t="s">
        <v>138</v>
      </c>
      <c r="L4868" t="s">
        <v>13595</v>
      </c>
      <c r="M4868" t="s">
        <v>13596</v>
      </c>
      <c r="N4868" s="26">
        <v>1.660555555</v>
      </c>
      <c r="O4868">
        <v>0</v>
      </c>
      <c r="P4868">
        <v>233</v>
      </c>
      <c r="Q4868">
        <v>0</v>
      </c>
      <c r="R4868">
        <v>0</v>
      </c>
      <c r="S4868">
        <v>0</v>
      </c>
      <c r="T4868">
        <v>67</v>
      </c>
      <c r="U4868">
        <v>0</v>
      </c>
      <c r="V4868">
        <v>0</v>
      </c>
      <c r="W4868" s="26">
        <v>0</v>
      </c>
      <c r="X4868" s="26">
        <v>148.17347298145728</v>
      </c>
      <c r="Y4868" s="26">
        <v>0</v>
      </c>
      <c r="Z4868" s="26">
        <v>0</v>
      </c>
      <c r="AA4868" s="26">
        <v>0</v>
      </c>
      <c r="AB4868" s="26">
        <v>37.635560750127098</v>
      </c>
      <c r="AC4868" s="26">
        <v>0</v>
      </c>
      <c r="AD4868" s="26">
        <v>0</v>
      </c>
      <c r="AE4868" s="26">
        <v>185.80903373158438</v>
      </c>
    </row>
    <row r="4869" spans="1:31" x14ac:dyDescent="0.3">
      <c r="A4869">
        <v>2771887</v>
      </c>
      <c r="B4869">
        <v>1</v>
      </c>
      <c r="C4869" t="s">
        <v>81</v>
      </c>
      <c r="D4869" t="s">
        <v>120</v>
      </c>
      <c r="E4869" t="s">
        <v>170</v>
      </c>
      <c r="F4869" t="s">
        <v>13597</v>
      </c>
      <c r="G4869" t="s">
        <v>204</v>
      </c>
      <c r="H4869" t="s">
        <v>135</v>
      </c>
      <c r="I4869" t="s">
        <v>136</v>
      </c>
      <c r="J4869" t="s">
        <v>137</v>
      </c>
      <c r="K4869" t="s">
        <v>138</v>
      </c>
      <c r="L4869" t="s">
        <v>13598</v>
      </c>
      <c r="M4869" t="s">
        <v>13599</v>
      </c>
      <c r="N4869" s="26">
        <v>0.68527777700000003</v>
      </c>
      <c r="O4869">
        <v>0</v>
      </c>
      <c r="P4869">
        <v>96</v>
      </c>
      <c r="Q4869">
        <v>0</v>
      </c>
      <c r="R4869">
        <v>0</v>
      </c>
      <c r="S4869">
        <v>0</v>
      </c>
      <c r="T4869">
        <v>5</v>
      </c>
      <c r="U4869">
        <v>0</v>
      </c>
      <c r="V4869">
        <v>0</v>
      </c>
      <c r="W4869" s="26">
        <v>0</v>
      </c>
      <c r="X4869" s="26">
        <v>27.794048778169174</v>
      </c>
      <c r="Y4869" s="26">
        <v>0</v>
      </c>
      <c r="Z4869" s="26">
        <v>0</v>
      </c>
      <c r="AA4869" s="26">
        <v>0</v>
      </c>
      <c r="AB4869" s="26">
        <v>1.8590172977474928</v>
      </c>
      <c r="AC4869" s="26">
        <v>0</v>
      </c>
      <c r="AD4869" s="26">
        <v>0</v>
      </c>
      <c r="AE4869" s="26">
        <v>29.653066075916666</v>
      </c>
    </row>
    <row r="4870" spans="1:31" x14ac:dyDescent="0.3">
      <c r="A4870">
        <v>2771240</v>
      </c>
      <c r="B4870">
        <v>1</v>
      </c>
      <c r="C4870" t="s">
        <v>80</v>
      </c>
      <c r="D4870" t="s">
        <v>108</v>
      </c>
      <c r="E4870" t="s">
        <v>152</v>
      </c>
      <c r="F4870" t="s">
        <v>290</v>
      </c>
      <c r="G4870" t="s">
        <v>186</v>
      </c>
      <c r="H4870" t="s">
        <v>149</v>
      </c>
      <c r="I4870" t="s">
        <v>136</v>
      </c>
      <c r="J4870" t="s">
        <v>137</v>
      </c>
      <c r="K4870" t="s">
        <v>187</v>
      </c>
      <c r="L4870" t="s">
        <v>13600</v>
      </c>
      <c r="M4870" t="s">
        <v>13601</v>
      </c>
      <c r="N4870" s="26">
        <v>7.3427777770000002</v>
      </c>
      <c r="O4870">
        <v>0</v>
      </c>
      <c r="P4870">
        <v>860</v>
      </c>
      <c r="Q4870">
        <v>5</v>
      </c>
      <c r="R4870">
        <v>106</v>
      </c>
      <c r="S4870">
        <v>2</v>
      </c>
      <c r="T4870">
        <v>163</v>
      </c>
      <c r="U4870">
        <v>1</v>
      </c>
      <c r="V4870">
        <v>0</v>
      </c>
      <c r="W4870" s="26">
        <v>0</v>
      </c>
      <c r="X4870" s="26">
        <v>1373.2274326544643</v>
      </c>
      <c r="Y4870" s="26">
        <v>145.57524202497456</v>
      </c>
      <c r="Z4870" s="26">
        <v>97.44029320320746</v>
      </c>
      <c r="AA4870" s="26">
        <v>108.43507763484266</v>
      </c>
      <c r="AB4870" s="26">
        <v>936.45894611142819</v>
      </c>
      <c r="AC4870" s="26">
        <v>866.68251580444155</v>
      </c>
      <c r="AD4870" s="26">
        <v>0</v>
      </c>
      <c r="AE4870" s="26">
        <v>3527.8195074333589</v>
      </c>
    </row>
    <row r="4871" spans="1:31" x14ac:dyDescent="0.3">
      <c r="A4871">
        <v>2771681</v>
      </c>
      <c r="B4871">
        <v>1</v>
      </c>
      <c r="C4871" t="s">
        <v>80</v>
      </c>
      <c r="D4871" t="s">
        <v>93</v>
      </c>
      <c r="E4871" t="s">
        <v>152</v>
      </c>
      <c r="F4871" t="s">
        <v>13602</v>
      </c>
      <c r="G4871" t="s">
        <v>159</v>
      </c>
      <c r="H4871" t="s">
        <v>149</v>
      </c>
      <c r="I4871" t="s">
        <v>566</v>
      </c>
      <c r="J4871" t="s">
        <v>137</v>
      </c>
      <c r="K4871" t="s">
        <v>138</v>
      </c>
      <c r="L4871" t="s">
        <v>13603</v>
      </c>
      <c r="M4871" t="s">
        <v>13604</v>
      </c>
      <c r="N4871" s="26">
        <v>1.7222221999999999E-2</v>
      </c>
      <c r="O4871">
        <v>2</v>
      </c>
      <c r="P4871">
        <v>380</v>
      </c>
      <c r="Q4871">
        <v>23</v>
      </c>
      <c r="R4871">
        <v>99</v>
      </c>
      <c r="S4871">
        <v>5</v>
      </c>
      <c r="T4871">
        <v>85</v>
      </c>
      <c r="U4871">
        <v>0</v>
      </c>
      <c r="V4871">
        <v>0</v>
      </c>
      <c r="W4871" s="26">
        <v>6.5997828193593341E-3</v>
      </c>
      <c r="X4871" s="26">
        <v>1.5434877982719966</v>
      </c>
      <c r="Y4871" s="26">
        <v>0.41089148437655698</v>
      </c>
      <c r="Z4871" s="26">
        <v>1.1336805447574461</v>
      </c>
      <c r="AA4871" s="26">
        <v>0.18939357835491333</v>
      </c>
      <c r="AB4871" s="26">
        <v>1.0186813227185436</v>
      </c>
      <c r="AC4871" s="26">
        <v>0</v>
      </c>
      <c r="AD4871" s="26">
        <v>0</v>
      </c>
      <c r="AE4871" s="26">
        <v>4.3027345112988158</v>
      </c>
    </row>
    <row r="4872" spans="1:31" x14ac:dyDescent="0.3">
      <c r="A4872">
        <v>2771489</v>
      </c>
      <c r="B4872">
        <v>1</v>
      </c>
      <c r="C4872" t="s">
        <v>80</v>
      </c>
      <c r="D4872" t="s">
        <v>99</v>
      </c>
      <c r="E4872" t="s">
        <v>170</v>
      </c>
      <c r="F4872" t="s">
        <v>13605</v>
      </c>
      <c r="G4872" t="s">
        <v>204</v>
      </c>
      <c r="H4872" t="s">
        <v>135</v>
      </c>
      <c r="I4872" t="s">
        <v>136</v>
      </c>
      <c r="J4872" t="s">
        <v>137</v>
      </c>
      <c r="K4872" t="s">
        <v>138</v>
      </c>
      <c r="L4872" t="s">
        <v>13606</v>
      </c>
      <c r="M4872" t="s">
        <v>13607</v>
      </c>
      <c r="N4872" s="26">
        <v>2.9997222219999999</v>
      </c>
      <c r="O4872">
        <v>0</v>
      </c>
      <c r="P4872">
        <v>21</v>
      </c>
      <c r="Q4872">
        <v>0</v>
      </c>
      <c r="R4872">
        <v>0</v>
      </c>
      <c r="S4872">
        <v>0</v>
      </c>
      <c r="T4872">
        <v>6</v>
      </c>
      <c r="U4872">
        <v>0</v>
      </c>
      <c r="V4872">
        <v>0</v>
      </c>
      <c r="W4872" s="26">
        <v>0</v>
      </c>
      <c r="X4872" s="26">
        <v>8.4533369694258393</v>
      </c>
      <c r="Y4872" s="26">
        <v>0</v>
      </c>
      <c r="Z4872" s="26">
        <v>0</v>
      </c>
      <c r="AA4872" s="26">
        <v>0</v>
      </c>
      <c r="AB4872" s="26">
        <v>27.24982680373347</v>
      </c>
      <c r="AC4872" s="26">
        <v>0</v>
      </c>
      <c r="AD4872" s="26">
        <v>0</v>
      </c>
      <c r="AE4872" s="26">
        <v>35.703163773159311</v>
      </c>
    </row>
    <row r="4873" spans="1:31" x14ac:dyDescent="0.3">
      <c r="A4873">
        <v>2771303</v>
      </c>
      <c r="B4873">
        <v>1</v>
      </c>
      <c r="C4873" t="s">
        <v>81</v>
      </c>
      <c r="D4873" t="s">
        <v>128</v>
      </c>
      <c r="E4873" t="s">
        <v>157</v>
      </c>
      <c r="F4873" t="s">
        <v>13608</v>
      </c>
      <c r="G4873" t="s">
        <v>628</v>
      </c>
      <c r="H4873" t="s">
        <v>149</v>
      </c>
      <c r="I4873" t="s">
        <v>136</v>
      </c>
      <c r="J4873" t="s">
        <v>137</v>
      </c>
      <c r="K4873" t="s">
        <v>187</v>
      </c>
      <c r="L4873" t="s">
        <v>13609</v>
      </c>
      <c r="M4873" t="s">
        <v>13610</v>
      </c>
      <c r="N4873" s="26">
        <v>4.8822222220000002</v>
      </c>
      <c r="O4873">
        <v>7</v>
      </c>
      <c r="P4873">
        <v>1132</v>
      </c>
      <c r="Q4873">
        <v>14</v>
      </c>
      <c r="R4873">
        <v>15</v>
      </c>
      <c r="S4873">
        <v>14</v>
      </c>
      <c r="T4873">
        <v>138</v>
      </c>
      <c r="U4873">
        <v>0</v>
      </c>
      <c r="V4873">
        <v>0</v>
      </c>
      <c r="W4873" s="26">
        <v>7.1448547683099966</v>
      </c>
      <c r="X4873" s="26">
        <v>143.75322209215739</v>
      </c>
      <c r="Y4873" s="26">
        <v>23.538089252195569</v>
      </c>
      <c r="Z4873" s="26">
        <v>7.2211629474133332</v>
      </c>
      <c r="AA4873" s="26">
        <v>1203.5102464679262</v>
      </c>
      <c r="AB4873" s="26">
        <v>197.66872159614553</v>
      </c>
      <c r="AC4873" s="26">
        <v>0</v>
      </c>
      <c r="AD4873" s="26">
        <v>0</v>
      </c>
      <c r="AE4873" s="26">
        <v>1582.8362971241481</v>
      </c>
    </row>
    <row r="4874" spans="1:31" x14ac:dyDescent="0.3">
      <c r="A4874">
        <v>2771844</v>
      </c>
      <c r="B4874">
        <v>1</v>
      </c>
      <c r="C4874" t="s">
        <v>81</v>
      </c>
      <c r="D4874" t="s">
        <v>122</v>
      </c>
      <c r="E4874" t="s">
        <v>141</v>
      </c>
      <c r="F4874" t="s">
        <v>13611</v>
      </c>
      <c r="G4874" t="s">
        <v>344</v>
      </c>
      <c r="H4874" t="s">
        <v>135</v>
      </c>
      <c r="I4874" t="s">
        <v>136</v>
      </c>
      <c r="J4874" t="s">
        <v>137</v>
      </c>
      <c r="K4874" t="s">
        <v>138</v>
      </c>
      <c r="L4874" t="s">
        <v>13612</v>
      </c>
      <c r="M4874" t="s">
        <v>13613</v>
      </c>
      <c r="N4874" s="26">
        <v>0.84583333299999997</v>
      </c>
      <c r="O4874">
        <v>0</v>
      </c>
      <c r="P4874">
        <v>373</v>
      </c>
      <c r="Q4874">
        <v>0</v>
      </c>
      <c r="R4874">
        <v>0</v>
      </c>
      <c r="S4874">
        <v>0</v>
      </c>
      <c r="T4874">
        <v>6</v>
      </c>
      <c r="U4874">
        <v>0</v>
      </c>
      <c r="V4874">
        <v>0</v>
      </c>
      <c r="W4874" s="26">
        <v>0</v>
      </c>
      <c r="X4874" s="26">
        <v>61.787030715897046</v>
      </c>
      <c r="Y4874" s="26">
        <v>0</v>
      </c>
      <c r="Z4874" s="26">
        <v>0</v>
      </c>
      <c r="AA4874" s="26">
        <v>0</v>
      </c>
      <c r="AB4874" s="26">
        <v>1.0365489482805603</v>
      </c>
      <c r="AC4874" s="26">
        <v>0</v>
      </c>
      <c r="AD4874" s="26">
        <v>0</v>
      </c>
      <c r="AE4874" s="26">
        <v>62.823579664177608</v>
      </c>
    </row>
    <row r="4875" spans="1:31" x14ac:dyDescent="0.3">
      <c r="A4875">
        <v>2771698</v>
      </c>
      <c r="B4875">
        <v>1</v>
      </c>
      <c r="C4875" t="s">
        <v>80</v>
      </c>
      <c r="D4875" t="s">
        <v>94</v>
      </c>
      <c r="E4875" t="s">
        <v>141</v>
      </c>
      <c r="F4875" t="s">
        <v>13614</v>
      </c>
      <c r="G4875" t="s">
        <v>143</v>
      </c>
      <c r="H4875" t="s">
        <v>135</v>
      </c>
      <c r="I4875" t="s">
        <v>136</v>
      </c>
      <c r="J4875" t="s">
        <v>137</v>
      </c>
      <c r="K4875" t="s">
        <v>138</v>
      </c>
      <c r="L4875" t="s">
        <v>13615</v>
      </c>
      <c r="M4875" t="s">
        <v>13616</v>
      </c>
      <c r="N4875" s="26">
        <v>0.38194444399999999</v>
      </c>
      <c r="O4875">
        <v>0</v>
      </c>
      <c r="P4875">
        <v>116</v>
      </c>
      <c r="Q4875">
        <v>0</v>
      </c>
      <c r="R4875">
        <v>14</v>
      </c>
      <c r="S4875">
        <v>0</v>
      </c>
      <c r="T4875">
        <v>15</v>
      </c>
      <c r="U4875">
        <v>0</v>
      </c>
      <c r="V4875">
        <v>0</v>
      </c>
      <c r="W4875" s="26">
        <v>0</v>
      </c>
      <c r="X4875" s="26">
        <v>9.7248565772666442</v>
      </c>
      <c r="Y4875" s="26">
        <v>0</v>
      </c>
      <c r="Z4875" s="26">
        <v>0.16124112888888889</v>
      </c>
      <c r="AA4875" s="26">
        <v>0</v>
      </c>
      <c r="AB4875" s="26">
        <v>1.0800893766170139</v>
      </c>
      <c r="AC4875" s="26">
        <v>0</v>
      </c>
      <c r="AD4875" s="26">
        <v>0</v>
      </c>
      <c r="AE4875" s="26">
        <v>10.966187082772548</v>
      </c>
    </row>
    <row r="4876" spans="1:31" x14ac:dyDescent="0.3">
      <c r="A4876">
        <v>2771366</v>
      </c>
      <c r="B4876">
        <v>1</v>
      </c>
      <c r="C4876" t="s">
        <v>80</v>
      </c>
      <c r="D4876" t="s">
        <v>103</v>
      </c>
      <c r="E4876" t="s">
        <v>141</v>
      </c>
      <c r="F4876" t="s">
        <v>4791</v>
      </c>
      <c r="G4876" t="s">
        <v>344</v>
      </c>
      <c r="H4876" t="s">
        <v>135</v>
      </c>
      <c r="I4876" t="s">
        <v>136</v>
      </c>
      <c r="J4876" t="s">
        <v>137</v>
      </c>
      <c r="K4876" t="s">
        <v>138</v>
      </c>
      <c r="L4876" t="s">
        <v>13617</v>
      </c>
      <c r="M4876" t="s">
        <v>13618</v>
      </c>
      <c r="N4876" s="26">
        <v>0.81944444400000005</v>
      </c>
      <c r="O4876">
        <v>0</v>
      </c>
      <c r="P4876">
        <v>244</v>
      </c>
      <c r="Q4876">
        <v>0</v>
      </c>
      <c r="R4876">
        <v>5</v>
      </c>
      <c r="S4876">
        <v>0</v>
      </c>
      <c r="T4876">
        <v>23</v>
      </c>
      <c r="U4876">
        <v>0</v>
      </c>
      <c r="V4876">
        <v>0</v>
      </c>
      <c r="W4876" s="26">
        <v>0</v>
      </c>
      <c r="X4876" s="26">
        <v>49.933854675341976</v>
      </c>
      <c r="Y4876" s="26">
        <v>0</v>
      </c>
      <c r="Z4876" s="26">
        <v>0.73495863437359288</v>
      </c>
      <c r="AA4876" s="26">
        <v>0</v>
      </c>
      <c r="AB4876" s="26">
        <v>69.348809064527799</v>
      </c>
      <c r="AC4876" s="26">
        <v>0</v>
      </c>
      <c r="AD4876" s="26">
        <v>0</v>
      </c>
      <c r="AE4876" s="26">
        <v>120.01762237424336</v>
      </c>
    </row>
    <row r="4877" spans="1:31" x14ac:dyDescent="0.3">
      <c r="A4877">
        <v>2771480</v>
      </c>
      <c r="B4877">
        <v>2</v>
      </c>
      <c r="C4877" t="s">
        <v>81</v>
      </c>
      <c r="D4877" t="s">
        <v>128</v>
      </c>
      <c r="E4877" t="s">
        <v>152</v>
      </c>
      <c r="F4877" t="s">
        <v>1822</v>
      </c>
      <c r="G4877" t="s">
        <v>148</v>
      </c>
      <c r="H4877" t="s">
        <v>149</v>
      </c>
      <c r="I4877" t="s">
        <v>136</v>
      </c>
      <c r="J4877" t="s">
        <v>137</v>
      </c>
      <c r="K4877" t="s">
        <v>138</v>
      </c>
      <c r="L4877" t="s">
        <v>13538</v>
      </c>
      <c r="M4877" t="s">
        <v>13619</v>
      </c>
      <c r="N4877" s="26">
        <v>1.2652777770000001</v>
      </c>
      <c r="O4877">
        <v>18</v>
      </c>
      <c r="P4877">
        <v>1494</v>
      </c>
      <c r="Q4877">
        <v>28</v>
      </c>
      <c r="R4877">
        <v>23</v>
      </c>
      <c r="S4877">
        <v>14</v>
      </c>
      <c r="T4877">
        <v>128</v>
      </c>
      <c r="U4877">
        <v>1</v>
      </c>
      <c r="V4877">
        <v>0</v>
      </c>
      <c r="W4877" s="26">
        <v>6.3259089943363227</v>
      </c>
      <c r="X4877" s="26">
        <v>181.2760825136223</v>
      </c>
      <c r="Y4877" s="26">
        <v>272.81408608958225</v>
      </c>
      <c r="Z4877" s="26">
        <v>2.2614997902264804</v>
      </c>
      <c r="AA4877" s="26">
        <v>80.75050753508846</v>
      </c>
      <c r="AB4877" s="26">
        <v>41.108994860259919</v>
      </c>
      <c r="AC4877" s="26">
        <v>140.43444143335734</v>
      </c>
      <c r="AD4877" s="26">
        <v>0</v>
      </c>
      <c r="AE4877" s="26">
        <v>724.97152121647309</v>
      </c>
    </row>
    <row r="4878" spans="1:31" x14ac:dyDescent="0.3">
      <c r="A4878">
        <v>2771612</v>
      </c>
      <c r="B4878">
        <v>1</v>
      </c>
      <c r="C4878" t="s">
        <v>81</v>
      </c>
      <c r="D4878" t="s">
        <v>122</v>
      </c>
      <c r="E4878" t="s">
        <v>146</v>
      </c>
      <c r="F4878" t="s">
        <v>13620</v>
      </c>
      <c r="G4878" t="s">
        <v>159</v>
      </c>
      <c r="H4878" t="s">
        <v>149</v>
      </c>
      <c r="I4878" t="s">
        <v>136</v>
      </c>
      <c r="J4878" t="s">
        <v>137</v>
      </c>
      <c r="K4878" t="s">
        <v>138</v>
      </c>
      <c r="L4878" t="s">
        <v>13621</v>
      </c>
      <c r="M4878" t="s">
        <v>13622</v>
      </c>
      <c r="N4878" s="26">
        <v>0.141666666</v>
      </c>
      <c r="O4878">
        <v>0</v>
      </c>
      <c r="P4878">
        <v>3069</v>
      </c>
      <c r="Q4878">
        <v>0</v>
      </c>
      <c r="R4878">
        <v>3</v>
      </c>
      <c r="S4878">
        <v>7</v>
      </c>
      <c r="T4878">
        <v>237</v>
      </c>
      <c r="U4878">
        <v>0</v>
      </c>
      <c r="V4878">
        <v>0</v>
      </c>
      <c r="W4878" s="26">
        <v>0</v>
      </c>
      <c r="X4878" s="26">
        <v>114.12679899387859</v>
      </c>
      <c r="Y4878" s="26">
        <v>0</v>
      </c>
      <c r="Z4878" s="26">
        <v>0.19965248441264585</v>
      </c>
      <c r="AA4878" s="26">
        <v>14.924230781019817</v>
      </c>
      <c r="AB4878" s="26">
        <v>38.908726527634421</v>
      </c>
      <c r="AC4878" s="26">
        <v>0</v>
      </c>
      <c r="AD4878" s="26">
        <v>0</v>
      </c>
      <c r="AE4878" s="26">
        <v>168.15940878694551</v>
      </c>
    </row>
    <row r="4879" spans="1:31" x14ac:dyDescent="0.3">
      <c r="A4879">
        <v>2771658</v>
      </c>
      <c r="B4879">
        <v>1</v>
      </c>
      <c r="C4879" t="s">
        <v>80</v>
      </c>
      <c r="D4879" t="s">
        <v>98</v>
      </c>
      <c r="E4879" t="s">
        <v>170</v>
      </c>
      <c r="F4879" t="s">
        <v>13623</v>
      </c>
      <c r="G4879" t="s">
        <v>143</v>
      </c>
      <c r="H4879" t="s">
        <v>135</v>
      </c>
      <c r="I4879" t="s">
        <v>136</v>
      </c>
      <c r="J4879" t="s">
        <v>137</v>
      </c>
      <c r="K4879" t="s">
        <v>138</v>
      </c>
      <c r="L4879" t="s">
        <v>13624</v>
      </c>
      <c r="M4879" t="s">
        <v>13625</v>
      </c>
      <c r="N4879" s="26">
        <v>2.6147222220000002</v>
      </c>
      <c r="O4879">
        <v>0</v>
      </c>
      <c r="P4879">
        <v>10</v>
      </c>
      <c r="Q4879">
        <v>0</v>
      </c>
      <c r="R4879">
        <v>19</v>
      </c>
      <c r="S4879">
        <v>0</v>
      </c>
      <c r="T4879">
        <v>5</v>
      </c>
      <c r="U4879">
        <v>0</v>
      </c>
      <c r="V4879">
        <v>0</v>
      </c>
      <c r="W4879" s="26">
        <v>0</v>
      </c>
      <c r="X4879" s="26">
        <v>5.5884099264101996</v>
      </c>
      <c r="Y4879" s="26">
        <v>0</v>
      </c>
      <c r="Z4879" s="26">
        <v>16.741232082974907</v>
      </c>
      <c r="AA4879" s="26">
        <v>0</v>
      </c>
      <c r="AB4879" s="26">
        <v>10.664236514555917</v>
      </c>
      <c r="AC4879" s="26">
        <v>0</v>
      </c>
      <c r="AD4879" s="26">
        <v>0</v>
      </c>
      <c r="AE4879" s="26">
        <v>32.993878523941021</v>
      </c>
    </row>
    <row r="4880" spans="1:31" x14ac:dyDescent="0.3">
      <c r="A4880">
        <v>2771263</v>
      </c>
      <c r="B4880">
        <v>1</v>
      </c>
      <c r="C4880" t="s">
        <v>80</v>
      </c>
      <c r="D4880" t="s">
        <v>88</v>
      </c>
      <c r="E4880" t="s">
        <v>166</v>
      </c>
      <c r="F4880" t="s">
        <v>11019</v>
      </c>
      <c r="G4880" t="s">
        <v>204</v>
      </c>
      <c r="H4880" t="s">
        <v>135</v>
      </c>
      <c r="I4880" t="s">
        <v>136</v>
      </c>
      <c r="J4880" t="s">
        <v>137</v>
      </c>
      <c r="K4880" t="s">
        <v>138</v>
      </c>
      <c r="L4880" t="s">
        <v>13626</v>
      </c>
      <c r="M4880" t="s">
        <v>13627</v>
      </c>
      <c r="N4880" s="26">
        <v>4.2024999999999997</v>
      </c>
      <c r="O4880">
        <v>0</v>
      </c>
      <c r="P4880">
        <v>51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 s="26">
        <v>0</v>
      </c>
      <c r="X4880" s="26">
        <v>46.660039136429795</v>
      </c>
      <c r="Y4880" s="26">
        <v>0</v>
      </c>
      <c r="Z4880" s="26">
        <v>0</v>
      </c>
      <c r="AA4880" s="26">
        <v>0</v>
      </c>
      <c r="AB4880" s="26">
        <v>0</v>
      </c>
      <c r="AC4880" s="26">
        <v>0</v>
      </c>
      <c r="AD4880" s="26">
        <v>0</v>
      </c>
      <c r="AE4880" s="26">
        <v>46.660039136429795</v>
      </c>
    </row>
    <row r="4881" spans="1:31" x14ac:dyDescent="0.3">
      <c r="A4881">
        <v>2771217</v>
      </c>
      <c r="B4881">
        <v>1</v>
      </c>
      <c r="C4881" t="s">
        <v>80</v>
      </c>
      <c r="D4881" t="s">
        <v>106</v>
      </c>
      <c r="E4881" t="s">
        <v>141</v>
      </c>
      <c r="F4881" t="s">
        <v>13628</v>
      </c>
      <c r="G4881" t="s">
        <v>628</v>
      </c>
      <c r="H4881" t="s">
        <v>135</v>
      </c>
      <c r="I4881" t="s">
        <v>136</v>
      </c>
      <c r="J4881" t="s">
        <v>137</v>
      </c>
      <c r="K4881" t="s">
        <v>187</v>
      </c>
      <c r="L4881" t="s">
        <v>13629</v>
      </c>
      <c r="M4881" t="s">
        <v>13630</v>
      </c>
      <c r="N4881" s="26">
        <v>2.7438888879999999</v>
      </c>
      <c r="O4881">
        <v>0</v>
      </c>
      <c r="P4881">
        <v>2</v>
      </c>
      <c r="Q4881">
        <v>0</v>
      </c>
      <c r="R4881">
        <v>15</v>
      </c>
      <c r="S4881">
        <v>0</v>
      </c>
      <c r="T4881">
        <v>5</v>
      </c>
      <c r="U4881">
        <v>0</v>
      </c>
      <c r="V4881">
        <v>0</v>
      </c>
      <c r="W4881" s="26">
        <v>0</v>
      </c>
      <c r="X4881" s="26">
        <v>0.63572989317666662</v>
      </c>
      <c r="Y4881" s="26">
        <v>0</v>
      </c>
      <c r="Z4881" s="26">
        <v>6.483944201253653</v>
      </c>
      <c r="AA4881" s="26">
        <v>0</v>
      </c>
      <c r="AB4881" s="26">
        <v>1.3382685316744174</v>
      </c>
      <c r="AC4881" s="26">
        <v>0</v>
      </c>
      <c r="AD4881" s="26">
        <v>0</v>
      </c>
      <c r="AE4881" s="26">
        <v>8.457942626104737</v>
      </c>
    </row>
    <row r="4882" spans="1:31" x14ac:dyDescent="0.3">
      <c r="A4882">
        <v>2771406</v>
      </c>
      <c r="B4882">
        <v>1</v>
      </c>
      <c r="C4882" t="s">
        <v>80</v>
      </c>
      <c r="D4882" t="s">
        <v>87</v>
      </c>
      <c r="E4882" t="s">
        <v>146</v>
      </c>
      <c r="F4882" t="s">
        <v>13631</v>
      </c>
      <c r="G4882" t="s">
        <v>159</v>
      </c>
      <c r="H4882" t="s">
        <v>149</v>
      </c>
      <c r="I4882" t="s">
        <v>136</v>
      </c>
      <c r="J4882" t="s">
        <v>137</v>
      </c>
      <c r="K4882" t="s">
        <v>138</v>
      </c>
      <c r="L4882" t="s">
        <v>13632</v>
      </c>
      <c r="M4882" t="s">
        <v>13633</v>
      </c>
      <c r="N4882" s="26">
        <v>2.0563888879999999</v>
      </c>
      <c r="O4882">
        <v>1</v>
      </c>
      <c r="P4882">
        <v>0</v>
      </c>
      <c r="Q4882">
        <v>0</v>
      </c>
      <c r="R4882">
        <v>0</v>
      </c>
      <c r="S4882">
        <v>11</v>
      </c>
      <c r="T4882">
        <v>5</v>
      </c>
      <c r="U4882">
        <v>1</v>
      </c>
      <c r="V4882">
        <v>0</v>
      </c>
      <c r="W4882" s="26">
        <v>0.77869589174468479</v>
      </c>
      <c r="X4882" s="26">
        <v>0</v>
      </c>
      <c r="Y4882" s="26">
        <v>0</v>
      </c>
      <c r="Z4882" s="26">
        <v>0</v>
      </c>
      <c r="AA4882" s="26">
        <v>806.33158575477637</v>
      </c>
      <c r="AB4882" s="26">
        <v>98.919985116189707</v>
      </c>
      <c r="AC4882" s="26">
        <v>0</v>
      </c>
      <c r="AD4882" s="26">
        <v>0</v>
      </c>
      <c r="AE4882" s="26">
        <v>906.03026676271065</v>
      </c>
    </row>
    <row r="4883" spans="1:31" x14ac:dyDescent="0.3">
      <c r="A4883">
        <v>2771243</v>
      </c>
      <c r="B4883">
        <v>1</v>
      </c>
      <c r="C4883" t="s">
        <v>80</v>
      </c>
      <c r="D4883" t="s">
        <v>94</v>
      </c>
      <c r="E4883" t="s">
        <v>146</v>
      </c>
      <c r="F4883" t="s">
        <v>13634</v>
      </c>
      <c r="G4883" t="s">
        <v>148</v>
      </c>
      <c r="H4883" t="s">
        <v>149</v>
      </c>
      <c r="I4883" t="s">
        <v>136</v>
      </c>
      <c r="J4883" t="s">
        <v>137</v>
      </c>
      <c r="K4883" t="s">
        <v>138</v>
      </c>
      <c r="L4883" t="s">
        <v>13635</v>
      </c>
      <c r="M4883" t="s">
        <v>13636</v>
      </c>
      <c r="N4883" s="26">
        <v>4.9555555550000001</v>
      </c>
      <c r="O4883">
        <v>0</v>
      </c>
      <c r="P4883">
        <v>0</v>
      </c>
      <c r="Q4883">
        <v>2</v>
      </c>
      <c r="R4883">
        <v>0</v>
      </c>
      <c r="S4883">
        <v>0</v>
      </c>
      <c r="T4883">
        <v>0</v>
      </c>
      <c r="U4883">
        <v>0</v>
      </c>
      <c r="V4883">
        <v>0</v>
      </c>
      <c r="W4883" s="26">
        <v>0</v>
      </c>
      <c r="X4883" s="26">
        <v>0</v>
      </c>
      <c r="Y4883" s="26">
        <v>4.2298241238634668</v>
      </c>
      <c r="Z4883" s="26">
        <v>0</v>
      </c>
      <c r="AA4883" s="26">
        <v>0</v>
      </c>
      <c r="AB4883" s="26">
        <v>0</v>
      </c>
      <c r="AC4883" s="26">
        <v>0</v>
      </c>
      <c r="AD4883" s="26">
        <v>0</v>
      </c>
      <c r="AE4883" s="26">
        <v>4.2298241238634668</v>
      </c>
    </row>
    <row r="4884" spans="1:31" x14ac:dyDescent="0.3">
      <c r="A4884">
        <v>2771572</v>
      </c>
      <c r="B4884">
        <v>1</v>
      </c>
      <c r="C4884" t="s">
        <v>80</v>
      </c>
      <c r="D4884" t="s">
        <v>96</v>
      </c>
      <c r="E4884" t="s">
        <v>170</v>
      </c>
      <c r="F4884" t="s">
        <v>6256</v>
      </c>
      <c r="G4884" t="s">
        <v>204</v>
      </c>
      <c r="H4884" t="s">
        <v>135</v>
      </c>
      <c r="I4884" t="s">
        <v>136</v>
      </c>
      <c r="J4884" t="s">
        <v>137</v>
      </c>
      <c r="K4884" t="s">
        <v>138</v>
      </c>
      <c r="L4884" t="s">
        <v>13637</v>
      </c>
      <c r="M4884" t="s">
        <v>13638</v>
      </c>
      <c r="N4884" s="26">
        <v>0.45861111100000002</v>
      </c>
      <c r="O4884">
        <v>0</v>
      </c>
      <c r="P4884">
        <v>98</v>
      </c>
      <c r="Q4884">
        <v>0</v>
      </c>
      <c r="R4884">
        <v>0</v>
      </c>
      <c r="S4884">
        <v>0</v>
      </c>
      <c r="T4884">
        <v>13</v>
      </c>
      <c r="U4884">
        <v>0</v>
      </c>
      <c r="V4884">
        <v>0</v>
      </c>
      <c r="W4884" s="26">
        <v>0</v>
      </c>
      <c r="X4884" s="26">
        <v>7.5419255777413188</v>
      </c>
      <c r="Y4884" s="26">
        <v>0</v>
      </c>
      <c r="Z4884" s="26">
        <v>0</v>
      </c>
      <c r="AA4884" s="26">
        <v>0</v>
      </c>
      <c r="AB4884" s="26">
        <v>5.3290091674859612</v>
      </c>
      <c r="AC4884" s="26">
        <v>0</v>
      </c>
      <c r="AD4884" s="26">
        <v>0</v>
      </c>
      <c r="AE4884" s="26">
        <v>12.870934745227281</v>
      </c>
    </row>
    <row r="4885" spans="1:31" x14ac:dyDescent="0.3">
      <c r="A4885">
        <v>2771741</v>
      </c>
      <c r="B4885">
        <v>1</v>
      </c>
      <c r="C4885" t="s">
        <v>80</v>
      </c>
      <c r="D4885" t="s">
        <v>94</v>
      </c>
      <c r="E4885" t="s">
        <v>141</v>
      </c>
      <c r="F4885" t="s">
        <v>13639</v>
      </c>
      <c r="G4885" t="s">
        <v>143</v>
      </c>
      <c r="H4885" t="s">
        <v>135</v>
      </c>
      <c r="I4885" t="s">
        <v>136</v>
      </c>
      <c r="J4885" t="s">
        <v>137</v>
      </c>
      <c r="K4885" t="s">
        <v>138</v>
      </c>
      <c r="L4885" t="s">
        <v>13640</v>
      </c>
      <c r="M4885" t="s">
        <v>13641</v>
      </c>
      <c r="N4885" s="26">
        <v>0.38750000000000001</v>
      </c>
      <c r="O4885">
        <v>0</v>
      </c>
      <c r="P4885">
        <v>173</v>
      </c>
      <c r="Q4885">
        <v>0</v>
      </c>
      <c r="R4885">
        <v>5</v>
      </c>
      <c r="S4885">
        <v>0</v>
      </c>
      <c r="T4885">
        <v>18</v>
      </c>
      <c r="U4885">
        <v>0</v>
      </c>
      <c r="V4885">
        <v>0</v>
      </c>
      <c r="W4885" s="26">
        <v>0</v>
      </c>
      <c r="X4885" s="26">
        <v>10.965590290349398</v>
      </c>
      <c r="Y4885" s="26">
        <v>0</v>
      </c>
      <c r="Z4885" s="26">
        <v>0</v>
      </c>
      <c r="AA4885" s="26">
        <v>0</v>
      </c>
      <c r="AB4885" s="26">
        <v>4.1447436905357025</v>
      </c>
      <c r="AC4885" s="26">
        <v>0</v>
      </c>
      <c r="AD4885" s="26">
        <v>0</v>
      </c>
      <c r="AE4885" s="26">
        <v>15.110333980885102</v>
      </c>
    </row>
    <row r="4886" spans="1:31" x14ac:dyDescent="0.3">
      <c r="A4886">
        <v>2771578</v>
      </c>
      <c r="B4886">
        <v>1</v>
      </c>
      <c r="C4886" t="s">
        <v>80</v>
      </c>
      <c r="D4886" t="s">
        <v>104</v>
      </c>
      <c r="E4886" t="s">
        <v>132</v>
      </c>
      <c r="F4886" t="s">
        <v>13642</v>
      </c>
      <c r="G4886" t="s">
        <v>197</v>
      </c>
      <c r="H4886" t="s">
        <v>135</v>
      </c>
      <c r="I4886" t="s">
        <v>136</v>
      </c>
      <c r="J4886" t="s">
        <v>137</v>
      </c>
      <c r="K4886" t="s">
        <v>138</v>
      </c>
      <c r="L4886" t="s">
        <v>13643</v>
      </c>
      <c r="M4886" t="s">
        <v>13644</v>
      </c>
      <c r="N4886" s="26">
        <v>4.2027777769999997</v>
      </c>
      <c r="O4886">
        <v>0</v>
      </c>
      <c r="P4886">
        <v>2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 s="26">
        <v>0</v>
      </c>
      <c r="X4886" s="26">
        <v>1.2786169452038432</v>
      </c>
      <c r="Y4886" s="26">
        <v>0</v>
      </c>
      <c r="Z4886" s="26">
        <v>0</v>
      </c>
      <c r="AA4886" s="26">
        <v>0</v>
      </c>
      <c r="AB4886" s="26">
        <v>0</v>
      </c>
      <c r="AC4886" s="26">
        <v>0</v>
      </c>
      <c r="AD4886" s="26">
        <v>0</v>
      </c>
      <c r="AE4886" s="26">
        <v>1.2786169452038432</v>
      </c>
    </row>
    <row r="4887" spans="1:31" x14ac:dyDescent="0.3">
      <c r="A4887">
        <v>2771343</v>
      </c>
      <c r="B4887">
        <v>1</v>
      </c>
      <c r="C4887" t="s">
        <v>80</v>
      </c>
      <c r="D4887" t="s">
        <v>104</v>
      </c>
      <c r="E4887" t="s">
        <v>175</v>
      </c>
      <c r="F4887" t="s">
        <v>517</v>
      </c>
      <c r="G4887" t="s">
        <v>159</v>
      </c>
      <c r="H4887" t="s">
        <v>149</v>
      </c>
      <c r="I4887" t="s">
        <v>136</v>
      </c>
      <c r="J4887" t="s">
        <v>137</v>
      </c>
      <c r="K4887" t="s">
        <v>138</v>
      </c>
      <c r="L4887" t="s">
        <v>13645</v>
      </c>
      <c r="M4887" t="s">
        <v>13646</v>
      </c>
      <c r="N4887" s="26">
        <v>0.44444444399999999</v>
      </c>
      <c r="O4887">
        <v>0</v>
      </c>
      <c r="P4887">
        <v>25</v>
      </c>
      <c r="Q4887">
        <v>3</v>
      </c>
      <c r="R4887">
        <v>15</v>
      </c>
      <c r="S4887">
        <v>14</v>
      </c>
      <c r="T4887">
        <v>23</v>
      </c>
      <c r="U4887">
        <v>12</v>
      </c>
      <c r="V4887">
        <v>0</v>
      </c>
      <c r="W4887" s="26">
        <v>0</v>
      </c>
      <c r="X4887" s="26">
        <v>2.0604368833475553</v>
      </c>
      <c r="Y4887" s="26">
        <v>0.17056108088888888</v>
      </c>
      <c r="Z4887" s="26">
        <v>0.17180774399999998</v>
      </c>
      <c r="AA4887" s="26">
        <v>120.85209878943351</v>
      </c>
      <c r="AB4887" s="26">
        <v>19.462561799568533</v>
      </c>
      <c r="AC4887" s="26">
        <v>5144.059003399766</v>
      </c>
      <c r="AD4887" s="26">
        <v>0</v>
      </c>
      <c r="AE4887" s="26">
        <v>5286.7764696970044</v>
      </c>
    </row>
    <row r="4888" spans="1:31" x14ac:dyDescent="0.3">
      <c r="A4888">
        <v>2771286</v>
      </c>
      <c r="B4888">
        <v>1</v>
      </c>
      <c r="C4888" t="s">
        <v>80</v>
      </c>
      <c r="D4888" t="s">
        <v>102</v>
      </c>
      <c r="E4888" t="s">
        <v>146</v>
      </c>
      <c r="F4888" t="s">
        <v>3939</v>
      </c>
      <c r="G4888" t="s">
        <v>628</v>
      </c>
      <c r="H4888" t="s">
        <v>149</v>
      </c>
      <c r="I4888" t="s">
        <v>136</v>
      </c>
      <c r="J4888" t="s">
        <v>137</v>
      </c>
      <c r="K4888" t="s">
        <v>187</v>
      </c>
      <c r="L4888" t="s">
        <v>13647</v>
      </c>
      <c r="M4888" t="s">
        <v>13648</v>
      </c>
      <c r="N4888" s="26">
        <v>8.0641666660000002</v>
      </c>
      <c r="O4888">
        <v>0</v>
      </c>
      <c r="P4888">
        <v>0</v>
      </c>
      <c r="Q4888">
        <v>0</v>
      </c>
      <c r="R4888">
        <v>24</v>
      </c>
      <c r="S4888">
        <v>0</v>
      </c>
      <c r="T4888">
        <v>9</v>
      </c>
      <c r="U4888">
        <v>0</v>
      </c>
      <c r="V4888">
        <v>0</v>
      </c>
      <c r="W4888" s="26">
        <v>0</v>
      </c>
      <c r="X4888" s="26">
        <v>0</v>
      </c>
      <c r="Y4888" s="26">
        <v>0</v>
      </c>
      <c r="Z4888" s="26">
        <v>40.153964005313554</v>
      </c>
      <c r="AA4888" s="26">
        <v>0</v>
      </c>
      <c r="AB4888" s="26">
        <v>105.42298459163422</v>
      </c>
      <c r="AC4888" s="26">
        <v>0</v>
      </c>
      <c r="AD4888" s="26">
        <v>0</v>
      </c>
      <c r="AE4888" s="26">
        <v>145.57694859694777</v>
      </c>
    </row>
    <row r="4889" spans="1:31" x14ac:dyDescent="0.3">
      <c r="A4889">
        <v>2771784</v>
      </c>
      <c r="B4889">
        <v>1</v>
      </c>
      <c r="C4889" t="s">
        <v>81</v>
      </c>
      <c r="D4889" t="s">
        <v>122</v>
      </c>
      <c r="E4889" t="s">
        <v>146</v>
      </c>
      <c r="F4889" t="s">
        <v>13649</v>
      </c>
      <c r="G4889" t="s">
        <v>2474</v>
      </c>
      <c r="H4889" t="s">
        <v>149</v>
      </c>
      <c r="I4889" t="s">
        <v>136</v>
      </c>
      <c r="J4889" t="s">
        <v>137</v>
      </c>
      <c r="K4889" t="s">
        <v>138</v>
      </c>
      <c r="L4889" t="s">
        <v>13650</v>
      </c>
      <c r="M4889" t="s">
        <v>13651</v>
      </c>
      <c r="N4889" s="26">
        <v>8.006388888</v>
      </c>
      <c r="O4889">
        <v>0</v>
      </c>
      <c r="P4889">
        <v>413</v>
      </c>
      <c r="Q4889">
        <v>0</v>
      </c>
      <c r="R4889">
        <v>4</v>
      </c>
      <c r="S4889">
        <v>0</v>
      </c>
      <c r="T4889">
        <v>16</v>
      </c>
      <c r="U4889">
        <v>0</v>
      </c>
      <c r="V4889">
        <v>0</v>
      </c>
      <c r="W4889" s="26">
        <v>0</v>
      </c>
      <c r="X4889" s="26">
        <v>645.05922695968763</v>
      </c>
      <c r="Y4889" s="26">
        <v>0</v>
      </c>
      <c r="Z4889" s="26">
        <v>0.38419158796761599</v>
      </c>
      <c r="AA4889" s="26">
        <v>0</v>
      </c>
      <c r="AB4889" s="26">
        <v>160.72383521829602</v>
      </c>
      <c r="AC4889" s="26">
        <v>0</v>
      </c>
      <c r="AD4889" s="26">
        <v>0</v>
      </c>
      <c r="AE4889" s="26">
        <v>806.16725376595127</v>
      </c>
    </row>
    <row r="4890" spans="1:31" x14ac:dyDescent="0.3">
      <c r="A4890">
        <v>2771137</v>
      </c>
      <c r="B4890">
        <v>1</v>
      </c>
      <c r="C4890" t="s">
        <v>80</v>
      </c>
      <c r="D4890" t="s">
        <v>82</v>
      </c>
      <c r="E4890" t="s">
        <v>146</v>
      </c>
      <c r="F4890" t="s">
        <v>13652</v>
      </c>
      <c r="G4890" t="s">
        <v>326</v>
      </c>
      <c r="H4890" t="s">
        <v>149</v>
      </c>
      <c r="I4890" t="s">
        <v>136</v>
      </c>
      <c r="J4890" t="s">
        <v>137</v>
      </c>
      <c r="K4890" t="s">
        <v>138</v>
      </c>
      <c r="L4890" t="s">
        <v>13653</v>
      </c>
      <c r="M4890" t="s">
        <v>13654</v>
      </c>
      <c r="N4890" s="26">
        <v>0.100277777</v>
      </c>
      <c r="O4890">
        <v>0</v>
      </c>
      <c r="P4890">
        <v>2023</v>
      </c>
      <c r="Q4890">
        <v>0</v>
      </c>
      <c r="R4890">
        <v>0</v>
      </c>
      <c r="S4890">
        <v>0</v>
      </c>
      <c r="T4890">
        <v>81</v>
      </c>
      <c r="U4890">
        <v>0</v>
      </c>
      <c r="V4890">
        <v>0</v>
      </c>
      <c r="W4890" s="26">
        <v>0</v>
      </c>
      <c r="X4890" s="26">
        <v>43.105700103797737</v>
      </c>
      <c r="Y4890" s="26">
        <v>0</v>
      </c>
      <c r="Z4890" s="26">
        <v>0</v>
      </c>
      <c r="AA4890" s="26">
        <v>0</v>
      </c>
      <c r="AB4890" s="26">
        <v>2.3312346496465328</v>
      </c>
      <c r="AC4890" s="26">
        <v>0</v>
      </c>
      <c r="AD4890" s="26">
        <v>0</v>
      </c>
      <c r="AE4890" s="26">
        <v>45.43693475344427</v>
      </c>
    </row>
    <row r="4891" spans="1:31" x14ac:dyDescent="0.3">
      <c r="A4891">
        <v>2771827</v>
      </c>
      <c r="B4891">
        <v>1</v>
      </c>
      <c r="C4891" t="s">
        <v>80</v>
      </c>
      <c r="D4891" t="s">
        <v>101</v>
      </c>
      <c r="E4891" t="s">
        <v>170</v>
      </c>
      <c r="F4891" t="s">
        <v>5313</v>
      </c>
      <c r="G4891" t="s">
        <v>204</v>
      </c>
      <c r="H4891" t="s">
        <v>135</v>
      </c>
      <c r="I4891" t="s">
        <v>136</v>
      </c>
      <c r="J4891" t="s">
        <v>137</v>
      </c>
      <c r="K4891" t="s">
        <v>138</v>
      </c>
      <c r="L4891" t="s">
        <v>13655</v>
      </c>
      <c r="M4891" t="s">
        <v>13656</v>
      </c>
      <c r="N4891" s="26">
        <v>3.8991666660000002</v>
      </c>
      <c r="O4891">
        <v>0</v>
      </c>
      <c r="P4891">
        <v>131</v>
      </c>
      <c r="Q4891">
        <v>0</v>
      </c>
      <c r="R4891">
        <v>0</v>
      </c>
      <c r="S4891">
        <v>0</v>
      </c>
      <c r="T4891">
        <v>4</v>
      </c>
      <c r="U4891">
        <v>0</v>
      </c>
      <c r="V4891">
        <v>0</v>
      </c>
      <c r="W4891" s="26">
        <v>0</v>
      </c>
      <c r="X4891" s="26">
        <v>107.89530576038689</v>
      </c>
      <c r="Y4891" s="26">
        <v>0</v>
      </c>
      <c r="Z4891" s="26">
        <v>0</v>
      </c>
      <c r="AA4891" s="26">
        <v>0</v>
      </c>
      <c r="AB4891" s="26">
        <v>26.16094010874221</v>
      </c>
      <c r="AC4891" s="26">
        <v>0</v>
      </c>
      <c r="AD4891" s="26">
        <v>0</v>
      </c>
      <c r="AE4891" s="26">
        <v>134.0562458691291</v>
      </c>
    </row>
    <row r="4892" spans="1:31" x14ac:dyDescent="0.3">
      <c r="A4892">
        <v>2772062</v>
      </c>
      <c r="B4892">
        <v>1</v>
      </c>
      <c r="C4892" t="s">
        <v>80</v>
      </c>
      <c r="D4892" t="s">
        <v>82</v>
      </c>
      <c r="E4892" t="s">
        <v>170</v>
      </c>
      <c r="F4892" t="s">
        <v>1662</v>
      </c>
      <c r="G4892" t="s">
        <v>425</v>
      </c>
      <c r="H4892" t="s">
        <v>135</v>
      </c>
      <c r="I4892" t="s">
        <v>136</v>
      </c>
      <c r="J4892" t="s">
        <v>137</v>
      </c>
      <c r="K4892" t="s">
        <v>138</v>
      </c>
      <c r="L4892" t="s">
        <v>13657</v>
      </c>
      <c r="M4892" t="s">
        <v>13658</v>
      </c>
      <c r="N4892" s="26">
        <v>4.4625000000000004</v>
      </c>
      <c r="O4892">
        <v>0</v>
      </c>
      <c r="P4892">
        <v>52</v>
      </c>
      <c r="Q4892">
        <v>0</v>
      </c>
      <c r="R4892">
        <v>0</v>
      </c>
      <c r="S4892">
        <v>0</v>
      </c>
      <c r="T4892">
        <v>11</v>
      </c>
      <c r="U4892">
        <v>0</v>
      </c>
      <c r="V4892">
        <v>0</v>
      </c>
      <c r="W4892" s="26">
        <v>0</v>
      </c>
      <c r="X4892" s="26">
        <v>79.359655036078749</v>
      </c>
      <c r="Y4892" s="26">
        <v>0</v>
      </c>
      <c r="Z4892" s="26">
        <v>0</v>
      </c>
      <c r="AA4892" s="26">
        <v>0</v>
      </c>
      <c r="AB4892" s="26">
        <v>36.761252156004282</v>
      </c>
      <c r="AC4892" s="26">
        <v>0</v>
      </c>
      <c r="AD4892" s="26">
        <v>0</v>
      </c>
      <c r="AE4892" s="26">
        <v>116.12090719208302</v>
      </c>
    </row>
    <row r="4893" spans="1:31" x14ac:dyDescent="0.3">
      <c r="A4893">
        <v>2772626</v>
      </c>
      <c r="B4893">
        <v>1</v>
      </c>
      <c r="C4893" t="s">
        <v>81</v>
      </c>
      <c r="D4893" t="s">
        <v>118</v>
      </c>
      <c r="E4893" t="s">
        <v>141</v>
      </c>
      <c r="F4893" t="s">
        <v>1015</v>
      </c>
      <c r="G4893" t="s">
        <v>143</v>
      </c>
      <c r="H4893" t="s">
        <v>135</v>
      </c>
      <c r="I4893" t="s">
        <v>136</v>
      </c>
      <c r="J4893" t="s">
        <v>137</v>
      </c>
      <c r="K4893" t="s">
        <v>138</v>
      </c>
      <c r="L4893" t="s">
        <v>13659</v>
      </c>
      <c r="M4893" t="s">
        <v>13660</v>
      </c>
      <c r="N4893" s="26">
        <v>0.52361111100000002</v>
      </c>
      <c r="O4893">
        <v>0</v>
      </c>
      <c r="P4893">
        <v>76</v>
      </c>
      <c r="Q4893">
        <v>0</v>
      </c>
      <c r="R4893">
        <v>1</v>
      </c>
      <c r="S4893">
        <v>0</v>
      </c>
      <c r="T4893">
        <v>0</v>
      </c>
      <c r="U4893">
        <v>0</v>
      </c>
      <c r="V4893">
        <v>0</v>
      </c>
      <c r="W4893" s="26">
        <v>0</v>
      </c>
      <c r="X4893" s="26">
        <v>0.75010993806666681</v>
      </c>
      <c r="Y4893" s="26">
        <v>0</v>
      </c>
      <c r="Z4893" s="26">
        <v>0</v>
      </c>
      <c r="AA4893" s="26">
        <v>0</v>
      </c>
      <c r="AB4893" s="26">
        <v>0</v>
      </c>
      <c r="AC4893" s="26">
        <v>0</v>
      </c>
      <c r="AD4893" s="26">
        <v>0</v>
      </c>
      <c r="AE4893" s="26">
        <v>0.75010993806666681</v>
      </c>
    </row>
    <row r="4894" spans="1:31" x14ac:dyDescent="0.3">
      <c r="A4894">
        <v>2772205</v>
      </c>
      <c r="B4894">
        <v>2</v>
      </c>
      <c r="C4894" t="s">
        <v>80</v>
      </c>
      <c r="D4894" t="s">
        <v>82</v>
      </c>
      <c r="E4894" t="s">
        <v>141</v>
      </c>
      <c r="F4894" t="s">
        <v>1135</v>
      </c>
      <c r="G4894" t="s">
        <v>458</v>
      </c>
      <c r="H4894" t="s">
        <v>135</v>
      </c>
      <c r="I4894" t="s">
        <v>136</v>
      </c>
      <c r="J4894" t="s">
        <v>137</v>
      </c>
      <c r="K4894" t="s">
        <v>138</v>
      </c>
      <c r="L4894" t="s">
        <v>13661</v>
      </c>
      <c r="M4894" t="s">
        <v>13662</v>
      </c>
      <c r="N4894" s="26">
        <v>0.81388888800000003</v>
      </c>
      <c r="O4894">
        <v>0</v>
      </c>
      <c r="P4894">
        <v>208</v>
      </c>
      <c r="Q4894">
        <v>0</v>
      </c>
      <c r="R4894">
        <v>0</v>
      </c>
      <c r="S4894">
        <v>0</v>
      </c>
      <c r="T4894">
        <v>98</v>
      </c>
      <c r="U4894">
        <v>0</v>
      </c>
      <c r="V4894">
        <v>0</v>
      </c>
      <c r="W4894" s="26">
        <v>0</v>
      </c>
      <c r="X4894" s="26">
        <v>55.841220261282906</v>
      </c>
      <c r="Y4894" s="26">
        <v>0</v>
      </c>
      <c r="Z4894" s="26">
        <v>0</v>
      </c>
      <c r="AA4894" s="26">
        <v>0</v>
      </c>
      <c r="AB4894" s="26">
        <v>185.03623235333853</v>
      </c>
      <c r="AC4894" s="26">
        <v>0</v>
      </c>
      <c r="AD4894" s="26">
        <v>0</v>
      </c>
      <c r="AE4894" s="26">
        <v>240.87745261462143</v>
      </c>
    </row>
    <row r="4895" spans="1:31" x14ac:dyDescent="0.3">
      <c r="A4895">
        <v>2772039</v>
      </c>
      <c r="B4895">
        <v>1</v>
      </c>
      <c r="C4895" t="s">
        <v>80</v>
      </c>
      <c r="D4895" t="s">
        <v>97</v>
      </c>
      <c r="E4895" t="s">
        <v>170</v>
      </c>
      <c r="F4895" t="s">
        <v>13663</v>
      </c>
      <c r="G4895" t="s">
        <v>186</v>
      </c>
      <c r="H4895" t="s">
        <v>135</v>
      </c>
      <c r="I4895" t="s">
        <v>136</v>
      </c>
      <c r="J4895" t="s">
        <v>137</v>
      </c>
      <c r="K4895" t="s">
        <v>187</v>
      </c>
      <c r="L4895" t="s">
        <v>13664</v>
      </c>
      <c r="M4895" t="s">
        <v>13665</v>
      </c>
      <c r="N4895" s="26">
        <v>6.2038888879999998</v>
      </c>
      <c r="O4895">
        <v>0</v>
      </c>
      <c r="P4895">
        <v>47</v>
      </c>
      <c r="Q4895">
        <v>0</v>
      </c>
      <c r="R4895">
        <v>0</v>
      </c>
      <c r="S4895">
        <v>0</v>
      </c>
      <c r="T4895">
        <v>2</v>
      </c>
      <c r="U4895">
        <v>0</v>
      </c>
      <c r="V4895">
        <v>0</v>
      </c>
      <c r="W4895" s="26">
        <v>0</v>
      </c>
      <c r="X4895" s="26">
        <v>102.22874019104916</v>
      </c>
      <c r="Y4895" s="26">
        <v>0</v>
      </c>
      <c r="Z4895" s="26">
        <v>0</v>
      </c>
      <c r="AA4895" s="26">
        <v>0</v>
      </c>
      <c r="AB4895" s="26">
        <v>20.797217919408283</v>
      </c>
      <c r="AC4895" s="26">
        <v>0</v>
      </c>
      <c r="AD4895" s="26">
        <v>0</v>
      </c>
      <c r="AE4895" s="26">
        <v>123.02595811045744</v>
      </c>
    </row>
    <row r="4896" spans="1:31" x14ac:dyDescent="0.3">
      <c r="A4896">
        <v>2771916</v>
      </c>
      <c r="B4896">
        <v>1</v>
      </c>
      <c r="C4896" t="s">
        <v>80</v>
      </c>
      <c r="D4896" t="s">
        <v>94</v>
      </c>
      <c r="E4896" t="s">
        <v>132</v>
      </c>
      <c r="F4896" t="s">
        <v>13666</v>
      </c>
      <c r="G4896" t="s">
        <v>134</v>
      </c>
      <c r="H4896" t="s">
        <v>135</v>
      </c>
      <c r="I4896" t="s">
        <v>136</v>
      </c>
      <c r="J4896" t="s">
        <v>137</v>
      </c>
      <c r="K4896" t="s">
        <v>138</v>
      </c>
      <c r="L4896" t="s">
        <v>13667</v>
      </c>
      <c r="M4896" t="s">
        <v>13668</v>
      </c>
      <c r="N4896" s="26">
        <v>1.194722222</v>
      </c>
      <c r="O4896">
        <v>0</v>
      </c>
      <c r="P4896">
        <v>10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 s="26">
        <v>0</v>
      </c>
      <c r="X4896" s="26">
        <v>2.4983251731341185</v>
      </c>
      <c r="Y4896" s="26">
        <v>0</v>
      </c>
      <c r="Z4896" s="26">
        <v>0</v>
      </c>
      <c r="AA4896" s="26">
        <v>0</v>
      </c>
      <c r="AB4896" s="26">
        <v>0</v>
      </c>
      <c r="AC4896" s="26">
        <v>0</v>
      </c>
      <c r="AD4896" s="26">
        <v>0</v>
      </c>
      <c r="AE4896" s="26">
        <v>2.4983251731341185</v>
      </c>
    </row>
    <row r="4897" spans="1:31" x14ac:dyDescent="0.3">
      <c r="A4897">
        <v>2772208</v>
      </c>
      <c r="B4897">
        <v>1</v>
      </c>
      <c r="C4897" t="s">
        <v>80</v>
      </c>
      <c r="D4897" t="s">
        <v>89</v>
      </c>
      <c r="E4897" t="s">
        <v>132</v>
      </c>
      <c r="F4897" t="s">
        <v>13669</v>
      </c>
      <c r="G4897" t="s">
        <v>307</v>
      </c>
      <c r="H4897" t="s">
        <v>135</v>
      </c>
      <c r="I4897" t="s">
        <v>136</v>
      </c>
      <c r="J4897" t="s">
        <v>137</v>
      </c>
      <c r="K4897" t="s">
        <v>138</v>
      </c>
      <c r="L4897" t="s">
        <v>13670</v>
      </c>
      <c r="M4897" t="s">
        <v>13671</v>
      </c>
      <c r="N4897" s="26">
        <v>2.571111111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1</v>
      </c>
      <c r="U4897">
        <v>0</v>
      </c>
      <c r="V4897">
        <v>0</v>
      </c>
      <c r="W4897" s="26">
        <v>0</v>
      </c>
      <c r="X4897" s="26">
        <v>0</v>
      </c>
      <c r="Y4897" s="26">
        <v>0</v>
      </c>
      <c r="Z4897" s="26">
        <v>0</v>
      </c>
      <c r="AA4897" s="26">
        <v>0</v>
      </c>
      <c r="AB4897" s="26">
        <v>4.4530627741136115</v>
      </c>
      <c r="AC4897" s="26">
        <v>0</v>
      </c>
      <c r="AD4897" s="26">
        <v>0</v>
      </c>
      <c r="AE4897" s="26">
        <v>4.4530627741136115</v>
      </c>
    </row>
    <row r="4898" spans="1:31" x14ac:dyDescent="0.3">
      <c r="A4898">
        <v>2772142</v>
      </c>
      <c r="B4898">
        <v>1</v>
      </c>
      <c r="C4898" t="s">
        <v>80</v>
      </c>
      <c r="D4898" t="s">
        <v>82</v>
      </c>
      <c r="E4898" t="s">
        <v>132</v>
      </c>
      <c r="F4898" t="s">
        <v>13672</v>
      </c>
      <c r="G4898" t="s">
        <v>307</v>
      </c>
      <c r="H4898" t="s">
        <v>135</v>
      </c>
      <c r="I4898" t="s">
        <v>136</v>
      </c>
      <c r="J4898" t="s">
        <v>137</v>
      </c>
      <c r="K4898" t="s">
        <v>138</v>
      </c>
      <c r="L4898" t="s">
        <v>13673</v>
      </c>
      <c r="M4898" t="s">
        <v>13674</v>
      </c>
      <c r="N4898" s="26">
        <v>1.8730555550000001</v>
      </c>
      <c r="O4898">
        <v>0</v>
      </c>
      <c r="P4898">
        <v>12</v>
      </c>
      <c r="Q4898">
        <v>0</v>
      </c>
      <c r="R4898">
        <v>0</v>
      </c>
      <c r="S4898">
        <v>0</v>
      </c>
      <c r="T4898">
        <v>4</v>
      </c>
      <c r="U4898">
        <v>0</v>
      </c>
      <c r="V4898">
        <v>0</v>
      </c>
      <c r="W4898" s="26">
        <v>0</v>
      </c>
      <c r="X4898" s="26">
        <v>8.8671831690565082</v>
      </c>
      <c r="Y4898" s="26">
        <v>0</v>
      </c>
      <c r="Z4898" s="26">
        <v>0</v>
      </c>
      <c r="AA4898" s="26">
        <v>0</v>
      </c>
      <c r="AB4898" s="26">
        <v>20.7786986028812</v>
      </c>
      <c r="AC4898" s="26">
        <v>0</v>
      </c>
      <c r="AD4898" s="26">
        <v>0</v>
      </c>
      <c r="AE4898" s="26">
        <v>29.645881771937709</v>
      </c>
    </row>
    <row r="4899" spans="1:31" x14ac:dyDescent="0.3">
      <c r="A4899">
        <v>2772640</v>
      </c>
      <c r="B4899">
        <v>1</v>
      </c>
      <c r="C4899" t="s">
        <v>80</v>
      </c>
      <c r="D4899" t="s">
        <v>82</v>
      </c>
      <c r="E4899" t="s">
        <v>132</v>
      </c>
      <c r="F4899" t="s">
        <v>13675</v>
      </c>
      <c r="G4899" t="s">
        <v>134</v>
      </c>
      <c r="H4899" t="s">
        <v>135</v>
      </c>
      <c r="I4899" t="s">
        <v>136</v>
      </c>
      <c r="J4899" t="s">
        <v>137</v>
      </c>
      <c r="K4899" t="s">
        <v>138</v>
      </c>
      <c r="L4899" t="s">
        <v>13676</v>
      </c>
      <c r="M4899" t="s">
        <v>13677</v>
      </c>
      <c r="N4899" s="26">
        <v>2.7855555550000002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1</v>
      </c>
      <c r="U4899">
        <v>0</v>
      </c>
      <c r="V4899">
        <v>0</v>
      </c>
      <c r="W4899" s="26">
        <v>0</v>
      </c>
      <c r="X4899" s="26">
        <v>0</v>
      </c>
      <c r="Y4899" s="26">
        <v>0</v>
      </c>
      <c r="Z4899" s="26">
        <v>0</v>
      </c>
      <c r="AA4899" s="26">
        <v>0</v>
      </c>
      <c r="AB4899" s="26">
        <v>2.4539959488675001</v>
      </c>
      <c r="AC4899" s="26">
        <v>0</v>
      </c>
      <c r="AD4899" s="26">
        <v>0</v>
      </c>
      <c r="AE4899" s="26">
        <v>2.4539959488675001</v>
      </c>
    </row>
    <row r="4900" spans="1:31" x14ac:dyDescent="0.3">
      <c r="A4900">
        <v>2771973</v>
      </c>
      <c r="B4900">
        <v>2</v>
      </c>
      <c r="C4900" t="s">
        <v>81</v>
      </c>
      <c r="D4900" t="s">
        <v>127</v>
      </c>
      <c r="E4900" t="s">
        <v>152</v>
      </c>
      <c r="F4900" t="s">
        <v>11179</v>
      </c>
      <c r="G4900" t="s">
        <v>148</v>
      </c>
      <c r="H4900" t="s">
        <v>149</v>
      </c>
      <c r="I4900" t="s">
        <v>136</v>
      </c>
      <c r="J4900" t="s">
        <v>137</v>
      </c>
      <c r="K4900" t="s">
        <v>138</v>
      </c>
      <c r="L4900" t="s">
        <v>13678</v>
      </c>
      <c r="M4900" t="s">
        <v>13679</v>
      </c>
      <c r="N4900" s="26">
        <v>0.151388888</v>
      </c>
      <c r="O4900">
        <v>4</v>
      </c>
      <c r="P4900">
        <v>87</v>
      </c>
      <c r="Q4900">
        <v>100</v>
      </c>
      <c r="R4900">
        <v>100</v>
      </c>
      <c r="S4900">
        <v>2</v>
      </c>
      <c r="T4900">
        <v>9</v>
      </c>
      <c r="U4900">
        <v>0</v>
      </c>
      <c r="V4900">
        <v>0</v>
      </c>
      <c r="W4900" s="26">
        <v>3.1624818852777778E-2</v>
      </c>
      <c r="X4900" s="26">
        <v>1.59096175019967</v>
      </c>
      <c r="Y4900" s="26">
        <v>9.2187082330342215E-2</v>
      </c>
      <c r="Z4900" s="26">
        <v>0.56637450247591004</v>
      </c>
      <c r="AA4900" s="26">
        <v>2.027292619330614</v>
      </c>
      <c r="AB4900" s="26">
        <v>0.49822403894506523</v>
      </c>
      <c r="AC4900" s="26">
        <v>0</v>
      </c>
      <c r="AD4900" s="26">
        <v>0</v>
      </c>
      <c r="AE4900" s="26">
        <v>4.8066648121343798</v>
      </c>
    </row>
    <row r="4901" spans="1:31" x14ac:dyDescent="0.3">
      <c r="A4901">
        <v>2772334</v>
      </c>
      <c r="B4901">
        <v>1</v>
      </c>
      <c r="C4901" t="s">
        <v>81</v>
      </c>
      <c r="D4901" t="s">
        <v>127</v>
      </c>
      <c r="E4901" t="s">
        <v>152</v>
      </c>
      <c r="F4901" t="s">
        <v>2561</v>
      </c>
      <c r="G4901" t="s">
        <v>159</v>
      </c>
      <c r="H4901" t="s">
        <v>149</v>
      </c>
      <c r="I4901" t="s">
        <v>136</v>
      </c>
      <c r="J4901" t="s">
        <v>137</v>
      </c>
      <c r="K4901" t="s">
        <v>138</v>
      </c>
      <c r="L4901" t="s">
        <v>13680</v>
      </c>
      <c r="M4901" t="s">
        <v>13681</v>
      </c>
      <c r="N4901" s="26">
        <v>3.4169444439999999</v>
      </c>
      <c r="O4901">
        <v>10</v>
      </c>
      <c r="P4901">
        <v>3</v>
      </c>
      <c r="Q4901">
        <v>289</v>
      </c>
      <c r="R4901">
        <v>46</v>
      </c>
      <c r="S4901">
        <v>17</v>
      </c>
      <c r="T4901">
        <v>2</v>
      </c>
      <c r="U4901">
        <v>0</v>
      </c>
      <c r="V4901">
        <v>0</v>
      </c>
      <c r="W4901" s="26">
        <v>10.932804107224595</v>
      </c>
      <c r="X4901" s="26">
        <v>0</v>
      </c>
      <c r="Y4901" s="26">
        <v>279.03945060852539</v>
      </c>
      <c r="Z4901" s="26">
        <v>28.276844894089464</v>
      </c>
      <c r="AA4901" s="26">
        <v>123.37279148859686</v>
      </c>
      <c r="AB4901" s="26">
        <v>0</v>
      </c>
      <c r="AC4901" s="26">
        <v>0</v>
      </c>
      <c r="AD4901" s="26">
        <v>0</v>
      </c>
      <c r="AE4901" s="26">
        <v>441.62189109843627</v>
      </c>
    </row>
    <row r="4902" spans="1:31" x14ac:dyDescent="0.3">
      <c r="A4902">
        <v>2772563</v>
      </c>
      <c r="B4902">
        <v>1</v>
      </c>
      <c r="C4902" t="s">
        <v>80</v>
      </c>
      <c r="D4902" t="s">
        <v>106</v>
      </c>
      <c r="E4902" t="s">
        <v>157</v>
      </c>
      <c r="F4902" t="s">
        <v>3085</v>
      </c>
      <c r="G4902" t="s">
        <v>159</v>
      </c>
      <c r="H4902" t="s">
        <v>149</v>
      </c>
      <c r="I4902" t="s">
        <v>136</v>
      </c>
      <c r="J4902" t="s">
        <v>137</v>
      </c>
      <c r="K4902" t="s">
        <v>138</v>
      </c>
      <c r="L4902" t="s">
        <v>13682</v>
      </c>
      <c r="M4902" t="s">
        <v>13683</v>
      </c>
      <c r="N4902" s="26">
        <v>3.1841666659999999</v>
      </c>
      <c r="O4902">
        <v>0</v>
      </c>
      <c r="P4902">
        <v>3</v>
      </c>
      <c r="Q4902">
        <v>29</v>
      </c>
      <c r="R4902">
        <v>153</v>
      </c>
      <c r="S4902">
        <v>6</v>
      </c>
      <c r="T4902">
        <v>36</v>
      </c>
      <c r="U4902">
        <v>0</v>
      </c>
      <c r="V4902">
        <v>0</v>
      </c>
      <c r="W4902" s="26">
        <v>0</v>
      </c>
      <c r="X4902" s="26">
        <v>1.9788677882862955</v>
      </c>
      <c r="Y4902" s="26">
        <v>17.034707830772863</v>
      </c>
      <c r="Z4902" s="26">
        <v>95.86442289987157</v>
      </c>
      <c r="AA4902" s="26">
        <v>151.17019106365271</v>
      </c>
      <c r="AB4902" s="26">
        <v>186.02221141250962</v>
      </c>
      <c r="AC4902" s="26">
        <v>0</v>
      </c>
      <c r="AD4902" s="26">
        <v>0</v>
      </c>
      <c r="AE4902" s="26">
        <v>452.070400995093</v>
      </c>
    </row>
    <row r="4903" spans="1:31" x14ac:dyDescent="0.3">
      <c r="A4903">
        <v>2772314</v>
      </c>
      <c r="B4903">
        <v>1</v>
      </c>
      <c r="C4903" t="s">
        <v>80</v>
      </c>
      <c r="D4903" t="s">
        <v>105</v>
      </c>
      <c r="E4903" t="s">
        <v>170</v>
      </c>
      <c r="F4903" t="s">
        <v>13684</v>
      </c>
      <c r="G4903" t="s">
        <v>143</v>
      </c>
      <c r="H4903" t="s">
        <v>135</v>
      </c>
      <c r="I4903" t="s">
        <v>136</v>
      </c>
      <c r="J4903" t="s">
        <v>137</v>
      </c>
      <c r="K4903" t="s">
        <v>138</v>
      </c>
      <c r="L4903" t="s">
        <v>13685</v>
      </c>
      <c r="M4903" t="s">
        <v>13686</v>
      </c>
      <c r="N4903" s="26">
        <v>1.666666666</v>
      </c>
      <c r="O4903">
        <v>0</v>
      </c>
      <c r="P4903">
        <v>48</v>
      </c>
      <c r="Q4903">
        <v>0</v>
      </c>
      <c r="R4903">
        <v>0</v>
      </c>
      <c r="S4903">
        <v>0</v>
      </c>
      <c r="T4903">
        <v>6</v>
      </c>
      <c r="U4903">
        <v>0</v>
      </c>
      <c r="V4903">
        <v>0</v>
      </c>
      <c r="W4903" s="26">
        <v>0</v>
      </c>
      <c r="X4903" s="26">
        <v>15.650214564192961</v>
      </c>
      <c r="Y4903" s="26">
        <v>0</v>
      </c>
      <c r="Z4903" s="26">
        <v>0</v>
      </c>
      <c r="AA4903" s="26">
        <v>0</v>
      </c>
      <c r="AB4903" s="26">
        <v>6.368791296642847</v>
      </c>
      <c r="AC4903" s="26">
        <v>0</v>
      </c>
      <c r="AD4903" s="26">
        <v>0</v>
      </c>
      <c r="AE4903" s="26">
        <v>22.019005860835808</v>
      </c>
    </row>
    <row r="4904" spans="1:31" x14ac:dyDescent="0.3">
      <c r="A4904">
        <v>2772620</v>
      </c>
      <c r="B4904">
        <v>1</v>
      </c>
      <c r="C4904" t="s">
        <v>81</v>
      </c>
      <c r="D4904" t="s">
        <v>118</v>
      </c>
      <c r="E4904" t="s">
        <v>170</v>
      </c>
      <c r="F4904" t="s">
        <v>260</v>
      </c>
      <c r="G4904" t="s">
        <v>204</v>
      </c>
      <c r="H4904" t="s">
        <v>135</v>
      </c>
      <c r="I4904" t="s">
        <v>136</v>
      </c>
      <c r="J4904" t="s">
        <v>137</v>
      </c>
      <c r="K4904" t="s">
        <v>138</v>
      </c>
      <c r="L4904" t="s">
        <v>13687</v>
      </c>
      <c r="M4904" t="s">
        <v>13688</v>
      </c>
      <c r="N4904" s="26">
        <v>1.5549999999999999</v>
      </c>
      <c r="O4904">
        <v>0</v>
      </c>
      <c r="P4904">
        <v>151</v>
      </c>
      <c r="Q4904">
        <v>0</v>
      </c>
      <c r="R4904">
        <v>1</v>
      </c>
      <c r="S4904">
        <v>0</v>
      </c>
      <c r="T4904">
        <v>5</v>
      </c>
      <c r="U4904">
        <v>0</v>
      </c>
      <c r="V4904">
        <v>0</v>
      </c>
      <c r="W4904" s="26">
        <v>0</v>
      </c>
      <c r="X4904" s="26">
        <v>48.078501572836032</v>
      </c>
      <c r="Y4904" s="26">
        <v>0</v>
      </c>
      <c r="Z4904" s="26">
        <v>0</v>
      </c>
      <c r="AA4904" s="26">
        <v>0</v>
      </c>
      <c r="AB4904" s="26">
        <v>0.1868862510122713</v>
      </c>
      <c r="AC4904" s="26">
        <v>0</v>
      </c>
      <c r="AD4904" s="26">
        <v>0</v>
      </c>
      <c r="AE4904" s="26">
        <v>48.2653878238483</v>
      </c>
    </row>
    <row r="4905" spans="1:31" x14ac:dyDescent="0.3">
      <c r="A4905">
        <v>2772079</v>
      </c>
      <c r="B4905">
        <v>1</v>
      </c>
      <c r="C4905" t="s">
        <v>80</v>
      </c>
      <c r="D4905" t="s">
        <v>105</v>
      </c>
      <c r="E4905" t="s">
        <v>157</v>
      </c>
      <c r="F4905" t="s">
        <v>3494</v>
      </c>
      <c r="G4905" t="s">
        <v>159</v>
      </c>
      <c r="H4905" t="s">
        <v>149</v>
      </c>
      <c r="I4905" t="s">
        <v>136</v>
      </c>
      <c r="J4905" t="s">
        <v>137</v>
      </c>
      <c r="K4905" t="s">
        <v>138</v>
      </c>
      <c r="L4905" t="s">
        <v>13689</v>
      </c>
      <c r="M4905" t="s">
        <v>13690</v>
      </c>
      <c r="N4905" s="26">
        <v>0.68583333300000004</v>
      </c>
      <c r="O4905">
        <v>0</v>
      </c>
      <c r="P4905">
        <v>1155</v>
      </c>
      <c r="Q4905">
        <v>0</v>
      </c>
      <c r="R4905">
        <v>19</v>
      </c>
      <c r="S4905">
        <v>3</v>
      </c>
      <c r="T4905">
        <v>98</v>
      </c>
      <c r="U4905">
        <v>1</v>
      </c>
      <c r="V4905">
        <v>0</v>
      </c>
      <c r="W4905" s="26">
        <v>0</v>
      </c>
      <c r="X4905" s="26">
        <v>216.52052022865206</v>
      </c>
      <c r="Y4905" s="26">
        <v>0</v>
      </c>
      <c r="Z4905" s="26">
        <v>2.8153776838252189</v>
      </c>
      <c r="AA4905" s="26">
        <v>51.702783052795553</v>
      </c>
      <c r="AB4905" s="26">
        <v>92.776608868125365</v>
      </c>
      <c r="AC4905" s="26">
        <v>131.18037285127502</v>
      </c>
      <c r="AD4905" s="26">
        <v>0</v>
      </c>
      <c r="AE4905" s="26">
        <v>494.99566268467328</v>
      </c>
    </row>
    <row r="4906" spans="1:31" x14ac:dyDescent="0.3">
      <c r="A4906">
        <v>2772122</v>
      </c>
      <c r="B4906">
        <v>1</v>
      </c>
      <c r="C4906" t="s">
        <v>80</v>
      </c>
      <c r="D4906" t="s">
        <v>104</v>
      </c>
      <c r="E4906" t="s">
        <v>157</v>
      </c>
      <c r="F4906" t="s">
        <v>10952</v>
      </c>
      <c r="G4906" t="s">
        <v>186</v>
      </c>
      <c r="H4906" t="s">
        <v>149</v>
      </c>
      <c r="I4906" t="s">
        <v>136</v>
      </c>
      <c r="J4906" t="s">
        <v>137</v>
      </c>
      <c r="K4906" t="s">
        <v>187</v>
      </c>
      <c r="L4906" t="s">
        <v>13691</v>
      </c>
      <c r="M4906" t="s">
        <v>13692</v>
      </c>
      <c r="N4906" s="26">
        <v>6.3952777770000004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1</v>
      </c>
      <c r="V4906">
        <v>0</v>
      </c>
      <c r="W4906" s="26">
        <v>0</v>
      </c>
      <c r="X4906" s="26">
        <v>0</v>
      </c>
      <c r="Y4906" s="26">
        <v>0</v>
      </c>
      <c r="Z4906" s="26">
        <v>0</v>
      </c>
      <c r="AA4906" s="26">
        <v>0</v>
      </c>
      <c r="AB4906" s="26">
        <v>0</v>
      </c>
      <c r="AC4906" s="26">
        <v>26.779973967642988</v>
      </c>
      <c r="AD4906" s="26">
        <v>0</v>
      </c>
      <c r="AE4906" s="26">
        <v>26.779973967642988</v>
      </c>
    </row>
    <row r="4907" spans="1:31" x14ac:dyDescent="0.3">
      <c r="A4907">
        <v>2772105</v>
      </c>
      <c r="B4907">
        <v>1</v>
      </c>
      <c r="C4907" t="s">
        <v>80</v>
      </c>
      <c r="D4907" t="s">
        <v>110</v>
      </c>
      <c r="E4907" t="s">
        <v>166</v>
      </c>
      <c r="F4907" t="s">
        <v>13693</v>
      </c>
      <c r="G4907" t="s">
        <v>232</v>
      </c>
      <c r="H4907" t="s">
        <v>135</v>
      </c>
      <c r="I4907" t="s">
        <v>136</v>
      </c>
      <c r="J4907" t="s">
        <v>137</v>
      </c>
      <c r="K4907" t="s">
        <v>138</v>
      </c>
      <c r="L4907" t="s">
        <v>13694</v>
      </c>
      <c r="M4907" t="s">
        <v>13695</v>
      </c>
      <c r="N4907" s="26">
        <v>1.853611111</v>
      </c>
      <c r="O4907">
        <v>0</v>
      </c>
      <c r="P4907">
        <v>94</v>
      </c>
      <c r="Q4907">
        <v>0</v>
      </c>
      <c r="R4907">
        <v>0</v>
      </c>
      <c r="S4907">
        <v>0</v>
      </c>
      <c r="T4907">
        <v>26</v>
      </c>
      <c r="U4907">
        <v>0</v>
      </c>
      <c r="V4907">
        <v>0</v>
      </c>
      <c r="W4907" s="26">
        <v>0</v>
      </c>
      <c r="X4907" s="26">
        <v>41.074911365326933</v>
      </c>
      <c r="Y4907" s="26">
        <v>0</v>
      </c>
      <c r="Z4907" s="26">
        <v>0</v>
      </c>
      <c r="AA4907" s="26">
        <v>0</v>
      </c>
      <c r="AB4907" s="26">
        <v>12.375099482834926</v>
      </c>
      <c r="AC4907" s="26">
        <v>0</v>
      </c>
      <c r="AD4907" s="26">
        <v>0</v>
      </c>
      <c r="AE4907" s="26">
        <v>53.45001084816186</v>
      </c>
    </row>
    <row r="4908" spans="1:31" x14ac:dyDescent="0.3">
      <c r="A4908">
        <v>2772082</v>
      </c>
      <c r="B4908">
        <v>1</v>
      </c>
      <c r="C4908" t="s">
        <v>80</v>
      </c>
      <c r="D4908" t="s">
        <v>96</v>
      </c>
      <c r="E4908" t="s">
        <v>132</v>
      </c>
      <c r="F4908" t="s">
        <v>13696</v>
      </c>
      <c r="G4908" t="s">
        <v>134</v>
      </c>
      <c r="H4908" t="s">
        <v>135</v>
      </c>
      <c r="I4908" t="s">
        <v>136</v>
      </c>
      <c r="J4908" t="s">
        <v>137</v>
      </c>
      <c r="K4908" t="s">
        <v>138</v>
      </c>
      <c r="L4908" t="s">
        <v>13697</v>
      </c>
      <c r="M4908" t="s">
        <v>13698</v>
      </c>
      <c r="N4908" s="26">
        <v>1.946111111</v>
      </c>
      <c r="O4908">
        <v>0</v>
      </c>
      <c r="P4908">
        <v>1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 s="26">
        <v>0</v>
      </c>
      <c r="X4908" s="26">
        <v>1.3942153813872089</v>
      </c>
      <c r="Y4908" s="26">
        <v>0</v>
      </c>
      <c r="Z4908" s="26">
        <v>0</v>
      </c>
      <c r="AA4908" s="26">
        <v>0</v>
      </c>
      <c r="AB4908" s="26">
        <v>0</v>
      </c>
      <c r="AC4908" s="26">
        <v>0</v>
      </c>
      <c r="AD4908" s="26">
        <v>0</v>
      </c>
      <c r="AE4908" s="26">
        <v>1.3942153813872089</v>
      </c>
    </row>
    <row r="4909" spans="1:31" x14ac:dyDescent="0.3">
      <c r="A4909">
        <v>2771913</v>
      </c>
      <c r="B4909">
        <v>1</v>
      </c>
      <c r="C4909" t="s">
        <v>80</v>
      </c>
      <c r="D4909" t="s">
        <v>96</v>
      </c>
      <c r="E4909" t="s">
        <v>132</v>
      </c>
      <c r="F4909" t="s">
        <v>13699</v>
      </c>
      <c r="G4909" t="s">
        <v>134</v>
      </c>
      <c r="H4909" t="s">
        <v>135</v>
      </c>
      <c r="I4909" t="s">
        <v>136</v>
      </c>
      <c r="J4909" t="s">
        <v>137</v>
      </c>
      <c r="K4909" t="s">
        <v>138</v>
      </c>
      <c r="L4909" t="s">
        <v>13700</v>
      </c>
      <c r="M4909" t="s">
        <v>13701</v>
      </c>
      <c r="N4909" s="26">
        <v>2.3486111109999999</v>
      </c>
      <c r="O4909">
        <v>0</v>
      </c>
      <c r="P4909">
        <v>1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 s="26">
        <v>0</v>
      </c>
      <c r="X4909" s="26">
        <v>0.62298890211669788</v>
      </c>
      <c r="Y4909" s="26">
        <v>0</v>
      </c>
      <c r="Z4909" s="26">
        <v>0</v>
      </c>
      <c r="AA4909" s="26">
        <v>0</v>
      </c>
      <c r="AB4909" s="26">
        <v>0</v>
      </c>
      <c r="AC4909" s="26">
        <v>0</v>
      </c>
      <c r="AD4909" s="26">
        <v>0</v>
      </c>
      <c r="AE4909" s="26">
        <v>0.62298890211669788</v>
      </c>
    </row>
    <row r="4910" spans="1:31" x14ac:dyDescent="0.3">
      <c r="A4910">
        <v>2772583</v>
      </c>
      <c r="B4910">
        <v>1</v>
      </c>
      <c r="C4910" t="s">
        <v>80</v>
      </c>
      <c r="D4910" t="s">
        <v>104</v>
      </c>
      <c r="E4910" t="s">
        <v>141</v>
      </c>
      <c r="F4910" t="s">
        <v>13702</v>
      </c>
      <c r="G4910" t="s">
        <v>1313</v>
      </c>
      <c r="H4910" t="s">
        <v>135</v>
      </c>
      <c r="I4910" t="s">
        <v>136</v>
      </c>
      <c r="J4910" t="s">
        <v>137</v>
      </c>
      <c r="K4910" t="s">
        <v>138</v>
      </c>
      <c r="L4910" t="s">
        <v>13703</v>
      </c>
      <c r="M4910" t="s">
        <v>13704</v>
      </c>
      <c r="N4910" s="26">
        <v>4.4980555549999997</v>
      </c>
      <c r="O4910">
        <v>0</v>
      </c>
      <c r="P4910">
        <v>0</v>
      </c>
      <c r="Q4910">
        <v>1</v>
      </c>
      <c r="R4910">
        <v>0</v>
      </c>
      <c r="S4910">
        <v>0</v>
      </c>
      <c r="T4910">
        <v>0</v>
      </c>
      <c r="U4910">
        <v>0</v>
      </c>
      <c r="V4910">
        <v>0</v>
      </c>
      <c r="W4910" s="26">
        <v>0</v>
      </c>
      <c r="X4910" s="26">
        <v>0</v>
      </c>
      <c r="Y4910" s="26">
        <v>0.97857665623686674</v>
      </c>
      <c r="Z4910" s="26">
        <v>0</v>
      </c>
      <c r="AA4910" s="26">
        <v>0</v>
      </c>
      <c r="AB4910" s="26">
        <v>0</v>
      </c>
      <c r="AC4910" s="26">
        <v>0</v>
      </c>
      <c r="AD4910" s="26">
        <v>0</v>
      </c>
      <c r="AE4910" s="26">
        <v>0.97857665623686674</v>
      </c>
    </row>
    <row r="4911" spans="1:31" x14ac:dyDescent="0.3">
      <c r="A4911">
        <v>2772646</v>
      </c>
      <c r="B4911">
        <v>1</v>
      </c>
      <c r="C4911" t="s">
        <v>80</v>
      </c>
      <c r="D4911" t="s">
        <v>94</v>
      </c>
      <c r="E4911" t="s">
        <v>146</v>
      </c>
      <c r="F4911" t="s">
        <v>13705</v>
      </c>
      <c r="G4911" t="s">
        <v>148</v>
      </c>
      <c r="H4911" t="s">
        <v>149</v>
      </c>
      <c r="I4911" t="s">
        <v>136</v>
      </c>
      <c r="J4911" t="s">
        <v>137</v>
      </c>
      <c r="K4911" t="s">
        <v>138</v>
      </c>
      <c r="L4911" t="s">
        <v>13706</v>
      </c>
      <c r="M4911" t="s">
        <v>13707</v>
      </c>
      <c r="N4911" s="26">
        <v>1.912222222</v>
      </c>
      <c r="O4911">
        <v>0</v>
      </c>
      <c r="P4911">
        <v>32</v>
      </c>
      <c r="Q4911">
        <v>2</v>
      </c>
      <c r="R4911">
        <v>8</v>
      </c>
      <c r="S4911">
        <v>2</v>
      </c>
      <c r="T4911">
        <v>5</v>
      </c>
      <c r="U4911">
        <v>3</v>
      </c>
      <c r="V4911">
        <v>0</v>
      </c>
      <c r="W4911" s="26">
        <v>0</v>
      </c>
      <c r="X4911" s="26">
        <v>9.0738028282964969</v>
      </c>
      <c r="Y4911" s="26">
        <v>1.2443742549917987</v>
      </c>
      <c r="Z4911" s="26">
        <v>0</v>
      </c>
      <c r="AA4911" s="26">
        <v>6.6360208528992288</v>
      </c>
      <c r="AB4911" s="26">
        <v>6.3620938064491952</v>
      </c>
      <c r="AC4911" s="26">
        <v>762.91143886019404</v>
      </c>
      <c r="AD4911" s="26">
        <v>0</v>
      </c>
      <c r="AE4911" s="26">
        <v>786.22773060283077</v>
      </c>
    </row>
    <row r="4912" spans="1:31" x14ac:dyDescent="0.3">
      <c r="A4912">
        <v>2772042</v>
      </c>
      <c r="B4912">
        <v>1</v>
      </c>
      <c r="C4912" t="s">
        <v>80</v>
      </c>
      <c r="D4912" t="s">
        <v>90</v>
      </c>
      <c r="E4912" t="s">
        <v>146</v>
      </c>
      <c r="F4912" t="s">
        <v>13708</v>
      </c>
      <c r="G4912" t="s">
        <v>186</v>
      </c>
      <c r="H4912" t="s">
        <v>149</v>
      </c>
      <c r="I4912" t="s">
        <v>136</v>
      </c>
      <c r="J4912" t="s">
        <v>137</v>
      </c>
      <c r="K4912" t="s">
        <v>187</v>
      </c>
      <c r="L4912" t="s">
        <v>13709</v>
      </c>
      <c r="M4912" t="s">
        <v>13710</v>
      </c>
      <c r="N4912" s="26">
        <v>4.1936111110000001</v>
      </c>
      <c r="O4912">
        <v>0</v>
      </c>
      <c r="P4912">
        <v>1250</v>
      </c>
      <c r="Q4912">
        <v>0</v>
      </c>
      <c r="R4912">
        <v>0</v>
      </c>
      <c r="S4912">
        <v>0</v>
      </c>
      <c r="T4912">
        <v>42</v>
      </c>
      <c r="U4912">
        <v>0</v>
      </c>
      <c r="V4912">
        <v>0</v>
      </c>
      <c r="W4912" s="26">
        <v>0</v>
      </c>
      <c r="X4912" s="26">
        <v>1379.7906933602942</v>
      </c>
      <c r="Y4912" s="26">
        <v>0</v>
      </c>
      <c r="Z4912" s="26">
        <v>0</v>
      </c>
      <c r="AA4912" s="26">
        <v>0</v>
      </c>
      <c r="AB4912" s="26">
        <v>357.73250518236233</v>
      </c>
      <c r="AC4912" s="26">
        <v>0</v>
      </c>
      <c r="AD4912" s="26">
        <v>0</v>
      </c>
      <c r="AE4912" s="26">
        <v>1737.5231985426565</v>
      </c>
    </row>
    <row r="4913" spans="1:31" x14ac:dyDescent="0.3">
      <c r="A4913">
        <v>2771996</v>
      </c>
      <c r="B4913">
        <v>1</v>
      </c>
      <c r="C4913" t="s">
        <v>80</v>
      </c>
      <c r="D4913" t="s">
        <v>91</v>
      </c>
      <c r="E4913" t="s">
        <v>141</v>
      </c>
      <c r="F4913" t="s">
        <v>13711</v>
      </c>
      <c r="G4913" t="s">
        <v>186</v>
      </c>
      <c r="H4913" t="s">
        <v>135</v>
      </c>
      <c r="I4913" t="s">
        <v>136</v>
      </c>
      <c r="J4913" t="s">
        <v>137</v>
      </c>
      <c r="K4913" t="s">
        <v>187</v>
      </c>
      <c r="L4913" t="s">
        <v>13712</v>
      </c>
      <c r="M4913" t="s">
        <v>13713</v>
      </c>
      <c r="N4913" s="26">
        <v>7.8427777770000002</v>
      </c>
      <c r="O4913">
        <v>0</v>
      </c>
      <c r="P4913">
        <v>2</v>
      </c>
      <c r="Q4913">
        <v>0</v>
      </c>
      <c r="R4913">
        <v>14</v>
      </c>
      <c r="S4913">
        <v>0</v>
      </c>
      <c r="T4913">
        <v>5</v>
      </c>
      <c r="U4913">
        <v>0</v>
      </c>
      <c r="V4913">
        <v>0</v>
      </c>
      <c r="W4913" s="26">
        <v>0</v>
      </c>
      <c r="X4913" s="26">
        <v>1.1938787948980807</v>
      </c>
      <c r="Y4913" s="26">
        <v>0</v>
      </c>
      <c r="Z4913" s="26">
        <v>20.21342086495202</v>
      </c>
      <c r="AA4913" s="26">
        <v>0</v>
      </c>
      <c r="AB4913" s="26">
        <v>23.142540693049909</v>
      </c>
      <c r="AC4913" s="26">
        <v>0</v>
      </c>
      <c r="AD4913" s="26">
        <v>0</v>
      </c>
      <c r="AE4913" s="26">
        <v>44.549840352900006</v>
      </c>
    </row>
    <row r="4914" spans="1:31" x14ac:dyDescent="0.3">
      <c r="A4914">
        <v>2772205</v>
      </c>
      <c r="B4914">
        <v>1</v>
      </c>
      <c r="C4914" t="s">
        <v>80</v>
      </c>
      <c r="D4914" t="s">
        <v>82</v>
      </c>
      <c r="E4914" t="s">
        <v>166</v>
      </c>
      <c r="F4914" t="s">
        <v>219</v>
      </c>
      <c r="G4914" t="s">
        <v>458</v>
      </c>
      <c r="H4914" t="s">
        <v>135</v>
      </c>
      <c r="I4914" t="s">
        <v>136</v>
      </c>
      <c r="J4914" t="s">
        <v>137</v>
      </c>
      <c r="K4914" t="s">
        <v>138</v>
      </c>
      <c r="L4914" t="s">
        <v>13714</v>
      </c>
      <c r="M4914" t="s">
        <v>13661</v>
      </c>
      <c r="N4914" s="26">
        <v>3.5219444439999998</v>
      </c>
      <c r="O4914">
        <v>0</v>
      </c>
      <c r="P4914">
        <v>61</v>
      </c>
      <c r="Q4914">
        <v>0</v>
      </c>
      <c r="R4914">
        <v>0</v>
      </c>
      <c r="S4914">
        <v>0</v>
      </c>
      <c r="T4914">
        <v>28</v>
      </c>
      <c r="U4914">
        <v>0</v>
      </c>
      <c r="V4914">
        <v>0</v>
      </c>
      <c r="W4914" s="26">
        <v>0</v>
      </c>
      <c r="X4914" s="26">
        <v>85.493813188538155</v>
      </c>
      <c r="Y4914" s="26">
        <v>0</v>
      </c>
      <c r="Z4914" s="26">
        <v>0</v>
      </c>
      <c r="AA4914" s="26">
        <v>0</v>
      </c>
      <c r="AB4914" s="26">
        <v>244.07764541598317</v>
      </c>
      <c r="AC4914" s="26">
        <v>0</v>
      </c>
      <c r="AD4914" s="26">
        <v>0</v>
      </c>
      <c r="AE4914" s="26">
        <v>329.57145860452135</v>
      </c>
    </row>
    <row r="4915" spans="1:31" x14ac:dyDescent="0.3">
      <c r="A4915">
        <v>2772291</v>
      </c>
      <c r="B4915">
        <v>1</v>
      </c>
      <c r="C4915" t="s">
        <v>81</v>
      </c>
      <c r="D4915" t="s">
        <v>120</v>
      </c>
      <c r="E4915" t="s">
        <v>170</v>
      </c>
      <c r="F4915" t="s">
        <v>13715</v>
      </c>
      <c r="G4915" t="s">
        <v>204</v>
      </c>
      <c r="H4915" t="s">
        <v>135</v>
      </c>
      <c r="I4915" t="s">
        <v>136</v>
      </c>
      <c r="J4915" t="s">
        <v>137</v>
      </c>
      <c r="K4915" t="s">
        <v>138</v>
      </c>
      <c r="L4915" t="s">
        <v>13716</v>
      </c>
      <c r="M4915" t="s">
        <v>13717</v>
      </c>
      <c r="N4915" s="26">
        <v>0.63611111099999995</v>
      </c>
      <c r="O4915">
        <v>0</v>
      </c>
      <c r="P4915">
        <v>51</v>
      </c>
      <c r="Q4915">
        <v>0</v>
      </c>
      <c r="R4915">
        <v>0</v>
      </c>
      <c r="S4915">
        <v>0</v>
      </c>
      <c r="T4915">
        <v>14</v>
      </c>
      <c r="U4915">
        <v>0</v>
      </c>
      <c r="V4915">
        <v>0</v>
      </c>
      <c r="W4915" s="26">
        <v>0</v>
      </c>
      <c r="X4915" s="26">
        <v>7.2689332301705454</v>
      </c>
      <c r="Y4915" s="26">
        <v>0</v>
      </c>
      <c r="Z4915" s="26">
        <v>0</v>
      </c>
      <c r="AA4915" s="26">
        <v>0</v>
      </c>
      <c r="AB4915" s="26">
        <v>4.1436449576732741</v>
      </c>
      <c r="AC4915" s="26">
        <v>0</v>
      </c>
      <c r="AD4915" s="26">
        <v>0</v>
      </c>
      <c r="AE4915" s="26">
        <v>11.41257818784382</v>
      </c>
    </row>
    <row r="4916" spans="1:31" x14ac:dyDescent="0.3">
      <c r="A4916">
        <v>2772354</v>
      </c>
      <c r="B4916">
        <v>1</v>
      </c>
      <c r="C4916" t="s">
        <v>81</v>
      </c>
      <c r="D4916" t="s">
        <v>115</v>
      </c>
      <c r="E4916" t="s">
        <v>170</v>
      </c>
      <c r="F4916" t="s">
        <v>13718</v>
      </c>
      <c r="G4916" t="s">
        <v>204</v>
      </c>
      <c r="H4916" t="s">
        <v>135</v>
      </c>
      <c r="I4916" t="s">
        <v>136</v>
      </c>
      <c r="J4916" t="s">
        <v>137</v>
      </c>
      <c r="K4916" t="s">
        <v>138</v>
      </c>
      <c r="L4916" t="s">
        <v>13719</v>
      </c>
      <c r="M4916" t="s">
        <v>13720</v>
      </c>
      <c r="N4916" s="26">
        <v>2.5436111110000001</v>
      </c>
      <c r="O4916">
        <v>0</v>
      </c>
      <c r="P4916">
        <v>8</v>
      </c>
      <c r="Q4916">
        <v>0</v>
      </c>
      <c r="R4916">
        <v>0</v>
      </c>
      <c r="S4916">
        <v>0</v>
      </c>
      <c r="T4916">
        <v>1</v>
      </c>
      <c r="U4916">
        <v>0</v>
      </c>
      <c r="V4916">
        <v>0</v>
      </c>
      <c r="W4916" s="26">
        <v>0</v>
      </c>
      <c r="X4916" s="26">
        <v>0</v>
      </c>
      <c r="Y4916" s="26">
        <v>0</v>
      </c>
      <c r="Z4916" s="26">
        <v>0</v>
      </c>
      <c r="AA4916" s="26">
        <v>0</v>
      </c>
      <c r="AB4916" s="26">
        <v>0</v>
      </c>
      <c r="AC4916" s="26">
        <v>0</v>
      </c>
      <c r="AD4916" s="26">
        <v>0</v>
      </c>
      <c r="AE4916" s="26">
        <v>0</v>
      </c>
    </row>
    <row r="4917" spans="1:31" x14ac:dyDescent="0.3">
      <c r="A4917">
        <v>2772288</v>
      </c>
      <c r="B4917">
        <v>1</v>
      </c>
      <c r="C4917" t="s">
        <v>80</v>
      </c>
      <c r="D4917" t="s">
        <v>104</v>
      </c>
      <c r="E4917" t="s">
        <v>166</v>
      </c>
      <c r="F4917" t="s">
        <v>13721</v>
      </c>
      <c r="G4917" t="s">
        <v>204</v>
      </c>
      <c r="H4917" t="s">
        <v>135</v>
      </c>
      <c r="I4917" t="s">
        <v>136</v>
      </c>
      <c r="J4917" t="s">
        <v>137</v>
      </c>
      <c r="K4917" t="s">
        <v>138</v>
      </c>
      <c r="L4917" t="s">
        <v>13722</v>
      </c>
      <c r="M4917" t="s">
        <v>13723</v>
      </c>
      <c r="N4917" s="26">
        <v>4.1805555549999998</v>
      </c>
      <c r="O4917">
        <v>0</v>
      </c>
      <c r="P4917">
        <v>64</v>
      </c>
      <c r="Q4917">
        <v>0</v>
      </c>
      <c r="R4917">
        <v>0</v>
      </c>
      <c r="S4917">
        <v>0</v>
      </c>
      <c r="T4917">
        <v>5</v>
      </c>
      <c r="U4917">
        <v>0</v>
      </c>
      <c r="V4917">
        <v>0</v>
      </c>
      <c r="W4917" s="26">
        <v>0</v>
      </c>
      <c r="X4917" s="26">
        <v>59.440867737277941</v>
      </c>
      <c r="Y4917" s="26">
        <v>0</v>
      </c>
      <c r="Z4917" s="26">
        <v>0</v>
      </c>
      <c r="AA4917" s="26">
        <v>0</v>
      </c>
      <c r="AB4917" s="26">
        <v>2.8904964691873563</v>
      </c>
      <c r="AC4917" s="26">
        <v>0</v>
      </c>
      <c r="AD4917" s="26">
        <v>0</v>
      </c>
      <c r="AE4917" s="26">
        <v>62.331364206465295</v>
      </c>
    </row>
    <row r="4918" spans="1:31" x14ac:dyDescent="0.3">
      <c r="A4918">
        <v>2772162</v>
      </c>
      <c r="B4918">
        <v>1</v>
      </c>
      <c r="C4918" t="s">
        <v>80</v>
      </c>
      <c r="D4918" t="s">
        <v>103</v>
      </c>
      <c r="E4918" t="s">
        <v>157</v>
      </c>
      <c r="F4918" t="s">
        <v>13724</v>
      </c>
      <c r="G4918" t="s">
        <v>159</v>
      </c>
      <c r="H4918" t="s">
        <v>149</v>
      </c>
      <c r="I4918" t="s">
        <v>136</v>
      </c>
      <c r="J4918" t="s">
        <v>137</v>
      </c>
      <c r="K4918" t="s">
        <v>138</v>
      </c>
      <c r="L4918" t="s">
        <v>13725</v>
      </c>
      <c r="M4918" t="s">
        <v>13726</v>
      </c>
      <c r="N4918" s="26">
        <v>2.784166666</v>
      </c>
      <c r="O4918">
        <v>0</v>
      </c>
      <c r="P4918">
        <v>2</v>
      </c>
      <c r="Q4918">
        <v>7</v>
      </c>
      <c r="R4918">
        <v>11</v>
      </c>
      <c r="S4918">
        <v>23</v>
      </c>
      <c r="T4918">
        <v>19</v>
      </c>
      <c r="U4918">
        <v>35</v>
      </c>
      <c r="V4918">
        <v>6</v>
      </c>
      <c r="W4918" s="26">
        <v>0</v>
      </c>
      <c r="X4918" s="26">
        <v>0</v>
      </c>
      <c r="Y4918" s="26">
        <v>34.858698704702782</v>
      </c>
      <c r="Z4918" s="26">
        <v>23.431466500245378</v>
      </c>
      <c r="AA4918" s="26">
        <v>1257.5168277859786</v>
      </c>
      <c r="AB4918" s="26">
        <v>88.891523307426127</v>
      </c>
      <c r="AC4918" s="26">
        <v>13059.095729150709</v>
      </c>
      <c r="AD4918" s="26">
        <v>714.19975728431973</v>
      </c>
      <c r="AE4918" s="26">
        <v>15177.994002733381</v>
      </c>
    </row>
    <row r="4919" spans="1:31" x14ac:dyDescent="0.3">
      <c r="A4919">
        <v>2772019</v>
      </c>
      <c r="B4919">
        <v>1</v>
      </c>
      <c r="C4919" t="s">
        <v>81</v>
      </c>
      <c r="D4919" t="s">
        <v>127</v>
      </c>
      <c r="E4919" t="s">
        <v>152</v>
      </c>
      <c r="F4919" t="s">
        <v>13727</v>
      </c>
      <c r="G4919" t="s">
        <v>186</v>
      </c>
      <c r="H4919" t="s">
        <v>149</v>
      </c>
      <c r="I4919" t="s">
        <v>136</v>
      </c>
      <c r="J4919" t="s">
        <v>137</v>
      </c>
      <c r="K4919" t="s">
        <v>187</v>
      </c>
      <c r="L4919" t="s">
        <v>13728</v>
      </c>
      <c r="M4919" t="s">
        <v>13729</v>
      </c>
      <c r="N4919" s="26">
        <v>7.846666666</v>
      </c>
      <c r="O4919">
        <v>6</v>
      </c>
      <c r="P4919">
        <v>12</v>
      </c>
      <c r="Q4919">
        <v>191</v>
      </c>
      <c r="R4919">
        <v>121</v>
      </c>
      <c r="S4919">
        <v>15</v>
      </c>
      <c r="T4919">
        <v>8</v>
      </c>
      <c r="U4919">
        <v>0</v>
      </c>
      <c r="V4919">
        <v>0</v>
      </c>
      <c r="W4919" s="26">
        <v>15.707227514094042</v>
      </c>
      <c r="X4919" s="26">
        <v>0</v>
      </c>
      <c r="Y4919" s="26">
        <v>289.21517480532037</v>
      </c>
      <c r="Z4919" s="26">
        <v>77.703380814043484</v>
      </c>
      <c r="AA4919" s="26">
        <v>583.78159175710744</v>
      </c>
      <c r="AB4919" s="26">
        <v>8.7938053310537807</v>
      </c>
      <c r="AC4919" s="26">
        <v>0</v>
      </c>
      <c r="AD4919" s="26">
        <v>0</v>
      </c>
      <c r="AE4919" s="26">
        <v>975.2011802216191</v>
      </c>
    </row>
    <row r="4920" spans="1:31" x14ac:dyDescent="0.3">
      <c r="A4920">
        <v>2772623</v>
      </c>
      <c r="B4920">
        <v>1</v>
      </c>
      <c r="C4920" t="s">
        <v>80</v>
      </c>
      <c r="D4920" t="s">
        <v>94</v>
      </c>
      <c r="E4920" t="s">
        <v>141</v>
      </c>
      <c r="F4920" t="s">
        <v>5366</v>
      </c>
      <c r="G4920" t="s">
        <v>143</v>
      </c>
      <c r="H4920" t="s">
        <v>135</v>
      </c>
      <c r="I4920" t="s">
        <v>136</v>
      </c>
      <c r="J4920" t="s">
        <v>137</v>
      </c>
      <c r="K4920" t="s">
        <v>138</v>
      </c>
      <c r="L4920" t="s">
        <v>13730</v>
      </c>
      <c r="M4920" t="s">
        <v>13731</v>
      </c>
      <c r="N4920" s="26">
        <v>5.9722221999999998E-2</v>
      </c>
      <c r="O4920">
        <v>0</v>
      </c>
      <c r="P4920">
        <v>147</v>
      </c>
      <c r="Q4920">
        <v>0</v>
      </c>
      <c r="R4920">
        <v>3</v>
      </c>
      <c r="S4920">
        <v>0</v>
      </c>
      <c r="T4920">
        <v>12</v>
      </c>
      <c r="U4920">
        <v>0</v>
      </c>
      <c r="V4920">
        <v>0</v>
      </c>
      <c r="W4920" s="26">
        <v>0</v>
      </c>
      <c r="X4920" s="26">
        <v>2.2248267144717273</v>
      </c>
      <c r="Y4920" s="26">
        <v>0</v>
      </c>
      <c r="Z4920" s="26">
        <v>7.6683183026827362E-2</v>
      </c>
      <c r="AA4920" s="26">
        <v>0</v>
      </c>
      <c r="AB4920" s="26">
        <v>0.51492560772107832</v>
      </c>
      <c r="AC4920" s="26">
        <v>0</v>
      </c>
      <c r="AD4920" s="26">
        <v>0</v>
      </c>
      <c r="AE4920" s="26">
        <v>2.816435505219633</v>
      </c>
    </row>
    <row r="4921" spans="1:31" x14ac:dyDescent="0.3">
      <c r="A4921">
        <v>2772417</v>
      </c>
      <c r="B4921">
        <v>1</v>
      </c>
      <c r="C4921" t="s">
        <v>80</v>
      </c>
      <c r="D4921" t="s">
        <v>90</v>
      </c>
      <c r="E4921" t="s">
        <v>141</v>
      </c>
      <c r="F4921" t="s">
        <v>13732</v>
      </c>
      <c r="G4921" t="s">
        <v>344</v>
      </c>
      <c r="H4921" t="s">
        <v>135</v>
      </c>
      <c r="I4921" t="s">
        <v>136</v>
      </c>
      <c r="J4921" t="s">
        <v>137</v>
      </c>
      <c r="K4921" t="s">
        <v>138</v>
      </c>
      <c r="L4921" t="s">
        <v>13733</v>
      </c>
      <c r="M4921" t="s">
        <v>13734</v>
      </c>
      <c r="N4921" s="26">
        <v>1.313055555</v>
      </c>
      <c r="O4921">
        <v>0</v>
      </c>
      <c r="P4921">
        <v>229</v>
      </c>
      <c r="Q4921">
        <v>0</v>
      </c>
      <c r="R4921">
        <v>0</v>
      </c>
      <c r="S4921">
        <v>0</v>
      </c>
      <c r="T4921">
        <v>196</v>
      </c>
      <c r="U4921">
        <v>0</v>
      </c>
      <c r="V4921">
        <v>4</v>
      </c>
      <c r="W4921" s="26">
        <v>0</v>
      </c>
      <c r="X4921" s="26">
        <v>70.825390109723514</v>
      </c>
      <c r="Y4921" s="26">
        <v>0</v>
      </c>
      <c r="Z4921" s="26">
        <v>0</v>
      </c>
      <c r="AA4921" s="26">
        <v>0</v>
      </c>
      <c r="AB4921" s="26">
        <v>321.97399127676692</v>
      </c>
      <c r="AC4921" s="26">
        <v>0</v>
      </c>
      <c r="AD4921" s="26">
        <v>28.928394093677703</v>
      </c>
      <c r="AE4921" s="26">
        <v>421.72777548016813</v>
      </c>
    </row>
    <row r="4922" spans="1:31" x14ac:dyDescent="0.3">
      <c r="A4922">
        <v>2772517</v>
      </c>
      <c r="B4922">
        <v>1</v>
      </c>
      <c r="C4922" t="s">
        <v>81</v>
      </c>
      <c r="D4922" t="s">
        <v>128</v>
      </c>
      <c r="E4922" t="s">
        <v>132</v>
      </c>
      <c r="F4922" t="s">
        <v>6940</v>
      </c>
      <c r="G4922" t="s">
        <v>134</v>
      </c>
      <c r="H4922" t="s">
        <v>135</v>
      </c>
      <c r="I4922" t="s">
        <v>136</v>
      </c>
      <c r="J4922" t="s">
        <v>137</v>
      </c>
      <c r="K4922" t="s">
        <v>138</v>
      </c>
      <c r="L4922" t="s">
        <v>13735</v>
      </c>
      <c r="M4922" t="s">
        <v>13736</v>
      </c>
      <c r="N4922" s="26">
        <v>1.1302777770000001</v>
      </c>
      <c r="O4922">
        <v>0</v>
      </c>
      <c r="P4922">
        <v>9</v>
      </c>
      <c r="Q4922">
        <v>0</v>
      </c>
      <c r="R4922">
        <v>0</v>
      </c>
      <c r="S4922">
        <v>0</v>
      </c>
      <c r="T4922">
        <v>1</v>
      </c>
      <c r="U4922">
        <v>0</v>
      </c>
      <c r="V4922">
        <v>0</v>
      </c>
      <c r="W4922" s="26">
        <v>0</v>
      </c>
      <c r="X4922" s="26">
        <v>2.7345167701783128</v>
      </c>
      <c r="Y4922" s="26">
        <v>0</v>
      </c>
      <c r="Z4922" s="26">
        <v>0</v>
      </c>
      <c r="AA4922" s="26">
        <v>0</v>
      </c>
      <c r="AB4922" s="26">
        <v>1.5184173414513888</v>
      </c>
      <c r="AC4922" s="26">
        <v>0</v>
      </c>
      <c r="AD4922" s="26">
        <v>0</v>
      </c>
      <c r="AE4922" s="26">
        <v>4.2529341116297017</v>
      </c>
    </row>
    <row r="4923" spans="1:31" x14ac:dyDescent="0.3">
      <c r="A4923">
        <v>2772440</v>
      </c>
      <c r="B4923">
        <v>1</v>
      </c>
      <c r="C4923" t="s">
        <v>80</v>
      </c>
      <c r="D4923" t="s">
        <v>83</v>
      </c>
      <c r="E4923" t="s">
        <v>175</v>
      </c>
      <c r="F4923" t="s">
        <v>13737</v>
      </c>
      <c r="G4923" t="s">
        <v>1309</v>
      </c>
      <c r="H4923" t="s">
        <v>149</v>
      </c>
      <c r="I4923" t="s">
        <v>136</v>
      </c>
      <c r="J4923" t="s">
        <v>137</v>
      </c>
      <c r="K4923" t="s">
        <v>138</v>
      </c>
      <c r="L4923" t="s">
        <v>13738</v>
      </c>
      <c r="M4923" t="s">
        <v>13739</v>
      </c>
      <c r="N4923" s="26">
        <v>0.689722222</v>
      </c>
      <c r="O4923">
        <v>0</v>
      </c>
      <c r="P4923">
        <v>1632</v>
      </c>
      <c r="Q4923">
        <v>0</v>
      </c>
      <c r="R4923">
        <v>0</v>
      </c>
      <c r="S4923">
        <v>0</v>
      </c>
      <c r="T4923">
        <v>27</v>
      </c>
      <c r="U4923">
        <v>0</v>
      </c>
      <c r="V4923">
        <v>0</v>
      </c>
      <c r="W4923" s="26">
        <v>0</v>
      </c>
      <c r="X4923" s="26">
        <v>310.13990050523654</v>
      </c>
      <c r="Y4923" s="26">
        <v>0</v>
      </c>
      <c r="Z4923" s="26">
        <v>0</v>
      </c>
      <c r="AA4923" s="26">
        <v>0</v>
      </c>
      <c r="AB4923" s="26">
        <v>61.893498421757187</v>
      </c>
      <c r="AC4923" s="26">
        <v>0</v>
      </c>
      <c r="AD4923" s="26">
        <v>0</v>
      </c>
      <c r="AE4923" s="26">
        <v>372.03339892699375</v>
      </c>
    </row>
    <row r="4924" spans="1:31" x14ac:dyDescent="0.3">
      <c r="A4924">
        <v>2772463</v>
      </c>
      <c r="B4924">
        <v>1</v>
      </c>
      <c r="C4924" t="s">
        <v>80</v>
      </c>
      <c r="D4924" t="s">
        <v>105</v>
      </c>
      <c r="E4924" t="s">
        <v>170</v>
      </c>
      <c r="F4924" t="s">
        <v>13740</v>
      </c>
      <c r="G4924" t="s">
        <v>172</v>
      </c>
      <c r="H4924" t="s">
        <v>135</v>
      </c>
      <c r="I4924" t="s">
        <v>136</v>
      </c>
      <c r="J4924" t="s">
        <v>137</v>
      </c>
      <c r="K4924" t="s">
        <v>138</v>
      </c>
      <c r="L4924" t="s">
        <v>13741</v>
      </c>
      <c r="M4924" t="s">
        <v>13742</v>
      </c>
      <c r="N4924" s="26">
        <v>2.9997222219999999</v>
      </c>
      <c r="O4924">
        <v>0</v>
      </c>
      <c r="P4924">
        <v>67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 s="26">
        <v>0</v>
      </c>
      <c r="X4924" s="26">
        <v>78.735617107583053</v>
      </c>
      <c r="Y4924" s="26">
        <v>0</v>
      </c>
      <c r="Z4924" s="26">
        <v>0</v>
      </c>
      <c r="AA4924" s="26">
        <v>0</v>
      </c>
      <c r="AB4924" s="26">
        <v>0</v>
      </c>
      <c r="AC4924" s="26">
        <v>0</v>
      </c>
      <c r="AD4924" s="26">
        <v>0</v>
      </c>
      <c r="AE4924" s="26">
        <v>78.735617107583053</v>
      </c>
    </row>
    <row r="4925" spans="1:31" x14ac:dyDescent="0.3">
      <c r="A4925">
        <v>2772632</v>
      </c>
      <c r="B4925">
        <v>1</v>
      </c>
      <c r="C4925" t="s">
        <v>80</v>
      </c>
      <c r="D4925" t="s">
        <v>103</v>
      </c>
      <c r="E4925" t="s">
        <v>157</v>
      </c>
      <c r="F4925" t="s">
        <v>13743</v>
      </c>
      <c r="G4925" t="s">
        <v>159</v>
      </c>
      <c r="H4925" t="s">
        <v>149</v>
      </c>
      <c r="I4925" t="s">
        <v>136</v>
      </c>
      <c r="J4925" t="s">
        <v>137</v>
      </c>
      <c r="K4925" t="s">
        <v>138</v>
      </c>
      <c r="L4925" t="s">
        <v>13744</v>
      </c>
      <c r="M4925" t="s">
        <v>13745</v>
      </c>
      <c r="N4925" s="26">
        <v>0.41361111099999998</v>
      </c>
      <c r="O4925">
        <v>0</v>
      </c>
      <c r="P4925">
        <v>2</v>
      </c>
      <c r="Q4925">
        <v>7</v>
      </c>
      <c r="R4925">
        <v>11</v>
      </c>
      <c r="S4925">
        <v>23</v>
      </c>
      <c r="T4925">
        <v>19</v>
      </c>
      <c r="U4925">
        <v>35</v>
      </c>
      <c r="V4925">
        <v>6</v>
      </c>
      <c r="W4925" s="26">
        <v>0</v>
      </c>
      <c r="X4925" s="26">
        <v>0</v>
      </c>
      <c r="Y4925" s="26">
        <v>4.5126641541151287</v>
      </c>
      <c r="Z4925" s="26">
        <v>2.7467266642968964</v>
      </c>
      <c r="AA4925" s="26">
        <v>127.43655140225452</v>
      </c>
      <c r="AB4925" s="26">
        <v>7.5580357361234656</v>
      </c>
      <c r="AC4925" s="26">
        <v>814.73727404391889</v>
      </c>
      <c r="AD4925" s="26">
        <v>41.262638320692616</v>
      </c>
      <c r="AE4925" s="26">
        <v>998.25389032140151</v>
      </c>
    </row>
    <row r="4926" spans="1:31" x14ac:dyDescent="0.3">
      <c r="A4926">
        <v>2771945</v>
      </c>
      <c r="B4926">
        <v>1</v>
      </c>
      <c r="C4926" t="s">
        <v>80</v>
      </c>
      <c r="D4926" t="s">
        <v>101</v>
      </c>
      <c r="E4926" t="s">
        <v>170</v>
      </c>
      <c r="F4926" t="s">
        <v>13746</v>
      </c>
      <c r="G4926" t="s">
        <v>204</v>
      </c>
      <c r="H4926" t="s">
        <v>135</v>
      </c>
      <c r="I4926" t="s">
        <v>136</v>
      </c>
      <c r="J4926" t="s">
        <v>137</v>
      </c>
      <c r="K4926" t="s">
        <v>138</v>
      </c>
      <c r="L4926" t="s">
        <v>13747</v>
      </c>
      <c r="M4926" t="s">
        <v>13748</v>
      </c>
      <c r="N4926" s="26">
        <v>2.7822222220000001</v>
      </c>
      <c r="O4926">
        <v>0</v>
      </c>
      <c r="P4926">
        <v>32</v>
      </c>
      <c r="Q4926">
        <v>0</v>
      </c>
      <c r="R4926">
        <v>0</v>
      </c>
      <c r="S4926">
        <v>0</v>
      </c>
      <c r="T4926">
        <v>3</v>
      </c>
      <c r="U4926">
        <v>0</v>
      </c>
      <c r="V4926">
        <v>0</v>
      </c>
      <c r="W4926" s="26">
        <v>0</v>
      </c>
      <c r="X4926" s="26">
        <v>26.047309435455972</v>
      </c>
      <c r="Y4926" s="26">
        <v>0</v>
      </c>
      <c r="Z4926" s="26">
        <v>0</v>
      </c>
      <c r="AA4926" s="26">
        <v>0</v>
      </c>
      <c r="AB4926" s="26">
        <v>3.0208480755725002</v>
      </c>
      <c r="AC4926" s="26">
        <v>0</v>
      </c>
      <c r="AD4926" s="26">
        <v>0</v>
      </c>
      <c r="AE4926" s="26">
        <v>29.068157511028474</v>
      </c>
    </row>
    <row r="4927" spans="1:31" x14ac:dyDescent="0.3">
      <c r="A4927">
        <v>2772446</v>
      </c>
      <c r="B4927">
        <v>1</v>
      </c>
      <c r="C4927" t="s">
        <v>80</v>
      </c>
      <c r="D4927" t="s">
        <v>93</v>
      </c>
      <c r="E4927" t="s">
        <v>132</v>
      </c>
      <c r="F4927" t="s">
        <v>13749</v>
      </c>
      <c r="G4927" t="s">
        <v>134</v>
      </c>
      <c r="H4927" t="s">
        <v>135</v>
      </c>
      <c r="I4927" t="s">
        <v>136</v>
      </c>
      <c r="J4927" t="s">
        <v>137</v>
      </c>
      <c r="K4927" t="s">
        <v>138</v>
      </c>
      <c r="L4927" t="s">
        <v>13750</v>
      </c>
      <c r="M4927" t="s">
        <v>13751</v>
      </c>
      <c r="N4927" s="26">
        <v>1.481944444</v>
      </c>
      <c r="O4927">
        <v>0</v>
      </c>
      <c r="P4927">
        <v>9</v>
      </c>
      <c r="Q4927">
        <v>0</v>
      </c>
      <c r="R4927">
        <v>0</v>
      </c>
      <c r="S4927">
        <v>0</v>
      </c>
      <c r="T4927">
        <v>4</v>
      </c>
      <c r="U4927">
        <v>0</v>
      </c>
      <c r="V4927">
        <v>0</v>
      </c>
      <c r="W4927" s="26">
        <v>0</v>
      </c>
      <c r="X4927" s="26">
        <v>2.6750066907256542</v>
      </c>
      <c r="Y4927" s="26">
        <v>0</v>
      </c>
      <c r="Z4927" s="26">
        <v>0</v>
      </c>
      <c r="AA4927" s="26">
        <v>0</v>
      </c>
      <c r="AB4927" s="26">
        <v>6.8848625477008456</v>
      </c>
      <c r="AC4927" s="26">
        <v>0</v>
      </c>
      <c r="AD4927" s="26">
        <v>0</v>
      </c>
      <c r="AE4927" s="26">
        <v>9.5598692384265007</v>
      </c>
    </row>
    <row r="4928" spans="1:31" x14ac:dyDescent="0.3">
      <c r="A4928">
        <v>2772569</v>
      </c>
      <c r="B4928">
        <v>1</v>
      </c>
      <c r="C4928" t="s">
        <v>80</v>
      </c>
      <c r="D4928" t="s">
        <v>100</v>
      </c>
      <c r="E4928" t="s">
        <v>141</v>
      </c>
      <c r="F4928" t="s">
        <v>13752</v>
      </c>
      <c r="G4928" t="s">
        <v>143</v>
      </c>
      <c r="H4928" t="s">
        <v>135</v>
      </c>
      <c r="I4928" t="s">
        <v>136</v>
      </c>
      <c r="J4928" t="s">
        <v>137</v>
      </c>
      <c r="K4928" t="s">
        <v>138</v>
      </c>
      <c r="L4928" t="s">
        <v>13753</v>
      </c>
      <c r="M4928" t="s">
        <v>13754</v>
      </c>
      <c r="N4928" s="26">
        <v>0.41222222200000003</v>
      </c>
      <c r="O4928">
        <v>0</v>
      </c>
      <c r="P4928">
        <v>49</v>
      </c>
      <c r="Q4928">
        <v>0</v>
      </c>
      <c r="R4928">
        <v>28</v>
      </c>
      <c r="S4928">
        <v>0</v>
      </c>
      <c r="T4928">
        <v>10</v>
      </c>
      <c r="U4928">
        <v>0</v>
      </c>
      <c r="V4928">
        <v>0</v>
      </c>
      <c r="W4928" s="26">
        <v>0</v>
      </c>
      <c r="X4928" s="26">
        <v>4.1723287549960553</v>
      </c>
      <c r="Y4928" s="26">
        <v>0</v>
      </c>
      <c r="Z4928" s="26">
        <v>2.3721441879016338</v>
      </c>
      <c r="AA4928" s="26">
        <v>0</v>
      </c>
      <c r="AB4928" s="26">
        <v>0.46802821609424966</v>
      </c>
      <c r="AC4928" s="26">
        <v>0</v>
      </c>
      <c r="AD4928" s="26">
        <v>0</v>
      </c>
      <c r="AE4928" s="26">
        <v>7.012501158991939</v>
      </c>
    </row>
    <row r="4929" spans="1:31" x14ac:dyDescent="0.3">
      <c r="A4929">
        <v>2772214</v>
      </c>
      <c r="B4929">
        <v>1</v>
      </c>
      <c r="C4929" t="s">
        <v>80</v>
      </c>
      <c r="D4929" t="s">
        <v>106</v>
      </c>
      <c r="E4929" t="s">
        <v>152</v>
      </c>
      <c r="F4929" t="s">
        <v>13755</v>
      </c>
      <c r="G4929" t="s">
        <v>159</v>
      </c>
      <c r="H4929" t="s">
        <v>149</v>
      </c>
      <c r="I4929" t="s">
        <v>136</v>
      </c>
      <c r="J4929" t="s">
        <v>137</v>
      </c>
      <c r="K4929" t="s">
        <v>138</v>
      </c>
      <c r="L4929" t="s">
        <v>13756</v>
      </c>
      <c r="M4929" t="s">
        <v>13757</v>
      </c>
      <c r="N4929" s="26">
        <v>5.4166666000000002E-2</v>
      </c>
      <c r="O4929">
        <v>0</v>
      </c>
      <c r="P4929">
        <v>270</v>
      </c>
      <c r="Q4929">
        <v>4</v>
      </c>
      <c r="R4929">
        <v>14</v>
      </c>
      <c r="S4929">
        <v>0</v>
      </c>
      <c r="T4929">
        <v>28</v>
      </c>
      <c r="U4929">
        <v>0</v>
      </c>
      <c r="V4929">
        <v>0</v>
      </c>
      <c r="W4929" s="26">
        <v>0</v>
      </c>
      <c r="X4929" s="26">
        <v>3.2561326571788611</v>
      </c>
      <c r="Y4929" s="26">
        <v>2.2426168989621962</v>
      </c>
      <c r="Z4929" s="26">
        <v>0.2621041089859617</v>
      </c>
      <c r="AA4929" s="26">
        <v>0</v>
      </c>
      <c r="AB4929" s="26">
        <v>1.1860276488880084</v>
      </c>
      <c r="AC4929" s="26">
        <v>0</v>
      </c>
      <c r="AD4929" s="26">
        <v>0</v>
      </c>
      <c r="AE4929" s="26">
        <v>6.9468813140150267</v>
      </c>
    </row>
    <row r="4930" spans="1:31" x14ac:dyDescent="0.3">
      <c r="A4930">
        <v>2772028</v>
      </c>
      <c r="B4930">
        <v>1</v>
      </c>
      <c r="C4930" t="s">
        <v>80</v>
      </c>
      <c r="D4930" t="s">
        <v>83</v>
      </c>
      <c r="E4930" t="s">
        <v>132</v>
      </c>
      <c r="F4930" t="s">
        <v>13758</v>
      </c>
      <c r="G4930" t="s">
        <v>197</v>
      </c>
      <c r="H4930" t="s">
        <v>135</v>
      </c>
      <c r="I4930" t="s">
        <v>136</v>
      </c>
      <c r="J4930" t="s">
        <v>137</v>
      </c>
      <c r="K4930" t="s">
        <v>138</v>
      </c>
      <c r="L4930" t="s">
        <v>13759</v>
      </c>
      <c r="M4930" t="s">
        <v>13760</v>
      </c>
      <c r="N4930" s="26">
        <v>0.78138888799999995</v>
      </c>
      <c r="O4930">
        <v>0</v>
      </c>
      <c r="P4930">
        <v>7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 s="26">
        <v>0</v>
      </c>
      <c r="X4930" s="26">
        <v>1.3326358245466992</v>
      </c>
      <c r="Y4930" s="26">
        <v>0</v>
      </c>
      <c r="Z4930" s="26">
        <v>0</v>
      </c>
      <c r="AA4930" s="26">
        <v>0</v>
      </c>
      <c r="AB4930" s="26">
        <v>0</v>
      </c>
      <c r="AC4930" s="26">
        <v>0</v>
      </c>
      <c r="AD4930" s="26">
        <v>0</v>
      </c>
      <c r="AE4930" s="26">
        <v>1.3326358245466992</v>
      </c>
    </row>
    <row r="4931" spans="1:31" x14ac:dyDescent="0.3">
      <c r="A4931">
        <v>2772320</v>
      </c>
      <c r="B4931">
        <v>1</v>
      </c>
      <c r="C4931" t="s">
        <v>80</v>
      </c>
      <c r="D4931" t="s">
        <v>93</v>
      </c>
      <c r="E4931" t="s">
        <v>157</v>
      </c>
      <c r="F4931" t="s">
        <v>1451</v>
      </c>
      <c r="G4931" t="s">
        <v>159</v>
      </c>
      <c r="H4931" t="s">
        <v>149</v>
      </c>
      <c r="I4931" t="s">
        <v>136</v>
      </c>
      <c r="J4931" t="s">
        <v>137</v>
      </c>
      <c r="K4931" t="s">
        <v>138</v>
      </c>
      <c r="L4931" t="s">
        <v>13761</v>
      </c>
      <c r="M4931" t="s">
        <v>13762</v>
      </c>
      <c r="N4931" s="26">
        <v>0.108333333</v>
      </c>
      <c r="O4931">
        <v>2</v>
      </c>
      <c r="P4931">
        <v>267</v>
      </c>
      <c r="Q4931">
        <v>37</v>
      </c>
      <c r="R4931">
        <v>34</v>
      </c>
      <c r="S4931">
        <v>5</v>
      </c>
      <c r="T4931">
        <v>40</v>
      </c>
      <c r="U4931">
        <v>0</v>
      </c>
      <c r="V4931">
        <v>0</v>
      </c>
      <c r="W4931" s="26">
        <v>0.11746725699686252</v>
      </c>
      <c r="X4931" s="26">
        <v>5.0079538437591031</v>
      </c>
      <c r="Y4931" s="26">
        <v>1.593044988269692</v>
      </c>
      <c r="Z4931" s="26">
        <v>0.6989837260260725</v>
      </c>
      <c r="AA4931" s="26">
        <v>1.1831068156401976</v>
      </c>
      <c r="AB4931" s="26">
        <v>2.9423530510900071</v>
      </c>
      <c r="AC4931" s="26">
        <v>0</v>
      </c>
      <c r="AD4931" s="26">
        <v>0</v>
      </c>
      <c r="AE4931" s="26">
        <v>11.542909681781934</v>
      </c>
    </row>
    <row r="4932" spans="1:31" x14ac:dyDescent="0.3">
      <c r="A4932">
        <v>2772438</v>
      </c>
      <c r="B4932">
        <v>2</v>
      </c>
      <c r="C4932" t="s">
        <v>80</v>
      </c>
      <c r="D4932" t="s">
        <v>83</v>
      </c>
      <c r="E4932" t="s">
        <v>146</v>
      </c>
      <c r="F4932" t="s">
        <v>13763</v>
      </c>
      <c r="G4932" t="s">
        <v>159</v>
      </c>
      <c r="H4932" t="s">
        <v>149</v>
      </c>
      <c r="I4932" t="s">
        <v>136</v>
      </c>
      <c r="J4932" t="s">
        <v>137</v>
      </c>
      <c r="K4932" t="s">
        <v>138</v>
      </c>
      <c r="L4932" t="s">
        <v>13764</v>
      </c>
      <c r="M4932" t="s">
        <v>13765</v>
      </c>
      <c r="N4932" s="26">
        <v>0.59305555499999996</v>
      </c>
      <c r="O4932">
        <v>0</v>
      </c>
      <c r="P4932">
        <v>29</v>
      </c>
      <c r="Q4932">
        <v>0</v>
      </c>
      <c r="R4932">
        <v>0</v>
      </c>
      <c r="S4932">
        <v>4</v>
      </c>
      <c r="T4932">
        <v>1871</v>
      </c>
      <c r="U4932">
        <v>0</v>
      </c>
      <c r="V4932">
        <v>30</v>
      </c>
      <c r="W4932" s="26">
        <v>0</v>
      </c>
      <c r="X4932" s="26">
        <v>11.692069782940168</v>
      </c>
      <c r="Y4932" s="26">
        <v>0</v>
      </c>
      <c r="Z4932" s="26">
        <v>0</v>
      </c>
      <c r="AA4932" s="26">
        <v>7.2316915660414454</v>
      </c>
      <c r="AB4932" s="26">
        <v>1080.0777328436093</v>
      </c>
      <c r="AC4932" s="26">
        <v>0</v>
      </c>
      <c r="AD4932" s="26">
        <v>238.07952102788789</v>
      </c>
      <c r="AE4932" s="26">
        <v>1337.0810152204788</v>
      </c>
    </row>
    <row r="4933" spans="1:31" x14ac:dyDescent="0.3">
      <c r="A4933">
        <v>2771965</v>
      </c>
      <c r="B4933">
        <v>1</v>
      </c>
      <c r="C4933" t="s">
        <v>80</v>
      </c>
      <c r="D4933" t="s">
        <v>82</v>
      </c>
      <c r="E4933" t="s">
        <v>170</v>
      </c>
      <c r="F4933" t="s">
        <v>13766</v>
      </c>
      <c r="G4933" t="s">
        <v>1111</v>
      </c>
      <c r="H4933" t="s">
        <v>135</v>
      </c>
      <c r="I4933" t="s">
        <v>136</v>
      </c>
      <c r="J4933" t="s">
        <v>137</v>
      </c>
      <c r="K4933" t="s">
        <v>138</v>
      </c>
      <c r="L4933" t="s">
        <v>13767</v>
      </c>
      <c r="M4933" t="s">
        <v>13768</v>
      </c>
      <c r="N4933" s="26">
        <v>7.3680555549999998</v>
      </c>
      <c r="O4933">
        <v>0</v>
      </c>
      <c r="P4933">
        <v>37</v>
      </c>
      <c r="Q4933">
        <v>0</v>
      </c>
      <c r="R4933">
        <v>0</v>
      </c>
      <c r="S4933">
        <v>0</v>
      </c>
      <c r="T4933">
        <v>7</v>
      </c>
      <c r="U4933">
        <v>0</v>
      </c>
      <c r="V4933">
        <v>0</v>
      </c>
      <c r="W4933" s="26">
        <v>0</v>
      </c>
      <c r="X4933" s="26">
        <v>36.928454155530737</v>
      </c>
      <c r="Y4933" s="26">
        <v>0</v>
      </c>
      <c r="Z4933" s="26">
        <v>0</v>
      </c>
      <c r="AA4933" s="26">
        <v>0</v>
      </c>
      <c r="AB4933" s="26">
        <v>166.73155175381663</v>
      </c>
      <c r="AC4933" s="26">
        <v>0</v>
      </c>
      <c r="AD4933" s="26">
        <v>0</v>
      </c>
      <c r="AE4933" s="26">
        <v>203.66000590934738</v>
      </c>
    </row>
    <row r="4934" spans="1:31" x14ac:dyDescent="0.3">
      <c r="A4934">
        <v>2772088</v>
      </c>
      <c r="B4934">
        <v>1</v>
      </c>
      <c r="C4934" t="s">
        <v>81</v>
      </c>
      <c r="D4934" t="s">
        <v>118</v>
      </c>
      <c r="E4934" t="s">
        <v>170</v>
      </c>
      <c r="F4934" t="s">
        <v>260</v>
      </c>
      <c r="G4934" t="s">
        <v>204</v>
      </c>
      <c r="H4934" t="s">
        <v>135</v>
      </c>
      <c r="I4934" t="s">
        <v>136</v>
      </c>
      <c r="J4934" t="s">
        <v>137</v>
      </c>
      <c r="K4934" t="s">
        <v>138</v>
      </c>
      <c r="L4934" t="s">
        <v>13769</v>
      </c>
      <c r="M4934" t="s">
        <v>13770</v>
      </c>
      <c r="N4934" s="26">
        <v>1.098055555</v>
      </c>
      <c r="O4934">
        <v>0</v>
      </c>
      <c r="P4934">
        <v>151</v>
      </c>
      <c r="Q4934">
        <v>0</v>
      </c>
      <c r="R4934">
        <v>1</v>
      </c>
      <c r="S4934">
        <v>0</v>
      </c>
      <c r="T4934">
        <v>5</v>
      </c>
      <c r="U4934">
        <v>0</v>
      </c>
      <c r="V4934">
        <v>0</v>
      </c>
      <c r="W4934" s="26">
        <v>0</v>
      </c>
      <c r="X4934" s="26">
        <v>33.246568151124649</v>
      </c>
      <c r="Y4934" s="26">
        <v>0</v>
      </c>
      <c r="Z4934" s="26">
        <v>0</v>
      </c>
      <c r="AA4934" s="26">
        <v>0</v>
      </c>
      <c r="AB4934" s="26">
        <v>0.24218045679135103</v>
      </c>
      <c r="AC4934" s="26">
        <v>0</v>
      </c>
      <c r="AD4934" s="26">
        <v>0</v>
      </c>
      <c r="AE4934" s="26">
        <v>33.488748607916001</v>
      </c>
    </row>
    <row r="4935" spans="1:31" x14ac:dyDescent="0.3">
      <c r="A4935">
        <v>2772506</v>
      </c>
      <c r="B4935">
        <v>1</v>
      </c>
      <c r="C4935" t="s">
        <v>80</v>
      </c>
      <c r="D4935" t="s">
        <v>96</v>
      </c>
      <c r="E4935" t="s">
        <v>170</v>
      </c>
      <c r="F4935" t="s">
        <v>6931</v>
      </c>
      <c r="G4935" t="s">
        <v>204</v>
      </c>
      <c r="H4935" t="s">
        <v>135</v>
      </c>
      <c r="I4935" t="s">
        <v>136</v>
      </c>
      <c r="J4935" t="s">
        <v>137</v>
      </c>
      <c r="K4935" t="s">
        <v>138</v>
      </c>
      <c r="L4935" t="s">
        <v>13771</v>
      </c>
      <c r="M4935" t="s">
        <v>13772</v>
      </c>
      <c r="N4935" s="26">
        <v>0.42027777700000002</v>
      </c>
      <c r="O4935">
        <v>0</v>
      </c>
      <c r="P4935">
        <v>62</v>
      </c>
      <c r="Q4935">
        <v>0</v>
      </c>
      <c r="R4935">
        <v>0</v>
      </c>
      <c r="S4935">
        <v>0</v>
      </c>
      <c r="T4935">
        <v>17</v>
      </c>
      <c r="U4935">
        <v>0</v>
      </c>
      <c r="V4935">
        <v>0</v>
      </c>
      <c r="W4935" s="26">
        <v>0</v>
      </c>
      <c r="X4935" s="26">
        <v>9.4362615727408095</v>
      </c>
      <c r="Y4935" s="26">
        <v>0</v>
      </c>
      <c r="Z4935" s="26">
        <v>0</v>
      </c>
      <c r="AA4935" s="26">
        <v>0</v>
      </c>
      <c r="AB4935" s="26">
        <v>5.9675713066426033</v>
      </c>
      <c r="AC4935" s="26">
        <v>0</v>
      </c>
      <c r="AD4935" s="26">
        <v>0</v>
      </c>
      <c r="AE4935" s="26">
        <v>15.403832879383412</v>
      </c>
    </row>
    <row r="4936" spans="1:31" x14ac:dyDescent="0.3">
      <c r="A4936">
        <v>2772005</v>
      </c>
      <c r="B4936">
        <v>1</v>
      </c>
      <c r="C4936" t="s">
        <v>80</v>
      </c>
      <c r="D4936" t="s">
        <v>103</v>
      </c>
      <c r="E4936" t="s">
        <v>152</v>
      </c>
      <c r="F4936" t="s">
        <v>10316</v>
      </c>
      <c r="G4936" t="s">
        <v>628</v>
      </c>
      <c r="H4936" t="s">
        <v>149</v>
      </c>
      <c r="I4936" t="s">
        <v>136</v>
      </c>
      <c r="J4936" t="s">
        <v>137</v>
      </c>
      <c r="K4936" t="s">
        <v>187</v>
      </c>
      <c r="L4936" t="s">
        <v>13773</v>
      </c>
      <c r="M4936" t="s">
        <v>13774</v>
      </c>
      <c r="N4936" s="26">
        <v>0.61027777699999997</v>
      </c>
      <c r="O4936">
        <v>24</v>
      </c>
      <c r="P4936">
        <v>2734</v>
      </c>
      <c r="Q4936">
        <v>34</v>
      </c>
      <c r="R4936">
        <v>217</v>
      </c>
      <c r="S4936">
        <v>67</v>
      </c>
      <c r="T4936">
        <v>859</v>
      </c>
      <c r="U4936">
        <v>5</v>
      </c>
      <c r="V4936">
        <v>0</v>
      </c>
      <c r="W4936" s="26">
        <v>9.9765239922229725</v>
      </c>
      <c r="X4936" s="26">
        <v>309.59308512431875</v>
      </c>
      <c r="Y4936" s="26">
        <v>99.251154157802475</v>
      </c>
      <c r="Z4936" s="26">
        <v>35.098136580355934</v>
      </c>
      <c r="AA4936" s="26">
        <v>320.41013747697059</v>
      </c>
      <c r="AB4936" s="26">
        <v>319.09785755669441</v>
      </c>
      <c r="AC4936" s="26">
        <v>384.60630677954498</v>
      </c>
      <c r="AD4936" s="26">
        <v>0</v>
      </c>
      <c r="AE4936" s="26">
        <v>1478.0332016679099</v>
      </c>
    </row>
    <row r="4937" spans="1:31" x14ac:dyDescent="0.3">
      <c r="A4937">
        <v>2772589</v>
      </c>
      <c r="B4937">
        <v>1</v>
      </c>
      <c r="C4937" t="s">
        <v>80</v>
      </c>
      <c r="D4937" t="s">
        <v>82</v>
      </c>
      <c r="E4937" t="s">
        <v>132</v>
      </c>
      <c r="F4937" t="s">
        <v>13775</v>
      </c>
      <c r="G4937" t="s">
        <v>307</v>
      </c>
      <c r="H4937" t="s">
        <v>135</v>
      </c>
      <c r="I4937" t="s">
        <v>136</v>
      </c>
      <c r="J4937" t="s">
        <v>137</v>
      </c>
      <c r="K4937" t="s">
        <v>138</v>
      </c>
      <c r="L4937" t="s">
        <v>13776</v>
      </c>
      <c r="M4937" t="s">
        <v>13777</v>
      </c>
      <c r="N4937" s="26">
        <v>1.630833333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1</v>
      </c>
      <c r="U4937">
        <v>0</v>
      </c>
      <c r="V4937">
        <v>0</v>
      </c>
      <c r="W4937" s="26">
        <v>0</v>
      </c>
      <c r="X4937" s="26">
        <v>0</v>
      </c>
      <c r="Y4937" s="26">
        <v>0</v>
      </c>
      <c r="Z4937" s="26">
        <v>0</v>
      </c>
      <c r="AA4937" s="26">
        <v>0</v>
      </c>
      <c r="AB4937" s="26">
        <v>3.1381887866331857</v>
      </c>
      <c r="AC4937" s="26">
        <v>0</v>
      </c>
      <c r="AD4937" s="26">
        <v>0</v>
      </c>
      <c r="AE4937" s="26">
        <v>3.1381887866331857</v>
      </c>
    </row>
    <row r="4938" spans="1:31" x14ac:dyDescent="0.3">
      <c r="A4938">
        <v>2772443</v>
      </c>
      <c r="B4938">
        <v>1</v>
      </c>
      <c r="C4938" t="s">
        <v>80</v>
      </c>
      <c r="D4938" t="s">
        <v>101</v>
      </c>
      <c r="E4938" t="s">
        <v>170</v>
      </c>
      <c r="F4938" t="s">
        <v>2009</v>
      </c>
      <c r="G4938" t="s">
        <v>287</v>
      </c>
      <c r="H4938" t="s">
        <v>135</v>
      </c>
      <c r="I4938" t="s">
        <v>136</v>
      </c>
      <c r="J4938" t="s">
        <v>137</v>
      </c>
      <c r="K4938" t="s">
        <v>138</v>
      </c>
      <c r="L4938" t="s">
        <v>13778</v>
      </c>
      <c r="M4938" t="s">
        <v>13779</v>
      </c>
      <c r="N4938" s="26">
        <v>4.8386111109999996</v>
      </c>
      <c r="O4938">
        <v>0</v>
      </c>
      <c r="P4938">
        <v>112</v>
      </c>
      <c r="Q4938">
        <v>0</v>
      </c>
      <c r="R4938">
        <v>0</v>
      </c>
      <c r="S4938">
        <v>0</v>
      </c>
      <c r="T4938">
        <v>5</v>
      </c>
      <c r="U4938">
        <v>0</v>
      </c>
      <c r="V4938">
        <v>0</v>
      </c>
      <c r="W4938" s="26">
        <v>0</v>
      </c>
      <c r="X4938" s="26">
        <v>194.6559038912674</v>
      </c>
      <c r="Y4938" s="26">
        <v>0</v>
      </c>
      <c r="Z4938" s="26">
        <v>0</v>
      </c>
      <c r="AA4938" s="26">
        <v>0</v>
      </c>
      <c r="AB4938" s="26">
        <v>17.103671805961067</v>
      </c>
      <c r="AC4938" s="26">
        <v>0</v>
      </c>
      <c r="AD4938" s="26">
        <v>0</v>
      </c>
      <c r="AE4938" s="26">
        <v>211.75957569722846</v>
      </c>
    </row>
    <row r="4939" spans="1:31" x14ac:dyDescent="0.3">
      <c r="A4939">
        <v>2772215</v>
      </c>
      <c r="B4939">
        <v>2</v>
      </c>
      <c r="C4939" t="s">
        <v>80</v>
      </c>
      <c r="D4939" t="s">
        <v>90</v>
      </c>
      <c r="E4939" t="s">
        <v>170</v>
      </c>
      <c r="F4939" t="s">
        <v>13780</v>
      </c>
      <c r="G4939" t="s">
        <v>134</v>
      </c>
      <c r="H4939" t="s">
        <v>135</v>
      </c>
      <c r="I4939" t="s">
        <v>136</v>
      </c>
      <c r="J4939" t="s">
        <v>137</v>
      </c>
      <c r="K4939" t="s">
        <v>138</v>
      </c>
      <c r="L4939" t="s">
        <v>13781</v>
      </c>
      <c r="M4939" t="s">
        <v>13782</v>
      </c>
      <c r="N4939" s="26">
        <v>0.98694444400000003</v>
      </c>
      <c r="O4939">
        <v>0</v>
      </c>
      <c r="P4939">
        <v>248</v>
      </c>
      <c r="Q4939">
        <v>0</v>
      </c>
      <c r="R4939">
        <v>0</v>
      </c>
      <c r="S4939">
        <v>0</v>
      </c>
      <c r="T4939">
        <v>11</v>
      </c>
      <c r="U4939">
        <v>0</v>
      </c>
      <c r="V4939">
        <v>0</v>
      </c>
      <c r="W4939" s="26">
        <v>0</v>
      </c>
      <c r="X4939" s="26">
        <v>57.295542051136849</v>
      </c>
      <c r="Y4939" s="26">
        <v>0</v>
      </c>
      <c r="Z4939" s="26">
        <v>0</v>
      </c>
      <c r="AA4939" s="26">
        <v>0</v>
      </c>
      <c r="AB4939" s="26">
        <v>11.879069331523668</v>
      </c>
      <c r="AC4939" s="26">
        <v>0</v>
      </c>
      <c r="AD4939" s="26">
        <v>0</v>
      </c>
      <c r="AE4939" s="26">
        <v>69.174611382660515</v>
      </c>
    </row>
    <row r="4940" spans="1:31" x14ac:dyDescent="0.3">
      <c r="A4940">
        <v>2772380</v>
      </c>
      <c r="B4940">
        <v>1</v>
      </c>
      <c r="C4940" t="s">
        <v>80</v>
      </c>
      <c r="D4940" t="s">
        <v>100</v>
      </c>
      <c r="E4940" t="s">
        <v>157</v>
      </c>
      <c r="F4940" t="s">
        <v>13783</v>
      </c>
      <c r="G4940" t="s">
        <v>143</v>
      </c>
      <c r="H4940" t="s">
        <v>149</v>
      </c>
      <c r="I4940" t="s">
        <v>136</v>
      </c>
      <c r="J4940" t="s">
        <v>137</v>
      </c>
      <c r="K4940" t="s">
        <v>138</v>
      </c>
      <c r="L4940" t="s">
        <v>13784</v>
      </c>
      <c r="M4940" t="s">
        <v>13785</v>
      </c>
      <c r="N4940" s="26">
        <v>0.60166666599999996</v>
      </c>
      <c r="O4940">
        <v>4</v>
      </c>
      <c r="P4940">
        <v>900</v>
      </c>
      <c r="Q4940">
        <v>3</v>
      </c>
      <c r="R4940">
        <v>151</v>
      </c>
      <c r="S4940">
        <v>5</v>
      </c>
      <c r="T4940">
        <v>134</v>
      </c>
      <c r="U4940">
        <v>0</v>
      </c>
      <c r="V4940">
        <v>0</v>
      </c>
      <c r="W4940" s="26">
        <v>5.5917471640873728</v>
      </c>
      <c r="X4940" s="26">
        <v>62.866723335653958</v>
      </c>
      <c r="Y4940" s="26">
        <v>1.7377877064000589</v>
      </c>
      <c r="Z4940" s="26">
        <v>8.5217648143776277</v>
      </c>
      <c r="AA4940" s="26">
        <v>15.993436071518758</v>
      </c>
      <c r="AB4940" s="26">
        <v>63.556658988605982</v>
      </c>
      <c r="AC4940" s="26">
        <v>0</v>
      </c>
      <c r="AD4940" s="26">
        <v>0</v>
      </c>
      <c r="AE4940" s="26">
        <v>158.26811808064377</v>
      </c>
    </row>
    <row r="4941" spans="1:31" x14ac:dyDescent="0.3">
      <c r="A4941">
        <v>2772280</v>
      </c>
      <c r="B4941">
        <v>1</v>
      </c>
      <c r="C4941" t="s">
        <v>81</v>
      </c>
      <c r="D4941" t="s">
        <v>121</v>
      </c>
      <c r="E4941" t="s">
        <v>152</v>
      </c>
      <c r="F4941" t="s">
        <v>13786</v>
      </c>
      <c r="G4941" t="s">
        <v>159</v>
      </c>
      <c r="H4941" t="s">
        <v>149</v>
      </c>
      <c r="I4941" t="s">
        <v>136</v>
      </c>
      <c r="J4941" t="s">
        <v>137</v>
      </c>
      <c r="K4941" t="s">
        <v>138</v>
      </c>
      <c r="L4941" t="s">
        <v>13787</v>
      </c>
      <c r="M4941" t="s">
        <v>13788</v>
      </c>
      <c r="N4941" s="26">
        <v>0.22638888800000001</v>
      </c>
      <c r="O4941">
        <v>4</v>
      </c>
      <c r="P4941">
        <v>732</v>
      </c>
      <c r="Q4941">
        <v>0</v>
      </c>
      <c r="R4941">
        <v>13</v>
      </c>
      <c r="S4941">
        <v>0</v>
      </c>
      <c r="T4941">
        <v>49</v>
      </c>
      <c r="U4941">
        <v>0</v>
      </c>
      <c r="V4941">
        <v>0</v>
      </c>
      <c r="W4941" s="26">
        <v>1.650921059264173</v>
      </c>
      <c r="X4941" s="26">
        <v>10.676442350136092</v>
      </c>
      <c r="Y4941" s="26">
        <v>0</v>
      </c>
      <c r="Z4941" s="26">
        <v>8.6273219555555558E-2</v>
      </c>
      <c r="AA4941" s="26">
        <v>0</v>
      </c>
      <c r="AB4941" s="26">
        <v>3.3822875128620646</v>
      </c>
      <c r="AC4941" s="26">
        <v>0</v>
      </c>
      <c r="AD4941" s="26">
        <v>0</v>
      </c>
      <c r="AE4941" s="26">
        <v>15.795924141817885</v>
      </c>
    </row>
    <row r="4942" spans="1:31" x14ac:dyDescent="0.3">
      <c r="A4942">
        <v>2772317</v>
      </c>
      <c r="B4942">
        <v>1</v>
      </c>
      <c r="C4942" t="s">
        <v>80</v>
      </c>
      <c r="D4942" t="s">
        <v>83</v>
      </c>
      <c r="E4942" t="s">
        <v>175</v>
      </c>
      <c r="F4942" t="s">
        <v>13789</v>
      </c>
      <c r="G4942" t="s">
        <v>287</v>
      </c>
      <c r="H4942" t="s">
        <v>149</v>
      </c>
      <c r="I4942" t="s">
        <v>566</v>
      </c>
      <c r="J4942" t="s">
        <v>3</v>
      </c>
      <c r="K4942" t="s">
        <v>138</v>
      </c>
      <c r="L4942" t="s">
        <v>13790</v>
      </c>
      <c r="M4942" t="s">
        <v>13791</v>
      </c>
      <c r="N4942" s="26">
        <v>3.2500000000000001E-2</v>
      </c>
      <c r="O4942">
        <v>1</v>
      </c>
      <c r="P4942">
        <v>5246</v>
      </c>
      <c r="Q4942">
        <v>0</v>
      </c>
      <c r="R4942">
        <v>1</v>
      </c>
      <c r="S4942">
        <v>57</v>
      </c>
      <c r="T4942">
        <v>1533</v>
      </c>
      <c r="U4942">
        <v>13</v>
      </c>
      <c r="V4942">
        <v>35</v>
      </c>
      <c r="W4942" s="26">
        <v>0.18300505174666651</v>
      </c>
      <c r="X4942" s="26">
        <v>38.46195904563389</v>
      </c>
      <c r="Y4942" s="26">
        <v>0</v>
      </c>
      <c r="Z4942" s="26">
        <v>7.9955805908485007E-3</v>
      </c>
      <c r="AA4942" s="26">
        <v>52.351013001018778</v>
      </c>
      <c r="AB4942" s="26">
        <v>123.33601686806901</v>
      </c>
      <c r="AC4942" s="26">
        <v>62.396561286985332</v>
      </c>
      <c r="AD4942" s="26">
        <v>38.462104042188905</v>
      </c>
      <c r="AE4942" s="26">
        <v>315.19865487623343</v>
      </c>
    </row>
    <row r="4943" spans="1:31" x14ac:dyDescent="0.3">
      <c r="A4943">
        <v>2772025</v>
      </c>
      <c r="B4943">
        <v>1</v>
      </c>
      <c r="C4943" t="s">
        <v>81</v>
      </c>
      <c r="D4943" t="s">
        <v>121</v>
      </c>
      <c r="E4943" t="s">
        <v>170</v>
      </c>
      <c r="F4943" t="s">
        <v>13792</v>
      </c>
      <c r="G4943" t="s">
        <v>7270</v>
      </c>
      <c r="H4943" t="s">
        <v>135</v>
      </c>
      <c r="I4943" t="s">
        <v>136</v>
      </c>
      <c r="J4943" t="s">
        <v>137</v>
      </c>
      <c r="K4943" t="s">
        <v>138</v>
      </c>
      <c r="L4943" t="s">
        <v>13793</v>
      </c>
      <c r="M4943" t="s">
        <v>13794</v>
      </c>
      <c r="N4943" s="26">
        <v>3.8063888879999999</v>
      </c>
      <c r="O4943">
        <v>0</v>
      </c>
      <c r="P4943">
        <v>41</v>
      </c>
      <c r="Q4943">
        <v>0</v>
      </c>
      <c r="R4943">
        <v>1</v>
      </c>
      <c r="S4943">
        <v>0</v>
      </c>
      <c r="T4943">
        <v>3</v>
      </c>
      <c r="U4943">
        <v>0</v>
      </c>
      <c r="V4943">
        <v>0</v>
      </c>
      <c r="W4943" s="26">
        <v>0</v>
      </c>
      <c r="X4943" s="26">
        <v>2.6279441930900007</v>
      </c>
      <c r="Y4943" s="26">
        <v>0</v>
      </c>
      <c r="Z4943" s="26">
        <v>0</v>
      </c>
      <c r="AA4943" s="26">
        <v>0</v>
      </c>
      <c r="AB4943" s="26">
        <v>13.711711285609443</v>
      </c>
      <c r="AC4943" s="26">
        <v>0</v>
      </c>
      <c r="AD4943" s="26">
        <v>0</v>
      </c>
      <c r="AE4943" s="26">
        <v>16.339655478699445</v>
      </c>
    </row>
    <row r="4944" spans="1:31" x14ac:dyDescent="0.3">
      <c r="A4944">
        <v>2772107</v>
      </c>
      <c r="B4944">
        <v>2</v>
      </c>
      <c r="C4944" t="s">
        <v>80</v>
      </c>
      <c r="D4944" t="s">
        <v>101</v>
      </c>
      <c r="E4944" t="s">
        <v>141</v>
      </c>
      <c r="F4944" t="s">
        <v>13795</v>
      </c>
      <c r="G4944" t="s">
        <v>172</v>
      </c>
      <c r="H4944" t="s">
        <v>135</v>
      </c>
      <c r="I4944" t="s">
        <v>136</v>
      </c>
      <c r="J4944" t="s">
        <v>137</v>
      </c>
      <c r="K4944" t="s">
        <v>138</v>
      </c>
      <c r="L4944" t="s">
        <v>13796</v>
      </c>
      <c r="M4944" t="s">
        <v>13797</v>
      </c>
      <c r="N4944" s="26">
        <v>2.2855555550000002</v>
      </c>
      <c r="O4944">
        <v>0</v>
      </c>
      <c r="P4944">
        <v>459</v>
      </c>
      <c r="Q4944">
        <v>0</v>
      </c>
      <c r="R4944">
        <v>0</v>
      </c>
      <c r="S4944">
        <v>0</v>
      </c>
      <c r="T4944">
        <v>47</v>
      </c>
      <c r="U4944">
        <v>0</v>
      </c>
      <c r="V4944">
        <v>0</v>
      </c>
      <c r="W4944" s="26">
        <v>0</v>
      </c>
      <c r="X4944" s="26">
        <v>336.72588646682192</v>
      </c>
      <c r="Y4944" s="26">
        <v>0</v>
      </c>
      <c r="Z4944" s="26">
        <v>0</v>
      </c>
      <c r="AA4944" s="26">
        <v>0</v>
      </c>
      <c r="AB4944" s="26">
        <v>124.63060489437225</v>
      </c>
      <c r="AC4944" s="26">
        <v>0</v>
      </c>
      <c r="AD4944" s="26">
        <v>0</v>
      </c>
      <c r="AE4944" s="26">
        <v>461.35649136119417</v>
      </c>
    </row>
    <row r="4945" spans="1:31" x14ac:dyDescent="0.3">
      <c r="A4945">
        <v>2772392</v>
      </c>
      <c r="B4945">
        <v>1</v>
      </c>
      <c r="C4945" t="s">
        <v>80</v>
      </c>
      <c r="D4945" t="s">
        <v>100</v>
      </c>
      <c r="E4945" t="s">
        <v>152</v>
      </c>
      <c r="F4945" t="s">
        <v>6803</v>
      </c>
      <c r="G4945" t="s">
        <v>159</v>
      </c>
      <c r="H4945" t="s">
        <v>149</v>
      </c>
      <c r="I4945" t="s">
        <v>136</v>
      </c>
      <c r="J4945" t="s">
        <v>137</v>
      </c>
      <c r="K4945" t="s">
        <v>138</v>
      </c>
      <c r="L4945" t="s">
        <v>13798</v>
      </c>
      <c r="M4945" t="s">
        <v>13799</v>
      </c>
      <c r="N4945" s="26">
        <v>1.8036111109999999</v>
      </c>
      <c r="O4945">
        <v>1</v>
      </c>
      <c r="P4945">
        <v>0</v>
      </c>
      <c r="Q4945">
        <v>94</v>
      </c>
      <c r="R4945">
        <v>26</v>
      </c>
      <c r="S4945">
        <v>7</v>
      </c>
      <c r="T4945">
        <v>2</v>
      </c>
      <c r="U4945">
        <v>0</v>
      </c>
      <c r="V4945">
        <v>0</v>
      </c>
      <c r="W4945" s="26">
        <v>1.8922341002607646</v>
      </c>
      <c r="X4945" s="26">
        <v>0</v>
      </c>
      <c r="Y4945" s="26">
        <v>64.67994507488396</v>
      </c>
      <c r="Z4945" s="26">
        <v>0</v>
      </c>
      <c r="AA4945" s="26">
        <v>43.572705470614203</v>
      </c>
      <c r="AB4945" s="26">
        <v>0</v>
      </c>
      <c r="AC4945" s="26">
        <v>0</v>
      </c>
      <c r="AD4945" s="26">
        <v>0</v>
      </c>
      <c r="AE4945" s="26">
        <v>110.14488464575894</v>
      </c>
    </row>
    <row r="4946" spans="1:31" x14ac:dyDescent="0.3">
      <c r="A4946">
        <v>2772037</v>
      </c>
      <c r="B4946">
        <v>1</v>
      </c>
      <c r="C4946" t="s">
        <v>80</v>
      </c>
      <c r="D4946" t="s">
        <v>82</v>
      </c>
      <c r="E4946" t="s">
        <v>132</v>
      </c>
      <c r="F4946" t="s">
        <v>13800</v>
      </c>
      <c r="G4946" t="s">
        <v>134</v>
      </c>
      <c r="H4946" t="s">
        <v>135</v>
      </c>
      <c r="I4946" t="s">
        <v>136</v>
      </c>
      <c r="J4946" t="s">
        <v>137</v>
      </c>
      <c r="K4946" t="s">
        <v>138</v>
      </c>
      <c r="L4946" t="s">
        <v>13801</v>
      </c>
      <c r="M4946" t="s">
        <v>13802</v>
      </c>
      <c r="N4946" s="26">
        <v>1.0366666659999999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1</v>
      </c>
      <c r="U4946">
        <v>0</v>
      </c>
      <c r="V4946">
        <v>0</v>
      </c>
      <c r="W4946" s="26">
        <v>0</v>
      </c>
      <c r="X4946" s="26">
        <v>0</v>
      </c>
      <c r="Y4946" s="26">
        <v>0</v>
      </c>
      <c r="Z4946" s="26">
        <v>0</v>
      </c>
      <c r="AA4946" s="26">
        <v>0</v>
      </c>
      <c r="AB4946" s="26">
        <v>0.38222219960708892</v>
      </c>
      <c r="AC4946" s="26">
        <v>0</v>
      </c>
      <c r="AD4946" s="26">
        <v>0</v>
      </c>
      <c r="AE4946" s="26">
        <v>0.38222219960708892</v>
      </c>
    </row>
    <row r="4947" spans="1:31" x14ac:dyDescent="0.3">
      <c r="A4947">
        <v>2772014</v>
      </c>
      <c r="B4947">
        <v>1</v>
      </c>
      <c r="C4947" t="s">
        <v>80</v>
      </c>
      <c r="D4947" t="s">
        <v>103</v>
      </c>
      <c r="E4947" t="s">
        <v>146</v>
      </c>
      <c r="F4947" t="s">
        <v>12301</v>
      </c>
      <c r="G4947" t="s">
        <v>628</v>
      </c>
      <c r="H4947" t="s">
        <v>149</v>
      </c>
      <c r="I4947" t="s">
        <v>136</v>
      </c>
      <c r="J4947" t="s">
        <v>137</v>
      </c>
      <c r="K4947" t="s">
        <v>187</v>
      </c>
      <c r="L4947" t="s">
        <v>13803</v>
      </c>
      <c r="M4947" t="s">
        <v>13804</v>
      </c>
      <c r="N4947" s="26">
        <v>6.727777777</v>
      </c>
      <c r="O4947">
        <v>0</v>
      </c>
      <c r="P4947">
        <v>24</v>
      </c>
      <c r="Q4947">
        <v>0</v>
      </c>
      <c r="R4947">
        <v>4</v>
      </c>
      <c r="S4947">
        <v>0</v>
      </c>
      <c r="T4947">
        <v>30</v>
      </c>
      <c r="U4947">
        <v>0</v>
      </c>
      <c r="V4947">
        <v>0</v>
      </c>
      <c r="W4947" s="26">
        <v>0</v>
      </c>
      <c r="X4947" s="26">
        <v>29.954116794256269</v>
      </c>
      <c r="Y4947" s="26">
        <v>0</v>
      </c>
      <c r="Z4947" s="26">
        <v>1.7126858999394206</v>
      </c>
      <c r="AA4947" s="26">
        <v>0</v>
      </c>
      <c r="AB4947" s="26">
        <v>91.806396485348571</v>
      </c>
      <c r="AC4947" s="26">
        <v>0</v>
      </c>
      <c r="AD4947" s="26">
        <v>0</v>
      </c>
      <c r="AE4947" s="26">
        <v>123.47319917954425</v>
      </c>
    </row>
    <row r="4948" spans="1:31" x14ac:dyDescent="0.3">
      <c r="A4948">
        <v>2772160</v>
      </c>
      <c r="B4948">
        <v>1</v>
      </c>
      <c r="C4948" t="s">
        <v>80</v>
      </c>
      <c r="D4948" t="s">
        <v>87</v>
      </c>
      <c r="E4948" t="s">
        <v>146</v>
      </c>
      <c r="F4948" t="s">
        <v>13805</v>
      </c>
      <c r="G4948" t="s">
        <v>148</v>
      </c>
      <c r="H4948" t="s">
        <v>149</v>
      </c>
      <c r="I4948" t="s">
        <v>136</v>
      </c>
      <c r="J4948" t="s">
        <v>137</v>
      </c>
      <c r="K4948" t="s">
        <v>138</v>
      </c>
      <c r="L4948" t="s">
        <v>13806</v>
      </c>
      <c r="M4948" t="s">
        <v>13807</v>
      </c>
      <c r="N4948" s="26">
        <v>5.221666666</v>
      </c>
      <c r="O4948">
        <v>0</v>
      </c>
      <c r="P4948">
        <v>1</v>
      </c>
      <c r="Q4948">
        <v>0</v>
      </c>
      <c r="R4948">
        <v>0</v>
      </c>
      <c r="S4948">
        <v>0</v>
      </c>
      <c r="T4948">
        <v>20</v>
      </c>
      <c r="U4948">
        <v>0</v>
      </c>
      <c r="V4948">
        <v>4</v>
      </c>
      <c r="W4948" s="26">
        <v>0</v>
      </c>
      <c r="X4948" s="26">
        <v>4.1726666174917568</v>
      </c>
      <c r="Y4948" s="26">
        <v>0</v>
      </c>
      <c r="Z4948" s="26">
        <v>0</v>
      </c>
      <c r="AA4948" s="26">
        <v>0</v>
      </c>
      <c r="AB4948" s="26">
        <v>1466.5897119618064</v>
      </c>
      <c r="AC4948" s="26">
        <v>0</v>
      </c>
      <c r="AD4948" s="26">
        <v>345.21405295068814</v>
      </c>
      <c r="AE4948" s="26">
        <v>1815.9764315299863</v>
      </c>
    </row>
    <row r="4949" spans="1:31" x14ac:dyDescent="0.3">
      <c r="A4949">
        <v>2772246</v>
      </c>
      <c r="B4949">
        <v>1</v>
      </c>
      <c r="C4949" t="s">
        <v>80</v>
      </c>
      <c r="D4949" t="s">
        <v>100</v>
      </c>
      <c r="E4949" t="s">
        <v>157</v>
      </c>
      <c r="F4949" t="s">
        <v>13808</v>
      </c>
      <c r="G4949" t="s">
        <v>159</v>
      </c>
      <c r="H4949" t="s">
        <v>149</v>
      </c>
      <c r="I4949" t="s">
        <v>136</v>
      </c>
      <c r="J4949" t="s">
        <v>137</v>
      </c>
      <c r="K4949" t="s">
        <v>138</v>
      </c>
      <c r="L4949" t="s">
        <v>13809</v>
      </c>
      <c r="M4949" t="s">
        <v>13810</v>
      </c>
      <c r="N4949" s="26">
        <v>0.54305555500000002</v>
      </c>
      <c r="O4949">
        <v>1</v>
      </c>
      <c r="P4949">
        <v>26</v>
      </c>
      <c r="Q4949">
        <v>53</v>
      </c>
      <c r="R4949">
        <v>34</v>
      </c>
      <c r="S4949">
        <v>6</v>
      </c>
      <c r="T4949">
        <v>13</v>
      </c>
      <c r="U4949">
        <v>0</v>
      </c>
      <c r="V4949">
        <v>0</v>
      </c>
      <c r="W4949" s="26">
        <v>0.10857371597999999</v>
      </c>
      <c r="X4949" s="26">
        <v>1.3279679197848904</v>
      </c>
      <c r="Y4949" s="26">
        <v>8.6679861809057392</v>
      </c>
      <c r="Z4949" s="26">
        <v>4.7580240656443102</v>
      </c>
      <c r="AA4949" s="26">
        <v>2.6339882449522554</v>
      </c>
      <c r="AB4949" s="26">
        <v>2.9033375412053766</v>
      </c>
      <c r="AC4949" s="26">
        <v>0</v>
      </c>
      <c r="AD4949" s="26">
        <v>0</v>
      </c>
      <c r="AE4949" s="26">
        <v>20.399877668472573</v>
      </c>
    </row>
    <row r="4950" spans="1:31" x14ac:dyDescent="0.3">
      <c r="A4950">
        <v>2772595</v>
      </c>
      <c r="B4950">
        <v>1</v>
      </c>
      <c r="C4950" t="s">
        <v>81</v>
      </c>
      <c r="D4950" t="s">
        <v>113</v>
      </c>
      <c r="E4950" t="s">
        <v>132</v>
      </c>
      <c r="F4950" t="s">
        <v>13811</v>
      </c>
      <c r="G4950" t="s">
        <v>307</v>
      </c>
      <c r="H4950" t="s">
        <v>135</v>
      </c>
      <c r="I4950" t="s">
        <v>136</v>
      </c>
      <c r="J4950" t="s">
        <v>137</v>
      </c>
      <c r="K4950" t="s">
        <v>138</v>
      </c>
      <c r="L4950" t="s">
        <v>13812</v>
      </c>
      <c r="M4950" t="s">
        <v>13813</v>
      </c>
      <c r="N4950" s="26">
        <v>0.73416666600000002</v>
      </c>
      <c r="O4950">
        <v>0</v>
      </c>
      <c r="P4950">
        <v>3</v>
      </c>
      <c r="Q4950">
        <v>0</v>
      </c>
      <c r="R4950">
        <v>0</v>
      </c>
      <c r="S4950">
        <v>0</v>
      </c>
      <c r="T4950">
        <v>2</v>
      </c>
      <c r="U4950">
        <v>0</v>
      </c>
      <c r="V4950">
        <v>0</v>
      </c>
      <c r="W4950" s="26">
        <v>0</v>
      </c>
      <c r="X4950" s="26">
        <v>1.2974432307194452</v>
      </c>
      <c r="Y4950" s="26">
        <v>0</v>
      </c>
      <c r="Z4950" s="26">
        <v>0</v>
      </c>
      <c r="AA4950" s="26">
        <v>0</v>
      </c>
      <c r="AB4950" s="26">
        <v>4.663070637571378E-2</v>
      </c>
      <c r="AC4950" s="26">
        <v>0</v>
      </c>
      <c r="AD4950" s="26">
        <v>0</v>
      </c>
      <c r="AE4950" s="26">
        <v>1.3440739370951591</v>
      </c>
    </row>
    <row r="4951" spans="1:31" x14ac:dyDescent="0.3">
      <c r="A4951">
        <v>2771954</v>
      </c>
      <c r="B4951">
        <v>1</v>
      </c>
      <c r="C4951" t="s">
        <v>80</v>
      </c>
      <c r="D4951" t="s">
        <v>95</v>
      </c>
      <c r="E4951" t="s">
        <v>170</v>
      </c>
      <c r="F4951" t="s">
        <v>13814</v>
      </c>
      <c r="G4951" t="s">
        <v>204</v>
      </c>
      <c r="H4951" t="s">
        <v>135</v>
      </c>
      <c r="I4951" t="s">
        <v>136</v>
      </c>
      <c r="J4951" t="s">
        <v>137</v>
      </c>
      <c r="K4951" t="s">
        <v>138</v>
      </c>
      <c r="L4951" t="s">
        <v>13815</v>
      </c>
      <c r="M4951" t="s">
        <v>13816</v>
      </c>
      <c r="N4951" s="26">
        <v>3.5975000000000001</v>
      </c>
      <c r="O4951">
        <v>0</v>
      </c>
      <c r="P4951">
        <v>35</v>
      </c>
      <c r="Q4951">
        <v>0</v>
      </c>
      <c r="R4951">
        <v>1</v>
      </c>
      <c r="S4951">
        <v>0</v>
      </c>
      <c r="T4951">
        <v>2</v>
      </c>
      <c r="U4951">
        <v>0</v>
      </c>
      <c r="V4951">
        <v>0</v>
      </c>
      <c r="W4951" s="26">
        <v>0</v>
      </c>
      <c r="X4951" s="26">
        <v>17.683724491085044</v>
      </c>
      <c r="Y4951" s="26">
        <v>0</v>
      </c>
      <c r="Z4951" s="26">
        <v>0.25866094837397924</v>
      </c>
      <c r="AA4951" s="26">
        <v>0</v>
      </c>
      <c r="AB4951" s="26">
        <v>8.6496455927410426E-2</v>
      </c>
      <c r="AC4951" s="26">
        <v>0</v>
      </c>
      <c r="AD4951" s="26">
        <v>0</v>
      </c>
      <c r="AE4951" s="26">
        <v>18.028881895386434</v>
      </c>
    </row>
    <row r="4952" spans="1:31" x14ac:dyDescent="0.3">
      <c r="A4952">
        <v>2772317</v>
      </c>
      <c r="B4952">
        <v>2</v>
      </c>
      <c r="C4952" t="s">
        <v>80</v>
      </c>
      <c r="D4952" t="s">
        <v>83</v>
      </c>
      <c r="E4952" t="s">
        <v>157</v>
      </c>
      <c r="F4952" t="s">
        <v>13817</v>
      </c>
      <c r="G4952" t="s">
        <v>159</v>
      </c>
      <c r="H4952" t="s">
        <v>149</v>
      </c>
      <c r="I4952" t="s">
        <v>136</v>
      </c>
      <c r="J4952" t="s">
        <v>137</v>
      </c>
      <c r="K4952" t="s">
        <v>138</v>
      </c>
      <c r="L4952" t="s">
        <v>13791</v>
      </c>
      <c r="M4952" t="s">
        <v>13818</v>
      </c>
      <c r="N4952" s="26">
        <v>0.40472222200000002</v>
      </c>
      <c r="O4952">
        <v>0</v>
      </c>
      <c r="P4952">
        <v>110</v>
      </c>
      <c r="Q4952">
        <v>0</v>
      </c>
      <c r="R4952">
        <v>0</v>
      </c>
      <c r="S4952">
        <v>5</v>
      </c>
      <c r="T4952">
        <v>3</v>
      </c>
      <c r="U4952">
        <v>1</v>
      </c>
      <c r="V4952">
        <v>0</v>
      </c>
      <c r="W4952" s="26">
        <v>0</v>
      </c>
      <c r="X4952" s="26">
        <v>10.081199053593686</v>
      </c>
      <c r="Y4952" s="26">
        <v>0</v>
      </c>
      <c r="Z4952" s="26">
        <v>0</v>
      </c>
      <c r="AA4952" s="26">
        <v>188.52622717584558</v>
      </c>
      <c r="AB4952" s="26">
        <v>1.6997347202393935</v>
      </c>
      <c r="AC4952" s="26">
        <v>67.470817569582223</v>
      </c>
      <c r="AD4952" s="26">
        <v>0</v>
      </c>
      <c r="AE4952" s="26">
        <v>267.7779785192609</v>
      </c>
    </row>
    <row r="4953" spans="1:31" x14ac:dyDescent="0.3">
      <c r="A4953">
        <v>2772641</v>
      </c>
      <c r="B4953">
        <v>1</v>
      </c>
      <c r="C4953" t="s">
        <v>80</v>
      </c>
      <c r="D4953" t="s">
        <v>100</v>
      </c>
      <c r="E4953" t="s">
        <v>152</v>
      </c>
      <c r="F4953" t="s">
        <v>4719</v>
      </c>
      <c r="G4953" t="s">
        <v>159</v>
      </c>
      <c r="H4953" t="s">
        <v>149</v>
      </c>
      <c r="I4953" t="s">
        <v>136</v>
      </c>
      <c r="J4953" t="s">
        <v>137</v>
      </c>
      <c r="K4953" t="s">
        <v>138</v>
      </c>
      <c r="L4953" t="s">
        <v>13819</v>
      </c>
      <c r="M4953" t="s">
        <v>13820</v>
      </c>
      <c r="N4953" s="26">
        <v>0.49388888800000003</v>
      </c>
      <c r="O4953">
        <v>0</v>
      </c>
      <c r="P4953">
        <v>377</v>
      </c>
      <c r="Q4953">
        <v>9</v>
      </c>
      <c r="R4953">
        <v>32</v>
      </c>
      <c r="S4953">
        <v>6</v>
      </c>
      <c r="T4953">
        <v>36</v>
      </c>
      <c r="U4953">
        <v>0</v>
      </c>
      <c r="V4953">
        <v>0</v>
      </c>
      <c r="W4953" s="26">
        <v>0</v>
      </c>
      <c r="X4953" s="26">
        <v>62.311953821190436</v>
      </c>
      <c r="Y4953" s="26">
        <v>0.107681239126799</v>
      </c>
      <c r="Z4953" s="26">
        <v>3.2254436777920619</v>
      </c>
      <c r="AA4953" s="26">
        <v>3.9895895218727406</v>
      </c>
      <c r="AB4953" s="26">
        <v>6.9726895956521142</v>
      </c>
      <c r="AC4953" s="26">
        <v>0</v>
      </c>
      <c r="AD4953" s="26">
        <v>0</v>
      </c>
      <c r="AE4953" s="26">
        <v>76.607357855634149</v>
      </c>
    </row>
    <row r="4954" spans="1:31" x14ac:dyDescent="0.3">
      <c r="A4954">
        <v>2772120</v>
      </c>
      <c r="B4954">
        <v>1</v>
      </c>
      <c r="C4954" t="s">
        <v>81</v>
      </c>
      <c r="D4954" t="s">
        <v>112</v>
      </c>
      <c r="E4954" t="s">
        <v>132</v>
      </c>
      <c r="F4954" t="s">
        <v>13821</v>
      </c>
      <c r="G4954" t="s">
        <v>197</v>
      </c>
      <c r="H4954" t="s">
        <v>135</v>
      </c>
      <c r="I4954" t="s">
        <v>136</v>
      </c>
      <c r="J4954" t="s">
        <v>137</v>
      </c>
      <c r="K4954" t="s">
        <v>138</v>
      </c>
      <c r="L4954" t="s">
        <v>13822</v>
      </c>
      <c r="M4954" t="s">
        <v>13823</v>
      </c>
      <c r="N4954" s="26">
        <v>1.3797222220000001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1</v>
      </c>
      <c r="U4954">
        <v>0</v>
      </c>
      <c r="V4954">
        <v>0</v>
      </c>
      <c r="W4954" s="26">
        <v>0</v>
      </c>
      <c r="X4954" s="26">
        <v>0</v>
      </c>
      <c r="Y4954" s="26">
        <v>0</v>
      </c>
      <c r="Z4954" s="26">
        <v>0</v>
      </c>
      <c r="AA4954" s="26">
        <v>0</v>
      </c>
      <c r="AB4954" s="26">
        <v>0.58328149586351963</v>
      </c>
      <c r="AC4954" s="26">
        <v>0</v>
      </c>
      <c r="AD4954" s="26">
        <v>0</v>
      </c>
      <c r="AE4954" s="26">
        <v>0.58328149586351963</v>
      </c>
    </row>
    <row r="4955" spans="1:31" x14ac:dyDescent="0.3">
      <c r="A4955">
        <v>2772440</v>
      </c>
      <c r="B4955">
        <v>2</v>
      </c>
      <c r="C4955" t="s">
        <v>80</v>
      </c>
      <c r="D4955" t="s">
        <v>84</v>
      </c>
      <c r="E4955" t="s">
        <v>146</v>
      </c>
      <c r="F4955" t="s">
        <v>13824</v>
      </c>
      <c r="G4955" t="s">
        <v>1309</v>
      </c>
      <c r="H4955" t="s">
        <v>149</v>
      </c>
      <c r="I4955" t="s">
        <v>136</v>
      </c>
      <c r="J4955" t="s">
        <v>137</v>
      </c>
      <c r="K4955" t="s">
        <v>138</v>
      </c>
      <c r="L4955" t="s">
        <v>13739</v>
      </c>
      <c r="M4955" t="s">
        <v>13825</v>
      </c>
      <c r="N4955" s="26">
        <v>9.8888887999999994E-2</v>
      </c>
      <c r="O4955">
        <v>0</v>
      </c>
      <c r="P4955">
        <v>285</v>
      </c>
      <c r="Q4955">
        <v>0</v>
      </c>
      <c r="R4955">
        <v>0</v>
      </c>
      <c r="S4955">
        <v>0</v>
      </c>
      <c r="T4955">
        <v>1</v>
      </c>
      <c r="U4955">
        <v>0</v>
      </c>
      <c r="V4955">
        <v>0</v>
      </c>
      <c r="W4955" s="26">
        <v>0</v>
      </c>
      <c r="X4955" s="26">
        <v>7.5850564411767545</v>
      </c>
      <c r="Y4955" s="26">
        <v>0</v>
      </c>
      <c r="Z4955" s="26">
        <v>0</v>
      </c>
      <c r="AA4955" s="26">
        <v>0</v>
      </c>
      <c r="AB4955" s="26">
        <v>0.14570247642333334</v>
      </c>
      <c r="AC4955" s="26">
        <v>0</v>
      </c>
      <c r="AD4955" s="26">
        <v>0</v>
      </c>
      <c r="AE4955" s="26">
        <v>7.7307589176000882</v>
      </c>
    </row>
    <row r="4956" spans="1:31" x14ac:dyDescent="0.3">
      <c r="A4956">
        <v>2772077</v>
      </c>
      <c r="B4956">
        <v>1</v>
      </c>
      <c r="C4956" t="s">
        <v>81</v>
      </c>
      <c r="D4956" t="s">
        <v>123</v>
      </c>
      <c r="E4956" t="s">
        <v>132</v>
      </c>
      <c r="F4956" t="s">
        <v>13826</v>
      </c>
      <c r="G4956" t="s">
        <v>134</v>
      </c>
      <c r="H4956" t="s">
        <v>135</v>
      </c>
      <c r="I4956" t="s">
        <v>136</v>
      </c>
      <c r="J4956" t="s">
        <v>137</v>
      </c>
      <c r="K4956" t="s">
        <v>138</v>
      </c>
      <c r="L4956" t="s">
        <v>13827</v>
      </c>
      <c r="M4956" t="s">
        <v>13828</v>
      </c>
      <c r="N4956" s="26">
        <v>2.3238888879999999</v>
      </c>
      <c r="O4956">
        <v>0</v>
      </c>
      <c r="P4956">
        <v>13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 s="26">
        <v>0</v>
      </c>
      <c r="X4956" s="26">
        <v>7.2744166462051973</v>
      </c>
      <c r="Y4956" s="26">
        <v>0</v>
      </c>
      <c r="Z4956" s="26">
        <v>0</v>
      </c>
      <c r="AA4956" s="26">
        <v>0</v>
      </c>
      <c r="AB4956" s="26">
        <v>0</v>
      </c>
      <c r="AC4956" s="26">
        <v>0</v>
      </c>
      <c r="AD4956" s="26">
        <v>0</v>
      </c>
      <c r="AE4956" s="26">
        <v>7.2744166462051973</v>
      </c>
    </row>
    <row r="4957" spans="1:31" x14ac:dyDescent="0.3">
      <c r="A4957">
        <v>2772369</v>
      </c>
      <c r="B4957">
        <v>1</v>
      </c>
      <c r="C4957" t="s">
        <v>80</v>
      </c>
      <c r="D4957" t="s">
        <v>103</v>
      </c>
      <c r="E4957" t="s">
        <v>157</v>
      </c>
      <c r="F4957" t="s">
        <v>13743</v>
      </c>
      <c r="G4957" t="s">
        <v>159</v>
      </c>
      <c r="H4957" t="s">
        <v>149</v>
      </c>
      <c r="I4957" t="s">
        <v>136</v>
      </c>
      <c r="J4957" t="s">
        <v>137</v>
      </c>
      <c r="K4957" t="s">
        <v>138</v>
      </c>
      <c r="L4957" t="s">
        <v>13829</v>
      </c>
      <c r="M4957" t="s">
        <v>13830</v>
      </c>
      <c r="N4957" s="26">
        <v>0.31166666599999998</v>
      </c>
      <c r="O4957">
        <v>0</v>
      </c>
      <c r="P4957">
        <v>2</v>
      </c>
      <c r="Q4957">
        <v>7</v>
      </c>
      <c r="R4957">
        <v>11</v>
      </c>
      <c r="S4957">
        <v>23</v>
      </c>
      <c r="T4957">
        <v>19</v>
      </c>
      <c r="U4957">
        <v>35</v>
      </c>
      <c r="V4957">
        <v>6</v>
      </c>
      <c r="W4957" s="26">
        <v>0</v>
      </c>
      <c r="X4957" s="26">
        <v>0</v>
      </c>
      <c r="Y4957" s="26">
        <v>3.9540327044617101</v>
      </c>
      <c r="Z4957" s="26">
        <v>2.5290444703702986</v>
      </c>
      <c r="AA4957" s="26">
        <v>132.25200929090059</v>
      </c>
      <c r="AB4957" s="26">
        <v>9.4040206153984158</v>
      </c>
      <c r="AC4957" s="26">
        <v>1480.7758531432678</v>
      </c>
      <c r="AD4957" s="26">
        <v>80.374987122667306</v>
      </c>
      <c r="AE4957" s="26">
        <v>1709.2899473470661</v>
      </c>
    </row>
    <row r="4958" spans="1:31" x14ac:dyDescent="0.3">
      <c r="A4958">
        <v>2771928</v>
      </c>
      <c r="B4958">
        <v>1</v>
      </c>
      <c r="C4958" t="s">
        <v>81</v>
      </c>
      <c r="D4958" t="s">
        <v>127</v>
      </c>
      <c r="E4958" t="s">
        <v>152</v>
      </c>
      <c r="F4958" t="s">
        <v>10228</v>
      </c>
      <c r="G4958" t="s">
        <v>159</v>
      </c>
      <c r="H4958" t="s">
        <v>149</v>
      </c>
      <c r="I4958" t="s">
        <v>136</v>
      </c>
      <c r="J4958" t="s">
        <v>137</v>
      </c>
      <c r="K4958" t="s">
        <v>138</v>
      </c>
      <c r="L4958" t="s">
        <v>13831</v>
      </c>
      <c r="M4958" t="s">
        <v>13832</v>
      </c>
      <c r="N4958" s="26">
        <v>0.73861111099999999</v>
      </c>
      <c r="O4958">
        <v>15</v>
      </c>
      <c r="P4958">
        <v>542</v>
      </c>
      <c r="Q4958">
        <v>81</v>
      </c>
      <c r="R4958">
        <v>87</v>
      </c>
      <c r="S4958">
        <v>18</v>
      </c>
      <c r="T4958">
        <v>40</v>
      </c>
      <c r="U4958">
        <v>4</v>
      </c>
      <c r="V4958">
        <v>0</v>
      </c>
      <c r="W4958" s="26">
        <v>1.1115795969950004</v>
      </c>
      <c r="X4958" s="26">
        <v>45.059697519870525</v>
      </c>
      <c r="Y4958" s="26">
        <v>22.906797191942196</v>
      </c>
      <c r="Z4958" s="26">
        <v>6.9072994138913364</v>
      </c>
      <c r="AA4958" s="26">
        <v>28.013930263183795</v>
      </c>
      <c r="AB4958" s="26">
        <v>2.0358220204586672</v>
      </c>
      <c r="AC4958" s="26">
        <v>66.947353559345402</v>
      </c>
      <c r="AD4958" s="26">
        <v>0</v>
      </c>
      <c r="AE4958" s="26">
        <v>172.9824795656869</v>
      </c>
    </row>
    <row r="4959" spans="1:31" x14ac:dyDescent="0.3">
      <c r="A4959">
        <v>2772011</v>
      </c>
      <c r="B4959">
        <v>1</v>
      </c>
      <c r="C4959" t="s">
        <v>80</v>
      </c>
      <c r="D4959" t="s">
        <v>99</v>
      </c>
      <c r="E4959" t="s">
        <v>141</v>
      </c>
      <c r="F4959" t="s">
        <v>11016</v>
      </c>
      <c r="G4959" t="s">
        <v>186</v>
      </c>
      <c r="H4959" t="s">
        <v>135</v>
      </c>
      <c r="I4959" t="s">
        <v>136</v>
      </c>
      <c r="J4959" t="s">
        <v>137</v>
      </c>
      <c r="K4959" t="s">
        <v>187</v>
      </c>
      <c r="L4959" t="s">
        <v>13833</v>
      </c>
      <c r="M4959" t="s">
        <v>13834</v>
      </c>
      <c r="N4959" s="26">
        <v>9.1008333330000006</v>
      </c>
      <c r="O4959">
        <v>0</v>
      </c>
      <c r="P4959">
        <v>82</v>
      </c>
      <c r="Q4959">
        <v>0</v>
      </c>
      <c r="R4959">
        <v>16</v>
      </c>
      <c r="S4959">
        <v>0</v>
      </c>
      <c r="T4959">
        <v>16</v>
      </c>
      <c r="U4959">
        <v>0</v>
      </c>
      <c r="V4959">
        <v>0</v>
      </c>
      <c r="W4959" s="26">
        <v>0</v>
      </c>
      <c r="X4959" s="26">
        <v>35.189927318206088</v>
      </c>
      <c r="Y4959" s="26">
        <v>0</v>
      </c>
      <c r="Z4959" s="26">
        <v>1.4729326482154803</v>
      </c>
      <c r="AA4959" s="26">
        <v>0</v>
      </c>
      <c r="AB4959" s="26">
        <v>17.208664135107192</v>
      </c>
      <c r="AC4959" s="26">
        <v>0</v>
      </c>
      <c r="AD4959" s="26">
        <v>0</v>
      </c>
      <c r="AE4959" s="26">
        <v>53.871524101528763</v>
      </c>
    </row>
    <row r="4960" spans="1:31" x14ac:dyDescent="0.3">
      <c r="A4960">
        <v>2772366</v>
      </c>
      <c r="B4960">
        <v>1</v>
      </c>
      <c r="C4960" t="s">
        <v>80</v>
      </c>
      <c r="D4960" t="s">
        <v>103</v>
      </c>
      <c r="E4960" t="s">
        <v>152</v>
      </c>
      <c r="F4960" t="s">
        <v>13835</v>
      </c>
      <c r="G4960" t="s">
        <v>159</v>
      </c>
      <c r="H4960" t="s">
        <v>149</v>
      </c>
      <c r="I4960" t="s">
        <v>136</v>
      </c>
      <c r="J4960" t="s">
        <v>137</v>
      </c>
      <c r="K4960" t="s">
        <v>138</v>
      </c>
      <c r="L4960" t="s">
        <v>13836</v>
      </c>
      <c r="M4960" t="s">
        <v>13837</v>
      </c>
      <c r="N4960" s="26">
        <v>0.21583333299999999</v>
      </c>
      <c r="O4960">
        <v>0</v>
      </c>
      <c r="P4960">
        <v>0</v>
      </c>
      <c r="Q4960">
        <v>3</v>
      </c>
      <c r="R4960">
        <v>0</v>
      </c>
      <c r="S4960">
        <v>4</v>
      </c>
      <c r="T4960">
        <v>0</v>
      </c>
      <c r="U4960">
        <v>7</v>
      </c>
      <c r="V4960">
        <v>0</v>
      </c>
      <c r="W4960" s="26">
        <v>0</v>
      </c>
      <c r="X4960" s="26">
        <v>0</v>
      </c>
      <c r="Y4960" s="26">
        <v>0.19089830016309553</v>
      </c>
      <c r="Z4960" s="26">
        <v>0</v>
      </c>
      <c r="AA4960" s="26">
        <v>9.6153256975844261</v>
      </c>
      <c r="AB4960" s="26">
        <v>0</v>
      </c>
      <c r="AC4960" s="26">
        <v>119.35498750679051</v>
      </c>
      <c r="AD4960" s="26">
        <v>0</v>
      </c>
      <c r="AE4960" s="26">
        <v>129.16121150453802</v>
      </c>
    </row>
    <row r="4961" spans="1:31" x14ac:dyDescent="0.3">
      <c r="A4961">
        <v>2772598</v>
      </c>
      <c r="B4961">
        <v>1</v>
      </c>
      <c r="C4961" t="s">
        <v>80</v>
      </c>
      <c r="D4961" t="s">
        <v>94</v>
      </c>
      <c r="E4961" t="s">
        <v>141</v>
      </c>
      <c r="F4961" t="s">
        <v>5366</v>
      </c>
      <c r="G4961" t="s">
        <v>344</v>
      </c>
      <c r="H4961" t="s">
        <v>135</v>
      </c>
      <c r="I4961" t="s">
        <v>136</v>
      </c>
      <c r="J4961" t="s">
        <v>137</v>
      </c>
      <c r="K4961" t="s">
        <v>138</v>
      </c>
      <c r="L4961" t="s">
        <v>13838</v>
      </c>
      <c r="M4961" t="s">
        <v>13839</v>
      </c>
      <c r="N4961" s="26">
        <v>0.84444444399999996</v>
      </c>
      <c r="O4961">
        <v>0</v>
      </c>
      <c r="P4961">
        <v>147</v>
      </c>
      <c r="Q4961">
        <v>0</v>
      </c>
      <c r="R4961">
        <v>3</v>
      </c>
      <c r="S4961">
        <v>0</v>
      </c>
      <c r="T4961">
        <v>12</v>
      </c>
      <c r="U4961">
        <v>0</v>
      </c>
      <c r="V4961">
        <v>0</v>
      </c>
      <c r="W4961" s="26">
        <v>0</v>
      </c>
      <c r="X4961" s="26">
        <v>33.18596240514271</v>
      </c>
      <c r="Y4961" s="26">
        <v>0</v>
      </c>
      <c r="Z4961" s="26">
        <v>1.2476293799807296</v>
      </c>
      <c r="AA4961" s="26">
        <v>0</v>
      </c>
      <c r="AB4961" s="26">
        <v>8.6083105185162996</v>
      </c>
      <c r="AC4961" s="26">
        <v>0</v>
      </c>
      <c r="AD4961" s="26">
        <v>0</v>
      </c>
      <c r="AE4961" s="26">
        <v>43.041902303639738</v>
      </c>
    </row>
    <row r="4962" spans="1:31" x14ac:dyDescent="0.3">
      <c r="A4962">
        <v>2772489</v>
      </c>
      <c r="B4962">
        <v>1</v>
      </c>
      <c r="C4962" t="s">
        <v>81</v>
      </c>
      <c r="D4962" t="s">
        <v>113</v>
      </c>
      <c r="E4962" t="s">
        <v>152</v>
      </c>
      <c r="F4962" t="s">
        <v>13840</v>
      </c>
      <c r="G4962" t="s">
        <v>159</v>
      </c>
      <c r="H4962" t="s">
        <v>149</v>
      </c>
      <c r="I4962" t="s">
        <v>136</v>
      </c>
      <c r="J4962" t="s">
        <v>137</v>
      </c>
      <c r="K4962" t="s">
        <v>138</v>
      </c>
      <c r="L4962" t="s">
        <v>13841</v>
      </c>
      <c r="M4962" t="s">
        <v>13842</v>
      </c>
      <c r="N4962" s="26">
        <v>1.9424999999999999</v>
      </c>
      <c r="O4962">
        <v>3</v>
      </c>
      <c r="P4962">
        <v>693</v>
      </c>
      <c r="Q4962">
        <v>51</v>
      </c>
      <c r="R4962">
        <v>263</v>
      </c>
      <c r="S4962">
        <v>8</v>
      </c>
      <c r="T4962">
        <v>44</v>
      </c>
      <c r="U4962">
        <v>0</v>
      </c>
      <c r="V4962">
        <v>0</v>
      </c>
      <c r="W4962" s="26">
        <v>1.7146449977333333</v>
      </c>
      <c r="X4962" s="26">
        <v>257.78824344702315</v>
      </c>
      <c r="Y4962" s="26">
        <v>20.494509590808583</v>
      </c>
      <c r="Z4962" s="26">
        <v>59.7870983443593</v>
      </c>
      <c r="AA4962" s="26">
        <v>69.030068556779256</v>
      </c>
      <c r="AB4962" s="26">
        <v>28.940835069929363</v>
      </c>
      <c r="AC4962" s="26">
        <v>0</v>
      </c>
      <c r="AD4962" s="26">
        <v>0</v>
      </c>
      <c r="AE4962" s="26">
        <v>437.75540000663307</v>
      </c>
    </row>
    <row r="4963" spans="1:31" x14ac:dyDescent="0.3">
      <c r="A4963">
        <v>2772097</v>
      </c>
      <c r="B4963">
        <v>1</v>
      </c>
      <c r="C4963" t="s">
        <v>80</v>
      </c>
      <c r="D4963" t="s">
        <v>82</v>
      </c>
      <c r="E4963" t="s">
        <v>166</v>
      </c>
      <c r="F4963" t="s">
        <v>10863</v>
      </c>
      <c r="G4963" t="s">
        <v>458</v>
      </c>
      <c r="H4963" t="s">
        <v>135</v>
      </c>
      <c r="I4963" t="s">
        <v>136</v>
      </c>
      <c r="J4963" t="s">
        <v>137</v>
      </c>
      <c r="K4963" t="s">
        <v>138</v>
      </c>
      <c r="L4963" t="s">
        <v>13843</v>
      </c>
      <c r="M4963" t="s">
        <v>13844</v>
      </c>
      <c r="N4963" s="26">
        <v>2.0772222220000001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33</v>
      </c>
      <c r="U4963">
        <v>0</v>
      </c>
      <c r="V4963">
        <v>2</v>
      </c>
      <c r="W4963" s="26">
        <v>0</v>
      </c>
      <c r="X4963" s="26">
        <v>0</v>
      </c>
      <c r="Y4963" s="26">
        <v>0</v>
      </c>
      <c r="Z4963" s="26">
        <v>0</v>
      </c>
      <c r="AA4963" s="26">
        <v>0</v>
      </c>
      <c r="AB4963" s="26">
        <v>90.784963748498555</v>
      </c>
      <c r="AC4963" s="26">
        <v>0</v>
      </c>
      <c r="AD4963" s="26">
        <v>7.5524547540094868</v>
      </c>
      <c r="AE4963" s="26">
        <v>98.337418502508044</v>
      </c>
    </row>
    <row r="4964" spans="1:31" x14ac:dyDescent="0.3">
      <c r="A4964">
        <v>2772429</v>
      </c>
      <c r="B4964">
        <v>1</v>
      </c>
      <c r="C4964" t="s">
        <v>81</v>
      </c>
      <c r="D4964" t="s">
        <v>112</v>
      </c>
      <c r="E4964" t="s">
        <v>170</v>
      </c>
      <c r="F4964" t="s">
        <v>13845</v>
      </c>
      <c r="G4964" t="s">
        <v>204</v>
      </c>
      <c r="H4964" t="s">
        <v>135</v>
      </c>
      <c r="I4964" t="s">
        <v>136</v>
      </c>
      <c r="J4964" t="s">
        <v>137</v>
      </c>
      <c r="K4964" t="s">
        <v>138</v>
      </c>
      <c r="L4964" t="s">
        <v>13846</v>
      </c>
      <c r="M4964" t="s">
        <v>13847</v>
      </c>
      <c r="N4964" s="26">
        <v>1.3094444439999999</v>
      </c>
      <c r="O4964">
        <v>0</v>
      </c>
      <c r="P4964">
        <v>1</v>
      </c>
      <c r="Q4964">
        <v>0</v>
      </c>
      <c r="R4964">
        <v>2</v>
      </c>
      <c r="S4964">
        <v>0</v>
      </c>
      <c r="T4964">
        <v>0</v>
      </c>
      <c r="U4964">
        <v>0</v>
      </c>
      <c r="V4964">
        <v>0</v>
      </c>
      <c r="W4964" s="26">
        <v>0</v>
      </c>
      <c r="X4964" s="26">
        <v>0.32434170790611111</v>
      </c>
      <c r="Y4964" s="26">
        <v>0</v>
      </c>
      <c r="Z4964" s="26">
        <v>0.52287210488888891</v>
      </c>
      <c r="AA4964" s="26">
        <v>0</v>
      </c>
      <c r="AB4964" s="26">
        <v>0</v>
      </c>
      <c r="AC4964" s="26">
        <v>0</v>
      </c>
      <c r="AD4964" s="26">
        <v>0</v>
      </c>
      <c r="AE4964" s="26">
        <v>0.84721381279499997</v>
      </c>
    </row>
    <row r="4965" spans="1:31" x14ac:dyDescent="0.3">
      <c r="A4965">
        <v>2772260</v>
      </c>
      <c r="B4965">
        <v>1</v>
      </c>
      <c r="C4965" t="s">
        <v>81</v>
      </c>
      <c r="D4965" t="s">
        <v>117</v>
      </c>
      <c r="E4965" t="s">
        <v>146</v>
      </c>
      <c r="F4965" t="s">
        <v>13848</v>
      </c>
      <c r="G4965" t="s">
        <v>148</v>
      </c>
      <c r="H4965" t="s">
        <v>149</v>
      </c>
      <c r="I4965" t="s">
        <v>136</v>
      </c>
      <c r="J4965" t="s">
        <v>137</v>
      </c>
      <c r="K4965" t="s">
        <v>138</v>
      </c>
      <c r="L4965" t="s">
        <v>13849</v>
      </c>
      <c r="M4965" t="s">
        <v>13850</v>
      </c>
      <c r="N4965" s="26">
        <v>5.0408333330000001</v>
      </c>
      <c r="O4965">
        <v>0</v>
      </c>
      <c r="P4965">
        <v>52</v>
      </c>
      <c r="Q4965">
        <v>0</v>
      </c>
      <c r="R4965">
        <v>7</v>
      </c>
      <c r="S4965">
        <v>0</v>
      </c>
      <c r="T4965">
        <v>8</v>
      </c>
      <c r="U4965">
        <v>0</v>
      </c>
      <c r="V4965">
        <v>0</v>
      </c>
      <c r="W4965" s="26">
        <v>0</v>
      </c>
      <c r="X4965" s="26">
        <v>29.837922029589123</v>
      </c>
      <c r="Y4965" s="26">
        <v>0</v>
      </c>
      <c r="Z4965" s="26">
        <v>0</v>
      </c>
      <c r="AA4965" s="26">
        <v>0</v>
      </c>
      <c r="AB4965" s="26">
        <v>29.997723554067129</v>
      </c>
      <c r="AC4965" s="26">
        <v>0</v>
      </c>
      <c r="AD4965" s="26">
        <v>0</v>
      </c>
      <c r="AE4965" s="26">
        <v>59.835645583656252</v>
      </c>
    </row>
    <row r="4966" spans="1:31" x14ac:dyDescent="0.3">
      <c r="A4966">
        <v>2772409</v>
      </c>
      <c r="B4966">
        <v>1</v>
      </c>
      <c r="C4966" t="s">
        <v>81</v>
      </c>
      <c r="D4966" t="s">
        <v>126</v>
      </c>
      <c r="E4966" t="s">
        <v>152</v>
      </c>
      <c r="F4966" t="s">
        <v>13851</v>
      </c>
      <c r="G4966" t="s">
        <v>159</v>
      </c>
      <c r="H4966" t="s">
        <v>149</v>
      </c>
      <c r="I4966" t="s">
        <v>136</v>
      </c>
      <c r="J4966" t="s">
        <v>137</v>
      </c>
      <c r="K4966" t="s">
        <v>138</v>
      </c>
      <c r="L4966" t="s">
        <v>13852</v>
      </c>
      <c r="M4966" t="s">
        <v>13853</v>
      </c>
      <c r="N4966" s="26">
        <v>0.21972222199999999</v>
      </c>
      <c r="O4966">
        <v>7</v>
      </c>
      <c r="P4966">
        <v>2066</v>
      </c>
      <c r="Q4966">
        <v>51</v>
      </c>
      <c r="R4966">
        <v>209</v>
      </c>
      <c r="S4966">
        <v>5</v>
      </c>
      <c r="T4966">
        <v>300</v>
      </c>
      <c r="U4966">
        <v>1</v>
      </c>
      <c r="V4966">
        <v>0</v>
      </c>
      <c r="W4966" s="26">
        <v>0.32685207804277772</v>
      </c>
      <c r="X4966" s="26">
        <v>50.722387448063735</v>
      </c>
      <c r="Y4966" s="26">
        <v>7.0174370258603878</v>
      </c>
      <c r="Z4966" s="26">
        <v>6.8301897892508974</v>
      </c>
      <c r="AA4966" s="26">
        <v>9.1531769852442029</v>
      </c>
      <c r="AB4966" s="26">
        <v>24.842836907039306</v>
      </c>
      <c r="AC4966" s="26">
        <v>35.746765032475558</v>
      </c>
      <c r="AD4966" s="26">
        <v>0</v>
      </c>
      <c r="AE4966" s="26">
        <v>134.63964526597687</v>
      </c>
    </row>
    <row r="4967" spans="1:31" x14ac:dyDescent="0.3">
      <c r="A4967">
        <v>2772266</v>
      </c>
      <c r="B4967">
        <v>1</v>
      </c>
      <c r="C4967" t="s">
        <v>80</v>
      </c>
      <c r="D4967" t="s">
        <v>91</v>
      </c>
      <c r="E4967" t="s">
        <v>157</v>
      </c>
      <c r="F4967" t="s">
        <v>13854</v>
      </c>
      <c r="G4967" t="s">
        <v>186</v>
      </c>
      <c r="H4967" t="s">
        <v>149</v>
      </c>
      <c r="I4967" t="s">
        <v>136</v>
      </c>
      <c r="J4967" t="s">
        <v>137</v>
      </c>
      <c r="K4967" t="s">
        <v>187</v>
      </c>
      <c r="L4967" t="s">
        <v>13855</v>
      </c>
      <c r="M4967" t="s">
        <v>13856</v>
      </c>
      <c r="N4967" s="26">
        <v>2.4063888879999999</v>
      </c>
      <c r="O4967">
        <v>29</v>
      </c>
      <c r="P4967">
        <v>1493</v>
      </c>
      <c r="Q4967">
        <v>57</v>
      </c>
      <c r="R4967">
        <v>136</v>
      </c>
      <c r="S4967">
        <v>30</v>
      </c>
      <c r="T4967">
        <v>234</v>
      </c>
      <c r="U4967">
        <v>5</v>
      </c>
      <c r="V4967">
        <v>1</v>
      </c>
      <c r="W4967" s="26">
        <v>23.900271573730524</v>
      </c>
      <c r="X4967" s="26">
        <v>873.54238018098192</v>
      </c>
      <c r="Y4967" s="26">
        <v>85.309047149627631</v>
      </c>
      <c r="Z4967" s="26">
        <v>42.147648064231838</v>
      </c>
      <c r="AA4967" s="26">
        <v>431.35278469633016</v>
      </c>
      <c r="AB4967" s="26">
        <v>397.55226739679642</v>
      </c>
      <c r="AC4967" s="26">
        <v>395.80253325808513</v>
      </c>
      <c r="AD4967" s="26">
        <v>216.85739941694044</v>
      </c>
      <c r="AE4967" s="26">
        <v>2466.4643317367245</v>
      </c>
    </row>
    <row r="4968" spans="1:31" x14ac:dyDescent="0.3">
      <c r="A4968">
        <v>2771931</v>
      </c>
      <c r="B4968">
        <v>1</v>
      </c>
      <c r="C4968" t="s">
        <v>80</v>
      </c>
      <c r="D4968" t="s">
        <v>87</v>
      </c>
      <c r="E4968" t="s">
        <v>146</v>
      </c>
      <c r="F4968" t="s">
        <v>13631</v>
      </c>
      <c r="G4968" t="s">
        <v>159</v>
      </c>
      <c r="H4968" t="s">
        <v>149</v>
      </c>
      <c r="I4968" t="s">
        <v>136</v>
      </c>
      <c r="J4968" t="s">
        <v>137</v>
      </c>
      <c r="K4968" t="s">
        <v>138</v>
      </c>
      <c r="L4968" t="s">
        <v>13857</v>
      </c>
      <c r="M4968" t="s">
        <v>13858</v>
      </c>
      <c r="N4968" s="26">
        <v>0.26888888799999999</v>
      </c>
      <c r="O4968">
        <v>1</v>
      </c>
      <c r="P4968">
        <v>0</v>
      </c>
      <c r="Q4968">
        <v>0</v>
      </c>
      <c r="R4968">
        <v>0</v>
      </c>
      <c r="S4968">
        <v>11</v>
      </c>
      <c r="T4968">
        <v>5</v>
      </c>
      <c r="U4968">
        <v>1</v>
      </c>
      <c r="V4968">
        <v>0</v>
      </c>
      <c r="W4968" s="26">
        <v>8.1750885078520241E-2</v>
      </c>
      <c r="X4968" s="26">
        <v>0</v>
      </c>
      <c r="Y4968" s="26">
        <v>0</v>
      </c>
      <c r="Z4968" s="26">
        <v>0</v>
      </c>
      <c r="AA4968" s="26">
        <v>59.672632260002835</v>
      </c>
      <c r="AB4968" s="26">
        <v>5.711621146316034</v>
      </c>
      <c r="AC4968" s="26">
        <v>0</v>
      </c>
      <c r="AD4968" s="26">
        <v>0</v>
      </c>
      <c r="AE4968" s="26">
        <v>65.466004291397383</v>
      </c>
    </row>
    <row r="4969" spans="1:31" x14ac:dyDescent="0.3">
      <c r="A4969">
        <v>2772472</v>
      </c>
      <c r="B4969">
        <v>1</v>
      </c>
      <c r="C4969" t="s">
        <v>80</v>
      </c>
      <c r="D4969" t="s">
        <v>94</v>
      </c>
      <c r="E4969" t="s">
        <v>141</v>
      </c>
      <c r="F4969" t="s">
        <v>13859</v>
      </c>
      <c r="G4969" t="s">
        <v>143</v>
      </c>
      <c r="H4969" t="s">
        <v>135</v>
      </c>
      <c r="I4969" t="s">
        <v>136</v>
      </c>
      <c r="J4969" t="s">
        <v>137</v>
      </c>
      <c r="K4969" t="s">
        <v>138</v>
      </c>
      <c r="L4969" t="s">
        <v>13860</v>
      </c>
      <c r="M4969" t="s">
        <v>13861</v>
      </c>
      <c r="N4969" s="26">
        <v>0.36444444399999998</v>
      </c>
      <c r="O4969">
        <v>0</v>
      </c>
      <c r="P4969">
        <v>32</v>
      </c>
      <c r="Q4969">
        <v>0</v>
      </c>
      <c r="R4969">
        <v>1</v>
      </c>
      <c r="S4969">
        <v>0</v>
      </c>
      <c r="T4969">
        <v>7</v>
      </c>
      <c r="U4969">
        <v>0</v>
      </c>
      <c r="V4969">
        <v>0</v>
      </c>
      <c r="W4969" s="26">
        <v>0</v>
      </c>
      <c r="X4969" s="26">
        <v>1.5549620001480216</v>
      </c>
      <c r="Y4969" s="26">
        <v>0</v>
      </c>
      <c r="Z4969" s="26">
        <v>0</v>
      </c>
      <c r="AA4969" s="26">
        <v>0</v>
      </c>
      <c r="AB4969" s="26">
        <v>0.84606028879682937</v>
      </c>
      <c r="AC4969" s="26">
        <v>0</v>
      </c>
      <c r="AD4969" s="26">
        <v>0</v>
      </c>
      <c r="AE4969" s="26">
        <v>2.4010222889448509</v>
      </c>
    </row>
    <row r="4970" spans="1:31" x14ac:dyDescent="0.3">
      <c r="A4970">
        <v>2771974</v>
      </c>
      <c r="B4970">
        <v>1</v>
      </c>
      <c r="C4970" t="s">
        <v>81</v>
      </c>
      <c r="D4970" t="s">
        <v>118</v>
      </c>
      <c r="E4970" t="s">
        <v>170</v>
      </c>
      <c r="F4970" t="s">
        <v>13862</v>
      </c>
      <c r="G4970" t="s">
        <v>204</v>
      </c>
      <c r="H4970" t="s">
        <v>135</v>
      </c>
      <c r="I4970" t="s">
        <v>136</v>
      </c>
      <c r="J4970" t="s">
        <v>137</v>
      </c>
      <c r="K4970" t="s">
        <v>138</v>
      </c>
      <c r="L4970" t="s">
        <v>13863</v>
      </c>
      <c r="M4970" t="s">
        <v>13864</v>
      </c>
      <c r="N4970" s="26">
        <v>1.3352777769999999</v>
      </c>
      <c r="O4970">
        <v>0</v>
      </c>
      <c r="P4970">
        <v>42</v>
      </c>
      <c r="Q4970">
        <v>0</v>
      </c>
      <c r="R4970">
        <v>4</v>
      </c>
      <c r="S4970">
        <v>0</v>
      </c>
      <c r="T4970">
        <v>4</v>
      </c>
      <c r="U4970">
        <v>0</v>
      </c>
      <c r="V4970">
        <v>0</v>
      </c>
      <c r="W4970" s="26">
        <v>0</v>
      </c>
      <c r="X4970" s="26">
        <v>13.221769674400585</v>
      </c>
      <c r="Y4970" s="26">
        <v>0</v>
      </c>
      <c r="Z4970" s="26">
        <v>0</v>
      </c>
      <c r="AA4970" s="26">
        <v>0</v>
      </c>
      <c r="AB4970" s="26">
        <v>11.398914108468851</v>
      </c>
      <c r="AC4970" s="26">
        <v>0</v>
      </c>
      <c r="AD4970" s="26">
        <v>0</v>
      </c>
      <c r="AE4970" s="26">
        <v>24.620683782869435</v>
      </c>
    </row>
    <row r="4971" spans="1:31" x14ac:dyDescent="0.3">
      <c r="A4971">
        <v>2772223</v>
      </c>
      <c r="B4971">
        <v>1</v>
      </c>
      <c r="C4971" t="s">
        <v>80</v>
      </c>
      <c r="D4971" t="s">
        <v>97</v>
      </c>
      <c r="E4971" t="s">
        <v>166</v>
      </c>
      <c r="F4971" t="s">
        <v>361</v>
      </c>
      <c r="G4971" t="s">
        <v>204</v>
      </c>
      <c r="H4971" t="s">
        <v>135</v>
      </c>
      <c r="I4971" t="s">
        <v>136</v>
      </c>
      <c r="J4971" t="s">
        <v>137</v>
      </c>
      <c r="K4971" t="s">
        <v>138</v>
      </c>
      <c r="L4971" t="s">
        <v>13865</v>
      </c>
      <c r="M4971" t="s">
        <v>13866</v>
      </c>
      <c r="N4971" s="26">
        <v>2.1463888880000002</v>
      </c>
      <c r="O4971">
        <v>0</v>
      </c>
      <c r="P4971">
        <v>2</v>
      </c>
      <c r="Q4971">
        <v>0</v>
      </c>
      <c r="R4971">
        <v>0</v>
      </c>
      <c r="S4971">
        <v>0</v>
      </c>
      <c r="T4971">
        <v>2</v>
      </c>
      <c r="U4971">
        <v>0</v>
      </c>
      <c r="V4971">
        <v>0</v>
      </c>
      <c r="W4971" s="26">
        <v>0</v>
      </c>
      <c r="X4971" s="26">
        <v>0.15544167901298633</v>
      </c>
      <c r="Y4971" s="26">
        <v>0</v>
      </c>
      <c r="Z4971" s="26">
        <v>0</v>
      </c>
      <c r="AA4971" s="26">
        <v>0</v>
      </c>
      <c r="AB4971" s="26">
        <v>3.7181943449589743</v>
      </c>
      <c r="AC4971" s="26">
        <v>0</v>
      </c>
      <c r="AD4971" s="26">
        <v>0</v>
      </c>
      <c r="AE4971" s="26">
        <v>3.8736360239719607</v>
      </c>
    </row>
    <row r="4972" spans="1:31" x14ac:dyDescent="0.3">
      <c r="A4972">
        <v>2772083</v>
      </c>
      <c r="B4972">
        <v>1</v>
      </c>
      <c r="C4972" t="s">
        <v>80</v>
      </c>
      <c r="D4972" t="s">
        <v>94</v>
      </c>
      <c r="E4972" t="s">
        <v>170</v>
      </c>
      <c r="F4972" t="s">
        <v>13867</v>
      </c>
      <c r="G4972" t="s">
        <v>425</v>
      </c>
      <c r="H4972" t="s">
        <v>135</v>
      </c>
      <c r="I4972" t="s">
        <v>136</v>
      </c>
      <c r="J4972" t="s">
        <v>137</v>
      </c>
      <c r="K4972" t="s">
        <v>138</v>
      </c>
      <c r="L4972" t="s">
        <v>13868</v>
      </c>
      <c r="M4972" t="s">
        <v>13869</v>
      </c>
      <c r="N4972" s="26">
        <v>1.674722222</v>
      </c>
      <c r="O4972">
        <v>0</v>
      </c>
      <c r="P4972">
        <v>112</v>
      </c>
      <c r="Q4972">
        <v>0</v>
      </c>
      <c r="R4972">
        <v>0</v>
      </c>
      <c r="S4972">
        <v>0</v>
      </c>
      <c r="T4972">
        <v>20</v>
      </c>
      <c r="U4972">
        <v>0</v>
      </c>
      <c r="V4972">
        <v>0</v>
      </c>
      <c r="W4972" s="26">
        <v>0</v>
      </c>
      <c r="X4972" s="26">
        <v>36.16343141502621</v>
      </c>
      <c r="Y4972" s="26">
        <v>0</v>
      </c>
      <c r="Z4972" s="26">
        <v>0</v>
      </c>
      <c r="AA4972" s="26">
        <v>0</v>
      </c>
      <c r="AB4972" s="26">
        <v>30.837719753920315</v>
      </c>
      <c r="AC4972" s="26">
        <v>0</v>
      </c>
      <c r="AD4972" s="26">
        <v>0</v>
      </c>
      <c r="AE4972" s="26">
        <v>67.001151168946521</v>
      </c>
    </row>
    <row r="4973" spans="1:31" x14ac:dyDescent="0.3">
      <c r="A4973">
        <v>2772438</v>
      </c>
      <c r="B4973">
        <v>1</v>
      </c>
      <c r="C4973" t="s">
        <v>80</v>
      </c>
      <c r="D4973" t="s">
        <v>83</v>
      </c>
      <c r="E4973" t="s">
        <v>175</v>
      </c>
      <c r="F4973" t="s">
        <v>13870</v>
      </c>
      <c r="G4973" t="s">
        <v>159</v>
      </c>
      <c r="H4973" t="s">
        <v>149</v>
      </c>
      <c r="I4973" t="s">
        <v>136</v>
      </c>
      <c r="J4973" t="s">
        <v>137</v>
      </c>
      <c r="K4973" t="s">
        <v>138</v>
      </c>
      <c r="L4973" t="s">
        <v>13871</v>
      </c>
      <c r="M4973" t="s">
        <v>13764</v>
      </c>
      <c r="N4973" s="26">
        <v>0.35694444400000003</v>
      </c>
      <c r="O4973">
        <v>0</v>
      </c>
      <c r="P4973">
        <v>819</v>
      </c>
      <c r="Q4973">
        <v>1</v>
      </c>
      <c r="R4973">
        <v>12</v>
      </c>
      <c r="S4973">
        <v>17</v>
      </c>
      <c r="T4973">
        <v>2997</v>
      </c>
      <c r="U4973">
        <v>6</v>
      </c>
      <c r="V4973">
        <v>56</v>
      </c>
      <c r="W4973" s="26">
        <v>0</v>
      </c>
      <c r="X4973" s="26">
        <v>98.702505384510303</v>
      </c>
      <c r="Y4973" s="26">
        <v>0.29592710397222044</v>
      </c>
      <c r="Z4973" s="26">
        <v>5.4452494741712174</v>
      </c>
      <c r="AA4973" s="26">
        <v>97.821712457134339</v>
      </c>
      <c r="AB4973" s="26">
        <v>1207.3805619584423</v>
      </c>
      <c r="AC4973" s="26">
        <v>325.03748755715077</v>
      </c>
      <c r="AD4973" s="26">
        <v>354.01870405625056</v>
      </c>
      <c r="AE4973" s="26">
        <v>2088.702147991632</v>
      </c>
    </row>
    <row r="4974" spans="1:31" x14ac:dyDescent="0.3">
      <c r="A4974">
        <v>2772584</v>
      </c>
      <c r="B4974">
        <v>1</v>
      </c>
      <c r="C4974" t="s">
        <v>81</v>
      </c>
      <c r="D4974" t="s">
        <v>113</v>
      </c>
      <c r="E4974" t="s">
        <v>146</v>
      </c>
      <c r="F4974" t="s">
        <v>13872</v>
      </c>
      <c r="G4974" t="s">
        <v>287</v>
      </c>
      <c r="H4974" t="s">
        <v>149</v>
      </c>
      <c r="I4974" t="s">
        <v>136</v>
      </c>
      <c r="J4974" t="s">
        <v>3</v>
      </c>
      <c r="K4974" t="s">
        <v>138</v>
      </c>
      <c r="L4974" t="s">
        <v>13873</v>
      </c>
      <c r="M4974" t="s">
        <v>13874</v>
      </c>
      <c r="N4974" s="26">
        <v>6.2408333330000003</v>
      </c>
      <c r="O4974">
        <v>0</v>
      </c>
      <c r="P4974">
        <v>0</v>
      </c>
      <c r="Q4974">
        <v>0</v>
      </c>
      <c r="R4974">
        <v>0</v>
      </c>
      <c r="S4974">
        <v>1</v>
      </c>
      <c r="T4974">
        <v>0</v>
      </c>
      <c r="U4974">
        <v>0</v>
      </c>
      <c r="V4974">
        <v>0</v>
      </c>
      <c r="W4974" s="26">
        <v>0</v>
      </c>
      <c r="X4974" s="26">
        <v>0</v>
      </c>
      <c r="Y4974" s="26">
        <v>0</v>
      </c>
      <c r="Z4974" s="26">
        <v>0</v>
      </c>
      <c r="AA4974" s="26">
        <v>6.7001351992522222</v>
      </c>
      <c r="AB4974" s="26">
        <v>0</v>
      </c>
      <c r="AC4974" s="26">
        <v>0</v>
      </c>
      <c r="AD4974" s="26">
        <v>0</v>
      </c>
      <c r="AE4974" s="26">
        <v>6.7001351992522222</v>
      </c>
    </row>
    <row r="4975" spans="1:31" x14ac:dyDescent="0.3">
      <c r="A4975">
        <v>2772398</v>
      </c>
      <c r="B4975">
        <v>1</v>
      </c>
      <c r="C4975" t="s">
        <v>81</v>
      </c>
      <c r="D4975" t="s">
        <v>123</v>
      </c>
      <c r="E4975" t="s">
        <v>152</v>
      </c>
      <c r="F4975" t="s">
        <v>1988</v>
      </c>
      <c r="G4975" t="s">
        <v>159</v>
      </c>
      <c r="H4975" t="s">
        <v>149</v>
      </c>
      <c r="I4975" t="s">
        <v>136</v>
      </c>
      <c r="J4975" t="s">
        <v>137</v>
      </c>
      <c r="K4975" t="s">
        <v>138</v>
      </c>
      <c r="L4975" t="s">
        <v>13875</v>
      </c>
      <c r="M4975" t="s">
        <v>13876</v>
      </c>
      <c r="N4975" s="26">
        <v>1.5491666660000001</v>
      </c>
      <c r="O4975">
        <v>3</v>
      </c>
      <c r="P4975">
        <v>216</v>
      </c>
      <c r="Q4975">
        <v>24</v>
      </c>
      <c r="R4975">
        <v>53</v>
      </c>
      <c r="S4975">
        <v>0</v>
      </c>
      <c r="T4975">
        <v>17</v>
      </c>
      <c r="U4975">
        <v>1</v>
      </c>
      <c r="V4975">
        <v>0</v>
      </c>
      <c r="W4975" s="26">
        <v>5.0274197673671646</v>
      </c>
      <c r="X4975" s="26">
        <v>76.418651906364119</v>
      </c>
      <c r="Y4975" s="26">
        <v>12.25570539114057</v>
      </c>
      <c r="Z4975" s="26">
        <v>6.7038927968669411</v>
      </c>
      <c r="AA4975" s="26">
        <v>0</v>
      </c>
      <c r="AB4975" s="26">
        <v>9.7823246860685718</v>
      </c>
      <c r="AC4975" s="26">
        <v>107.26122793013668</v>
      </c>
      <c r="AD4975" s="26">
        <v>0</v>
      </c>
      <c r="AE4975" s="26">
        <v>217.44922247794403</v>
      </c>
    </row>
    <row r="4976" spans="1:31" x14ac:dyDescent="0.3">
      <c r="A4976">
        <v>2772043</v>
      </c>
      <c r="B4976">
        <v>1</v>
      </c>
      <c r="C4976" t="s">
        <v>80</v>
      </c>
      <c r="D4976" t="s">
        <v>106</v>
      </c>
      <c r="E4976" t="s">
        <v>152</v>
      </c>
      <c r="F4976" t="s">
        <v>11569</v>
      </c>
      <c r="G4976" t="s">
        <v>159</v>
      </c>
      <c r="H4976" t="s">
        <v>149</v>
      </c>
      <c r="I4976" t="s">
        <v>566</v>
      </c>
      <c r="J4976" t="s">
        <v>137</v>
      </c>
      <c r="K4976" t="s">
        <v>138</v>
      </c>
      <c r="L4976" t="s">
        <v>13877</v>
      </c>
      <c r="M4976" t="s">
        <v>13878</v>
      </c>
      <c r="N4976" s="26">
        <v>4.0277777000000001E-2</v>
      </c>
      <c r="O4976">
        <v>0</v>
      </c>
      <c r="P4976">
        <v>1</v>
      </c>
      <c r="Q4976">
        <v>37</v>
      </c>
      <c r="R4976">
        <v>90</v>
      </c>
      <c r="S4976">
        <v>9</v>
      </c>
      <c r="T4976">
        <v>11</v>
      </c>
      <c r="U4976">
        <v>0</v>
      </c>
      <c r="V4976">
        <v>0</v>
      </c>
      <c r="W4976" s="26">
        <v>0</v>
      </c>
      <c r="X4976" s="26">
        <v>0</v>
      </c>
      <c r="Y4976" s="26">
        <v>0.85728198292927937</v>
      </c>
      <c r="Z4976" s="26">
        <v>0.29009314731966807</v>
      </c>
      <c r="AA4976" s="26">
        <v>1.4692186267756009</v>
      </c>
      <c r="AB4976" s="26">
        <v>9.1771943449693499E-2</v>
      </c>
      <c r="AC4976" s="26">
        <v>0</v>
      </c>
      <c r="AD4976" s="26">
        <v>0</v>
      </c>
      <c r="AE4976" s="26">
        <v>2.7083657004742419</v>
      </c>
    </row>
    <row r="4977" spans="1:31" x14ac:dyDescent="0.3">
      <c r="A4977">
        <v>2772206</v>
      </c>
      <c r="B4977">
        <v>1</v>
      </c>
      <c r="C4977" t="s">
        <v>80</v>
      </c>
      <c r="D4977" t="s">
        <v>89</v>
      </c>
      <c r="E4977" t="s">
        <v>132</v>
      </c>
      <c r="F4977" t="s">
        <v>13879</v>
      </c>
      <c r="G4977" t="s">
        <v>134</v>
      </c>
      <c r="H4977" t="s">
        <v>135</v>
      </c>
      <c r="I4977" t="s">
        <v>136</v>
      </c>
      <c r="J4977" t="s">
        <v>137</v>
      </c>
      <c r="K4977" t="s">
        <v>138</v>
      </c>
      <c r="L4977" t="s">
        <v>13880</v>
      </c>
      <c r="M4977" t="s">
        <v>13881</v>
      </c>
      <c r="N4977" s="26">
        <v>1.9650000000000001</v>
      </c>
      <c r="O4977">
        <v>0</v>
      </c>
      <c r="P4977">
        <v>1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 s="26">
        <v>0</v>
      </c>
      <c r="X4977" s="26">
        <v>0.3942020015687796</v>
      </c>
      <c r="Y4977" s="26">
        <v>0</v>
      </c>
      <c r="Z4977" s="26">
        <v>0</v>
      </c>
      <c r="AA4977" s="26">
        <v>0</v>
      </c>
      <c r="AB4977" s="26">
        <v>0</v>
      </c>
      <c r="AC4977" s="26">
        <v>0</v>
      </c>
      <c r="AD4977" s="26">
        <v>0</v>
      </c>
      <c r="AE4977" s="26">
        <v>0.3942020015687796</v>
      </c>
    </row>
    <row r="4978" spans="1:31" x14ac:dyDescent="0.3">
      <c r="A4978">
        <v>2772647</v>
      </c>
      <c r="B4978">
        <v>1</v>
      </c>
      <c r="C4978" t="s">
        <v>80</v>
      </c>
      <c r="D4978" t="s">
        <v>94</v>
      </c>
      <c r="E4978" t="s">
        <v>170</v>
      </c>
      <c r="F4978" t="s">
        <v>13882</v>
      </c>
      <c r="G4978" t="s">
        <v>143</v>
      </c>
      <c r="H4978" t="s">
        <v>135</v>
      </c>
      <c r="I4978" t="s">
        <v>136</v>
      </c>
      <c r="J4978" t="s">
        <v>137</v>
      </c>
      <c r="K4978" t="s">
        <v>138</v>
      </c>
      <c r="L4978" t="s">
        <v>13883</v>
      </c>
      <c r="M4978" t="s">
        <v>13884</v>
      </c>
      <c r="N4978" s="26">
        <v>1.081111111</v>
      </c>
      <c r="O4978">
        <v>0</v>
      </c>
      <c r="P4978">
        <v>22</v>
      </c>
      <c r="Q4978">
        <v>0</v>
      </c>
      <c r="R4978">
        <v>0</v>
      </c>
      <c r="S4978">
        <v>0</v>
      </c>
      <c r="T4978">
        <v>11</v>
      </c>
      <c r="U4978">
        <v>0</v>
      </c>
      <c r="V4978">
        <v>0</v>
      </c>
      <c r="W4978" s="26">
        <v>0</v>
      </c>
      <c r="X4978" s="26">
        <v>22.074669311415821</v>
      </c>
      <c r="Y4978" s="26">
        <v>0</v>
      </c>
      <c r="Z4978" s="26">
        <v>0</v>
      </c>
      <c r="AA4978" s="26">
        <v>0</v>
      </c>
      <c r="AB4978" s="26">
        <v>1.9735610379954047</v>
      </c>
      <c r="AC4978" s="26">
        <v>0</v>
      </c>
      <c r="AD4978" s="26">
        <v>0</v>
      </c>
      <c r="AE4978" s="26">
        <v>24.048230349411227</v>
      </c>
    </row>
    <row r="4979" spans="1:31" x14ac:dyDescent="0.3">
      <c r="A4979">
        <v>2772252</v>
      </c>
      <c r="B4979">
        <v>1</v>
      </c>
      <c r="C4979" t="s">
        <v>80</v>
      </c>
      <c r="D4979" t="s">
        <v>106</v>
      </c>
      <c r="E4979" t="s">
        <v>152</v>
      </c>
      <c r="F4979" t="s">
        <v>13885</v>
      </c>
      <c r="G4979" t="s">
        <v>159</v>
      </c>
      <c r="H4979" t="s">
        <v>149</v>
      </c>
      <c r="I4979" t="s">
        <v>136</v>
      </c>
      <c r="J4979" t="s">
        <v>137</v>
      </c>
      <c r="K4979" t="s">
        <v>138</v>
      </c>
      <c r="L4979" t="s">
        <v>13886</v>
      </c>
      <c r="M4979" t="s">
        <v>13887</v>
      </c>
      <c r="N4979" s="26">
        <v>0.28055555500000001</v>
      </c>
      <c r="O4979">
        <v>0</v>
      </c>
      <c r="P4979">
        <v>1</v>
      </c>
      <c r="Q4979">
        <v>37</v>
      </c>
      <c r="R4979">
        <v>90</v>
      </c>
      <c r="S4979">
        <v>9</v>
      </c>
      <c r="T4979">
        <v>11</v>
      </c>
      <c r="U4979">
        <v>0</v>
      </c>
      <c r="V4979">
        <v>0</v>
      </c>
      <c r="W4979" s="26">
        <v>0</v>
      </c>
      <c r="X4979" s="26">
        <v>0</v>
      </c>
      <c r="Y4979" s="26">
        <v>5.4340827852020048</v>
      </c>
      <c r="Z4979" s="26">
        <v>1.912492860895767</v>
      </c>
      <c r="AA4979" s="26">
        <v>9.4338326001097741</v>
      </c>
      <c r="AB4979" s="26">
        <v>0.61069254243551541</v>
      </c>
      <c r="AC4979" s="26">
        <v>0</v>
      </c>
      <c r="AD4979" s="26">
        <v>0</v>
      </c>
      <c r="AE4979" s="26">
        <v>17.391100788643062</v>
      </c>
    </row>
    <row r="4980" spans="1:31" x14ac:dyDescent="0.3">
      <c r="A4980">
        <v>2772146</v>
      </c>
      <c r="B4980">
        <v>1</v>
      </c>
      <c r="C4980" t="s">
        <v>80</v>
      </c>
      <c r="D4980" t="s">
        <v>96</v>
      </c>
      <c r="E4980" t="s">
        <v>166</v>
      </c>
      <c r="F4980" t="s">
        <v>13888</v>
      </c>
      <c r="G4980" t="s">
        <v>143</v>
      </c>
      <c r="H4980" t="s">
        <v>135</v>
      </c>
      <c r="I4980" t="s">
        <v>136</v>
      </c>
      <c r="J4980" t="s">
        <v>137</v>
      </c>
      <c r="K4980" t="s">
        <v>138</v>
      </c>
      <c r="L4980" t="s">
        <v>13889</v>
      </c>
      <c r="M4980" t="s">
        <v>13890</v>
      </c>
      <c r="N4980" s="26">
        <v>3.966388888</v>
      </c>
      <c r="O4980">
        <v>0</v>
      </c>
      <c r="P4980">
        <v>53</v>
      </c>
      <c r="Q4980">
        <v>0</v>
      </c>
      <c r="R4980">
        <v>0</v>
      </c>
      <c r="S4980">
        <v>0</v>
      </c>
      <c r="T4980">
        <v>14</v>
      </c>
      <c r="U4980">
        <v>0</v>
      </c>
      <c r="V4980">
        <v>0</v>
      </c>
      <c r="W4980" s="26">
        <v>0</v>
      </c>
      <c r="X4980" s="26">
        <v>51.300068084542247</v>
      </c>
      <c r="Y4980" s="26">
        <v>0</v>
      </c>
      <c r="Z4980" s="26">
        <v>0</v>
      </c>
      <c r="AA4980" s="26">
        <v>0</v>
      </c>
      <c r="AB4980" s="26">
        <v>55.256712648010371</v>
      </c>
      <c r="AC4980" s="26">
        <v>0</v>
      </c>
      <c r="AD4980" s="26">
        <v>0</v>
      </c>
      <c r="AE4980" s="26">
        <v>106.55678073255262</v>
      </c>
    </row>
    <row r="4981" spans="1:31" x14ac:dyDescent="0.3">
      <c r="A4981">
        <v>2772355</v>
      </c>
      <c r="B4981">
        <v>1</v>
      </c>
      <c r="C4981" t="s">
        <v>80</v>
      </c>
      <c r="D4981" t="s">
        <v>93</v>
      </c>
      <c r="E4981" t="s">
        <v>157</v>
      </c>
      <c r="F4981" t="s">
        <v>6042</v>
      </c>
      <c r="G4981" t="s">
        <v>159</v>
      </c>
      <c r="H4981" t="s">
        <v>149</v>
      </c>
      <c r="I4981" t="s">
        <v>136</v>
      </c>
      <c r="J4981" t="s">
        <v>137</v>
      </c>
      <c r="K4981" t="s">
        <v>138</v>
      </c>
      <c r="L4981" t="s">
        <v>13891</v>
      </c>
      <c r="M4981" t="s">
        <v>13892</v>
      </c>
      <c r="N4981" s="26">
        <v>0.76611111099999996</v>
      </c>
      <c r="O4981">
        <v>2</v>
      </c>
      <c r="P4981">
        <v>267</v>
      </c>
      <c r="Q4981">
        <v>37</v>
      </c>
      <c r="R4981">
        <v>34</v>
      </c>
      <c r="S4981">
        <v>5</v>
      </c>
      <c r="T4981">
        <v>40</v>
      </c>
      <c r="U4981">
        <v>0</v>
      </c>
      <c r="V4981">
        <v>0</v>
      </c>
      <c r="W4981" s="26">
        <v>0.85981189943655989</v>
      </c>
      <c r="X4981" s="26">
        <v>35.747882861236299</v>
      </c>
      <c r="Y4981" s="26">
        <v>11.316365006234953</v>
      </c>
      <c r="Z4981" s="26">
        <v>4.915130238634112</v>
      </c>
      <c r="AA4981" s="26">
        <v>8.1997182315201371</v>
      </c>
      <c r="AB4981" s="26">
        <v>20.423385911122239</v>
      </c>
      <c r="AC4981" s="26">
        <v>0</v>
      </c>
      <c r="AD4981" s="26">
        <v>0</v>
      </c>
      <c r="AE4981" s="26">
        <v>81.462294148184299</v>
      </c>
    </row>
    <row r="4982" spans="1:31" x14ac:dyDescent="0.3">
      <c r="A4982">
        <v>2772046</v>
      </c>
      <c r="B4982">
        <v>1</v>
      </c>
      <c r="C4982" t="s">
        <v>80</v>
      </c>
      <c r="D4982" t="s">
        <v>103</v>
      </c>
      <c r="E4982" t="s">
        <v>157</v>
      </c>
      <c r="F4982" t="s">
        <v>13724</v>
      </c>
      <c r="G4982" t="s">
        <v>159</v>
      </c>
      <c r="H4982" t="s">
        <v>149</v>
      </c>
      <c r="I4982" t="s">
        <v>136</v>
      </c>
      <c r="J4982" t="s">
        <v>137</v>
      </c>
      <c r="K4982" t="s">
        <v>138</v>
      </c>
      <c r="L4982" t="s">
        <v>13893</v>
      </c>
      <c r="M4982" t="s">
        <v>13894</v>
      </c>
      <c r="N4982" s="26">
        <v>1.5958333330000001</v>
      </c>
      <c r="O4982">
        <v>0</v>
      </c>
      <c r="P4982">
        <v>2</v>
      </c>
      <c r="Q4982">
        <v>7</v>
      </c>
      <c r="R4982">
        <v>11</v>
      </c>
      <c r="S4982">
        <v>23</v>
      </c>
      <c r="T4982">
        <v>19</v>
      </c>
      <c r="U4982">
        <v>35</v>
      </c>
      <c r="V4982">
        <v>6</v>
      </c>
      <c r="W4982" s="26">
        <v>0</v>
      </c>
      <c r="X4982" s="26">
        <v>0</v>
      </c>
      <c r="Y4982" s="26">
        <v>21.521408843719055</v>
      </c>
      <c r="Z4982" s="26">
        <v>14.053040604265284</v>
      </c>
      <c r="AA4982" s="26">
        <v>782.28613740593516</v>
      </c>
      <c r="AB4982" s="26">
        <v>53.262373170564452</v>
      </c>
      <c r="AC4982" s="26">
        <v>8239.1563228686427</v>
      </c>
      <c r="AD4982" s="26">
        <v>442.47256070462663</v>
      </c>
      <c r="AE4982" s="26">
        <v>9552.7518435977545</v>
      </c>
    </row>
    <row r="4983" spans="1:31" x14ac:dyDescent="0.3">
      <c r="A4983">
        <v>2772232</v>
      </c>
      <c r="B4983">
        <v>1</v>
      </c>
      <c r="C4983" t="s">
        <v>80</v>
      </c>
      <c r="D4983" t="s">
        <v>94</v>
      </c>
      <c r="E4983" t="s">
        <v>157</v>
      </c>
      <c r="F4983" t="s">
        <v>13895</v>
      </c>
      <c r="G4983" t="s">
        <v>159</v>
      </c>
      <c r="H4983" t="s">
        <v>149</v>
      </c>
      <c r="I4983" t="s">
        <v>136</v>
      </c>
      <c r="J4983" t="s">
        <v>137</v>
      </c>
      <c r="K4983" t="s">
        <v>138</v>
      </c>
      <c r="L4983" t="s">
        <v>13896</v>
      </c>
      <c r="M4983" t="s">
        <v>13897</v>
      </c>
      <c r="N4983" s="26">
        <v>2.062777777</v>
      </c>
      <c r="O4983">
        <v>0</v>
      </c>
      <c r="P4983">
        <v>0</v>
      </c>
      <c r="Q4983">
        <v>0</v>
      </c>
      <c r="R4983">
        <v>85</v>
      </c>
      <c r="S4983">
        <v>0</v>
      </c>
      <c r="T4983">
        <v>15</v>
      </c>
      <c r="U4983">
        <v>0</v>
      </c>
      <c r="V4983">
        <v>0</v>
      </c>
      <c r="W4983" s="26">
        <v>0</v>
      </c>
      <c r="X4983" s="26">
        <v>0</v>
      </c>
      <c r="Y4983" s="26">
        <v>0</v>
      </c>
      <c r="Z4983" s="26">
        <v>8.5328926785422254</v>
      </c>
      <c r="AA4983" s="26">
        <v>0</v>
      </c>
      <c r="AB4983" s="26">
        <v>7.1420749856927772</v>
      </c>
      <c r="AC4983" s="26">
        <v>0</v>
      </c>
      <c r="AD4983" s="26">
        <v>0</v>
      </c>
      <c r="AE4983" s="26">
        <v>15.674967664235002</v>
      </c>
    </row>
    <row r="4984" spans="1:31" x14ac:dyDescent="0.3">
      <c r="A4984">
        <v>2772624</v>
      </c>
      <c r="B4984">
        <v>1</v>
      </c>
      <c r="C4984" t="s">
        <v>80</v>
      </c>
      <c r="D4984" t="s">
        <v>93</v>
      </c>
      <c r="E4984" t="s">
        <v>157</v>
      </c>
      <c r="F4984" t="s">
        <v>13898</v>
      </c>
      <c r="G4984" t="s">
        <v>159</v>
      </c>
      <c r="H4984" t="s">
        <v>149</v>
      </c>
      <c r="I4984" t="s">
        <v>136</v>
      </c>
      <c r="J4984" t="s">
        <v>137</v>
      </c>
      <c r="K4984" t="s">
        <v>138</v>
      </c>
      <c r="L4984" t="s">
        <v>13899</v>
      </c>
      <c r="M4984" t="s">
        <v>13900</v>
      </c>
      <c r="N4984" s="26">
        <v>1.0280555549999999</v>
      </c>
      <c r="O4984">
        <v>0</v>
      </c>
      <c r="P4984">
        <v>4</v>
      </c>
      <c r="Q4984">
        <v>3</v>
      </c>
      <c r="R4984">
        <v>262</v>
      </c>
      <c r="S4984">
        <v>8</v>
      </c>
      <c r="T4984">
        <v>65</v>
      </c>
      <c r="U4984">
        <v>1</v>
      </c>
      <c r="V4984">
        <v>0</v>
      </c>
      <c r="W4984" s="26">
        <v>0</v>
      </c>
      <c r="X4984" s="26">
        <v>0</v>
      </c>
      <c r="Y4984" s="26">
        <v>2.9930413426888142E-2</v>
      </c>
      <c r="Z4984" s="26">
        <v>6.6205547040687431</v>
      </c>
      <c r="AA4984" s="26">
        <v>13.477157176299901</v>
      </c>
      <c r="AB4984" s="26">
        <v>4.1183584632155554</v>
      </c>
      <c r="AC4984" s="26">
        <v>57.491131495159976</v>
      </c>
      <c r="AD4984" s="26">
        <v>0</v>
      </c>
      <c r="AE4984" s="26">
        <v>81.737132252171065</v>
      </c>
    </row>
    <row r="4985" spans="1:31" x14ac:dyDescent="0.3">
      <c r="A4985">
        <v>2772375</v>
      </c>
      <c r="B4985">
        <v>1</v>
      </c>
      <c r="C4985" t="s">
        <v>80</v>
      </c>
      <c r="D4985" t="s">
        <v>82</v>
      </c>
      <c r="E4985" t="s">
        <v>170</v>
      </c>
      <c r="F4985" t="s">
        <v>13901</v>
      </c>
      <c r="G4985" t="s">
        <v>287</v>
      </c>
      <c r="H4985" t="s">
        <v>135</v>
      </c>
      <c r="I4985" t="s">
        <v>136</v>
      </c>
      <c r="J4985" t="s">
        <v>3</v>
      </c>
      <c r="K4985" t="s">
        <v>138</v>
      </c>
      <c r="L4985" t="s">
        <v>13902</v>
      </c>
      <c r="M4985" t="s">
        <v>13903</v>
      </c>
      <c r="N4985" s="26">
        <v>2.196111111</v>
      </c>
      <c r="O4985">
        <v>0</v>
      </c>
      <c r="P4985">
        <v>75</v>
      </c>
      <c r="Q4985">
        <v>0</v>
      </c>
      <c r="R4985">
        <v>0</v>
      </c>
      <c r="S4985">
        <v>0</v>
      </c>
      <c r="T4985">
        <v>2</v>
      </c>
      <c r="U4985">
        <v>0</v>
      </c>
      <c r="V4985">
        <v>0</v>
      </c>
      <c r="W4985" s="26">
        <v>0</v>
      </c>
      <c r="X4985" s="26">
        <v>38.962010423982413</v>
      </c>
      <c r="Y4985" s="26">
        <v>0</v>
      </c>
      <c r="Z4985" s="26">
        <v>0</v>
      </c>
      <c r="AA4985" s="26">
        <v>0</v>
      </c>
      <c r="AB4985" s="26">
        <v>4.3333912241004384</v>
      </c>
      <c r="AC4985" s="26">
        <v>0</v>
      </c>
      <c r="AD4985" s="26">
        <v>0</v>
      </c>
      <c r="AE4985" s="26">
        <v>43.295401648082851</v>
      </c>
    </row>
    <row r="4986" spans="1:31" x14ac:dyDescent="0.3">
      <c r="A4986">
        <v>2771983</v>
      </c>
      <c r="B4986">
        <v>1</v>
      </c>
      <c r="C4986" t="s">
        <v>80</v>
      </c>
      <c r="D4986" t="s">
        <v>97</v>
      </c>
      <c r="E4986" t="s">
        <v>132</v>
      </c>
      <c r="F4986" t="s">
        <v>13904</v>
      </c>
      <c r="G4986" t="s">
        <v>134</v>
      </c>
      <c r="H4986" t="s">
        <v>135</v>
      </c>
      <c r="I4986" t="s">
        <v>136</v>
      </c>
      <c r="J4986" t="s">
        <v>137</v>
      </c>
      <c r="K4986" t="s">
        <v>138</v>
      </c>
      <c r="L4986" t="s">
        <v>13905</v>
      </c>
      <c r="M4986" t="s">
        <v>13906</v>
      </c>
      <c r="N4986" s="26">
        <v>2.9563888880000002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1</v>
      </c>
      <c r="U4986">
        <v>0</v>
      </c>
      <c r="V4986">
        <v>0</v>
      </c>
      <c r="W4986" s="26">
        <v>0</v>
      </c>
      <c r="X4986" s="26">
        <v>0</v>
      </c>
      <c r="Y4986" s="26">
        <v>0</v>
      </c>
      <c r="Z4986" s="26">
        <v>0</v>
      </c>
      <c r="AA4986" s="26">
        <v>0</v>
      </c>
      <c r="AB4986" s="26">
        <v>5.3662182337699997</v>
      </c>
      <c r="AC4986" s="26">
        <v>0</v>
      </c>
      <c r="AD4986" s="26">
        <v>0</v>
      </c>
      <c r="AE4986" s="26">
        <v>5.3662182337699997</v>
      </c>
    </row>
    <row r="4987" spans="1:31" x14ac:dyDescent="0.3">
      <c r="A4987">
        <v>2772418</v>
      </c>
      <c r="B4987">
        <v>1</v>
      </c>
      <c r="C4987" t="s">
        <v>80</v>
      </c>
      <c r="D4987" t="s">
        <v>85</v>
      </c>
      <c r="E4987" t="s">
        <v>170</v>
      </c>
      <c r="F4987" t="s">
        <v>13907</v>
      </c>
      <c r="G4987" t="s">
        <v>287</v>
      </c>
      <c r="H4987" t="s">
        <v>135</v>
      </c>
      <c r="I4987" t="s">
        <v>136</v>
      </c>
      <c r="J4987" t="s">
        <v>3</v>
      </c>
      <c r="K4987" t="s">
        <v>138</v>
      </c>
      <c r="L4987" t="s">
        <v>13908</v>
      </c>
      <c r="M4987" t="s">
        <v>13909</v>
      </c>
      <c r="N4987" s="26">
        <v>8.0494444440000006</v>
      </c>
      <c r="O4987">
        <v>0</v>
      </c>
      <c r="P4987">
        <v>91</v>
      </c>
      <c r="Q4987">
        <v>0</v>
      </c>
      <c r="R4987">
        <v>0</v>
      </c>
      <c r="S4987">
        <v>0</v>
      </c>
      <c r="T4987">
        <v>1</v>
      </c>
      <c r="U4987">
        <v>0</v>
      </c>
      <c r="V4987">
        <v>0</v>
      </c>
      <c r="W4987" s="26">
        <v>0</v>
      </c>
      <c r="X4987" s="26">
        <v>192.95261393244468</v>
      </c>
      <c r="Y4987" s="26">
        <v>0</v>
      </c>
      <c r="Z4987" s="26">
        <v>0</v>
      </c>
      <c r="AA4987" s="26">
        <v>0</v>
      </c>
      <c r="AB4987" s="26">
        <v>9.5784009751727766</v>
      </c>
      <c r="AC4987" s="26">
        <v>0</v>
      </c>
      <c r="AD4987" s="26">
        <v>0</v>
      </c>
      <c r="AE4987" s="26">
        <v>202.53101490761745</v>
      </c>
    </row>
    <row r="4988" spans="1:31" x14ac:dyDescent="0.3">
      <c r="A4988">
        <v>2772269</v>
      </c>
      <c r="B4988">
        <v>1</v>
      </c>
      <c r="C4988" t="s">
        <v>80</v>
      </c>
      <c r="D4988" t="s">
        <v>83</v>
      </c>
      <c r="E4988" t="s">
        <v>141</v>
      </c>
      <c r="F4988" t="s">
        <v>13910</v>
      </c>
      <c r="G4988" t="s">
        <v>143</v>
      </c>
      <c r="H4988" t="s">
        <v>135</v>
      </c>
      <c r="I4988" t="s">
        <v>136</v>
      </c>
      <c r="J4988" t="s">
        <v>137</v>
      </c>
      <c r="K4988" t="s">
        <v>138</v>
      </c>
      <c r="L4988" t="s">
        <v>13911</v>
      </c>
      <c r="M4988" t="s">
        <v>13912</v>
      </c>
      <c r="N4988" s="26">
        <v>1.1488888880000001</v>
      </c>
      <c r="O4988">
        <v>0</v>
      </c>
      <c r="P4988">
        <v>954</v>
      </c>
      <c r="Q4988">
        <v>0</v>
      </c>
      <c r="R4988">
        <v>0</v>
      </c>
      <c r="S4988">
        <v>0</v>
      </c>
      <c r="T4988">
        <v>90</v>
      </c>
      <c r="U4988">
        <v>0</v>
      </c>
      <c r="V4988">
        <v>0</v>
      </c>
      <c r="W4988" s="26">
        <v>0</v>
      </c>
      <c r="X4988" s="26">
        <v>252.5629547198711</v>
      </c>
      <c r="Y4988" s="26">
        <v>0</v>
      </c>
      <c r="Z4988" s="26">
        <v>0</v>
      </c>
      <c r="AA4988" s="26">
        <v>0</v>
      </c>
      <c r="AB4988" s="26">
        <v>69.709108419618303</v>
      </c>
      <c r="AC4988" s="26">
        <v>0</v>
      </c>
      <c r="AD4988" s="26">
        <v>0</v>
      </c>
      <c r="AE4988" s="26">
        <v>322.27206313948943</v>
      </c>
    </row>
    <row r="4989" spans="1:31" x14ac:dyDescent="0.3">
      <c r="A4989">
        <v>2771987</v>
      </c>
      <c r="B4989">
        <v>2</v>
      </c>
      <c r="C4989" t="s">
        <v>80</v>
      </c>
      <c r="D4989" t="s">
        <v>88</v>
      </c>
      <c r="E4989" t="s">
        <v>146</v>
      </c>
      <c r="F4989" t="s">
        <v>13913</v>
      </c>
      <c r="G4989" t="s">
        <v>159</v>
      </c>
      <c r="H4989" t="s">
        <v>149</v>
      </c>
      <c r="I4989" t="s">
        <v>136</v>
      </c>
      <c r="J4989" t="s">
        <v>137</v>
      </c>
      <c r="K4989" t="s">
        <v>138</v>
      </c>
      <c r="L4989" t="s">
        <v>13914</v>
      </c>
      <c r="M4989" t="s">
        <v>13915</v>
      </c>
      <c r="N4989" s="26">
        <v>1.2166666660000001</v>
      </c>
      <c r="O4989">
        <v>0</v>
      </c>
      <c r="P4989">
        <v>9439</v>
      </c>
      <c r="Q4989">
        <v>0</v>
      </c>
      <c r="R4989">
        <v>0</v>
      </c>
      <c r="S4989">
        <v>0</v>
      </c>
      <c r="T4989">
        <v>447</v>
      </c>
      <c r="U4989">
        <v>0</v>
      </c>
      <c r="V4989">
        <v>0</v>
      </c>
      <c r="W4989" s="26">
        <v>0</v>
      </c>
      <c r="X4989" s="26">
        <v>2544.2732000199494</v>
      </c>
      <c r="Y4989" s="26">
        <v>0</v>
      </c>
      <c r="Z4989" s="26">
        <v>0</v>
      </c>
      <c r="AA4989" s="26">
        <v>0</v>
      </c>
      <c r="AB4989" s="26">
        <v>630.58962471590405</v>
      </c>
      <c r="AC4989" s="26">
        <v>0</v>
      </c>
      <c r="AD4989" s="26">
        <v>0</v>
      </c>
      <c r="AE4989" s="26">
        <v>3174.8628247358533</v>
      </c>
    </row>
    <row r="4990" spans="1:31" x14ac:dyDescent="0.3">
      <c r="A4990">
        <v>2772086</v>
      </c>
      <c r="B4990">
        <v>1</v>
      </c>
      <c r="C4990" t="s">
        <v>80</v>
      </c>
      <c r="D4990" t="s">
        <v>110</v>
      </c>
      <c r="E4990" t="s">
        <v>132</v>
      </c>
      <c r="F4990" t="s">
        <v>13916</v>
      </c>
      <c r="G4990" t="s">
        <v>197</v>
      </c>
      <c r="H4990" t="s">
        <v>135</v>
      </c>
      <c r="I4990" t="s">
        <v>136</v>
      </c>
      <c r="J4990" t="s">
        <v>137</v>
      </c>
      <c r="K4990" t="s">
        <v>138</v>
      </c>
      <c r="L4990" t="s">
        <v>13917</v>
      </c>
      <c r="M4990" t="s">
        <v>13918</v>
      </c>
      <c r="N4990" s="26">
        <v>1.365</v>
      </c>
      <c r="O4990">
        <v>0</v>
      </c>
      <c r="P4990">
        <v>3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 s="26">
        <v>0</v>
      </c>
      <c r="X4990" s="26">
        <v>2.0957898041100682</v>
      </c>
      <c r="Y4990" s="26">
        <v>0</v>
      </c>
      <c r="Z4990" s="26">
        <v>0</v>
      </c>
      <c r="AA4990" s="26">
        <v>0</v>
      </c>
      <c r="AB4990" s="26">
        <v>0</v>
      </c>
      <c r="AC4990" s="26">
        <v>0</v>
      </c>
      <c r="AD4990" s="26">
        <v>0</v>
      </c>
      <c r="AE4990" s="26">
        <v>2.0957898041100682</v>
      </c>
    </row>
    <row r="4991" spans="1:31" x14ac:dyDescent="0.3">
      <c r="A4991">
        <v>2772103</v>
      </c>
      <c r="B4991">
        <v>1</v>
      </c>
      <c r="C4991" t="s">
        <v>80</v>
      </c>
      <c r="D4991" t="s">
        <v>86</v>
      </c>
      <c r="E4991" t="s">
        <v>132</v>
      </c>
      <c r="F4991" t="s">
        <v>8446</v>
      </c>
      <c r="G4991" t="s">
        <v>134</v>
      </c>
      <c r="H4991" t="s">
        <v>135</v>
      </c>
      <c r="I4991" t="s">
        <v>136</v>
      </c>
      <c r="J4991" t="s">
        <v>137</v>
      </c>
      <c r="K4991" t="s">
        <v>138</v>
      </c>
      <c r="L4991" t="s">
        <v>13919</v>
      </c>
      <c r="M4991" t="s">
        <v>13920</v>
      </c>
      <c r="N4991" s="26">
        <v>1.0236111109999999</v>
      </c>
      <c r="O4991">
        <v>0</v>
      </c>
      <c r="P4991">
        <v>1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 s="26">
        <v>0</v>
      </c>
      <c r="X4991" s="26">
        <v>0.23782027829555555</v>
      </c>
      <c r="Y4991" s="26">
        <v>0</v>
      </c>
      <c r="Z4991" s="26">
        <v>0</v>
      </c>
      <c r="AA4991" s="26">
        <v>0</v>
      </c>
      <c r="AB4991" s="26">
        <v>0</v>
      </c>
      <c r="AC4991" s="26">
        <v>0</v>
      </c>
      <c r="AD4991" s="26">
        <v>0</v>
      </c>
      <c r="AE4991" s="26">
        <v>0.23782027829555555</v>
      </c>
    </row>
    <row r="4992" spans="1:31" x14ac:dyDescent="0.3">
      <c r="A4992">
        <v>2772149</v>
      </c>
      <c r="B4992">
        <v>1</v>
      </c>
      <c r="C4992" t="s">
        <v>80</v>
      </c>
      <c r="D4992" t="s">
        <v>90</v>
      </c>
      <c r="E4992" t="s">
        <v>141</v>
      </c>
      <c r="F4992" t="s">
        <v>13921</v>
      </c>
      <c r="G4992" t="s">
        <v>628</v>
      </c>
      <c r="H4992" t="s">
        <v>135</v>
      </c>
      <c r="I4992" t="s">
        <v>136</v>
      </c>
      <c r="J4992" t="s">
        <v>137</v>
      </c>
      <c r="K4992" t="s">
        <v>187</v>
      </c>
      <c r="L4992" t="s">
        <v>13922</v>
      </c>
      <c r="M4992" t="s">
        <v>13923</v>
      </c>
      <c r="N4992" s="26">
        <v>1.0152777770000001</v>
      </c>
      <c r="O4992">
        <v>0</v>
      </c>
      <c r="P4992">
        <v>254</v>
      </c>
      <c r="Q4992">
        <v>0</v>
      </c>
      <c r="R4992">
        <v>0</v>
      </c>
      <c r="S4992">
        <v>0</v>
      </c>
      <c r="T4992">
        <v>21</v>
      </c>
      <c r="U4992">
        <v>0</v>
      </c>
      <c r="V4992">
        <v>0</v>
      </c>
      <c r="W4992" s="26">
        <v>0</v>
      </c>
      <c r="X4992" s="26">
        <v>81.676475045233701</v>
      </c>
      <c r="Y4992" s="26">
        <v>0</v>
      </c>
      <c r="Z4992" s="26">
        <v>0</v>
      </c>
      <c r="AA4992" s="26">
        <v>0</v>
      </c>
      <c r="AB4992" s="26">
        <v>39.24539767122684</v>
      </c>
      <c r="AC4992" s="26">
        <v>0</v>
      </c>
      <c r="AD4992" s="26">
        <v>0</v>
      </c>
      <c r="AE4992" s="26">
        <v>120.92187271646054</v>
      </c>
    </row>
    <row r="4993" spans="1:31" x14ac:dyDescent="0.3">
      <c r="A4993">
        <v>2772378</v>
      </c>
      <c r="B4993">
        <v>1</v>
      </c>
      <c r="C4993" t="s">
        <v>81</v>
      </c>
      <c r="D4993" t="s">
        <v>120</v>
      </c>
      <c r="E4993" t="s">
        <v>146</v>
      </c>
      <c r="F4993" t="s">
        <v>13924</v>
      </c>
      <c r="G4993" t="s">
        <v>159</v>
      </c>
      <c r="H4993" t="s">
        <v>149</v>
      </c>
      <c r="I4993" t="s">
        <v>136</v>
      </c>
      <c r="J4993" t="s">
        <v>137</v>
      </c>
      <c r="K4993" t="s">
        <v>138</v>
      </c>
      <c r="L4993" t="s">
        <v>13925</v>
      </c>
      <c r="M4993" t="s">
        <v>13926</v>
      </c>
      <c r="N4993" s="26">
        <v>3.3661111109999999</v>
      </c>
      <c r="O4993">
        <v>0</v>
      </c>
      <c r="P4993">
        <v>253</v>
      </c>
      <c r="Q4993">
        <v>0</v>
      </c>
      <c r="R4993">
        <v>0</v>
      </c>
      <c r="S4993">
        <v>0</v>
      </c>
      <c r="T4993">
        <v>42</v>
      </c>
      <c r="U4993">
        <v>0</v>
      </c>
      <c r="V4993">
        <v>0</v>
      </c>
      <c r="W4993" s="26">
        <v>0</v>
      </c>
      <c r="X4993" s="26">
        <v>182.19962494248634</v>
      </c>
      <c r="Y4993" s="26">
        <v>0</v>
      </c>
      <c r="Z4993" s="26">
        <v>0</v>
      </c>
      <c r="AA4993" s="26">
        <v>0</v>
      </c>
      <c r="AB4993" s="26">
        <v>100.87986957379535</v>
      </c>
      <c r="AC4993" s="26">
        <v>0</v>
      </c>
      <c r="AD4993" s="26">
        <v>0</v>
      </c>
      <c r="AE4993" s="26">
        <v>283.07949451628167</v>
      </c>
    </row>
    <row r="4994" spans="1:31" x14ac:dyDescent="0.3">
      <c r="A4994">
        <v>2772192</v>
      </c>
      <c r="B4994">
        <v>1</v>
      </c>
      <c r="C4994" t="s">
        <v>80</v>
      </c>
      <c r="D4994" t="s">
        <v>101</v>
      </c>
      <c r="E4994" t="s">
        <v>170</v>
      </c>
      <c r="F4994" t="s">
        <v>13927</v>
      </c>
      <c r="G4994" t="s">
        <v>143</v>
      </c>
      <c r="H4994" t="s">
        <v>135</v>
      </c>
      <c r="I4994" t="s">
        <v>136</v>
      </c>
      <c r="J4994" t="s">
        <v>137</v>
      </c>
      <c r="K4994" t="s">
        <v>138</v>
      </c>
      <c r="L4994" t="s">
        <v>13928</v>
      </c>
      <c r="M4994" t="s">
        <v>13929</v>
      </c>
      <c r="N4994" s="26">
        <v>1.4225000000000001</v>
      </c>
      <c r="O4994">
        <v>0</v>
      </c>
      <c r="P4994">
        <v>75</v>
      </c>
      <c r="Q4994">
        <v>0</v>
      </c>
      <c r="R4994">
        <v>0</v>
      </c>
      <c r="S4994">
        <v>0</v>
      </c>
      <c r="T4994">
        <v>28</v>
      </c>
      <c r="U4994">
        <v>0</v>
      </c>
      <c r="V4994">
        <v>0</v>
      </c>
      <c r="W4994" s="26">
        <v>0</v>
      </c>
      <c r="X4994" s="26">
        <v>32.850080456214208</v>
      </c>
      <c r="Y4994" s="26">
        <v>0</v>
      </c>
      <c r="Z4994" s="26">
        <v>0</v>
      </c>
      <c r="AA4994" s="26">
        <v>0</v>
      </c>
      <c r="AB4994" s="26">
        <v>68.693906643500711</v>
      </c>
      <c r="AC4994" s="26">
        <v>0</v>
      </c>
      <c r="AD4994" s="26">
        <v>0</v>
      </c>
      <c r="AE4994" s="26">
        <v>101.54398709971491</v>
      </c>
    </row>
    <row r="4995" spans="1:31" x14ac:dyDescent="0.3">
      <c r="A4995">
        <v>2772335</v>
      </c>
      <c r="B4995">
        <v>1</v>
      </c>
      <c r="C4995" t="s">
        <v>80</v>
      </c>
      <c r="D4995" t="s">
        <v>101</v>
      </c>
      <c r="E4995" t="s">
        <v>152</v>
      </c>
      <c r="F4995" t="s">
        <v>13930</v>
      </c>
      <c r="G4995" t="s">
        <v>159</v>
      </c>
      <c r="H4995" t="s">
        <v>149</v>
      </c>
      <c r="I4995" t="s">
        <v>136</v>
      </c>
      <c r="J4995" t="s">
        <v>137</v>
      </c>
      <c r="K4995" t="s">
        <v>138</v>
      </c>
      <c r="L4995" t="s">
        <v>13931</v>
      </c>
      <c r="M4995" t="s">
        <v>13932</v>
      </c>
      <c r="N4995" s="26">
        <v>0.13305555499999999</v>
      </c>
      <c r="O4995">
        <v>19</v>
      </c>
      <c r="P4995">
        <v>5015</v>
      </c>
      <c r="Q4995">
        <v>19</v>
      </c>
      <c r="R4995">
        <v>140</v>
      </c>
      <c r="S4995">
        <v>36</v>
      </c>
      <c r="T4995">
        <v>541</v>
      </c>
      <c r="U4995">
        <v>5</v>
      </c>
      <c r="V4995">
        <v>1</v>
      </c>
      <c r="W4995" s="26">
        <v>0.58737219931817186</v>
      </c>
      <c r="X4995" s="26">
        <v>195.37483319329013</v>
      </c>
      <c r="Y4995" s="26">
        <v>17.597975657469672</v>
      </c>
      <c r="Z4995" s="26">
        <v>3.8696526038541563</v>
      </c>
      <c r="AA4995" s="26">
        <v>66.81196888496028</v>
      </c>
      <c r="AB4995" s="26">
        <v>86.049799971655887</v>
      </c>
      <c r="AC4995" s="26">
        <v>29.46213799388731</v>
      </c>
      <c r="AD4995" s="26">
        <v>0</v>
      </c>
      <c r="AE4995" s="26">
        <v>399.7537405044356</v>
      </c>
    </row>
    <row r="4996" spans="1:31" x14ac:dyDescent="0.3">
      <c r="A4996">
        <v>2772478</v>
      </c>
      <c r="B4996">
        <v>1</v>
      </c>
      <c r="C4996" t="s">
        <v>80</v>
      </c>
      <c r="D4996" t="s">
        <v>85</v>
      </c>
      <c r="E4996" t="s">
        <v>132</v>
      </c>
      <c r="F4996" t="s">
        <v>13933</v>
      </c>
      <c r="G4996" t="s">
        <v>134</v>
      </c>
      <c r="H4996" t="s">
        <v>135</v>
      </c>
      <c r="I4996" t="s">
        <v>136</v>
      </c>
      <c r="J4996" t="s">
        <v>137</v>
      </c>
      <c r="K4996" t="s">
        <v>138</v>
      </c>
      <c r="L4996" t="s">
        <v>13934</v>
      </c>
      <c r="M4996" t="s">
        <v>13935</v>
      </c>
      <c r="N4996" s="26">
        <v>3.215833333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1</v>
      </c>
      <c r="U4996">
        <v>0</v>
      </c>
      <c r="V4996">
        <v>0</v>
      </c>
      <c r="W4996" s="26">
        <v>0</v>
      </c>
      <c r="X4996" s="26">
        <v>0</v>
      </c>
      <c r="Y4996" s="26">
        <v>0</v>
      </c>
      <c r="Z4996" s="26">
        <v>0</v>
      </c>
      <c r="AA4996" s="26">
        <v>0</v>
      </c>
      <c r="AB4996" s="26">
        <v>0</v>
      </c>
      <c r="AC4996" s="26">
        <v>0</v>
      </c>
      <c r="AD4996" s="26">
        <v>0</v>
      </c>
      <c r="AE4996" s="26">
        <v>0</v>
      </c>
    </row>
    <row r="4997" spans="1:31" x14ac:dyDescent="0.3">
      <c r="A4997">
        <v>2772209</v>
      </c>
      <c r="B4997">
        <v>1</v>
      </c>
      <c r="C4997" t="s">
        <v>80</v>
      </c>
      <c r="D4997" t="s">
        <v>103</v>
      </c>
      <c r="E4997" t="s">
        <v>175</v>
      </c>
      <c r="F4997" t="s">
        <v>10807</v>
      </c>
      <c r="G4997" t="s">
        <v>159</v>
      </c>
      <c r="H4997" t="s">
        <v>149</v>
      </c>
      <c r="I4997" t="s">
        <v>136</v>
      </c>
      <c r="J4997" t="s">
        <v>137</v>
      </c>
      <c r="K4997" t="s">
        <v>138</v>
      </c>
      <c r="L4997" t="s">
        <v>13936</v>
      </c>
      <c r="M4997" t="s">
        <v>13937</v>
      </c>
      <c r="N4997" s="26">
        <v>0.47638888800000001</v>
      </c>
      <c r="O4997">
        <v>3</v>
      </c>
      <c r="P4997">
        <v>474</v>
      </c>
      <c r="Q4997">
        <v>124</v>
      </c>
      <c r="R4997">
        <v>21</v>
      </c>
      <c r="S4997">
        <v>34</v>
      </c>
      <c r="T4997">
        <v>37</v>
      </c>
      <c r="U4997">
        <v>1</v>
      </c>
      <c r="V4997">
        <v>0</v>
      </c>
      <c r="W4997" s="26">
        <v>0.52541653445586667</v>
      </c>
      <c r="X4997" s="26">
        <v>45.213532166730367</v>
      </c>
      <c r="Y4997" s="26">
        <v>73.666011845431598</v>
      </c>
      <c r="Z4997" s="26">
        <v>0.83307775477584001</v>
      </c>
      <c r="AA4997" s="26">
        <v>58.053633757022702</v>
      </c>
      <c r="AB4997" s="26">
        <v>12.916738558299178</v>
      </c>
      <c r="AC4997" s="26">
        <v>150.48030734469057</v>
      </c>
      <c r="AD4997" s="26">
        <v>0</v>
      </c>
      <c r="AE4997" s="26">
        <v>341.68871796140616</v>
      </c>
    </row>
    <row r="4998" spans="1:31" x14ac:dyDescent="0.3">
      <c r="A4998">
        <v>2772564</v>
      </c>
      <c r="B4998">
        <v>1</v>
      </c>
      <c r="C4998" t="s">
        <v>81</v>
      </c>
      <c r="D4998" t="s">
        <v>125</v>
      </c>
      <c r="E4998" t="s">
        <v>152</v>
      </c>
      <c r="F4998" t="s">
        <v>13938</v>
      </c>
      <c r="G4998" t="s">
        <v>159</v>
      </c>
      <c r="H4998" t="s">
        <v>149</v>
      </c>
      <c r="I4998" t="s">
        <v>136</v>
      </c>
      <c r="J4998" t="s">
        <v>137</v>
      </c>
      <c r="K4998" t="s">
        <v>138</v>
      </c>
      <c r="L4998" t="s">
        <v>13939</v>
      </c>
      <c r="M4998" t="s">
        <v>13940</v>
      </c>
      <c r="N4998" s="26">
        <v>3.0669444440000002</v>
      </c>
      <c r="O4998">
        <v>1</v>
      </c>
      <c r="P4998">
        <v>324</v>
      </c>
      <c r="Q4998">
        <v>54</v>
      </c>
      <c r="R4998">
        <v>114</v>
      </c>
      <c r="S4998">
        <v>5</v>
      </c>
      <c r="T4998">
        <v>31</v>
      </c>
      <c r="U4998">
        <v>1</v>
      </c>
      <c r="V4998">
        <v>0</v>
      </c>
      <c r="W4998" s="26">
        <v>0.89083415243111108</v>
      </c>
      <c r="X4998" s="26">
        <v>165.36336034078511</v>
      </c>
      <c r="Y4998" s="26">
        <v>239.21178896408242</v>
      </c>
      <c r="Z4998" s="26">
        <v>9.3891951633066633</v>
      </c>
      <c r="AA4998" s="26">
        <v>60.831402982202661</v>
      </c>
      <c r="AB4998" s="26">
        <v>33.81287120329123</v>
      </c>
      <c r="AC4998" s="26">
        <v>9.0314466882983382</v>
      </c>
      <c r="AD4998" s="26">
        <v>0</v>
      </c>
      <c r="AE4998" s="26">
        <v>518.53089949439766</v>
      </c>
    </row>
    <row r="4999" spans="1:31" x14ac:dyDescent="0.3">
      <c r="A4999">
        <v>2772066</v>
      </c>
      <c r="B4999">
        <v>1</v>
      </c>
      <c r="C4999" t="s">
        <v>80</v>
      </c>
      <c r="D4999" t="s">
        <v>101</v>
      </c>
      <c r="E4999" t="s">
        <v>170</v>
      </c>
      <c r="F4999" t="s">
        <v>13941</v>
      </c>
      <c r="G4999" t="s">
        <v>143</v>
      </c>
      <c r="H4999" t="s">
        <v>135</v>
      </c>
      <c r="I4999" t="s">
        <v>136</v>
      </c>
      <c r="J4999" t="s">
        <v>137</v>
      </c>
      <c r="K4999" t="s">
        <v>138</v>
      </c>
      <c r="L4999" t="s">
        <v>13942</v>
      </c>
      <c r="M4999" t="s">
        <v>13943</v>
      </c>
      <c r="N4999" s="26">
        <v>0.77500000000000002</v>
      </c>
      <c r="O4999">
        <v>0</v>
      </c>
      <c r="P4999">
        <v>9</v>
      </c>
      <c r="Q4999">
        <v>0</v>
      </c>
      <c r="R4999">
        <v>0</v>
      </c>
      <c r="S4999">
        <v>0</v>
      </c>
      <c r="T4999">
        <v>4</v>
      </c>
      <c r="U4999">
        <v>0</v>
      </c>
      <c r="V4999">
        <v>0</v>
      </c>
      <c r="W4999" s="26">
        <v>0</v>
      </c>
      <c r="X4999" s="26">
        <v>1.4053118958182043</v>
      </c>
      <c r="Y4999" s="26">
        <v>0</v>
      </c>
      <c r="Z4999" s="26">
        <v>0</v>
      </c>
      <c r="AA4999" s="26">
        <v>0</v>
      </c>
      <c r="AB4999" s="26">
        <v>4.264555381599167</v>
      </c>
      <c r="AC4999" s="26">
        <v>0</v>
      </c>
      <c r="AD4999" s="26">
        <v>0</v>
      </c>
      <c r="AE4999" s="26">
        <v>5.6698672774173708</v>
      </c>
    </row>
    <row r="5000" spans="1:31" x14ac:dyDescent="0.3">
      <c r="A5000">
        <v>2772315</v>
      </c>
      <c r="B5000">
        <v>1</v>
      </c>
      <c r="C5000" t="s">
        <v>80</v>
      </c>
      <c r="D5000" t="s">
        <v>95</v>
      </c>
      <c r="E5000" t="s">
        <v>157</v>
      </c>
      <c r="F5000" t="s">
        <v>13944</v>
      </c>
      <c r="G5000" t="s">
        <v>159</v>
      </c>
      <c r="H5000" t="s">
        <v>149</v>
      </c>
      <c r="I5000" t="s">
        <v>136</v>
      </c>
      <c r="J5000" t="s">
        <v>137</v>
      </c>
      <c r="K5000" t="s">
        <v>138</v>
      </c>
      <c r="L5000" t="s">
        <v>13945</v>
      </c>
      <c r="M5000" t="s">
        <v>13946</v>
      </c>
      <c r="N5000" s="26">
        <v>0.52222222200000001</v>
      </c>
      <c r="O5000">
        <v>0</v>
      </c>
      <c r="P5000">
        <v>0</v>
      </c>
      <c r="Q5000">
        <v>0</v>
      </c>
      <c r="R5000">
        <v>0</v>
      </c>
      <c r="S5000">
        <v>2</v>
      </c>
      <c r="T5000">
        <v>0</v>
      </c>
      <c r="U5000">
        <v>3</v>
      </c>
      <c r="V5000">
        <v>0</v>
      </c>
      <c r="W5000" s="26">
        <v>0</v>
      </c>
      <c r="X5000" s="26">
        <v>0</v>
      </c>
      <c r="Y5000" s="26">
        <v>0</v>
      </c>
      <c r="Z5000" s="26">
        <v>0</v>
      </c>
      <c r="AA5000" s="26">
        <v>11.12981308998561</v>
      </c>
      <c r="AB5000" s="26">
        <v>0</v>
      </c>
      <c r="AC5000" s="26">
        <v>4134.8259923398118</v>
      </c>
      <c r="AD5000" s="26">
        <v>0</v>
      </c>
      <c r="AE5000" s="26">
        <v>4145.9558054297977</v>
      </c>
    </row>
    <row r="5001" spans="1:31" x14ac:dyDescent="0.3">
      <c r="A5001">
        <v>2771980</v>
      </c>
      <c r="B5001">
        <v>1</v>
      </c>
      <c r="C5001" t="s">
        <v>80</v>
      </c>
      <c r="D5001" t="s">
        <v>83</v>
      </c>
      <c r="E5001" t="s">
        <v>146</v>
      </c>
      <c r="F5001" t="s">
        <v>13947</v>
      </c>
      <c r="G5001" t="s">
        <v>628</v>
      </c>
      <c r="H5001" t="s">
        <v>149</v>
      </c>
      <c r="I5001" t="s">
        <v>136</v>
      </c>
      <c r="J5001" t="s">
        <v>137</v>
      </c>
      <c r="K5001" t="s">
        <v>187</v>
      </c>
      <c r="L5001" t="s">
        <v>13948</v>
      </c>
      <c r="M5001" t="s">
        <v>13949</v>
      </c>
      <c r="N5001" s="26">
        <v>8.4361111110000007</v>
      </c>
      <c r="O5001">
        <v>0</v>
      </c>
      <c r="P5001">
        <v>1266</v>
      </c>
      <c r="Q5001">
        <v>0</v>
      </c>
      <c r="R5001">
        <v>0</v>
      </c>
      <c r="S5001">
        <v>0</v>
      </c>
      <c r="T5001">
        <v>109</v>
      </c>
      <c r="U5001">
        <v>0</v>
      </c>
      <c r="V5001">
        <v>4</v>
      </c>
      <c r="W5001" s="26">
        <v>0</v>
      </c>
      <c r="X5001" s="26">
        <v>2337.2261362806257</v>
      </c>
      <c r="Y5001" s="26">
        <v>0</v>
      </c>
      <c r="Z5001" s="26">
        <v>0</v>
      </c>
      <c r="AA5001" s="26">
        <v>0</v>
      </c>
      <c r="AB5001" s="26">
        <v>2438.7584179422101</v>
      </c>
      <c r="AC5001" s="26">
        <v>0</v>
      </c>
      <c r="AD5001" s="26">
        <v>1615.2099758075501</v>
      </c>
      <c r="AE5001" s="26">
        <v>6391.194530030386</v>
      </c>
    </row>
    <row r="5002" spans="1:31" x14ac:dyDescent="0.3">
      <c r="A5002">
        <v>2772272</v>
      </c>
      <c r="B5002">
        <v>1</v>
      </c>
      <c r="C5002" t="s">
        <v>80</v>
      </c>
      <c r="D5002" t="s">
        <v>82</v>
      </c>
      <c r="E5002" t="s">
        <v>132</v>
      </c>
      <c r="F5002" t="s">
        <v>13950</v>
      </c>
      <c r="G5002" t="s">
        <v>197</v>
      </c>
      <c r="H5002" t="s">
        <v>135</v>
      </c>
      <c r="I5002" t="s">
        <v>136</v>
      </c>
      <c r="J5002" t="s">
        <v>137</v>
      </c>
      <c r="K5002" t="s">
        <v>138</v>
      </c>
      <c r="L5002" t="s">
        <v>13951</v>
      </c>
      <c r="M5002" t="s">
        <v>13952</v>
      </c>
      <c r="N5002" s="26">
        <v>4.6808333329999998</v>
      </c>
      <c r="O5002">
        <v>0</v>
      </c>
      <c r="P5002">
        <v>3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 s="26">
        <v>0</v>
      </c>
      <c r="X5002" s="26">
        <v>8.5775147631758184</v>
      </c>
      <c r="Y5002" s="26">
        <v>0</v>
      </c>
      <c r="Z5002" s="26">
        <v>0</v>
      </c>
      <c r="AA5002" s="26">
        <v>0</v>
      </c>
      <c r="AB5002" s="26">
        <v>0</v>
      </c>
      <c r="AC5002" s="26">
        <v>0</v>
      </c>
      <c r="AD5002" s="26">
        <v>0</v>
      </c>
      <c r="AE5002" s="26">
        <v>8.5775147631758184</v>
      </c>
    </row>
    <row r="5003" spans="1:31" x14ac:dyDescent="0.3">
      <c r="A5003">
        <v>2772012</v>
      </c>
      <c r="B5003">
        <v>1</v>
      </c>
      <c r="C5003" t="s">
        <v>80</v>
      </c>
      <c r="D5003" t="s">
        <v>105</v>
      </c>
      <c r="E5003" t="s">
        <v>170</v>
      </c>
      <c r="F5003" t="s">
        <v>13306</v>
      </c>
      <c r="G5003" t="s">
        <v>186</v>
      </c>
      <c r="H5003" t="s">
        <v>135</v>
      </c>
      <c r="I5003" t="s">
        <v>136</v>
      </c>
      <c r="J5003" t="s">
        <v>137</v>
      </c>
      <c r="K5003" t="s">
        <v>187</v>
      </c>
      <c r="L5003" t="s">
        <v>13953</v>
      </c>
      <c r="M5003" t="s">
        <v>13954</v>
      </c>
      <c r="N5003" s="26">
        <v>4.5152777769999997</v>
      </c>
      <c r="O5003">
        <v>0</v>
      </c>
      <c r="P5003">
        <v>25</v>
      </c>
      <c r="Q5003">
        <v>0</v>
      </c>
      <c r="R5003">
        <v>2</v>
      </c>
      <c r="S5003">
        <v>0</v>
      </c>
      <c r="T5003">
        <v>3</v>
      </c>
      <c r="U5003">
        <v>0</v>
      </c>
      <c r="V5003">
        <v>0</v>
      </c>
      <c r="W5003" s="26">
        <v>0</v>
      </c>
      <c r="X5003" s="26">
        <v>17.783871481501944</v>
      </c>
      <c r="Y5003" s="26">
        <v>0</v>
      </c>
      <c r="Z5003" s="26">
        <v>1.1377299640212302</v>
      </c>
      <c r="AA5003" s="26">
        <v>0</v>
      </c>
      <c r="AB5003" s="26">
        <v>14.185450006781718</v>
      </c>
      <c r="AC5003" s="26">
        <v>0</v>
      </c>
      <c r="AD5003" s="26">
        <v>0</v>
      </c>
      <c r="AE5003" s="26">
        <v>33.107051452304887</v>
      </c>
    </row>
    <row r="5004" spans="1:31" x14ac:dyDescent="0.3">
      <c r="A5004">
        <v>2772135</v>
      </c>
      <c r="B5004">
        <v>1</v>
      </c>
      <c r="C5004" t="s">
        <v>80</v>
      </c>
      <c r="D5004" t="s">
        <v>87</v>
      </c>
      <c r="E5004" t="s">
        <v>141</v>
      </c>
      <c r="F5004" t="s">
        <v>13955</v>
      </c>
      <c r="G5004" t="s">
        <v>143</v>
      </c>
      <c r="H5004" t="s">
        <v>135</v>
      </c>
      <c r="I5004" t="s">
        <v>136</v>
      </c>
      <c r="J5004" t="s">
        <v>137</v>
      </c>
      <c r="K5004" t="s">
        <v>138</v>
      </c>
      <c r="L5004" t="s">
        <v>13956</v>
      </c>
      <c r="M5004" t="s">
        <v>13957</v>
      </c>
      <c r="N5004" s="26">
        <v>3.1858333330000002</v>
      </c>
      <c r="O5004">
        <v>0</v>
      </c>
      <c r="P5004">
        <v>208</v>
      </c>
      <c r="Q5004">
        <v>0</v>
      </c>
      <c r="R5004">
        <v>0</v>
      </c>
      <c r="S5004">
        <v>0</v>
      </c>
      <c r="T5004">
        <v>15</v>
      </c>
      <c r="U5004">
        <v>0</v>
      </c>
      <c r="V5004">
        <v>0</v>
      </c>
      <c r="W5004" s="26">
        <v>0</v>
      </c>
      <c r="X5004" s="26">
        <v>180.35056613524216</v>
      </c>
      <c r="Y5004" s="26">
        <v>0</v>
      </c>
      <c r="Z5004" s="26">
        <v>0</v>
      </c>
      <c r="AA5004" s="26">
        <v>0</v>
      </c>
      <c r="AB5004" s="26">
        <v>21.402546964328646</v>
      </c>
      <c r="AC5004" s="26">
        <v>0</v>
      </c>
      <c r="AD5004" s="26">
        <v>0</v>
      </c>
      <c r="AE5004" s="26">
        <v>201.75311309957081</v>
      </c>
    </row>
    <row r="5005" spans="1:31" x14ac:dyDescent="0.3">
      <c r="A5005">
        <v>2772530</v>
      </c>
      <c r="B5005">
        <v>1</v>
      </c>
      <c r="C5005" t="s">
        <v>80</v>
      </c>
      <c r="D5005" t="s">
        <v>90</v>
      </c>
      <c r="E5005" t="s">
        <v>132</v>
      </c>
      <c r="F5005" t="s">
        <v>13958</v>
      </c>
      <c r="G5005" t="s">
        <v>197</v>
      </c>
      <c r="H5005" t="s">
        <v>135</v>
      </c>
      <c r="I5005" t="s">
        <v>136</v>
      </c>
      <c r="J5005" t="s">
        <v>137</v>
      </c>
      <c r="K5005" t="s">
        <v>138</v>
      </c>
      <c r="L5005" t="s">
        <v>13959</v>
      </c>
      <c r="M5005" t="s">
        <v>13960</v>
      </c>
      <c r="N5005" s="26">
        <v>2.648055555</v>
      </c>
      <c r="O5005">
        <v>0</v>
      </c>
      <c r="P5005">
        <v>3</v>
      </c>
      <c r="Q5005">
        <v>0</v>
      </c>
      <c r="R5005">
        <v>0</v>
      </c>
      <c r="S5005">
        <v>0</v>
      </c>
      <c r="T5005">
        <v>1</v>
      </c>
      <c r="U5005">
        <v>0</v>
      </c>
      <c r="V5005">
        <v>0</v>
      </c>
      <c r="W5005" s="26">
        <v>0</v>
      </c>
      <c r="X5005" s="26">
        <v>3.9621115840200747</v>
      </c>
      <c r="Y5005" s="26">
        <v>0</v>
      </c>
      <c r="Z5005" s="26">
        <v>0</v>
      </c>
      <c r="AA5005" s="26">
        <v>0</v>
      </c>
      <c r="AB5005" s="26">
        <v>2.5315232518810773</v>
      </c>
      <c r="AC5005" s="26">
        <v>0</v>
      </c>
      <c r="AD5005" s="26">
        <v>0</v>
      </c>
      <c r="AE5005" s="26">
        <v>6.493634835901152</v>
      </c>
    </row>
    <row r="5006" spans="1:31" x14ac:dyDescent="0.3">
      <c r="A5006">
        <v>2771989</v>
      </c>
      <c r="B5006">
        <v>1</v>
      </c>
      <c r="C5006" t="s">
        <v>80</v>
      </c>
      <c r="D5006" t="s">
        <v>82</v>
      </c>
      <c r="E5006" t="s">
        <v>132</v>
      </c>
      <c r="F5006" t="s">
        <v>13961</v>
      </c>
      <c r="G5006" t="s">
        <v>134</v>
      </c>
      <c r="H5006" t="s">
        <v>135</v>
      </c>
      <c r="I5006" t="s">
        <v>136</v>
      </c>
      <c r="J5006" t="s">
        <v>137</v>
      </c>
      <c r="K5006" t="s">
        <v>138</v>
      </c>
      <c r="L5006" t="s">
        <v>13962</v>
      </c>
      <c r="M5006" t="s">
        <v>13963</v>
      </c>
      <c r="N5006" s="26">
        <v>0.84666666599999996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1</v>
      </c>
      <c r="U5006">
        <v>0</v>
      </c>
      <c r="V5006">
        <v>0</v>
      </c>
      <c r="W5006" s="26">
        <v>0</v>
      </c>
      <c r="X5006" s="26">
        <v>0</v>
      </c>
      <c r="Y5006" s="26">
        <v>0</v>
      </c>
      <c r="Z5006" s="26">
        <v>0</v>
      </c>
      <c r="AA5006" s="26">
        <v>0</v>
      </c>
      <c r="AB5006" s="26">
        <v>0.18315852333462476</v>
      </c>
      <c r="AC5006" s="26">
        <v>0</v>
      </c>
      <c r="AD5006" s="26">
        <v>0</v>
      </c>
      <c r="AE5006" s="26">
        <v>0.18315852333462476</v>
      </c>
    </row>
    <row r="5007" spans="1:31" x14ac:dyDescent="0.3">
      <c r="A5007">
        <v>2772653</v>
      </c>
      <c r="B5007">
        <v>1</v>
      </c>
      <c r="C5007" t="s">
        <v>80</v>
      </c>
      <c r="D5007" t="s">
        <v>94</v>
      </c>
      <c r="E5007" t="s">
        <v>132</v>
      </c>
      <c r="F5007" t="s">
        <v>13964</v>
      </c>
      <c r="G5007" t="s">
        <v>134</v>
      </c>
      <c r="H5007" t="s">
        <v>135</v>
      </c>
      <c r="I5007" t="s">
        <v>136</v>
      </c>
      <c r="J5007" t="s">
        <v>137</v>
      </c>
      <c r="K5007" t="s">
        <v>138</v>
      </c>
      <c r="L5007" t="s">
        <v>13965</v>
      </c>
      <c r="M5007" t="s">
        <v>13966</v>
      </c>
      <c r="N5007" s="26">
        <v>2.395</v>
      </c>
      <c r="O5007">
        <v>0</v>
      </c>
      <c r="P5007">
        <v>22</v>
      </c>
      <c r="Q5007">
        <v>0</v>
      </c>
      <c r="R5007">
        <v>0</v>
      </c>
      <c r="S5007">
        <v>0</v>
      </c>
      <c r="T5007">
        <v>7</v>
      </c>
      <c r="U5007">
        <v>0</v>
      </c>
      <c r="V5007">
        <v>0</v>
      </c>
      <c r="W5007" s="26">
        <v>0</v>
      </c>
      <c r="X5007" s="26">
        <v>7.9331802246208287</v>
      </c>
      <c r="Y5007" s="26">
        <v>0</v>
      </c>
      <c r="Z5007" s="26">
        <v>0</v>
      </c>
      <c r="AA5007" s="26">
        <v>0</v>
      </c>
      <c r="AB5007" s="26">
        <v>10.995310000447553</v>
      </c>
      <c r="AC5007" s="26">
        <v>0</v>
      </c>
      <c r="AD5007" s="26">
        <v>0</v>
      </c>
      <c r="AE5007" s="26">
        <v>18.92849022506838</v>
      </c>
    </row>
    <row r="5008" spans="1:31" x14ac:dyDescent="0.3">
      <c r="A5008">
        <v>2772006</v>
      </c>
      <c r="B5008">
        <v>1</v>
      </c>
      <c r="C5008" t="s">
        <v>81</v>
      </c>
      <c r="D5008" t="s">
        <v>112</v>
      </c>
      <c r="E5008" t="s">
        <v>157</v>
      </c>
      <c r="F5008" t="s">
        <v>11311</v>
      </c>
      <c r="G5008" t="s">
        <v>159</v>
      </c>
      <c r="H5008" t="s">
        <v>149</v>
      </c>
      <c r="I5008" t="s">
        <v>136</v>
      </c>
      <c r="J5008" t="s">
        <v>137</v>
      </c>
      <c r="K5008" t="s">
        <v>138</v>
      </c>
      <c r="L5008" t="s">
        <v>13967</v>
      </c>
      <c r="M5008" t="s">
        <v>13968</v>
      </c>
      <c r="N5008" s="26">
        <v>1.285833333</v>
      </c>
      <c r="O5008">
        <v>0</v>
      </c>
      <c r="P5008">
        <v>1</v>
      </c>
      <c r="Q5008">
        <v>32</v>
      </c>
      <c r="R5008">
        <v>23</v>
      </c>
      <c r="S5008">
        <v>0</v>
      </c>
      <c r="T5008">
        <v>0</v>
      </c>
      <c r="U5008">
        <v>1</v>
      </c>
      <c r="V5008">
        <v>0</v>
      </c>
      <c r="W5008" s="26">
        <v>0</v>
      </c>
      <c r="X5008" s="26">
        <v>0</v>
      </c>
      <c r="Y5008" s="26">
        <v>1.5404375775999997</v>
      </c>
      <c r="Z5008" s="26">
        <v>4.2269064946535879</v>
      </c>
      <c r="AA5008" s="26">
        <v>0</v>
      </c>
      <c r="AB5008" s="26">
        <v>0</v>
      </c>
      <c r="AC5008" s="26">
        <v>228.56982985710664</v>
      </c>
      <c r="AD5008" s="26">
        <v>0</v>
      </c>
      <c r="AE5008" s="26">
        <v>234.33717392936023</v>
      </c>
    </row>
    <row r="5009" spans="1:31" x14ac:dyDescent="0.3">
      <c r="A5009">
        <v>2772089</v>
      </c>
      <c r="B5009">
        <v>1</v>
      </c>
      <c r="C5009" t="s">
        <v>80</v>
      </c>
      <c r="D5009" t="s">
        <v>83</v>
      </c>
      <c r="E5009" t="s">
        <v>132</v>
      </c>
      <c r="F5009" t="s">
        <v>13969</v>
      </c>
      <c r="G5009" t="s">
        <v>307</v>
      </c>
      <c r="H5009" t="s">
        <v>135</v>
      </c>
      <c r="I5009" t="s">
        <v>136</v>
      </c>
      <c r="J5009" t="s">
        <v>137</v>
      </c>
      <c r="K5009" t="s">
        <v>138</v>
      </c>
      <c r="L5009" t="s">
        <v>13970</v>
      </c>
      <c r="M5009" t="s">
        <v>13971</v>
      </c>
      <c r="N5009" s="26">
        <v>1.6263888879999999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27</v>
      </c>
      <c r="U5009">
        <v>0</v>
      </c>
      <c r="V5009">
        <v>1</v>
      </c>
      <c r="W5009" s="26">
        <v>0</v>
      </c>
      <c r="X5009" s="26">
        <v>0</v>
      </c>
      <c r="Y5009" s="26">
        <v>0</v>
      </c>
      <c r="Z5009" s="26">
        <v>0</v>
      </c>
      <c r="AA5009" s="26">
        <v>0</v>
      </c>
      <c r="AB5009" s="26">
        <v>43.344284980786398</v>
      </c>
      <c r="AC5009" s="26">
        <v>0</v>
      </c>
      <c r="AD5009" s="26">
        <v>10.092158222477176</v>
      </c>
      <c r="AE5009" s="26">
        <v>53.436443203263572</v>
      </c>
    </row>
    <row r="5010" spans="1:31" x14ac:dyDescent="0.3">
      <c r="A5010">
        <v>2772636</v>
      </c>
      <c r="B5010">
        <v>1</v>
      </c>
      <c r="C5010" t="s">
        <v>80</v>
      </c>
      <c r="D5010" t="s">
        <v>96</v>
      </c>
      <c r="E5010" t="s">
        <v>141</v>
      </c>
      <c r="F5010" t="s">
        <v>13972</v>
      </c>
      <c r="G5010" t="s">
        <v>143</v>
      </c>
      <c r="H5010" t="s">
        <v>135</v>
      </c>
      <c r="I5010" t="s">
        <v>136</v>
      </c>
      <c r="J5010" t="s">
        <v>137</v>
      </c>
      <c r="K5010" t="s">
        <v>138</v>
      </c>
      <c r="L5010" t="s">
        <v>13973</v>
      </c>
      <c r="M5010" t="s">
        <v>13974</v>
      </c>
      <c r="N5010" s="26">
        <v>0.21916666600000001</v>
      </c>
      <c r="O5010">
        <v>0</v>
      </c>
      <c r="P5010">
        <v>105</v>
      </c>
      <c r="Q5010">
        <v>0</v>
      </c>
      <c r="R5010">
        <v>0</v>
      </c>
      <c r="S5010">
        <v>0</v>
      </c>
      <c r="T5010">
        <v>7</v>
      </c>
      <c r="U5010">
        <v>0</v>
      </c>
      <c r="V5010">
        <v>0</v>
      </c>
      <c r="W5010" s="26">
        <v>0</v>
      </c>
      <c r="X5010" s="26">
        <v>2.9782354229527037</v>
      </c>
      <c r="Y5010" s="26">
        <v>0</v>
      </c>
      <c r="Z5010" s="26">
        <v>0</v>
      </c>
      <c r="AA5010" s="26">
        <v>0</v>
      </c>
      <c r="AB5010" s="26">
        <v>0.88020627620214886</v>
      </c>
      <c r="AC5010" s="26">
        <v>0</v>
      </c>
      <c r="AD5010" s="26">
        <v>0</v>
      </c>
      <c r="AE5010" s="26">
        <v>3.8584416991548527</v>
      </c>
    </row>
    <row r="5011" spans="1:31" x14ac:dyDescent="0.3">
      <c r="A5011">
        <v>2772152</v>
      </c>
      <c r="B5011">
        <v>1</v>
      </c>
      <c r="C5011" t="s">
        <v>80</v>
      </c>
      <c r="D5011" t="s">
        <v>103</v>
      </c>
      <c r="E5011" t="s">
        <v>152</v>
      </c>
      <c r="F5011" t="s">
        <v>6574</v>
      </c>
      <c r="G5011" t="s">
        <v>159</v>
      </c>
      <c r="H5011" t="s">
        <v>149</v>
      </c>
      <c r="I5011" t="s">
        <v>136</v>
      </c>
      <c r="J5011" t="s">
        <v>137</v>
      </c>
      <c r="K5011" t="s">
        <v>138</v>
      </c>
      <c r="L5011" t="s">
        <v>13975</v>
      </c>
      <c r="M5011" t="s">
        <v>13837</v>
      </c>
      <c r="N5011" s="26">
        <v>4.0788888879999998</v>
      </c>
      <c r="O5011">
        <v>0</v>
      </c>
      <c r="P5011">
        <v>0</v>
      </c>
      <c r="Q5011">
        <v>0</v>
      </c>
      <c r="R5011">
        <v>0</v>
      </c>
      <c r="S5011">
        <v>7</v>
      </c>
      <c r="T5011">
        <v>2</v>
      </c>
      <c r="U5011">
        <v>18</v>
      </c>
      <c r="V5011">
        <v>2</v>
      </c>
      <c r="W5011" s="26">
        <v>0</v>
      </c>
      <c r="X5011" s="26">
        <v>0</v>
      </c>
      <c r="Y5011" s="26">
        <v>0</v>
      </c>
      <c r="Z5011" s="26">
        <v>0</v>
      </c>
      <c r="AA5011" s="26">
        <v>752.52785075714598</v>
      </c>
      <c r="AB5011" s="26">
        <v>18.92695250503747</v>
      </c>
      <c r="AC5011" s="26">
        <v>10906.958615830838</v>
      </c>
      <c r="AD5011" s="26">
        <v>610.18928615930167</v>
      </c>
      <c r="AE5011" s="26">
        <v>12288.602705252324</v>
      </c>
    </row>
    <row r="5012" spans="1:31" x14ac:dyDescent="0.3">
      <c r="A5012">
        <v>2772440</v>
      </c>
      <c r="B5012">
        <v>4</v>
      </c>
      <c r="C5012" t="s">
        <v>80</v>
      </c>
      <c r="D5012" t="s">
        <v>83</v>
      </c>
      <c r="E5012" t="s">
        <v>175</v>
      </c>
      <c r="F5012" t="s">
        <v>13976</v>
      </c>
      <c r="G5012" t="s">
        <v>1309</v>
      </c>
      <c r="H5012" t="s">
        <v>149</v>
      </c>
      <c r="I5012" t="s">
        <v>136</v>
      </c>
      <c r="J5012" t="s">
        <v>137</v>
      </c>
      <c r="K5012" t="s">
        <v>138</v>
      </c>
      <c r="L5012" t="s">
        <v>13977</v>
      </c>
      <c r="M5012" t="s">
        <v>13978</v>
      </c>
      <c r="N5012" s="26">
        <v>2.0297222220000002</v>
      </c>
      <c r="O5012">
        <v>0</v>
      </c>
      <c r="P5012">
        <v>1632</v>
      </c>
      <c r="Q5012">
        <v>0</v>
      </c>
      <c r="R5012">
        <v>0</v>
      </c>
      <c r="S5012">
        <v>0</v>
      </c>
      <c r="T5012">
        <v>27</v>
      </c>
      <c r="U5012">
        <v>0</v>
      </c>
      <c r="V5012">
        <v>0</v>
      </c>
      <c r="W5012" s="26">
        <v>0</v>
      </c>
      <c r="X5012" s="26">
        <v>945.43963510769538</v>
      </c>
      <c r="Y5012" s="26">
        <v>0</v>
      </c>
      <c r="Z5012" s="26">
        <v>0</v>
      </c>
      <c r="AA5012" s="26">
        <v>0</v>
      </c>
      <c r="AB5012" s="26">
        <v>162.18282298659793</v>
      </c>
      <c r="AC5012" s="26">
        <v>0</v>
      </c>
      <c r="AD5012" s="26">
        <v>0</v>
      </c>
      <c r="AE5012" s="26">
        <v>1107.6224580942933</v>
      </c>
    </row>
    <row r="5013" spans="1:31" x14ac:dyDescent="0.3">
      <c r="A5013">
        <v>2772052</v>
      </c>
      <c r="B5013">
        <v>1</v>
      </c>
      <c r="C5013" t="s">
        <v>81</v>
      </c>
      <c r="D5013" t="s">
        <v>112</v>
      </c>
      <c r="E5013" t="s">
        <v>146</v>
      </c>
      <c r="F5013" t="s">
        <v>13979</v>
      </c>
      <c r="G5013" t="s">
        <v>159</v>
      </c>
      <c r="H5013" t="s">
        <v>149</v>
      </c>
      <c r="I5013" t="s">
        <v>566</v>
      </c>
      <c r="J5013" t="s">
        <v>137</v>
      </c>
      <c r="K5013" t="s">
        <v>138</v>
      </c>
      <c r="L5013" t="s">
        <v>13980</v>
      </c>
      <c r="M5013" t="s">
        <v>13981</v>
      </c>
      <c r="N5013" s="26">
        <v>1.1111111E-2</v>
      </c>
      <c r="O5013">
        <v>0</v>
      </c>
      <c r="P5013">
        <v>1</v>
      </c>
      <c r="Q5013">
        <v>0</v>
      </c>
      <c r="R5013">
        <v>0</v>
      </c>
      <c r="S5013">
        <v>0</v>
      </c>
      <c r="T5013">
        <v>195</v>
      </c>
      <c r="U5013">
        <v>0</v>
      </c>
      <c r="V5013">
        <v>0</v>
      </c>
      <c r="W5013" s="26">
        <v>0</v>
      </c>
      <c r="X5013" s="26">
        <v>2.5903414666666666E-3</v>
      </c>
      <c r="Y5013" s="26">
        <v>0</v>
      </c>
      <c r="Z5013" s="26">
        <v>0</v>
      </c>
      <c r="AA5013" s="26">
        <v>0</v>
      </c>
      <c r="AB5013" s="26">
        <v>0.84501521800461821</v>
      </c>
      <c r="AC5013" s="26">
        <v>0</v>
      </c>
      <c r="AD5013" s="26">
        <v>0</v>
      </c>
      <c r="AE5013" s="26">
        <v>0.84760555947128491</v>
      </c>
    </row>
    <row r="5014" spans="1:31" x14ac:dyDescent="0.3">
      <c r="A5014">
        <v>2772444</v>
      </c>
      <c r="B5014">
        <v>1</v>
      </c>
      <c r="C5014" t="s">
        <v>80</v>
      </c>
      <c r="D5014" t="s">
        <v>104</v>
      </c>
      <c r="E5014" t="s">
        <v>132</v>
      </c>
      <c r="F5014" t="s">
        <v>13982</v>
      </c>
      <c r="G5014" t="s">
        <v>134</v>
      </c>
      <c r="H5014" t="s">
        <v>135</v>
      </c>
      <c r="I5014" t="s">
        <v>136</v>
      </c>
      <c r="J5014" t="s">
        <v>137</v>
      </c>
      <c r="K5014" t="s">
        <v>138</v>
      </c>
      <c r="L5014" t="s">
        <v>13983</v>
      </c>
      <c r="M5014" t="s">
        <v>13984</v>
      </c>
      <c r="N5014" s="26">
        <v>4.0080555550000003</v>
      </c>
      <c r="O5014">
        <v>0</v>
      </c>
      <c r="P5014">
        <v>16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 s="26">
        <v>0</v>
      </c>
      <c r="X5014" s="26">
        <v>14.362311802665499</v>
      </c>
      <c r="Y5014" s="26">
        <v>0</v>
      </c>
      <c r="Z5014" s="26">
        <v>0</v>
      </c>
      <c r="AA5014" s="26">
        <v>0</v>
      </c>
      <c r="AB5014" s="26">
        <v>0</v>
      </c>
      <c r="AC5014" s="26">
        <v>0</v>
      </c>
      <c r="AD5014" s="26">
        <v>0</v>
      </c>
      <c r="AE5014" s="26">
        <v>14.362311802665499</v>
      </c>
    </row>
    <row r="5015" spans="1:31" x14ac:dyDescent="0.3">
      <c r="A5015">
        <v>2772198</v>
      </c>
      <c r="B5015">
        <v>1</v>
      </c>
      <c r="C5015" t="s">
        <v>80</v>
      </c>
      <c r="D5015" t="s">
        <v>110</v>
      </c>
      <c r="E5015" t="s">
        <v>170</v>
      </c>
      <c r="F5015" t="s">
        <v>13985</v>
      </c>
      <c r="G5015" t="s">
        <v>303</v>
      </c>
      <c r="H5015" t="s">
        <v>135</v>
      </c>
      <c r="I5015" t="s">
        <v>136</v>
      </c>
      <c r="J5015" t="s">
        <v>137</v>
      </c>
      <c r="K5015" t="s">
        <v>138</v>
      </c>
      <c r="L5015" t="s">
        <v>13986</v>
      </c>
      <c r="M5015" t="s">
        <v>13987</v>
      </c>
      <c r="N5015" s="26">
        <v>2.698611111</v>
      </c>
      <c r="O5015">
        <v>0</v>
      </c>
      <c r="P5015">
        <v>24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 s="26">
        <v>0</v>
      </c>
      <c r="X5015" s="26">
        <v>15.759735189400063</v>
      </c>
      <c r="Y5015" s="26">
        <v>0</v>
      </c>
      <c r="Z5015" s="26">
        <v>0</v>
      </c>
      <c r="AA5015" s="26">
        <v>0</v>
      </c>
      <c r="AB5015" s="26">
        <v>0</v>
      </c>
      <c r="AC5015" s="26">
        <v>0</v>
      </c>
      <c r="AD5015" s="26">
        <v>0</v>
      </c>
      <c r="AE5015" s="26">
        <v>15.759735189400063</v>
      </c>
    </row>
    <row r="5016" spans="1:31" x14ac:dyDescent="0.3">
      <c r="A5016">
        <v>2772261</v>
      </c>
      <c r="B5016">
        <v>1</v>
      </c>
      <c r="C5016" t="s">
        <v>81</v>
      </c>
      <c r="D5016" t="s">
        <v>118</v>
      </c>
      <c r="E5016" t="s">
        <v>170</v>
      </c>
      <c r="F5016" t="s">
        <v>13988</v>
      </c>
      <c r="G5016" t="s">
        <v>143</v>
      </c>
      <c r="H5016" t="s">
        <v>135</v>
      </c>
      <c r="I5016" t="s">
        <v>136</v>
      </c>
      <c r="J5016" t="s">
        <v>137</v>
      </c>
      <c r="K5016" t="s">
        <v>138</v>
      </c>
      <c r="L5016" t="s">
        <v>13989</v>
      </c>
      <c r="M5016" t="s">
        <v>13990</v>
      </c>
      <c r="N5016" s="26">
        <v>0.70583333299999995</v>
      </c>
      <c r="O5016">
        <v>0</v>
      </c>
      <c r="P5016">
        <v>50</v>
      </c>
      <c r="Q5016">
        <v>0</v>
      </c>
      <c r="R5016">
        <v>0</v>
      </c>
      <c r="S5016">
        <v>0</v>
      </c>
      <c r="T5016">
        <v>5</v>
      </c>
      <c r="U5016">
        <v>0</v>
      </c>
      <c r="V5016">
        <v>0</v>
      </c>
      <c r="W5016" s="26">
        <v>0</v>
      </c>
      <c r="X5016" s="26">
        <v>9.2024783929475156</v>
      </c>
      <c r="Y5016" s="26">
        <v>0</v>
      </c>
      <c r="Z5016" s="26">
        <v>0</v>
      </c>
      <c r="AA5016" s="26">
        <v>0</v>
      </c>
      <c r="AB5016" s="26">
        <v>0.64680490878438057</v>
      </c>
      <c r="AC5016" s="26">
        <v>0</v>
      </c>
      <c r="AD5016" s="26">
        <v>0</v>
      </c>
      <c r="AE5016" s="26">
        <v>9.8492833017318961</v>
      </c>
    </row>
    <row r="5017" spans="1:31" x14ac:dyDescent="0.3">
      <c r="A5017">
        <v>2772281</v>
      </c>
      <c r="B5017">
        <v>1</v>
      </c>
      <c r="C5017" t="s">
        <v>80</v>
      </c>
      <c r="D5017" t="s">
        <v>106</v>
      </c>
      <c r="E5017" t="s">
        <v>132</v>
      </c>
      <c r="F5017" t="s">
        <v>13991</v>
      </c>
      <c r="G5017" t="s">
        <v>197</v>
      </c>
      <c r="H5017" t="s">
        <v>135</v>
      </c>
      <c r="I5017" t="s">
        <v>136</v>
      </c>
      <c r="J5017" t="s">
        <v>137</v>
      </c>
      <c r="K5017" t="s">
        <v>138</v>
      </c>
      <c r="L5017" t="s">
        <v>13992</v>
      </c>
      <c r="M5017" t="s">
        <v>13993</v>
      </c>
      <c r="N5017" s="26">
        <v>6.0347222220000001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1</v>
      </c>
      <c r="U5017">
        <v>0</v>
      </c>
      <c r="V5017">
        <v>0</v>
      </c>
      <c r="W5017" s="26">
        <v>0</v>
      </c>
      <c r="X5017" s="26">
        <v>0</v>
      </c>
      <c r="Y5017" s="26">
        <v>0</v>
      </c>
      <c r="Z5017" s="26">
        <v>0</v>
      </c>
      <c r="AA5017" s="26">
        <v>0</v>
      </c>
      <c r="AB5017" s="26">
        <v>0</v>
      </c>
      <c r="AC5017" s="26">
        <v>0</v>
      </c>
      <c r="AD5017" s="26">
        <v>0</v>
      </c>
      <c r="AE5017" s="26">
        <v>0</v>
      </c>
    </row>
    <row r="5018" spans="1:31" x14ac:dyDescent="0.3">
      <c r="A5018">
        <v>2772361</v>
      </c>
      <c r="B5018">
        <v>1</v>
      </c>
      <c r="C5018" t="s">
        <v>80</v>
      </c>
      <c r="D5018" t="s">
        <v>93</v>
      </c>
      <c r="E5018" t="s">
        <v>141</v>
      </c>
      <c r="F5018" t="s">
        <v>13994</v>
      </c>
      <c r="G5018" t="s">
        <v>344</v>
      </c>
      <c r="H5018" t="s">
        <v>135</v>
      </c>
      <c r="I5018" t="s">
        <v>136</v>
      </c>
      <c r="J5018" t="s">
        <v>137</v>
      </c>
      <c r="K5018" t="s">
        <v>138</v>
      </c>
      <c r="L5018" t="s">
        <v>13995</v>
      </c>
      <c r="M5018" t="s">
        <v>13996</v>
      </c>
      <c r="N5018" s="26">
        <v>2.7661111109999998</v>
      </c>
      <c r="O5018">
        <v>0</v>
      </c>
      <c r="P5018">
        <v>23</v>
      </c>
      <c r="Q5018">
        <v>0</v>
      </c>
      <c r="R5018">
        <v>12</v>
      </c>
      <c r="S5018">
        <v>0</v>
      </c>
      <c r="T5018">
        <v>0</v>
      </c>
      <c r="U5018">
        <v>0</v>
      </c>
      <c r="V5018">
        <v>0</v>
      </c>
      <c r="W5018" s="26">
        <v>0</v>
      </c>
      <c r="X5018" s="26">
        <v>14.276592591804359</v>
      </c>
      <c r="Y5018" s="26">
        <v>0</v>
      </c>
      <c r="Z5018" s="26">
        <v>8.677790269435814</v>
      </c>
      <c r="AA5018" s="26">
        <v>0</v>
      </c>
      <c r="AB5018" s="26">
        <v>0</v>
      </c>
      <c r="AC5018" s="26">
        <v>0</v>
      </c>
      <c r="AD5018" s="26">
        <v>0</v>
      </c>
      <c r="AE5018" s="26">
        <v>22.954382861240173</v>
      </c>
    </row>
    <row r="5019" spans="1:31" x14ac:dyDescent="0.3">
      <c r="A5019">
        <v>2772032</v>
      </c>
      <c r="B5019">
        <v>1</v>
      </c>
      <c r="C5019" t="s">
        <v>80</v>
      </c>
      <c r="D5019" t="s">
        <v>94</v>
      </c>
      <c r="E5019" t="s">
        <v>146</v>
      </c>
      <c r="F5019" t="s">
        <v>13997</v>
      </c>
      <c r="G5019" t="s">
        <v>628</v>
      </c>
      <c r="H5019" t="s">
        <v>149</v>
      </c>
      <c r="I5019" t="s">
        <v>136</v>
      </c>
      <c r="J5019" t="s">
        <v>137</v>
      </c>
      <c r="K5019" t="s">
        <v>187</v>
      </c>
      <c r="L5019" t="s">
        <v>13998</v>
      </c>
      <c r="M5019" t="s">
        <v>13999</v>
      </c>
      <c r="N5019" s="26">
        <v>5.5163888879999998</v>
      </c>
      <c r="O5019">
        <v>0</v>
      </c>
      <c r="P5019">
        <v>0</v>
      </c>
      <c r="Q5019">
        <v>0</v>
      </c>
      <c r="R5019">
        <v>0</v>
      </c>
      <c r="S5019">
        <v>1</v>
      </c>
      <c r="T5019">
        <v>0</v>
      </c>
      <c r="U5019">
        <v>0</v>
      </c>
      <c r="V5019">
        <v>0</v>
      </c>
      <c r="W5019" s="26">
        <v>0</v>
      </c>
      <c r="X5019" s="26">
        <v>0</v>
      </c>
      <c r="Y5019" s="26">
        <v>0</v>
      </c>
      <c r="Z5019" s="26">
        <v>0</v>
      </c>
      <c r="AA5019" s="26">
        <v>422.99932496596034</v>
      </c>
      <c r="AB5019" s="26">
        <v>0</v>
      </c>
      <c r="AC5019" s="26">
        <v>0</v>
      </c>
      <c r="AD5019" s="26">
        <v>0</v>
      </c>
      <c r="AE5019" s="26">
        <v>422.99932496596034</v>
      </c>
    </row>
    <row r="5020" spans="1:31" x14ac:dyDescent="0.3">
      <c r="A5020">
        <v>2772424</v>
      </c>
      <c r="B5020">
        <v>1</v>
      </c>
      <c r="C5020" t="s">
        <v>80</v>
      </c>
      <c r="D5020" t="s">
        <v>106</v>
      </c>
      <c r="E5020" t="s">
        <v>157</v>
      </c>
      <c r="F5020" t="s">
        <v>14000</v>
      </c>
      <c r="G5020" t="s">
        <v>159</v>
      </c>
      <c r="H5020" t="s">
        <v>149</v>
      </c>
      <c r="I5020" t="s">
        <v>136</v>
      </c>
      <c r="J5020" t="s">
        <v>137</v>
      </c>
      <c r="K5020" t="s">
        <v>138</v>
      </c>
      <c r="L5020" t="s">
        <v>14001</v>
      </c>
      <c r="M5020" t="s">
        <v>14002</v>
      </c>
      <c r="N5020" s="26">
        <v>0.124444444</v>
      </c>
      <c r="O5020">
        <v>1</v>
      </c>
      <c r="P5020">
        <v>4718</v>
      </c>
      <c r="Q5020">
        <v>331</v>
      </c>
      <c r="R5020">
        <v>935</v>
      </c>
      <c r="S5020">
        <v>71</v>
      </c>
      <c r="T5020">
        <v>982</v>
      </c>
      <c r="U5020">
        <v>1</v>
      </c>
      <c r="V5020">
        <v>0</v>
      </c>
      <c r="W5020" s="26">
        <v>3.6493928288097777E-2</v>
      </c>
      <c r="X5020" s="26">
        <v>105.73039212754692</v>
      </c>
      <c r="Y5020" s="26">
        <v>33.421859882229477</v>
      </c>
      <c r="Z5020" s="26">
        <v>39.956909730282582</v>
      </c>
      <c r="AA5020" s="26">
        <v>39.690151193679405</v>
      </c>
      <c r="AB5020" s="26">
        <v>76.843408373375567</v>
      </c>
      <c r="AC5020" s="26">
        <v>1.7985503285574718</v>
      </c>
      <c r="AD5020" s="26">
        <v>0</v>
      </c>
      <c r="AE5020" s="26">
        <v>297.47776556395957</v>
      </c>
    </row>
    <row r="5021" spans="1:31" x14ac:dyDescent="0.3">
      <c r="A5021">
        <v>2772324</v>
      </c>
      <c r="B5021">
        <v>1</v>
      </c>
      <c r="C5021" t="s">
        <v>81</v>
      </c>
      <c r="D5021" t="s">
        <v>118</v>
      </c>
      <c r="E5021" t="s">
        <v>132</v>
      </c>
      <c r="F5021" t="s">
        <v>14003</v>
      </c>
      <c r="G5021" t="s">
        <v>197</v>
      </c>
      <c r="H5021" t="s">
        <v>135</v>
      </c>
      <c r="I5021" t="s">
        <v>136</v>
      </c>
      <c r="J5021" t="s">
        <v>137</v>
      </c>
      <c r="K5021" t="s">
        <v>138</v>
      </c>
      <c r="L5021" t="s">
        <v>14004</v>
      </c>
      <c r="M5021" t="s">
        <v>14005</v>
      </c>
      <c r="N5021" s="26">
        <v>1.0758333330000001</v>
      </c>
      <c r="O5021">
        <v>0</v>
      </c>
      <c r="P5021">
        <v>9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 s="26">
        <v>0</v>
      </c>
      <c r="X5021" s="26">
        <v>1.8633962229115519</v>
      </c>
      <c r="Y5021" s="26">
        <v>0</v>
      </c>
      <c r="Z5021" s="26">
        <v>0</v>
      </c>
      <c r="AA5021" s="26">
        <v>0</v>
      </c>
      <c r="AB5021" s="26">
        <v>0</v>
      </c>
      <c r="AC5021" s="26">
        <v>0</v>
      </c>
      <c r="AD5021" s="26">
        <v>0</v>
      </c>
      <c r="AE5021" s="26">
        <v>1.8633962229115519</v>
      </c>
    </row>
    <row r="5022" spans="1:31" x14ac:dyDescent="0.3">
      <c r="A5022">
        <v>2772467</v>
      </c>
      <c r="B5022">
        <v>1</v>
      </c>
      <c r="C5022" t="s">
        <v>80</v>
      </c>
      <c r="D5022" t="s">
        <v>93</v>
      </c>
      <c r="E5022" t="s">
        <v>157</v>
      </c>
      <c r="F5022" t="s">
        <v>14006</v>
      </c>
      <c r="G5022" t="s">
        <v>159</v>
      </c>
      <c r="H5022" t="s">
        <v>149</v>
      </c>
      <c r="I5022" t="s">
        <v>136</v>
      </c>
      <c r="J5022" t="s">
        <v>137</v>
      </c>
      <c r="K5022" t="s">
        <v>138</v>
      </c>
      <c r="L5022" t="s">
        <v>14007</v>
      </c>
      <c r="M5022" t="s">
        <v>14008</v>
      </c>
      <c r="N5022" s="26">
        <v>8.9444443999999998E-2</v>
      </c>
      <c r="O5022">
        <v>0</v>
      </c>
      <c r="P5022">
        <v>434</v>
      </c>
      <c r="Q5022">
        <v>48</v>
      </c>
      <c r="R5022">
        <v>372</v>
      </c>
      <c r="S5022">
        <v>19</v>
      </c>
      <c r="T5022">
        <v>250</v>
      </c>
      <c r="U5022">
        <v>0</v>
      </c>
      <c r="V5022">
        <v>1</v>
      </c>
      <c r="W5022" s="26">
        <v>0</v>
      </c>
      <c r="X5022" s="26">
        <v>7.8470859959435506</v>
      </c>
      <c r="Y5022" s="26">
        <v>0.94397984675098057</v>
      </c>
      <c r="Z5022" s="26">
        <v>5.6306937661103191</v>
      </c>
      <c r="AA5022" s="26">
        <v>4.44647518835529</v>
      </c>
      <c r="AB5022" s="26">
        <v>14.572047576210872</v>
      </c>
      <c r="AC5022" s="26">
        <v>0</v>
      </c>
      <c r="AD5022" s="26">
        <v>0</v>
      </c>
      <c r="AE5022" s="26">
        <v>33.440282373371012</v>
      </c>
    </row>
    <row r="5023" spans="1:31" x14ac:dyDescent="0.3">
      <c r="A5023">
        <v>2772026</v>
      </c>
      <c r="B5023">
        <v>1</v>
      </c>
      <c r="C5023" t="s">
        <v>81</v>
      </c>
      <c r="D5023" t="s">
        <v>112</v>
      </c>
      <c r="E5023" t="s">
        <v>157</v>
      </c>
      <c r="F5023" t="s">
        <v>14009</v>
      </c>
      <c r="G5023" t="s">
        <v>628</v>
      </c>
      <c r="H5023" t="s">
        <v>149</v>
      </c>
      <c r="I5023" t="s">
        <v>136</v>
      </c>
      <c r="J5023" t="s">
        <v>137</v>
      </c>
      <c r="K5023" t="s">
        <v>187</v>
      </c>
      <c r="L5023" t="s">
        <v>14010</v>
      </c>
      <c r="M5023" t="s">
        <v>14011</v>
      </c>
      <c r="N5023" s="26">
        <v>3.1458333330000001</v>
      </c>
      <c r="O5023">
        <v>0</v>
      </c>
      <c r="P5023">
        <v>5174</v>
      </c>
      <c r="Q5023">
        <v>1</v>
      </c>
      <c r="R5023">
        <v>20</v>
      </c>
      <c r="S5023">
        <v>70</v>
      </c>
      <c r="T5023">
        <v>666</v>
      </c>
      <c r="U5023">
        <v>10</v>
      </c>
      <c r="V5023">
        <v>5</v>
      </c>
      <c r="W5023" s="26">
        <v>0</v>
      </c>
      <c r="X5023" s="26">
        <v>3191.9184884516362</v>
      </c>
      <c r="Y5023" s="26">
        <v>4.2218498716354889</v>
      </c>
      <c r="Z5023" s="26">
        <v>35.645206344191159</v>
      </c>
      <c r="AA5023" s="26">
        <v>821.12907368535753</v>
      </c>
      <c r="AB5023" s="26">
        <v>1744.8439795407344</v>
      </c>
      <c r="AC5023" s="26">
        <v>1930.5886305798388</v>
      </c>
      <c r="AD5023" s="26">
        <v>718.28139328780424</v>
      </c>
      <c r="AE5023" s="26">
        <v>8446.6286217611978</v>
      </c>
    </row>
    <row r="5024" spans="1:31" x14ac:dyDescent="0.3">
      <c r="A5024">
        <v>2772616</v>
      </c>
      <c r="B5024">
        <v>1</v>
      </c>
      <c r="C5024" t="s">
        <v>81</v>
      </c>
      <c r="D5024" t="s">
        <v>120</v>
      </c>
      <c r="E5024" t="s">
        <v>152</v>
      </c>
      <c r="F5024" t="s">
        <v>7084</v>
      </c>
      <c r="G5024" t="s">
        <v>159</v>
      </c>
      <c r="H5024" t="s">
        <v>149</v>
      </c>
      <c r="I5024" t="s">
        <v>136</v>
      </c>
      <c r="J5024" t="s">
        <v>137</v>
      </c>
      <c r="K5024" t="s">
        <v>138</v>
      </c>
      <c r="L5024" t="s">
        <v>14012</v>
      </c>
      <c r="M5024" t="s">
        <v>14013</v>
      </c>
      <c r="N5024" s="26">
        <v>6.1111111000000003E-2</v>
      </c>
      <c r="O5024">
        <v>1</v>
      </c>
      <c r="P5024">
        <v>324</v>
      </c>
      <c r="Q5024">
        <v>54</v>
      </c>
      <c r="R5024">
        <v>114</v>
      </c>
      <c r="S5024">
        <v>5</v>
      </c>
      <c r="T5024">
        <v>31</v>
      </c>
      <c r="U5024">
        <v>1</v>
      </c>
      <c r="V5024">
        <v>0</v>
      </c>
      <c r="W5024" s="26">
        <v>1.7451761677777778E-2</v>
      </c>
      <c r="X5024" s="26">
        <v>3.176685354086684</v>
      </c>
      <c r="Y5024" s="26">
        <v>4.3686106510233245</v>
      </c>
      <c r="Z5024" s="26">
        <v>0.16347105279999999</v>
      </c>
      <c r="AA5024" s="26">
        <v>1.127763081975921</v>
      </c>
      <c r="AB5024" s="26">
        <v>0.57808353750583341</v>
      </c>
      <c r="AC5024" s="26">
        <v>0.15321450141996168</v>
      </c>
      <c r="AD5024" s="26">
        <v>0</v>
      </c>
      <c r="AE5024" s="26">
        <v>9.5852799404895013</v>
      </c>
    </row>
    <row r="5025" spans="1:31" x14ac:dyDescent="0.3">
      <c r="A5025">
        <v>2772567</v>
      </c>
      <c r="B5025">
        <v>1</v>
      </c>
      <c r="C5025" t="s">
        <v>81</v>
      </c>
      <c r="D5025" t="s">
        <v>119</v>
      </c>
      <c r="E5025" t="s">
        <v>170</v>
      </c>
      <c r="F5025" t="s">
        <v>14014</v>
      </c>
      <c r="G5025" t="s">
        <v>143</v>
      </c>
      <c r="H5025" t="s">
        <v>135</v>
      </c>
      <c r="I5025" t="s">
        <v>136</v>
      </c>
      <c r="J5025" t="s">
        <v>137</v>
      </c>
      <c r="K5025" t="s">
        <v>138</v>
      </c>
      <c r="L5025" t="s">
        <v>14015</v>
      </c>
      <c r="M5025" t="s">
        <v>14016</v>
      </c>
      <c r="N5025" s="26">
        <v>0.79361111100000004</v>
      </c>
      <c r="O5025">
        <v>0</v>
      </c>
      <c r="P5025">
        <v>4</v>
      </c>
      <c r="Q5025">
        <v>0</v>
      </c>
      <c r="R5025">
        <v>3</v>
      </c>
      <c r="S5025">
        <v>0</v>
      </c>
      <c r="T5025">
        <v>2</v>
      </c>
      <c r="U5025">
        <v>0</v>
      </c>
      <c r="V5025">
        <v>0</v>
      </c>
      <c r="W5025" s="26">
        <v>0</v>
      </c>
      <c r="X5025" s="26">
        <v>0</v>
      </c>
      <c r="Y5025" s="26">
        <v>0</v>
      </c>
      <c r="Z5025" s="26">
        <v>0</v>
      </c>
      <c r="AA5025" s="26">
        <v>0</v>
      </c>
      <c r="AB5025" s="26">
        <v>1.0424877853497221</v>
      </c>
      <c r="AC5025" s="26">
        <v>0</v>
      </c>
      <c r="AD5025" s="26">
        <v>0</v>
      </c>
      <c r="AE5025" s="26">
        <v>1.0424877853497221</v>
      </c>
    </row>
    <row r="5026" spans="1:31" x14ac:dyDescent="0.3">
      <c r="A5026">
        <v>2772178</v>
      </c>
      <c r="B5026">
        <v>1</v>
      </c>
      <c r="C5026" t="s">
        <v>80</v>
      </c>
      <c r="D5026" t="s">
        <v>107</v>
      </c>
      <c r="E5026" t="s">
        <v>170</v>
      </c>
      <c r="F5026" t="s">
        <v>14017</v>
      </c>
      <c r="G5026" t="s">
        <v>143</v>
      </c>
      <c r="H5026" t="s">
        <v>135</v>
      </c>
      <c r="I5026" t="s">
        <v>136</v>
      </c>
      <c r="J5026" t="s">
        <v>137</v>
      </c>
      <c r="K5026" t="s">
        <v>138</v>
      </c>
      <c r="L5026" t="s">
        <v>14018</v>
      </c>
      <c r="M5026" t="s">
        <v>14019</v>
      </c>
      <c r="N5026" s="26">
        <v>0.98388888799999996</v>
      </c>
      <c r="O5026">
        <v>0</v>
      </c>
      <c r="P5026">
        <v>59</v>
      </c>
      <c r="Q5026">
        <v>0</v>
      </c>
      <c r="R5026">
        <v>0</v>
      </c>
      <c r="S5026">
        <v>0</v>
      </c>
      <c r="T5026">
        <v>11</v>
      </c>
      <c r="U5026">
        <v>0</v>
      </c>
      <c r="V5026">
        <v>0</v>
      </c>
      <c r="W5026" s="26">
        <v>0</v>
      </c>
      <c r="X5026" s="26">
        <v>9.698528458631829</v>
      </c>
      <c r="Y5026" s="26">
        <v>0</v>
      </c>
      <c r="Z5026" s="26">
        <v>0</v>
      </c>
      <c r="AA5026" s="26">
        <v>0</v>
      </c>
      <c r="AB5026" s="26">
        <v>5.678417671144202</v>
      </c>
      <c r="AC5026" s="26">
        <v>0</v>
      </c>
      <c r="AD5026" s="26">
        <v>0</v>
      </c>
      <c r="AE5026" s="26">
        <v>15.37694612977603</v>
      </c>
    </row>
    <row r="5027" spans="1:31" x14ac:dyDescent="0.3">
      <c r="A5027">
        <v>2772487</v>
      </c>
      <c r="B5027">
        <v>1</v>
      </c>
      <c r="C5027" t="s">
        <v>81</v>
      </c>
      <c r="D5027" t="s">
        <v>113</v>
      </c>
      <c r="E5027" t="s">
        <v>157</v>
      </c>
      <c r="F5027" t="s">
        <v>14020</v>
      </c>
      <c r="G5027" t="s">
        <v>159</v>
      </c>
      <c r="H5027" t="s">
        <v>149</v>
      </c>
      <c r="I5027" t="s">
        <v>136</v>
      </c>
      <c r="J5027" t="s">
        <v>137</v>
      </c>
      <c r="K5027" t="s">
        <v>138</v>
      </c>
      <c r="L5027" t="s">
        <v>13841</v>
      </c>
      <c r="M5027" t="s">
        <v>14021</v>
      </c>
      <c r="N5027" s="26">
        <v>0.81944444400000005</v>
      </c>
      <c r="O5027">
        <v>0</v>
      </c>
      <c r="P5027">
        <v>9255</v>
      </c>
      <c r="Q5027">
        <v>1</v>
      </c>
      <c r="R5027">
        <v>114</v>
      </c>
      <c r="S5027">
        <v>9</v>
      </c>
      <c r="T5027">
        <v>971</v>
      </c>
      <c r="U5027">
        <v>2</v>
      </c>
      <c r="V5027">
        <v>4</v>
      </c>
      <c r="W5027" s="26">
        <v>0</v>
      </c>
      <c r="X5027" s="26">
        <v>3038.0072659568445</v>
      </c>
      <c r="Y5027" s="26">
        <v>0.91029290976471677</v>
      </c>
      <c r="Z5027" s="26">
        <v>3.4910020300314866</v>
      </c>
      <c r="AA5027" s="26">
        <v>216.52800248938769</v>
      </c>
      <c r="AB5027" s="26">
        <v>964.16293716332973</v>
      </c>
      <c r="AC5027" s="26">
        <v>87.002945349611508</v>
      </c>
      <c r="AD5027" s="26">
        <v>44.694186459284261</v>
      </c>
      <c r="AE5027" s="26">
        <v>4354.7966323582541</v>
      </c>
    </row>
    <row r="5028" spans="1:31" x14ac:dyDescent="0.3">
      <c r="A5028">
        <v>2772009</v>
      </c>
      <c r="B5028">
        <v>1</v>
      </c>
      <c r="C5028" t="s">
        <v>80</v>
      </c>
      <c r="D5028" t="s">
        <v>108</v>
      </c>
      <c r="E5028" t="s">
        <v>146</v>
      </c>
      <c r="F5028" t="s">
        <v>14022</v>
      </c>
      <c r="G5028" t="s">
        <v>186</v>
      </c>
      <c r="H5028" t="s">
        <v>149</v>
      </c>
      <c r="I5028" t="s">
        <v>136</v>
      </c>
      <c r="J5028" t="s">
        <v>137</v>
      </c>
      <c r="K5028" t="s">
        <v>187</v>
      </c>
      <c r="L5028" t="s">
        <v>14023</v>
      </c>
      <c r="M5028" t="s">
        <v>14024</v>
      </c>
      <c r="N5028" s="26">
        <v>8.8569444439999998</v>
      </c>
      <c r="O5028">
        <v>0</v>
      </c>
      <c r="P5028">
        <v>77</v>
      </c>
      <c r="Q5028">
        <v>0</v>
      </c>
      <c r="R5028">
        <v>83</v>
      </c>
      <c r="S5028">
        <v>0</v>
      </c>
      <c r="T5028">
        <v>52</v>
      </c>
      <c r="U5028">
        <v>0</v>
      </c>
      <c r="V5028">
        <v>0</v>
      </c>
      <c r="W5028" s="26">
        <v>0</v>
      </c>
      <c r="X5028" s="26">
        <v>205.74806048443179</v>
      </c>
      <c r="Y5028" s="26">
        <v>0</v>
      </c>
      <c r="Z5028" s="26">
        <v>101.08127206632288</v>
      </c>
      <c r="AA5028" s="26">
        <v>0</v>
      </c>
      <c r="AB5028" s="26">
        <v>288.97465239799749</v>
      </c>
      <c r="AC5028" s="26">
        <v>0</v>
      </c>
      <c r="AD5028" s="26">
        <v>0</v>
      </c>
      <c r="AE5028" s="26">
        <v>595.80398494875215</v>
      </c>
    </row>
    <row r="5029" spans="1:31" x14ac:dyDescent="0.3">
      <c r="A5029">
        <v>2772195</v>
      </c>
      <c r="B5029">
        <v>1</v>
      </c>
      <c r="C5029" t="s">
        <v>80</v>
      </c>
      <c r="D5029" t="s">
        <v>100</v>
      </c>
      <c r="E5029" t="s">
        <v>170</v>
      </c>
      <c r="F5029" t="s">
        <v>14025</v>
      </c>
      <c r="G5029" t="s">
        <v>612</v>
      </c>
      <c r="H5029" t="s">
        <v>135</v>
      </c>
      <c r="I5029" t="s">
        <v>136</v>
      </c>
      <c r="J5029" t="s">
        <v>137</v>
      </c>
      <c r="K5029" t="s">
        <v>138</v>
      </c>
      <c r="L5029" t="s">
        <v>14026</v>
      </c>
      <c r="M5029" t="s">
        <v>14027</v>
      </c>
      <c r="N5029" s="26">
        <v>1.036944444</v>
      </c>
      <c r="O5029">
        <v>0</v>
      </c>
      <c r="P5029">
        <v>18</v>
      </c>
      <c r="Q5029">
        <v>0</v>
      </c>
      <c r="R5029">
        <v>2</v>
      </c>
      <c r="S5029">
        <v>0</v>
      </c>
      <c r="T5029">
        <v>0</v>
      </c>
      <c r="U5029">
        <v>0</v>
      </c>
      <c r="V5029">
        <v>0</v>
      </c>
      <c r="W5029" s="26">
        <v>0</v>
      </c>
      <c r="X5029" s="26">
        <v>5.2182930893321</v>
      </c>
      <c r="Y5029" s="26">
        <v>0</v>
      </c>
      <c r="Z5029" s="26">
        <v>9.8225369170626672E-2</v>
      </c>
      <c r="AA5029" s="26">
        <v>0</v>
      </c>
      <c r="AB5029" s="26">
        <v>0</v>
      </c>
      <c r="AC5029" s="26">
        <v>0</v>
      </c>
      <c r="AD5029" s="26">
        <v>0</v>
      </c>
      <c r="AE5029" s="26">
        <v>5.3165184585027268</v>
      </c>
    </row>
    <row r="5030" spans="1:31" x14ac:dyDescent="0.3">
      <c r="A5030">
        <v>2772301</v>
      </c>
      <c r="B5030">
        <v>1</v>
      </c>
      <c r="C5030" t="s">
        <v>80</v>
      </c>
      <c r="D5030" t="s">
        <v>110</v>
      </c>
      <c r="E5030" t="s">
        <v>141</v>
      </c>
      <c r="F5030" t="s">
        <v>14028</v>
      </c>
      <c r="G5030" t="s">
        <v>186</v>
      </c>
      <c r="H5030" t="s">
        <v>135</v>
      </c>
      <c r="I5030" t="s">
        <v>136</v>
      </c>
      <c r="J5030" t="s">
        <v>137</v>
      </c>
      <c r="K5030" t="s">
        <v>187</v>
      </c>
      <c r="L5030" t="s">
        <v>14029</v>
      </c>
      <c r="M5030" t="s">
        <v>14030</v>
      </c>
      <c r="N5030" s="26">
        <v>3.648055555</v>
      </c>
      <c r="O5030">
        <v>0</v>
      </c>
      <c r="P5030">
        <v>476</v>
      </c>
      <c r="Q5030">
        <v>0</v>
      </c>
      <c r="R5030">
        <v>0</v>
      </c>
      <c r="S5030">
        <v>0</v>
      </c>
      <c r="T5030">
        <v>92</v>
      </c>
      <c r="U5030">
        <v>0</v>
      </c>
      <c r="V5030">
        <v>0</v>
      </c>
      <c r="W5030" s="26">
        <v>0</v>
      </c>
      <c r="X5030" s="26">
        <v>452.02684662215364</v>
      </c>
      <c r="Y5030" s="26">
        <v>0</v>
      </c>
      <c r="Z5030" s="26">
        <v>0</v>
      </c>
      <c r="AA5030" s="26">
        <v>0</v>
      </c>
      <c r="AB5030" s="26">
        <v>378.13543381390491</v>
      </c>
      <c r="AC5030" s="26">
        <v>0</v>
      </c>
      <c r="AD5030" s="26">
        <v>0</v>
      </c>
      <c r="AE5030" s="26">
        <v>830.16228043605861</v>
      </c>
    </row>
    <row r="5031" spans="1:31" x14ac:dyDescent="0.3">
      <c r="A5031">
        <v>2772049</v>
      </c>
      <c r="B5031">
        <v>1</v>
      </c>
      <c r="C5031" t="s">
        <v>81</v>
      </c>
      <c r="D5031" t="s">
        <v>112</v>
      </c>
      <c r="E5031" t="s">
        <v>146</v>
      </c>
      <c r="F5031" t="s">
        <v>13979</v>
      </c>
      <c r="G5031" t="s">
        <v>159</v>
      </c>
      <c r="H5031" t="s">
        <v>149</v>
      </c>
      <c r="I5031" t="s">
        <v>566</v>
      </c>
      <c r="J5031" t="s">
        <v>137</v>
      </c>
      <c r="K5031" t="s">
        <v>138</v>
      </c>
      <c r="L5031" t="s">
        <v>14031</v>
      </c>
      <c r="M5031" t="s">
        <v>14032</v>
      </c>
      <c r="N5031" s="26">
        <v>5.0000000000000001E-3</v>
      </c>
      <c r="O5031">
        <v>0</v>
      </c>
      <c r="P5031">
        <v>1</v>
      </c>
      <c r="Q5031">
        <v>0</v>
      </c>
      <c r="R5031">
        <v>0</v>
      </c>
      <c r="S5031">
        <v>0</v>
      </c>
      <c r="T5031">
        <v>195</v>
      </c>
      <c r="U5031">
        <v>0</v>
      </c>
      <c r="V5031">
        <v>0</v>
      </c>
      <c r="W5031" s="26">
        <v>0</v>
      </c>
      <c r="X5031" s="26">
        <v>1.16565366E-3</v>
      </c>
      <c r="Y5031" s="26">
        <v>0</v>
      </c>
      <c r="Z5031" s="26">
        <v>0</v>
      </c>
      <c r="AA5031" s="26">
        <v>0</v>
      </c>
      <c r="AB5031" s="26">
        <v>0.38025684810207799</v>
      </c>
      <c r="AC5031" s="26">
        <v>0</v>
      </c>
      <c r="AD5031" s="26">
        <v>0</v>
      </c>
      <c r="AE5031" s="26">
        <v>0.38142250176207798</v>
      </c>
    </row>
    <row r="5032" spans="1:31" x14ac:dyDescent="0.3">
      <c r="A5032">
        <v>2772593</v>
      </c>
      <c r="B5032">
        <v>1</v>
      </c>
      <c r="C5032" t="s">
        <v>81</v>
      </c>
      <c r="D5032" t="s">
        <v>118</v>
      </c>
      <c r="E5032" t="s">
        <v>132</v>
      </c>
      <c r="F5032" t="s">
        <v>14033</v>
      </c>
      <c r="G5032" t="s">
        <v>307</v>
      </c>
      <c r="H5032" t="s">
        <v>135</v>
      </c>
      <c r="I5032" t="s">
        <v>136</v>
      </c>
      <c r="J5032" t="s">
        <v>137</v>
      </c>
      <c r="K5032" t="s">
        <v>138</v>
      </c>
      <c r="L5032" t="s">
        <v>14034</v>
      </c>
      <c r="M5032" t="s">
        <v>14035</v>
      </c>
      <c r="N5032" s="26">
        <v>0.86222222199999998</v>
      </c>
      <c r="O5032">
        <v>0</v>
      </c>
      <c r="P5032">
        <v>14</v>
      </c>
      <c r="Q5032">
        <v>0</v>
      </c>
      <c r="R5032">
        <v>0</v>
      </c>
      <c r="S5032">
        <v>0</v>
      </c>
      <c r="T5032">
        <v>2</v>
      </c>
      <c r="U5032">
        <v>0</v>
      </c>
      <c r="V5032">
        <v>0</v>
      </c>
      <c r="W5032" s="26">
        <v>0</v>
      </c>
      <c r="X5032" s="26">
        <v>3.0542892197588154</v>
      </c>
      <c r="Y5032" s="26">
        <v>0</v>
      </c>
      <c r="Z5032" s="26">
        <v>0</v>
      </c>
      <c r="AA5032" s="26">
        <v>0</v>
      </c>
      <c r="AB5032" s="26">
        <v>1.1609927026877223</v>
      </c>
      <c r="AC5032" s="26">
        <v>0</v>
      </c>
      <c r="AD5032" s="26">
        <v>0</v>
      </c>
      <c r="AE5032" s="26">
        <v>4.2152819224465379</v>
      </c>
    </row>
    <row r="5033" spans="1:31" x14ac:dyDescent="0.3">
      <c r="A5033">
        <v>2772072</v>
      </c>
      <c r="B5033">
        <v>1</v>
      </c>
      <c r="C5033" t="s">
        <v>80</v>
      </c>
      <c r="D5033" t="s">
        <v>82</v>
      </c>
      <c r="E5033" t="s">
        <v>170</v>
      </c>
      <c r="F5033" t="s">
        <v>14036</v>
      </c>
      <c r="G5033" t="s">
        <v>143</v>
      </c>
      <c r="H5033" t="s">
        <v>135</v>
      </c>
      <c r="I5033" t="s">
        <v>136</v>
      </c>
      <c r="J5033" t="s">
        <v>137</v>
      </c>
      <c r="K5033" t="s">
        <v>138</v>
      </c>
      <c r="L5033" t="s">
        <v>14037</v>
      </c>
      <c r="M5033" t="s">
        <v>14038</v>
      </c>
      <c r="N5033" s="26">
        <v>4.346666666</v>
      </c>
      <c r="O5033">
        <v>0</v>
      </c>
      <c r="P5033">
        <v>27</v>
      </c>
      <c r="Q5033">
        <v>0</v>
      </c>
      <c r="R5033">
        <v>0</v>
      </c>
      <c r="S5033">
        <v>0</v>
      </c>
      <c r="T5033">
        <v>1</v>
      </c>
      <c r="U5033">
        <v>0</v>
      </c>
      <c r="V5033">
        <v>0</v>
      </c>
      <c r="W5033" s="26">
        <v>0</v>
      </c>
      <c r="X5033" s="26">
        <v>21.590039911278144</v>
      </c>
      <c r="Y5033" s="26">
        <v>0</v>
      </c>
      <c r="Z5033" s="26">
        <v>0</v>
      </c>
      <c r="AA5033" s="26">
        <v>0</v>
      </c>
      <c r="AB5033" s="26">
        <v>5.7455492039106577</v>
      </c>
      <c r="AC5033" s="26">
        <v>0</v>
      </c>
      <c r="AD5033" s="26">
        <v>0</v>
      </c>
      <c r="AE5033" s="26">
        <v>27.335589115188803</v>
      </c>
    </row>
    <row r="5034" spans="1:31" x14ac:dyDescent="0.3">
      <c r="A5034">
        <v>2772215</v>
      </c>
      <c r="B5034">
        <v>1</v>
      </c>
      <c r="C5034" t="s">
        <v>80</v>
      </c>
      <c r="D5034" t="s">
        <v>90</v>
      </c>
      <c r="E5034" t="s">
        <v>132</v>
      </c>
      <c r="F5034" t="s">
        <v>14039</v>
      </c>
      <c r="G5034" t="s">
        <v>134</v>
      </c>
      <c r="H5034" t="s">
        <v>135</v>
      </c>
      <c r="I5034" t="s">
        <v>136</v>
      </c>
      <c r="J5034" t="s">
        <v>137</v>
      </c>
      <c r="K5034" t="s">
        <v>138</v>
      </c>
      <c r="L5034" t="s">
        <v>14040</v>
      </c>
      <c r="M5034" t="s">
        <v>13781</v>
      </c>
      <c r="N5034" s="26">
        <v>1.105</v>
      </c>
      <c r="O5034">
        <v>0</v>
      </c>
      <c r="P5034">
        <v>2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 s="26">
        <v>0</v>
      </c>
      <c r="X5034" s="26">
        <v>0.62458130038794468</v>
      </c>
      <c r="Y5034" s="26">
        <v>0</v>
      </c>
      <c r="Z5034" s="26">
        <v>0</v>
      </c>
      <c r="AA5034" s="26">
        <v>0</v>
      </c>
      <c r="AB5034" s="26">
        <v>0</v>
      </c>
      <c r="AC5034" s="26">
        <v>0</v>
      </c>
      <c r="AD5034" s="26">
        <v>0</v>
      </c>
      <c r="AE5034" s="26">
        <v>0.62458130038794468</v>
      </c>
    </row>
    <row r="5035" spans="1:31" x14ac:dyDescent="0.3">
      <c r="A5035">
        <v>2772401</v>
      </c>
      <c r="B5035">
        <v>1</v>
      </c>
      <c r="C5035" t="s">
        <v>80</v>
      </c>
      <c r="D5035" t="s">
        <v>108</v>
      </c>
      <c r="E5035" t="s">
        <v>152</v>
      </c>
      <c r="F5035" t="s">
        <v>14041</v>
      </c>
      <c r="G5035" t="s">
        <v>159</v>
      </c>
      <c r="H5035" t="s">
        <v>149</v>
      </c>
      <c r="I5035" t="s">
        <v>136</v>
      </c>
      <c r="J5035" t="s">
        <v>137</v>
      </c>
      <c r="K5035" t="s">
        <v>138</v>
      </c>
      <c r="L5035" t="s">
        <v>14042</v>
      </c>
      <c r="M5035" t="s">
        <v>14043</v>
      </c>
      <c r="N5035" s="26">
        <v>0.86</v>
      </c>
      <c r="O5035">
        <v>0</v>
      </c>
      <c r="P5035">
        <v>860</v>
      </c>
      <c r="Q5035">
        <v>5</v>
      </c>
      <c r="R5035">
        <v>106</v>
      </c>
      <c r="S5035">
        <v>2</v>
      </c>
      <c r="T5035">
        <v>162</v>
      </c>
      <c r="U5035">
        <v>1</v>
      </c>
      <c r="V5035">
        <v>0</v>
      </c>
      <c r="W5035" s="26">
        <v>0</v>
      </c>
      <c r="X5035" s="26">
        <v>161.8595975697113</v>
      </c>
      <c r="Y5035" s="26">
        <v>16.927197822475804</v>
      </c>
      <c r="Z5035" s="26">
        <v>11.548397141927323</v>
      </c>
      <c r="AA5035" s="26">
        <v>11.427972935351374</v>
      </c>
      <c r="AB5035" s="26">
        <v>101.64425509199747</v>
      </c>
      <c r="AC5035" s="26">
        <v>95.64751280204905</v>
      </c>
      <c r="AD5035" s="26">
        <v>0</v>
      </c>
      <c r="AE5035" s="26">
        <v>399.0549333635123</v>
      </c>
    </row>
    <row r="5036" spans="1:31" x14ac:dyDescent="0.3">
      <c r="A5036">
        <v>2772092</v>
      </c>
      <c r="B5036">
        <v>1</v>
      </c>
      <c r="C5036" t="s">
        <v>80</v>
      </c>
      <c r="D5036" t="s">
        <v>85</v>
      </c>
      <c r="E5036" t="s">
        <v>166</v>
      </c>
      <c r="F5036" t="s">
        <v>9082</v>
      </c>
      <c r="G5036" t="s">
        <v>204</v>
      </c>
      <c r="H5036" t="s">
        <v>135</v>
      </c>
      <c r="I5036" t="s">
        <v>136</v>
      </c>
      <c r="J5036" t="s">
        <v>137</v>
      </c>
      <c r="K5036" t="s">
        <v>138</v>
      </c>
      <c r="L5036" t="s">
        <v>14044</v>
      </c>
      <c r="M5036" t="s">
        <v>14045</v>
      </c>
      <c r="N5036" s="26">
        <v>1.023055555</v>
      </c>
      <c r="O5036">
        <v>0</v>
      </c>
      <c r="P5036">
        <v>28</v>
      </c>
      <c r="Q5036">
        <v>0</v>
      </c>
      <c r="R5036">
        <v>0</v>
      </c>
      <c r="S5036">
        <v>0</v>
      </c>
      <c r="T5036">
        <v>60</v>
      </c>
      <c r="U5036">
        <v>0</v>
      </c>
      <c r="V5036">
        <v>0</v>
      </c>
      <c r="W5036" s="26">
        <v>0</v>
      </c>
      <c r="X5036" s="26">
        <v>7.7912269573148398</v>
      </c>
      <c r="Y5036" s="26">
        <v>0</v>
      </c>
      <c r="Z5036" s="26">
        <v>0</v>
      </c>
      <c r="AA5036" s="26">
        <v>0</v>
      </c>
      <c r="AB5036" s="26">
        <v>44.714609944605542</v>
      </c>
      <c r="AC5036" s="26">
        <v>0</v>
      </c>
      <c r="AD5036" s="26">
        <v>0</v>
      </c>
      <c r="AE5036" s="26">
        <v>52.505836901920382</v>
      </c>
    </row>
    <row r="5037" spans="1:31" x14ac:dyDescent="0.3">
      <c r="A5037">
        <v>2772384</v>
      </c>
      <c r="B5037">
        <v>1</v>
      </c>
      <c r="C5037" t="s">
        <v>80</v>
      </c>
      <c r="D5037" t="s">
        <v>105</v>
      </c>
      <c r="E5037" t="s">
        <v>152</v>
      </c>
      <c r="F5037" t="s">
        <v>14046</v>
      </c>
      <c r="G5037" t="s">
        <v>3589</v>
      </c>
      <c r="H5037" t="s">
        <v>149</v>
      </c>
      <c r="I5037" t="s">
        <v>136</v>
      </c>
      <c r="J5037" t="s">
        <v>137</v>
      </c>
      <c r="K5037" t="s">
        <v>138</v>
      </c>
      <c r="L5037" t="s">
        <v>14047</v>
      </c>
      <c r="M5037" t="s">
        <v>14048</v>
      </c>
      <c r="N5037" s="26">
        <v>8.8561111110000006</v>
      </c>
      <c r="O5037">
        <v>1</v>
      </c>
      <c r="P5037">
        <v>4</v>
      </c>
      <c r="Q5037">
        <v>0</v>
      </c>
      <c r="R5037">
        <v>2</v>
      </c>
      <c r="S5037">
        <v>10</v>
      </c>
      <c r="T5037">
        <v>12</v>
      </c>
      <c r="U5037">
        <v>1</v>
      </c>
      <c r="V5037">
        <v>0</v>
      </c>
      <c r="W5037" s="26">
        <v>41.351935942565476</v>
      </c>
      <c r="X5037" s="26">
        <v>26.58712078132454</v>
      </c>
      <c r="Y5037" s="26">
        <v>0</v>
      </c>
      <c r="Z5037" s="26">
        <v>4.459803396917108</v>
      </c>
      <c r="AA5037" s="26">
        <v>391.12944480274297</v>
      </c>
      <c r="AB5037" s="26">
        <v>148.99626704921772</v>
      </c>
      <c r="AC5037" s="26">
        <v>3057.898166326449</v>
      </c>
      <c r="AD5037" s="26">
        <v>0</v>
      </c>
      <c r="AE5037" s="26">
        <v>3670.4227382992167</v>
      </c>
    </row>
    <row r="5038" spans="1:31" x14ac:dyDescent="0.3">
      <c r="A5038">
        <v>2771916</v>
      </c>
      <c r="B5038">
        <v>2</v>
      </c>
      <c r="C5038" t="s">
        <v>80</v>
      </c>
      <c r="D5038" t="s">
        <v>94</v>
      </c>
      <c r="E5038" t="s">
        <v>170</v>
      </c>
      <c r="F5038" t="s">
        <v>14049</v>
      </c>
      <c r="G5038" t="s">
        <v>134</v>
      </c>
      <c r="H5038" t="s">
        <v>135</v>
      </c>
      <c r="I5038" t="s">
        <v>136</v>
      </c>
      <c r="J5038" t="s">
        <v>137</v>
      </c>
      <c r="K5038" t="s">
        <v>138</v>
      </c>
      <c r="L5038" t="s">
        <v>13668</v>
      </c>
      <c r="M5038" t="s">
        <v>14050</v>
      </c>
      <c r="N5038" s="26">
        <v>1.8177777770000001</v>
      </c>
      <c r="O5038">
        <v>0</v>
      </c>
      <c r="P5038">
        <v>92</v>
      </c>
      <c r="Q5038">
        <v>0</v>
      </c>
      <c r="R5038">
        <v>0</v>
      </c>
      <c r="S5038">
        <v>0</v>
      </c>
      <c r="T5038">
        <v>15</v>
      </c>
      <c r="U5038">
        <v>0</v>
      </c>
      <c r="V5038">
        <v>0</v>
      </c>
      <c r="W5038" s="26">
        <v>0</v>
      </c>
      <c r="X5038" s="26">
        <v>31.707904108682733</v>
      </c>
      <c r="Y5038" s="26">
        <v>0</v>
      </c>
      <c r="Z5038" s="26">
        <v>0</v>
      </c>
      <c r="AA5038" s="26">
        <v>0</v>
      </c>
      <c r="AB5038" s="26">
        <v>3.8498468191121731</v>
      </c>
      <c r="AC5038" s="26">
        <v>0</v>
      </c>
      <c r="AD5038" s="26">
        <v>0</v>
      </c>
      <c r="AE5038" s="26">
        <v>35.557750927794906</v>
      </c>
    </row>
    <row r="5039" spans="1:31" x14ac:dyDescent="0.3">
      <c r="A5039">
        <v>2772278</v>
      </c>
      <c r="B5039">
        <v>1</v>
      </c>
      <c r="C5039" t="s">
        <v>80</v>
      </c>
      <c r="D5039" t="s">
        <v>105</v>
      </c>
      <c r="E5039" t="s">
        <v>175</v>
      </c>
      <c r="F5039" t="s">
        <v>14051</v>
      </c>
      <c r="G5039" t="s">
        <v>159</v>
      </c>
      <c r="H5039" t="s">
        <v>149</v>
      </c>
      <c r="I5039" t="s">
        <v>136</v>
      </c>
      <c r="J5039" t="s">
        <v>137</v>
      </c>
      <c r="K5039" t="s">
        <v>138</v>
      </c>
      <c r="L5039" t="s">
        <v>14052</v>
      </c>
      <c r="M5039" t="s">
        <v>14053</v>
      </c>
      <c r="N5039" s="26">
        <v>0.47499999999999998</v>
      </c>
      <c r="O5039">
        <v>4</v>
      </c>
      <c r="P5039">
        <v>1900</v>
      </c>
      <c r="Q5039">
        <v>6</v>
      </c>
      <c r="R5039">
        <v>4</v>
      </c>
      <c r="S5039">
        <v>32</v>
      </c>
      <c r="T5039">
        <v>324</v>
      </c>
      <c r="U5039">
        <v>14</v>
      </c>
      <c r="V5039">
        <v>22</v>
      </c>
      <c r="W5039" s="26">
        <v>5.5373357449207194</v>
      </c>
      <c r="X5039" s="26">
        <v>250.66433436708758</v>
      </c>
      <c r="Y5039" s="26">
        <v>3.70939579739668</v>
      </c>
      <c r="Z5039" s="26">
        <v>7.3573486084738002</v>
      </c>
      <c r="AA5039" s="26">
        <v>990.51155534483155</v>
      </c>
      <c r="AB5039" s="26">
        <v>374.47917814448101</v>
      </c>
      <c r="AC5039" s="26">
        <v>1353.683572945672</v>
      </c>
      <c r="AD5039" s="26">
        <v>304.63866067826626</v>
      </c>
      <c r="AE5039" s="26">
        <v>3290.5813816311293</v>
      </c>
    </row>
    <row r="5040" spans="1:31" x14ac:dyDescent="0.3">
      <c r="A5040">
        <v>2772613</v>
      </c>
      <c r="B5040">
        <v>1</v>
      </c>
      <c r="C5040" t="s">
        <v>80</v>
      </c>
      <c r="D5040" t="s">
        <v>103</v>
      </c>
      <c r="E5040" t="s">
        <v>157</v>
      </c>
      <c r="F5040" t="s">
        <v>13743</v>
      </c>
      <c r="G5040" t="s">
        <v>159</v>
      </c>
      <c r="H5040" t="s">
        <v>149</v>
      </c>
      <c r="I5040" t="s">
        <v>136</v>
      </c>
      <c r="J5040" t="s">
        <v>137</v>
      </c>
      <c r="K5040" t="s">
        <v>138</v>
      </c>
      <c r="L5040" t="s">
        <v>14054</v>
      </c>
      <c r="M5040" t="s">
        <v>14055</v>
      </c>
      <c r="N5040" s="26">
        <v>0.56666666600000004</v>
      </c>
      <c r="O5040">
        <v>0</v>
      </c>
      <c r="P5040">
        <v>2</v>
      </c>
      <c r="Q5040">
        <v>7</v>
      </c>
      <c r="R5040">
        <v>11</v>
      </c>
      <c r="S5040">
        <v>23</v>
      </c>
      <c r="T5040">
        <v>19</v>
      </c>
      <c r="U5040">
        <v>35</v>
      </c>
      <c r="V5040">
        <v>6</v>
      </c>
      <c r="W5040" s="26">
        <v>0</v>
      </c>
      <c r="X5040" s="26">
        <v>0</v>
      </c>
      <c r="Y5040" s="26">
        <v>6.4602752549167368</v>
      </c>
      <c r="Z5040" s="26">
        <v>4.1464298739746948</v>
      </c>
      <c r="AA5040" s="26">
        <v>182.70139230656525</v>
      </c>
      <c r="AB5040" s="26">
        <v>11.606238220534312</v>
      </c>
      <c r="AC5040" s="26">
        <v>1163.9670008190503</v>
      </c>
      <c r="AD5040" s="26">
        <v>60.057641439788753</v>
      </c>
      <c r="AE5040" s="26">
        <v>1428.93897791483</v>
      </c>
    </row>
    <row r="5041" spans="1:31" x14ac:dyDescent="0.3">
      <c r="A5041">
        <v>2772582</v>
      </c>
      <c r="B5041">
        <v>1</v>
      </c>
      <c r="C5041" t="s">
        <v>80</v>
      </c>
      <c r="D5041" t="s">
        <v>110</v>
      </c>
      <c r="E5041" t="s">
        <v>132</v>
      </c>
      <c r="F5041" t="s">
        <v>14056</v>
      </c>
      <c r="G5041" t="s">
        <v>134</v>
      </c>
      <c r="H5041" t="s">
        <v>135</v>
      </c>
      <c r="I5041" t="s">
        <v>136</v>
      </c>
      <c r="J5041" t="s">
        <v>137</v>
      </c>
      <c r="K5041" t="s">
        <v>138</v>
      </c>
      <c r="L5041" t="s">
        <v>14057</v>
      </c>
      <c r="M5041" t="s">
        <v>14058</v>
      </c>
      <c r="N5041" s="26">
        <v>4.4277777770000002</v>
      </c>
      <c r="O5041">
        <v>0</v>
      </c>
      <c r="P5041">
        <v>2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 s="26">
        <v>0</v>
      </c>
      <c r="X5041" s="26">
        <v>3.3064700962282849</v>
      </c>
      <c r="Y5041" s="26">
        <v>0</v>
      </c>
      <c r="Z5041" s="26">
        <v>0</v>
      </c>
      <c r="AA5041" s="26">
        <v>0</v>
      </c>
      <c r="AB5041" s="26">
        <v>0</v>
      </c>
      <c r="AC5041" s="26">
        <v>0</v>
      </c>
      <c r="AD5041" s="26">
        <v>0</v>
      </c>
      <c r="AE5041" s="26">
        <v>3.3064700962282849</v>
      </c>
    </row>
    <row r="5042" spans="1:31" x14ac:dyDescent="0.3">
      <c r="A5042">
        <v>2772035</v>
      </c>
      <c r="B5042">
        <v>1</v>
      </c>
      <c r="C5042" t="s">
        <v>80</v>
      </c>
      <c r="D5042" t="s">
        <v>100</v>
      </c>
      <c r="E5042" t="s">
        <v>157</v>
      </c>
      <c r="F5042" t="s">
        <v>14059</v>
      </c>
      <c r="G5042" t="s">
        <v>159</v>
      </c>
      <c r="H5042" t="s">
        <v>149</v>
      </c>
      <c r="I5042" t="s">
        <v>136</v>
      </c>
      <c r="J5042" t="s">
        <v>137</v>
      </c>
      <c r="K5042" t="s">
        <v>138</v>
      </c>
      <c r="L5042" t="s">
        <v>13893</v>
      </c>
      <c r="M5042" t="s">
        <v>14060</v>
      </c>
      <c r="N5042" s="26">
        <v>0.37638888799999998</v>
      </c>
      <c r="O5042">
        <v>0</v>
      </c>
      <c r="P5042">
        <v>288</v>
      </c>
      <c r="Q5042">
        <v>0</v>
      </c>
      <c r="R5042">
        <v>23</v>
      </c>
      <c r="S5042">
        <v>11</v>
      </c>
      <c r="T5042">
        <v>247</v>
      </c>
      <c r="U5042">
        <v>3</v>
      </c>
      <c r="V5042">
        <v>23</v>
      </c>
      <c r="W5042" s="26">
        <v>0</v>
      </c>
      <c r="X5042" s="26">
        <v>30.345346326972361</v>
      </c>
      <c r="Y5042" s="26">
        <v>0</v>
      </c>
      <c r="Z5042" s="26">
        <v>3.4619308729504263</v>
      </c>
      <c r="AA5042" s="26">
        <v>67.988081110958817</v>
      </c>
      <c r="AB5042" s="26">
        <v>188.32250677478913</v>
      </c>
      <c r="AC5042" s="26">
        <v>78.514341338007227</v>
      </c>
      <c r="AD5042" s="26">
        <v>370.51180846972863</v>
      </c>
      <c r="AE5042" s="26">
        <v>739.14401489340662</v>
      </c>
    </row>
    <row r="5043" spans="1:31" x14ac:dyDescent="0.3">
      <c r="A5043">
        <v>2772367</v>
      </c>
      <c r="B5043">
        <v>1</v>
      </c>
      <c r="C5043" t="s">
        <v>80</v>
      </c>
      <c r="D5043" t="s">
        <v>103</v>
      </c>
      <c r="E5043" t="s">
        <v>152</v>
      </c>
      <c r="F5043" t="s">
        <v>7799</v>
      </c>
      <c r="G5043" t="s">
        <v>326</v>
      </c>
      <c r="H5043" t="s">
        <v>149</v>
      </c>
      <c r="I5043" t="s">
        <v>136</v>
      </c>
      <c r="J5043" t="s">
        <v>137</v>
      </c>
      <c r="K5043" t="s">
        <v>187</v>
      </c>
      <c r="L5043" t="s">
        <v>13836</v>
      </c>
      <c r="M5043" t="s">
        <v>14061</v>
      </c>
      <c r="N5043" s="26">
        <v>0.819722222</v>
      </c>
      <c r="O5043">
        <v>24</v>
      </c>
      <c r="P5043">
        <v>2734</v>
      </c>
      <c r="Q5043">
        <v>34</v>
      </c>
      <c r="R5043">
        <v>217</v>
      </c>
      <c r="S5043">
        <v>67</v>
      </c>
      <c r="T5043">
        <v>859</v>
      </c>
      <c r="U5043">
        <v>5</v>
      </c>
      <c r="V5043">
        <v>0</v>
      </c>
      <c r="W5043" s="26">
        <v>12.385497534078629</v>
      </c>
      <c r="X5043" s="26">
        <v>403.41519954932869</v>
      </c>
      <c r="Y5043" s="26">
        <v>122.79618886409433</v>
      </c>
      <c r="Z5043" s="26">
        <v>43.022312199693836</v>
      </c>
      <c r="AA5043" s="26">
        <v>371.93566743434889</v>
      </c>
      <c r="AB5043" s="26">
        <v>388.57219151473851</v>
      </c>
      <c r="AC5043" s="26">
        <v>487.53663528715714</v>
      </c>
      <c r="AD5043" s="26">
        <v>0</v>
      </c>
      <c r="AE5043" s="26">
        <v>1829.6636923834401</v>
      </c>
    </row>
    <row r="5044" spans="1:31" x14ac:dyDescent="0.3">
      <c r="A5044">
        <v>2772559</v>
      </c>
      <c r="B5044">
        <v>1</v>
      </c>
      <c r="C5044" t="s">
        <v>80</v>
      </c>
      <c r="D5044" t="s">
        <v>97</v>
      </c>
      <c r="E5044" t="s">
        <v>166</v>
      </c>
      <c r="F5044" t="s">
        <v>14062</v>
      </c>
      <c r="G5044" t="s">
        <v>204</v>
      </c>
      <c r="H5044" t="s">
        <v>135</v>
      </c>
      <c r="I5044" t="s">
        <v>136</v>
      </c>
      <c r="J5044" t="s">
        <v>137</v>
      </c>
      <c r="K5044" t="s">
        <v>138</v>
      </c>
      <c r="L5044" t="s">
        <v>14063</v>
      </c>
      <c r="M5044" t="s">
        <v>14064</v>
      </c>
      <c r="N5044" s="26">
        <v>1.8105555550000001</v>
      </c>
      <c r="O5044">
        <v>0</v>
      </c>
      <c r="P5044">
        <v>251</v>
      </c>
      <c r="Q5044">
        <v>0</v>
      </c>
      <c r="R5044">
        <v>1</v>
      </c>
      <c r="S5044">
        <v>0</v>
      </c>
      <c r="T5044">
        <v>32</v>
      </c>
      <c r="U5044">
        <v>0</v>
      </c>
      <c r="V5044">
        <v>0</v>
      </c>
      <c r="W5044" s="26">
        <v>0</v>
      </c>
      <c r="X5044" s="26">
        <v>182.81172083250948</v>
      </c>
      <c r="Y5044" s="26">
        <v>0</v>
      </c>
      <c r="Z5044" s="26">
        <v>2.281861416666528E-2</v>
      </c>
      <c r="AA5044" s="26">
        <v>0</v>
      </c>
      <c r="AB5044" s="26">
        <v>27.012629109422935</v>
      </c>
      <c r="AC5044" s="26">
        <v>0</v>
      </c>
      <c r="AD5044" s="26">
        <v>0</v>
      </c>
      <c r="AE5044" s="26">
        <v>209.84716855609906</v>
      </c>
    </row>
    <row r="5045" spans="1:31" x14ac:dyDescent="0.3">
      <c r="A5045">
        <v>2772081</v>
      </c>
      <c r="B5045">
        <v>1</v>
      </c>
      <c r="C5045" t="s">
        <v>80</v>
      </c>
      <c r="D5045" t="s">
        <v>100</v>
      </c>
      <c r="E5045" t="s">
        <v>141</v>
      </c>
      <c r="F5045" t="s">
        <v>14065</v>
      </c>
      <c r="G5045" t="s">
        <v>143</v>
      </c>
      <c r="H5045" t="s">
        <v>135</v>
      </c>
      <c r="I5045" t="s">
        <v>136</v>
      </c>
      <c r="J5045" t="s">
        <v>137</v>
      </c>
      <c r="K5045" t="s">
        <v>138</v>
      </c>
      <c r="L5045" t="s">
        <v>14066</v>
      </c>
      <c r="M5045" t="s">
        <v>14067</v>
      </c>
      <c r="N5045" s="26">
        <v>1.436666666</v>
      </c>
      <c r="O5045">
        <v>0</v>
      </c>
      <c r="P5045">
        <v>123</v>
      </c>
      <c r="Q5045">
        <v>0</v>
      </c>
      <c r="R5045">
        <v>4</v>
      </c>
      <c r="S5045">
        <v>0</v>
      </c>
      <c r="T5045">
        <v>24</v>
      </c>
      <c r="U5045">
        <v>0</v>
      </c>
      <c r="V5045">
        <v>1</v>
      </c>
      <c r="W5045" s="26">
        <v>0</v>
      </c>
      <c r="X5045" s="26">
        <v>59.054061030807787</v>
      </c>
      <c r="Y5045" s="26">
        <v>0</v>
      </c>
      <c r="Z5045" s="26">
        <v>2.9065547142426382</v>
      </c>
      <c r="AA5045" s="26">
        <v>0</v>
      </c>
      <c r="AB5045" s="26">
        <v>48.511530921009587</v>
      </c>
      <c r="AC5045" s="26">
        <v>0</v>
      </c>
      <c r="AD5045" s="26">
        <v>47.692763737480526</v>
      </c>
      <c r="AE5045" s="26">
        <v>158.16491040354055</v>
      </c>
    </row>
    <row r="5046" spans="1:31" x14ac:dyDescent="0.3">
      <c r="A5046">
        <v>2772041</v>
      </c>
      <c r="B5046">
        <v>1</v>
      </c>
      <c r="C5046" t="s">
        <v>80</v>
      </c>
      <c r="D5046" t="s">
        <v>104</v>
      </c>
      <c r="E5046" t="s">
        <v>132</v>
      </c>
      <c r="F5046" t="s">
        <v>14068</v>
      </c>
      <c r="G5046" t="s">
        <v>287</v>
      </c>
      <c r="H5046" t="s">
        <v>135</v>
      </c>
      <c r="I5046" t="s">
        <v>136</v>
      </c>
      <c r="J5046" t="s">
        <v>137</v>
      </c>
      <c r="K5046" t="s">
        <v>138</v>
      </c>
      <c r="L5046" t="s">
        <v>14069</v>
      </c>
      <c r="M5046" t="s">
        <v>14070</v>
      </c>
      <c r="N5046" s="26">
        <v>6.2847222220000001</v>
      </c>
      <c r="O5046">
        <v>0</v>
      </c>
      <c r="P5046">
        <v>9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 s="26">
        <v>0</v>
      </c>
      <c r="X5046" s="26">
        <v>12.867354763950004</v>
      </c>
      <c r="Y5046" s="26">
        <v>0</v>
      </c>
      <c r="Z5046" s="26">
        <v>0</v>
      </c>
      <c r="AA5046" s="26">
        <v>0</v>
      </c>
      <c r="AB5046" s="26">
        <v>0</v>
      </c>
      <c r="AC5046" s="26">
        <v>0</v>
      </c>
      <c r="AD5046" s="26">
        <v>0</v>
      </c>
      <c r="AE5046" s="26">
        <v>12.867354763950004</v>
      </c>
    </row>
    <row r="5047" spans="1:31" x14ac:dyDescent="0.3">
      <c r="A5047">
        <v>2771995</v>
      </c>
      <c r="B5047">
        <v>1</v>
      </c>
      <c r="C5047" t="s">
        <v>80</v>
      </c>
      <c r="D5047" t="s">
        <v>106</v>
      </c>
      <c r="E5047" t="s">
        <v>152</v>
      </c>
      <c r="F5047" t="s">
        <v>14071</v>
      </c>
      <c r="G5047" t="s">
        <v>159</v>
      </c>
      <c r="H5047" t="s">
        <v>149</v>
      </c>
      <c r="I5047" t="s">
        <v>136</v>
      </c>
      <c r="J5047" t="s">
        <v>137</v>
      </c>
      <c r="K5047" t="s">
        <v>138</v>
      </c>
      <c r="L5047" t="s">
        <v>14072</v>
      </c>
      <c r="M5047" t="s">
        <v>14073</v>
      </c>
      <c r="N5047" s="26">
        <v>0.61527777699999997</v>
      </c>
      <c r="O5047">
        <v>0</v>
      </c>
      <c r="P5047">
        <v>566</v>
      </c>
      <c r="Q5047">
        <v>86</v>
      </c>
      <c r="R5047">
        <v>194</v>
      </c>
      <c r="S5047">
        <v>12</v>
      </c>
      <c r="T5047">
        <v>126</v>
      </c>
      <c r="U5047">
        <v>0</v>
      </c>
      <c r="V5047">
        <v>0</v>
      </c>
      <c r="W5047" s="26">
        <v>0</v>
      </c>
      <c r="X5047" s="26">
        <v>101.16997848143193</v>
      </c>
      <c r="Y5047" s="26">
        <v>36.463728643913633</v>
      </c>
      <c r="Z5047" s="26">
        <v>60.614896227620022</v>
      </c>
      <c r="AA5047" s="26">
        <v>49.102582437267422</v>
      </c>
      <c r="AB5047" s="26">
        <v>43.506717974481681</v>
      </c>
      <c r="AC5047" s="26">
        <v>0</v>
      </c>
      <c r="AD5047" s="26">
        <v>0</v>
      </c>
      <c r="AE5047" s="26">
        <v>290.85790376471465</v>
      </c>
    </row>
    <row r="5048" spans="1:31" x14ac:dyDescent="0.3">
      <c r="A5048">
        <v>2772453</v>
      </c>
      <c r="B5048">
        <v>1</v>
      </c>
      <c r="C5048" t="s">
        <v>80</v>
      </c>
      <c r="D5048" t="s">
        <v>93</v>
      </c>
      <c r="E5048" t="s">
        <v>146</v>
      </c>
      <c r="F5048" t="s">
        <v>14074</v>
      </c>
      <c r="G5048" t="s">
        <v>143</v>
      </c>
      <c r="H5048" t="s">
        <v>149</v>
      </c>
      <c r="I5048" t="s">
        <v>136</v>
      </c>
      <c r="J5048" t="s">
        <v>137</v>
      </c>
      <c r="K5048" t="s">
        <v>138</v>
      </c>
      <c r="L5048" t="s">
        <v>14075</v>
      </c>
      <c r="M5048" t="s">
        <v>14076</v>
      </c>
      <c r="N5048" s="26">
        <v>0.14027777699999999</v>
      </c>
      <c r="O5048">
        <v>0</v>
      </c>
      <c r="P5048">
        <v>119</v>
      </c>
      <c r="Q5048">
        <v>0</v>
      </c>
      <c r="R5048">
        <v>5</v>
      </c>
      <c r="S5048">
        <v>0</v>
      </c>
      <c r="T5048">
        <v>22</v>
      </c>
      <c r="U5048">
        <v>0</v>
      </c>
      <c r="V5048">
        <v>0</v>
      </c>
      <c r="W5048" s="26">
        <v>0</v>
      </c>
      <c r="X5048" s="26">
        <v>2.7424554179239529</v>
      </c>
      <c r="Y5048" s="26">
        <v>0</v>
      </c>
      <c r="Z5048" s="26">
        <v>0.11396949549696</v>
      </c>
      <c r="AA5048" s="26">
        <v>0</v>
      </c>
      <c r="AB5048" s="26">
        <v>0.78235534231253534</v>
      </c>
      <c r="AC5048" s="26">
        <v>0</v>
      </c>
      <c r="AD5048" s="26">
        <v>0</v>
      </c>
      <c r="AE5048" s="26">
        <v>3.6387802557334483</v>
      </c>
    </row>
    <row r="5049" spans="1:31" x14ac:dyDescent="0.3">
      <c r="A5049">
        <v>2772138</v>
      </c>
      <c r="B5049">
        <v>1</v>
      </c>
      <c r="C5049" t="s">
        <v>80</v>
      </c>
      <c r="D5049" t="s">
        <v>104</v>
      </c>
      <c r="E5049" t="s">
        <v>175</v>
      </c>
      <c r="F5049" t="s">
        <v>12278</v>
      </c>
      <c r="G5049" t="s">
        <v>960</v>
      </c>
      <c r="H5049" t="s">
        <v>149</v>
      </c>
      <c r="I5049" t="s">
        <v>136</v>
      </c>
      <c r="J5049" t="s">
        <v>137</v>
      </c>
      <c r="K5049" t="s">
        <v>138</v>
      </c>
      <c r="L5049" t="s">
        <v>14077</v>
      </c>
      <c r="M5049" t="s">
        <v>14078</v>
      </c>
      <c r="N5049" s="26">
        <v>2.6105555549999999</v>
      </c>
      <c r="O5049">
        <v>13</v>
      </c>
      <c r="P5049">
        <v>19</v>
      </c>
      <c r="Q5049">
        <v>58</v>
      </c>
      <c r="R5049">
        <v>54</v>
      </c>
      <c r="S5049">
        <v>24</v>
      </c>
      <c r="T5049">
        <v>14</v>
      </c>
      <c r="U5049">
        <v>8</v>
      </c>
      <c r="V5049">
        <v>0</v>
      </c>
      <c r="W5049" s="26">
        <v>4.1266563074828788</v>
      </c>
      <c r="X5049" s="26">
        <v>2.0000619249790401</v>
      </c>
      <c r="Y5049" s="26">
        <v>61.365041090220274</v>
      </c>
      <c r="Z5049" s="26">
        <v>0.16971326032216844</v>
      </c>
      <c r="AA5049" s="26">
        <v>2111.575623287606</v>
      </c>
      <c r="AB5049" s="26">
        <v>27.265687852766696</v>
      </c>
      <c r="AC5049" s="26">
        <v>4422.6688500552909</v>
      </c>
      <c r="AD5049" s="26">
        <v>0</v>
      </c>
      <c r="AE5049" s="26">
        <v>6629.1716337786684</v>
      </c>
    </row>
    <row r="5050" spans="1:31" x14ac:dyDescent="0.3">
      <c r="A5050">
        <v>2772373</v>
      </c>
      <c r="B5050">
        <v>1</v>
      </c>
      <c r="C5050" t="s">
        <v>80</v>
      </c>
      <c r="D5050" t="s">
        <v>94</v>
      </c>
      <c r="E5050" t="s">
        <v>132</v>
      </c>
      <c r="F5050" t="s">
        <v>14079</v>
      </c>
      <c r="G5050" t="s">
        <v>134</v>
      </c>
      <c r="H5050" t="s">
        <v>135</v>
      </c>
      <c r="I5050" t="s">
        <v>136</v>
      </c>
      <c r="J5050" t="s">
        <v>137</v>
      </c>
      <c r="K5050" t="s">
        <v>138</v>
      </c>
      <c r="L5050" t="s">
        <v>14080</v>
      </c>
      <c r="M5050" t="s">
        <v>14081</v>
      </c>
      <c r="N5050" s="26">
        <v>5.3380555550000004</v>
      </c>
      <c r="O5050">
        <v>0</v>
      </c>
      <c r="P5050">
        <v>13</v>
      </c>
      <c r="Q5050">
        <v>0</v>
      </c>
      <c r="R5050">
        <v>0</v>
      </c>
      <c r="S5050">
        <v>0</v>
      </c>
      <c r="T5050">
        <v>2</v>
      </c>
      <c r="U5050">
        <v>0</v>
      </c>
      <c r="V5050">
        <v>0</v>
      </c>
      <c r="W5050" s="26">
        <v>0</v>
      </c>
      <c r="X5050" s="26">
        <v>19.797369134399272</v>
      </c>
      <c r="Y5050" s="26">
        <v>0</v>
      </c>
      <c r="Z5050" s="26">
        <v>0</v>
      </c>
      <c r="AA5050" s="26">
        <v>0</v>
      </c>
      <c r="AB5050" s="26">
        <v>29.945931037962556</v>
      </c>
      <c r="AC5050" s="26">
        <v>0</v>
      </c>
      <c r="AD5050" s="26">
        <v>0</v>
      </c>
      <c r="AE5050" s="26">
        <v>49.743300172361828</v>
      </c>
    </row>
    <row r="5051" spans="1:31" x14ac:dyDescent="0.3">
      <c r="A5051">
        <v>2772659</v>
      </c>
      <c r="B5051">
        <v>1</v>
      </c>
      <c r="C5051" t="s">
        <v>80</v>
      </c>
      <c r="D5051" t="s">
        <v>87</v>
      </c>
      <c r="E5051" t="s">
        <v>132</v>
      </c>
      <c r="F5051" t="s">
        <v>14082</v>
      </c>
      <c r="G5051" t="s">
        <v>197</v>
      </c>
      <c r="H5051" t="s">
        <v>135</v>
      </c>
      <c r="I5051" t="s">
        <v>566</v>
      </c>
      <c r="J5051" t="s">
        <v>137</v>
      </c>
      <c r="K5051" t="s">
        <v>138</v>
      </c>
      <c r="L5051" t="s">
        <v>14083</v>
      </c>
      <c r="M5051" t="s">
        <v>14084</v>
      </c>
      <c r="N5051" s="26">
        <v>1.4999999999999999E-2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5</v>
      </c>
      <c r="U5051">
        <v>0</v>
      </c>
      <c r="V5051">
        <v>0</v>
      </c>
      <c r="W5051" s="26">
        <v>0</v>
      </c>
      <c r="X5051" s="26">
        <v>0</v>
      </c>
      <c r="Y5051" s="26">
        <v>0</v>
      </c>
      <c r="Z5051" s="26">
        <v>0</v>
      </c>
      <c r="AA5051" s="26">
        <v>0</v>
      </c>
      <c r="AB5051" s="26">
        <v>3.1581173822834999E-2</v>
      </c>
      <c r="AC5051" s="26">
        <v>0</v>
      </c>
      <c r="AD5051" s="26">
        <v>0</v>
      </c>
      <c r="AE5051" s="26">
        <v>3.1581173822834999E-2</v>
      </c>
    </row>
    <row r="5052" spans="1:31" x14ac:dyDescent="0.3">
      <c r="A5052">
        <v>2771975</v>
      </c>
      <c r="B5052">
        <v>1</v>
      </c>
      <c r="C5052" t="s">
        <v>80</v>
      </c>
      <c r="D5052" t="s">
        <v>97</v>
      </c>
      <c r="E5052" t="s">
        <v>170</v>
      </c>
      <c r="F5052" t="s">
        <v>10401</v>
      </c>
      <c r="G5052" t="s">
        <v>204</v>
      </c>
      <c r="H5052" t="s">
        <v>135</v>
      </c>
      <c r="I5052" t="s">
        <v>136</v>
      </c>
      <c r="J5052" t="s">
        <v>137</v>
      </c>
      <c r="K5052" t="s">
        <v>138</v>
      </c>
      <c r="L5052" t="s">
        <v>14085</v>
      </c>
      <c r="M5052" t="s">
        <v>14086</v>
      </c>
      <c r="N5052" s="26">
        <v>3.23</v>
      </c>
      <c r="O5052">
        <v>0</v>
      </c>
      <c r="P5052">
        <v>45</v>
      </c>
      <c r="Q5052">
        <v>0</v>
      </c>
      <c r="R5052">
        <v>0</v>
      </c>
      <c r="S5052">
        <v>0</v>
      </c>
      <c r="T5052">
        <v>21</v>
      </c>
      <c r="U5052">
        <v>0</v>
      </c>
      <c r="V5052">
        <v>0</v>
      </c>
      <c r="W5052" s="26">
        <v>0</v>
      </c>
      <c r="X5052" s="26">
        <v>34.415861798902078</v>
      </c>
      <c r="Y5052" s="26">
        <v>0</v>
      </c>
      <c r="Z5052" s="26">
        <v>0</v>
      </c>
      <c r="AA5052" s="26">
        <v>0</v>
      </c>
      <c r="AB5052" s="26">
        <v>87.544343538897195</v>
      </c>
      <c r="AC5052" s="26">
        <v>0</v>
      </c>
      <c r="AD5052" s="26">
        <v>0</v>
      </c>
      <c r="AE5052" s="26">
        <v>121.96020533779927</v>
      </c>
    </row>
    <row r="5053" spans="1:31" x14ac:dyDescent="0.3">
      <c r="A5053">
        <v>2772075</v>
      </c>
      <c r="B5053">
        <v>1</v>
      </c>
      <c r="C5053" t="s">
        <v>81</v>
      </c>
      <c r="D5053" t="s">
        <v>126</v>
      </c>
      <c r="E5053" t="s">
        <v>146</v>
      </c>
      <c r="F5053" t="s">
        <v>14087</v>
      </c>
      <c r="G5053" t="s">
        <v>186</v>
      </c>
      <c r="H5053" t="s">
        <v>149</v>
      </c>
      <c r="I5053" t="s">
        <v>136</v>
      </c>
      <c r="J5053" t="s">
        <v>137</v>
      </c>
      <c r="K5053" t="s">
        <v>187</v>
      </c>
      <c r="L5053" t="s">
        <v>14088</v>
      </c>
      <c r="M5053" t="s">
        <v>14089</v>
      </c>
      <c r="N5053" s="26">
        <v>4.6419444439999999</v>
      </c>
      <c r="O5053">
        <v>0</v>
      </c>
      <c r="P5053">
        <v>59</v>
      </c>
      <c r="Q5053">
        <v>15</v>
      </c>
      <c r="R5053">
        <v>61</v>
      </c>
      <c r="S5053">
        <v>3</v>
      </c>
      <c r="T5053">
        <v>12</v>
      </c>
      <c r="U5053">
        <v>0</v>
      </c>
      <c r="V5053">
        <v>0</v>
      </c>
      <c r="W5053" s="26">
        <v>0</v>
      </c>
      <c r="X5053" s="26">
        <v>30.678570904165618</v>
      </c>
      <c r="Y5053" s="26">
        <v>39.818594151714208</v>
      </c>
      <c r="Z5053" s="26">
        <v>94.457725267373121</v>
      </c>
      <c r="AA5053" s="26">
        <v>49.176925792215989</v>
      </c>
      <c r="AB5053" s="26">
        <v>93.281777769992487</v>
      </c>
      <c r="AC5053" s="26">
        <v>0</v>
      </c>
      <c r="AD5053" s="26">
        <v>0</v>
      </c>
      <c r="AE5053" s="26">
        <v>307.41359388546141</v>
      </c>
    </row>
    <row r="5054" spans="1:31" x14ac:dyDescent="0.3">
      <c r="A5054">
        <v>2772440</v>
      </c>
      <c r="B5054">
        <v>5</v>
      </c>
      <c r="C5054" t="s">
        <v>80</v>
      </c>
      <c r="D5054" t="s">
        <v>83</v>
      </c>
      <c r="E5054" t="s">
        <v>175</v>
      </c>
      <c r="F5054" t="s">
        <v>13737</v>
      </c>
      <c r="G5054" t="s">
        <v>1309</v>
      </c>
      <c r="H5054" t="s">
        <v>149</v>
      </c>
      <c r="I5054" t="s">
        <v>136</v>
      </c>
      <c r="J5054" t="s">
        <v>137</v>
      </c>
      <c r="K5054" t="s">
        <v>138</v>
      </c>
      <c r="L5054" t="s">
        <v>13978</v>
      </c>
      <c r="M5054" t="s">
        <v>14090</v>
      </c>
      <c r="N5054" s="26">
        <v>0.30364444400000001</v>
      </c>
      <c r="O5054">
        <v>0</v>
      </c>
      <c r="P5054">
        <v>1632</v>
      </c>
      <c r="Q5054">
        <v>0</v>
      </c>
      <c r="R5054">
        <v>0</v>
      </c>
      <c r="S5054">
        <v>0</v>
      </c>
      <c r="T5054">
        <v>27</v>
      </c>
      <c r="U5054">
        <v>0</v>
      </c>
      <c r="V5054">
        <v>0</v>
      </c>
      <c r="W5054" s="26">
        <v>0</v>
      </c>
      <c r="X5054" s="26">
        <v>135.72607766740379</v>
      </c>
      <c r="Y5054" s="26">
        <v>0</v>
      </c>
      <c r="Z5054" s="26">
        <v>0</v>
      </c>
      <c r="AA5054" s="26">
        <v>0</v>
      </c>
      <c r="AB5054" s="26">
        <v>20.803684188189457</v>
      </c>
      <c r="AC5054" s="26">
        <v>0</v>
      </c>
      <c r="AD5054" s="26">
        <v>0</v>
      </c>
      <c r="AE5054" s="26">
        <v>156.52976185559325</v>
      </c>
    </row>
    <row r="5055" spans="1:31" x14ac:dyDescent="0.3">
      <c r="A5055">
        <v>2771992</v>
      </c>
      <c r="B5055">
        <v>1</v>
      </c>
      <c r="C5055" t="s">
        <v>81</v>
      </c>
      <c r="D5055" t="s">
        <v>120</v>
      </c>
      <c r="E5055" t="s">
        <v>152</v>
      </c>
      <c r="F5055" t="s">
        <v>4564</v>
      </c>
      <c r="G5055" t="s">
        <v>159</v>
      </c>
      <c r="H5055" t="s">
        <v>149</v>
      </c>
      <c r="I5055" t="s">
        <v>136</v>
      </c>
      <c r="J5055" t="s">
        <v>137</v>
      </c>
      <c r="K5055" t="s">
        <v>138</v>
      </c>
      <c r="L5055" t="s">
        <v>14091</v>
      </c>
      <c r="M5055" t="s">
        <v>14092</v>
      </c>
      <c r="N5055" s="26">
        <v>2.3855555549999998</v>
      </c>
      <c r="O5055">
        <v>2</v>
      </c>
      <c r="P5055">
        <v>95</v>
      </c>
      <c r="Q5055">
        <v>83</v>
      </c>
      <c r="R5055">
        <v>3</v>
      </c>
      <c r="S5055">
        <v>11</v>
      </c>
      <c r="T5055">
        <v>7</v>
      </c>
      <c r="U5055">
        <v>0</v>
      </c>
      <c r="V5055">
        <v>0</v>
      </c>
      <c r="W5055" s="26">
        <v>1.0591734279355558</v>
      </c>
      <c r="X5055" s="26">
        <v>67.898284567478086</v>
      </c>
      <c r="Y5055" s="26">
        <v>58.783553164875343</v>
      </c>
      <c r="Z5055" s="26">
        <v>0.9431322189511111</v>
      </c>
      <c r="AA5055" s="26">
        <v>384.6992815007265</v>
      </c>
      <c r="AB5055" s="26">
        <v>15.042787586298214</v>
      </c>
      <c r="AC5055" s="26">
        <v>0</v>
      </c>
      <c r="AD5055" s="26">
        <v>0</v>
      </c>
      <c r="AE5055" s="26">
        <v>528.42621246626481</v>
      </c>
    </row>
    <row r="5056" spans="1:31" x14ac:dyDescent="0.3">
      <c r="A5056">
        <v>2772579</v>
      </c>
      <c r="B5056">
        <v>1</v>
      </c>
      <c r="C5056" t="s">
        <v>81</v>
      </c>
      <c r="D5056" t="s">
        <v>118</v>
      </c>
      <c r="E5056" t="s">
        <v>170</v>
      </c>
      <c r="F5056" t="s">
        <v>14093</v>
      </c>
      <c r="G5056" t="s">
        <v>143</v>
      </c>
      <c r="H5056" t="s">
        <v>135</v>
      </c>
      <c r="I5056" t="s">
        <v>136</v>
      </c>
      <c r="J5056" t="s">
        <v>137</v>
      </c>
      <c r="K5056" t="s">
        <v>138</v>
      </c>
      <c r="L5056" t="s">
        <v>14094</v>
      </c>
      <c r="M5056" t="s">
        <v>14095</v>
      </c>
      <c r="N5056" s="26">
        <v>0.24722222199999999</v>
      </c>
      <c r="O5056">
        <v>0</v>
      </c>
      <c r="P5056">
        <v>31</v>
      </c>
      <c r="Q5056">
        <v>0</v>
      </c>
      <c r="R5056">
        <v>0</v>
      </c>
      <c r="S5056">
        <v>0</v>
      </c>
      <c r="T5056">
        <v>3</v>
      </c>
      <c r="U5056">
        <v>0</v>
      </c>
      <c r="V5056">
        <v>0</v>
      </c>
      <c r="W5056" s="26">
        <v>0</v>
      </c>
      <c r="X5056" s="26">
        <v>1.8246402164128623</v>
      </c>
      <c r="Y5056" s="26">
        <v>0</v>
      </c>
      <c r="Z5056" s="26">
        <v>0</v>
      </c>
      <c r="AA5056" s="26">
        <v>0</v>
      </c>
      <c r="AB5056" s="26">
        <v>0.27534276444351835</v>
      </c>
      <c r="AC5056" s="26">
        <v>0</v>
      </c>
      <c r="AD5056" s="26">
        <v>0</v>
      </c>
      <c r="AE5056" s="26">
        <v>2.0999829808563808</v>
      </c>
    </row>
    <row r="5057" spans="1:31" x14ac:dyDescent="0.3">
      <c r="A5057">
        <v>2771915</v>
      </c>
      <c r="B5057">
        <v>1</v>
      </c>
      <c r="C5057" t="s">
        <v>80</v>
      </c>
      <c r="D5057" t="s">
        <v>87</v>
      </c>
      <c r="E5057" t="s">
        <v>146</v>
      </c>
      <c r="F5057" t="s">
        <v>14096</v>
      </c>
      <c r="G5057" t="s">
        <v>1309</v>
      </c>
      <c r="H5057" t="s">
        <v>149</v>
      </c>
      <c r="I5057" t="s">
        <v>136</v>
      </c>
      <c r="J5057" t="s">
        <v>137</v>
      </c>
      <c r="K5057" t="s">
        <v>138</v>
      </c>
      <c r="L5057" t="s">
        <v>14097</v>
      </c>
      <c r="M5057" t="s">
        <v>14098</v>
      </c>
      <c r="N5057" s="26">
        <v>2.8619444440000001</v>
      </c>
      <c r="O5057">
        <v>0</v>
      </c>
      <c r="P5057">
        <v>0</v>
      </c>
      <c r="Q5057">
        <v>0</v>
      </c>
      <c r="R5057">
        <v>0</v>
      </c>
      <c r="S5057">
        <v>2</v>
      </c>
      <c r="T5057">
        <v>0</v>
      </c>
      <c r="U5057">
        <v>0</v>
      </c>
      <c r="V5057">
        <v>0</v>
      </c>
      <c r="W5057" s="26">
        <v>0</v>
      </c>
      <c r="X5057" s="26">
        <v>0</v>
      </c>
      <c r="Y5057" s="26">
        <v>0</v>
      </c>
      <c r="Z5057" s="26">
        <v>0</v>
      </c>
      <c r="AA5057" s="26">
        <v>48.41958832146468</v>
      </c>
      <c r="AB5057" s="26">
        <v>0</v>
      </c>
      <c r="AC5057" s="26">
        <v>0</v>
      </c>
      <c r="AD5057" s="26">
        <v>0</v>
      </c>
      <c r="AE5057" s="26">
        <v>48.41958832146468</v>
      </c>
    </row>
    <row r="5058" spans="1:31" x14ac:dyDescent="0.3">
      <c r="A5058">
        <v>2772433</v>
      </c>
      <c r="B5058">
        <v>1</v>
      </c>
      <c r="C5058" t="s">
        <v>80</v>
      </c>
      <c r="D5058" t="s">
        <v>106</v>
      </c>
      <c r="E5058" t="s">
        <v>170</v>
      </c>
      <c r="F5058" t="s">
        <v>14099</v>
      </c>
      <c r="G5058" t="s">
        <v>204</v>
      </c>
      <c r="H5058" t="s">
        <v>135</v>
      </c>
      <c r="I5058" t="s">
        <v>136</v>
      </c>
      <c r="J5058" t="s">
        <v>137</v>
      </c>
      <c r="K5058" t="s">
        <v>138</v>
      </c>
      <c r="L5058" t="s">
        <v>14100</v>
      </c>
      <c r="M5058" t="s">
        <v>14101</v>
      </c>
      <c r="N5058" s="26">
        <v>2.2011111109999999</v>
      </c>
      <c r="O5058">
        <v>0</v>
      </c>
      <c r="P5058">
        <v>0</v>
      </c>
      <c r="Q5058">
        <v>0</v>
      </c>
      <c r="R5058">
        <v>3</v>
      </c>
      <c r="S5058">
        <v>0</v>
      </c>
      <c r="T5058">
        <v>0</v>
      </c>
      <c r="U5058">
        <v>0</v>
      </c>
      <c r="V5058">
        <v>0</v>
      </c>
      <c r="W5058" s="26">
        <v>0</v>
      </c>
      <c r="X5058" s="26">
        <v>0</v>
      </c>
      <c r="Y5058" s="26">
        <v>0</v>
      </c>
      <c r="Z5058" s="26">
        <v>5.8150510309532439</v>
      </c>
      <c r="AA5058" s="26">
        <v>0</v>
      </c>
      <c r="AB5058" s="26">
        <v>0</v>
      </c>
      <c r="AC5058" s="26">
        <v>0</v>
      </c>
      <c r="AD5058" s="26">
        <v>0</v>
      </c>
      <c r="AE5058" s="26">
        <v>5.8150510309532439</v>
      </c>
    </row>
    <row r="5059" spans="1:31" x14ac:dyDescent="0.3">
      <c r="A5059">
        <v>2771909</v>
      </c>
      <c r="B5059">
        <v>1</v>
      </c>
      <c r="C5059" t="s">
        <v>81</v>
      </c>
      <c r="D5059" t="s">
        <v>122</v>
      </c>
      <c r="E5059" t="s">
        <v>146</v>
      </c>
      <c r="F5059" t="s">
        <v>14102</v>
      </c>
      <c r="G5059" t="s">
        <v>143</v>
      </c>
      <c r="H5059" t="s">
        <v>149</v>
      </c>
      <c r="I5059" t="s">
        <v>136</v>
      </c>
      <c r="J5059" t="s">
        <v>137</v>
      </c>
      <c r="K5059" t="s">
        <v>138</v>
      </c>
      <c r="L5059" t="s">
        <v>14103</v>
      </c>
      <c r="M5059" t="s">
        <v>14104</v>
      </c>
      <c r="N5059" s="26">
        <v>0.1125</v>
      </c>
      <c r="O5059">
        <v>0</v>
      </c>
      <c r="P5059">
        <v>5473</v>
      </c>
      <c r="Q5059">
        <v>0</v>
      </c>
      <c r="R5059">
        <v>20</v>
      </c>
      <c r="S5059">
        <v>3</v>
      </c>
      <c r="T5059">
        <v>298</v>
      </c>
      <c r="U5059">
        <v>0</v>
      </c>
      <c r="V5059">
        <v>1</v>
      </c>
      <c r="W5059" s="26">
        <v>0</v>
      </c>
      <c r="X5059" s="26">
        <v>113.19006575279155</v>
      </c>
      <c r="Y5059" s="26">
        <v>0</v>
      </c>
      <c r="Z5059" s="26">
        <v>0.23562137775447001</v>
      </c>
      <c r="AA5059" s="26">
        <v>7.3750005408268793</v>
      </c>
      <c r="AB5059" s="26">
        <v>18.192875134010198</v>
      </c>
      <c r="AC5059" s="26">
        <v>0</v>
      </c>
      <c r="AD5059" s="26">
        <v>8.2406550608607496</v>
      </c>
      <c r="AE5059" s="26">
        <v>147.23421786624385</v>
      </c>
    </row>
    <row r="5060" spans="1:31" x14ac:dyDescent="0.3">
      <c r="A5060">
        <v>2772347</v>
      </c>
      <c r="B5060">
        <v>1</v>
      </c>
      <c r="C5060" t="s">
        <v>80</v>
      </c>
      <c r="D5060" t="s">
        <v>87</v>
      </c>
      <c r="E5060" t="s">
        <v>132</v>
      </c>
      <c r="F5060" t="s">
        <v>14105</v>
      </c>
      <c r="G5060" t="s">
        <v>307</v>
      </c>
      <c r="H5060" t="s">
        <v>135</v>
      </c>
      <c r="I5060" t="s">
        <v>136</v>
      </c>
      <c r="J5060" t="s">
        <v>137</v>
      </c>
      <c r="K5060" t="s">
        <v>138</v>
      </c>
      <c r="L5060" t="s">
        <v>14106</v>
      </c>
      <c r="M5060" t="s">
        <v>14107</v>
      </c>
      <c r="N5060" s="26">
        <v>2.5788888879999998</v>
      </c>
      <c r="O5060">
        <v>0</v>
      </c>
      <c r="P5060">
        <v>13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 s="26">
        <v>0</v>
      </c>
      <c r="X5060" s="26">
        <v>7.6489739717752583</v>
      </c>
      <c r="Y5060" s="26">
        <v>0</v>
      </c>
      <c r="Z5060" s="26">
        <v>0</v>
      </c>
      <c r="AA5060" s="26">
        <v>0</v>
      </c>
      <c r="AB5060" s="26">
        <v>0</v>
      </c>
      <c r="AC5060" s="26">
        <v>0</v>
      </c>
      <c r="AD5060" s="26">
        <v>0</v>
      </c>
      <c r="AE5060" s="26">
        <v>7.6489739717752583</v>
      </c>
    </row>
    <row r="5061" spans="1:31" x14ac:dyDescent="0.3">
      <c r="A5061">
        <v>2771998</v>
      </c>
      <c r="B5061">
        <v>1</v>
      </c>
      <c r="C5061" t="s">
        <v>80</v>
      </c>
      <c r="D5061" t="s">
        <v>98</v>
      </c>
      <c r="E5061" t="s">
        <v>132</v>
      </c>
      <c r="F5061" t="s">
        <v>6177</v>
      </c>
      <c r="G5061" t="s">
        <v>307</v>
      </c>
      <c r="H5061" t="s">
        <v>135</v>
      </c>
      <c r="I5061" t="s">
        <v>136</v>
      </c>
      <c r="J5061" t="s">
        <v>137</v>
      </c>
      <c r="K5061" t="s">
        <v>138</v>
      </c>
      <c r="L5061" t="s">
        <v>14108</v>
      </c>
      <c r="M5061" t="s">
        <v>14109</v>
      </c>
      <c r="N5061" s="26">
        <v>1.785833333</v>
      </c>
      <c r="O5061">
        <v>0</v>
      </c>
      <c r="P5061">
        <v>5</v>
      </c>
      <c r="Q5061">
        <v>0</v>
      </c>
      <c r="R5061">
        <v>0</v>
      </c>
      <c r="S5061">
        <v>0</v>
      </c>
      <c r="T5061">
        <v>1</v>
      </c>
      <c r="U5061">
        <v>0</v>
      </c>
      <c r="V5061">
        <v>0</v>
      </c>
      <c r="W5061" s="26">
        <v>0</v>
      </c>
      <c r="X5061" s="26">
        <v>0.34572261743758148</v>
      </c>
      <c r="Y5061" s="26">
        <v>0</v>
      </c>
      <c r="Z5061" s="26">
        <v>0</v>
      </c>
      <c r="AA5061" s="26">
        <v>0</v>
      </c>
      <c r="AB5061" s="26">
        <v>0</v>
      </c>
      <c r="AC5061" s="26">
        <v>0</v>
      </c>
      <c r="AD5061" s="26">
        <v>0</v>
      </c>
      <c r="AE5061" s="26">
        <v>0.34572261743758148</v>
      </c>
    </row>
    <row r="5062" spans="1:31" x14ac:dyDescent="0.3">
      <c r="A5062">
        <v>2772642</v>
      </c>
      <c r="B5062">
        <v>1</v>
      </c>
      <c r="C5062" t="s">
        <v>81</v>
      </c>
      <c r="D5062" t="s">
        <v>123</v>
      </c>
      <c r="E5062" t="s">
        <v>170</v>
      </c>
      <c r="F5062" t="s">
        <v>14110</v>
      </c>
      <c r="G5062" t="s">
        <v>204</v>
      </c>
      <c r="H5062" t="s">
        <v>135</v>
      </c>
      <c r="I5062" t="s">
        <v>136</v>
      </c>
      <c r="J5062" t="s">
        <v>137</v>
      </c>
      <c r="K5062" t="s">
        <v>138</v>
      </c>
      <c r="L5062" t="s">
        <v>14111</v>
      </c>
      <c r="M5062" t="s">
        <v>14112</v>
      </c>
      <c r="N5062" s="26">
        <v>0.94499999999999995</v>
      </c>
      <c r="O5062">
        <v>0</v>
      </c>
      <c r="P5062">
        <v>115</v>
      </c>
      <c r="Q5062">
        <v>0</v>
      </c>
      <c r="R5062">
        <v>0</v>
      </c>
      <c r="S5062">
        <v>0</v>
      </c>
      <c r="T5062">
        <v>2</v>
      </c>
      <c r="U5062">
        <v>0</v>
      </c>
      <c r="V5062">
        <v>0</v>
      </c>
      <c r="W5062" s="26">
        <v>0</v>
      </c>
      <c r="X5062" s="26">
        <v>24.227533969065323</v>
      </c>
      <c r="Y5062" s="26">
        <v>0</v>
      </c>
      <c r="Z5062" s="26">
        <v>0</v>
      </c>
      <c r="AA5062" s="26">
        <v>0</v>
      </c>
      <c r="AB5062" s="26">
        <v>0.1584314548521705</v>
      </c>
      <c r="AC5062" s="26">
        <v>0</v>
      </c>
      <c r="AD5062" s="26">
        <v>0</v>
      </c>
      <c r="AE5062" s="26">
        <v>24.385965423917494</v>
      </c>
    </row>
    <row r="5063" spans="1:31" x14ac:dyDescent="0.3">
      <c r="A5063">
        <v>2772493</v>
      </c>
      <c r="B5063">
        <v>1</v>
      </c>
      <c r="C5063" t="s">
        <v>80</v>
      </c>
      <c r="D5063" t="s">
        <v>110</v>
      </c>
      <c r="E5063" t="s">
        <v>166</v>
      </c>
      <c r="F5063" t="s">
        <v>14113</v>
      </c>
      <c r="G5063" t="s">
        <v>232</v>
      </c>
      <c r="H5063" t="s">
        <v>135</v>
      </c>
      <c r="I5063" t="s">
        <v>136</v>
      </c>
      <c r="J5063" t="s">
        <v>137</v>
      </c>
      <c r="K5063" t="s">
        <v>138</v>
      </c>
      <c r="L5063" t="s">
        <v>14114</v>
      </c>
      <c r="M5063" t="s">
        <v>14115</v>
      </c>
      <c r="N5063" s="26">
        <v>1.783055555</v>
      </c>
      <c r="O5063">
        <v>0</v>
      </c>
      <c r="P5063">
        <v>37</v>
      </c>
      <c r="Q5063">
        <v>0</v>
      </c>
      <c r="R5063">
        <v>0</v>
      </c>
      <c r="S5063">
        <v>0</v>
      </c>
      <c r="T5063">
        <v>16</v>
      </c>
      <c r="U5063">
        <v>0</v>
      </c>
      <c r="V5063">
        <v>0</v>
      </c>
      <c r="W5063" s="26">
        <v>0</v>
      </c>
      <c r="X5063" s="26">
        <v>16.412128287825684</v>
      </c>
      <c r="Y5063" s="26">
        <v>0</v>
      </c>
      <c r="Z5063" s="26">
        <v>0</v>
      </c>
      <c r="AA5063" s="26">
        <v>0</v>
      </c>
      <c r="AB5063" s="26">
        <v>27.246023666636678</v>
      </c>
      <c r="AC5063" s="26">
        <v>0</v>
      </c>
      <c r="AD5063" s="26">
        <v>0</v>
      </c>
      <c r="AE5063" s="26">
        <v>43.658151954462362</v>
      </c>
    </row>
    <row r="5064" spans="1:31" x14ac:dyDescent="0.3">
      <c r="A5064">
        <v>2772141</v>
      </c>
      <c r="B5064">
        <v>1</v>
      </c>
      <c r="C5064" t="s">
        <v>80</v>
      </c>
      <c r="D5064" t="s">
        <v>100</v>
      </c>
      <c r="E5064" t="s">
        <v>152</v>
      </c>
      <c r="F5064" t="s">
        <v>6420</v>
      </c>
      <c r="G5064" t="s">
        <v>159</v>
      </c>
      <c r="H5064" t="s">
        <v>149</v>
      </c>
      <c r="I5064" t="s">
        <v>136</v>
      </c>
      <c r="J5064" t="s">
        <v>137</v>
      </c>
      <c r="K5064" t="s">
        <v>138</v>
      </c>
      <c r="L5064" t="s">
        <v>14116</v>
      </c>
      <c r="M5064" t="s">
        <v>14117</v>
      </c>
      <c r="N5064" s="26">
        <v>0.50833333300000005</v>
      </c>
      <c r="O5064">
        <v>1</v>
      </c>
      <c r="P5064">
        <v>0</v>
      </c>
      <c r="Q5064">
        <v>94</v>
      </c>
      <c r="R5064">
        <v>26</v>
      </c>
      <c r="S5064">
        <v>7</v>
      </c>
      <c r="T5064">
        <v>2</v>
      </c>
      <c r="U5064">
        <v>0</v>
      </c>
      <c r="V5064">
        <v>0</v>
      </c>
      <c r="W5064" s="26">
        <v>0.48482783157175668</v>
      </c>
      <c r="X5064" s="26">
        <v>0</v>
      </c>
      <c r="Y5064" s="26">
        <v>18.043454921512684</v>
      </c>
      <c r="Z5064" s="26">
        <v>0</v>
      </c>
      <c r="AA5064" s="26">
        <v>14.164272124402189</v>
      </c>
      <c r="AB5064" s="26">
        <v>0</v>
      </c>
      <c r="AC5064" s="26">
        <v>0</v>
      </c>
      <c r="AD5064" s="26">
        <v>0</v>
      </c>
      <c r="AE5064" s="26">
        <v>32.692554877486629</v>
      </c>
    </row>
    <row r="5065" spans="1:31" x14ac:dyDescent="0.3">
      <c r="A5065">
        <v>2772264</v>
      </c>
      <c r="B5065">
        <v>1</v>
      </c>
      <c r="C5065" t="s">
        <v>80</v>
      </c>
      <c r="D5065" t="s">
        <v>82</v>
      </c>
      <c r="E5065" t="s">
        <v>146</v>
      </c>
      <c r="F5065" t="s">
        <v>14118</v>
      </c>
      <c r="G5065" t="s">
        <v>628</v>
      </c>
      <c r="H5065" t="s">
        <v>149</v>
      </c>
      <c r="I5065" t="s">
        <v>136</v>
      </c>
      <c r="J5065" t="s">
        <v>137</v>
      </c>
      <c r="K5065" t="s">
        <v>187</v>
      </c>
      <c r="L5065" t="s">
        <v>14119</v>
      </c>
      <c r="M5065" t="s">
        <v>14120</v>
      </c>
      <c r="N5065" s="26">
        <v>5.2152777769999998</v>
      </c>
      <c r="O5065">
        <v>0</v>
      </c>
      <c r="P5065">
        <v>996</v>
      </c>
      <c r="Q5065">
        <v>0</v>
      </c>
      <c r="R5065">
        <v>0</v>
      </c>
      <c r="S5065">
        <v>0</v>
      </c>
      <c r="T5065">
        <v>95</v>
      </c>
      <c r="U5065">
        <v>0</v>
      </c>
      <c r="V5065">
        <v>0</v>
      </c>
      <c r="W5065" s="26">
        <v>0</v>
      </c>
      <c r="X5065" s="26">
        <v>1151.7599771630353</v>
      </c>
      <c r="Y5065" s="26">
        <v>0</v>
      </c>
      <c r="Z5065" s="26">
        <v>0</v>
      </c>
      <c r="AA5065" s="26">
        <v>0</v>
      </c>
      <c r="AB5065" s="26">
        <v>273.00508295321742</v>
      </c>
      <c r="AC5065" s="26">
        <v>0</v>
      </c>
      <c r="AD5065" s="26">
        <v>0</v>
      </c>
      <c r="AE5065" s="26">
        <v>1424.7650601162527</v>
      </c>
    </row>
    <row r="5066" spans="1:31" x14ac:dyDescent="0.3">
      <c r="A5066">
        <v>2807790</v>
      </c>
      <c r="B5066">
        <v>1</v>
      </c>
      <c r="C5066" t="s">
        <v>80</v>
      </c>
      <c r="D5066" t="s">
        <v>82</v>
      </c>
      <c r="E5066" t="s">
        <v>157</v>
      </c>
      <c r="F5066" t="s">
        <v>14121</v>
      </c>
      <c r="G5066" t="s">
        <v>159</v>
      </c>
      <c r="H5066" t="s">
        <v>149</v>
      </c>
      <c r="I5066" t="s">
        <v>136</v>
      </c>
      <c r="J5066" t="s">
        <v>137</v>
      </c>
      <c r="K5066" t="s">
        <v>138</v>
      </c>
      <c r="L5066" t="s">
        <v>14122</v>
      </c>
      <c r="M5066" t="s">
        <v>14123</v>
      </c>
      <c r="N5066" s="26">
        <v>8.3333332999999996E-2</v>
      </c>
      <c r="O5066">
        <v>0</v>
      </c>
      <c r="P5066">
        <v>788</v>
      </c>
      <c r="Q5066">
        <v>0</v>
      </c>
      <c r="R5066">
        <v>0</v>
      </c>
      <c r="S5066">
        <v>6</v>
      </c>
      <c r="T5066">
        <v>1067</v>
      </c>
      <c r="U5066">
        <v>1</v>
      </c>
      <c r="V5066">
        <v>6</v>
      </c>
      <c r="W5066" s="26">
        <v>0</v>
      </c>
      <c r="X5066" s="26">
        <v>18.964534375689414</v>
      </c>
      <c r="Y5066" s="26">
        <v>0</v>
      </c>
      <c r="Z5066" s="26">
        <v>0</v>
      </c>
      <c r="AA5066" s="26">
        <v>202.88336716728679</v>
      </c>
      <c r="AB5066" s="26">
        <v>78.698486030237319</v>
      </c>
      <c r="AC5066" s="26">
        <v>0</v>
      </c>
      <c r="AD5066" s="26">
        <v>2.0258366934938667</v>
      </c>
      <c r="AE5066" s="26">
        <v>302.57222426670745</v>
      </c>
    </row>
    <row r="5067" spans="1:31" x14ac:dyDescent="0.3">
      <c r="A5067">
        <v>2772456</v>
      </c>
      <c r="B5067">
        <v>1</v>
      </c>
      <c r="C5067" t="s">
        <v>80</v>
      </c>
      <c r="D5067" t="s">
        <v>95</v>
      </c>
      <c r="E5067" t="s">
        <v>170</v>
      </c>
      <c r="F5067" t="s">
        <v>14124</v>
      </c>
      <c r="G5067" t="s">
        <v>143</v>
      </c>
      <c r="H5067" t="s">
        <v>135</v>
      </c>
      <c r="I5067" t="s">
        <v>136</v>
      </c>
      <c r="J5067" t="s">
        <v>137</v>
      </c>
      <c r="K5067" t="s">
        <v>138</v>
      </c>
      <c r="L5067" t="s">
        <v>14125</v>
      </c>
      <c r="M5067" t="s">
        <v>14126</v>
      </c>
      <c r="N5067" s="26">
        <v>1.008888888</v>
      </c>
      <c r="O5067">
        <v>0</v>
      </c>
      <c r="P5067">
        <v>35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 s="26">
        <v>0</v>
      </c>
      <c r="X5067" s="26">
        <v>8.5810403529321313</v>
      </c>
      <c r="Y5067" s="26">
        <v>0</v>
      </c>
      <c r="Z5067" s="26">
        <v>0</v>
      </c>
      <c r="AA5067" s="26">
        <v>0</v>
      </c>
      <c r="AB5067" s="26">
        <v>0</v>
      </c>
      <c r="AC5067" s="26">
        <v>0</v>
      </c>
      <c r="AD5067" s="26">
        <v>0</v>
      </c>
      <c r="AE5067" s="26">
        <v>8.5810403529321313</v>
      </c>
    </row>
    <row r="5068" spans="1:31" x14ac:dyDescent="0.3">
      <c r="A5068">
        <v>2772078</v>
      </c>
      <c r="B5068">
        <v>1</v>
      </c>
      <c r="C5068" t="s">
        <v>81</v>
      </c>
      <c r="D5068" t="s">
        <v>124</v>
      </c>
      <c r="E5068" t="s">
        <v>132</v>
      </c>
      <c r="F5068" t="s">
        <v>14127</v>
      </c>
      <c r="G5068" t="s">
        <v>134</v>
      </c>
      <c r="H5068" t="s">
        <v>135</v>
      </c>
      <c r="I5068" t="s">
        <v>136</v>
      </c>
      <c r="J5068" t="s">
        <v>137</v>
      </c>
      <c r="K5068" t="s">
        <v>138</v>
      </c>
      <c r="L5068" t="s">
        <v>14128</v>
      </c>
      <c r="M5068" t="s">
        <v>14129</v>
      </c>
      <c r="N5068" s="26">
        <v>2.9902777770000002</v>
      </c>
      <c r="O5068">
        <v>0</v>
      </c>
      <c r="P5068">
        <v>9</v>
      </c>
      <c r="Q5068">
        <v>0</v>
      </c>
      <c r="R5068">
        <v>0</v>
      </c>
      <c r="S5068">
        <v>0</v>
      </c>
      <c r="T5068">
        <v>1</v>
      </c>
      <c r="U5068">
        <v>0</v>
      </c>
      <c r="V5068">
        <v>0</v>
      </c>
      <c r="W5068" s="26">
        <v>0</v>
      </c>
      <c r="X5068" s="26">
        <v>4.7780307223231189</v>
      </c>
      <c r="Y5068" s="26">
        <v>0</v>
      </c>
      <c r="Z5068" s="26">
        <v>0</v>
      </c>
      <c r="AA5068" s="26">
        <v>0</v>
      </c>
      <c r="AB5068" s="26">
        <v>5.3706585198908332</v>
      </c>
      <c r="AC5068" s="26">
        <v>0</v>
      </c>
      <c r="AD5068" s="26">
        <v>0</v>
      </c>
      <c r="AE5068" s="26">
        <v>10.148689242213951</v>
      </c>
    </row>
    <row r="5069" spans="1:31" x14ac:dyDescent="0.3">
      <c r="A5069">
        <v>2771972</v>
      </c>
      <c r="B5069">
        <v>1</v>
      </c>
      <c r="C5069" t="s">
        <v>80</v>
      </c>
      <c r="D5069" t="s">
        <v>100</v>
      </c>
      <c r="E5069" t="s">
        <v>146</v>
      </c>
      <c r="F5069" t="s">
        <v>14130</v>
      </c>
      <c r="G5069" t="s">
        <v>159</v>
      </c>
      <c r="H5069" t="s">
        <v>149</v>
      </c>
      <c r="I5069" t="s">
        <v>136</v>
      </c>
      <c r="J5069" t="s">
        <v>137</v>
      </c>
      <c r="K5069" t="s">
        <v>138</v>
      </c>
      <c r="L5069" t="s">
        <v>14131</v>
      </c>
      <c r="M5069" t="s">
        <v>14132</v>
      </c>
      <c r="N5069" s="26">
        <v>0.49527777699999997</v>
      </c>
      <c r="O5069">
        <v>0</v>
      </c>
      <c r="P5069">
        <v>288</v>
      </c>
      <c r="Q5069">
        <v>0</v>
      </c>
      <c r="R5069">
        <v>23</v>
      </c>
      <c r="S5069">
        <v>11</v>
      </c>
      <c r="T5069">
        <v>247</v>
      </c>
      <c r="U5069">
        <v>3</v>
      </c>
      <c r="V5069">
        <v>23</v>
      </c>
      <c r="W5069" s="26">
        <v>0</v>
      </c>
      <c r="X5069" s="26">
        <v>40.582427044972185</v>
      </c>
      <c r="Y5069" s="26">
        <v>0</v>
      </c>
      <c r="Z5069" s="26">
        <v>4.3410371764915432</v>
      </c>
      <c r="AA5069" s="26">
        <v>88.639211156029788</v>
      </c>
      <c r="AB5069" s="26">
        <v>239.37218547433821</v>
      </c>
      <c r="AC5069" s="26">
        <v>105.72448484707803</v>
      </c>
      <c r="AD5069" s="26">
        <v>495.18795695172525</v>
      </c>
      <c r="AE5069" s="26">
        <v>973.84730265063502</v>
      </c>
    </row>
    <row r="5070" spans="1:31" x14ac:dyDescent="0.3">
      <c r="A5070">
        <v>2772619</v>
      </c>
      <c r="B5070">
        <v>1</v>
      </c>
      <c r="C5070" t="s">
        <v>81</v>
      </c>
      <c r="D5070" t="s">
        <v>118</v>
      </c>
      <c r="E5070" t="s">
        <v>132</v>
      </c>
      <c r="F5070" t="s">
        <v>14133</v>
      </c>
      <c r="G5070" t="s">
        <v>197</v>
      </c>
      <c r="H5070" t="s">
        <v>135</v>
      </c>
      <c r="I5070" t="s">
        <v>136</v>
      </c>
      <c r="J5070" t="s">
        <v>137</v>
      </c>
      <c r="K5070" t="s">
        <v>138</v>
      </c>
      <c r="L5070" t="s">
        <v>14134</v>
      </c>
      <c r="M5070" t="s">
        <v>14135</v>
      </c>
      <c r="N5070" s="26">
        <v>2.7469444439999999</v>
      </c>
      <c r="O5070">
        <v>0</v>
      </c>
      <c r="P5070">
        <v>1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 s="26">
        <v>0</v>
      </c>
      <c r="X5070" s="26">
        <v>8.9611065944220261E-2</v>
      </c>
      <c r="Y5070" s="26">
        <v>0</v>
      </c>
      <c r="Z5070" s="26">
        <v>0</v>
      </c>
      <c r="AA5070" s="26">
        <v>0</v>
      </c>
      <c r="AB5070" s="26">
        <v>0</v>
      </c>
      <c r="AC5070" s="26">
        <v>0</v>
      </c>
      <c r="AD5070" s="26">
        <v>0</v>
      </c>
      <c r="AE5070" s="26">
        <v>8.9611065944220261E-2</v>
      </c>
    </row>
    <row r="5071" spans="1:31" x14ac:dyDescent="0.3">
      <c r="A5071">
        <v>2771978</v>
      </c>
      <c r="B5071">
        <v>1</v>
      </c>
      <c r="C5071" t="s">
        <v>81</v>
      </c>
      <c r="D5071" t="s">
        <v>120</v>
      </c>
      <c r="E5071" t="s">
        <v>132</v>
      </c>
      <c r="F5071" t="s">
        <v>14136</v>
      </c>
      <c r="G5071" t="s">
        <v>134</v>
      </c>
      <c r="H5071" t="s">
        <v>135</v>
      </c>
      <c r="I5071" t="s">
        <v>136</v>
      </c>
      <c r="J5071" t="s">
        <v>137</v>
      </c>
      <c r="K5071" t="s">
        <v>138</v>
      </c>
      <c r="L5071" t="s">
        <v>14137</v>
      </c>
      <c r="M5071" t="s">
        <v>14138</v>
      </c>
      <c r="N5071" s="26">
        <v>9.7241666660000003</v>
      </c>
      <c r="O5071">
        <v>0</v>
      </c>
      <c r="P5071">
        <v>7</v>
      </c>
      <c r="Q5071">
        <v>0</v>
      </c>
      <c r="R5071">
        <v>0</v>
      </c>
      <c r="S5071">
        <v>0</v>
      </c>
      <c r="T5071">
        <v>1</v>
      </c>
      <c r="U5071">
        <v>0</v>
      </c>
      <c r="V5071">
        <v>0</v>
      </c>
      <c r="W5071" s="26">
        <v>0</v>
      </c>
      <c r="X5071" s="26">
        <v>8.3021880054064638</v>
      </c>
      <c r="Y5071" s="26">
        <v>0</v>
      </c>
      <c r="Z5071" s="26">
        <v>0</v>
      </c>
      <c r="AA5071" s="26">
        <v>0</v>
      </c>
      <c r="AB5071" s="26">
        <v>0.27967751447041217</v>
      </c>
      <c r="AC5071" s="26">
        <v>0</v>
      </c>
      <c r="AD5071" s="26">
        <v>0</v>
      </c>
      <c r="AE5071" s="26">
        <v>8.5818655198768763</v>
      </c>
    </row>
    <row r="5072" spans="1:31" x14ac:dyDescent="0.3">
      <c r="A5072">
        <v>2772250</v>
      </c>
      <c r="B5072">
        <v>1</v>
      </c>
      <c r="C5072" t="s">
        <v>80</v>
      </c>
      <c r="D5072" t="s">
        <v>104</v>
      </c>
      <c r="E5072" t="s">
        <v>157</v>
      </c>
      <c r="F5072" t="s">
        <v>14139</v>
      </c>
      <c r="G5072" t="s">
        <v>186</v>
      </c>
      <c r="H5072" t="s">
        <v>149</v>
      </c>
      <c r="I5072" t="s">
        <v>136</v>
      </c>
      <c r="J5072" t="s">
        <v>137</v>
      </c>
      <c r="K5072" t="s">
        <v>187</v>
      </c>
      <c r="L5072" t="s">
        <v>14140</v>
      </c>
      <c r="M5072" t="s">
        <v>14141</v>
      </c>
      <c r="N5072" s="26">
        <v>4.8949999999999996</v>
      </c>
      <c r="O5072">
        <v>0</v>
      </c>
      <c r="P5072">
        <v>686</v>
      </c>
      <c r="Q5072">
        <v>0</v>
      </c>
      <c r="R5072">
        <v>0</v>
      </c>
      <c r="S5072">
        <v>0</v>
      </c>
      <c r="T5072">
        <v>5</v>
      </c>
      <c r="U5072">
        <v>0</v>
      </c>
      <c r="V5072">
        <v>0</v>
      </c>
      <c r="W5072" s="26">
        <v>0</v>
      </c>
      <c r="X5072" s="26">
        <v>756.75156682945419</v>
      </c>
      <c r="Y5072" s="26">
        <v>0</v>
      </c>
      <c r="Z5072" s="26">
        <v>0</v>
      </c>
      <c r="AA5072" s="26">
        <v>0</v>
      </c>
      <c r="AB5072" s="26">
        <v>42.141582560372228</v>
      </c>
      <c r="AC5072" s="26">
        <v>0</v>
      </c>
      <c r="AD5072" s="26">
        <v>0</v>
      </c>
      <c r="AE5072" s="26">
        <v>798.89314938982648</v>
      </c>
    </row>
    <row r="5073" spans="1:31" x14ac:dyDescent="0.3">
      <c r="A5073">
        <v>2772110</v>
      </c>
      <c r="B5073">
        <v>1</v>
      </c>
      <c r="C5073" t="s">
        <v>80</v>
      </c>
      <c r="D5073" t="s">
        <v>98</v>
      </c>
      <c r="E5073" t="s">
        <v>152</v>
      </c>
      <c r="F5073" t="s">
        <v>14142</v>
      </c>
      <c r="G5073" t="s">
        <v>628</v>
      </c>
      <c r="H5073" t="s">
        <v>149</v>
      </c>
      <c r="I5073" t="s">
        <v>136</v>
      </c>
      <c r="J5073" t="s">
        <v>137</v>
      </c>
      <c r="K5073" t="s">
        <v>187</v>
      </c>
      <c r="L5073" t="s">
        <v>14143</v>
      </c>
      <c r="M5073" t="s">
        <v>14144</v>
      </c>
      <c r="N5073" s="26">
        <v>5.4088888879999999</v>
      </c>
      <c r="O5073">
        <v>0</v>
      </c>
      <c r="P5073">
        <v>300</v>
      </c>
      <c r="Q5073">
        <v>1</v>
      </c>
      <c r="R5073">
        <v>93</v>
      </c>
      <c r="S5073">
        <v>1</v>
      </c>
      <c r="T5073">
        <v>71</v>
      </c>
      <c r="U5073">
        <v>0</v>
      </c>
      <c r="V5073">
        <v>0</v>
      </c>
      <c r="W5073" s="26">
        <v>0</v>
      </c>
      <c r="X5073" s="26">
        <v>344.29630200964334</v>
      </c>
      <c r="Y5073" s="26">
        <v>0</v>
      </c>
      <c r="Z5073" s="26">
        <v>130.93117630941137</v>
      </c>
      <c r="AA5073" s="26">
        <v>10.356823376544762</v>
      </c>
      <c r="AB5073" s="26">
        <v>285.28544058200009</v>
      </c>
      <c r="AC5073" s="26">
        <v>0</v>
      </c>
      <c r="AD5073" s="26">
        <v>0</v>
      </c>
      <c r="AE5073" s="26">
        <v>770.86974227759958</v>
      </c>
    </row>
    <row r="5074" spans="1:31" x14ac:dyDescent="0.3">
      <c r="A5074">
        <v>2772459</v>
      </c>
      <c r="B5074">
        <v>1</v>
      </c>
      <c r="C5074" t="s">
        <v>81</v>
      </c>
      <c r="D5074" t="s">
        <v>119</v>
      </c>
      <c r="E5074" t="s">
        <v>170</v>
      </c>
      <c r="F5074" t="s">
        <v>14145</v>
      </c>
      <c r="G5074" t="s">
        <v>143</v>
      </c>
      <c r="H5074" t="s">
        <v>135</v>
      </c>
      <c r="I5074" t="s">
        <v>136</v>
      </c>
      <c r="J5074" t="s">
        <v>137</v>
      </c>
      <c r="K5074" t="s">
        <v>138</v>
      </c>
      <c r="L5074" t="s">
        <v>14146</v>
      </c>
      <c r="M5074" t="s">
        <v>14147</v>
      </c>
      <c r="N5074" s="26">
        <v>1.055555555</v>
      </c>
      <c r="O5074">
        <v>0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0</v>
      </c>
      <c r="V5074">
        <v>0</v>
      </c>
      <c r="W5074" s="26">
        <v>0</v>
      </c>
      <c r="X5074" s="26">
        <v>0</v>
      </c>
      <c r="Y5074" s="26">
        <v>0</v>
      </c>
      <c r="Z5074" s="26">
        <v>0</v>
      </c>
      <c r="AA5074" s="26">
        <v>0</v>
      </c>
      <c r="AB5074" s="26">
        <v>0</v>
      </c>
      <c r="AC5074" s="26">
        <v>0</v>
      </c>
      <c r="AD5074" s="26">
        <v>0</v>
      </c>
      <c r="AE5074" s="26">
        <v>0</v>
      </c>
    </row>
    <row r="5075" spans="1:31" x14ac:dyDescent="0.3">
      <c r="A5075">
        <v>2772064</v>
      </c>
      <c r="B5075">
        <v>1</v>
      </c>
      <c r="C5075" t="s">
        <v>80</v>
      </c>
      <c r="D5075" t="s">
        <v>82</v>
      </c>
      <c r="E5075" t="s">
        <v>166</v>
      </c>
      <c r="F5075" t="s">
        <v>14148</v>
      </c>
      <c r="G5075" t="s">
        <v>204</v>
      </c>
      <c r="H5075" t="s">
        <v>135</v>
      </c>
      <c r="I5075" t="s">
        <v>136</v>
      </c>
      <c r="J5075" t="s">
        <v>137</v>
      </c>
      <c r="K5075" t="s">
        <v>138</v>
      </c>
      <c r="L5075" t="s">
        <v>14149</v>
      </c>
      <c r="M5075" t="s">
        <v>14150</v>
      </c>
      <c r="N5075" s="26">
        <v>3.4938888879999999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11</v>
      </c>
      <c r="U5075">
        <v>0</v>
      </c>
      <c r="V5075">
        <v>0</v>
      </c>
      <c r="W5075" s="26">
        <v>0</v>
      </c>
      <c r="X5075" s="26">
        <v>0</v>
      </c>
      <c r="Y5075" s="26">
        <v>0</v>
      </c>
      <c r="Z5075" s="26">
        <v>0</v>
      </c>
      <c r="AA5075" s="26">
        <v>0</v>
      </c>
      <c r="AB5075" s="26">
        <v>110.12718141432607</v>
      </c>
      <c r="AC5075" s="26">
        <v>0</v>
      </c>
      <c r="AD5075" s="26">
        <v>0</v>
      </c>
      <c r="AE5075" s="26">
        <v>110.12718141432607</v>
      </c>
    </row>
    <row r="5076" spans="1:31" x14ac:dyDescent="0.3">
      <c r="A5076">
        <v>2771964</v>
      </c>
      <c r="B5076">
        <v>1</v>
      </c>
      <c r="C5076" t="s">
        <v>80</v>
      </c>
      <c r="D5076" t="s">
        <v>88</v>
      </c>
      <c r="E5076" t="s">
        <v>132</v>
      </c>
      <c r="F5076" t="s">
        <v>14151</v>
      </c>
      <c r="G5076" t="s">
        <v>307</v>
      </c>
      <c r="H5076" t="s">
        <v>135</v>
      </c>
      <c r="I5076" t="s">
        <v>136</v>
      </c>
      <c r="J5076" t="s">
        <v>137</v>
      </c>
      <c r="K5076" t="s">
        <v>138</v>
      </c>
      <c r="L5076" t="s">
        <v>14152</v>
      </c>
      <c r="M5076" t="s">
        <v>14153</v>
      </c>
      <c r="N5076" s="26">
        <v>1.0766666659999999</v>
      </c>
      <c r="O5076">
        <v>0</v>
      </c>
      <c r="P5076">
        <v>1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 s="26">
        <v>0</v>
      </c>
      <c r="X5076" s="26">
        <v>2.6483864006855433</v>
      </c>
      <c r="Y5076" s="26">
        <v>0</v>
      </c>
      <c r="Z5076" s="26">
        <v>0</v>
      </c>
      <c r="AA5076" s="26">
        <v>0</v>
      </c>
      <c r="AB5076" s="26">
        <v>0</v>
      </c>
      <c r="AC5076" s="26">
        <v>0</v>
      </c>
      <c r="AD5076" s="26">
        <v>0</v>
      </c>
      <c r="AE5076" s="26">
        <v>2.6483864006855433</v>
      </c>
    </row>
    <row r="5077" spans="1:31" x14ac:dyDescent="0.3">
      <c r="A5077">
        <v>2772645</v>
      </c>
      <c r="B5077">
        <v>1</v>
      </c>
      <c r="C5077" t="s">
        <v>80</v>
      </c>
      <c r="D5077" t="s">
        <v>105</v>
      </c>
      <c r="E5077" t="s">
        <v>157</v>
      </c>
      <c r="F5077" t="s">
        <v>14154</v>
      </c>
      <c r="G5077" t="s">
        <v>159</v>
      </c>
      <c r="H5077" t="s">
        <v>149</v>
      </c>
      <c r="I5077" t="s">
        <v>136</v>
      </c>
      <c r="J5077" t="s">
        <v>137</v>
      </c>
      <c r="K5077" t="s">
        <v>138</v>
      </c>
      <c r="L5077" t="s">
        <v>14155</v>
      </c>
      <c r="M5077" t="s">
        <v>14156</v>
      </c>
      <c r="N5077" s="26">
        <v>1.1491666659999999</v>
      </c>
      <c r="O5077">
        <v>4</v>
      </c>
      <c r="P5077">
        <v>12</v>
      </c>
      <c r="Q5077">
        <v>6</v>
      </c>
      <c r="R5077">
        <v>4</v>
      </c>
      <c r="S5077">
        <v>31</v>
      </c>
      <c r="T5077">
        <v>131</v>
      </c>
      <c r="U5077">
        <v>14</v>
      </c>
      <c r="V5077">
        <v>22</v>
      </c>
      <c r="W5077" s="26">
        <v>15.687778449107048</v>
      </c>
      <c r="X5077" s="26">
        <v>11.326068597219479</v>
      </c>
      <c r="Y5077" s="26">
        <v>7.5370043588427755</v>
      </c>
      <c r="Z5077" s="26">
        <v>13.634901936484983</v>
      </c>
      <c r="AA5077" s="26">
        <v>238.27237985598455</v>
      </c>
      <c r="AB5077" s="26">
        <v>198.10660063546109</v>
      </c>
      <c r="AC5077" s="26">
        <v>1204.4083252814639</v>
      </c>
      <c r="AD5077" s="26">
        <v>262.67983260937848</v>
      </c>
      <c r="AE5077" s="26">
        <v>1951.6528917239425</v>
      </c>
    </row>
    <row r="5078" spans="1:31" x14ac:dyDescent="0.3">
      <c r="A5078">
        <v>2772004</v>
      </c>
      <c r="B5078">
        <v>1</v>
      </c>
      <c r="C5078" t="s">
        <v>80</v>
      </c>
      <c r="D5078" t="s">
        <v>110</v>
      </c>
      <c r="E5078" t="s">
        <v>141</v>
      </c>
      <c r="F5078" t="s">
        <v>14157</v>
      </c>
      <c r="G5078" t="s">
        <v>186</v>
      </c>
      <c r="H5078" t="s">
        <v>135</v>
      </c>
      <c r="I5078" t="s">
        <v>136</v>
      </c>
      <c r="J5078" t="s">
        <v>137</v>
      </c>
      <c r="K5078" t="s">
        <v>187</v>
      </c>
      <c r="L5078" t="s">
        <v>14158</v>
      </c>
      <c r="M5078" t="s">
        <v>14159</v>
      </c>
      <c r="N5078" s="26">
        <v>2.7288888880000002</v>
      </c>
      <c r="O5078">
        <v>0</v>
      </c>
      <c r="P5078">
        <v>94</v>
      </c>
      <c r="Q5078">
        <v>0</v>
      </c>
      <c r="R5078">
        <v>0</v>
      </c>
      <c r="S5078">
        <v>0</v>
      </c>
      <c r="T5078">
        <v>8</v>
      </c>
      <c r="U5078">
        <v>0</v>
      </c>
      <c r="V5078">
        <v>0</v>
      </c>
      <c r="W5078" s="26">
        <v>0</v>
      </c>
      <c r="X5078" s="26">
        <v>62.957661730841906</v>
      </c>
      <c r="Y5078" s="26">
        <v>0</v>
      </c>
      <c r="Z5078" s="26">
        <v>0</v>
      </c>
      <c r="AA5078" s="26">
        <v>0</v>
      </c>
      <c r="AB5078" s="26">
        <v>3.5007156022398322</v>
      </c>
      <c r="AC5078" s="26">
        <v>0</v>
      </c>
      <c r="AD5078" s="26">
        <v>0</v>
      </c>
      <c r="AE5078" s="26">
        <v>66.458377333081742</v>
      </c>
    </row>
    <row r="5079" spans="1:31" x14ac:dyDescent="0.3">
      <c r="A5079">
        <v>2772379</v>
      </c>
      <c r="B5079">
        <v>1</v>
      </c>
      <c r="C5079" t="s">
        <v>81</v>
      </c>
      <c r="D5079" t="s">
        <v>125</v>
      </c>
      <c r="E5079" t="s">
        <v>157</v>
      </c>
      <c r="F5079" t="s">
        <v>14160</v>
      </c>
      <c r="G5079" t="s">
        <v>159</v>
      </c>
      <c r="H5079" t="s">
        <v>149</v>
      </c>
      <c r="I5079" t="s">
        <v>136</v>
      </c>
      <c r="J5079" t="s">
        <v>137</v>
      </c>
      <c r="K5079" t="s">
        <v>138</v>
      </c>
      <c r="L5079" t="s">
        <v>14161</v>
      </c>
      <c r="M5079" t="s">
        <v>14162</v>
      </c>
      <c r="N5079" s="26">
        <v>0.27555555500000001</v>
      </c>
      <c r="O5079">
        <v>5</v>
      </c>
      <c r="P5079">
        <v>92</v>
      </c>
      <c r="Q5079">
        <v>157</v>
      </c>
      <c r="R5079">
        <v>214</v>
      </c>
      <c r="S5079">
        <v>18</v>
      </c>
      <c r="T5079">
        <v>16</v>
      </c>
      <c r="U5079">
        <v>1</v>
      </c>
      <c r="V5079">
        <v>0</v>
      </c>
      <c r="W5079" s="26">
        <v>0.17246303700651022</v>
      </c>
      <c r="X5079" s="26">
        <v>3.7543168731916472</v>
      </c>
      <c r="Y5079" s="26">
        <v>2.747589949176235</v>
      </c>
      <c r="Z5079" s="26">
        <v>6.6585075296567995</v>
      </c>
      <c r="AA5079" s="26">
        <v>72.738857007408441</v>
      </c>
      <c r="AB5079" s="26">
        <v>3.7941691234754833</v>
      </c>
      <c r="AC5079" s="26">
        <v>30.34426820452471</v>
      </c>
      <c r="AD5079" s="26">
        <v>0</v>
      </c>
      <c r="AE5079" s="26">
        <v>120.21017172443983</v>
      </c>
    </row>
    <row r="5080" spans="1:31" x14ac:dyDescent="0.3">
      <c r="A5080">
        <v>2772359</v>
      </c>
      <c r="B5080">
        <v>1</v>
      </c>
      <c r="C5080" t="s">
        <v>81</v>
      </c>
      <c r="D5080" t="s">
        <v>127</v>
      </c>
      <c r="E5080" t="s">
        <v>132</v>
      </c>
      <c r="F5080" t="s">
        <v>14163</v>
      </c>
      <c r="G5080" t="s">
        <v>134</v>
      </c>
      <c r="H5080" t="s">
        <v>135</v>
      </c>
      <c r="I5080" t="s">
        <v>136</v>
      </c>
      <c r="J5080" t="s">
        <v>137</v>
      </c>
      <c r="K5080" t="s">
        <v>138</v>
      </c>
      <c r="L5080" t="s">
        <v>14164</v>
      </c>
      <c r="M5080" t="s">
        <v>14165</v>
      </c>
      <c r="N5080" s="26">
        <v>4.0638888880000001</v>
      </c>
      <c r="O5080">
        <v>0</v>
      </c>
      <c r="P5080">
        <v>2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 s="26">
        <v>0</v>
      </c>
      <c r="X5080" s="26">
        <v>1.801462956239074</v>
      </c>
      <c r="Y5080" s="26">
        <v>0</v>
      </c>
      <c r="Z5080" s="26">
        <v>0</v>
      </c>
      <c r="AA5080" s="26">
        <v>0</v>
      </c>
      <c r="AB5080" s="26">
        <v>0</v>
      </c>
      <c r="AC5080" s="26">
        <v>0</v>
      </c>
      <c r="AD5080" s="26">
        <v>0</v>
      </c>
      <c r="AE5080" s="26">
        <v>1.801462956239074</v>
      </c>
    </row>
    <row r="5081" spans="1:31" x14ac:dyDescent="0.3">
      <c r="A5081">
        <v>2772440</v>
      </c>
      <c r="B5081">
        <v>3</v>
      </c>
      <c r="C5081" t="s">
        <v>80</v>
      </c>
      <c r="D5081" t="s">
        <v>83</v>
      </c>
      <c r="E5081" t="s">
        <v>175</v>
      </c>
      <c r="F5081" t="s">
        <v>13737</v>
      </c>
      <c r="G5081" t="s">
        <v>1309</v>
      </c>
      <c r="H5081" t="s">
        <v>149</v>
      </c>
      <c r="I5081" t="s">
        <v>136</v>
      </c>
      <c r="J5081" t="s">
        <v>137</v>
      </c>
      <c r="K5081" t="s">
        <v>138</v>
      </c>
      <c r="L5081" t="s">
        <v>13825</v>
      </c>
      <c r="M5081" t="s">
        <v>13977</v>
      </c>
      <c r="N5081" s="26">
        <v>0.41749999999999998</v>
      </c>
      <c r="O5081">
        <v>0</v>
      </c>
      <c r="P5081">
        <v>1632</v>
      </c>
      <c r="Q5081">
        <v>0</v>
      </c>
      <c r="R5081">
        <v>0</v>
      </c>
      <c r="S5081">
        <v>0</v>
      </c>
      <c r="T5081">
        <v>27</v>
      </c>
      <c r="U5081">
        <v>0</v>
      </c>
      <c r="V5081">
        <v>0</v>
      </c>
      <c r="W5081" s="26">
        <v>0</v>
      </c>
      <c r="X5081" s="26">
        <v>194.77999962192368</v>
      </c>
      <c r="Y5081" s="26">
        <v>0</v>
      </c>
      <c r="Z5081" s="26">
        <v>0</v>
      </c>
      <c r="AA5081" s="26">
        <v>0</v>
      </c>
      <c r="AB5081" s="26">
        <v>36.63588272509697</v>
      </c>
      <c r="AC5081" s="26">
        <v>0</v>
      </c>
      <c r="AD5081" s="26">
        <v>0</v>
      </c>
      <c r="AE5081" s="26">
        <v>231.41588234702064</v>
      </c>
    </row>
    <row r="5082" spans="1:31" x14ac:dyDescent="0.3">
      <c r="A5082">
        <v>2772230</v>
      </c>
      <c r="B5082">
        <v>1</v>
      </c>
      <c r="C5082" t="s">
        <v>80</v>
      </c>
      <c r="D5082" t="s">
        <v>92</v>
      </c>
      <c r="E5082" t="s">
        <v>146</v>
      </c>
      <c r="F5082" t="s">
        <v>14166</v>
      </c>
      <c r="G5082" t="s">
        <v>186</v>
      </c>
      <c r="H5082" t="s">
        <v>149</v>
      </c>
      <c r="I5082" t="s">
        <v>136</v>
      </c>
      <c r="J5082" t="s">
        <v>137</v>
      </c>
      <c r="K5082" t="s">
        <v>187</v>
      </c>
      <c r="L5082" t="s">
        <v>14167</v>
      </c>
      <c r="M5082" t="s">
        <v>14168</v>
      </c>
      <c r="N5082" s="26">
        <v>6.4363888879999998</v>
      </c>
      <c r="O5082">
        <v>0</v>
      </c>
      <c r="P5082">
        <v>146</v>
      </c>
      <c r="Q5082">
        <v>0</v>
      </c>
      <c r="R5082">
        <v>0</v>
      </c>
      <c r="S5082">
        <v>0</v>
      </c>
      <c r="T5082">
        <v>11</v>
      </c>
      <c r="U5082">
        <v>0</v>
      </c>
      <c r="V5082">
        <v>1</v>
      </c>
      <c r="W5082" s="26">
        <v>0</v>
      </c>
      <c r="X5082" s="26">
        <v>93.431362857806178</v>
      </c>
      <c r="Y5082" s="26">
        <v>0</v>
      </c>
      <c r="Z5082" s="26">
        <v>0</v>
      </c>
      <c r="AA5082" s="26">
        <v>0</v>
      </c>
      <c r="AB5082" s="26">
        <v>41.433387982357175</v>
      </c>
      <c r="AC5082" s="26">
        <v>0</v>
      </c>
      <c r="AD5082" s="26">
        <v>0</v>
      </c>
      <c r="AE5082" s="26">
        <v>134.86475084016337</v>
      </c>
    </row>
    <row r="5083" spans="1:31" x14ac:dyDescent="0.3">
      <c r="A5083">
        <v>2772067</v>
      </c>
      <c r="B5083">
        <v>1</v>
      </c>
      <c r="C5083" t="s">
        <v>81</v>
      </c>
      <c r="D5083" t="s">
        <v>119</v>
      </c>
      <c r="E5083" t="s">
        <v>132</v>
      </c>
      <c r="F5083" t="s">
        <v>14169</v>
      </c>
      <c r="G5083" t="s">
        <v>197</v>
      </c>
      <c r="H5083" t="s">
        <v>135</v>
      </c>
      <c r="I5083" t="s">
        <v>136</v>
      </c>
      <c r="J5083" t="s">
        <v>137</v>
      </c>
      <c r="K5083" t="s">
        <v>138</v>
      </c>
      <c r="L5083" t="s">
        <v>14170</v>
      </c>
      <c r="M5083" t="s">
        <v>14171</v>
      </c>
      <c r="N5083" s="26">
        <v>1.4808333330000001</v>
      </c>
      <c r="O5083">
        <v>0</v>
      </c>
      <c r="P5083">
        <v>1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 s="26">
        <v>0</v>
      </c>
      <c r="X5083" s="26">
        <v>0.20949515362104057</v>
      </c>
      <c r="Y5083" s="26">
        <v>0</v>
      </c>
      <c r="Z5083" s="26">
        <v>0</v>
      </c>
      <c r="AA5083" s="26">
        <v>0</v>
      </c>
      <c r="AB5083" s="26">
        <v>0</v>
      </c>
      <c r="AC5083" s="26">
        <v>0</v>
      </c>
      <c r="AD5083" s="26">
        <v>0</v>
      </c>
      <c r="AE5083" s="26">
        <v>0.20949515362104057</v>
      </c>
    </row>
    <row r="5084" spans="1:31" x14ac:dyDescent="0.3">
      <c r="A5084">
        <v>2772565</v>
      </c>
      <c r="B5084">
        <v>1</v>
      </c>
      <c r="C5084" t="s">
        <v>81</v>
      </c>
      <c r="D5084" t="s">
        <v>123</v>
      </c>
      <c r="E5084" t="s">
        <v>170</v>
      </c>
      <c r="F5084" t="s">
        <v>14172</v>
      </c>
      <c r="G5084" t="s">
        <v>204</v>
      </c>
      <c r="H5084" t="s">
        <v>135</v>
      </c>
      <c r="I5084" t="s">
        <v>136</v>
      </c>
      <c r="J5084" t="s">
        <v>137</v>
      </c>
      <c r="K5084" t="s">
        <v>138</v>
      </c>
      <c r="L5084" t="s">
        <v>14173</v>
      </c>
      <c r="M5084" t="s">
        <v>14174</v>
      </c>
      <c r="N5084" s="26">
        <v>1.1675</v>
      </c>
      <c r="O5084">
        <v>0</v>
      </c>
      <c r="P5084">
        <v>499</v>
      </c>
      <c r="Q5084">
        <v>0</v>
      </c>
      <c r="R5084">
        <v>0</v>
      </c>
      <c r="S5084">
        <v>0</v>
      </c>
      <c r="T5084">
        <v>21</v>
      </c>
      <c r="U5084">
        <v>0</v>
      </c>
      <c r="V5084">
        <v>0</v>
      </c>
      <c r="W5084" s="26">
        <v>0</v>
      </c>
      <c r="X5084" s="26">
        <v>125.13606834834039</v>
      </c>
      <c r="Y5084" s="26">
        <v>0</v>
      </c>
      <c r="Z5084" s="26">
        <v>0</v>
      </c>
      <c r="AA5084" s="26">
        <v>0</v>
      </c>
      <c r="AB5084" s="26">
        <v>9.3070383290783756</v>
      </c>
      <c r="AC5084" s="26">
        <v>0</v>
      </c>
      <c r="AD5084" s="26">
        <v>0</v>
      </c>
      <c r="AE5084" s="26">
        <v>134.44310667741877</v>
      </c>
    </row>
    <row r="5085" spans="1:31" x14ac:dyDescent="0.3">
      <c r="A5085">
        <v>2772107</v>
      </c>
      <c r="B5085">
        <v>1</v>
      </c>
      <c r="C5085" t="s">
        <v>80</v>
      </c>
      <c r="D5085" t="s">
        <v>101</v>
      </c>
      <c r="E5085" t="s">
        <v>170</v>
      </c>
      <c r="F5085" t="s">
        <v>13533</v>
      </c>
      <c r="G5085" t="s">
        <v>172</v>
      </c>
      <c r="H5085" t="s">
        <v>135</v>
      </c>
      <c r="I5085" t="s">
        <v>136</v>
      </c>
      <c r="J5085" t="s">
        <v>137</v>
      </c>
      <c r="K5085" t="s">
        <v>138</v>
      </c>
      <c r="L5085" t="s">
        <v>14175</v>
      </c>
      <c r="M5085" t="s">
        <v>13796</v>
      </c>
      <c r="N5085" s="26">
        <v>2.8452777770000002</v>
      </c>
      <c r="O5085">
        <v>0</v>
      </c>
      <c r="P5085">
        <v>139</v>
      </c>
      <c r="Q5085">
        <v>0</v>
      </c>
      <c r="R5085">
        <v>0</v>
      </c>
      <c r="S5085">
        <v>0</v>
      </c>
      <c r="T5085">
        <v>9</v>
      </c>
      <c r="U5085">
        <v>0</v>
      </c>
      <c r="V5085">
        <v>0</v>
      </c>
      <c r="W5085" s="26">
        <v>0</v>
      </c>
      <c r="X5085" s="26">
        <v>122.44659573915575</v>
      </c>
      <c r="Y5085" s="26">
        <v>0</v>
      </c>
      <c r="Z5085" s="26">
        <v>0</v>
      </c>
      <c r="AA5085" s="26">
        <v>0</v>
      </c>
      <c r="AB5085" s="26">
        <v>73.831746319163969</v>
      </c>
      <c r="AC5085" s="26">
        <v>0</v>
      </c>
      <c r="AD5085" s="26">
        <v>0</v>
      </c>
      <c r="AE5085" s="26">
        <v>196.27834205831971</v>
      </c>
    </row>
    <row r="5086" spans="1:31" x14ac:dyDescent="0.3">
      <c r="A5086">
        <v>2772084</v>
      </c>
      <c r="B5086">
        <v>1</v>
      </c>
      <c r="C5086" t="s">
        <v>80</v>
      </c>
      <c r="D5086" t="s">
        <v>85</v>
      </c>
      <c r="E5086" t="s">
        <v>132</v>
      </c>
      <c r="F5086" t="s">
        <v>7016</v>
      </c>
      <c r="G5086" t="s">
        <v>134</v>
      </c>
      <c r="H5086" t="s">
        <v>135</v>
      </c>
      <c r="I5086" t="s">
        <v>136</v>
      </c>
      <c r="J5086" t="s">
        <v>137</v>
      </c>
      <c r="K5086" t="s">
        <v>138</v>
      </c>
      <c r="L5086" t="s">
        <v>14176</v>
      </c>
      <c r="M5086" t="s">
        <v>14177</v>
      </c>
      <c r="N5086" s="26">
        <v>2.5811111109999998</v>
      </c>
      <c r="O5086">
        <v>0</v>
      </c>
      <c r="P5086">
        <v>5</v>
      </c>
      <c r="Q5086">
        <v>0</v>
      </c>
      <c r="R5086">
        <v>0</v>
      </c>
      <c r="S5086">
        <v>0</v>
      </c>
      <c r="T5086">
        <v>2</v>
      </c>
      <c r="U5086">
        <v>0</v>
      </c>
      <c r="V5086">
        <v>0</v>
      </c>
      <c r="W5086" s="26">
        <v>0</v>
      </c>
      <c r="X5086" s="26">
        <v>2.5935440169462423</v>
      </c>
      <c r="Y5086" s="26">
        <v>0</v>
      </c>
      <c r="Z5086" s="26">
        <v>0</v>
      </c>
      <c r="AA5086" s="26">
        <v>0</v>
      </c>
      <c r="AB5086" s="26">
        <v>3.5981277339349775</v>
      </c>
      <c r="AC5086" s="26">
        <v>0</v>
      </c>
      <c r="AD5086" s="26">
        <v>0</v>
      </c>
      <c r="AE5086" s="26">
        <v>6.1916717508812198</v>
      </c>
    </row>
    <row r="5087" spans="1:31" x14ac:dyDescent="0.3">
      <c r="A5087">
        <v>2772438</v>
      </c>
      <c r="B5087">
        <v>3</v>
      </c>
      <c r="C5087" t="s">
        <v>80</v>
      </c>
      <c r="D5087" t="s">
        <v>83</v>
      </c>
      <c r="E5087" t="s">
        <v>146</v>
      </c>
      <c r="F5087" t="s">
        <v>14178</v>
      </c>
      <c r="G5087" t="s">
        <v>159</v>
      </c>
      <c r="H5087" t="s">
        <v>149</v>
      </c>
      <c r="I5087" t="s">
        <v>136</v>
      </c>
      <c r="J5087" t="s">
        <v>137</v>
      </c>
      <c r="K5087" t="s">
        <v>138</v>
      </c>
      <c r="L5087" t="s">
        <v>13765</v>
      </c>
      <c r="M5087" t="s">
        <v>14179</v>
      </c>
      <c r="N5087" s="26">
        <v>2.4049999999999998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179</v>
      </c>
      <c r="U5087">
        <v>0</v>
      </c>
      <c r="V5087">
        <v>5</v>
      </c>
      <c r="W5087" s="26">
        <v>0</v>
      </c>
      <c r="X5087" s="26">
        <v>0</v>
      </c>
      <c r="Y5087" s="26">
        <v>0</v>
      </c>
      <c r="Z5087" s="26">
        <v>0</v>
      </c>
      <c r="AA5087" s="26">
        <v>0</v>
      </c>
      <c r="AB5087" s="26">
        <v>573.91539398846953</v>
      </c>
      <c r="AC5087" s="26">
        <v>0</v>
      </c>
      <c r="AD5087" s="26">
        <v>151.62466450430045</v>
      </c>
      <c r="AE5087" s="26">
        <v>725.54005849276996</v>
      </c>
    </row>
    <row r="5088" spans="1:31" x14ac:dyDescent="0.3">
      <c r="A5088">
        <v>2772130</v>
      </c>
      <c r="B5088">
        <v>1</v>
      </c>
      <c r="C5088" t="s">
        <v>80</v>
      </c>
      <c r="D5088" t="s">
        <v>98</v>
      </c>
      <c r="E5088" t="s">
        <v>152</v>
      </c>
      <c r="F5088" t="s">
        <v>14180</v>
      </c>
      <c r="G5088" t="s">
        <v>159</v>
      </c>
      <c r="H5088" t="s">
        <v>149</v>
      </c>
      <c r="I5088" t="s">
        <v>136</v>
      </c>
      <c r="J5088" t="s">
        <v>137</v>
      </c>
      <c r="K5088" t="s">
        <v>138</v>
      </c>
      <c r="L5088" t="s">
        <v>14181</v>
      </c>
      <c r="M5088" t="s">
        <v>14182</v>
      </c>
      <c r="N5088" s="26">
        <v>6.25E-2</v>
      </c>
      <c r="O5088">
        <v>0</v>
      </c>
      <c r="P5088">
        <v>392</v>
      </c>
      <c r="Q5088">
        <v>1</v>
      </c>
      <c r="R5088">
        <v>15</v>
      </c>
      <c r="S5088">
        <v>1</v>
      </c>
      <c r="T5088">
        <v>126</v>
      </c>
      <c r="U5088">
        <v>0</v>
      </c>
      <c r="V5088">
        <v>0</v>
      </c>
      <c r="W5088" s="26">
        <v>0</v>
      </c>
      <c r="X5088" s="26">
        <v>8.1403872553699532</v>
      </c>
      <c r="Y5088" s="26">
        <v>0.8705512910696751</v>
      </c>
      <c r="Z5088" s="26">
        <v>0.19319406372281256</v>
      </c>
      <c r="AA5088" s="26">
        <v>7.6781602506687502E-2</v>
      </c>
      <c r="AB5088" s="26">
        <v>6.2318255537350122</v>
      </c>
      <c r="AC5088" s="26">
        <v>0</v>
      </c>
      <c r="AD5088" s="26">
        <v>0</v>
      </c>
      <c r="AE5088" s="26">
        <v>15.51273976640414</v>
      </c>
    </row>
    <row r="5089" spans="1:31" x14ac:dyDescent="0.3">
      <c r="A5089">
        <v>2771938</v>
      </c>
      <c r="B5089">
        <v>1</v>
      </c>
      <c r="C5089" t="s">
        <v>80</v>
      </c>
      <c r="D5089" t="s">
        <v>101</v>
      </c>
      <c r="E5089" t="s">
        <v>141</v>
      </c>
      <c r="F5089" t="s">
        <v>14183</v>
      </c>
      <c r="G5089" t="s">
        <v>143</v>
      </c>
      <c r="H5089" t="s">
        <v>135</v>
      </c>
      <c r="I5089" t="s">
        <v>136</v>
      </c>
      <c r="J5089" t="s">
        <v>137</v>
      </c>
      <c r="K5089" t="s">
        <v>138</v>
      </c>
      <c r="L5089" t="s">
        <v>14184</v>
      </c>
      <c r="M5089" t="s">
        <v>14185</v>
      </c>
      <c r="N5089" s="26">
        <v>0.84527777699999995</v>
      </c>
      <c r="O5089">
        <v>0</v>
      </c>
      <c r="P5089">
        <v>20</v>
      </c>
      <c r="Q5089">
        <v>0</v>
      </c>
      <c r="R5089">
        <v>11</v>
      </c>
      <c r="S5089">
        <v>0</v>
      </c>
      <c r="T5089">
        <v>12</v>
      </c>
      <c r="U5089">
        <v>0</v>
      </c>
      <c r="V5089">
        <v>0</v>
      </c>
      <c r="W5089" s="26">
        <v>0</v>
      </c>
      <c r="X5089" s="26">
        <v>2.7541040682172393</v>
      </c>
      <c r="Y5089" s="26">
        <v>0</v>
      </c>
      <c r="Z5089" s="26">
        <v>0.91831368214987208</v>
      </c>
      <c r="AA5089" s="26">
        <v>0</v>
      </c>
      <c r="AB5089" s="26">
        <v>3.3709630099211503</v>
      </c>
      <c r="AC5089" s="26">
        <v>0</v>
      </c>
      <c r="AD5089" s="26">
        <v>0</v>
      </c>
      <c r="AE5089" s="26">
        <v>7.0433807602882617</v>
      </c>
    </row>
    <row r="5090" spans="1:31" x14ac:dyDescent="0.3">
      <c r="A5090">
        <v>2772631</v>
      </c>
      <c r="B5090">
        <v>1</v>
      </c>
      <c r="C5090" t="s">
        <v>80</v>
      </c>
      <c r="D5090" t="s">
        <v>100</v>
      </c>
      <c r="E5090" t="s">
        <v>157</v>
      </c>
      <c r="F5090" t="s">
        <v>14186</v>
      </c>
      <c r="G5090" t="s">
        <v>159</v>
      </c>
      <c r="H5090" t="s">
        <v>149</v>
      </c>
      <c r="I5090" t="s">
        <v>136</v>
      </c>
      <c r="J5090" t="s">
        <v>137</v>
      </c>
      <c r="K5090" t="s">
        <v>138</v>
      </c>
      <c r="L5090" t="s">
        <v>14187</v>
      </c>
      <c r="M5090" t="s">
        <v>14188</v>
      </c>
      <c r="N5090" s="26">
        <v>0.29305555500000002</v>
      </c>
      <c r="O5090">
        <v>1</v>
      </c>
      <c r="P5090">
        <v>1470</v>
      </c>
      <c r="Q5090">
        <v>194</v>
      </c>
      <c r="R5090">
        <v>215</v>
      </c>
      <c r="S5090">
        <v>21</v>
      </c>
      <c r="T5090">
        <v>210</v>
      </c>
      <c r="U5090">
        <v>2</v>
      </c>
      <c r="V5090">
        <v>0</v>
      </c>
      <c r="W5090" s="26">
        <v>0.35886458402658339</v>
      </c>
      <c r="X5090" s="26">
        <v>138.96711662589951</v>
      </c>
      <c r="Y5090" s="26">
        <v>14.710731695379446</v>
      </c>
      <c r="Z5090" s="26">
        <v>3.2849526492876793</v>
      </c>
      <c r="AA5090" s="26">
        <v>35.658856185146348</v>
      </c>
      <c r="AB5090" s="26">
        <v>30.119562308941628</v>
      </c>
      <c r="AC5090" s="26">
        <v>25.367477306564084</v>
      </c>
      <c r="AD5090" s="26">
        <v>0</v>
      </c>
      <c r="AE5090" s="26">
        <v>248.46756135524527</v>
      </c>
    </row>
    <row r="5091" spans="1:31" x14ac:dyDescent="0.3">
      <c r="A5091">
        <v>2771961</v>
      </c>
      <c r="B5091">
        <v>1</v>
      </c>
      <c r="C5091" t="s">
        <v>80</v>
      </c>
      <c r="D5091" t="s">
        <v>82</v>
      </c>
      <c r="E5091" t="s">
        <v>166</v>
      </c>
      <c r="F5091" t="s">
        <v>14189</v>
      </c>
      <c r="G5091" t="s">
        <v>204</v>
      </c>
      <c r="H5091" t="s">
        <v>135</v>
      </c>
      <c r="I5091" t="s">
        <v>136</v>
      </c>
      <c r="J5091" t="s">
        <v>137</v>
      </c>
      <c r="K5091" t="s">
        <v>138</v>
      </c>
      <c r="L5091" t="s">
        <v>14190</v>
      </c>
      <c r="M5091" t="s">
        <v>14191</v>
      </c>
      <c r="N5091" s="26">
        <v>1.8172222220000001</v>
      </c>
      <c r="O5091">
        <v>0</v>
      </c>
      <c r="P5091">
        <v>2</v>
      </c>
      <c r="Q5091">
        <v>0</v>
      </c>
      <c r="R5091">
        <v>0</v>
      </c>
      <c r="S5091">
        <v>0</v>
      </c>
      <c r="T5091">
        <v>20</v>
      </c>
      <c r="U5091">
        <v>0</v>
      </c>
      <c r="V5091">
        <v>0</v>
      </c>
      <c r="W5091" s="26">
        <v>0</v>
      </c>
      <c r="X5091" s="26">
        <v>0.84890647879222214</v>
      </c>
      <c r="Y5091" s="26">
        <v>0</v>
      </c>
      <c r="Z5091" s="26">
        <v>0</v>
      </c>
      <c r="AA5091" s="26">
        <v>0</v>
      </c>
      <c r="AB5091" s="26">
        <v>29.659698152817871</v>
      </c>
      <c r="AC5091" s="26">
        <v>0</v>
      </c>
      <c r="AD5091" s="26">
        <v>0</v>
      </c>
      <c r="AE5091" s="26">
        <v>30.508604631610094</v>
      </c>
    </row>
    <row r="5092" spans="1:31" x14ac:dyDescent="0.3">
      <c r="A5092">
        <v>2772625</v>
      </c>
      <c r="B5092">
        <v>1</v>
      </c>
      <c r="C5092" t="s">
        <v>81</v>
      </c>
      <c r="D5092" t="s">
        <v>128</v>
      </c>
      <c r="E5092" t="s">
        <v>141</v>
      </c>
      <c r="F5092" t="s">
        <v>14192</v>
      </c>
      <c r="G5092" t="s">
        <v>143</v>
      </c>
      <c r="H5092" t="s">
        <v>135</v>
      </c>
      <c r="I5092" t="s">
        <v>136</v>
      </c>
      <c r="J5092" t="s">
        <v>137</v>
      </c>
      <c r="K5092" t="s">
        <v>138</v>
      </c>
      <c r="L5092" t="s">
        <v>14193</v>
      </c>
      <c r="M5092" t="s">
        <v>14194</v>
      </c>
      <c r="N5092" s="26">
        <v>0.64500000000000002</v>
      </c>
      <c r="O5092">
        <v>0</v>
      </c>
      <c r="P5092">
        <v>84</v>
      </c>
      <c r="Q5092">
        <v>0</v>
      </c>
      <c r="R5092">
        <v>4</v>
      </c>
      <c r="S5092">
        <v>0</v>
      </c>
      <c r="T5092">
        <v>12</v>
      </c>
      <c r="U5092">
        <v>0</v>
      </c>
      <c r="V5092">
        <v>0</v>
      </c>
      <c r="W5092" s="26">
        <v>0</v>
      </c>
      <c r="X5092" s="26">
        <v>7.339543315925817</v>
      </c>
      <c r="Y5092" s="26">
        <v>0</v>
      </c>
      <c r="Z5092" s="26">
        <v>0.28650528053280905</v>
      </c>
      <c r="AA5092" s="26">
        <v>0</v>
      </c>
      <c r="AB5092" s="26">
        <v>2.3671316190449039</v>
      </c>
      <c r="AC5092" s="26">
        <v>0</v>
      </c>
      <c r="AD5092" s="26">
        <v>0</v>
      </c>
      <c r="AE5092" s="26">
        <v>9.9931802155035303</v>
      </c>
    </row>
    <row r="5093" spans="1:31" x14ac:dyDescent="0.3">
      <c r="A5093">
        <v>2772090</v>
      </c>
      <c r="B5093">
        <v>1</v>
      </c>
      <c r="C5093" t="s">
        <v>81</v>
      </c>
      <c r="D5093" t="s">
        <v>113</v>
      </c>
      <c r="E5093" t="s">
        <v>157</v>
      </c>
      <c r="F5093" t="s">
        <v>14195</v>
      </c>
      <c r="G5093" t="s">
        <v>628</v>
      </c>
      <c r="H5093" t="s">
        <v>149</v>
      </c>
      <c r="I5093" t="s">
        <v>136</v>
      </c>
      <c r="J5093" t="s">
        <v>137</v>
      </c>
      <c r="K5093" t="s">
        <v>187</v>
      </c>
      <c r="L5093" t="s">
        <v>14196</v>
      </c>
      <c r="M5093" t="s">
        <v>14197</v>
      </c>
      <c r="N5093" s="26">
        <v>3.3416666660000001</v>
      </c>
      <c r="O5093">
        <v>0</v>
      </c>
      <c r="P5093">
        <v>2027</v>
      </c>
      <c r="Q5093">
        <v>0</v>
      </c>
      <c r="R5093">
        <v>0</v>
      </c>
      <c r="S5093">
        <v>0</v>
      </c>
      <c r="T5093">
        <v>248</v>
      </c>
      <c r="U5093">
        <v>0</v>
      </c>
      <c r="V5093">
        <v>1</v>
      </c>
      <c r="W5093" s="26">
        <v>0</v>
      </c>
      <c r="X5093" s="26">
        <v>1695.0862221430364</v>
      </c>
      <c r="Y5093" s="26">
        <v>0</v>
      </c>
      <c r="Z5093" s="26">
        <v>0</v>
      </c>
      <c r="AA5093" s="26">
        <v>0</v>
      </c>
      <c r="AB5093" s="26">
        <v>517.88818886723618</v>
      </c>
      <c r="AC5093" s="26">
        <v>0</v>
      </c>
      <c r="AD5093" s="26">
        <v>14.96322046980166</v>
      </c>
      <c r="AE5093" s="26">
        <v>2227.9376314800743</v>
      </c>
    </row>
    <row r="5094" spans="1:31" x14ac:dyDescent="0.3">
      <c r="A5094">
        <v>2772585</v>
      </c>
      <c r="B5094">
        <v>1</v>
      </c>
      <c r="C5094" t="s">
        <v>80</v>
      </c>
      <c r="D5094" t="s">
        <v>104</v>
      </c>
      <c r="E5094" t="s">
        <v>170</v>
      </c>
      <c r="F5094" t="s">
        <v>14198</v>
      </c>
      <c r="G5094" t="s">
        <v>143</v>
      </c>
      <c r="H5094" t="s">
        <v>135</v>
      </c>
      <c r="I5094" t="s">
        <v>136</v>
      </c>
      <c r="J5094" t="s">
        <v>137</v>
      </c>
      <c r="K5094" t="s">
        <v>138</v>
      </c>
      <c r="L5094" t="s">
        <v>14199</v>
      </c>
      <c r="M5094" t="s">
        <v>14200</v>
      </c>
      <c r="N5094" s="26">
        <v>1.5238888880000001</v>
      </c>
      <c r="O5094">
        <v>0</v>
      </c>
      <c r="P5094">
        <v>23</v>
      </c>
      <c r="Q5094">
        <v>0</v>
      </c>
      <c r="R5094">
        <v>0</v>
      </c>
      <c r="S5094">
        <v>0</v>
      </c>
      <c r="T5094">
        <v>3</v>
      </c>
      <c r="U5094">
        <v>0</v>
      </c>
      <c r="V5094">
        <v>0</v>
      </c>
      <c r="W5094" s="26">
        <v>0</v>
      </c>
      <c r="X5094" s="26">
        <v>6.9534327512742458</v>
      </c>
      <c r="Y5094" s="26">
        <v>0</v>
      </c>
      <c r="Z5094" s="26">
        <v>0</v>
      </c>
      <c r="AA5094" s="26">
        <v>0</v>
      </c>
      <c r="AB5094" s="26">
        <v>7.8261004676788319</v>
      </c>
      <c r="AC5094" s="26">
        <v>0</v>
      </c>
      <c r="AD5094" s="26">
        <v>0</v>
      </c>
      <c r="AE5094" s="26">
        <v>14.779533218953077</v>
      </c>
    </row>
    <row r="5095" spans="1:31" x14ac:dyDescent="0.3">
      <c r="A5095">
        <v>2772356</v>
      </c>
      <c r="B5095">
        <v>1</v>
      </c>
      <c r="C5095" t="s">
        <v>80</v>
      </c>
      <c r="D5095" t="s">
        <v>107</v>
      </c>
      <c r="E5095" t="s">
        <v>146</v>
      </c>
      <c r="F5095" t="s">
        <v>6222</v>
      </c>
      <c r="G5095" t="s">
        <v>159</v>
      </c>
      <c r="H5095" t="s">
        <v>149</v>
      </c>
      <c r="I5095" t="s">
        <v>136</v>
      </c>
      <c r="J5095" t="s">
        <v>137</v>
      </c>
      <c r="K5095" t="s">
        <v>138</v>
      </c>
      <c r="L5095" t="s">
        <v>14201</v>
      </c>
      <c r="M5095" t="s">
        <v>14202</v>
      </c>
      <c r="N5095" s="26">
        <v>0.48388888800000002</v>
      </c>
      <c r="O5095">
        <v>0</v>
      </c>
      <c r="P5095">
        <v>0</v>
      </c>
      <c r="Q5095">
        <v>7</v>
      </c>
      <c r="R5095">
        <v>11</v>
      </c>
      <c r="S5095">
        <v>1</v>
      </c>
      <c r="T5095">
        <v>1</v>
      </c>
      <c r="U5095">
        <v>0</v>
      </c>
      <c r="V5095">
        <v>0</v>
      </c>
      <c r="W5095" s="26">
        <v>0</v>
      </c>
      <c r="X5095" s="26">
        <v>0</v>
      </c>
      <c r="Y5095" s="26">
        <v>34.088424575416312</v>
      </c>
      <c r="Z5095" s="26">
        <v>5.2399875476956392</v>
      </c>
      <c r="AA5095" s="26">
        <v>2.2271631127186771</v>
      </c>
      <c r="AB5095" s="26">
        <v>0</v>
      </c>
      <c r="AC5095" s="26">
        <v>0</v>
      </c>
      <c r="AD5095" s="26">
        <v>0</v>
      </c>
      <c r="AE5095" s="26">
        <v>41.555575235830631</v>
      </c>
    </row>
    <row r="5096" spans="1:31" x14ac:dyDescent="0.3">
      <c r="A5096">
        <v>2772213</v>
      </c>
      <c r="B5096">
        <v>1</v>
      </c>
      <c r="C5096" t="s">
        <v>80</v>
      </c>
      <c r="D5096" t="s">
        <v>108</v>
      </c>
      <c r="E5096" t="s">
        <v>132</v>
      </c>
      <c r="F5096" t="s">
        <v>14203</v>
      </c>
      <c r="G5096" t="s">
        <v>197</v>
      </c>
      <c r="H5096" t="s">
        <v>135</v>
      </c>
      <c r="I5096" t="s">
        <v>136</v>
      </c>
      <c r="J5096" t="s">
        <v>137</v>
      </c>
      <c r="K5096" t="s">
        <v>138</v>
      </c>
      <c r="L5096" t="s">
        <v>14204</v>
      </c>
      <c r="M5096" t="s">
        <v>14205</v>
      </c>
      <c r="N5096" s="26">
        <v>2.9130555550000001</v>
      </c>
      <c r="O5096">
        <v>0</v>
      </c>
      <c r="P5096">
        <v>1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 s="26">
        <v>0</v>
      </c>
      <c r="X5096" s="26">
        <v>0.24834960063764919</v>
      </c>
      <c r="Y5096" s="26">
        <v>0</v>
      </c>
      <c r="Z5096" s="26">
        <v>0</v>
      </c>
      <c r="AA5096" s="26">
        <v>0</v>
      </c>
      <c r="AB5096" s="26">
        <v>0</v>
      </c>
      <c r="AC5096" s="26">
        <v>0</v>
      </c>
      <c r="AD5096" s="26">
        <v>0</v>
      </c>
      <c r="AE5096" s="26">
        <v>0.24834960063764919</v>
      </c>
    </row>
    <row r="5097" spans="1:31" x14ac:dyDescent="0.3">
      <c r="A5097">
        <v>2771987</v>
      </c>
      <c r="B5097">
        <v>3</v>
      </c>
      <c r="C5097" t="s">
        <v>80</v>
      </c>
      <c r="D5097" t="s">
        <v>88</v>
      </c>
      <c r="E5097" t="s">
        <v>146</v>
      </c>
      <c r="F5097" t="s">
        <v>14206</v>
      </c>
      <c r="G5097" t="s">
        <v>159</v>
      </c>
      <c r="H5097" t="s">
        <v>149</v>
      </c>
      <c r="I5097" t="s">
        <v>136</v>
      </c>
      <c r="J5097" t="s">
        <v>137</v>
      </c>
      <c r="K5097" t="s">
        <v>138</v>
      </c>
      <c r="L5097" t="s">
        <v>13915</v>
      </c>
      <c r="M5097" t="s">
        <v>14207</v>
      </c>
      <c r="N5097" s="26">
        <v>1.019722222</v>
      </c>
      <c r="O5097">
        <v>0</v>
      </c>
      <c r="P5097">
        <v>3467</v>
      </c>
      <c r="Q5097">
        <v>0</v>
      </c>
      <c r="R5097">
        <v>1</v>
      </c>
      <c r="S5097">
        <v>1</v>
      </c>
      <c r="T5097">
        <v>331</v>
      </c>
      <c r="U5097">
        <v>0</v>
      </c>
      <c r="V5097">
        <v>0</v>
      </c>
      <c r="W5097" s="26">
        <v>0</v>
      </c>
      <c r="X5097" s="26">
        <v>963.92813341505553</v>
      </c>
      <c r="Y5097" s="26">
        <v>0</v>
      </c>
      <c r="Z5097" s="26">
        <v>0</v>
      </c>
      <c r="AA5097" s="26">
        <v>27.943171653473879</v>
      </c>
      <c r="AB5097" s="26">
        <v>506.82958072709232</v>
      </c>
      <c r="AC5097" s="26">
        <v>0</v>
      </c>
      <c r="AD5097" s="26">
        <v>0</v>
      </c>
      <c r="AE5097" s="26">
        <v>1498.7008857956216</v>
      </c>
    </row>
    <row r="5098" spans="1:31" x14ac:dyDescent="0.3">
      <c r="A5098">
        <v>2772313</v>
      </c>
      <c r="B5098">
        <v>1</v>
      </c>
      <c r="C5098" t="s">
        <v>80</v>
      </c>
      <c r="D5098" t="s">
        <v>100</v>
      </c>
      <c r="E5098" t="s">
        <v>132</v>
      </c>
      <c r="F5098" t="s">
        <v>14208</v>
      </c>
      <c r="G5098" t="s">
        <v>134</v>
      </c>
      <c r="H5098" t="s">
        <v>135</v>
      </c>
      <c r="I5098" t="s">
        <v>136</v>
      </c>
      <c r="J5098" t="s">
        <v>137</v>
      </c>
      <c r="K5098" t="s">
        <v>138</v>
      </c>
      <c r="L5098" t="s">
        <v>14209</v>
      </c>
      <c r="M5098" t="s">
        <v>14210</v>
      </c>
      <c r="N5098" s="26">
        <v>4.238888888</v>
      </c>
      <c r="O5098">
        <v>0</v>
      </c>
      <c r="P5098">
        <v>1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 s="26">
        <v>0</v>
      </c>
      <c r="X5098" s="26">
        <v>2.1374055661647735</v>
      </c>
      <c r="Y5098" s="26">
        <v>0</v>
      </c>
      <c r="Z5098" s="26">
        <v>0</v>
      </c>
      <c r="AA5098" s="26">
        <v>0</v>
      </c>
      <c r="AB5098" s="26">
        <v>0</v>
      </c>
      <c r="AC5098" s="26">
        <v>0</v>
      </c>
      <c r="AD5098" s="26">
        <v>0</v>
      </c>
      <c r="AE5098" s="26">
        <v>2.1374055661647735</v>
      </c>
    </row>
    <row r="5099" spans="1:31" x14ac:dyDescent="0.3">
      <c r="A5099">
        <v>2772376</v>
      </c>
      <c r="B5099">
        <v>1</v>
      </c>
      <c r="C5099" t="s">
        <v>81</v>
      </c>
      <c r="D5099" t="s">
        <v>118</v>
      </c>
      <c r="E5099" t="s">
        <v>152</v>
      </c>
      <c r="F5099" t="s">
        <v>1759</v>
      </c>
      <c r="G5099" t="s">
        <v>159</v>
      </c>
      <c r="H5099" t="s">
        <v>149</v>
      </c>
      <c r="I5099" t="s">
        <v>566</v>
      </c>
      <c r="J5099" t="s">
        <v>137</v>
      </c>
      <c r="K5099" t="s">
        <v>138</v>
      </c>
      <c r="L5099" t="s">
        <v>14211</v>
      </c>
      <c r="M5099" t="s">
        <v>14212</v>
      </c>
      <c r="N5099" s="26">
        <v>5.0000000000000001E-3</v>
      </c>
      <c r="O5099">
        <v>6</v>
      </c>
      <c r="P5099">
        <v>413</v>
      </c>
      <c r="Q5099">
        <v>51</v>
      </c>
      <c r="R5099">
        <v>42</v>
      </c>
      <c r="S5099">
        <v>8</v>
      </c>
      <c r="T5099">
        <v>33</v>
      </c>
      <c r="U5099">
        <v>1</v>
      </c>
      <c r="V5099">
        <v>0</v>
      </c>
      <c r="W5099" s="26">
        <v>8.6652778757259994E-3</v>
      </c>
      <c r="X5099" s="26">
        <v>0.25358104228359618</v>
      </c>
      <c r="Y5099" s="26">
        <v>0.67874060558434557</v>
      </c>
      <c r="Z5099" s="26">
        <v>0.11588534403417448</v>
      </c>
      <c r="AA5099" s="26">
        <v>0.11178577576455902</v>
      </c>
      <c r="AB5099" s="26">
        <v>3.2668917261560501E-2</v>
      </c>
      <c r="AC5099" s="26">
        <v>0.83066234816000006</v>
      </c>
      <c r="AD5099" s="26">
        <v>0</v>
      </c>
      <c r="AE5099" s="26">
        <v>2.031989310963962</v>
      </c>
    </row>
    <row r="5100" spans="1:31" x14ac:dyDescent="0.3">
      <c r="A5100">
        <v>2772027</v>
      </c>
      <c r="B5100">
        <v>1</v>
      </c>
      <c r="C5100" t="s">
        <v>80</v>
      </c>
      <c r="D5100" t="s">
        <v>88</v>
      </c>
      <c r="E5100" t="s">
        <v>166</v>
      </c>
      <c r="F5100" t="s">
        <v>11019</v>
      </c>
      <c r="G5100" t="s">
        <v>143</v>
      </c>
      <c r="H5100" t="s">
        <v>135</v>
      </c>
      <c r="I5100" t="s">
        <v>136</v>
      </c>
      <c r="J5100" t="s">
        <v>137</v>
      </c>
      <c r="K5100" t="s">
        <v>138</v>
      </c>
      <c r="L5100" t="s">
        <v>14213</v>
      </c>
      <c r="M5100" t="s">
        <v>14214</v>
      </c>
      <c r="N5100" s="26">
        <v>0.62749999999999995</v>
      </c>
      <c r="O5100">
        <v>0</v>
      </c>
      <c r="P5100">
        <v>51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 s="26">
        <v>0</v>
      </c>
      <c r="X5100" s="26">
        <v>7.0888645967635586</v>
      </c>
      <c r="Y5100" s="26">
        <v>0</v>
      </c>
      <c r="Z5100" s="26">
        <v>0</v>
      </c>
      <c r="AA5100" s="26">
        <v>0</v>
      </c>
      <c r="AB5100" s="26">
        <v>0</v>
      </c>
      <c r="AC5100" s="26">
        <v>0</v>
      </c>
      <c r="AD5100" s="26">
        <v>0</v>
      </c>
      <c r="AE5100" s="26">
        <v>7.0888645967635586</v>
      </c>
    </row>
    <row r="5101" spans="1:31" x14ac:dyDescent="0.3">
      <c r="A5101">
        <v>2772127</v>
      </c>
      <c r="B5101">
        <v>1</v>
      </c>
      <c r="C5101" t="s">
        <v>80</v>
      </c>
      <c r="D5101" t="s">
        <v>96</v>
      </c>
      <c r="E5101" t="s">
        <v>170</v>
      </c>
      <c r="F5101" t="s">
        <v>14215</v>
      </c>
      <c r="G5101" t="s">
        <v>628</v>
      </c>
      <c r="H5101" t="s">
        <v>135</v>
      </c>
      <c r="I5101" t="s">
        <v>136</v>
      </c>
      <c r="J5101" t="s">
        <v>137</v>
      </c>
      <c r="K5101" t="s">
        <v>187</v>
      </c>
      <c r="L5101" t="s">
        <v>14216</v>
      </c>
      <c r="M5101" t="s">
        <v>14217</v>
      </c>
      <c r="N5101" s="26">
        <v>6.2074999999999996</v>
      </c>
      <c r="O5101">
        <v>0</v>
      </c>
      <c r="P5101">
        <v>49</v>
      </c>
      <c r="Q5101">
        <v>0</v>
      </c>
      <c r="R5101">
        <v>0</v>
      </c>
      <c r="S5101">
        <v>0</v>
      </c>
      <c r="T5101">
        <v>21</v>
      </c>
      <c r="U5101">
        <v>0</v>
      </c>
      <c r="V5101">
        <v>0</v>
      </c>
      <c r="W5101" s="26">
        <v>0</v>
      </c>
      <c r="X5101" s="26">
        <v>74.885796087172082</v>
      </c>
      <c r="Y5101" s="26">
        <v>0</v>
      </c>
      <c r="Z5101" s="26">
        <v>0</v>
      </c>
      <c r="AA5101" s="26">
        <v>0</v>
      </c>
      <c r="AB5101" s="26">
        <v>270.72403484973188</v>
      </c>
      <c r="AC5101" s="26">
        <v>0</v>
      </c>
      <c r="AD5101" s="26">
        <v>0</v>
      </c>
      <c r="AE5101" s="26">
        <v>345.60983093690396</v>
      </c>
    </row>
    <row r="5102" spans="1:31" x14ac:dyDescent="0.3">
      <c r="A5102">
        <v>2772568</v>
      </c>
      <c r="B5102">
        <v>1</v>
      </c>
      <c r="C5102" t="s">
        <v>81</v>
      </c>
      <c r="D5102" t="s">
        <v>119</v>
      </c>
      <c r="E5102" t="s">
        <v>170</v>
      </c>
      <c r="F5102" t="s">
        <v>14218</v>
      </c>
      <c r="G5102" t="s">
        <v>204</v>
      </c>
      <c r="H5102" t="s">
        <v>135</v>
      </c>
      <c r="I5102" t="s">
        <v>136</v>
      </c>
      <c r="J5102" t="s">
        <v>137</v>
      </c>
      <c r="K5102" t="s">
        <v>138</v>
      </c>
      <c r="L5102" t="s">
        <v>14219</v>
      </c>
      <c r="M5102" t="s">
        <v>14220</v>
      </c>
      <c r="N5102" s="26">
        <v>1.946388888</v>
      </c>
      <c r="O5102">
        <v>0</v>
      </c>
      <c r="P5102">
        <v>87</v>
      </c>
      <c r="Q5102">
        <v>0</v>
      </c>
      <c r="R5102">
        <v>1</v>
      </c>
      <c r="S5102">
        <v>0</v>
      </c>
      <c r="T5102">
        <v>4</v>
      </c>
      <c r="U5102">
        <v>0</v>
      </c>
      <c r="V5102">
        <v>0</v>
      </c>
      <c r="W5102" s="26">
        <v>0</v>
      </c>
      <c r="X5102" s="26">
        <v>59.803368471225959</v>
      </c>
      <c r="Y5102" s="26">
        <v>0</v>
      </c>
      <c r="Z5102" s="26">
        <v>0</v>
      </c>
      <c r="AA5102" s="26">
        <v>0</v>
      </c>
      <c r="AB5102" s="26">
        <v>4.9248762232211192</v>
      </c>
      <c r="AC5102" s="26">
        <v>0</v>
      </c>
      <c r="AD5102" s="26">
        <v>0</v>
      </c>
      <c r="AE5102" s="26">
        <v>64.728244694447085</v>
      </c>
    </row>
    <row r="5103" spans="1:31" x14ac:dyDescent="0.3">
      <c r="A5103">
        <v>2772534</v>
      </c>
      <c r="B5103">
        <v>1</v>
      </c>
      <c r="C5103" t="s">
        <v>81</v>
      </c>
      <c r="D5103" t="s">
        <v>112</v>
      </c>
      <c r="E5103" t="s">
        <v>157</v>
      </c>
      <c r="F5103" t="s">
        <v>10674</v>
      </c>
      <c r="G5103" t="s">
        <v>159</v>
      </c>
      <c r="H5103" t="s">
        <v>149</v>
      </c>
      <c r="I5103" t="s">
        <v>136</v>
      </c>
      <c r="J5103" t="s">
        <v>137</v>
      </c>
      <c r="K5103" t="s">
        <v>138</v>
      </c>
      <c r="L5103" t="s">
        <v>14221</v>
      </c>
      <c r="M5103" t="s">
        <v>14222</v>
      </c>
      <c r="N5103" s="26">
        <v>1.6611111110000001</v>
      </c>
      <c r="O5103">
        <v>0</v>
      </c>
      <c r="P5103">
        <v>442</v>
      </c>
      <c r="Q5103">
        <v>7</v>
      </c>
      <c r="R5103">
        <v>15</v>
      </c>
      <c r="S5103">
        <v>1</v>
      </c>
      <c r="T5103">
        <v>29</v>
      </c>
      <c r="U5103">
        <v>0</v>
      </c>
      <c r="V5103">
        <v>0</v>
      </c>
      <c r="W5103" s="26">
        <v>0</v>
      </c>
      <c r="X5103" s="26">
        <v>146.47255304609254</v>
      </c>
      <c r="Y5103" s="26">
        <v>1.2163805536711112</v>
      </c>
      <c r="Z5103" s="26">
        <v>0.1648648945415839</v>
      </c>
      <c r="AA5103" s="26">
        <v>10.21244042077846</v>
      </c>
      <c r="AB5103" s="26">
        <v>24.786286369476894</v>
      </c>
      <c r="AC5103" s="26">
        <v>0</v>
      </c>
      <c r="AD5103" s="26">
        <v>0</v>
      </c>
      <c r="AE5103" s="26">
        <v>182.85252528456058</v>
      </c>
    </row>
    <row r="5104" spans="1:31" x14ac:dyDescent="0.3">
      <c r="A5104">
        <v>2772488</v>
      </c>
      <c r="B5104">
        <v>1</v>
      </c>
      <c r="C5104" t="s">
        <v>81</v>
      </c>
      <c r="D5104" t="s">
        <v>113</v>
      </c>
      <c r="E5104" t="s">
        <v>175</v>
      </c>
      <c r="F5104" t="s">
        <v>14223</v>
      </c>
      <c r="G5104" t="s">
        <v>159</v>
      </c>
      <c r="H5104" t="s">
        <v>149</v>
      </c>
      <c r="I5104" t="s">
        <v>136</v>
      </c>
      <c r="J5104" t="s">
        <v>137</v>
      </c>
      <c r="K5104" t="s">
        <v>138</v>
      </c>
      <c r="L5104" t="s">
        <v>14224</v>
      </c>
      <c r="M5104" t="s">
        <v>14225</v>
      </c>
      <c r="N5104" s="26">
        <v>0.83194444400000001</v>
      </c>
      <c r="O5104">
        <v>0</v>
      </c>
      <c r="P5104">
        <v>12935</v>
      </c>
      <c r="Q5104">
        <v>3</v>
      </c>
      <c r="R5104">
        <v>168</v>
      </c>
      <c r="S5104">
        <v>17</v>
      </c>
      <c r="T5104">
        <v>2053</v>
      </c>
      <c r="U5104">
        <v>6</v>
      </c>
      <c r="V5104">
        <v>9</v>
      </c>
      <c r="W5104" s="26">
        <v>0</v>
      </c>
      <c r="X5104" s="26">
        <v>4134.5654432225774</v>
      </c>
      <c r="Y5104" s="26">
        <v>14.246115019069347</v>
      </c>
      <c r="Z5104" s="26">
        <v>7.3365265482147857</v>
      </c>
      <c r="AA5104" s="26">
        <v>358.12101178851071</v>
      </c>
      <c r="AB5104" s="26">
        <v>1572.6072426060939</v>
      </c>
      <c r="AC5104" s="26">
        <v>534.35524051667574</v>
      </c>
      <c r="AD5104" s="26">
        <v>77.8167488272463</v>
      </c>
      <c r="AE5104" s="26">
        <v>6699.0483285283872</v>
      </c>
    </row>
    <row r="5105" spans="1:31" x14ac:dyDescent="0.3">
      <c r="A5105">
        <v>2772033</v>
      </c>
      <c r="B5105">
        <v>1</v>
      </c>
      <c r="C5105" t="s">
        <v>80</v>
      </c>
      <c r="D5105" t="s">
        <v>98</v>
      </c>
      <c r="E5105" t="s">
        <v>170</v>
      </c>
      <c r="F5105" t="s">
        <v>14226</v>
      </c>
      <c r="G5105" t="s">
        <v>186</v>
      </c>
      <c r="H5105" t="s">
        <v>135</v>
      </c>
      <c r="I5105" t="s">
        <v>136</v>
      </c>
      <c r="J5105" t="s">
        <v>137</v>
      </c>
      <c r="K5105" t="s">
        <v>187</v>
      </c>
      <c r="L5105" t="s">
        <v>14227</v>
      </c>
      <c r="M5105" t="s">
        <v>14228</v>
      </c>
      <c r="N5105" s="26">
        <v>8.73</v>
      </c>
      <c r="O5105">
        <v>0</v>
      </c>
      <c r="P5105">
        <v>53</v>
      </c>
      <c r="Q5105">
        <v>0</v>
      </c>
      <c r="R5105">
        <v>1</v>
      </c>
      <c r="S5105">
        <v>0</v>
      </c>
      <c r="T5105">
        <v>8</v>
      </c>
      <c r="U5105">
        <v>0</v>
      </c>
      <c r="V5105">
        <v>0</v>
      </c>
      <c r="W5105" s="26">
        <v>0</v>
      </c>
      <c r="X5105" s="26">
        <v>95.14654119284512</v>
      </c>
      <c r="Y5105" s="26">
        <v>0</v>
      </c>
      <c r="Z5105" s="26">
        <v>1.9755101044701817</v>
      </c>
      <c r="AA5105" s="26">
        <v>0</v>
      </c>
      <c r="AB5105" s="26">
        <v>21.797024464675616</v>
      </c>
      <c r="AC5105" s="26">
        <v>0</v>
      </c>
      <c r="AD5105" s="26">
        <v>0</v>
      </c>
      <c r="AE5105" s="26">
        <v>118.91907576199091</v>
      </c>
    </row>
    <row r="5106" spans="1:31" x14ac:dyDescent="0.3">
      <c r="A5106">
        <v>2772133</v>
      </c>
      <c r="B5106">
        <v>1</v>
      </c>
      <c r="C5106" t="s">
        <v>80</v>
      </c>
      <c r="D5106" t="s">
        <v>100</v>
      </c>
      <c r="E5106" t="s">
        <v>146</v>
      </c>
      <c r="F5106" t="s">
        <v>14130</v>
      </c>
      <c r="G5106" t="s">
        <v>159</v>
      </c>
      <c r="H5106" t="s">
        <v>149</v>
      </c>
      <c r="I5106" t="s">
        <v>136</v>
      </c>
      <c r="J5106" t="s">
        <v>137</v>
      </c>
      <c r="K5106" t="s">
        <v>138</v>
      </c>
      <c r="L5106" t="s">
        <v>14229</v>
      </c>
      <c r="M5106" t="s">
        <v>14230</v>
      </c>
      <c r="N5106" s="26">
        <v>0.66277777699999996</v>
      </c>
      <c r="O5106">
        <v>0</v>
      </c>
      <c r="P5106">
        <v>288</v>
      </c>
      <c r="Q5106">
        <v>0</v>
      </c>
      <c r="R5106">
        <v>23</v>
      </c>
      <c r="S5106">
        <v>11</v>
      </c>
      <c r="T5106">
        <v>247</v>
      </c>
      <c r="U5106">
        <v>3</v>
      </c>
      <c r="V5106">
        <v>23</v>
      </c>
      <c r="W5106" s="26">
        <v>0</v>
      </c>
      <c r="X5106" s="26">
        <v>53.113645181690082</v>
      </c>
      <c r="Y5106" s="26">
        <v>0</v>
      </c>
      <c r="Z5106" s="26">
        <v>5.931326836005848</v>
      </c>
      <c r="AA5106" s="26">
        <v>114.29800281975213</v>
      </c>
      <c r="AB5106" s="26">
        <v>328.12959189522019</v>
      </c>
      <c r="AC5106" s="26">
        <v>127.62479217215215</v>
      </c>
      <c r="AD5106" s="26">
        <v>618.27032361514841</v>
      </c>
      <c r="AE5106" s="26">
        <v>1247.3676825199689</v>
      </c>
    </row>
    <row r="5107" spans="1:31" x14ac:dyDescent="0.3">
      <c r="A5107">
        <v>2771987</v>
      </c>
      <c r="B5107">
        <v>1</v>
      </c>
      <c r="C5107" t="s">
        <v>80</v>
      </c>
      <c r="D5107" t="s">
        <v>88</v>
      </c>
      <c r="E5107" t="s">
        <v>157</v>
      </c>
      <c r="F5107" t="s">
        <v>14231</v>
      </c>
      <c r="G5107" t="s">
        <v>159</v>
      </c>
      <c r="H5107" t="s">
        <v>149</v>
      </c>
      <c r="I5107" t="s">
        <v>136</v>
      </c>
      <c r="J5107" t="s">
        <v>137</v>
      </c>
      <c r="K5107" t="s">
        <v>138</v>
      </c>
      <c r="L5107" t="s">
        <v>14232</v>
      </c>
      <c r="M5107" t="s">
        <v>13914</v>
      </c>
      <c r="N5107" s="26">
        <v>0.87388888799999997</v>
      </c>
      <c r="O5107">
        <v>0</v>
      </c>
      <c r="P5107">
        <v>11076</v>
      </c>
      <c r="Q5107">
        <v>0</v>
      </c>
      <c r="R5107">
        <v>0</v>
      </c>
      <c r="S5107">
        <v>1</v>
      </c>
      <c r="T5107">
        <v>576</v>
      </c>
      <c r="U5107">
        <v>0</v>
      </c>
      <c r="V5107">
        <v>0</v>
      </c>
      <c r="W5107" s="26">
        <v>0</v>
      </c>
      <c r="X5107" s="26">
        <v>2186.0344543964084</v>
      </c>
      <c r="Y5107" s="26">
        <v>0</v>
      </c>
      <c r="Z5107" s="26">
        <v>0</v>
      </c>
      <c r="AA5107" s="26">
        <v>57.714613932669202</v>
      </c>
      <c r="AB5107" s="26">
        <v>558.72044798474963</v>
      </c>
      <c r="AC5107" s="26">
        <v>0</v>
      </c>
      <c r="AD5107" s="26">
        <v>0</v>
      </c>
      <c r="AE5107" s="26">
        <v>2802.4695163138272</v>
      </c>
    </row>
    <row r="5108" spans="1:31" x14ac:dyDescent="0.3">
      <c r="A5108">
        <v>2772388</v>
      </c>
      <c r="B5108">
        <v>1</v>
      </c>
      <c r="C5108" t="s">
        <v>81</v>
      </c>
      <c r="D5108" t="s">
        <v>117</v>
      </c>
      <c r="E5108" t="s">
        <v>146</v>
      </c>
      <c r="F5108" t="s">
        <v>14233</v>
      </c>
      <c r="G5108" t="s">
        <v>148</v>
      </c>
      <c r="H5108" t="s">
        <v>149</v>
      </c>
      <c r="I5108" t="s">
        <v>136</v>
      </c>
      <c r="J5108" t="s">
        <v>137</v>
      </c>
      <c r="K5108" t="s">
        <v>138</v>
      </c>
      <c r="L5108" t="s">
        <v>14234</v>
      </c>
      <c r="M5108" t="s">
        <v>14235</v>
      </c>
      <c r="N5108" s="26">
        <v>1.3863888879999999</v>
      </c>
      <c r="O5108">
        <v>0</v>
      </c>
      <c r="P5108">
        <v>16</v>
      </c>
      <c r="Q5108">
        <v>0</v>
      </c>
      <c r="R5108">
        <v>11</v>
      </c>
      <c r="S5108">
        <v>0</v>
      </c>
      <c r="T5108">
        <v>1</v>
      </c>
      <c r="U5108">
        <v>0</v>
      </c>
      <c r="V5108">
        <v>0</v>
      </c>
      <c r="W5108" s="26">
        <v>0</v>
      </c>
      <c r="X5108" s="26">
        <v>0.32139745526944441</v>
      </c>
      <c r="Y5108" s="26">
        <v>0</v>
      </c>
      <c r="Z5108" s="26">
        <v>0</v>
      </c>
      <c r="AA5108" s="26">
        <v>0</v>
      </c>
      <c r="AB5108" s="26">
        <v>1.1999836632277414</v>
      </c>
      <c r="AC5108" s="26">
        <v>0</v>
      </c>
      <c r="AD5108" s="26">
        <v>0</v>
      </c>
      <c r="AE5108" s="26">
        <v>1.5213811184971857</v>
      </c>
    </row>
    <row r="5109" spans="1:31" x14ac:dyDescent="0.3">
      <c r="A5109">
        <v>2772050</v>
      </c>
      <c r="B5109">
        <v>1</v>
      </c>
      <c r="C5109" t="s">
        <v>80</v>
      </c>
      <c r="D5109" t="s">
        <v>94</v>
      </c>
      <c r="E5109" t="s">
        <v>170</v>
      </c>
      <c r="F5109" t="s">
        <v>14236</v>
      </c>
      <c r="G5109" t="s">
        <v>204</v>
      </c>
      <c r="H5109" t="s">
        <v>135</v>
      </c>
      <c r="I5109" t="s">
        <v>136</v>
      </c>
      <c r="J5109" t="s">
        <v>137</v>
      </c>
      <c r="K5109" t="s">
        <v>138</v>
      </c>
      <c r="L5109" t="s">
        <v>14237</v>
      </c>
      <c r="M5109" t="s">
        <v>14238</v>
      </c>
      <c r="N5109" s="26">
        <v>1.9027777770000001</v>
      </c>
      <c r="O5109">
        <v>0</v>
      </c>
      <c r="P5109">
        <v>4</v>
      </c>
      <c r="Q5109">
        <v>0</v>
      </c>
      <c r="R5109">
        <v>0</v>
      </c>
      <c r="S5109">
        <v>0</v>
      </c>
      <c r="T5109">
        <v>1</v>
      </c>
      <c r="U5109">
        <v>0</v>
      </c>
      <c r="V5109">
        <v>0</v>
      </c>
      <c r="W5109" s="26">
        <v>0</v>
      </c>
      <c r="X5109" s="26">
        <v>1.3039655478631051</v>
      </c>
      <c r="Y5109" s="26">
        <v>0</v>
      </c>
      <c r="Z5109" s="26">
        <v>0</v>
      </c>
      <c r="AA5109" s="26">
        <v>0</v>
      </c>
      <c r="AB5109" s="26">
        <v>3.4697434025013889</v>
      </c>
      <c r="AC5109" s="26">
        <v>0</v>
      </c>
      <c r="AD5109" s="26">
        <v>0</v>
      </c>
      <c r="AE5109" s="26">
        <v>4.7737089503644938</v>
      </c>
    </row>
    <row r="5110" spans="1:31" x14ac:dyDescent="0.3">
      <c r="A5110">
        <v>2772285</v>
      </c>
      <c r="B5110">
        <v>1</v>
      </c>
      <c r="C5110" t="s">
        <v>80</v>
      </c>
      <c r="D5110" t="s">
        <v>93</v>
      </c>
      <c r="E5110" t="s">
        <v>146</v>
      </c>
      <c r="F5110" t="s">
        <v>14239</v>
      </c>
      <c r="G5110" t="s">
        <v>154</v>
      </c>
      <c r="H5110" t="s">
        <v>149</v>
      </c>
      <c r="I5110" t="s">
        <v>136</v>
      </c>
      <c r="J5110" t="s">
        <v>137</v>
      </c>
      <c r="K5110" t="s">
        <v>138</v>
      </c>
      <c r="L5110" t="s">
        <v>14240</v>
      </c>
      <c r="M5110" t="s">
        <v>14241</v>
      </c>
      <c r="N5110" s="26">
        <v>4.8091666660000003</v>
      </c>
      <c r="O5110">
        <v>0</v>
      </c>
      <c r="P5110">
        <v>343</v>
      </c>
      <c r="Q5110">
        <v>0</v>
      </c>
      <c r="R5110">
        <v>26</v>
      </c>
      <c r="S5110">
        <v>0</v>
      </c>
      <c r="T5110">
        <v>45</v>
      </c>
      <c r="U5110">
        <v>0</v>
      </c>
      <c r="V5110">
        <v>1</v>
      </c>
      <c r="W5110" s="26">
        <v>0</v>
      </c>
      <c r="X5110" s="26">
        <v>269.39304375359603</v>
      </c>
      <c r="Y5110" s="26">
        <v>0</v>
      </c>
      <c r="Z5110" s="26">
        <v>43.529408202503973</v>
      </c>
      <c r="AA5110" s="26">
        <v>0</v>
      </c>
      <c r="AB5110" s="26">
        <v>94.732874497183786</v>
      </c>
      <c r="AC5110" s="26">
        <v>0</v>
      </c>
      <c r="AD5110" s="26">
        <v>0</v>
      </c>
      <c r="AE5110" s="26">
        <v>407.65532645328381</v>
      </c>
    </row>
    <row r="5111" spans="1:31" x14ac:dyDescent="0.3">
      <c r="A5111">
        <v>2772594</v>
      </c>
      <c r="B5111">
        <v>1</v>
      </c>
      <c r="C5111" t="s">
        <v>81</v>
      </c>
      <c r="D5111" t="s">
        <v>118</v>
      </c>
      <c r="E5111" t="s">
        <v>170</v>
      </c>
      <c r="F5111" t="s">
        <v>14242</v>
      </c>
      <c r="G5111" t="s">
        <v>204</v>
      </c>
      <c r="H5111" t="s">
        <v>135</v>
      </c>
      <c r="I5111" t="s">
        <v>136</v>
      </c>
      <c r="J5111" t="s">
        <v>137</v>
      </c>
      <c r="K5111" t="s">
        <v>138</v>
      </c>
      <c r="L5111" t="s">
        <v>14243</v>
      </c>
      <c r="M5111" t="s">
        <v>14244</v>
      </c>
      <c r="N5111" s="26">
        <v>0.66</v>
      </c>
      <c r="O5111">
        <v>0</v>
      </c>
      <c r="P5111">
        <v>64</v>
      </c>
      <c r="Q5111">
        <v>0</v>
      </c>
      <c r="R5111">
        <v>0</v>
      </c>
      <c r="S5111">
        <v>0</v>
      </c>
      <c r="T5111">
        <v>4</v>
      </c>
      <c r="U5111">
        <v>0</v>
      </c>
      <c r="V5111">
        <v>0</v>
      </c>
      <c r="W5111" s="26">
        <v>0</v>
      </c>
      <c r="X5111" s="26">
        <v>9.8015015080106007</v>
      </c>
      <c r="Y5111" s="26">
        <v>0</v>
      </c>
      <c r="Z5111" s="26">
        <v>0</v>
      </c>
      <c r="AA5111" s="26">
        <v>0</v>
      </c>
      <c r="AB5111" s="26">
        <v>0.10145563226749968</v>
      </c>
      <c r="AC5111" s="26">
        <v>0</v>
      </c>
      <c r="AD5111" s="26">
        <v>0</v>
      </c>
      <c r="AE5111" s="26">
        <v>9.9029571402781009</v>
      </c>
    </row>
    <row r="5112" spans="1:31" x14ac:dyDescent="0.3">
      <c r="A5112">
        <v>2772428</v>
      </c>
      <c r="B5112">
        <v>1</v>
      </c>
      <c r="C5112" t="s">
        <v>81</v>
      </c>
      <c r="D5112" t="s">
        <v>118</v>
      </c>
      <c r="E5112" t="s">
        <v>170</v>
      </c>
      <c r="F5112" t="s">
        <v>14245</v>
      </c>
      <c r="G5112" t="s">
        <v>204</v>
      </c>
      <c r="H5112" t="s">
        <v>135</v>
      </c>
      <c r="I5112" t="s">
        <v>136</v>
      </c>
      <c r="J5112" t="s">
        <v>137</v>
      </c>
      <c r="K5112" t="s">
        <v>138</v>
      </c>
      <c r="L5112" t="s">
        <v>14246</v>
      </c>
      <c r="M5112" t="s">
        <v>14247</v>
      </c>
      <c r="N5112" s="26">
        <v>1.5208333329999999</v>
      </c>
      <c r="O5112">
        <v>0</v>
      </c>
      <c r="P5112">
        <v>8</v>
      </c>
      <c r="Q5112">
        <v>0</v>
      </c>
      <c r="R5112">
        <v>0</v>
      </c>
      <c r="S5112">
        <v>0</v>
      </c>
      <c r="T5112">
        <v>1</v>
      </c>
      <c r="U5112">
        <v>0</v>
      </c>
      <c r="V5112">
        <v>0</v>
      </c>
      <c r="W5112" s="26">
        <v>0</v>
      </c>
      <c r="X5112" s="26">
        <v>2.6157078709311783</v>
      </c>
      <c r="Y5112" s="26">
        <v>0</v>
      </c>
      <c r="Z5112" s="26">
        <v>0</v>
      </c>
      <c r="AA5112" s="26">
        <v>0</v>
      </c>
      <c r="AB5112" s="26">
        <v>0</v>
      </c>
      <c r="AC5112" s="26">
        <v>0</v>
      </c>
      <c r="AD5112" s="26">
        <v>0</v>
      </c>
      <c r="AE5112" s="26">
        <v>2.6157078709311783</v>
      </c>
    </row>
    <row r="5113" spans="1:31" x14ac:dyDescent="0.3">
      <c r="A5113">
        <v>2772408</v>
      </c>
      <c r="B5113">
        <v>1</v>
      </c>
      <c r="C5113" t="s">
        <v>81</v>
      </c>
      <c r="D5113" t="s">
        <v>128</v>
      </c>
      <c r="E5113" t="s">
        <v>152</v>
      </c>
      <c r="F5113" t="s">
        <v>7644</v>
      </c>
      <c r="G5113" t="s">
        <v>159</v>
      </c>
      <c r="H5113" t="s">
        <v>149</v>
      </c>
      <c r="I5113" t="s">
        <v>136</v>
      </c>
      <c r="J5113" t="s">
        <v>137</v>
      </c>
      <c r="K5113" t="s">
        <v>138</v>
      </c>
      <c r="L5113" t="s">
        <v>14248</v>
      </c>
      <c r="M5113" t="s">
        <v>14249</v>
      </c>
      <c r="N5113" s="26">
        <v>1.048888888</v>
      </c>
      <c r="O5113">
        <v>6</v>
      </c>
      <c r="P5113">
        <v>643</v>
      </c>
      <c r="Q5113">
        <v>100</v>
      </c>
      <c r="R5113">
        <v>30</v>
      </c>
      <c r="S5113">
        <v>6</v>
      </c>
      <c r="T5113">
        <v>69</v>
      </c>
      <c r="U5113">
        <v>0</v>
      </c>
      <c r="V5113">
        <v>0</v>
      </c>
      <c r="W5113" s="26">
        <v>0.7358139065007</v>
      </c>
      <c r="X5113" s="26">
        <v>117.91624330470654</v>
      </c>
      <c r="Y5113" s="26">
        <v>33.69174443838164</v>
      </c>
      <c r="Z5113" s="26">
        <v>5.0326338131454538</v>
      </c>
      <c r="AA5113" s="26">
        <v>44.497290982746705</v>
      </c>
      <c r="AB5113" s="26">
        <v>41.850902117252311</v>
      </c>
      <c r="AC5113" s="26">
        <v>0</v>
      </c>
      <c r="AD5113" s="26">
        <v>0</v>
      </c>
      <c r="AE5113" s="26">
        <v>243.72462856273333</v>
      </c>
    </row>
    <row r="5114" spans="1:31" x14ac:dyDescent="0.3">
      <c r="A5114">
        <v>2772030</v>
      </c>
      <c r="B5114">
        <v>1</v>
      </c>
      <c r="C5114" t="s">
        <v>81</v>
      </c>
      <c r="D5114" t="s">
        <v>123</v>
      </c>
      <c r="E5114" t="s">
        <v>141</v>
      </c>
      <c r="F5114" t="s">
        <v>3377</v>
      </c>
      <c r="G5114" t="s">
        <v>186</v>
      </c>
      <c r="H5114" t="s">
        <v>135</v>
      </c>
      <c r="I5114" t="s">
        <v>136</v>
      </c>
      <c r="J5114" t="s">
        <v>137</v>
      </c>
      <c r="K5114" t="s">
        <v>187</v>
      </c>
      <c r="L5114" t="s">
        <v>14250</v>
      </c>
      <c r="M5114" t="s">
        <v>14251</v>
      </c>
      <c r="N5114" s="26">
        <v>6.3463888879999999</v>
      </c>
      <c r="O5114">
        <v>0</v>
      </c>
      <c r="P5114">
        <v>192</v>
      </c>
      <c r="Q5114">
        <v>0</v>
      </c>
      <c r="R5114">
        <v>12</v>
      </c>
      <c r="S5114">
        <v>0</v>
      </c>
      <c r="T5114">
        <v>13</v>
      </c>
      <c r="U5114">
        <v>0</v>
      </c>
      <c r="V5114">
        <v>0</v>
      </c>
      <c r="W5114" s="26">
        <v>0</v>
      </c>
      <c r="X5114" s="26">
        <v>174.09094914276073</v>
      </c>
      <c r="Y5114" s="26">
        <v>0</v>
      </c>
      <c r="Z5114" s="26">
        <v>9.6558211549453219</v>
      </c>
      <c r="AA5114" s="26">
        <v>0</v>
      </c>
      <c r="AB5114" s="26">
        <v>20.740226814811567</v>
      </c>
      <c r="AC5114" s="26">
        <v>0</v>
      </c>
      <c r="AD5114" s="26">
        <v>0</v>
      </c>
      <c r="AE5114" s="26">
        <v>204.48699711251763</v>
      </c>
    </row>
    <row r="5115" spans="1:31" x14ac:dyDescent="0.3">
      <c r="A5115">
        <v>2772373</v>
      </c>
      <c r="B5115">
        <v>2</v>
      </c>
      <c r="C5115" t="s">
        <v>80</v>
      </c>
      <c r="D5115" t="s">
        <v>94</v>
      </c>
      <c r="E5115" t="s">
        <v>141</v>
      </c>
      <c r="F5115" t="s">
        <v>12854</v>
      </c>
      <c r="G5115" t="s">
        <v>134</v>
      </c>
      <c r="H5115" t="s">
        <v>135</v>
      </c>
      <c r="I5115" t="s">
        <v>136</v>
      </c>
      <c r="J5115" t="s">
        <v>137</v>
      </c>
      <c r="K5115" t="s">
        <v>138</v>
      </c>
      <c r="L5115" t="s">
        <v>14081</v>
      </c>
      <c r="M5115" t="s">
        <v>14252</v>
      </c>
      <c r="N5115" s="26">
        <v>0.54305555500000002</v>
      </c>
      <c r="O5115">
        <v>0</v>
      </c>
      <c r="P5115">
        <v>374</v>
      </c>
      <c r="Q5115">
        <v>0</v>
      </c>
      <c r="R5115">
        <v>0</v>
      </c>
      <c r="S5115">
        <v>0</v>
      </c>
      <c r="T5115">
        <v>11</v>
      </c>
      <c r="U5115">
        <v>0</v>
      </c>
      <c r="V5115">
        <v>0</v>
      </c>
      <c r="W5115" s="26">
        <v>0</v>
      </c>
      <c r="X5115" s="26">
        <v>58.906483272328146</v>
      </c>
      <c r="Y5115" s="26">
        <v>0</v>
      </c>
      <c r="Z5115" s="26">
        <v>0</v>
      </c>
      <c r="AA5115" s="26">
        <v>0</v>
      </c>
      <c r="AB5115" s="26">
        <v>6.5314146158669706</v>
      </c>
      <c r="AC5115" s="26">
        <v>0</v>
      </c>
      <c r="AD5115" s="26">
        <v>0</v>
      </c>
      <c r="AE5115" s="26">
        <v>65.43789788819511</v>
      </c>
    </row>
    <row r="5116" spans="1:31" x14ac:dyDescent="0.3">
      <c r="A5116">
        <v>2772471</v>
      </c>
      <c r="B5116">
        <v>1</v>
      </c>
      <c r="C5116" t="s">
        <v>81</v>
      </c>
      <c r="D5116" t="s">
        <v>117</v>
      </c>
      <c r="E5116" t="s">
        <v>170</v>
      </c>
      <c r="F5116" t="s">
        <v>14253</v>
      </c>
      <c r="G5116" t="s">
        <v>204</v>
      </c>
      <c r="H5116" t="s">
        <v>135</v>
      </c>
      <c r="I5116" t="s">
        <v>136</v>
      </c>
      <c r="J5116" t="s">
        <v>137</v>
      </c>
      <c r="K5116" t="s">
        <v>138</v>
      </c>
      <c r="L5116" t="s">
        <v>14254</v>
      </c>
      <c r="M5116" t="s">
        <v>14255</v>
      </c>
      <c r="N5116" s="26">
        <v>3.5788888879999998</v>
      </c>
      <c r="O5116">
        <v>0</v>
      </c>
      <c r="P5116">
        <v>4</v>
      </c>
      <c r="Q5116">
        <v>0</v>
      </c>
      <c r="R5116">
        <v>1</v>
      </c>
      <c r="S5116">
        <v>0</v>
      </c>
      <c r="T5116">
        <v>6</v>
      </c>
      <c r="U5116">
        <v>0</v>
      </c>
      <c r="V5116">
        <v>0</v>
      </c>
      <c r="W5116" s="26">
        <v>0</v>
      </c>
      <c r="X5116" s="26">
        <v>3.506184298641124</v>
      </c>
      <c r="Y5116" s="26">
        <v>0</v>
      </c>
      <c r="Z5116" s="26">
        <v>0</v>
      </c>
      <c r="AA5116" s="26">
        <v>0</v>
      </c>
      <c r="AB5116" s="26">
        <v>37.212521878266692</v>
      </c>
      <c r="AC5116" s="26">
        <v>0</v>
      </c>
      <c r="AD5116" s="26">
        <v>0</v>
      </c>
      <c r="AE5116" s="26">
        <v>40.718706176907816</v>
      </c>
    </row>
    <row r="5117" spans="1:31" x14ac:dyDescent="0.3">
      <c r="A5117">
        <v>2771973</v>
      </c>
      <c r="B5117">
        <v>1</v>
      </c>
      <c r="C5117" t="s">
        <v>81</v>
      </c>
      <c r="D5117" t="s">
        <v>127</v>
      </c>
      <c r="E5117" t="s">
        <v>146</v>
      </c>
      <c r="F5117" t="s">
        <v>8974</v>
      </c>
      <c r="G5117" t="s">
        <v>148</v>
      </c>
      <c r="H5117" t="s">
        <v>149</v>
      </c>
      <c r="I5117" t="s">
        <v>136</v>
      </c>
      <c r="J5117" t="s">
        <v>137</v>
      </c>
      <c r="K5117" t="s">
        <v>138</v>
      </c>
      <c r="L5117" t="s">
        <v>14256</v>
      </c>
      <c r="M5117" t="s">
        <v>13678</v>
      </c>
      <c r="N5117" s="26">
        <v>3.18</v>
      </c>
      <c r="O5117">
        <v>0</v>
      </c>
      <c r="P5117">
        <v>5</v>
      </c>
      <c r="Q5117">
        <v>11</v>
      </c>
      <c r="R5117">
        <v>49</v>
      </c>
      <c r="S5117">
        <v>0</v>
      </c>
      <c r="T5117">
        <v>2</v>
      </c>
      <c r="U5117">
        <v>0</v>
      </c>
      <c r="V5117">
        <v>0</v>
      </c>
      <c r="W5117" s="26">
        <v>0</v>
      </c>
      <c r="X5117" s="26">
        <v>2.230825258111667</v>
      </c>
      <c r="Y5117" s="26">
        <v>0.22520695949820435</v>
      </c>
      <c r="Z5117" s="26">
        <v>3.7442282045866659</v>
      </c>
      <c r="AA5117" s="26">
        <v>0</v>
      </c>
      <c r="AB5117" s="26">
        <v>5.7576994756038893</v>
      </c>
      <c r="AC5117" s="26">
        <v>0</v>
      </c>
      <c r="AD5117" s="26">
        <v>0</v>
      </c>
      <c r="AE5117" s="26">
        <v>11.957959897800427</v>
      </c>
    </row>
    <row r="5118" spans="1:31" x14ac:dyDescent="0.3">
      <c r="A5118">
        <v>2772073</v>
      </c>
      <c r="B5118">
        <v>1</v>
      </c>
      <c r="C5118" t="s">
        <v>80</v>
      </c>
      <c r="D5118" t="s">
        <v>82</v>
      </c>
      <c r="E5118" t="s">
        <v>170</v>
      </c>
      <c r="F5118" t="s">
        <v>6211</v>
      </c>
      <c r="G5118" t="s">
        <v>204</v>
      </c>
      <c r="H5118" t="s">
        <v>135</v>
      </c>
      <c r="I5118" t="s">
        <v>136</v>
      </c>
      <c r="J5118" t="s">
        <v>137</v>
      </c>
      <c r="K5118" t="s">
        <v>138</v>
      </c>
      <c r="L5118" t="s">
        <v>14257</v>
      </c>
      <c r="M5118" t="s">
        <v>14258</v>
      </c>
      <c r="N5118" s="26">
        <v>4.6341666659999996</v>
      </c>
      <c r="O5118">
        <v>0</v>
      </c>
      <c r="P5118">
        <v>187</v>
      </c>
      <c r="Q5118">
        <v>0</v>
      </c>
      <c r="R5118">
        <v>0</v>
      </c>
      <c r="S5118">
        <v>0</v>
      </c>
      <c r="T5118">
        <v>6</v>
      </c>
      <c r="U5118">
        <v>0</v>
      </c>
      <c r="V5118">
        <v>0</v>
      </c>
      <c r="W5118" s="26">
        <v>0</v>
      </c>
      <c r="X5118" s="26">
        <v>266.24662115437832</v>
      </c>
      <c r="Y5118" s="26">
        <v>0</v>
      </c>
      <c r="Z5118" s="26">
        <v>0</v>
      </c>
      <c r="AA5118" s="26">
        <v>0</v>
      </c>
      <c r="AB5118" s="26">
        <v>9.2521557330585278</v>
      </c>
      <c r="AC5118" s="26">
        <v>0</v>
      </c>
      <c r="AD5118" s="26">
        <v>0</v>
      </c>
      <c r="AE5118" s="26">
        <v>275.49877688743686</v>
      </c>
    </row>
    <row r="5119" spans="1:31" x14ac:dyDescent="0.3">
      <c r="A5119">
        <v>2772508</v>
      </c>
      <c r="B5119">
        <v>1</v>
      </c>
      <c r="C5119" t="s">
        <v>80</v>
      </c>
      <c r="D5119" t="s">
        <v>108</v>
      </c>
      <c r="E5119" t="s">
        <v>141</v>
      </c>
      <c r="F5119" t="s">
        <v>11953</v>
      </c>
      <c r="G5119" t="s">
        <v>143</v>
      </c>
      <c r="H5119" t="s">
        <v>135</v>
      </c>
      <c r="I5119" t="s">
        <v>136</v>
      </c>
      <c r="J5119" t="s">
        <v>137</v>
      </c>
      <c r="K5119" t="s">
        <v>138</v>
      </c>
      <c r="L5119" t="s">
        <v>14259</v>
      </c>
      <c r="M5119" t="s">
        <v>14260</v>
      </c>
      <c r="N5119" s="26">
        <v>0.32361111100000001</v>
      </c>
      <c r="O5119">
        <v>0</v>
      </c>
      <c r="P5119">
        <v>28</v>
      </c>
      <c r="Q5119">
        <v>0</v>
      </c>
      <c r="R5119">
        <v>32</v>
      </c>
      <c r="S5119">
        <v>0</v>
      </c>
      <c r="T5119">
        <v>20</v>
      </c>
      <c r="U5119">
        <v>0</v>
      </c>
      <c r="V5119">
        <v>0</v>
      </c>
      <c r="W5119" s="26">
        <v>0</v>
      </c>
      <c r="X5119" s="26">
        <v>2.4672121610162305</v>
      </c>
      <c r="Y5119" s="26">
        <v>0</v>
      </c>
      <c r="Z5119" s="26">
        <v>0.50612705135820835</v>
      </c>
      <c r="AA5119" s="26">
        <v>0</v>
      </c>
      <c r="AB5119" s="26">
        <v>2.9205376056146144</v>
      </c>
      <c r="AC5119" s="26">
        <v>0</v>
      </c>
      <c r="AD5119" s="26">
        <v>0</v>
      </c>
      <c r="AE5119" s="26">
        <v>5.8938768179890531</v>
      </c>
    </row>
    <row r="5120" spans="1:31" x14ac:dyDescent="0.3">
      <c r="A5120">
        <v>2772577</v>
      </c>
      <c r="B5120">
        <v>1</v>
      </c>
      <c r="C5120" t="s">
        <v>80</v>
      </c>
      <c r="D5120" t="s">
        <v>103</v>
      </c>
      <c r="E5120" t="s">
        <v>157</v>
      </c>
      <c r="F5120" t="s">
        <v>13743</v>
      </c>
      <c r="G5120" t="s">
        <v>159</v>
      </c>
      <c r="H5120" t="s">
        <v>149</v>
      </c>
      <c r="I5120" t="s">
        <v>136</v>
      </c>
      <c r="J5120" t="s">
        <v>137</v>
      </c>
      <c r="K5120" t="s">
        <v>138</v>
      </c>
      <c r="L5120" t="s">
        <v>14261</v>
      </c>
      <c r="M5120" t="s">
        <v>14262</v>
      </c>
      <c r="N5120" s="26">
        <v>0.95166666600000005</v>
      </c>
      <c r="O5120">
        <v>0</v>
      </c>
      <c r="P5120">
        <v>2</v>
      </c>
      <c r="Q5120">
        <v>7</v>
      </c>
      <c r="R5120">
        <v>11</v>
      </c>
      <c r="S5120">
        <v>23</v>
      </c>
      <c r="T5120">
        <v>19</v>
      </c>
      <c r="U5120">
        <v>35</v>
      </c>
      <c r="V5120">
        <v>6</v>
      </c>
      <c r="W5120" s="26">
        <v>0</v>
      </c>
      <c r="X5120" s="26">
        <v>0</v>
      </c>
      <c r="Y5120" s="26">
        <v>11.592361659613658</v>
      </c>
      <c r="Z5120" s="26">
        <v>7.7813465414441261</v>
      </c>
      <c r="AA5120" s="26">
        <v>323.3584185925825</v>
      </c>
      <c r="AB5120" s="26">
        <v>22.3715819017591</v>
      </c>
      <c r="AC5120" s="26">
        <v>2165.7415751338931</v>
      </c>
      <c r="AD5120" s="26">
        <v>111.1469046292903</v>
      </c>
      <c r="AE5120" s="26">
        <v>2641.9921884585829</v>
      </c>
    </row>
    <row r="5121" spans="1:31" x14ac:dyDescent="0.3">
      <c r="A5121">
        <v>2771990</v>
      </c>
      <c r="B5121">
        <v>1</v>
      </c>
      <c r="C5121" t="s">
        <v>81</v>
      </c>
      <c r="D5121" t="s">
        <v>117</v>
      </c>
      <c r="E5121" t="s">
        <v>170</v>
      </c>
      <c r="F5121" t="s">
        <v>14263</v>
      </c>
      <c r="G5121" t="s">
        <v>204</v>
      </c>
      <c r="H5121" t="s">
        <v>135</v>
      </c>
      <c r="I5121" t="s">
        <v>136</v>
      </c>
      <c r="J5121" t="s">
        <v>137</v>
      </c>
      <c r="K5121" t="s">
        <v>138</v>
      </c>
      <c r="L5121" t="s">
        <v>14264</v>
      </c>
      <c r="M5121" t="s">
        <v>14265</v>
      </c>
      <c r="N5121" s="26">
        <v>1.5752777769999999</v>
      </c>
      <c r="O5121">
        <v>0</v>
      </c>
      <c r="P5121">
        <v>7</v>
      </c>
      <c r="Q5121">
        <v>0</v>
      </c>
      <c r="R5121">
        <v>1</v>
      </c>
      <c r="S5121">
        <v>0</v>
      </c>
      <c r="T5121">
        <v>4</v>
      </c>
      <c r="U5121">
        <v>0</v>
      </c>
      <c r="V5121">
        <v>0</v>
      </c>
      <c r="W5121" s="26">
        <v>0</v>
      </c>
      <c r="X5121" s="26">
        <v>0.89534930690428027</v>
      </c>
      <c r="Y5121" s="26">
        <v>0</v>
      </c>
      <c r="Z5121" s="26">
        <v>0</v>
      </c>
      <c r="AA5121" s="26">
        <v>0</v>
      </c>
      <c r="AB5121" s="26">
        <v>8.1606927481200131</v>
      </c>
      <c r="AC5121" s="26">
        <v>0</v>
      </c>
      <c r="AD5121" s="26">
        <v>0</v>
      </c>
      <c r="AE5121" s="26">
        <v>9.0560420550242942</v>
      </c>
    </row>
    <row r="5122" spans="1:31" x14ac:dyDescent="0.3">
      <c r="A5122">
        <v>2772136</v>
      </c>
      <c r="B5122">
        <v>1</v>
      </c>
      <c r="C5122" t="s">
        <v>80</v>
      </c>
      <c r="D5122" t="s">
        <v>105</v>
      </c>
      <c r="E5122" t="s">
        <v>132</v>
      </c>
      <c r="F5122" t="s">
        <v>14266</v>
      </c>
      <c r="G5122" t="s">
        <v>197</v>
      </c>
      <c r="H5122" t="s">
        <v>135</v>
      </c>
      <c r="I5122" t="s">
        <v>136</v>
      </c>
      <c r="J5122" t="s">
        <v>137</v>
      </c>
      <c r="K5122" t="s">
        <v>138</v>
      </c>
      <c r="L5122" t="s">
        <v>14267</v>
      </c>
      <c r="M5122" t="s">
        <v>14268</v>
      </c>
      <c r="N5122" s="26">
        <v>1.112777777</v>
      </c>
      <c r="O5122">
        <v>0</v>
      </c>
      <c r="P5122">
        <v>2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 s="26">
        <v>0</v>
      </c>
      <c r="X5122" s="26">
        <v>0.68445315269799989</v>
      </c>
      <c r="Y5122" s="26">
        <v>0</v>
      </c>
      <c r="Z5122" s="26">
        <v>0</v>
      </c>
      <c r="AA5122" s="26">
        <v>0</v>
      </c>
      <c r="AB5122" s="26">
        <v>0</v>
      </c>
      <c r="AC5122" s="26">
        <v>0</v>
      </c>
      <c r="AD5122" s="26">
        <v>0</v>
      </c>
      <c r="AE5122" s="26">
        <v>0.68445315269799989</v>
      </c>
    </row>
    <row r="5123" spans="1:31" x14ac:dyDescent="0.3">
      <c r="A5123">
        <v>2772096</v>
      </c>
      <c r="B5123">
        <v>1</v>
      </c>
      <c r="C5123" t="s">
        <v>80</v>
      </c>
      <c r="D5123" t="s">
        <v>96</v>
      </c>
      <c r="E5123" t="s">
        <v>170</v>
      </c>
      <c r="F5123" t="s">
        <v>14269</v>
      </c>
      <c r="G5123" t="s">
        <v>628</v>
      </c>
      <c r="H5123" t="s">
        <v>135</v>
      </c>
      <c r="I5123" t="s">
        <v>136</v>
      </c>
      <c r="J5123" t="s">
        <v>137</v>
      </c>
      <c r="K5123" t="s">
        <v>187</v>
      </c>
      <c r="L5123" t="s">
        <v>14270</v>
      </c>
      <c r="M5123" t="s">
        <v>14271</v>
      </c>
      <c r="N5123" s="26">
        <v>5.7436111109999999</v>
      </c>
      <c r="O5123">
        <v>0</v>
      </c>
      <c r="P5123">
        <v>38</v>
      </c>
      <c r="Q5123">
        <v>0</v>
      </c>
      <c r="R5123">
        <v>0</v>
      </c>
      <c r="S5123">
        <v>0</v>
      </c>
      <c r="T5123">
        <v>1</v>
      </c>
      <c r="U5123">
        <v>0</v>
      </c>
      <c r="V5123">
        <v>0</v>
      </c>
      <c r="W5123" s="26">
        <v>0</v>
      </c>
      <c r="X5123" s="26">
        <v>47.851526257575209</v>
      </c>
      <c r="Y5123" s="26">
        <v>0</v>
      </c>
      <c r="Z5123" s="26">
        <v>0</v>
      </c>
      <c r="AA5123" s="26">
        <v>0</v>
      </c>
      <c r="AB5123" s="26">
        <v>9.6073534465819623</v>
      </c>
      <c r="AC5123" s="26">
        <v>0</v>
      </c>
      <c r="AD5123" s="26">
        <v>0</v>
      </c>
      <c r="AE5123" s="26">
        <v>57.458879704157169</v>
      </c>
    </row>
    <row r="5124" spans="1:31" x14ac:dyDescent="0.3">
      <c r="A5124">
        <v>2771987</v>
      </c>
      <c r="B5124">
        <v>4</v>
      </c>
      <c r="C5124" t="s">
        <v>80</v>
      </c>
      <c r="D5124" t="s">
        <v>88</v>
      </c>
      <c r="E5124" t="s">
        <v>146</v>
      </c>
      <c r="F5124" t="s">
        <v>14272</v>
      </c>
      <c r="G5124" t="s">
        <v>159</v>
      </c>
      <c r="H5124" t="s">
        <v>149</v>
      </c>
      <c r="I5124" t="s">
        <v>136</v>
      </c>
      <c r="J5124" t="s">
        <v>137</v>
      </c>
      <c r="K5124" t="s">
        <v>138</v>
      </c>
      <c r="L5124" t="s">
        <v>14207</v>
      </c>
      <c r="M5124" t="s">
        <v>14273</v>
      </c>
      <c r="N5124" s="26">
        <v>0.34888888800000001</v>
      </c>
      <c r="O5124">
        <v>0</v>
      </c>
      <c r="P5124">
        <v>60</v>
      </c>
      <c r="Q5124">
        <v>0</v>
      </c>
      <c r="R5124">
        <v>0</v>
      </c>
      <c r="S5124">
        <v>0</v>
      </c>
      <c r="T5124">
        <v>42</v>
      </c>
      <c r="U5124">
        <v>0</v>
      </c>
      <c r="V5124">
        <v>0</v>
      </c>
      <c r="W5124" s="26">
        <v>0</v>
      </c>
      <c r="X5124" s="26">
        <v>7.9244121833414587</v>
      </c>
      <c r="Y5124" s="26">
        <v>0</v>
      </c>
      <c r="Z5124" s="26">
        <v>0</v>
      </c>
      <c r="AA5124" s="26">
        <v>0</v>
      </c>
      <c r="AB5124" s="26">
        <v>138.28056718878645</v>
      </c>
      <c r="AC5124" s="26">
        <v>0</v>
      </c>
      <c r="AD5124" s="26">
        <v>0</v>
      </c>
      <c r="AE5124" s="26">
        <v>146.20497937212789</v>
      </c>
    </row>
    <row r="5125" spans="1:31" x14ac:dyDescent="0.3">
      <c r="A5125">
        <v>2772305</v>
      </c>
      <c r="B5125">
        <v>1</v>
      </c>
      <c r="C5125" t="s">
        <v>80</v>
      </c>
      <c r="D5125" t="s">
        <v>107</v>
      </c>
      <c r="E5125" t="s">
        <v>157</v>
      </c>
      <c r="F5125" t="s">
        <v>14274</v>
      </c>
      <c r="G5125" t="s">
        <v>159</v>
      </c>
      <c r="H5125" t="s">
        <v>149</v>
      </c>
      <c r="I5125" t="s">
        <v>136</v>
      </c>
      <c r="J5125" t="s">
        <v>137</v>
      </c>
      <c r="K5125" t="s">
        <v>138</v>
      </c>
      <c r="L5125" t="s">
        <v>14275</v>
      </c>
      <c r="M5125" t="s">
        <v>14276</v>
      </c>
      <c r="N5125" s="26">
        <v>0.22500000000000001</v>
      </c>
      <c r="O5125">
        <v>2</v>
      </c>
      <c r="P5125">
        <v>1</v>
      </c>
      <c r="Q5125">
        <v>19</v>
      </c>
      <c r="R5125">
        <v>59</v>
      </c>
      <c r="S5125">
        <v>6</v>
      </c>
      <c r="T5125">
        <v>8</v>
      </c>
      <c r="U5125">
        <v>1</v>
      </c>
      <c r="V5125">
        <v>0</v>
      </c>
      <c r="W5125" s="26">
        <v>9.950670914738402E-2</v>
      </c>
      <c r="X5125" s="26">
        <v>0</v>
      </c>
      <c r="Y5125" s="26">
        <v>18.038791704544511</v>
      </c>
      <c r="Z5125" s="26">
        <v>2.5751693941429559</v>
      </c>
      <c r="AA5125" s="26">
        <v>25.517264082564775</v>
      </c>
      <c r="AB5125" s="26">
        <v>1.165320704275</v>
      </c>
      <c r="AC5125" s="26">
        <v>42.801622763684087</v>
      </c>
      <c r="AD5125" s="26">
        <v>0</v>
      </c>
      <c r="AE5125" s="26">
        <v>90.197675358358708</v>
      </c>
    </row>
    <row r="5126" spans="1:31" x14ac:dyDescent="0.3">
      <c r="A5126">
        <v>2772405</v>
      </c>
      <c r="B5126">
        <v>1</v>
      </c>
      <c r="C5126" t="s">
        <v>81</v>
      </c>
      <c r="D5126" t="s">
        <v>121</v>
      </c>
      <c r="E5126" t="s">
        <v>170</v>
      </c>
      <c r="F5126" t="s">
        <v>14277</v>
      </c>
      <c r="G5126" t="s">
        <v>287</v>
      </c>
      <c r="H5126" t="s">
        <v>135</v>
      </c>
      <c r="I5126" t="s">
        <v>136</v>
      </c>
      <c r="J5126" t="s">
        <v>3</v>
      </c>
      <c r="K5126" t="s">
        <v>138</v>
      </c>
      <c r="L5126" t="s">
        <v>14278</v>
      </c>
      <c r="M5126" t="s">
        <v>14279</v>
      </c>
      <c r="N5126" s="26">
        <v>2.8725000000000001</v>
      </c>
      <c r="O5126">
        <v>0</v>
      </c>
      <c r="P5126">
        <v>5</v>
      </c>
      <c r="Q5126">
        <v>0</v>
      </c>
      <c r="R5126">
        <v>3</v>
      </c>
      <c r="S5126">
        <v>0</v>
      </c>
      <c r="T5126">
        <v>6</v>
      </c>
      <c r="U5126">
        <v>0</v>
      </c>
      <c r="V5126">
        <v>0</v>
      </c>
      <c r="W5126" s="26">
        <v>0</v>
      </c>
      <c r="X5126" s="26">
        <v>2.3571889292815187</v>
      </c>
      <c r="Y5126" s="26">
        <v>0</v>
      </c>
      <c r="Z5126" s="26">
        <v>0</v>
      </c>
      <c r="AA5126" s="26">
        <v>0</v>
      </c>
      <c r="AB5126" s="26">
        <v>24.354466649080138</v>
      </c>
      <c r="AC5126" s="26">
        <v>0</v>
      </c>
      <c r="AD5126" s="26">
        <v>0</v>
      </c>
      <c r="AE5126" s="26">
        <v>26.711655578361658</v>
      </c>
    </row>
    <row r="5127" spans="1:31" x14ac:dyDescent="0.3">
      <c r="A5127">
        <v>2772382</v>
      </c>
      <c r="B5127">
        <v>1</v>
      </c>
      <c r="C5127" t="s">
        <v>80</v>
      </c>
      <c r="D5127" t="s">
        <v>103</v>
      </c>
      <c r="E5127" t="s">
        <v>146</v>
      </c>
      <c r="F5127" t="s">
        <v>14280</v>
      </c>
      <c r="G5127" t="s">
        <v>1309</v>
      </c>
      <c r="H5127" t="s">
        <v>149</v>
      </c>
      <c r="I5127" t="s">
        <v>136</v>
      </c>
      <c r="J5127" t="s">
        <v>137</v>
      </c>
      <c r="K5127" t="s">
        <v>138</v>
      </c>
      <c r="L5127" t="s">
        <v>14281</v>
      </c>
      <c r="M5127" t="s">
        <v>14282</v>
      </c>
      <c r="N5127" s="26">
        <v>7.1466666659999998</v>
      </c>
      <c r="O5127">
        <v>0</v>
      </c>
      <c r="P5127">
        <v>0</v>
      </c>
      <c r="Q5127">
        <v>0</v>
      </c>
      <c r="R5127">
        <v>0</v>
      </c>
      <c r="S5127">
        <v>1</v>
      </c>
      <c r="T5127">
        <v>0</v>
      </c>
      <c r="U5127">
        <v>0</v>
      </c>
      <c r="V5127">
        <v>0</v>
      </c>
      <c r="W5127" s="26">
        <v>0</v>
      </c>
      <c r="X5127" s="26">
        <v>0</v>
      </c>
      <c r="Y5127" s="26">
        <v>0</v>
      </c>
      <c r="Z5127" s="26">
        <v>0</v>
      </c>
      <c r="AA5127" s="26">
        <v>32.542939812441531</v>
      </c>
      <c r="AB5127" s="26">
        <v>0</v>
      </c>
      <c r="AC5127" s="26">
        <v>0</v>
      </c>
      <c r="AD5127" s="26">
        <v>0</v>
      </c>
      <c r="AE5127" s="26">
        <v>32.542939812441531</v>
      </c>
    </row>
    <row r="5128" spans="1:31" x14ac:dyDescent="0.3">
      <c r="A5128">
        <v>2772113</v>
      </c>
      <c r="B5128">
        <v>1</v>
      </c>
      <c r="C5128" t="s">
        <v>81</v>
      </c>
      <c r="D5128" t="s">
        <v>118</v>
      </c>
      <c r="E5128" t="s">
        <v>146</v>
      </c>
      <c r="F5128" t="s">
        <v>14283</v>
      </c>
      <c r="G5128" t="s">
        <v>628</v>
      </c>
      <c r="H5128" t="s">
        <v>149</v>
      </c>
      <c r="I5128" t="s">
        <v>136</v>
      </c>
      <c r="J5128" t="s">
        <v>137</v>
      </c>
      <c r="K5128" t="s">
        <v>187</v>
      </c>
      <c r="L5128" t="s">
        <v>14284</v>
      </c>
      <c r="M5128" t="s">
        <v>14285</v>
      </c>
      <c r="N5128" s="26">
        <v>3.4527777770000001</v>
      </c>
      <c r="O5128">
        <v>1</v>
      </c>
      <c r="P5128">
        <v>38</v>
      </c>
      <c r="Q5128">
        <v>14</v>
      </c>
      <c r="R5128">
        <v>6</v>
      </c>
      <c r="S5128">
        <v>8</v>
      </c>
      <c r="T5128">
        <v>27</v>
      </c>
      <c r="U5128">
        <v>3</v>
      </c>
      <c r="V5128">
        <v>0</v>
      </c>
      <c r="W5128" s="26">
        <v>3.7033655201173481</v>
      </c>
      <c r="X5128" s="26">
        <v>28.1887220490221</v>
      </c>
      <c r="Y5128" s="26">
        <v>0</v>
      </c>
      <c r="Z5128" s="26">
        <v>5.6698164922153138</v>
      </c>
      <c r="AA5128" s="26">
        <v>1051.5370281531575</v>
      </c>
      <c r="AB5128" s="26">
        <v>67.803880335053378</v>
      </c>
      <c r="AC5128" s="26">
        <v>4434.19707192025</v>
      </c>
      <c r="AD5128" s="26">
        <v>0</v>
      </c>
      <c r="AE5128" s="26">
        <v>5591.0998844698152</v>
      </c>
    </row>
    <row r="5129" spans="1:31" x14ac:dyDescent="0.3">
      <c r="A5129">
        <v>2772611</v>
      </c>
      <c r="B5129">
        <v>1</v>
      </c>
      <c r="C5129" t="s">
        <v>80</v>
      </c>
      <c r="D5129" t="s">
        <v>82</v>
      </c>
      <c r="E5129" t="s">
        <v>132</v>
      </c>
      <c r="F5129" t="s">
        <v>14286</v>
      </c>
      <c r="G5129" t="s">
        <v>197</v>
      </c>
      <c r="H5129" t="s">
        <v>135</v>
      </c>
      <c r="I5129" t="s">
        <v>136</v>
      </c>
      <c r="J5129" t="s">
        <v>137</v>
      </c>
      <c r="K5129" t="s">
        <v>138</v>
      </c>
      <c r="L5129" t="s">
        <v>14287</v>
      </c>
      <c r="M5129" t="s">
        <v>14288</v>
      </c>
      <c r="N5129" s="26">
        <v>2.017222222</v>
      </c>
      <c r="O5129">
        <v>0</v>
      </c>
      <c r="P5129">
        <v>1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 s="26">
        <v>0</v>
      </c>
      <c r="X5129" s="26">
        <v>0</v>
      </c>
      <c r="Y5129" s="26">
        <v>0</v>
      </c>
      <c r="Z5129" s="26">
        <v>0</v>
      </c>
      <c r="AA5129" s="26">
        <v>0</v>
      </c>
      <c r="AB5129" s="26">
        <v>0</v>
      </c>
      <c r="AC5129" s="26">
        <v>0</v>
      </c>
      <c r="AD5129" s="26">
        <v>0</v>
      </c>
      <c r="AE5129" s="26">
        <v>0</v>
      </c>
    </row>
    <row r="5130" spans="1:31" x14ac:dyDescent="0.3">
      <c r="A5130">
        <v>2772219</v>
      </c>
      <c r="B5130">
        <v>1</v>
      </c>
      <c r="C5130" t="s">
        <v>81</v>
      </c>
      <c r="D5130" t="s">
        <v>124</v>
      </c>
      <c r="E5130" t="s">
        <v>170</v>
      </c>
      <c r="F5130" t="s">
        <v>14289</v>
      </c>
      <c r="G5130" t="s">
        <v>204</v>
      </c>
      <c r="H5130" t="s">
        <v>135</v>
      </c>
      <c r="I5130" t="s">
        <v>136</v>
      </c>
      <c r="J5130" t="s">
        <v>137</v>
      </c>
      <c r="K5130" t="s">
        <v>138</v>
      </c>
      <c r="L5130" t="s">
        <v>14290</v>
      </c>
      <c r="M5130" t="s">
        <v>14291</v>
      </c>
      <c r="N5130" s="26">
        <v>1.783055555</v>
      </c>
      <c r="O5130">
        <v>0</v>
      </c>
      <c r="P5130">
        <v>117</v>
      </c>
      <c r="Q5130">
        <v>0</v>
      </c>
      <c r="R5130">
        <v>2</v>
      </c>
      <c r="S5130">
        <v>0</v>
      </c>
      <c r="T5130">
        <v>3</v>
      </c>
      <c r="U5130">
        <v>0</v>
      </c>
      <c r="V5130">
        <v>0</v>
      </c>
      <c r="W5130" s="26">
        <v>0</v>
      </c>
      <c r="X5130" s="26">
        <v>34.549804633444381</v>
      </c>
      <c r="Y5130" s="26">
        <v>0</v>
      </c>
      <c r="Z5130" s="26">
        <v>0</v>
      </c>
      <c r="AA5130" s="26">
        <v>0</v>
      </c>
      <c r="AB5130" s="26">
        <v>13.09192844273179</v>
      </c>
      <c r="AC5130" s="26">
        <v>0</v>
      </c>
      <c r="AD5130" s="26">
        <v>0</v>
      </c>
      <c r="AE5130" s="26">
        <v>47.641733076176173</v>
      </c>
    </row>
    <row r="5131" spans="1:31" x14ac:dyDescent="0.3">
      <c r="A5131">
        <v>2772659</v>
      </c>
      <c r="B5131">
        <v>2</v>
      </c>
      <c r="C5131" t="s">
        <v>80</v>
      </c>
      <c r="D5131" t="s">
        <v>87</v>
      </c>
      <c r="E5131" t="s">
        <v>141</v>
      </c>
      <c r="F5131" t="s">
        <v>14292</v>
      </c>
      <c r="G5131" t="s">
        <v>197</v>
      </c>
      <c r="H5131" t="s">
        <v>135</v>
      </c>
      <c r="I5131" t="s">
        <v>136</v>
      </c>
      <c r="J5131" t="s">
        <v>137</v>
      </c>
      <c r="K5131" t="s">
        <v>138</v>
      </c>
      <c r="L5131" t="s">
        <v>14084</v>
      </c>
      <c r="M5131" t="s">
        <v>14293</v>
      </c>
      <c r="N5131" s="26">
        <v>1.363611111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107</v>
      </c>
      <c r="U5131">
        <v>0</v>
      </c>
      <c r="V5131">
        <v>0</v>
      </c>
      <c r="W5131" s="26">
        <v>0</v>
      </c>
      <c r="X5131" s="26">
        <v>0</v>
      </c>
      <c r="Y5131" s="26">
        <v>0</v>
      </c>
      <c r="Z5131" s="26">
        <v>0</v>
      </c>
      <c r="AA5131" s="26">
        <v>0</v>
      </c>
      <c r="AB5131" s="26">
        <v>53.612853984204442</v>
      </c>
      <c r="AC5131" s="26">
        <v>0</v>
      </c>
      <c r="AD5131" s="26">
        <v>0</v>
      </c>
      <c r="AE5131" s="26">
        <v>53.612853984204442</v>
      </c>
    </row>
    <row r="5132" spans="1:31" x14ac:dyDescent="0.3">
      <c r="A5132">
        <v>2772176</v>
      </c>
      <c r="B5132">
        <v>1</v>
      </c>
      <c r="C5132" t="s">
        <v>80</v>
      </c>
      <c r="D5132" t="s">
        <v>103</v>
      </c>
      <c r="E5132" t="s">
        <v>175</v>
      </c>
      <c r="F5132" t="s">
        <v>14294</v>
      </c>
      <c r="G5132" t="s">
        <v>159</v>
      </c>
      <c r="H5132" t="s">
        <v>149</v>
      </c>
      <c r="I5132" t="s">
        <v>136</v>
      </c>
      <c r="J5132" t="s">
        <v>137</v>
      </c>
      <c r="K5132" t="s">
        <v>138</v>
      </c>
      <c r="L5132" t="s">
        <v>14295</v>
      </c>
      <c r="M5132" t="s">
        <v>14296</v>
      </c>
      <c r="N5132" s="26">
        <v>5.7500000000000002E-2</v>
      </c>
      <c r="O5132">
        <v>0</v>
      </c>
      <c r="P5132">
        <v>17</v>
      </c>
      <c r="Q5132">
        <v>1</v>
      </c>
      <c r="R5132">
        <v>3</v>
      </c>
      <c r="S5132">
        <v>27</v>
      </c>
      <c r="T5132">
        <v>24</v>
      </c>
      <c r="U5132">
        <v>20</v>
      </c>
      <c r="V5132">
        <v>3</v>
      </c>
      <c r="W5132" s="26">
        <v>0</v>
      </c>
      <c r="X5132" s="26">
        <v>0.34265334000059056</v>
      </c>
      <c r="Y5132" s="26">
        <v>0</v>
      </c>
      <c r="Z5132" s="26">
        <v>1.7927517279000001E-4</v>
      </c>
      <c r="AA5132" s="26">
        <v>96.035762507895384</v>
      </c>
      <c r="AB5132" s="26">
        <v>5.8700660350309048</v>
      </c>
      <c r="AC5132" s="26">
        <v>451.19304836969161</v>
      </c>
      <c r="AD5132" s="26">
        <v>21.648356531472984</v>
      </c>
      <c r="AE5132" s="26">
        <v>575.09006605926425</v>
      </c>
    </row>
    <row r="5133" spans="1:31" x14ac:dyDescent="0.3">
      <c r="A5133">
        <v>2772076</v>
      </c>
      <c r="B5133">
        <v>1</v>
      </c>
      <c r="C5133" t="s">
        <v>80</v>
      </c>
      <c r="D5133" t="s">
        <v>93</v>
      </c>
      <c r="E5133" t="s">
        <v>141</v>
      </c>
      <c r="F5133" t="s">
        <v>14297</v>
      </c>
      <c r="G5133" t="s">
        <v>628</v>
      </c>
      <c r="H5133" t="s">
        <v>135</v>
      </c>
      <c r="I5133" t="s">
        <v>136</v>
      </c>
      <c r="J5133" t="s">
        <v>137</v>
      </c>
      <c r="K5133" t="s">
        <v>187</v>
      </c>
      <c r="L5133" t="s">
        <v>14298</v>
      </c>
      <c r="M5133" t="s">
        <v>14299</v>
      </c>
      <c r="N5133" s="26">
        <v>5.9647222219999998</v>
      </c>
      <c r="O5133">
        <v>0</v>
      </c>
      <c r="P5133">
        <v>127</v>
      </c>
      <c r="Q5133">
        <v>0</v>
      </c>
      <c r="R5133">
        <v>0</v>
      </c>
      <c r="S5133">
        <v>0</v>
      </c>
      <c r="T5133">
        <v>21</v>
      </c>
      <c r="U5133">
        <v>0</v>
      </c>
      <c r="V5133">
        <v>0</v>
      </c>
      <c r="W5133" s="26">
        <v>0</v>
      </c>
      <c r="X5133" s="26">
        <v>77.067309773393362</v>
      </c>
      <c r="Y5133" s="26">
        <v>0</v>
      </c>
      <c r="Z5133" s="26">
        <v>0</v>
      </c>
      <c r="AA5133" s="26">
        <v>0</v>
      </c>
      <c r="AB5133" s="26">
        <v>15.635168163893569</v>
      </c>
      <c r="AC5133" s="26">
        <v>0</v>
      </c>
      <c r="AD5133" s="26">
        <v>0</v>
      </c>
      <c r="AE5133" s="26">
        <v>92.702477937286929</v>
      </c>
    </row>
    <row r="5134" spans="1:31" x14ac:dyDescent="0.3">
      <c r="A5134">
        <v>2771927</v>
      </c>
      <c r="B5134">
        <v>1</v>
      </c>
      <c r="C5134" t="s">
        <v>80</v>
      </c>
      <c r="D5134" t="s">
        <v>101</v>
      </c>
      <c r="E5134" t="s">
        <v>170</v>
      </c>
      <c r="F5134" t="s">
        <v>14300</v>
      </c>
      <c r="G5134" t="s">
        <v>143</v>
      </c>
      <c r="H5134" t="s">
        <v>135</v>
      </c>
      <c r="I5134" t="s">
        <v>136</v>
      </c>
      <c r="J5134" t="s">
        <v>137</v>
      </c>
      <c r="K5134" t="s">
        <v>138</v>
      </c>
      <c r="L5134" t="s">
        <v>14301</v>
      </c>
      <c r="M5134" t="s">
        <v>14302</v>
      </c>
      <c r="N5134" s="26">
        <v>0.99444444399999998</v>
      </c>
      <c r="O5134">
        <v>0</v>
      </c>
      <c r="P5134">
        <v>392</v>
      </c>
      <c r="Q5134">
        <v>0</v>
      </c>
      <c r="R5134">
        <v>0</v>
      </c>
      <c r="S5134">
        <v>0</v>
      </c>
      <c r="T5134">
        <v>3</v>
      </c>
      <c r="U5134">
        <v>0</v>
      </c>
      <c r="V5134">
        <v>0</v>
      </c>
      <c r="W5134" s="26">
        <v>0</v>
      </c>
      <c r="X5134" s="26">
        <v>49.707915965617367</v>
      </c>
      <c r="Y5134" s="26">
        <v>0</v>
      </c>
      <c r="Z5134" s="26">
        <v>0</v>
      </c>
      <c r="AA5134" s="26">
        <v>0</v>
      </c>
      <c r="AB5134" s="26">
        <v>2.3305890442699995</v>
      </c>
      <c r="AC5134" s="26">
        <v>0</v>
      </c>
      <c r="AD5134" s="26">
        <v>0</v>
      </c>
      <c r="AE5134" s="26">
        <v>52.038505009887366</v>
      </c>
    </row>
    <row r="5135" spans="1:31" x14ac:dyDescent="0.3">
      <c r="A5135">
        <v>2773104</v>
      </c>
      <c r="B5135">
        <v>1</v>
      </c>
      <c r="C5135" t="s">
        <v>80</v>
      </c>
      <c r="D5135" t="s">
        <v>88</v>
      </c>
      <c r="E5135" t="s">
        <v>132</v>
      </c>
      <c r="F5135" t="s">
        <v>14303</v>
      </c>
      <c r="G5135" t="s">
        <v>197</v>
      </c>
      <c r="H5135" t="s">
        <v>135</v>
      </c>
      <c r="I5135" t="s">
        <v>136</v>
      </c>
      <c r="J5135" t="s">
        <v>137</v>
      </c>
      <c r="K5135" t="s">
        <v>138</v>
      </c>
      <c r="L5135" t="s">
        <v>14304</v>
      </c>
      <c r="M5135" t="s">
        <v>14305</v>
      </c>
      <c r="N5135" s="26">
        <v>1.724444444</v>
      </c>
      <c r="O5135">
        <v>0</v>
      </c>
      <c r="P5135">
        <v>3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 s="26">
        <v>0</v>
      </c>
      <c r="X5135" s="26">
        <v>1.1489617601151323</v>
      </c>
      <c r="Y5135" s="26">
        <v>0</v>
      </c>
      <c r="Z5135" s="26">
        <v>0</v>
      </c>
      <c r="AA5135" s="26">
        <v>0</v>
      </c>
      <c r="AB5135" s="26">
        <v>0</v>
      </c>
      <c r="AC5135" s="26">
        <v>0</v>
      </c>
      <c r="AD5135" s="26">
        <v>0</v>
      </c>
      <c r="AE5135" s="26">
        <v>1.1489617601151323</v>
      </c>
    </row>
    <row r="5136" spans="1:31" x14ac:dyDescent="0.3">
      <c r="A5136">
        <v>2772749</v>
      </c>
      <c r="B5136">
        <v>1</v>
      </c>
      <c r="C5136" t="s">
        <v>80</v>
      </c>
      <c r="D5136" t="s">
        <v>96</v>
      </c>
      <c r="E5136" t="s">
        <v>157</v>
      </c>
      <c r="F5136" t="s">
        <v>14306</v>
      </c>
      <c r="G5136" t="s">
        <v>326</v>
      </c>
      <c r="H5136" t="s">
        <v>149</v>
      </c>
      <c r="I5136" t="s">
        <v>136</v>
      </c>
      <c r="J5136" t="s">
        <v>137</v>
      </c>
      <c r="K5136" t="s">
        <v>187</v>
      </c>
      <c r="L5136" t="s">
        <v>14307</v>
      </c>
      <c r="M5136" t="s">
        <v>14308</v>
      </c>
      <c r="N5136" s="26">
        <v>5.5277777E-2</v>
      </c>
      <c r="O5136">
        <v>5</v>
      </c>
      <c r="P5136">
        <v>8266</v>
      </c>
      <c r="Q5136">
        <v>2</v>
      </c>
      <c r="R5136">
        <v>102</v>
      </c>
      <c r="S5136">
        <v>11</v>
      </c>
      <c r="T5136">
        <v>1277</v>
      </c>
      <c r="U5136">
        <v>0</v>
      </c>
      <c r="V5136">
        <v>3</v>
      </c>
      <c r="W5136" s="26">
        <v>1.3415857030661751</v>
      </c>
      <c r="X5136" s="26">
        <v>118.37844205208042</v>
      </c>
      <c r="Y5136" s="26">
        <v>1.7655119931014651</v>
      </c>
      <c r="Z5136" s="26">
        <v>0.90746468764842081</v>
      </c>
      <c r="AA5136" s="26">
        <v>10.281031288659463</v>
      </c>
      <c r="AB5136" s="26">
        <v>86.634339934156174</v>
      </c>
      <c r="AC5136" s="26">
        <v>0</v>
      </c>
      <c r="AD5136" s="26">
        <v>8.666285760142225</v>
      </c>
      <c r="AE5136" s="26">
        <v>227.97466141885434</v>
      </c>
    </row>
    <row r="5137" spans="1:31" x14ac:dyDescent="0.3">
      <c r="A5137">
        <v>2773413</v>
      </c>
      <c r="B5137">
        <v>1</v>
      </c>
      <c r="C5137" t="s">
        <v>80</v>
      </c>
      <c r="D5137" t="s">
        <v>90</v>
      </c>
      <c r="E5137" t="s">
        <v>141</v>
      </c>
      <c r="F5137" t="s">
        <v>14309</v>
      </c>
      <c r="G5137" t="s">
        <v>344</v>
      </c>
      <c r="H5137" t="s">
        <v>135</v>
      </c>
      <c r="I5137" t="s">
        <v>136</v>
      </c>
      <c r="J5137" t="s">
        <v>137</v>
      </c>
      <c r="K5137" t="s">
        <v>138</v>
      </c>
      <c r="L5137" t="s">
        <v>14310</v>
      </c>
      <c r="M5137" t="s">
        <v>14311</v>
      </c>
      <c r="N5137" s="26">
        <v>1.8963888879999999</v>
      </c>
      <c r="O5137">
        <v>0</v>
      </c>
      <c r="P5137">
        <v>477</v>
      </c>
      <c r="Q5137">
        <v>0</v>
      </c>
      <c r="R5137">
        <v>0</v>
      </c>
      <c r="S5137">
        <v>0</v>
      </c>
      <c r="T5137">
        <v>17</v>
      </c>
      <c r="U5137">
        <v>0</v>
      </c>
      <c r="V5137">
        <v>0</v>
      </c>
      <c r="W5137" s="26">
        <v>0</v>
      </c>
      <c r="X5137" s="26">
        <v>287.26984071968411</v>
      </c>
      <c r="Y5137" s="26">
        <v>0</v>
      </c>
      <c r="Z5137" s="26">
        <v>0</v>
      </c>
      <c r="AA5137" s="26">
        <v>0</v>
      </c>
      <c r="AB5137" s="26">
        <v>3.149055298979814</v>
      </c>
      <c r="AC5137" s="26">
        <v>0</v>
      </c>
      <c r="AD5137" s="26">
        <v>0</v>
      </c>
      <c r="AE5137" s="26">
        <v>290.41889601866393</v>
      </c>
    </row>
    <row r="5138" spans="1:31" x14ac:dyDescent="0.3">
      <c r="A5138">
        <v>2773121</v>
      </c>
      <c r="B5138">
        <v>1</v>
      </c>
      <c r="C5138" t="s">
        <v>80</v>
      </c>
      <c r="D5138" t="s">
        <v>97</v>
      </c>
      <c r="E5138" t="s">
        <v>132</v>
      </c>
      <c r="F5138" t="s">
        <v>14312</v>
      </c>
      <c r="G5138" t="s">
        <v>197</v>
      </c>
      <c r="H5138" t="s">
        <v>135</v>
      </c>
      <c r="I5138" t="s">
        <v>136</v>
      </c>
      <c r="J5138" t="s">
        <v>137</v>
      </c>
      <c r="K5138" t="s">
        <v>138</v>
      </c>
      <c r="L5138" t="s">
        <v>14313</v>
      </c>
      <c r="M5138" t="s">
        <v>14314</v>
      </c>
      <c r="N5138" s="26">
        <v>1.4516666659999999</v>
      </c>
      <c r="O5138">
        <v>0</v>
      </c>
      <c r="P5138">
        <v>1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 s="26">
        <v>0</v>
      </c>
      <c r="X5138" s="26">
        <v>0.37702221540668612</v>
      </c>
      <c r="Y5138" s="26">
        <v>0</v>
      </c>
      <c r="Z5138" s="26">
        <v>0</v>
      </c>
      <c r="AA5138" s="26">
        <v>0</v>
      </c>
      <c r="AB5138" s="26">
        <v>0</v>
      </c>
      <c r="AC5138" s="26">
        <v>0</v>
      </c>
      <c r="AD5138" s="26">
        <v>0</v>
      </c>
      <c r="AE5138" s="26">
        <v>0.37702221540668612</v>
      </c>
    </row>
    <row r="5139" spans="1:31" x14ac:dyDescent="0.3">
      <c r="A5139">
        <v>2772703</v>
      </c>
      <c r="B5139">
        <v>1</v>
      </c>
      <c r="C5139" t="s">
        <v>80</v>
      </c>
      <c r="D5139" t="s">
        <v>82</v>
      </c>
      <c r="E5139" t="s">
        <v>166</v>
      </c>
      <c r="F5139" t="s">
        <v>3063</v>
      </c>
      <c r="G5139" t="s">
        <v>204</v>
      </c>
      <c r="H5139" t="s">
        <v>135</v>
      </c>
      <c r="I5139" t="s">
        <v>136</v>
      </c>
      <c r="J5139" t="s">
        <v>137</v>
      </c>
      <c r="K5139" t="s">
        <v>138</v>
      </c>
      <c r="L5139" t="s">
        <v>14315</v>
      </c>
      <c r="M5139" t="s">
        <v>14316</v>
      </c>
      <c r="N5139" s="26">
        <v>0.28583333300000002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40</v>
      </c>
      <c r="U5139">
        <v>0</v>
      </c>
      <c r="V5139">
        <v>0</v>
      </c>
      <c r="W5139" s="26">
        <v>0</v>
      </c>
      <c r="X5139" s="26">
        <v>0</v>
      </c>
      <c r="Y5139" s="26">
        <v>0</v>
      </c>
      <c r="Z5139" s="26">
        <v>0</v>
      </c>
      <c r="AA5139" s="26">
        <v>0</v>
      </c>
      <c r="AB5139" s="26">
        <v>1.8155001974591909</v>
      </c>
      <c r="AC5139" s="26">
        <v>0</v>
      </c>
      <c r="AD5139" s="26">
        <v>0</v>
      </c>
      <c r="AE5139" s="26">
        <v>1.8155001974591909</v>
      </c>
    </row>
    <row r="5140" spans="1:31" x14ac:dyDescent="0.3">
      <c r="A5140">
        <v>2773144</v>
      </c>
      <c r="B5140">
        <v>1</v>
      </c>
      <c r="C5140" t="s">
        <v>80</v>
      </c>
      <c r="D5140" t="s">
        <v>94</v>
      </c>
      <c r="E5140" t="s">
        <v>170</v>
      </c>
      <c r="F5140" t="s">
        <v>14317</v>
      </c>
      <c r="G5140" t="s">
        <v>204</v>
      </c>
      <c r="H5140" t="s">
        <v>135</v>
      </c>
      <c r="I5140" t="s">
        <v>136</v>
      </c>
      <c r="J5140" t="s">
        <v>137</v>
      </c>
      <c r="K5140" t="s">
        <v>138</v>
      </c>
      <c r="L5140" t="s">
        <v>14318</v>
      </c>
      <c r="M5140" t="s">
        <v>14319</v>
      </c>
      <c r="N5140" s="26">
        <v>5.915</v>
      </c>
      <c r="O5140">
        <v>0</v>
      </c>
      <c r="P5140">
        <v>18</v>
      </c>
      <c r="Q5140">
        <v>0</v>
      </c>
      <c r="R5140">
        <v>0</v>
      </c>
      <c r="S5140">
        <v>0</v>
      </c>
      <c r="T5140">
        <v>3</v>
      </c>
      <c r="U5140">
        <v>0</v>
      </c>
      <c r="V5140">
        <v>0</v>
      </c>
      <c r="W5140" s="26">
        <v>0</v>
      </c>
      <c r="X5140" s="26">
        <v>24.379442721873097</v>
      </c>
      <c r="Y5140" s="26">
        <v>0</v>
      </c>
      <c r="Z5140" s="26">
        <v>0</v>
      </c>
      <c r="AA5140" s="26">
        <v>0</v>
      </c>
      <c r="AB5140" s="26">
        <v>0.82971455819868489</v>
      </c>
      <c r="AC5140" s="26">
        <v>0</v>
      </c>
      <c r="AD5140" s="26">
        <v>0</v>
      </c>
      <c r="AE5140" s="26">
        <v>25.209157280071782</v>
      </c>
    </row>
    <row r="5141" spans="1:31" x14ac:dyDescent="0.3">
      <c r="A5141">
        <v>2773081</v>
      </c>
      <c r="B5141">
        <v>1</v>
      </c>
      <c r="C5141" t="s">
        <v>80</v>
      </c>
      <c r="D5141" t="s">
        <v>100</v>
      </c>
      <c r="E5141" t="s">
        <v>146</v>
      </c>
      <c r="F5141" t="s">
        <v>12518</v>
      </c>
      <c r="G5141" t="s">
        <v>2474</v>
      </c>
      <c r="H5141" t="s">
        <v>149</v>
      </c>
      <c r="I5141" t="s">
        <v>136</v>
      </c>
      <c r="J5141" t="s">
        <v>137</v>
      </c>
      <c r="K5141" t="s">
        <v>138</v>
      </c>
      <c r="L5141" t="s">
        <v>14320</v>
      </c>
      <c r="M5141" t="s">
        <v>14321</v>
      </c>
      <c r="N5141" s="26">
        <v>5.2619444440000001</v>
      </c>
      <c r="O5141">
        <v>0</v>
      </c>
      <c r="P5141">
        <v>36</v>
      </c>
      <c r="Q5141">
        <v>0</v>
      </c>
      <c r="R5141">
        <v>16</v>
      </c>
      <c r="S5141">
        <v>0</v>
      </c>
      <c r="T5141">
        <v>13</v>
      </c>
      <c r="U5141">
        <v>0</v>
      </c>
      <c r="V5141">
        <v>0</v>
      </c>
      <c r="W5141" s="26">
        <v>0</v>
      </c>
      <c r="X5141" s="26">
        <v>61.389950684783209</v>
      </c>
      <c r="Y5141" s="26">
        <v>0</v>
      </c>
      <c r="Z5141" s="26">
        <v>21.411717885237415</v>
      </c>
      <c r="AA5141" s="26">
        <v>0</v>
      </c>
      <c r="AB5141" s="26">
        <v>32.178490747287718</v>
      </c>
      <c r="AC5141" s="26">
        <v>0</v>
      </c>
      <c r="AD5141" s="26">
        <v>0</v>
      </c>
      <c r="AE5141" s="26">
        <v>114.98015931730833</v>
      </c>
    </row>
    <row r="5142" spans="1:31" x14ac:dyDescent="0.3">
      <c r="A5142">
        <v>2773181</v>
      </c>
      <c r="B5142">
        <v>1</v>
      </c>
      <c r="C5142" t="s">
        <v>80</v>
      </c>
      <c r="D5142" t="s">
        <v>93</v>
      </c>
      <c r="E5142" t="s">
        <v>157</v>
      </c>
      <c r="F5142" t="s">
        <v>14322</v>
      </c>
      <c r="G5142" t="s">
        <v>159</v>
      </c>
      <c r="H5142" t="s">
        <v>149</v>
      </c>
      <c r="I5142" t="s">
        <v>136</v>
      </c>
      <c r="J5142" t="s">
        <v>137</v>
      </c>
      <c r="K5142" t="s">
        <v>138</v>
      </c>
      <c r="L5142" t="s">
        <v>14323</v>
      </c>
      <c r="M5142" t="s">
        <v>14324</v>
      </c>
      <c r="N5142" s="26">
        <v>2.3219444440000001</v>
      </c>
      <c r="O5142">
        <v>0</v>
      </c>
      <c r="P5142">
        <v>4</v>
      </c>
      <c r="Q5142">
        <v>3</v>
      </c>
      <c r="R5142">
        <v>262</v>
      </c>
      <c r="S5142">
        <v>8</v>
      </c>
      <c r="T5142">
        <v>65</v>
      </c>
      <c r="U5142">
        <v>1</v>
      </c>
      <c r="V5142">
        <v>0</v>
      </c>
      <c r="W5142" s="26">
        <v>0</v>
      </c>
      <c r="X5142" s="26">
        <v>0</v>
      </c>
      <c r="Y5142" s="26">
        <v>7.8552834864222418E-2</v>
      </c>
      <c r="Z5142" s="26">
        <v>19.450579842824553</v>
      </c>
      <c r="AA5142" s="26">
        <v>39.591181189057636</v>
      </c>
      <c r="AB5142" s="26">
        <v>14.627278559310003</v>
      </c>
      <c r="AC5142" s="26">
        <v>263.08068187758676</v>
      </c>
      <c r="AD5142" s="26">
        <v>0</v>
      </c>
      <c r="AE5142" s="26">
        <v>336.82827430364318</v>
      </c>
    </row>
    <row r="5143" spans="1:31" x14ac:dyDescent="0.3">
      <c r="A5143">
        <v>2773330</v>
      </c>
      <c r="B5143">
        <v>1</v>
      </c>
      <c r="C5143" t="s">
        <v>80</v>
      </c>
      <c r="D5143" t="s">
        <v>100</v>
      </c>
      <c r="E5143" t="s">
        <v>157</v>
      </c>
      <c r="F5143" t="s">
        <v>5144</v>
      </c>
      <c r="G5143" t="s">
        <v>159</v>
      </c>
      <c r="H5143" t="s">
        <v>149</v>
      </c>
      <c r="I5143" t="s">
        <v>566</v>
      </c>
      <c r="J5143" t="s">
        <v>137</v>
      </c>
      <c r="K5143" t="s">
        <v>138</v>
      </c>
      <c r="L5143" t="s">
        <v>14325</v>
      </c>
      <c r="M5143" t="s">
        <v>14326</v>
      </c>
      <c r="N5143" s="26">
        <v>2.5555555000000001E-2</v>
      </c>
      <c r="O5143">
        <v>1</v>
      </c>
      <c r="P5143">
        <v>1562</v>
      </c>
      <c r="Q5143">
        <v>17</v>
      </c>
      <c r="R5143">
        <v>463</v>
      </c>
      <c r="S5143">
        <v>12</v>
      </c>
      <c r="T5143">
        <v>313</v>
      </c>
      <c r="U5143">
        <v>0</v>
      </c>
      <c r="V5143">
        <v>1</v>
      </c>
      <c r="W5143" s="26">
        <v>4.3038740069474002E-2</v>
      </c>
      <c r="X5143" s="26">
        <v>12.022998569003121</v>
      </c>
      <c r="Y5143" s="26">
        <v>1.0762482574015599</v>
      </c>
      <c r="Z5143" s="26">
        <v>3.5269692013169895</v>
      </c>
      <c r="AA5143" s="26">
        <v>2.0401634269515805</v>
      </c>
      <c r="AB5143" s="26">
        <v>4.3674463285432319</v>
      </c>
      <c r="AC5143" s="26">
        <v>0</v>
      </c>
      <c r="AD5143" s="26">
        <v>5.8286658674673891E-2</v>
      </c>
      <c r="AE5143" s="26">
        <v>23.13515118196063</v>
      </c>
    </row>
    <row r="5144" spans="1:31" x14ac:dyDescent="0.3">
      <c r="A5144">
        <v>2773083</v>
      </c>
      <c r="B5144">
        <v>2</v>
      </c>
      <c r="C5144" t="s">
        <v>80</v>
      </c>
      <c r="D5144" t="s">
        <v>101</v>
      </c>
      <c r="E5144" t="s">
        <v>152</v>
      </c>
      <c r="F5144" t="s">
        <v>3094</v>
      </c>
      <c r="G5144" t="s">
        <v>148</v>
      </c>
      <c r="H5144" t="s">
        <v>149</v>
      </c>
      <c r="I5144" t="s">
        <v>136</v>
      </c>
      <c r="J5144" t="s">
        <v>137</v>
      </c>
      <c r="K5144" t="s">
        <v>138</v>
      </c>
      <c r="L5144" t="s">
        <v>12538</v>
      </c>
      <c r="M5144" t="s">
        <v>14327</v>
      </c>
      <c r="N5144" s="26">
        <v>0.60611111100000004</v>
      </c>
      <c r="O5144">
        <v>16</v>
      </c>
      <c r="P5144">
        <v>40</v>
      </c>
      <c r="Q5144">
        <v>35</v>
      </c>
      <c r="R5144">
        <v>2</v>
      </c>
      <c r="S5144">
        <v>25</v>
      </c>
      <c r="T5144">
        <v>1</v>
      </c>
      <c r="U5144">
        <v>2</v>
      </c>
      <c r="V5144">
        <v>0</v>
      </c>
      <c r="W5144" s="26">
        <v>11.794604094519546</v>
      </c>
      <c r="X5144" s="26">
        <v>5.4968487311721264</v>
      </c>
      <c r="Y5144" s="26">
        <v>109.95451094958543</v>
      </c>
      <c r="Z5144" s="26">
        <v>0</v>
      </c>
      <c r="AA5144" s="26">
        <v>126.64923535093301</v>
      </c>
      <c r="AB5144" s="26">
        <v>1.0347857821588888</v>
      </c>
      <c r="AC5144" s="26">
        <v>37.768911735681783</v>
      </c>
      <c r="AD5144" s="26">
        <v>0</v>
      </c>
      <c r="AE5144" s="26">
        <v>292.69889664405076</v>
      </c>
    </row>
    <row r="5145" spans="1:31" x14ac:dyDescent="0.3">
      <c r="A5145">
        <v>2773018</v>
      </c>
      <c r="B5145">
        <v>1</v>
      </c>
      <c r="C5145" t="s">
        <v>80</v>
      </c>
      <c r="D5145" t="s">
        <v>99</v>
      </c>
      <c r="E5145" t="s">
        <v>152</v>
      </c>
      <c r="F5145" t="s">
        <v>9653</v>
      </c>
      <c r="G5145" t="s">
        <v>159</v>
      </c>
      <c r="H5145" t="s">
        <v>149</v>
      </c>
      <c r="I5145" t="s">
        <v>136</v>
      </c>
      <c r="J5145" t="s">
        <v>137</v>
      </c>
      <c r="K5145" t="s">
        <v>138</v>
      </c>
      <c r="L5145" t="s">
        <v>14328</v>
      </c>
      <c r="M5145" t="s">
        <v>14329</v>
      </c>
      <c r="N5145" s="26">
        <v>2.918055555</v>
      </c>
      <c r="O5145">
        <v>0</v>
      </c>
      <c r="P5145">
        <v>0</v>
      </c>
      <c r="Q5145">
        <v>0</v>
      </c>
      <c r="R5145">
        <v>0</v>
      </c>
      <c r="S5145">
        <v>5</v>
      </c>
      <c r="T5145">
        <v>0</v>
      </c>
      <c r="U5145">
        <v>0</v>
      </c>
      <c r="V5145">
        <v>0</v>
      </c>
      <c r="W5145" s="26">
        <v>0</v>
      </c>
      <c r="X5145" s="26">
        <v>0</v>
      </c>
      <c r="Y5145" s="26">
        <v>0</v>
      </c>
      <c r="Z5145" s="26">
        <v>0</v>
      </c>
      <c r="AA5145" s="26">
        <v>1077.6721490756254</v>
      </c>
      <c r="AB5145" s="26">
        <v>0</v>
      </c>
      <c r="AC5145" s="26">
        <v>0</v>
      </c>
      <c r="AD5145" s="26">
        <v>0</v>
      </c>
      <c r="AE5145" s="26">
        <v>1077.6721490756254</v>
      </c>
    </row>
    <row r="5146" spans="1:31" x14ac:dyDescent="0.3">
      <c r="A5146">
        <v>2773496</v>
      </c>
      <c r="B5146">
        <v>1</v>
      </c>
      <c r="C5146" t="s">
        <v>80</v>
      </c>
      <c r="D5146" t="s">
        <v>105</v>
      </c>
      <c r="E5146" t="s">
        <v>132</v>
      </c>
      <c r="F5146" t="s">
        <v>14330</v>
      </c>
      <c r="G5146" t="s">
        <v>134</v>
      </c>
      <c r="H5146" t="s">
        <v>135</v>
      </c>
      <c r="I5146" t="s">
        <v>136</v>
      </c>
      <c r="J5146" t="s">
        <v>137</v>
      </c>
      <c r="K5146" t="s">
        <v>138</v>
      </c>
      <c r="L5146" t="s">
        <v>14331</v>
      </c>
      <c r="M5146" t="s">
        <v>14332</v>
      </c>
      <c r="N5146" s="26">
        <v>4.9400000000000004</v>
      </c>
      <c r="O5146">
        <v>0</v>
      </c>
      <c r="P5146">
        <v>21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 s="26">
        <v>0</v>
      </c>
      <c r="X5146" s="26">
        <v>19.581696645775555</v>
      </c>
      <c r="Y5146" s="26">
        <v>0</v>
      </c>
      <c r="Z5146" s="26">
        <v>0</v>
      </c>
      <c r="AA5146" s="26">
        <v>0</v>
      </c>
      <c r="AB5146" s="26">
        <v>0</v>
      </c>
      <c r="AC5146" s="26">
        <v>0</v>
      </c>
      <c r="AD5146" s="26">
        <v>0</v>
      </c>
      <c r="AE5146" s="26">
        <v>19.581696645775555</v>
      </c>
    </row>
    <row r="5147" spans="1:31" x14ac:dyDescent="0.3">
      <c r="A5147">
        <v>2773041</v>
      </c>
      <c r="B5147">
        <v>1</v>
      </c>
      <c r="C5147" t="s">
        <v>80</v>
      </c>
      <c r="D5147" t="s">
        <v>100</v>
      </c>
      <c r="E5147" t="s">
        <v>146</v>
      </c>
      <c r="F5147" t="s">
        <v>14333</v>
      </c>
      <c r="G5147" t="s">
        <v>186</v>
      </c>
      <c r="H5147" t="s">
        <v>149</v>
      </c>
      <c r="I5147" t="s">
        <v>136</v>
      </c>
      <c r="J5147" t="s">
        <v>137</v>
      </c>
      <c r="K5147" t="s">
        <v>187</v>
      </c>
      <c r="L5147" t="s">
        <v>14334</v>
      </c>
      <c r="M5147" t="s">
        <v>14335</v>
      </c>
      <c r="N5147" s="26">
        <v>3.8561111110000001</v>
      </c>
      <c r="O5147">
        <v>0</v>
      </c>
      <c r="P5147">
        <v>0</v>
      </c>
      <c r="Q5147">
        <v>0</v>
      </c>
      <c r="R5147">
        <v>0</v>
      </c>
      <c r="S5147">
        <v>1</v>
      </c>
      <c r="T5147">
        <v>0</v>
      </c>
      <c r="U5147">
        <v>0</v>
      </c>
      <c r="V5147">
        <v>0</v>
      </c>
      <c r="W5147" s="26">
        <v>0</v>
      </c>
      <c r="X5147" s="26">
        <v>0</v>
      </c>
      <c r="Y5147" s="26">
        <v>0</v>
      </c>
      <c r="Z5147" s="26">
        <v>0</v>
      </c>
      <c r="AA5147" s="26">
        <v>30.194188959679934</v>
      </c>
      <c r="AB5147" s="26">
        <v>0</v>
      </c>
      <c r="AC5147" s="26">
        <v>0</v>
      </c>
      <c r="AD5147" s="26">
        <v>0</v>
      </c>
      <c r="AE5147" s="26">
        <v>30.194188959679934</v>
      </c>
    </row>
    <row r="5148" spans="1:31" x14ac:dyDescent="0.3">
      <c r="A5148">
        <v>2773396</v>
      </c>
      <c r="B5148">
        <v>1</v>
      </c>
      <c r="C5148" t="s">
        <v>80</v>
      </c>
      <c r="D5148" t="s">
        <v>97</v>
      </c>
      <c r="E5148" t="s">
        <v>141</v>
      </c>
      <c r="F5148" t="s">
        <v>14336</v>
      </c>
      <c r="G5148" t="s">
        <v>143</v>
      </c>
      <c r="H5148" t="s">
        <v>135</v>
      </c>
      <c r="I5148" t="s">
        <v>136</v>
      </c>
      <c r="J5148" t="s">
        <v>137</v>
      </c>
      <c r="K5148" t="s">
        <v>138</v>
      </c>
      <c r="L5148" t="s">
        <v>14337</v>
      </c>
      <c r="M5148" t="s">
        <v>14338</v>
      </c>
      <c r="N5148" s="26">
        <v>0.50472222200000005</v>
      </c>
      <c r="O5148">
        <v>0</v>
      </c>
      <c r="P5148">
        <v>184</v>
      </c>
      <c r="Q5148">
        <v>0</v>
      </c>
      <c r="R5148">
        <v>1</v>
      </c>
      <c r="S5148">
        <v>0</v>
      </c>
      <c r="T5148">
        <v>13</v>
      </c>
      <c r="U5148">
        <v>0</v>
      </c>
      <c r="V5148">
        <v>0</v>
      </c>
      <c r="W5148" s="26">
        <v>0</v>
      </c>
      <c r="X5148" s="26">
        <v>31.088427579248144</v>
      </c>
      <c r="Y5148" s="26">
        <v>0</v>
      </c>
      <c r="Z5148" s="26">
        <v>0</v>
      </c>
      <c r="AA5148" s="26">
        <v>0</v>
      </c>
      <c r="AB5148" s="26">
        <v>8.4842924716807211</v>
      </c>
      <c r="AC5148" s="26">
        <v>0</v>
      </c>
      <c r="AD5148" s="26">
        <v>0</v>
      </c>
      <c r="AE5148" s="26">
        <v>39.572720050928865</v>
      </c>
    </row>
    <row r="5149" spans="1:31" x14ac:dyDescent="0.3">
      <c r="A5149">
        <v>2773061</v>
      </c>
      <c r="B5149">
        <v>1</v>
      </c>
      <c r="C5149" t="s">
        <v>80</v>
      </c>
      <c r="D5149" t="s">
        <v>83</v>
      </c>
      <c r="E5149" t="s">
        <v>170</v>
      </c>
      <c r="F5149" t="s">
        <v>14339</v>
      </c>
      <c r="G5149" t="s">
        <v>425</v>
      </c>
      <c r="H5149" t="s">
        <v>135</v>
      </c>
      <c r="I5149" t="s">
        <v>136</v>
      </c>
      <c r="J5149" t="s">
        <v>137</v>
      </c>
      <c r="K5149" t="s">
        <v>138</v>
      </c>
      <c r="L5149" t="s">
        <v>14340</v>
      </c>
      <c r="M5149" t="s">
        <v>12590</v>
      </c>
      <c r="N5149" s="26">
        <v>1.383888888</v>
      </c>
      <c r="O5149">
        <v>0</v>
      </c>
      <c r="P5149">
        <v>226</v>
      </c>
      <c r="Q5149">
        <v>0</v>
      </c>
      <c r="R5149">
        <v>0</v>
      </c>
      <c r="S5149">
        <v>0</v>
      </c>
      <c r="T5149">
        <v>27</v>
      </c>
      <c r="U5149">
        <v>0</v>
      </c>
      <c r="V5149">
        <v>0</v>
      </c>
      <c r="W5149" s="26">
        <v>0</v>
      </c>
      <c r="X5149" s="26">
        <v>71.487684365405144</v>
      </c>
      <c r="Y5149" s="26">
        <v>0</v>
      </c>
      <c r="Z5149" s="26">
        <v>0</v>
      </c>
      <c r="AA5149" s="26">
        <v>0</v>
      </c>
      <c r="AB5149" s="26">
        <v>19.978957876429302</v>
      </c>
      <c r="AC5149" s="26">
        <v>0</v>
      </c>
      <c r="AD5149" s="26">
        <v>0</v>
      </c>
      <c r="AE5149" s="26">
        <v>91.46664224183445</v>
      </c>
    </row>
    <row r="5150" spans="1:31" x14ac:dyDescent="0.3">
      <c r="A5150">
        <v>2772703</v>
      </c>
      <c r="B5150">
        <v>2</v>
      </c>
      <c r="C5150" t="s">
        <v>80</v>
      </c>
      <c r="D5150" t="s">
        <v>82</v>
      </c>
      <c r="E5150" t="s">
        <v>141</v>
      </c>
      <c r="F5150" t="s">
        <v>2706</v>
      </c>
      <c r="G5150" t="s">
        <v>204</v>
      </c>
      <c r="H5150" t="s">
        <v>135</v>
      </c>
      <c r="I5150" t="s">
        <v>136</v>
      </c>
      <c r="J5150" t="s">
        <v>137</v>
      </c>
      <c r="K5150" t="s">
        <v>138</v>
      </c>
      <c r="L5150" t="s">
        <v>14316</v>
      </c>
      <c r="M5150" t="s">
        <v>14341</v>
      </c>
      <c r="N5150" s="26">
        <v>0.67194444399999997</v>
      </c>
      <c r="O5150">
        <v>0</v>
      </c>
      <c r="P5150">
        <v>19</v>
      </c>
      <c r="Q5150">
        <v>0</v>
      </c>
      <c r="R5150">
        <v>0</v>
      </c>
      <c r="S5150">
        <v>0</v>
      </c>
      <c r="T5150">
        <v>413</v>
      </c>
      <c r="U5150">
        <v>0</v>
      </c>
      <c r="V5150">
        <v>1</v>
      </c>
      <c r="W5150" s="26">
        <v>0</v>
      </c>
      <c r="X5150" s="26">
        <v>2.1326616645119119</v>
      </c>
      <c r="Y5150" s="26">
        <v>0</v>
      </c>
      <c r="Z5150" s="26">
        <v>0</v>
      </c>
      <c r="AA5150" s="26">
        <v>0</v>
      </c>
      <c r="AB5150" s="26">
        <v>94.779542376660501</v>
      </c>
      <c r="AC5150" s="26">
        <v>0</v>
      </c>
      <c r="AD5150" s="26">
        <v>2.3771935096116596</v>
      </c>
      <c r="AE5150" s="26">
        <v>99.289397550784074</v>
      </c>
    </row>
    <row r="5151" spans="1:31" x14ac:dyDescent="0.3">
      <c r="A5151">
        <v>2772869</v>
      </c>
      <c r="B5151">
        <v>1</v>
      </c>
      <c r="C5151" t="s">
        <v>80</v>
      </c>
      <c r="D5151" t="s">
        <v>100</v>
      </c>
      <c r="E5151" t="s">
        <v>132</v>
      </c>
      <c r="F5151" t="s">
        <v>14342</v>
      </c>
      <c r="G5151" t="s">
        <v>197</v>
      </c>
      <c r="H5151" t="s">
        <v>135</v>
      </c>
      <c r="I5151" t="s">
        <v>136</v>
      </c>
      <c r="J5151" t="s">
        <v>137</v>
      </c>
      <c r="K5151" t="s">
        <v>138</v>
      </c>
      <c r="L5151" t="s">
        <v>14343</v>
      </c>
      <c r="M5151" t="s">
        <v>14344</v>
      </c>
      <c r="N5151" s="26">
        <v>4.1355555549999998</v>
      </c>
      <c r="O5151">
        <v>0</v>
      </c>
      <c r="P5151">
        <v>1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 s="26">
        <v>0</v>
      </c>
      <c r="X5151" s="26">
        <v>1.7139050751361014</v>
      </c>
      <c r="Y5151" s="26">
        <v>0</v>
      </c>
      <c r="Z5151" s="26">
        <v>0</v>
      </c>
      <c r="AA5151" s="26">
        <v>0</v>
      </c>
      <c r="AB5151" s="26">
        <v>0</v>
      </c>
      <c r="AC5151" s="26">
        <v>0</v>
      </c>
      <c r="AD5151" s="26">
        <v>0</v>
      </c>
      <c r="AE5151" s="26">
        <v>1.7139050751361014</v>
      </c>
    </row>
    <row r="5152" spans="1:31" x14ac:dyDescent="0.3">
      <c r="A5152">
        <v>2773353</v>
      </c>
      <c r="B5152">
        <v>1</v>
      </c>
      <c r="C5152" t="s">
        <v>81</v>
      </c>
      <c r="D5152" t="s">
        <v>117</v>
      </c>
      <c r="E5152" t="s">
        <v>170</v>
      </c>
      <c r="F5152" t="s">
        <v>14345</v>
      </c>
      <c r="G5152" t="s">
        <v>204</v>
      </c>
      <c r="H5152" t="s">
        <v>135</v>
      </c>
      <c r="I5152" t="s">
        <v>136</v>
      </c>
      <c r="J5152" t="s">
        <v>137</v>
      </c>
      <c r="K5152" t="s">
        <v>138</v>
      </c>
      <c r="L5152" t="s">
        <v>14346</v>
      </c>
      <c r="M5152" t="s">
        <v>14347</v>
      </c>
      <c r="N5152" s="26">
        <v>0.78500000000000003</v>
      </c>
      <c r="O5152">
        <v>0</v>
      </c>
      <c r="P5152">
        <v>7</v>
      </c>
      <c r="Q5152">
        <v>0</v>
      </c>
      <c r="R5152">
        <v>1</v>
      </c>
      <c r="S5152">
        <v>0</v>
      </c>
      <c r="T5152">
        <v>4</v>
      </c>
      <c r="U5152">
        <v>0</v>
      </c>
      <c r="V5152">
        <v>0</v>
      </c>
      <c r="W5152" s="26">
        <v>0</v>
      </c>
      <c r="X5152" s="26">
        <v>0.51280738088192424</v>
      </c>
      <c r="Y5152" s="26">
        <v>0</v>
      </c>
      <c r="Z5152" s="26">
        <v>0</v>
      </c>
      <c r="AA5152" s="26">
        <v>0</v>
      </c>
      <c r="AB5152" s="26">
        <v>3.0182896710854941</v>
      </c>
      <c r="AC5152" s="26">
        <v>0</v>
      </c>
      <c r="AD5152" s="26">
        <v>0</v>
      </c>
      <c r="AE5152" s="26">
        <v>3.5310970519674183</v>
      </c>
    </row>
    <row r="5153" spans="1:31" x14ac:dyDescent="0.3">
      <c r="A5153">
        <v>2773453</v>
      </c>
      <c r="B5153">
        <v>1</v>
      </c>
      <c r="C5153" t="s">
        <v>80</v>
      </c>
      <c r="D5153" t="s">
        <v>82</v>
      </c>
      <c r="E5153" t="s">
        <v>170</v>
      </c>
      <c r="F5153" t="s">
        <v>6208</v>
      </c>
      <c r="G5153" t="s">
        <v>204</v>
      </c>
      <c r="H5153" t="s">
        <v>135</v>
      </c>
      <c r="I5153" t="s">
        <v>136</v>
      </c>
      <c r="J5153" t="s">
        <v>137</v>
      </c>
      <c r="K5153" t="s">
        <v>138</v>
      </c>
      <c r="L5153" t="s">
        <v>14348</v>
      </c>
      <c r="M5153" t="s">
        <v>14349</v>
      </c>
      <c r="N5153" s="26">
        <v>1.150833333</v>
      </c>
      <c r="O5153">
        <v>0</v>
      </c>
      <c r="P5153">
        <v>127</v>
      </c>
      <c r="Q5153">
        <v>0</v>
      </c>
      <c r="R5153">
        <v>0</v>
      </c>
      <c r="S5153">
        <v>0</v>
      </c>
      <c r="T5153">
        <v>6</v>
      </c>
      <c r="U5153">
        <v>0</v>
      </c>
      <c r="V5153">
        <v>0</v>
      </c>
      <c r="W5153" s="26">
        <v>0</v>
      </c>
      <c r="X5153" s="26">
        <v>41.895392281706854</v>
      </c>
      <c r="Y5153" s="26">
        <v>0</v>
      </c>
      <c r="Z5153" s="26">
        <v>0</v>
      </c>
      <c r="AA5153" s="26">
        <v>0</v>
      </c>
      <c r="AB5153" s="26">
        <v>1.7997433503155278</v>
      </c>
      <c r="AC5153" s="26">
        <v>0</v>
      </c>
      <c r="AD5153" s="26">
        <v>0</v>
      </c>
      <c r="AE5153" s="26">
        <v>43.695135632022385</v>
      </c>
    </row>
    <row r="5154" spans="1:31" x14ac:dyDescent="0.3">
      <c r="A5154">
        <v>2773101</v>
      </c>
      <c r="B5154">
        <v>1</v>
      </c>
      <c r="C5154" t="s">
        <v>81</v>
      </c>
      <c r="D5154" t="s">
        <v>118</v>
      </c>
      <c r="E5154" t="s">
        <v>146</v>
      </c>
      <c r="F5154" t="s">
        <v>14350</v>
      </c>
      <c r="G5154" t="s">
        <v>148</v>
      </c>
      <c r="H5154" t="s">
        <v>149</v>
      </c>
      <c r="I5154" t="s">
        <v>136</v>
      </c>
      <c r="J5154" t="s">
        <v>137</v>
      </c>
      <c r="K5154" t="s">
        <v>138</v>
      </c>
      <c r="L5154" t="s">
        <v>14351</v>
      </c>
      <c r="M5154" t="s">
        <v>12622</v>
      </c>
      <c r="N5154" s="26">
        <v>4.9405555550000004</v>
      </c>
      <c r="O5154">
        <v>2</v>
      </c>
      <c r="P5154">
        <v>84</v>
      </c>
      <c r="Q5154">
        <v>3</v>
      </c>
      <c r="R5154">
        <v>4</v>
      </c>
      <c r="S5154">
        <v>1</v>
      </c>
      <c r="T5154">
        <v>2</v>
      </c>
      <c r="U5154">
        <v>0</v>
      </c>
      <c r="V5154">
        <v>0</v>
      </c>
      <c r="W5154" s="26">
        <v>2.3298632514166666</v>
      </c>
      <c r="X5154" s="26">
        <v>26.205095126148901</v>
      </c>
      <c r="Y5154" s="26">
        <v>95.389210259166731</v>
      </c>
      <c r="Z5154" s="26">
        <v>1.8944448772977776</v>
      </c>
      <c r="AA5154" s="26">
        <v>7.3106485549713884</v>
      </c>
      <c r="AB5154" s="26">
        <v>0.36777390735104304</v>
      </c>
      <c r="AC5154" s="26">
        <v>0</v>
      </c>
      <c r="AD5154" s="26">
        <v>0</v>
      </c>
      <c r="AE5154" s="26">
        <v>133.49703597635252</v>
      </c>
    </row>
    <row r="5155" spans="1:31" x14ac:dyDescent="0.3">
      <c r="A5155">
        <v>2772769</v>
      </c>
      <c r="B5155">
        <v>1</v>
      </c>
      <c r="C5155" t="s">
        <v>81</v>
      </c>
      <c r="D5155" t="s">
        <v>112</v>
      </c>
      <c r="E5155" t="s">
        <v>170</v>
      </c>
      <c r="F5155" t="s">
        <v>1894</v>
      </c>
      <c r="G5155" t="s">
        <v>438</v>
      </c>
      <c r="H5155" t="s">
        <v>135</v>
      </c>
      <c r="I5155" t="s">
        <v>136</v>
      </c>
      <c r="J5155" t="s">
        <v>137</v>
      </c>
      <c r="K5155" t="s">
        <v>138</v>
      </c>
      <c r="L5155" t="s">
        <v>14352</v>
      </c>
      <c r="M5155" t="s">
        <v>14353</v>
      </c>
      <c r="N5155" s="26">
        <v>1.465833333</v>
      </c>
      <c r="O5155">
        <v>0</v>
      </c>
      <c r="P5155">
        <v>0</v>
      </c>
      <c r="Q5155">
        <v>0</v>
      </c>
      <c r="R5155">
        <v>1</v>
      </c>
      <c r="S5155">
        <v>0</v>
      </c>
      <c r="T5155">
        <v>34</v>
      </c>
      <c r="U5155">
        <v>0</v>
      </c>
      <c r="V5155">
        <v>0</v>
      </c>
      <c r="W5155" s="26">
        <v>0</v>
      </c>
      <c r="X5155" s="26">
        <v>0</v>
      </c>
      <c r="Y5155" s="26">
        <v>0</v>
      </c>
      <c r="Z5155" s="26">
        <v>0.57146570424888887</v>
      </c>
      <c r="AA5155" s="26">
        <v>0</v>
      </c>
      <c r="AB5155" s="26">
        <v>40.729750827886271</v>
      </c>
      <c r="AC5155" s="26">
        <v>0</v>
      </c>
      <c r="AD5155" s="26">
        <v>0</v>
      </c>
      <c r="AE5155" s="26">
        <v>41.301216532135157</v>
      </c>
    </row>
    <row r="5156" spans="1:31" x14ac:dyDescent="0.3">
      <c r="A5156">
        <v>2773410</v>
      </c>
      <c r="B5156">
        <v>1</v>
      </c>
      <c r="C5156" t="s">
        <v>80</v>
      </c>
      <c r="D5156" t="s">
        <v>85</v>
      </c>
      <c r="E5156" t="s">
        <v>132</v>
      </c>
      <c r="F5156" t="s">
        <v>14354</v>
      </c>
      <c r="G5156" t="s">
        <v>134</v>
      </c>
      <c r="H5156" t="s">
        <v>135</v>
      </c>
      <c r="I5156" t="s">
        <v>136</v>
      </c>
      <c r="J5156" t="s">
        <v>137</v>
      </c>
      <c r="K5156" t="s">
        <v>138</v>
      </c>
      <c r="L5156" t="s">
        <v>14355</v>
      </c>
      <c r="M5156" t="s">
        <v>14356</v>
      </c>
      <c r="N5156" s="26">
        <v>3.2952777769999999</v>
      </c>
      <c r="O5156">
        <v>0</v>
      </c>
      <c r="P5156">
        <v>7</v>
      </c>
      <c r="Q5156">
        <v>0</v>
      </c>
      <c r="R5156">
        <v>0</v>
      </c>
      <c r="S5156">
        <v>0</v>
      </c>
      <c r="T5156">
        <v>3</v>
      </c>
      <c r="U5156">
        <v>0</v>
      </c>
      <c r="V5156">
        <v>0</v>
      </c>
      <c r="W5156" s="26">
        <v>0</v>
      </c>
      <c r="X5156" s="26">
        <v>4.6701171090008753</v>
      </c>
      <c r="Y5156" s="26">
        <v>0</v>
      </c>
      <c r="Z5156" s="26">
        <v>0</v>
      </c>
      <c r="AA5156" s="26">
        <v>0</v>
      </c>
      <c r="AB5156" s="26">
        <v>2.2207846324225469</v>
      </c>
      <c r="AC5156" s="26">
        <v>0</v>
      </c>
      <c r="AD5156" s="26">
        <v>0</v>
      </c>
      <c r="AE5156" s="26">
        <v>6.8909017414234217</v>
      </c>
    </row>
    <row r="5157" spans="1:31" x14ac:dyDescent="0.3">
      <c r="A5157">
        <v>2773224</v>
      </c>
      <c r="B5157">
        <v>1</v>
      </c>
      <c r="C5157" t="s">
        <v>80</v>
      </c>
      <c r="D5157" t="s">
        <v>92</v>
      </c>
      <c r="E5157" t="s">
        <v>170</v>
      </c>
      <c r="F5157" t="s">
        <v>14357</v>
      </c>
      <c r="G5157" t="s">
        <v>425</v>
      </c>
      <c r="H5157" t="s">
        <v>135</v>
      </c>
      <c r="I5157" t="s">
        <v>136</v>
      </c>
      <c r="J5157" t="s">
        <v>137</v>
      </c>
      <c r="K5157" t="s">
        <v>138</v>
      </c>
      <c r="L5157" t="s">
        <v>14358</v>
      </c>
      <c r="M5157" t="s">
        <v>12554</v>
      </c>
      <c r="N5157" s="26">
        <v>1.4458333329999999</v>
      </c>
      <c r="O5157">
        <v>0</v>
      </c>
      <c r="P5157">
        <v>9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 s="26">
        <v>0</v>
      </c>
      <c r="X5157" s="26">
        <v>2.7969865118746502</v>
      </c>
      <c r="Y5157" s="26">
        <v>0</v>
      </c>
      <c r="Z5157" s="26">
        <v>0</v>
      </c>
      <c r="AA5157" s="26">
        <v>0</v>
      </c>
      <c r="AB5157" s="26">
        <v>0</v>
      </c>
      <c r="AC5157" s="26">
        <v>0</v>
      </c>
      <c r="AD5157" s="26">
        <v>0</v>
      </c>
      <c r="AE5157" s="26">
        <v>2.7969865118746502</v>
      </c>
    </row>
    <row r="5158" spans="1:31" x14ac:dyDescent="0.3">
      <c r="A5158">
        <v>2773416</v>
      </c>
      <c r="B5158">
        <v>1</v>
      </c>
      <c r="C5158" t="s">
        <v>81</v>
      </c>
      <c r="D5158" t="s">
        <v>112</v>
      </c>
      <c r="E5158" t="s">
        <v>157</v>
      </c>
      <c r="F5158" t="s">
        <v>14359</v>
      </c>
      <c r="G5158" t="s">
        <v>159</v>
      </c>
      <c r="H5158" t="s">
        <v>149</v>
      </c>
      <c r="I5158" t="s">
        <v>136</v>
      </c>
      <c r="J5158" t="s">
        <v>137</v>
      </c>
      <c r="K5158" t="s">
        <v>138</v>
      </c>
      <c r="L5158" t="s">
        <v>14360</v>
      </c>
      <c r="M5158" t="s">
        <v>14361</v>
      </c>
      <c r="N5158" s="26">
        <v>0.51749999999999996</v>
      </c>
      <c r="O5158">
        <v>1</v>
      </c>
      <c r="P5158">
        <v>520</v>
      </c>
      <c r="Q5158">
        <v>6</v>
      </c>
      <c r="R5158">
        <v>9</v>
      </c>
      <c r="S5158">
        <v>0</v>
      </c>
      <c r="T5158">
        <v>62</v>
      </c>
      <c r="U5158">
        <v>0</v>
      </c>
      <c r="V5158">
        <v>0</v>
      </c>
      <c r="W5158" s="26">
        <v>0.14702176862999997</v>
      </c>
      <c r="X5158" s="26">
        <v>59.327903123678468</v>
      </c>
      <c r="Y5158" s="26">
        <v>0</v>
      </c>
      <c r="Z5158" s="26">
        <v>0.17605651391999999</v>
      </c>
      <c r="AA5158" s="26">
        <v>0</v>
      </c>
      <c r="AB5158" s="26">
        <v>15.458721415116729</v>
      </c>
      <c r="AC5158" s="26">
        <v>0</v>
      </c>
      <c r="AD5158" s="26">
        <v>0</v>
      </c>
      <c r="AE5158" s="26">
        <v>75.109702821345195</v>
      </c>
    </row>
    <row r="5159" spans="1:31" x14ac:dyDescent="0.3">
      <c r="A5159">
        <v>2773370</v>
      </c>
      <c r="B5159">
        <v>1</v>
      </c>
      <c r="C5159" t="s">
        <v>80</v>
      </c>
      <c r="D5159" t="s">
        <v>106</v>
      </c>
      <c r="E5159" t="s">
        <v>146</v>
      </c>
      <c r="F5159" t="s">
        <v>14362</v>
      </c>
      <c r="G5159" t="s">
        <v>154</v>
      </c>
      <c r="H5159" t="s">
        <v>149</v>
      </c>
      <c r="I5159" t="s">
        <v>136</v>
      </c>
      <c r="J5159" t="s">
        <v>137</v>
      </c>
      <c r="K5159" t="s">
        <v>138</v>
      </c>
      <c r="L5159" t="s">
        <v>14363</v>
      </c>
      <c r="M5159" t="s">
        <v>14364</v>
      </c>
      <c r="N5159" s="26">
        <v>0.46222222200000002</v>
      </c>
      <c r="O5159">
        <v>0</v>
      </c>
      <c r="P5159">
        <v>0</v>
      </c>
      <c r="Q5159">
        <v>0</v>
      </c>
      <c r="R5159">
        <v>12</v>
      </c>
      <c r="S5159">
        <v>0</v>
      </c>
      <c r="T5159">
        <v>1</v>
      </c>
      <c r="U5159">
        <v>0</v>
      </c>
      <c r="V5159">
        <v>0</v>
      </c>
      <c r="W5159" s="26">
        <v>0</v>
      </c>
      <c r="X5159" s="26">
        <v>0</v>
      </c>
      <c r="Y5159" s="26">
        <v>0</v>
      </c>
      <c r="Z5159" s="26">
        <v>0</v>
      </c>
      <c r="AA5159" s="26">
        <v>0</v>
      </c>
      <c r="AB5159" s="26">
        <v>5.0622193773824691</v>
      </c>
      <c r="AC5159" s="26">
        <v>0</v>
      </c>
      <c r="AD5159" s="26">
        <v>0</v>
      </c>
      <c r="AE5159" s="26">
        <v>5.0622193773824691</v>
      </c>
    </row>
    <row r="5160" spans="1:31" x14ac:dyDescent="0.3">
      <c r="A5160">
        <v>2773038</v>
      </c>
      <c r="B5160">
        <v>1</v>
      </c>
      <c r="C5160" t="s">
        <v>80</v>
      </c>
      <c r="D5160" t="s">
        <v>97</v>
      </c>
      <c r="E5160" t="s">
        <v>132</v>
      </c>
      <c r="F5160" t="s">
        <v>12731</v>
      </c>
      <c r="G5160" t="s">
        <v>307</v>
      </c>
      <c r="H5160" t="s">
        <v>135</v>
      </c>
      <c r="I5160" t="s">
        <v>136</v>
      </c>
      <c r="J5160" t="s">
        <v>137</v>
      </c>
      <c r="K5160" t="s">
        <v>138</v>
      </c>
      <c r="L5160" t="s">
        <v>14365</v>
      </c>
      <c r="M5160" t="s">
        <v>14366</v>
      </c>
      <c r="N5160" s="26">
        <v>5.0358333330000002</v>
      </c>
      <c r="O5160">
        <v>0</v>
      </c>
      <c r="P5160">
        <v>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 s="26">
        <v>0</v>
      </c>
      <c r="X5160" s="26">
        <v>1.5678611412123256</v>
      </c>
      <c r="Y5160" s="26">
        <v>0</v>
      </c>
      <c r="Z5160" s="26">
        <v>0</v>
      </c>
      <c r="AA5160" s="26">
        <v>0</v>
      </c>
      <c r="AB5160" s="26">
        <v>0</v>
      </c>
      <c r="AC5160" s="26">
        <v>0</v>
      </c>
      <c r="AD5160" s="26">
        <v>0</v>
      </c>
      <c r="AE5160" s="26">
        <v>1.5678611412123256</v>
      </c>
    </row>
    <row r="5161" spans="1:31" x14ac:dyDescent="0.3">
      <c r="A5161">
        <v>2772932</v>
      </c>
      <c r="B5161">
        <v>1</v>
      </c>
      <c r="C5161" t="s">
        <v>80</v>
      </c>
      <c r="D5161" t="s">
        <v>82</v>
      </c>
      <c r="E5161" t="s">
        <v>166</v>
      </c>
      <c r="F5161" t="s">
        <v>14367</v>
      </c>
      <c r="G5161" t="s">
        <v>204</v>
      </c>
      <c r="H5161" t="s">
        <v>135</v>
      </c>
      <c r="I5161" t="s">
        <v>136</v>
      </c>
      <c r="J5161" t="s">
        <v>137</v>
      </c>
      <c r="K5161" t="s">
        <v>138</v>
      </c>
      <c r="L5161" t="s">
        <v>14368</v>
      </c>
      <c r="M5161" t="s">
        <v>14369</v>
      </c>
      <c r="N5161" s="26">
        <v>2.0825</v>
      </c>
      <c r="O5161">
        <v>0</v>
      </c>
      <c r="P5161">
        <v>76</v>
      </c>
      <c r="Q5161">
        <v>0</v>
      </c>
      <c r="R5161">
        <v>0</v>
      </c>
      <c r="S5161">
        <v>0</v>
      </c>
      <c r="T5161">
        <v>11</v>
      </c>
      <c r="U5161">
        <v>0</v>
      </c>
      <c r="V5161">
        <v>0</v>
      </c>
      <c r="W5161" s="26">
        <v>0</v>
      </c>
      <c r="X5161" s="26">
        <v>59.124954461318111</v>
      </c>
      <c r="Y5161" s="26">
        <v>0</v>
      </c>
      <c r="Z5161" s="26">
        <v>0</v>
      </c>
      <c r="AA5161" s="26">
        <v>0</v>
      </c>
      <c r="AB5161" s="26">
        <v>23.245199994423498</v>
      </c>
      <c r="AC5161" s="26">
        <v>0</v>
      </c>
      <c r="AD5161" s="26">
        <v>0</v>
      </c>
      <c r="AE5161" s="26">
        <v>82.370154455741613</v>
      </c>
    </row>
    <row r="5162" spans="1:31" x14ac:dyDescent="0.3">
      <c r="A5162">
        <v>2773287</v>
      </c>
      <c r="B5162">
        <v>1</v>
      </c>
      <c r="C5162" t="s">
        <v>81</v>
      </c>
      <c r="D5162" t="s">
        <v>113</v>
      </c>
      <c r="E5162" t="s">
        <v>132</v>
      </c>
      <c r="F5162" t="s">
        <v>14370</v>
      </c>
      <c r="G5162" t="s">
        <v>197</v>
      </c>
      <c r="H5162" t="s">
        <v>135</v>
      </c>
      <c r="I5162" t="s">
        <v>136</v>
      </c>
      <c r="J5162" t="s">
        <v>137</v>
      </c>
      <c r="K5162" t="s">
        <v>138</v>
      </c>
      <c r="L5162" t="s">
        <v>14371</v>
      </c>
      <c r="M5162" t="s">
        <v>14372</v>
      </c>
      <c r="N5162" s="26">
        <v>3.855555555</v>
      </c>
      <c r="O5162">
        <v>0</v>
      </c>
      <c r="P5162">
        <v>1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 s="26">
        <v>0</v>
      </c>
      <c r="X5162" s="26">
        <v>1.0646263717253557</v>
      </c>
      <c r="Y5162" s="26">
        <v>0</v>
      </c>
      <c r="Z5162" s="26">
        <v>0</v>
      </c>
      <c r="AA5162" s="26">
        <v>0</v>
      </c>
      <c r="AB5162" s="26">
        <v>0</v>
      </c>
      <c r="AC5162" s="26">
        <v>0</v>
      </c>
      <c r="AD5162" s="26">
        <v>0</v>
      </c>
      <c r="AE5162" s="26">
        <v>1.0646263717253557</v>
      </c>
    </row>
    <row r="5163" spans="1:31" x14ac:dyDescent="0.3">
      <c r="A5163">
        <v>2773327</v>
      </c>
      <c r="B5163">
        <v>1</v>
      </c>
      <c r="C5163" t="s">
        <v>80</v>
      </c>
      <c r="D5163" t="s">
        <v>98</v>
      </c>
      <c r="E5163" t="s">
        <v>132</v>
      </c>
      <c r="F5163" t="s">
        <v>14373</v>
      </c>
      <c r="G5163" t="s">
        <v>307</v>
      </c>
      <c r="H5163" t="s">
        <v>135</v>
      </c>
      <c r="I5163" t="s">
        <v>136</v>
      </c>
      <c r="J5163" t="s">
        <v>137</v>
      </c>
      <c r="K5163" t="s">
        <v>138</v>
      </c>
      <c r="L5163" t="s">
        <v>14374</v>
      </c>
      <c r="M5163" t="s">
        <v>14375</v>
      </c>
      <c r="N5163" s="26">
        <v>3.1952777769999998</v>
      </c>
      <c r="O5163">
        <v>0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0</v>
      </c>
      <c r="V5163">
        <v>0</v>
      </c>
      <c r="W5163" s="26">
        <v>0</v>
      </c>
      <c r="X5163" s="26">
        <v>0</v>
      </c>
      <c r="Y5163" s="26">
        <v>0</v>
      </c>
      <c r="Z5163" s="26">
        <v>1.0331056879618172</v>
      </c>
      <c r="AA5163" s="26">
        <v>0</v>
      </c>
      <c r="AB5163" s="26">
        <v>0</v>
      </c>
      <c r="AC5163" s="26">
        <v>0</v>
      </c>
      <c r="AD5163" s="26">
        <v>0</v>
      </c>
      <c r="AE5163" s="26">
        <v>1.0331056879618172</v>
      </c>
    </row>
    <row r="5164" spans="1:31" x14ac:dyDescent="0.3">
      <c r="A5164">
        <v>2773493</v>
      </c>
      <c r="B5164">
        <v>1</v>
      </c>
      <c r="C5164" t="s">
        <v>80</v>
      </c>
      <c r="D5164" t="s">
        <v>107</v>
      </c>
      <c r="E5164" t="s">
        <v>170</v>
      </c>
      <c r="F5164" t="s">
        <v>14376</v>
      </c>
      <c r="G5164" t="s">
        <v>143</v>
      </c>
      <c r="H5164" t="s">
        <v>135</v>
      </c>
      <c r="I5164" t="s">
        <v>136</v>
      </c>
      <c r="J5164" t="s">
        <v>137</v>
      </c>
      <c r="K5164" t="s">
        <v>138</v>
      </c>
      <c r="L5164" t="s">
        <v>14377</v>
      </c>
      <c r="M5164" t="s">
        <v>14378</v>
      </c>
      <c r="N5164" s="26">
        <v>0.54472222199999998</v>
      </c>
      <c r="O5164">
        <v>0</v>
      </c>
      <c r="P5164">
        <v>29</v>
      </c>
      <c r="Q5164">
        <v>0</v>
      </c>
      <c r="R5164">
        <v>0</v>
      </c>
      <c r="S5164">
        <v>0</v>
      </c>
      <c r="T5164">
        <v>11</v>
      </c>
      <c r="U5164">
        <v>0</v>
      </c>
      <c r="V5164">
        <v>0</v>
      </c>
      <c r="W5164" s="26">
        <v>0</v>
      </c>
      <c r="X5164" s="26">
        <v>1.6792206487990207</v>
      </c>
      <c r="Y5164" s="26">
        <v>0</v>
      </c>
      <c r="Z5164" s="26">
        <v>0</v>
      </c>
      <c r="AA5164" s="26">
        <v>0</v>
      </c>
      <c r="AB5164" s="26">
        <v>2.1480664240369634</v>
      </c>
      <c r="AC5164" s="26">
        <v>0</v>
      </c>
      <c r="AD5164" s="26">
        <v>0</v>
      </c>
      <c r="AE5164" s="26">
        <v>3.827287072835984</v>
      </c>
    </row>
    <row r="5165" spans="1:31" x14ac:dyDescent="0.3">
      <c r="A5165">
        <v>2773187</v>
      </c>
      <c r="B5165">
        <v>1</v>
      </c>
      <c r="C5165" t="s">
        <v>81</v>
      </c>
      <c r="D5165" t="s">
        <v>118</v>
      </c>
      <c r="E5165" t="s">
        <v>175</v>
      </c>
      <c r="F5165" t="s">
        <v>3588</v>
      </c>
      <c r="G5165" t="s">
        <v>159</v>
      </c>
      <c r="H5165" t="s">
        <v>149</v>
      </c>
      <c r="I5165" t="s">
        <v>136</v>
      </c>
      <c r="J5165" t="s">
        <v>137</v>
      </c>
      <c r="K5165" t="s">
        <v>138</v>
      </c>
      <c r="L5165" t="s">
        <v>12546</v>
      </c>
      <c r="M5165" t="s">
        <v>14379</v>
      </c>
      <c r="N5165" s="26">
        <v>0.08</v>
      </c>
      <c r="O5165">
        <v>32</v>
      </c>
      <c r="P5165">
        <v>8612</v>
      </c>
      <c r="Q5165">
        <v>195</v>
      </c>
      <c r="R5165">
        <v>1424</v>
      </c>
      <c r="S5165">
        <v>42</v>
      </c>
      <c r="T5165">
        <v>1037</v>
      </c>
      <c r="U5165">
        <v>3</v>
      </c>
      <c r="V5165">
        <v>1</v>
      </c>
      <c r="W5165" s="26">
        <v>0.64440578205113608</v>
      </c>
      <c r="X5165" s="26">
        <v>88.539391840246481</v>
      </c>
      <c r="Y5165" s="26">
        <v>26.144725296997663</v>
      </c>
      <c r="Z5165" s="26">
        <v>16.959036869324031</v>
      </c>
      <c r="AA5165" s="26">
        <v>18.48412392620245</v>
      </c>
      <c r="AB5165" s="26">
        <v>52.734276930462421</v>
      </c>
      <c r="AC5165" s="26">
        <v>26.467932321279999</v>
      </c>
      <c r="AD5165" s="26">
        <v>7.2041588208431998E-2</v>
      </c>
      <c r="AE5165" s="26">
        <v>230.0459345547726</v>
      </c>
    </row>
    <row r="5166" spans="1:31" x14ac:dyDescent="0.3">
      <c r="A5166">
        <v>2773164</v>
      </c>
      <c r="B5166">
        <v>1</v>
      </c>
      <c r="C5166" t="s">
        <v>80</v>
      </c>
      <c r="D5166" t="s">
        <v>107</v>
      </c>
      <c r="E5166" t="s">
        <v>152</v>
      </c>
      <c r="F5166" t="s">
        <v>14380</v>
      </c>
      <c r="G5166" t="s">
        <v>1365</v>
      </c>
      <c r="H5166" t="s">
        <v>149</v>
      </c>
      <c r="I5166" t="s">
        <v>136</v>
      </c>
      <c r="J5166" t="s">
        <v>137</v>
      </c>
      <c r="K5166" t="s">
        <v>138</v>
      </c>
      <c r="L5166" t="s">
        <v>12473</v>
      </c>
      <c r="M5166" t="s">
        <v>14381</v>
      </c>
      <c r="N5166" s="26">
        <v>2.9416666660000002</v>
      </c>
      <c r="O5166">
        <v>3</v>
      </c>
      <c r="P5166">
        <v>2118</v>
      </c>
      <c r="Q5166">
        <v>0</v>
      </c>
      <c r="R5166">
        <v>0</v>
      </c>
      <c r="S5166">
        <v>10</v>
      </c>
      <c r="T5166">
        <v>163</v>
      </c>
      <c r="U5166">
        <v>0</v>
      </c>
      <c r="V5166">
        <v>2</v>
      </c>
      <c r="W5166" s="26">
        <v>52.49323614116242</v>
      </c>
      <c r="X5166" s="26">
        <v>521.3167097849356</v>
      </c>
      <c r="Y5166" s="26">
        <v>0</v>
      </c>
      <c r="Z5166" s="26">
        <v>0</v>
      </c>
      <c r="AA5166" s="26">
        <v>100.90945133784936</v>
      </c>
      <c r="AB5166" s="26">
        <v>380.17965469911519</v>
      </c>
      <c r="AC5166" s="26">
        <v>0</v>
      </c>
      <c r="AD5166" s="26">
        <v>14.460936753295673</v>
      </c>
      <c r="AE5166" s="26">
        <v>1069.3599887163584</v>
      </c>
    </row>
    <row r="5167" spans="1:31" x14ac:dyDescent="0.3">
      <c r="A5167">
        <v>2773393</v>
      </c>
      <c r="B5167">
        <v>1</v>
      </c>
      <c r="C5167" t="s">
        <v>81</v>
      </c>
      <c r="D5167" t="s">
        <v>113</v>
      </c>
      <c r="E5167" t="s">
        <v>146</v>
      </c>
      <c r="F5167" t="s">
        <v>14382</v>
      </c>
      <c r="G5167" t="s">
        <v>148</v>
      </c>
      <c r="H5167" t="s">
        <v>149</v>
      </c>
      <c r="I5167" t="s">
        <v>136</v>
      </c>
      <c r="J5167" t="s">
        <v>137</v>
      </c>
      <c r="K5167" t="s">
        <v>138</v>
      </c>
      <c r="L5167" t="s">
        <v>14383</v>
      </c>
      <c r="M5167" t="s">
        <v>14384</v>
      </c>
      <c r="N5167" s="26">
        <v>0.67444444400000003</v>
      </c>
      <c r="O5167">
        <v>0</v>
      </c>
      <c r="P5167">
        <v>113</v>
      </c>
      <c r="Q5167">
        <v>0</v>
      </c>
      <c r="R5167">
        <v>11</v>
      </c>
      <c r="S5167">
        <v>0</v>
      </c>
      <c r="T5167">
        <v>9</v>
      </c>
      <c r="U5167">
        <v>0</v>
      </c>
      <c r="V5167">
        <v>0</v>
      </c>
      <c r="W5167" s="26">
        <v>0</v>
      </c>
      <c r="X5167" s="26">
        <v>12.246000891092715</v>
      </c>
      <c r="Y5167" s="26">
        <v>0</v>
      </c>
      <c r="Z5167" s="26">
        <v>0.23806756081777777</v>
      </c>
      <c r="AA5167" s="26">
        <v>0</v>
      </c>
      <c r="AB5167" s="26">
        <v>0.52357643682944766</v>
      </c>
      <c r="AC5167" s="26">
        <v>0</v>
      </c>
      <c r="AD5167" s="26">
        <v>0</v>
      </c>
      <c r="AE5167" s="26">
        <v>13.007644888739939</v>
      </c>
    </row>
    <row r="5168" spans="1:31" x14ac:dyDescent="0.3">
      <c r="A5168">
        <v>2773264</v>
      </c>
      <c r="B5168">
        <v>1</v>
      </c>
      <c r="C5168" t="s">
        <v>80</v>
      </c>
      <c r="D5168" t="s">
        <v>82</v>
      </c>
      <c r="E5168" t="s">
        <v>132</v>
      </c>
      <c r="F5168" t="s">
        <v>14385</v>
      </c>
      <c r="G5168" t="s">
        <v>134</v>
      </c>
      <c r="H5168" t="s">
        <v>135</v>
      </c>
      <c r="I5168" t="s">
        <v>136</v>
      </c>
      <c r="J5168" t="s">
        <v>137</v>
      </c>
      <c r="K5168" t="s">
        <v>138</v>
      </c>
      <c r="L5168" t="s">
        <v>14386</v>
      </c>
      <c r="M5168" t="s">
        <v>14387</v>
      </c>
      <c r="N5168" s="26">
        <v>2.7602777770000002</v>
      </c>
      <c r="O5168">
        <v>0</v>
      </c>
      <c r="P5168">
        <v>3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 s="26">
        <v>0</v>
      </c>
      <c r="X5168" s="26">
        <v>2.1541195783415961</v>
      </c>
      <c r="Y5168" s="26">
        <v>0</v>
      </c>
      <c r="Z5168" s="26">
        <v>0</v>
      </c>
      <c r="AA5168" s="26">
        <v>0</v>
      </c>
      <c r="AB5168" s="26">
        <v>0</v>
      </c>
      <c r="AC5168" s="26">
        <v>0</v>
      </c>
      <c r="AD5168" s="26">
        <v>0</v>
      </c>
      <c r="AE5168" s="26">
        <v>2.1541195783415961</v>
      </c>
    </row>
    <row r="5169" spans="1:31" x14ac:dyDescent="0.3">
      <c r="A5169">
        <v>2772958</v>
      </c>
      <c r="B5169">
        <v>1</v>
      </c>
      <c r="C5169" t="s">
        <v>80</v>
      </c>
      <c r="D5169" t="s">
        <v>97</v>
      </c>
      <c r="E5169" t="s">
        <v>146</v>
      </c>
      <c r="F5169" t="s">
        <v>14388</v>
      </c>
      <c r="G5169" t="s">
        <v>960</v>
      </c>
      <c r="H5169" t="s">
        <v>149</v>
      </c>
      <c r="I5169" t="s">
        <v>136</v>
      </c>
      <c r="J5169" t="s">
        <v>137</v>
      </c>
      <c r="K5169" t="s">
        <v>138</v>
      </c>
      <c r="L5169" t="s">
        <v>14389</v>
      </c>
      <c r="M5169" t="s">
        <v>14390</v>
      </c>
      <c r="N5169" s="26">
        <v>2.0977777770000001</v>
      </c>
      <c r="O5169">
        <v>0</v>
      </c>
      <c r="P5169">
        <v>8</v>
      </c>
      <c r="Q5169">
        <v>0</v>
      </c>
      <c r="R5169">
        <v>30</v>
      </c>
      <c r="S5169">
        <v>0</v>
      </c>
      <c r="T5169">
        <v>13</v>
      </c>
      <c r="U5169">
        <v>0</v>
      </c>
      <c r="V5169">
        <v>0</v>
      </c>
      <c r="W5169" s="26">
        <v>0</v>
      </c>
      <c r="X5169" s="26">
        <v>6.9980078494196825</v>
      </c>
      <c r="Y5169" s="26">
        <v>0</v>
      </c>
      <c r="Z5169" s="26">
        <v>2.463012903462082</v>
      </c>
      <c r="AA5169" s="26">
        <v>0</v>
      </c>
      <c r="AB5169" s="26">
        <v>62.800345412449374</v>
      </c>
      <c r="AC5169" s="26">
        <v>0</v>
      </c>
      <c r="AD5169" s="26">
        <v>0</v>
      </c>
      <c r="AE5169" s="26">
        <v>72.26136616533114</v>
      </c>
    </row>
    <row r="5170" spans="1:31" x14ac:dyDescent="0.3">
      <c r="A5170">
        <v>2772766</v>
      </c>
      <c r="B5170">
        <v>1</v>
      </c>
      <c r="C5170" t="s">
        <v>80</v>
      </c>
      <c r="D5170" t="s">
        <v>94</v>
      </c>
      <c r="E5170" t="s">
        <v>141</v>
      </c>
      <c r="F5170" t="s">
        <v>3714</v>
      </c>
      <c r="G5170" t="s">
        <v>344</v>
      </c>
      <c r="H5170" t="s">
        <v>135</v>
      </c>
      <c r="I5170" t="s">
        <v>136</v>
      </c>
      <c r="J5170" t="s">
        <v>137</v>
      </c>
      <c r="K5170" t="s">
        <v>138</v>
      </c>
      <c r="L5170" t="s">
        <v>14391</v>
      </c>
      <c r="M5170" t="s">
        <v>14392</v>
      </c>
      <c r="N5170" s="26">
        <v>2.6011111109999998</v>
      </c>
      <c r="O5170">
        <v>0</v>
      </c>
      <c r="P5170">
        <v>54</v>
      </c>
      <c r="Q5170">
        <v>0</v>
      </c>
      <c r="R5170">
        <v>0</v>
      </c>
      <c r="S5170">
        <v>0</v>
      </c>
      <c r="T5170">
        <v>3</v>
      </c>
      <c r="U5170">
        <v>0</v>
      </c>
      <c r="V5170">
        <v>0</v>
      </c>
      <c r="W5170" s="26">
        <v>0</v>
      </c>
      <c r="X5170" s="26">
        <v>17.746471810726156</v>
      </c>
      <c r="Y5170" s="26">
        <v>0</v>
      </c>
      <c r="Z5170" s="26">
        <v>0</v>
      </c>
      <c r="AA5170" s="26">
        <v>0</v>
      </c>
      <c r="AB5170" s="26">
        <v>9.6360434712488896</v>
      </c>
      <c r="AC5170" s="26">
        <v>0</v>
      </c>
      <c r="AD5170" s="26">
        <v>0</v>
      </c>
      <c r="AE5170" s="26">
        <v>27.382515281975046</v>
      </c>
    </row>
    <row r="5171" spans="1:31" x14ac:dyDescent="0.3">
      <c r="A5171">
        <v>2772818</v>
      </c>
      <c r="B5171">
        <v>1</v>
      </c>
      <c r="C5171" t="s">
        <v>80</v>
      </c>
      <c r="D5171" t="s">
        <v>108</v>
      </c>
      <c r="E5171" t="s">
        <v>141</v>
      </c>
      <c r="F5171" t="s">
        <v>14393</v>
      </c>
      <c r="G5171" t="s">
        <v>186</v>
      </c>
      <c r="H5171" t="s">
        <v>135</v>
      </c>
      <c r="I5171" t="s">
        <v>136</v>
      </c>
      <c r="J5171" t="s">
        <v>137</v>
      </c>
      <c r="K5171" t="s">
        <v>187</v>
      </c>
      <c r="L5171" t="s">
        <v>14394</v>
      </c>
      <c r="M5171" t="s">
        <v>14395</v>
      </c>
      <c r="N5171" s="26">
        <v>2.3530555550000001</v>
      </c>
      <c r="O5171">
        <v>0</v>
      </c>
      <c r="P5171">
        <v>27</v>
      </c>
      <c r="Q5171">
        <v>0</v>
      </c>
      <c r="R5171">
        <v>12</v>
      </c>
      <c r="S5171">
        <v>0</v>
      </c>
      <c r="T5171">
        <v>2</v>
      </c>
      <c r="U5171">
        <v>0</v>
      </c>
      <c r="V5171">
        <v>0</v>
      </c>
      <c r="W5171" s="26">
        <v>0</v>
      </c>
      <c r="X5171" s="26">
        <v>15.176953766629817</v>
      </c>
      <c r="Y5171" s="26">
        <v>0</v>
      </c>
      <c r="Z5171" s="26">
        <v>1.6963179650800013</v>
      </c>
      <c r="AA5171" s="26">
        <v>0</v>
      </c>
      <c r="AB5171" s="26">
        <v>1.629396444214537</v>
      </c>
      <c r="AC5171" s="26">
        <v>0</v>
      </c>
      <c r="AD5171" s="26">
        <v>0</v>
      </c>
      <c r="AE5171" s="26">
        <v>18.502668175924356</v>
      </c>
    </row>
    <row r="5172" spans="1:31" x14ac:dyDescent="0.3">
      <c r="A5172">
        <v>2773127</v>
      </c>
      <c r="B5172">
        <v>1</v>
      </c>
      <c r="C5172" t="s">
        <v>81</v>
      </c>
      <c r="D5172" t="s">
        <v>114</v>
      </c>
      <c r="E5172" t="s">
        <v>152</v>
      </c>
      <c r="F5172" t="s">
        <v>4316</v>
      </c>
      <c r="G5172" t="s">
        <v>159</v>
      </c>
      <c r="H5172" t="s">
        <v>149</v>
      </c>
      <c r="I5172" t="s">
        <v>136</v>
      </c>
      <c r="J5172" t="s">
        <v>137</v>
      </c>
      <c r="K5172" t="s">
        <v>138</v>
      </c>
      <c r="L5172" t="s">
        <v>14396</v>
      </c>
      <c r="M5172" t="s">
        <v>14397</v>
      </c>
      <c r="N5172" s="26">
        <v>0.85277777700000001</v>
      </c>
      <c r="O5172">
        <v>0</v>
      </c>
      <c r="P5172">
        <v>972</v>
      </c>
      <c r="Q5172">
        <v>0</v>
      </c>
      <c r="R5172">
        <v>12</v>
      </c>
      <c r="S5172">
        <v>0</v>
      </c>
      <c r="T5172">
        <v>95</v>
      </c>
      <c r="U5172">
        <v>0</v>
      </c>
      <c r="V5172">
        <v>0</v>
      </c>
      <c r="W5172" s="26">
        <v>0</v>
      </c>
      <c r="X5172" s="26">
        <v>64.182315168675288</v>
      </c>
      <c r="Y5172" s="26">
        <v>0</v>
      </c>
      <c r="Z5172" s="26">
        <v>0</v>
      </c>
      <c r="AA5172" s="26">
        <v>0</v>
      </c>
      <c r="AB5172" s="26">
        <v>22.942192818821358</v>
      </c>
      <c r="AC5172" s="26">
        <v>0</v>
      </c>
      <c r="AD5172" s="26">
        <v>0</v>
      </c>
      <c r="AE5172" s="26">
        <v>87.124507987496642</v>
      </c>
    </row>
    <row r="5173" spans="1:31" x14ac:dyDescent="0.3">
      <c r="A5173">
        <v>2773382</v>
      </c>
      <c r="B5173">
        <v>1</v>
      </c>
      <c r="C5173" t="s">
        <v>80</v>
      </c>
      <c r="D5173" t="s">
        <v>94</v>
      </c>
      <c r="E5173" t="s">
        <v>146</v>
      </c>
      <c r="F5173" t="s">
        <v>14398</v>
      </c>
      <c r="G5173" t="s">
        <v>148</v>
      </c>
      <c r="H5173" t="s">
        <v>149</v>
      </c>
      <c r="I5173" t="s">
        <v>136</v>
      </c>
      <c r="J5173" t="s">
        <v>137</v>
      </c>
      <c r="K5173" t="s">
        <v>138</v>
      </c>
      <c r="L5173" t="s">
        <v>14399</v>
      </c>
      <c r="M5173" t="s">
        <v>14400</v>
      </c>
      <c r="N5173" s="26">
        <v>2.1011111109999998</v>
      </c>
      <c r="O5173">
        <v>0</v>
      </c>
      <c r="P5173">
        <v>35</v>
      </c>
      <c r="Q5173">
        <v>0</v>
      </c>
      <c r="R5173">
        <v>1</v>
      </c>
      <c r="S5173">
        <v>0</v>
      </c>
      <c r="T5173">
        <v>6</v>
      </c>
      <c r="U5173">
        <v>0</v>
      </c>
      <c r="V5173">
        <v>0</v>
      </c>
      <c r="W5173" s="26">
        <v>0</v>
      </c>
      <c r="X5173" s="26">
        <v>7.8298687911845404</v>
      </c>
      <c r="Y5173" s="26">
        <v>0</v>
      </c>
      <c r="Z5173" s="26">
        <v>0</v>
      </c>
      <c r="AA5173" s="26">
        <v>0</v>
      </c>
      <c r="AB5173" s="26">
        <v>1.1443688952768678</v>
      </c>
      <c r="AC5173" s="26">
        <v>0</v>
      </c>
      <c r="AD5173" s="26">
        <v>0</v>
      </c>
      <c r="AE5173" s="26">
        <v>8.9742376864614073</v>
      </c>
    </row>
    <row r="5174" spans="1:31" x14ac:dyDescent="0.3">
      <c r="A5174">
        <v>2772695</v>
      </c>
      <c r="B5174">
        <v>1</v>
      </c>
      <c r="C5174" t="s">
        <v>80</v>
      </c>
      <c r="D5174" t="s">
        <v>103</v>
      </c>
      <c r="E5174" t="s">
        <v>152</v>
      </c>
      <c r="F5174" t="s">
        <v>14401</v>
      </c>
      <c r="G5174" t="s">
        <v>159</v>
      </c>
      <c r="H5174" t="s">
        <v>149</v>
      </c>
      <c r="I5174" t="s">
        <v>136</v>
      </c>
      <c r="J5174" t="s">
        <v>137</v>
      </c>
      <c r="K5174" t="s">
        <v>138</v>
      </c>
      <c r="L5174" t="s">
        <v>14402</v>
      </c>
      <c r="M5174" t="s">
        <v>14403</v>
      </c>
      <c r="N5174" s="26">
        <v>0.27111111100000002</v>
      </c>
      <c r="O5174">
        <v>0</v>
      </c>
      <c r="P5174">
        <v>9</v>
      </c>
      <c r="Q5174">
        <v>36</v>
      </c>
      <c r="R5174">
        <v>88</v>
      </c>
      <c r="S5174">
        <v>14</v>
      </c>
      <c r="T5174">
        <v>24</v>
      </c>
      <c r="U5174">
        <v>5</v>
      </c>
      <c r="V5174">
        <v>0</v>
      </c>
      <c r="W5174" s="26">
        <v>0</v>
      </c>
      <c r="X5174" s="26">
        <v>0.42002328959686941</v>
      </c>
      <c r="Y5174" s="26">
        <v>5.9569033988800006</v>
      </c>
      <c r="Z5174" s="26">
        <v>2.2699121141825134</v>
      </c>
      <c r="AA5174" s="26">
        <v>38.102509138505674</v>
      </c>
      <c r="AB5174" s="26">
        <v>9.6092135390624378</v>
      </c>
      <c r="AC5174" s="26">
        <v>99.060443399475076</v>
      </c>
      <c r="AD5174" s="26">
        <v>0</v>
      </c>
      <c r="AE5174" s="26">
        <v>155.41900487970258</v>
      </c>
    </row>
    <row r="5175" spans="1:31" x14ac:dyDescent="0.3">
      <c r="A5175">
        <v>2772941</v>
      </c>
      <c r="B5175">
        <v>1</v>
      </c>
      <c r="C5175" t="s">
        <v>80</v>
      </c>
      <c r="D5175" t="s">
        <v>93</v>
      </c>
      <c r="E5175" t="s">
        <v>157</v>
      </c>
      <c r="F5175" t="s">
        <v>12888</v>
      </c>
      <c r="G5175" t="s">
        <v>774</v>
      </c>
      <c r="H5175" t="s">
        <v>149</v>
      </c>
      <c r="I5175" t="s">
        <v>136</v>
      </c>
      <c r="J5175" t="s">
        <v>137</v>
      </c>
      <c r="K5175" t="s">
        <v>187</v>
      </c>
      <c r="L5175" t="s">
        <v>14404</v>
      </c>
      <c r="M5175" t="s">
        <v>14405</v>
      </c>
      <c r="N5175" s="26">
        <v>3.7555555549999999</v>
      </c>
      <c r="O5175">
        <v>0</v>
      </c>
      <c r="P5175">
        <v>9</v>
      </c>
      <c r="Q5175">
        <v>32</v>
      </c>
      <c r="R5175">
        <v>108</v>
      </c>
      <c r="S5175">
        <v>7</v>
      </c>
      <c r="T5175">
        <v>23</v>
      </c>
      <c r="U5175">
        <v>0</v>
      </c>
      <c r="V5175">
        <v>0</v>
      </c>
      <c r="W5175" s="26">
        <v>0</v>
      </c>
      <c r="X5175" s="26">
        <v>0.86683176183333333</v>
      </c>
      <c r="Y5175" s="26">
        <v>63.003103382426744</v>
      </c>
      <c r="Z5175" s="26">
        <v>11.26060829452236</v>
      </c>
      <c r="AA5175" s="26">
        <v>828.56026728203562</v>
      </c>
      <c r="AB5175" s="26">
        <v>26.619417284596775</v>
      </c>
      <c r="AC5175" s="26">
        <v>0</v>
      </c>
      <c r="AD5175" s="26">
        <v>0</v>
      </c>
      <c r="AE5175" s="26">
        <v>930.31022800541484</v>
      </c>
    </row>
    <row r="5176" spans="1:31" x14ac:dyDescent="0.3">
      <c r="A5176">
        <v>2773273</v>
      </c>
      <c r="B5176">
        <v>1</v>
      </c>
      <c r="C5176" t="s">
        <v>80</v>
      </c>
      <c r="D5176" t="s">
        <v>100</v>
      </c>
      <c r="E5176" t="s">
        <v>157</v>
      </c>
      <c r="F5176" t="s">
        <v>3099</v>
      </c>
      <c r="G5176" t="s">
        <v>159</v>
      </c>
      <c r="H5176" t="s">
        <v>149</v>
      </c>
      <c r="I5176" t="s">
        <v>136</v>
      </c>
      <c r="J5176" t="s">
        <v>137</v>
      </c>
      <c r="K5176" t="s">
        <v>138</v>
      </c>
      <c r="L5176" t="s">
        <v>14406</v>
      </c>
      <c r="M5176" t="s">
        <v>14407</v>
      </c>
      <c r="N5176" s="26">
        <v>6.6944444000000006E-2</v>
      </c>
      <c r="O5176">
        <v>1</v>
      </c>
      <c r="P5176">
        <v>26</v>
      </c>
      <c r="Q5176">
        <v>53</v>
      </c>
      <c r="R5176">
        <v>34</v>
      </c>
      <c r="S5176">
        <v>6</v>
      </c>
      <c r="T5176">
        <v>13</v>
      </c>
      <c r="U5176">
        <v>0</v>
      </c>
      <c r="V5176">
        <v>0</v>
      </c>
      <c r="W5176" s="26">
        <v>1.5970895275000001E-2</v>
      </c>
      <c r="X5176" s="26">
        <v>0.17553478569276226</v>
      </c>
      <c r="Y5176" s="26">
        <v>1.0628094468104878</v>
      </c>
      <c r="Z5176" s="26">
        <v>0.6012870581146188</v>
      </c>
      <c r="AA5176" s="26">
        <v>0.28340945121051964</v>
      </c>
      <c r="AB5176" s="26">
        <v>0.32147623022059546</v>
      </c>
      <c r="AC5176" s="26">
        <v>0</v>
      </c>
      <c r="AD5176" s="26">
        <v>0</v>
      </c>
      <c r="AE5176" s="26">
        <v>2.4604878673239843</v>
      </c>
    </row>
    <row r="5177" spans="1:31" x14ac:dyDescent="0.3">
      <c r="A5177">
        <v>2773190</v>
      </c>
      <c r="B5177">
        <v>1</v>
      </c>
      <c r="C5177" t="s">
        <v>80</v>
      </c>
      <c r="D5177" t="s">
        <v>93</v>
      </c>
      <c r="E5177" t="s">
        <v>157</v>
      </c>
      <c r="F5177" t="s">
        <v>3774</v>
      </c>
      <c r="G5177" t="s">
        <v>159</v>
      </c>
      <c r="H5177" t="s">
        <v>149</v>
      </c>
      <c r="I5177" t="s">
        <v>566</v>
      </c>
      <c r="J5177" t="s">
        <v>137</v>
      </c>
      <c r="K5177" t="s">
        <v>138</v>
      </c>
      <c r="L5177" t="s">
        <v>14408</v>
      </c>
      <c r="M5177" t="s">
        <v>14409</v>
      </c>
      <c r="N5177" s="26">
        <v>4.0277777000000001E-2</v>
      </c>
      <c r="O5177">
        <v>4</v>
      </c>
      <c r="P5177">
        <v>4175</v>
      </c>
      <c r="Q5177">
        <v>163</v>
      </c>
      <c r="R5177">
        <v>1039</v>
      </c>
      <c r="S5177">
        <v>43</v>
      </c>
      <c r="T5177">
        <v>1044</v>
      </c>
      <c r="U5177">
        <v>4</v>
      </c>
      <c r="V5177">
        <v>3</v>
      </c>
      <c r="W5177" s="26">
        <v>0.90305747387839186</v>
      </c>
      <c r="X5177" s="26">
        <v>37.420219401165909</v>
      </c>
      <c r="Y5177" s="26">
        <v>10.082050584326794</v>
      </c>
      <c r="Z5177" s="26">
        <v>15.17688494058177</v>
      </c>
      <c r="AA5177" s="26">
        <v>13.071880082638936</v>
      </c>
      <c r="AB5177" s="26">
        <v>30.112941029359131</v>
      </c>
      <c r="AC5177" s="26">
        <v>42.250264034580212</v>
      </c>
      <c r="AD5177" s="26">
        <v>0.6636448182872422</v>
      </c>
      <c r="AE5177" s="26">
        <v>149.68094236481841</v>
      </c>
    </row>
    <row r="5178" spans="1:31" x14ac:dyDescent="0.3">
      <c r="A5178">
        <v>2772987</v>
      </c>
      <c r="B5178">
        <v>1</v>
      </c>
      <c r="C5178" t="s">
        <v>80</v>
      </c>
      <c r="D5178" t="s">
        <v>97</v>
      </c>
      <c r="E5178" t="s">
        <v>170</v>
      </c>
      <c r="F5178" t="s">
        <v>14410</v>
      </c>
      <c r="G5178" t="s">
        <v>204</v>
      </c>
      <c r="H5178" t="s">
        <v>135</v>
      </c>
      <c r="I5178" t="s">
        <v>136</v>
      </c>
      <c r="J5178" t="s">
        <v>137</v>
      </c>
      <c r="K5178" t="s">
        <v>138</v>
      </c>
      <c r="L5178" t="s">
        <v>14411</v>
      </c>
      <c r="M5178" t="s">
        <v>14412</v>
      </c>
      <c r="N5178" s="26">
        <v>3.0677777769999999</v>
      </c>
      <c r="O5178">
        <v>0</v>
      </c>
      <c r="P5178">
        <v>33</v>
      </c>
      <c r="Q5178">
        <v>0</v>
      </c>
      <c r="R5178">
        <v>5</v>
      </c>
      <c r="S5178">
        <v>0</v>
      </c>
      <c r="T5178">
        <v>4</v>
      </c>
      <c r="U5178">
        <v>0</v>
      </c>
      <c r="V5178">
        <v>0</v>
      </c>
      <c r="W5178" s="26">
        <v>0</v>
      </c>
      <c r="X5178" s="26">
        <v>34.64803548231589</v>
      </c>
      <c r="Y5178" s="26">
        <v>0</v>
      </c>
      <c r="Z5178" s="26">
        <v>5.7146447938263645</v>
      </c>
      <c r="AA5178" s="26">
        <v>0</v>
      </c>
      <c r="AB5178" s="26">
        <v>1.0918464331988849</v>
      </c>
      <c r="AC5178" s="26">
        <v>0</v>
      </c>
      <c r="AD5178" s="26">
        <v>0</v>
      </c>
      <c r="AE5178" s="26">
        <v>41.454526709341138</v>
      </c>
    </row>
    <row r="5179" spans="1:31" x14ac:dyDescent="0.3">
      <c r="A5179">
        <v>2773087</v>
      </c>
      <c r="B5179">
        <v>1</v>
      </c>
      <c r="C5179" t="s">
        <v>80</v>
      </c>
      <c r="D5179" t="s">
        <v>108</v>
      </c>
      <c r="E5179" t="s">
        <v>132</v>
      </c>
      <c r="F5179" t="s">
        <v>14413</v>
      </c>
      <c r="G5179" t="s">
        <v>197</v>
      </c>
      <c r="H5179" t="s">
        <v>135</v>
      </c>
      <c r="I5179" t="s">
        <v>136</v>
      </c>
      <c r="J5179" t="s">
        <v>137</v>
      </c>
      <c r="K5179" t="s">
        <v>138</v>
      </c>
      <c r="L5179" t="s">
        <v>14414</v>
      </c>
      <c r="M5179" t="s">
        <v>14415</v>
      </c>
      <c r="N5179" s="26">
        <v>2.0291666660000001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1</v>
      </c>
      <c r="U5179">
        <v>0</v>
      </c>
      <c r="V5179">
        <v>0</v>
      </c>
      <c r="W5179" s="26">
        <v>0</v>
      </c>
      <c r="X5179" s="26">
        <v>0</v>
      </c>
      <c r="Y5179" s="26">
        <v>0</v>
      </c>
      <c r="Z5179" s="26">
        <v>0</v>
      </c>
      <c r="AA5179" s="26">
        <v>0</v>
      </c>
      <c r="AB5179" s="26">
        <v>3.3956150541783754E-2</v>
      </c>
      <c r="AC5179" s="26">
        <v>0</v>
      </c>
      <c r="AD5179" s="26">
        <v>0</v>
      </c>
      <c r="AE5179" s="26">
        <v>3.3956150541783754E-2</v>
      </c>
    </row>
    <row r="5180" spans="1:31" x14ac:dyDescent="0.3">
      <c r="A5180">
        <v>2772689</v>
      </c>
      <c r="B5180">
        <v>1</v>
      </c>
      <c r="C5180" t="s">
        <v>80</v>
      </c>
      <c r="D5180" t="s">
        <v>103</v>
      </c>
      <c r="E5180" t="s">
        <v>175</v>
      </c>
      <c r="F5180" t="s">
        <v>6589</v>
      </c>
      <c r="G5180" t="s">
        <v>159</v>
      </c>
      <c r="H5180" t="s">
        <v>149</v>
      </c>
      <c r="I5180" t="s">
        <v>136</v>
      </c>
      <c r="J5180" t="s">
        <v>137</v>
      </c>
      <c r="K5180" t="s">
        <v>138</v>
      </c>
      <c r="L5180" t="s">
        <v>14416</v>
      </c>
      <c r="M5180" t="s">
        <v>14417</v>
      </c>
      <c r="N5180" s="26">
        <v>0.71611111100000002</v>
      </c>
      <c r="O5180">
        <v>0</v>
      </c>
      <c r="P5180">
        <v>9</v>
      </c>
      <c r="Q5180">
        <v>42</v>
      </c>
      <c r="R5180">
        <v>88</v>
      </c>
      <c r="S5180">
        <v>17</v>
      </c>
      <c r="T5180">
        <v>24</v>
      </c>
      <c r="U5180">
        <v>5</v>
      </c>
      <c r="V5180">
        <v>0</v>
      </c>
      <c r="W5180" s="26">
        <v>0</v>
      </c>
      <c r="X5180" s="26">
        <v>1.1321348627225336</v>
      </c>
      <c r="Y5180" s="26">
        <v>19.358305420813913</v>
      </c>
      <c r="Z5180" s="26">
        <v>5.9760509585307089</v>
      </c>
      <c r="AA5180" s="26">
        <v>102.12814302072113</v>
      </c>
      <c r="AB5180" s="26">
        <v>25.336871770944377</v>
      </c>
      <c r="AC5180" s="26">
        <v>262.9900950299035</v>
      </c>
      <c r="AD5180" s="26">
        <v>0</v>
      </c>
      <c r="AE5180" s="26">
        <v>416.92160106363616</v>
      </c>
    </row>
    <row r="5181" spans="1:31" x14ac:dyDescent="0.3">
      <c r="A5181">
        <v>2773279</v>
      </c>
      <c r="B5181">
        <v>1</v>
      </c>
      <c r="C5181" t="s">
        <v>80</v>
      </c>
      <c r="D5181" t="s">
        <v>104</v>
      </c>
      <c r="E5181" t="s">
        <v>132</v>
      </c>
      <c r="F5181" t="s">
        <v>14418</v>
      </c>
      <c r="G5181" t="s">
        <v>197</v>
      </c>
      <c r="H5181" t="s">
        <v>135</v>
      </c>
      <c r="I5181" t="s">
        <v>136</v>
      </c>
      <c r="J5181" t="s">
        <v>137</v>
      </c>
      <c r="K5181" t="s">
        <v>138</v>
      </c>
      <c r="L5181" t="s">
        <v>14419</v>
      </c>
      <c r="M5181" t="s">
        <v>14420</v>
      </c>
      <c r="N5181" s="26">
        <v>3.5891666660000001</v>
      </c>
      <c r="O5181">
        <v>0</v>
      </c>
      <c r="P5181">
        <v>1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 s="26">
        <v>0</v>
      </c>
      <c r="X5181" s="26">
        <v>0.1119447516038137</v>
      </c>
      <c r="Y5181" s="26">
        <v>0</v>
      </c>
      <c r="Z5181" s="26">
        <v>0</v>
      </c>
      <c r="AA5181" s="26">
        <v>0</v>
      </c>
      <c r="AB5181" s="26">
        <v>0</v>
      </c>
      <c r="AC5181" s="26">
        <v>0</v>
      </c>
      <c r="AD5181" s="26">
        <v>0</v>
      </c>
      <c r="AE5181" s="26">
        <v>0.1119447516038137</v>
      </c>
    </row>
    <row r="5182" spans="1:31" x14ac:dyDescent="0.3">
      <c r="A5182">
        <v>2773233</v>
      </c>
      <c r="B5182">
        <v>1</v>
      </c>
      <c r="C5182" t="s">
        <v>81</v>
      </c>
      <c r="D5182" t="s">
        <v>127</v>
      </c>
      <c r="E5182" t="s">
        <v>152</v>
      </c>
      <c r="F5182" t="s">
        <v>6283</v>
      </c>
      <c r="G5182" t="s">
        <v>159</v>
      </c>
      <c r="H5182" t="s">
        <v>149</v>
      </c>
      <c r="I5182" t="s">
        <v>136</v>
      </c>
      <c r="J5182" t="s">
        <v>137</v>
      </c>
      <c r="K5182" t="s">
        <v>138</v>
      </c>
      <c r="L5182" t="s">
        <v>12548</v>
      </c>
      <c r="M5182" t="s">
        <v>14421</v>
      </c>
      <c r="N5182" s="26">
        <v>0.35666666600000002</v>
      </c>
      <c r="O5182">
        <v>0</v>
      </c>
      <c r="P5182">
        <v>1009</v>
      </c>
      <c r="Q5182">
        <v>12</v>
      </c>
      <c r="R5182">
        <v>33</v>
      </c>
      <c r="S5182">
        <v>8</v>
      </c>
      <c r="T5182">
        <v>135</v>
      </c>
      <c r="U5182">
        <v>7</v>
      </c>
      <c r="V5182">
        <v>1</v>
      </c>
      <c r="W5182" s="26">
        <v>0</v>
      </c>
      <c r="X5182" s="26">
        <v>107.34366950732759</v>
      </c>
      <c r="Y5182" s="26">
        <v>6.9547656819840001E-2</v>
      </c>
      <c r="Z5182" s="26">
        <v>1.0046370576190549</v>
      </c>
      <c r="AA5182" s="26">
        <v>46.587312338269179</v>
      </c>
      <c r="AB5182" s="26">
        <v>23.470620322359682</v>
      </c>
      <c r="AC5182" s="26">
        <v>374.70430586141742</v>
      </c>
      <c r="AD5182" s="26">
        <v>1.2266873539066401</v>
      </c>
      <c r="AE5182" s="26">
        <v>554.40678009771943</v>
      </c>
    </row>
    <row r="5183" spans="1:31" x14ac:dyDescent="0.3">
      <c r="A5183">
        <v>2772712</v>
      </c>
      <c r="B5183">
        <v>1</v>
      </c>
      <c r="C5183" t="s">
        <v>80</v>
      </c>
      <c r="D5183" t="s">
        <v>101</v>
      </c>
      <c r="E5183" t="s">
        <v>152</v>
      </c>
      <c r="F5183" t="s">
        <v>14422</v>
      </c>
      <c r="G5183" t="s">
        <v>159</v>
      </c>
      <c r="H5183" t="s">
        <v>149</v>
      </c>
      <c r="I5183" t="s">
        <v>136</v>
      </c>
      <c r="J5183" t="s">
        <v>137</v>
      </c>
      <c r="K5183" t="s">
        <v>138</v>
      </c>
      <c r="L5183" t="s">
        <v>14423</v>
      </c>
      <c r="M5183" t="s">
        <v>14424</v>
      </c>
      <c r="N5183" s="26">
        <v>0.256111111</v>
      </c>
      <c r="O5183">
        <v>10</v>
      </c>
      <c r="P5183">
        <v>4234</v>
      </c>
      <c r="Q5183">
        <v>9</v>
      </c>
      <c r="R5183">
        <v>118</v>
      </c>
      <c r="S5183">
        <v>27</v>
      </c>
      <c r="T5183">
        <v>420</v>
      </c>
      <c r="U5183">
        <v>3</v>
      </c>
      <c r="V5183">
        <v>1</v>
      </c>
      <c r="W5183" s="26">
        <v>0.4896441870077487</v>
      </c>
      <c r="X5183" s="26">
        <v>287.36598755463467</v>
      </c>
      <c r="Y5183" s="26">
        <v>12.932819963550747</v>
      </c>
      <c r="Z5183" s="26">
        <v>5.9782512153862575</v>
      </c>
      <c r="AA5183" s="26">
        <v>25.018621614648104</v>
      </c>
      <c r="AB5183" s="26">
        <v>66.901101542385433</v>
      </c>
      <c r="AC5183" s="26">
        <v>15.157863039731552</v>
      </c>
      <c r="AD5183" s="26">
        <v>0</v>
      </c>
      <c r="AE5183" s="26">
        <v>413.84428911734449</v>
      </c>
    </row>
    <row r="5184" spans="1:31" x14ac:dyDescent="0.3">
      <c r="A5184">
        <v>2773210</v>
      </c>
      <c r="B5184">
        <v>1</v>
      </c>
      <c r="C5184" t="s">
        <v>80</v>
      </c>
      <c r="D5184" t="s">
        <v>88</v>
      </c>
      <c r="E5184" t="s">
        <v>166</v>
      </c>
      <c r="F5184" t="s">
        <v>14425</v>
      </c>
      <c r="G5184" t="s">
        <v>425</v>
      </c>
      <c r="H5184" t="s">
        <v>135</v>
      </c>
      <c r="I5184" t="s">
        <v>136</v>
      </c>
      <c r="J5184" t="s">
        <v>137</v>
      </c>
      <c r="K5184" t="s">
        <v>138</v>
      </c>
      <c r="L5184" t="s">
        <v>14426</v>
      </c>
      <c r="M5184" t="s">
        <v>14427</v>
      </c>
      <c r="N5184" s="26">
        <v>3.6319444440000002</v>
      </c>
      <c r="O5184">
        <v>0</v>
      </c>
      <c r="P5184">
        <v>116</v>
      </c>
      <c r="Q5184">
        <v>0</v>
      </c>
      <c r="R5184">
        <v>0</v>
      </c>
      <c r="S5184">
        <v>0</v>
      </c>
      <c r="T5184">
        <v>13</v>
      </c>
      <c r="U5184">
        <v>0</v>
      </c>
      <c r="V5184">
        <v>0</v>
      </c>
      <c r="W5184" s="26">
        <v>0</v>
      </c>
      <c r="X5184" s="26">
        <v>103.89758887496261</v>
      </c>
      <c r="Y5184" s="26">
        <v>0</v>
      </c>
      <c r="Z5184" s="26">
        <v>0</v>
      </c>
      <c r="AA5184" s="26">
        <v>0</v>
      </c>
      <c r="AB5184" s="26">
        <v>64.962432478430813</v>
      </c>
      <c r="AC5184" s="26">
        <v>0</v>
      </c>
      <c r="AD5184" s="26">
        <v>0</v>
      </c>
      <c r="AE5184" s="26">
        <v>168.86002135339342</v>
      </c>
    </row>
    <row r="5185" spans="1:31" x14ac:dyDescent="0.3">
      <c r="A5185">
        <v>2773090</v>
      </c>
      <c r="B5185">
        <v>1</v>
      </c>
      <c r="C5185" t="s">
        <v>80</v>
      </c>
      <c r="D5185" t="s">
        <v>100</v>
      </c>
      <c r="E5185" t="s">
        <v>152</v>
      </c>
      <c r="F5185" t="s">
        <v>1973</v>
      </c>
      <c r="G5185" t="s">
        <v>159</v>
      </c>
      <c r="H5185" t="s">
        <v>149</v>
      </c>
      <c r="I5185" t="s">
        <v>136</v>
      </c>
      <c r="J5185" t="s">
        <v>137</v>
      </c>
      <c r="K5185" t="s">
        <v>138</v>
      </c>
      <c r="L5185" t="s">
        <v>14428</v>
      </c>
      <c r="M5185" t="s">
        <v>14429</v>
      </c>
      <c r="N5185" s="26">
        <v>0.52222222200000001</v>
      </c>
      <c r="O5185">
        <v>0</v>
      </c>
      <c r="P5185">
        <v>713</v>
      </c>
      <c r="Q5185">
        <v>2</v>
      </c>
      <c r="R5185">
        <v>78</v>
      </c>
      <c r="S5185">
        <v>1</v>
      </c>
      <c r="T5185">
        <v>77</v>
      </c>
      <c r="U5185">
        <v>0</v>
      </c>
      <c r="V5185">
        <v>0</v>
      </c>
      <c r="W5185" s="26">
        <v>0</v>
      </c>
      <c r="X5185" s="26">
        <v>96.464363391386399</v>
      </c>
      <c r="Y5185" s="26">
        <v>0.85626937806790004</v>
      </c>
      <c r="Z5185" s="26">
        <v>1.929786844001288</v>
      </c>
      <c r="AA5185" s="26">
        <v>0.85432141632222225</v>
      </c>
      <c r="AB5185" s="26">
        <v>26.440985159008044</v>
      </c>
      <c r="AC5185" s="26">
        <v>0</v>
      </c>
      <c r="AD5185" s="26">
        <v>0</v>
      </c>
      <c r="AE5185" s="26">
        <v>126.54572618878586</v>
      </c>
    </row>
    <row r="5186" spans="1:31" x14ac:dyDescent="0.3">
      <c r="A5186">
        <v>2773024</v>
      </c>
      <c r="B5186">
        <v>1</v>
      </c>
      <c r="C5186" t="s">
        <v>80</v>
      </c>
      <c r="D5186" t="s">
        <v>96</v>
      </c>
      <c r="E5186" t="s">
        <v>152</v>
      </c>
      <c r="F5186" t="s">
        <v>14430</v>
      </c>
      <c r="G5186" t="s">
        <v>159</v>
      </c>
      <c r="H5186" t="s">
        <v>149</v>
      </c>
      <c r="I5186" t="s">
        <v>136</v>
      </c>
      <c r="J5186" t="s">
        <v>137</v>
      </c>
      <c r="K5186" t="s">
        <v>138</v>
      </c>
      <c r="L5186" t="s">
        <v>14431</v>
      </c>
      <c r="M5186" t="s">
        <v>14432</v>
      </c>
      <c r="N5186" s="26">
        <v>0.108333333</v>
      </c>
      <c r="O5186">
        <v>2</v>
      </c>
      <c r="P5186">
        <v>962</v>
      </c>
      <c r="Q5186">
        <v>5</v>
      </c>
      <c r="R5186">
        <v>0</v>
      </c>
      <c r="S5186">
        <v>16</v>
      </c>
      <c r="T5186">
        <v>19</v>
      </c>
      <c r="U5186">
        <v>1</v>
      </c>
      <c r="V5186">
        <v>0</v>
      </c>
      <c r="W5186" s="26">
        <v>1.9933778415391938</v>
      </c>
      <c r="X5186" s="26">
        <v>11.962107187503456</v>
      </c>
      <c r="Y5186" s="26">
        <v>3.0436753984386558</v>
      </c>
      <c r="Z5186" s="26">
        <v>0</v>
      </c>
      <c r="AA5186" s="26">
        <v>13.549398793509134</v>
      </c>
      <c r="AB5186" s="26">
        <v>3.3048917210726847</v>
      </c>
      <c r="AC5186" s="26">
        <v>3.5403897628333895E-2</v>
      </c>
      <c r="AD5186" s="26">
        <v>0</v>
      </c>
      <c r="AE5186" s="26">
        <v>33.888854839691462</v>
      </c>
    </row>
    <row r="5187" spans="1:31" x14ac:dyDescent="0.3">
      <c r="A5187">
        <v>2772918</v>
      </c>
      <c r="B5187">
        <v>1</v>
      </c>
      <c r="C5187" t="s">
        <v>80</v>
      </c>
      <c r="D5187" t="s">
        <v>97</v>
      </c>
      <c r="E5187" t="s">
        <v>157</v>
      </c>
      <c r="F5187" t="s">
        <v>9689</v>
      </c>
      <c r="G5187" t="s">
        <v>159</v>
      </c>
      <c r="H5187" t="s">
        <v>149</v>
      </c>
      <c r="I5187" t="s">
        <v>136</v>
      </c>
      <c r="J5187" t="s">
        <v>137</v>
      </c>
      <c r="K5187" t="s">
        <v>138</v>
      </c>
      <c r="L5187" t="s">
        <v>14433</v>
      </c>
      <c r="M5187" t="s">
        <v>14434</v>
      </c>
      <c r="N5187" s="26">
        <v>0.28611111099999997</v>
      </c>
      <c r="O5187">
        <v>4</v>
      </c>
      <c r="P5187">
        <v>7375</v>
      </c>
      <c r="Q5187">
        <v>1</v>
      </c>
      <c r="R5187">
        <v>115</v>
      </c>
      <c r="S5187">
        <v>22</v>
      </c>
      <c r="T5187">
        <v>818</v>
      </c>
      <c r="U5187">
        <v>1</v>
      </c>
      <c r="V5187">
        <v>4</v>
      </c>
      <c r="W5187" s="26">
        <v>3.7770777532619517</v>
      </c>
      <c r="X5187" s="26">
        <v>320.18166536489582</v>
      </c>
      <c r="Y5187" s="26">
        <v>0.11098349795555555</v>
      </c>
      <c r="Z5187" s="26">
        <v>6.2139865508818319</v>
      </c>
      <c r="AA5187" s="26">
        <v>174.50196506530682</v>
      </c>
      <c r="AB5187" s="26">
        <v>256.00939736847869</v>
      </c>
      <c r="AC5187" s="26">
        <v>42.852711370164727</v>
      </c>
      <c r="AD5187" s="26">
        <v>1.3528372314933332</v>
      </c>
      <c r="AE5187" s="26">
        <v>805.00062420243864</v>
      </c>
    </row>
    <row r="5188" spans="1:31" x14ac:dyDescent="0.3">
      <c r="A5188">
        <v>2773402</v>
      </c>
      <c r="B5188">
        <v>1</v>
      </c>
      <c r="C5188" t="s">
        <v>81</v>
      </c>
      <c r="D5188" t="s">
        <v>120</v>
      </c>
      <c r="E5188" t="s">
        <v>166</v>
      </c>
      <c r="F5188" t="s">
        <v>14435</v>
      </c>
      <c r="G5188" t="s">
        <v>204</v>
      </c>
      <c r="H5188" t="s">
        <v>135</v>
      </c>
      <c r="I5188" t="s">
        <v>136</v>
      </c>
      <c r="J5188" t="s">
        <v>137</v>
      </c>
      <c r="K5188" t="s">
        <v>138</v>
      </c>
      <c r="L5188" t="s">
        <v>14436</v>
      </c>
      <c r="M5188" t="s">
        <v>14437</v>
      </c>
      <c r="N5188" s="26">
        <v>2.1147222220000002</v>
      </c>
      <c r="O5188">
        <v>0</v>
      </c>
      <c r="P5188">
        <v>102</v>
      </c>
      <c r="Q5188">
        <v>0</v>
      </c>
      <c r="R5188">
        <v>0</v>
      </c>
      <c r="S5188">
        <v>0</v>
      </c>
      <c r="T5188">
        <v>13</v>
      </c>
      <c r="U5188">
        <v>0</v>
      </c>
      <c r="V5188">
        <v>0</v>
      </c>
      <c r="W5188" s="26">
        <v>0</v>
      </c>
      <c r="X5188" s="26">
        <v>46.518915266538919</v>
      </c>
      <c r="Y5188" s="26">
        <v>0</v>
      </c>
      <c r="Z5188" s="26">
        <v>0</v>
      </c>
      <c r="AA5188" s="26">
        <v>0</v>
      </c>
      <c r="AB5188" s="26">
        <v>16.915547516646935</v>
      </c>
      <c r="AC5188" s="26">
        <v>0</v>
      </c>
      <c r="AD5188" s="26">
        <v>0</v>
      </c>
      <c r="AE5188" s="26">
        <v>63.43446278318585</v>
      </c>
    </row>
    <row r="5189" spans="1:31" x14ac:dyDescent="0.3">
      <c r="A5189">
        <v>2772861</v>
      </c>
      <c r="B5189">
        <v>1</v>
      </c>
      <c r="C5189" t="s">
        <v>81</v>
      </c>
      <c r="D5189" t="s">
        <v>122</v>
      </c>
      <c r="E5189" t="s">
        <v>157</v>
      </c>
      <c r="F5189" t="s">
        <v>14438</v>
      </c>
      <c r="G5189" t="s">
        <v>628</v>
      </c>
      <c r="H5189" t="s">
        <v>149</v>
      </c>
      <c r="I5189" t="s">
        <v>136</v>
      </c>
      <c r="J5189" t="s">
        <v>137</v>
      </c>
      <c r="K5189" t="s">
        <v>187</v>
      </c>
      <c r="L5189" t="s">
        <v>14439</v>
      </c>
      <c r="M5189" t="s">
        <v>14440</v>
      </c>
      <c r="N5189" s="26">
        <v>5.631388888</v>
      </c>
      <c r="O5189">
        <v>0</v>
      </c>
      <c r="P5189">
        <v>290</v>
      </c>
      <c r="Q5189">
        <v>0</v>
      </c>
      <c r="R5189">
        <v>0</v>
      </c>
      <c r="S5189">
        <v>0</v>
      </c>
      <c r="T5189">
        <v>18</v>
      </c>
      <c r="U5189">
        <v>0</v>
      </c>
      <c r="V5189">
        <v>0</v>
      </c>
      <c r="W5189" s="26">
        <v>0</v>
      </c>
      <c r="X5189" s="26">
        <v>322.27045001401325</v>
      </c>
      <c r="Y5189" s="26">
        <v>0</v>
      </c>
      <c r="Z5189" s="26">
        <v>0</v>
      </c>
      <c r="AA5189" s="26">
        <v>0</v>
      </c>
      <c r="AB5189" s="26">
        <v>103.75943775421766</v>
      </c>
      <c r="AC5189" s="26">
        <v>0</v>
      </c>
      <c r="AD5189" s="26">
        <v>0</v>
      </c>
      <c r="AE5189" s="26">
        <v>426.02988776823088</v>
      </c>
    </row>
    <row r="5190" spans="1:31" x14ac:dyDescent="0.3">
      <c r="A5190">
        <v>2773316</v>
      </c>
      <c r="B5190">
        <v>1</v>
      </c>
      <c r="C5190" t="s">
        <v>80</v>
      </c>
      <c r="D5190" t="s">
        <v>97</v>
      </c>
      <c r="E5190" t="s">
        <v>170</v>
      </c>
      <c r="F5190" t="s">
        <v>14441</v>
      </c>
      <c r="G5190" t="s">
        <v>143</v>
      </c>
      <c r="H5190" t="s">
        <v>135</v>
      </c>
      <c r="I5190" t="s">
        <v>136</v>
      </c>
      <c r="J5190" t="s">
        <v>137</v>
      </c>
      <c r="K5190" t="s">
        <v>138</v>
      </c>
      <c r="L5190" t="s">
        <v>14442</v>
      </c>
      <c r="M5190" t="s">
        <v>14443</v>
      </c>
      <c r="N5190" s="26">
        <v>0.56444444400000005</v>
      </c>
      <c r="O5190">
        <v>0</v>
      </c>
      <c r="P5190">
        <v>70</v>
      </c>
      <c r="Q5190">
        <v>0</v>
      </c>
      <c r="R5190">
        <v>1</v>
      </c>
      <c r="S5190">
        <v>0</v>
      </c>
      <c r="T5190">
        <v>12</v>
      </c>
      <c r="U5190">
        <v>0</v>
      </c>
      <c r="V5190">
        <v>0</v>
      </c>
      <c r="W5190" s="26">
        <v>0</v>
      </c>
      <c r="X5190" s="26">
        <v>10.622233353492541</v>
      </c>
      <c r="Y5190" s="26">
        <v>0</v>
      </c>
      <c r="Z5190" s="26">
        <v>0</v>
      </c>
      <c r="AA5190" s="26">
        <v>0</v>
      </c>
      <c r="AB5190" s="26">
        <v>3.4158057373719175</v>
      </c>
      <c r="AC5190" s="26">
        <v>0</v>
      </c>
      <c r="AD5190" s="26">
        <v>0</v>
      </c>
      <c r="AE5190" s="26">
        <v>14.038039090864459</v>
      </c>
    </row>
    <row r="5191" spans="1:31" x14ac:dyDescent="0.3">
      <c r="A5191">
        <v>2773007</v>
      </c>
      <c r="B5191">
        <v>1</v>
      </c>
      <c r="C5191" t="s">
        <v>80</v>
      </c>
      <c r="D5191" t="s">
        <v>97</v>
      </c>
      <c r="E5191" t="s">
        <v>157</v>
      </c>
      <c r="F5191" t="s">
        <v>14444</v>
      </c>
      <c r="G5191" t="s">
        <v>159</v>
      </c>
      <c r="H5191" t="s">
        <v>149</v>
      </c>
      <c r="I5191" t="s">
        <v>566</v>
      </c>
      <c r="J5191" t="s">
        <v>137</v>
      </c>
      <c r="K5191" t="s">
        <v>138</v>
      </c>
      <c r="L5191" t="s">
        <v>14445</v>
      </c>
      <c r="M5191" t="s">
        <v>14446</v>
      </c>
      <c r="N5191" s="26">
        <v>4.1666660000000003E-3</v>
      </c>
      <c r="O5191">
        <v>8</v>
      </c>
      <c r="P5191">
        <v>12630</v>
      </c>
      <c r="Q5191">
        <v>12</v>
      </c>
      <c r="R5191">
        <v>343</v>
      </c>
      <c r="S5191">
        <v>59</v>
      </c>
      <c r="T5191">
        <v>1430</v>
      </c>
      <c r="U5191">
        <v>4</v>
      </c>
      <c r="V5191">
        <v>4</v>
      </c>
      <c r="W5191" s="26">
        <v>9.1170408845614587E-2</v>
      </c>
      <c r="X5191" s="26">
        <v>9.3668988965143498</v>
      </c>
      <c r="Y5191" s="26">
        <v>4.2290617347086668E-2</v>
      </c>
      <c r="Z5191" s="26">
        <v>0.17530424392522664</v>
      </c>
      <c r="AA5191" s="26">
        <v>4.6506613660715823</v>
      </c>
      <c r="AB5191" s="26">
        <v>6.1618525381227371</v>
      </c>
      <c r="AC5191" s="26">
        <v>1.2521467245339251</v>
      </c>
      <c r="AD5191" s="26">
        <v>1.6851523618363749E-2</v>
      </c>
      <c r="AE5191" s="26">
        <v>21.757176318978889</v>
      </c>
    </row>
    <row r="5192" spans="1:31" x14ac:dyDescent="0.3">
      <c r="A5192">
        <v>2772798</v>
      </c>
      <c r="B5192">
        <v>1</v>
      </c>
      <c r="C5192" t="s">
        <v>80</v>
      </c>
      <c r="D5192" t="s">
        <v>105</v>
      </c>
      <c r="E5192" t="s">
        <v>146</v>
      </c>
      <c r="F5192" t="s">
        <v>7929</v>
      </c>
      <c r="G5192" t="s">
        <v>148</v>
      </c>
      <c r="H5192" t="s">
        <v>149</v>
      </c>
      <c r="I5192" t="s">
        <v>136</v>
      </c>
      <c r="J5192" t="s">
        <v>137</v>
      </c>
      <c r="K5192" t="s">
        <v>138</v>
      </c>
      <c r="L5192" t="s">
        <v>14447</v>
      </c>
      <c r="M5192" t="s">
        <v>14448</v>
      </c>
      <c r="N5192" s="26">
        <v>4.1663888880000002</v>
      </c>
      <c r="O5192">
        <v>0</v>
      </c>
      <c r="P5192">
        <v>116</v>
      </c>
      <c r="Q5192">
        <v>1</v>
      </c>
      <c r="R5192">
        <v>1</v>
      </c>
      <c r="S5192">
        <v>0</v>
      </c>
      <c r="T5192">
        <v>39</v>
      </c>
      <c r="U5192">
        <v>0</v>
      </c>
      <c r="V5192">
        <v>0</v>
      </c>
      <c r="W5192" s="26">
        <v>0</v>
      </c>
      <c r="X5192" s="26">
        <v>145.51215954988848</v>
      </c>
      <c r="Y5192" s="26">
        <v>1.5881171292252678</v>
      </c>
      <c r="Z5192" s="26">
        <v>0</v>
      </c>
      <c r="AA5192" s="26">
        <v>0</v>
      </c>
      <c r="AB5192" s="26">
        <v>98.68792271828579</v>
      </c>
      <c r="AC5192" s="26">
        <v>0</v>
      </c>
      <c r="AD5192" s="26">
        <v>0</v>
      </c>
      <c r="AE5192" s="26">
        <v>245.78819939739955</v>
      </c>
    </row>
    <row r="5193" spans="1:31" x14ac:dyDescent="0.3">
      <c r="A5193">
        <v>2773293</v>
      </c>
      <c r="B5193">
        <v>1</v>
      </c>
      <c r="C5193" t="s">
        <v>80</v>
      </c>
      <c r="D5193" t="s">
        <v>84</v>
      </c>
      <c r="E5193" t="s">
        <v>132</v>
      </c>
      <c r="F5193" t="s">
        <v>14449</v>
      </c>
      <c r="G5193" t="s">
        <v>307</v>
      </c>
      <c r="H5193" t="s">
        <v>135</v>
      </c>
      <c r="I5193" t="s">
        <v>136</v>
      </c>
      <c r="J5193" t="s">
        <v>137</v>
      </c>
      <c r="K5193" t="s">
        <v>138</v>
      </c>
      <c r="L5193" t="s">
        <v>14450</v>
      </c>
      <c r="M5193" t="s">
        <v>14451</v>
      </c>
      <c r="N5193" s="26">
        <v>1.1477777769999999</v>
      </c>
      <c r="O5193">
        <v>0</v>
      </c>
      <c r="P5193">
        <v>1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 s="26">
        <v>0</v>
      </c>
      <c r="X5193" s="26">
        <v>0.40164456053753883</v>
      </c>
      <c r="Y5193" s="26">
        <v>0</v>
      </c>
      <c r="Z5193" s="26">
        <v>0</v>
      </c>
      <c r="AA5193" s="26">
        <v>0</v>
      </c>
      <c r="AB5193" s="26">
        <v>0</v>
      </c>
      <c r="AC5193" s="26">
        <v>0</v>
      </c>
      <c r="AD5193" s="26">
        <v>0</v>
      </c>
      <c r="AE5193" s="26">
        <v>0.40164456053753883</v>
      </c>
    </row>
    <row r="5194" spans="1:31" x14ac:dyDescent="0.3">
      <c r="A5194">
        <v>2773276</v>
      </c>
      <c r="B5194">
        <v>1</v>
      </c>
      <c r="C5194" t="s">
        <v>81</v>
      </c>
      <c r="D5194" t="s">
        <v>127</v>
      </c>
      <c r="E5194" t="s">
        <v>141</v>
      </c>
      <c r="F5194" t="s">
        <v>1231</v>
      </c>
      <c r="G5194" t="s">
        <v>143</v>
      </c>
      <c r="H5194" t="s">
        <v>135</v>
      </c>
      <c r="I5194" t="s">
        <v>136</v>
      </c>
      <c r="J5194" t="s">
        <v>137</v>
      </c>
      <c r="K5194" t="s">
        <v>138</v>
      </c>
      <c r="L5194" t="s">
        <v>14452</v>
      </c>
      <c r="M5194" t="s">
        <v>14453</v>
      </c>
      <c r="N5194" s="26">
        <v>0.2475</v>
      </c>
      <c r="O5194">
        <v>0</v>
      </c>
      <c r="P5194">
        <v>50</v>
      </c>
      <c r="Q5194">
        <v>0</v>
      </c>
      <c r="R5194">
        <v>8</v>
      </c>
      <c r="S5194">
        <v>0</v>
      </c>
      <c r="T5194">
        <v>5</v>
      </c>
      <c r="U5194">
        <v>0</v>
      </c>
      <c r="V5194">
        <v>0</v>
      </c>
      <c r="W5194" s="26">
        <v>0</v>
      </c>
      <c r="X5194" s="26">
        <v>2.5636505183449065</v>
      </c>
      <c r="Y5194" s="26">
        <v>0</v>
      </c>
      <c r="Z5194" s="26">
        <v>1.6405875298751875</v>
      </c>
      <c r="AA5194" s="26">
        <v>0</v>
      </c>
      <c r="AB5194" s="26">
        <v>1.806101911472225</v>
      </c>
      <c r="AC5194" s="26">
        <v>0</v>
      </c>
      <c r="AD5194" s="26">
        <v>0</v>
      </c>
      <c r="AE5194" s="26">
        <v>6.0103399596923186</v>
      </c>
    </row>
    <row r="5195" spans="1:31" x14ac:dyDescent="0.3">
      <c r="A5195">
        <v>2772944</v>
      </c>
      <c r="B5195">
        <v>1</v>
      </c>
      <c r="C5195" t="s">
        <v>80</v>
      </c>
      <c r="D5195" t="s">
        <v>103</v>
      </c>
      <c r="E5195" t="s">
        <v>132</v>
      </c>
      <c r="F5195" t="s">
        <v>10168</v>
      </c>
      <c r="G5195" t="s">
        <v>197</v>
      </c>
      <c r="H5195" t="s">
        <v>135</v>
      </c>
      <c r="I5195" t="s">
        <v>136</v>
      </c>
      <c r="J5195" t="s">
        <v>137</v>
      </c>
      <c r="K5195" t="s">
        <v>138</v>
      </c>
      <c r="L5195" t="s">
        <v>14454</v>
      </c>
      <c r="M5195" t="s">
        <v>14455</v>
      </c>
      <c r="N5195" s="26">
        <v>5.5491666659999996</v>
      </c>
      <c r="O5195">
        <v>0</v>
      </c>
      <c r="P5195">
        <v>1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 s="26">
        <v>0</v>
      </c>
      <c r="X5195" s="26">
        <v>9.0769565677057365E-2</v>
      </c>
      <c r="Y5195" s="26">
        <v>0</v>
      </c>
      <c r="Z5195" s="26">
        <v>0</v>
      </c>
      <c r="AA5195" s="26">
        <v>0</v>
      </c>
      <c r="AB5195" s="26">
        <v>0</v>
      </c>
      <c r="AC5195" s="26">
        <v>0</v>
      </c>
      <c r="AD5195" s="26">
        <v>0</v>
      </c>
      <c r="AE5195" s="26">
        <v>9.0769565677057365E-2</v>
      </c>
    </row>
    <row r="5196" spans="1:31" x14ac:dyDescent="0.3">
      <c r="A5196">
        <v>2772738</v>
      </c>
      <c r="B5196">
        <v>1</v>
      </c>
      <c r="C5196" t="s">
        <v>80</v>
      </c>
      <c r="D5196" t="s">
        <v>82</v>
      </c>
      <c r="E5196" t="s">
        <v>166</v>
      </c>
      <c r="F5196" t="s">
        <v>14456</v>
      </c>
      <c r="G5196" t="s">
        <v>204</v>
      </c>
      <c r="H5196" t="s">
        <v>135</v>
      </c>
      <c r="I5196" t="s">
        <v>136</v>
      </c>
      <c r="J5196" t="s">
        <v>137</v>
      </c>
      <c r="K5196" t="s">
        <v>138</v>
      </c>
      <c r="L5196" t="s">
        <v>12532</v>
      </c>
      <c r="M5196" t="s">
        <v>14457</v>
      </c>
      <c r="N5196" s="26">
        <v>2.0461111110000001</v>
      </c>
      <c r="O5196">
        <v>0</v>
      </c>
      <c r="P5196">
        <v>1</v>
      </c>
      <c r="Q5196">
        <v>0</v>
      </c>
      <c r="R5196">
        <v>0</v>
      </c>
      <c r="S5196">
        <v>0</v>
      </c>
      <c r="T5196">
        <v>19</v>
      </c>
      <c r="U5196">
        <v>0</v>
      </c>
      <c r="V5196">
        <v>0</v>
      </c>
      <c r="W5196" s="26">
        <v>0</v>
      </c>
      <c r="X5196" s="26">
        <v>0.34474947643109599</v>
      </c>
      <c r="Y5196" s="26">
        <v>0</v>
      </c>
      <c r="Z5196" s="26">
        <v>0</v>
      </c>
      <c r="AA5196" s="26">
        <v>0</v>
      </c>
      <c r="AB5196" s="26">
        <v>63.055311041017816</v>
      </c>
      <c r="AC5196" s="26">
        <v>0</v>
      </c>
      <c r="AD5196" s="26">
        <v>0</v>
      </c>
      <c r="AE5196" s="26">
        <v>63.400060517448914</v>
      </c>
    </row>
    <row r="5197" spans="1:31" x14ac:dyDescent="0.3">
      <c r="A5197">
        <v>2773399</v>
      </c>
      <c r="B5197">
        <v>1</v>
      </c>
      <c r="C5197" t="s">
        <v>81</v>
      </c>
      <c r="D5197" t="s">
        <v>118</v>
      </c>
      <c r="E5197" t="s">
        <v>170</v>
      </c>
      <c r="F5197" t="s">
        <v>14458</v>
      </c>
      <c r="G5197" t="s">
        <v>204</v>
      </c>
      <c r="H5197" t="s">
        <v>135</v>
      </c>
      <c r="I5197" t="s">
        <v>136</v>
      </c>
      <c r="J5197" t="s">
        <v>137</v>
      </c>
      <c r="K5197" t="s">
        <v>138</v>
      </c>
      <c r="L5197" t="s">
        <v>14459</v>
      </c>
      <c r="M5197" t="s">
        <v>14460</v>
      </c>
      <c r="N5197" s="26">
        <v>0.35138888800000001</v>
      </c>
      <c r="O5197">
        <v>0</v>
      </c>
      <c r="P5197">
        <v>42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 s="26">
        <v>0</v>
      </c>
      <c r="X5197" s="26">
        <v>5.2300596357302815</v>
      </c>
      <c r="Y5197" s="26">
        <v>0</v>
      </c>
      <c r="Z5197" s="26">
        <v>0</v>
      </c>
      <c r="AA5197" s="26">
        <v>0</v>
      </c>
      <c r="AB5197" s="26">
        <v>0</v>
      </c>
      <c r="AC5197" s="26">
        <v>0</v>
      </c>
      <c r="AD5197" s="26">
        <v>0</v>
      </c>
      <c r="AE5197" s="26">
        <v>5.2300596357302815</v>
      </c>
    </row>
    <row r="5198" spans="1:31" x14ac:dyDescent="0.3">
      <c r="A5198">
        <v>2773044</v>
      </c>
      <c r="B5198">
        <v>1</v>
      </c>
      <c r="C5198" t="s">
        <v>81</v>
      </c>
      <c r="D5198" t="s">
        <v>121</v>
      </c>
      <c r="E5198" t="s">
        <v>146</v>
      </c>
      <c r="F5198" t="s">
        <v>14461</v>
      </c>
      <c r="G5198" t="s">
        <v>143</v>
      </c>
      <c r="H5198" t="s">
        <v>149</v>
      </c>
      <c r="I5198" t="s">
        <v>136</v>
      </c>
      <c r="J5198" t="s">
        <v>137</v>
      </c>
      <c r="K5198" t="s">
        <v>138</v>
      </c>
      <c r="L5198" t="s">
        <v>14462</v>
      </c>
      <c r="M5198" t="s">
        <v>14463</v>
      </c>
      <c r="N5198" s="26">
        <v>0.19916666599999999</v>
      </c>
      <c r="O5198">
        <v>0</v>
      </c>
      <c r="P5198">
        <v>54</v>
      </c>
      <c r="Q5198">
        <v>0</v>
      </c>
      <c r="R5198">
        <v>12</v>
      </c>
      <c r="S5198">
        <v>0</v>
      </c>
      <c r="T5198">
        <v>1</v>
      </c>
      <c r="U5198">
        <v>0</v>
      </c>
      <c r="V5198">
        <v>0</v>
      </c>
      <c r="W5198" s="26">
        <v>0</v>
      </c>
      <c r="X5198" s="26">
        <v>1.2389755573506891</v>
      </c>
      <c r="Y5198" s="26">
        <v>0</v>
      </c>
      <c r="Z5198" s="26">
        <v>0</v>
      </c>
      <c r="AA5198" s="26">
        <v>0</v>
      </c>
      <c r="AB5198" s="26">
        <v>2.1095717880947665E-2</v>
      </c>
      <c r="AC5198" s="26">
        <v>0</v>
      </c>
      <c r="AD5198" s="26">
        <v>0</v>
      </c>
      <c r="AE5198" s="26">
        <v>1.2600712752316368</v>
      </c>
    </row>
    <row r="5199" spans="1:31" x14ac:dyDescent="0.3">
      <c r="A5199">
        <v>2772921</v>
      </c>
      <c r="B5199">
        <v>1</v>
      </c>
      <c r="C5199" t="s">
        <v>80</v>
      </c>
      <c r="D5199" t="s">
        <v>110</v>
      </c>
      <c r="E5199" t="s">
        <v>132</v>
      </c>
      <c r="F5199" t="s">
        <v>6583</v>
      </c>
      <c r="G5199" t="s">
        <v>134</v>
      </c>
      <c r="H5199" t="s">
        <v>135</v>
      </c>
      <c r="I5199" t="s">
        <v>136</v>
      </c>
      <c r="J5199" t="s">
        <v>137</v>
      </c>
      <c r="K5199" t="s">
        <v>138</v>
      </c>
      <c r="L5199" t="s">
        <v>14464</v>
      </c>
      <c r="M5199" t="s">
        <v>14465</v>
      </c>
      <c r="N5199" s="26">
        <v>2.8325</v>
      </c>
      <c r="O5199">
        <v>0</v>
      </c>
      <c r="P5199">
        <v>11</v>
      </c>
      <c r="Q5199">
        <v>0</v>
      </c>
      <c r="R5199">
        <v>0</v>
      </c>
      <c r="S5199">
        <v>0</v>
      </c>
      <c r="T5199">
        <v>1</v>
      </c>
      <c r="U5199">
        <v>0</v>
      </c>
      <c r="V5199">
        <v>0</v>
      </c>
      <c r="W5199" s="26">
        <v>0</v>
      </c>
      <c r="X5199" s="26">
        <v>7.8980201765072131</v>
      </c>
      <c r="Y5199" s="26">
        <v>0</v>
      </c>
      <c r="Z5199" s="26">
        <v>0</v>
      </c>
      <c r="AA5199" s="26">
        <v>0</v>
      </c>
      <c r="AB5199" s="26">
        <v>49.46791673530749</v>
      </c>
      <c r="AC5199" s="26">
        <v>0</v>
      </c>
      <c r="AD5199" s="26">
        <v>0</v>
      </c>
      <c r="AE5199" s="26">
        <v>57.3659369118147</v>
      </c>
    </row>
    <row r="5200" spans="1:31" x14ac:dyDescent="0.3">
      <c r="A5200">
        <v>2773107</v>
      </c>
      <c r="B5200">
        <v>1</v>
      </c>
      <c r="C5200" t="s">
        <v>80</v>
      </c>
      <c r="D5200" t="s">
        <v>82</v>
      </c>
      <c r="E5200" t="s">
        <v>132</v>
      </c>
      <c r="F5200" t="s">
        <v>14466</v>
      </c>
      <c r="G5200" t="s">
        <v>197</v>
      </c>
      <c r="H5200" t="s">
        <v>135</v>
      </c>
      <c r="I5200" t="s">
        <v>136</v>
      </c>
      <c r="J5200" t="s">
        <v>137</v>
      </c>
      <c r="K5200" t="s">
        <v>138</v>
      </c>
      <c r="L5200" t="s">
        <v>14467</v>
      </c>
      <c r="M5200" t="s">
        <v>14468</v>
      </c>
      <c r="N5200" s="26">
        <v>0.87694444400000005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1</v>
      </c>
      <c r="U5200">
        <v>0</v>
      </c>
      <c r="V5200">
        <v>0</v>
      </c>
      <c r="W5200" s="26">
        <v>0</v>
      </c>
      <c r="X5200" s="26">
        <v>0</v>
      </c>
      <c r="Y5200" s="26">
        <v>0</v>
      </c>
      <c r="Z5200" s="26">
        <v>0</v>
      </c>
      <c r="AA5200" s="26">
        <v>0</v>
      </c>
      <c r="AB5200" s="26">
        <v>0</v>
      </c>
      <c r="AC5200" s="26">
        <v>0</v>
      </c>
      <c r="AD5200" s="26">
        <v>0</v>
      </c>
      <c r="AE5200" s="26">
        <v>0</v>
      </c>
    </row>
    <row r="5201" spans="1:31" x14ac:dyDescent="0.3">
      <c r="A5201">
        <v>2773256</v>
      </c>
      <c r="B5201">
        <v>1</v>
      </c>
      <c r="C5201" t="s">
        <v>80</v>
      </c>
      <c r="D5201" t="s">
        <v>83</v>
      </c>
      <c r="E5201" t="s">
        <v>132</v>
      </c>
      <c r="F5201" t="s">
        <v>14469</v>
      </c>
      <c r="G5201" t="s">
        <v>307</v>
      </c>
      <c r="H5201" t="s">
        <v>135</v>
      </c>
      <c r="I5201" t="s">
        <v>136</v>
      </c>
      <c r="J5201" t="s">
        <v>137</v>
      </c>
      <c r="K5201" t="s">
        <v>138</v>
      </c>
      <c r="L5201" t="s">
        <v>14470</v>
      </c>
      <c r="M5201" t="s">
        <v>14471</v>
      </c>
      <c r="N5201" s="26">
        <v>1.886111111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1</v>
      </c>
      <c r="U5201">
        <v>0</v>
      </c>
      <c r="V5201">
        <v>0</v>
      </c>
      <c r="W5201" s="26">
        <v>0</v>
      </c>
      <c r="X5201" s="26">
        <v>0</v>
      </c>
      <c r="Y5201" s="26">
        <v>0</v>
      </c>
      <c r="Z5201" s="26">
        <v>0</v>
      </c>
      <c r="AA5201" s="26">
        <v>0</v>
      </c>
      <c r="AB5201" s="26">
        <v>0</v>
      </c>
      <c r="AC5201" s="26">
        <v>0</v>
      </c>
      <c r="AD5201" s="26">
        <v>0</v>
      </c>
      <c r="AE5201" s="26">
        <v>0</v>
      </c>
    </row>
    <row r="5202" spans="1:31" x14ac:dyDescent="0.3">
      <c r="A5202">
        <v>2773388</v>
      </c>
      <c r="B5202">
        <v>1</v>
      </c>
      <c r="C5202" t="s">
        <v>81</v>
      </c>
      <c r="D5202" t="s">
        <v>127</v>
      </c>
      <c r="E5202" t="s">
        <v>146</v>
      </c>
      <c r="F5202" t="s">
        <v>14472</v>
      </c>
      <c r="G5202" t="s">
        <v>159</v>
      </c>
      <c r="H5202" t="s">
        <v>149</v>
      </c>
      <c r="I5202" t="s">
        <v>136</v>
      </c>
      <c r="J5202" t="s">
        <v>137</v>
      </c>
      <c r="K5202" t="s">
        <v>138</v>
      </c>
      <c r="L5202" t="s">
        <v>14473</v>
      </c>
      <c r="M5202" t="s">
        <v>14474</v>
      </c>
      <c r="N5202" s="26">
        <v>3.804444444</v>
      </c>
      <c r="O5202">
        <v>0</v>
      </c>
      <c r="P5202">
        <v>0</v>
      </c>
      <c r="Q5202">
        <v>0</v>
      </c>
      <c r="R5202">
        <v>3</v>
      </c>
      <c r="S5202">
        <v>4</v>
      </c>
      <c r="T5202">
        <v>11</v>
      </c>
      <c r="U5202">
        <v>6</v>
      </c>
      <c r="V5202">
        <v>1</v>
      </c>
      <c r="W5202" s="26">
        <v>0</v>
      </c>
      <c r="X5202" s="26">
        <v>0</v>
      </c>
      <c r="Y5202" s="26">
        <v>0</v>
      </c>
      <c r="Z5202" s="26">
        <v>2.2517176123813591</v>
      </c>
      <c r="AA5202" s="26">
        <v>244.783732359959</v>
      </c>
      <c r="AB5202" s="26">
        <v>32.091461094135305</v>
      </c>
      <c r="AC5202" s="26">
        <v>1472.9204892673281</v>
      </c>
      <c r="AD5202" s="26">
        <v>5.6103910086023205</v>
      </c>
      <c r="AE5202" s="26">
        <v>1757.6577913424062</v>
      </c>
    </row>
    <row r="5203" spans="1:31" x14ac:dyDescent="0.3">
      <c r="A5203">
        <v>2773242</v>
      </c>
      <c r="B5203">
        <v>1</v>
      </c>
      <c r="C5203" t="s">
        <v>81</v>
      </c>
      <c r="D5203" t="s">
        <v>115</v>
      </c>
      <c r="E5203" t="s">
        <v>146</v>
      </c>
      <c r="F5203" t="s">
        <v>14475</v>
      </c>
      <c r="G5203" t="s">
        <v>148</v>
      </c>
      <c r="H5203" t="s">
        <v>149</v>
      </c>
      <c r="I5203" t="s">
        <v>136</v>
      </c>
      <c r="J5203" t="s">
        <v>137</v>
      </c>
      <c r="K5203" t="s">
        <v>138</v>
      </c>
      <c r="L5203" t="s">
        <v>14476</v>
      </c>
      <c r="M5203" t="s">
        <v>14477</v>
      </c>
      <c r="N5203" s="26">
        <v>1.985833333</v>
      </c>
      <c r="O5203">
        <v>0</v>
      </c>
      <c r="P5203">
        <v>10</v>
      </c>
      <c r="Q5203">
        <v>0</v>
      </c>
      <c r="R5203">
        <v>2</v>
      </c>
      <c r="S5203">
        <v>0</v>
      </c>
      <c r="T5203">
        <v>1</v>
      </c>
      <c r="U5203">
        <v>0</v>
      </c>
      <c r="V5203">
        <v>0</v>
      </c>
      <c r="W5203" s="26">
        <v>0</v>
      </c>
      <c r="X5203" s="26">
        <v>0.51040593142666657</v>
      </c>
      <c r="Y5203" s="26">
        <v>0</v>
      </c>
      <c r="Z5203" s="26">
        <v>0</v>
      </c>
      <c r="AA5203" s="26">
        <v>0</v>
      </c>
      <c r="AB5203" s="26">
        <v>0</v>
      </c>
      <c r="AC5203" s="26">
        <v>0</v>
      </c>
      <c r="AD5203" s="26">
        <v>0</v>
      </c>
      <c r="AE5203" s="26">
        <v>0.51040593142666657</v>
      </c>
    </row>
    <row r="5204" spans="1:31" x14ac:dyDescent="0.3">
      <c r="A5204">
        <v>2772678</v>
      </c>
      <c r="B5204">
        <v>1</v>
      </c>
      <c r="C5204" t="s">
        <v>80</v>
      </c>
      <c r="D5204" t="s">
        <v>111</v>
      </c>
      <c r="E5204" t="s">
        <v>132</v>
      </c>
      <c r="F5204" t="s">
        <v>14478</v>
      </c>
      <c r="G5204" t="s">
        <v>134</v>
      </c>
      <c r="H5204" t="s">
        <v>135</v>
      </c>
      <c r="I5204" t="s">
        <v>136</v>
      </c>
      <c r="J5204" t="s">
        <v>137</v>
      </c>
      <c r="K5204" t="s">
        <v>138</v>
      </c>
      <c r="L5204" t="s">
        <v>14479</v>
      </c>
      <c r="M5204" t="s">
        <v>14480</v>
      </c>
      <c r="N5204" s="26">
        <v>1.1277777769999999</v>
      </c>
      <c r="O5204">
        <v>0</v>
      </c>
      <c r="P5204">
        <v>3</v>
      </c>
      <c r="Q5204">
        <v>0</v>
      </c>
      <c r="R5204">
        <v>0</v>
      </c>
      <c r="S5204">
        <v>0</v>
      </c>
      <c r="T5204">
        <v>2</v>
      </c>
      <c r="U5204">
        <v>0</v>
      </c>
      <c r="V5204">
        <v>0</v>
      </c>
      <c r="W5204" s="26">
        <v>0</v>
      </c>
      <c r="X5204" s="26">
        <v>0.8176049146488229</v>
      </c>
      <c r="Y5204" s="26">
        <v>0</v>
      </c>
      <c r="Z5204" s="26">
        <v>0</v>
      </c>
      <c r="AA5204" s="26">
        <v>0</v>
      </c>
      <c r="AB5204" s="26">
        <v>2.9898124904416372</v>
      </c>
      <c r="AC5204" s="26">
        <v>0</v>
      </c>
      <c r="AD5204" s="26">
        <v>0</v>
      </c>
      <c r="AE5204" s="26">
        <v>3.8074174050904599</v>
      </c>
    </row>
    <row r="5205" spans="1:31" x14ac:dyDescent="0.3">
      <c r="A5205">
        <v>2773488</v>
      </c>
      <c r="B5205">
        <v>1</v>
      </c>
      <c r="C5205" t="s">
        <v>81</v>
      </c>
      <c r="D5205" t="s">
        <v>119</v>
      </c>
      <c r="E5205" t="s">
        <v>141</v>
      </c>
      <c r="F5205" t="s">
        <v>14481</v>
      </c>
      <c r="G5205" t="s">
        <v>344</v>
      </c>
      <c r="H5205" t="s">
        <v>135</v>
      </c>
      <c r="I5205" t="s">
        <v>136</v>
      </c>
      <c r="J5205" t="s">
        <v>137</v>
      </c>
      <c r="K5205" t="s">
        <v>138</v>
      </c>
      <c r="L5205" t="s">
        <v>14482</v>
      </c>
      <c r="M5205" t="s">
        <v>14483</v>
      </c>
      <c r="N5205" s="26">
        <v>2.0536111109999999</v>
      </c>
      <c r="O5205">
        <v>0</v>
      </c>
      <c r="P5205">
        <v>581</v>
      </c>
      <c r="Q5205">
        <v>0</v>
      </c>
      <c r="R5205">
        <v>3</v>
      </c>
      <c r="S5205">
        <v>0</v>
      </c>
      <c r="T5205">
        <v>25</v>
      </c>
      <c r="U5205">
        <v>0</v>
      </c>
      <c r="V5205">
        <v>0</v>
      </c>
      <c r="W5205" s="26">
        <v>0</v>
      </c>
      <c r="X5205" s="26">
        <v>304.69748301554904</v>
      </c>
      <c r="Y5205" s="26">
        <v>0</v>
      </c>
      <c r="Z5205" s="26">
        <v>0</v>
      </c>
      <c r="AA5205" s="26">
        <v>0</v>
      </c>
      <c r="AB5205" s="26">
        <v>19.989872599685366</v>
      </c>
      <c r="AC5205" s="26">
        <v>0</v>
      </c>
      <c r="AD5205" s="26">
        <v>0</v>
      </c>
      <c r="AE5205" s="26">
        <v>324.68735561523442</v>
      </c>
    </row>
    <row r="5206" spans="1:31" x14ac:dyDescent="0.3">
      <c r="A5206">
        <v>2772933</v>
      </c>
      <c r="B5206">
        <v>1</v>
      </c>
      <c r="C5206" t="s">
        <v>80</v>
      </c>
      <c r="D5206" t="s">
        <v>95</v>
      </c>
      <c r="E5206" t="s">
        <v>132</v>
      </c>
      <c r="F5206" t="s">
        <v>14484</v>
      </c>
      <c r="G5206" t="s">
        <v>197</v>
      </c>
      <c r="H5206" t="s">
        <v>135</v>
      </c>
      <c r="I5206" t="s">
        <v>136</v>
      </c>
      <c r="J5206" t="s">
        <v>137</v>
      </c>
      <c r="K5206" t="s">
        <v>138</v>
      </c>
      <c r="L5206" t="s">
        <v>14485</v>
      </c>
      <c r="M5206" t="s">
        <v>14486</v>
      </c>
      <c r="N5206" s="26">
        <v>2.7311111110000001</v>
      </c>
      <c r="O5206">
        <v>0</v>
      </c>
      <c r="P5206">
        <v>2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 s="26">
        <v>0</v>
      </c>
      <c r="X5206" s="26">
        <v>1.4323229480384874</v>
      </c>
      <c r="Y5206" s="26">
        <v>0</v>
      </c>
      <c r="Z5206" s="26">
        <v>0</v>
      </c>
      <c r="AA5206" s="26">
        <v>0</v>
      </c>
      <c r="AB5206" s="26">
        <v>0</v>
      </c>
      <c r="AC5206" s="26">
        <v>0</v>
      </c>
      <c r="AD5206" s="26">
        <v>0</v>
      </c>
      <c r="AE5206" s="26">
        <v>1.4323229480384874</v>
      </c>
    </row>
    <row r="5207" spans="1:31" x14ac:dyDescent="0.3">
      <c r="A5207">
        <v>2773328</v>
      </c>
      <c r="B5207">
        <v>1</v>
      </c>
      <c r="C5207" t="s">
        <v>80</v>
      </c>
      <c r="D5207" t="s">
        <v>98</v>
      </c>
      <c r="E5207" t="s">
        <v>132</v>
      </c>
      <c r="F5207" t="s">
        <v>14487</v>
      </c>
      <c r="G5207" t="s">
        <v>197</v>
      </c>
      <c r="H5207" t="s">
        <v>135</v>
      </c>
      <c r="I5207" t="s">
        <v>136</v>
      </c>
      <c r="J5207" t="s">
        <v>137</v>
      </c>
      <c r="K5207" t="s">
        <v>138</v>
      </c>
      <c r="L5207" t="s">
        <v>14488</v>
      </c>
      <c r="M5207" t="s">
        <v>14489</v>
      </c>
      <c r="N5207" s="26">
        <v>1.1788888879999999</v>
      </c>
      <c r="O5207">
        <v>0</v>
      </c>
      <c r="P5207">
        <v>1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 s="26">
        <v>0</v>
      </c>
      <c r="X5207" s="26">
        <v>0.11860635296991978</v>
      </c>
      <c r="Y5207" s="26">
        <v>0</v>
      </c>
      <c r="Z5207" s="26">
        <v>0</v>
      </c>
      <c r="AA5207" s="26">
        <v>0</v>
      </c>
      <c r="AB5207" s="26">
        <v>0</v>
      </c>
      <c r="AC5207" s="26">
        <v>0</v>
      </c>
      <c r="AD5207" s="26">
        <v>0</v>
      </c>
      <c r="AE5207" s="26">
        <v>0.11860635296991978</v>
      </c>
    </row>
    <row r="5208" spans="1:31" x14ac:dyDescent="0.3">
      <c r="A5208">
        <v>2773116</v>
      </c>
      <c r="B5208">
        <v>1</v>
      </c>
      <c r="C5208" t="s">
        <v>80</v>
      </c>
      <c r="D5208" t="s">
        <v>96</v>
      </c>
      <c r="E5208" t="s">
        <v>132</v>
      </c>
      <c r="F5208" t="s">
        <v>14490</v>
      </c>
      <c r="G5208" t="s">
        <v>134</v>
      </c>
      <c r="H5208" t="s">
        <v>135</v>
      </c>
      <c r="I5208" t="s">
        <v>136</v>
      </c>
      <c r="J5208" t="s">
        <v>137</v>
      </c>
      <c r="K5208" t="s">
        <v>138</v>
      </c>
      <c r="L5208" t="s">
        <v>14491</v>
      </c>
      <c r="M5208" t="s">
        <v>14492</v>
      </c>
      <c r="N5208" s="26">
        <v>3.6988888879999999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1</v>
      </c>
      <c r="U5208">
        <v>0</v>
      </c>
      <c r="V5208">
        <v>0</v>
      </c>
      <c r="W5208" s="26">
        <v>0</v>
      </c>
      <c r="X5208" s="26">
        <v>0</v>
      </c>
      <c r="Y5208" s="26">
        <v>0</v>
      </c>
      <c r="Z5208" s="26">
        <v>0</v>
      </c>
      <c r="AA5208" s="26">
        <v>0</v>
      </c>
      <c r="AB5208" s="26">
        <v>0</v>
      </c>
      <c r="AC5208" s="26">
        <v>0</v>
      </c>
      <c r="AD5208" s="26">
        <v>0</v>
      </c>
      <c r="AE5208" s="26">
        <v>0</v>
      </c>
    </row>
    <row r="5209" spans="1:31" x14ac:dyDescent="0.3">
      <c r="A5209">
        <v>2772947</v>
      </c>
      <c r="B5209">
        <v>1</v>
      </c>
      <c r="C5209" t="s">
        <v>80</v>
      </c>
      <c r="D5209" t="s">
        <v>90</v>
      </c>
      <c r="E5209" t="s">
        <v>166</v>
      </c>
      <c r="F5209" t="s">
        <v>12125</v>
      </c>
      <c r="G5209" t="s">
        <v>458</v>
      </c>
      <c r="H5209" t="s">
        <v>135</v>
      </c>
      <c r="I5209" t="s">
        <v>136</v>
      </c>
      <c r="J5209" t="s">
        <v>137</v>
      </c>
      <c r="K5209" t="s">
        <v>138</v>
      </c>
      <c r="L5209" t="s">
        <v>14493</v>
      </c>
      <c r="M5209" t="s">
        <v>14494</v>
      </c>
      <c r="N5209" s="26">
        <v>6.8338888879999997</v>
      </c>
      <c r="O5209">
        <v>0</v>
      </c>
      <c r="P5209">
        <v>20</v>
      </c>
      <c r="Q5209">
        <v>0</v>
      </c>
      <c r="R5209">
        <v>0</v>
      </c>
      <c r="S5209">
        <v>0</v>
      </c>
      <c r="T5209">
        <v>2</v>
      </c>
      <c r="U5209">
        <v>0</v>
      </c>
      <c r="V5209">
        <v>0</v>
      </c>
      <c r="W5209" s="26">
        <v>0</v>
      </c>
      <c r="X5209" s="26">
        <v>32.403902761591041</v>
      </c>
      <c r="Y5209" s="26">
        <v>0</v>
      </c>
      <c r="Z5209" s="26">
        <v>0</v>
      </c>
      <c r="AA5209" s="26">
        <v>0</v>
      </c>
      <c r="AB5209" s="26">
        <v>32.736457888128982</v>
      </c>
      <c r="AC5209" s="26">
        <v>0</v>
      </c>
      <c r="AD5209" s="26">
        <v>0</v>
      </c>
      <c r="AE5209" s="26">
        <v>65.140360649720023</v>
      </c>
    </row>
    <row r="5210" spans="1:31" x14ac:dyDescent="0.3">
      <c r="A5210">
        <v>2773096</v>
      </c>
      <c r="B5210">
        <v>1</v>
      </c>
      <c r="C5210" t="s">
        <v>80</v>
      </c>
      <c r="D5210" t="s">
        <v>93</v>
      </c>
      <c r="E5210" t="s">
        <v>170</v>
      </c>
      <c r="F5210" t="s">
        <v>14495</v>
      </c>
      <c r="G5210" t="s">
        <v>204</v>
      </c>
      <c r="H5210" t="s">
        <v>135</v>
      </c>
      <c r="I5210" t="s">
        <v>136</v>
      </c>
      <c r="J5210" t="s">
        <v>137</v>
      </c>
      <c r="K5210" t="s">
        <v>138</v>
      </c>
      <c r="L5210" t="s">
        <v>14496</v>
      </c>
      <c r="M5210" t="s">
        <v>14497</v>
      </c>
      <c r="N5210" s="26">
        <v>1.155</v>
      </c>
      <c r="O5210">
        <v>0</v>
      </c>
      <c r="P5210">
        <v>1</v>
      </c>
      <c r="Q5210">
        <v>0</v>
      </c>
      <c r="R5210">
        <v>5</v>
      </c>
      <c r="S5210">
        <v>0</v>
      </c>
      <c r="T5210">
        <v>4</v>
      </c>
      <c r="U5210">
        <v>0</v>
      </c>
      <c r="V5210">
        <v>0</v>
      </c>
      <c r="W5210" s="26">
        <v>0</v>
      </c>
      <c r="X5210" s="26">
        <v>0</v>
      </c>
      <c r="Y5210" s="26">
        <v>0</v>
      </c>
      <c r="Z5210" s="26">
        <v>0</v>
      </c>
      <c r="AA5210" s="26">
        <v>0</v>
      </c>
      <c r="AB5210" s="26">
        <v>0</v>
      </c>
      <c r="AC5210" s="26">
        <v>0</v>
      </c>
      <c r="AD5210" s="26">
        <v>0</v>
      </c>
      <c r="AE5210" s="26">
        <v>0</v>
      </c>
    </row>
    <row r="5211" spans="1:31" x14ac:dyDescent="0.3">
      <c r="A5211">
        <v>2772824</v>
      </c>
      <c r="B5211">
        <v>1</v>
      </c>
      <c r="C5211" t="s">
        <v>80</v>
      </c>
      <c r="D5211" t="s">
        <v>82</v>
      </c>
      <c r="E5211" t="s">
        <v>166</v>
      </c>
      <c r="F5211" t="s">
        <v>3063</v>
      </c>
      <c r="G5211" t="s">
        <v>425</v>
      </c>
      <c r="H5211" t="s">
        <v>135</v>
      </c>
      <c r="I5211" t="s">
        <v>136</v>
      </c>
      <c r="J5211" t="s">
        <v>137</v>
      </c>
      <c r="K5211" t="s">
        <v>138</v>
      </c>
      <c r="L5211" t="s">
        <v>14498</v>
      </c>
      <c r="M5211" t="s">
        <v>14499</v>
      </c>
      <c r="N5211" s="26">
        <v>0.8125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40</v>
      </c>
      <c r="U5211">
        <v>0</v>
      </c>
      <c r="V5211">
        <v>0</v>
      </c>
      <c r="W5211" s="26">
        <v>0</v>
      </c>
      <c r="X5211" s="26">
        <v>0</v>
      </c>
      <c r="Y5211" s="26">
        <v>0</v>
      </c>
      <c r="Z5211" s="26">
        <v>0</v>
      </c>
      <c r="AA5211" s="26">
        <v>0</v>
      </c>
      <c r="AB5211" s="26">
        <v>11.807757976163128</v>
      </c>
      <c r="AC5211" s="26">
        <v>0</v>
      </c>
      <c r="AD5211" s="26">
        <v>0</v>
      </c>
      <c r="AE5211" s="26">
        <v>11.807757976163128</v>
      </c>
    </row>
    <row r="5212" spans="1:31" x14ac:dyDescent="0.3">
      <c r="A5212">
        <v>2772718</v>
      </c>
      <c r="B5212">
        <v>1</v>
      </c>
      <c r="C5212" t="s">
        <v>80</v>
      </c>
      <c r="D5212" t="s">
        <v>88</v>
      </c>
      <c r="E5212" t="s">
        <v>152</v>
      </c>
      <c r="F5212" t="s">
        <v>12784</v>
      </c>
      <c r="G5212" t="s">
        <v>159</v>
      </c>
      <c r="H5212" t="s">
        <v>149</v>
      </c>
      <c r="I5212" t="s">
        <v>136</v>
      </c>
      <c r="J5212" t="s">
        <v>137</v>
      </c>
      <c r="K5212" t="s">
        <v>138</v>
      </c>
      <c r="L5212" t="s">
        <v>14500</v>
      </c>
      <c r="M5212" t="s">
        <v>14501</v>
      </c>
      <c r="N5212" s="26">
        <v>8.8888887999999999E-2</v>
      </c>
      <c r="O5212">
        <v>0</v>
      </c>
      <c r="P5212">
        <v>0</v>
      </c>
      <c r="Q5212">
        <v>0</v>
      </c>
      <c r="R5212">
        <v>0</v>
      </c>
      <c r="S5212">
        <v>3</v>
      </c>
      <c r="T5212">
        <v>0</v>
      </c>
      <c r="U5212">
        <v>0</v>
      </c>
      <c r="V5212">
        <v>0</v>
      </c>
      <c r="W5212" s="26">
        <v>0</v>
      </c>
      <c r="X5212" s="26">
        <v>0</v>
      </c>
      <c r="Y5212" s="26">
        <v>0</v>
      </c>
      <c r="Z5212" s="26">
        <v>0</v>
      </c>
      <c r="AA5212" s="26">
        <v>3.7900675858819084</v>
      </c>
      <c r="AB5212" s="26">
        <v>0</v>
      </c>
      <c r="AC5212" s="26">
        <v>0</v>
      </c>
      <c r="AD5212" s="26">
        <v>0</v>
      </c>
      <c r="AE5212" s="26">
        <v>3.7900675858819084</v>
      </c>
    </row>
    <row r="5213" spans="1:31" x14ac:dyDescent="0.3">
      <c r="A5213">
        <v>2772953</v>
      </c>
      <c r="B5213">
        <v>1</v>
      </c>
      <c r="C5213" t="s">
        <v>80</v>
      </c>
      <c r="D5213" t="s">
        <v>88</v>
      </c>
      <c r="E5213" t="s">
        <v>166</v>
      </c>
      <c r="F5213" t="s">
        <v>14425</v>
      </c>
      <c r="G5213" t="s">
        <v>232</v>
      </c>
      <c r="H5213" t="s">
        <v>135</v>
      </c>
      <c r="I5213" t="s">
        <v>136</v>
      </c>
      <c r="J5213" t="s">
        <v>137</v>
      </c>
      <c r="K5213" t="s">
        <v>138</v>
      </c>
      <c r="L5213" t="s">
        <v>14502</v>
      </c>
      <c r="M5213" t="s">
        <v>14503</v>
      </c>
      <c r="N5213" s="26">
        <v>2.4927777770000001</v>
      </c>
      <c r="O5213">
        <v>0</v>
      </c>
      <c r="P5213">
        <v>116</v>
      </c>
      <c r="Q5213">
        <v>0</v>
      </c>
      <c r="R5213">
        <v>0</v>
      </c>
      <c r="S5213">
        <v>0</v>
      </c>
      <c r="T5213">
        <v>13</v>
      </c>
      <c r="U5213">
        <v>0</v>
      </c>
      <c r="V5213">
        <v>0</v>
      </c>
      <c r="W5213" s="26">
        <v>0</v>
      </c>
      <c r="X5213" s="26">
        <v>65.162013249649078</v>
      </c>
      <c r="Y5213" s="26">
        <v>0</v>
      </c>
      <c r="Z5213" s="26">
        <v>0</v>
      </c>
      <c r="AA5213" s="26">
        <v>0</v>
      </c>
      <c r="AB5213" s="26">
        <v>56.572445861747738</v>
      </c>
      <c r="AC5213" s="26">
        <v>0</v>
      </c>
      <c r="AD5213" s="26">
        <v>0</v>
      </c>
      <c r="AE5213" s="26">
        <v>121.73445911139682</v>
      </c>
    </row>
    <row r="5214" spans="1:31" x14ac:dyDescent="0.3">
      <c r="A5214">
        <v>2773202</v>
      </c>
      <c r="B5214">
        <v>1</v>
      </c>
      <c r="C5214" t="s">
        <v>81</v>
      </c>
      <c r="D5214" t="s">
        <v>121</v>
      </c>
      <c r="E5214" t="s">
        <v>141</v>
      </c>
      <c r="F5214" t="s">
        <v>14504</v>
      </c>
      <c r="G5214" t="s">
        <v>344</v>
      </c>
      <c r="H5214" t="s">
        <v>135</v>
      </c>
      <c r="I5214" t="s">
        <v>136</v>
      </c>
      <c r="J5214" t="s">
        <v>137</v>
      </c>
      <c r="K5214" t="s">
        <v>138</v>
      </c>
      <c r="L5214" t="s">
        <v>14505</v>
      </c>
      <c r="M5214" t="s">
        <v>14506</v>
      </c>
      <c r="N5214" s="26">
        <v>1.6058333330000001</v>
      </c>
      <c r="O5214">
        <v>0</v>
      </c>
      <c r="P5214">
        <v>23</v>
      </c>
      <c r="Q5214">
        <v>0</v>
      </c>
      <c r="R5214">
        <v>2</v>
      </c>
      <c r="S5214">
        <v>0</v>
      </c>
      <c r="T5214">
        <v>0</v>
      </c>
      <c r="U5214">
        <v>0</v>
      </c>
      <c r="V5214">
        <v>0</v>
      </c>
      <c r="W5214" s="26">
        <v>0</v>
      </c>
      <c r="X5214" s="26">
        <v>5.5531282943310387</v>
      </c>
      <c r="Y5214" s="26">
        <v>0</v>
      </c>
      <c r="Z5214" s="26">
        <v>8.1405890069504994E-2</v>
      </c>
      <c r="AA5214" s="26">
        <v>0</v>
      </c>
      <c r="AB5214" s="26">
        <v>0</v>
      </c>
      <c r="AC5214" s="26">
        <v>0</v>
      </c>
      <c r="AD5214" s="26">
        <v>0</v>
      </c>
      <c r="AE5214" s="26">
        <v>5.6345341844005441</v>
      </c>
    </row>
    <row r="5215" spans="1:31" x14ac:dyDescent="0.3">
      <c r="A5215">
        <v>2772761</v>
      </c>
      <c r="B5215">
        <v>1</v>
      </c>
      <c r="C5215" t="s">
        <v>80</v>
      </c>
      <c r="D5215" t="s">
        <v>95</v>
      </c>
      <c r="E5215" t="s">
        <v>132</v>
      </c>
      <c r="F5215" t="s">
        <v>14507</v>
      </c>
      <c r="G5215" t="s">
        <v>134</v>
      </c>
      <c r="H5215" t="s">
        <v>135</v>
      </c>
      <c r="I5215" t="s">
        <v>136</v>
      </c>
      <c r="J5215" t="s">
        <v>137</v>
      </c>
      <c r="K5215" t="s">
        <v>138</v>
      </c>
      <c r="L5215" t="s">
        <v>14508</v>
      </c>
      <c r="M5215" t="s">
        <v>14509</v>
      </c>
      <c r="N5215" s="26">
        <v>5.596666666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11</v>
      </c>
      <c r="U5215">
        <v>0</v>
      </c>
      <c r="V5215">
        <v>0</v>
      </c>
      <c r="W5215" s="26">
        <v>0</v>
      </c>
      <c r="X5215" s="26">
        <v>0</v>
      </c>
      <c r="Y5215" s="26">
        <v>0</v>
      </c>
      <c r="Z5215" s="26">
        <v>0</v>
      </c>
      <c r="AA5215" s="26">
        <v>0</v>
      </c>
      <c r="AB5215" s="26">
        <v>19.914194263175517</v>
      </c>
      <c r="AC5215" s="26">
        <v>0</v>
      </c>
      <c r="AD5215" s="26">
        <v>0</v>
      </c>
      <c r="AE5215" s="26">
        <v>19.914194263175517</v>
      </c>
    </row>
    <row r="5216" spans="1:31" x14ac:dyDescent="0.3">
      <c r="A5216">
        <v>2773302</v>
      </c>
      <c r="B5216">
        <v>1</v>
      </c>
      <c r="C5216" t="s">
        <v>81</v>
      </c>
      <c r="D5216" t="s">
        <v>128</v>
      </c>
      <c r="E5216" t="s">
        <v>170</v>
      </c>
      <c r="F5216" t="s">
        <v>14510</v>
      </c>
      <c r="G5216" t="s">
        <v>204</v>
      </c>
      <c r="H5216" t="s">
        <v>135</v>
      </c>
      <c r="I5216" t="s">
        <v>136</v>
      </c>
      <c r="J5216" t="s">
        <v>137</v>
      </c>
      <c r="K5216" t="s">
        <v>138</v>
      </c>
      <c r="L5216" t="s">
        <v>14511</v>
      </c>
      <c r="M5216" t="s">
        <v>14512</v>
      </c>
      <c r="N5216" s="26">
        <v>0.402777777</v>
      </c>
      <c r="O5216">
        <v>0</v>
      </c>
      <c r="P5216">
        <v>269</v>
      </c>
      <c r="Q5216">
        <v>0</v>
      </c>
      <c r="R5216">
        <v>4</v>
      </c>
      <c r="S5216">
        <v>0</v>
      </c>
      <c r="T5216">
        <v>17</v>
      </c>
      <c r="U5216">
        <v>0</v>
      </c>
      <c r="V5216">
        <v>0</v>
      </c>
      <c r="W5216" s="26">
        <v>0</v>
      </c>
      <c r="X5216" s="26">
        <v>24.767642608376171</v>
      </c>
      <c r="Y5216" s="26">
        <v>0</v>
      </c>
      <c r="Z5216" s="26">
        <v>0.10897503886549584</v>
      </c>
      <c r="AA5216" s="26">
        <v>0</v>
      </c>
      <c r="AB5216" s="26">
        <v>9.6834177961893797</v>
      </c>
      <c r="AC5216" s="26">
        <v>0</v>
      </c>
      <c r="AD5216" s="26">
        <v>0</v>
      </c>
      <c r="AE5216" s="26">
        <v>34.560035443431047</v>
      </c>
    </row>
    <row r="5217" spans="1:31" x14ac:dyDescent="0.3">
      <c r="A5217">
        <v>2773010</v>
      </c>
      <c r="B5217">
        <v>1</v>
      </c>
      <c r="C5217" t="s">
        <v>80</v>
      </c>
      <c r="D5217" t="s">
        <v>94</v>
      </c>
      <c r="E5217" t="s">
        <v>141</v>
      </c>
      <c r="F5217" t="s">
        <v>14513</v>
      </c>
      <c r="G5217" t="s">
        <v>143</v>
      </c>
      <c r="H5217" t="s">
        <v>135</v>
      </c>
      <c r="I5217" t="s">
        <v>136</v>
      </c>
      <c r="J5217" t="s">
        <v>137</v>
      </c>
      <c r="K5217" t="s">
        <v>138</v>
      </c>
      <c r="L5217" t="s">
        <v>14514</v>
      </c>
      <c r="M5217" t="s">
        <v>14515</v>
      </c>
      <c r="N5217" s="26">
        <v>0.38750000000000001</v>
      </c>
      <c r="O5217">
        <v>0</v>
      </c>
      <c r="P5217">
        <v>168</v>
      </c>
      <c r="Q5217">
        <v>0</v>
      </c>
      <c r="R5217">
        <v>1</v>
      </c>
      <c r="S5217">
        <v>0</v>
      </c>
      <c r="T5217">
        <v>23</v>
      </c>
      <c r="U5217">
        <v>0</v>
      </c>
      <c r="V5217">
        <v>0</v>
      </c>
      <c r="W5217" s="26">
        <v>0</v>
      </c>
      <c r="X5217" s="26">
        <v>8.7000586055340126</v>
      </c>
      <c r="Y5217" s="26">
        <v>0</v>
      </c>
      <c r="Z5217" s="26">
        <v>0</v>
      </c>
      <c r="AA5217" s="26">
        <v>0</v>
      </c>
      <c r="AB5217" s="26">
        <v>4.4637759978166107</v>
      </c>
      <c r="AC5217" s="26">
        <v>0</v>
      </c>
      <c r="AD5217" s="26">
        <v>0</v>
      </c>
      <c r="AE5217" s="26">
        <v>13.163834603350622</v>
      </c>
    </row>
    <row r="5218" spans="1:31" x14ac:dyDescent="0.3">
      <c r="A5218">
        <v>2772890</v>
      </c>
      <c r="B5218">
        <v>1</v>
      </c>
      <c r="C5218" t="s">
        <v>81</v>
      </c>
      <c r="D5218" t="s">
        <v>118</v>
      </c>
      <c r="E5218" t="s">
        <v>132</v>
      </c>
      <c r="F5218" t="s">
        <v>5197</v>
      </c>
      <c r="G5218" t="s">
        <v>197</v>
      </c>
      <c r="H5218" t="s">
        <v>135</v>
      </c>
      <c r="I5218" t="s">
        <v>136</v>
      </c>
      <c r="J5218" t="s">
        <v>137</v>
      </c>
      <c r="K5218" t="s">
        <v>138</v>
      </c>
      <c r="L5218" t="s">
        <v>14516</v>
      </c>
      <c r="M5218" t="s">
        <v>14517</v>
      </c>
      <c r="N5218" s="26">
        <v>0.90194444399999996</v>
      </c>
      <c r="O5218">
        <v>0</v>
      </c>
      <c r="P5218">
        <v>1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 s="26">
        <v>0</v>
      </c>
      <c r="X5218" s="26">
        <v>0.21556302310333336</v>
      </c>
      <c r="Y5218" s="26">
        <v>0</v>
      </c>
      <c r="Z5218" s="26">
        <v>0</v>
      </c>
      <c r="AA5218" s="26">
        <v>0</v>
      </c>
      <c r="AB5218" s="26">
        <v>0</v>
      </c>
      <c r="AC5218" s="26">
        <v>0</v>
      </c>
      <c r="AD5218" s="26">
        <v>0</v>
      </c>
      <c r="AE5218" s="26">
        <v>0.21556302310333336</v>
      </c>
    </row>
    <row r="5219" spans="1:31" x14ac:dyDescent="0.3">
      <c r="A5219">
        <v>2772698</v>
      </c>
      <c r="B5219">
        <v>1</v>
      </c>
      <c r="C5219" t="s">
        <v>81</v>
      </c>
      <c r="D5219" t="s">
        <v>116</v>
      </c>
      <c r="E5219" t="s">
        <v>157</v>
      </c>
      <c r="F5219" t="s">
        <v>3957</v>
      </c>
      <c r="G5219" t="s">
        <v>159</v>
      </c>
      <c r="H5219" t="s">
        <v>149</v>
      </c>
      <c r="I5219" t="s">
        <v>136</v>
      </c>
      <c r="J5219" t="s">
        <v>137</v>
      </c>
      <c r="K5219" t="s">
        <v>138</v>
      </c>
      <c r="L5219" t="s">
        <v>14518</v>
      </c>
      <c r="M5219" t="s">
        <v>14519</v>
      </c>
      <c r="N5219" s="26">
        <v>0.16972222200000001</v>
      </c>
      <c r="O5219">
        <v>22</v>
      </c>
      <c r="P5219">
        <v>4297</v>
      </c>
      <c r="Q5219">
        <v>556</v>
      </c>
      <c r="R5219">
        <v>500</v>
      </c>
      <c r="S5219">
        <v>50</v>
      </c>
      <c r="T5219">
        <v>498</v>
      </c>
      <c r="U5219">
        <v>6</v>
      </c>
      <c r="V5219">
        <v>0</v>
      </c>
      <c r="W5219" s="26">
        <v>0.7152490552179237</v>
      </c>
      <c r="X5219" s="26">
        <v>79.080535669038497</v>
      </c>
      <c r="Y5219" s="26">
        <v>25.880968309411966</v>
      </c>
      <c r="Z5219" s="26">
        <v>5.7467747846373403</v>
      </c>
      <c r="AA5219" s="26">
        <v>56.673730891164816</v>
      </c>
      <c r="AB5219" s="26">
        <v>15.130698829364672</v>
      </c>
      <c r="AC5219" s="26">
        <v>7.232822429089417</v>
      </c>
      <c r="AD5219" s="26">
        <v>0</v>
      </c>
      <c r="AE5219" s="26">
        <v>190.46077996792462</v>
      </c>
    </row>
    <row r="5220" spans="1:31" x14ac:dyDescent="0.3">
      <c r="A5220">
        <v>2772867</v>
      </c>
      <c r="B5220">
        <v>1</v>
      </c>
      <c r="C5220" t="s">
        <v>81</v>
      </c>
      <c r="D5220" t="s">
        <v>112</v>
      </c>
      <c r="E5220" t="s">
        <v>146</v>
      </c>
      <c r="F5220" t="s">
        <v>14520</v>
      </c>
      <c r="G5220" t="s">
        <v>186</v>
      </c>
      <c r="H5220" t="s">
        <v>149</v>
      </c>
      <c r="I5220" t="s">
        <v>136</v>
      </c>
      <c r="J5220" t="s">
        <v>137</v>
      </c>
      <c r="K5220" t="s">
        <v>187</v>
      </c>
      <c r="L5220" t="s">
        <v>14521</v>
      </c>
      <c r="M5220" t="s">
        <v>14522</v>
      </c>
      <c r="N5220" s="26">
        <v>3.443888888</v>
      </c>
      <c r="O5220">
        <v>0</v>
      </c>
      <c r="P5220">
        <v>6187</v>
      </c>
      <c r="Q5220">
        <v>0</v>
      </c>
      <c r="R5220">
        <v>1</v>
      </c>
      <c r="S5220">
        <v>1</v>
      </c>
      <c r="T5220">
        <v>1049</v>
      </c>
      <c r="U5220">
        <v>0</v>
      </c>
      <c r="V5220">
        <v>0</v>
      </c>
      <c r="W5220" s="26">
        <v>0</v>
      </c>
      <c r="X5220" s="26">
        <v>3927.7073412671207</v>
      </c>
      <c r="Y5220" s="26">
        <v>0</v>
      </c>
      <c r="Z5220" s="26">
        <v>0</v>
      </c>
      <c r="AA5220" s="26">
        <v>305.66344456727467</v>
      </c>
      <c r="AB5220" s="26">
        <v>3222.0281281035664</v>
      </c>
      <c r="AC5220" s="26">
        <v>0</v>
      </c>
      <c r="AD5220" s="26">
        <v>0</v>
      </c>
      <c r="AE5220" s="26">
        <v>7455.398913937961</v>
      </c>
    </row>
    <row r="5221" spans="1:31" x14ac:dyDescent="0.3">
      <c r="A5221">
        <v>2773099</v>
      </c>
      <c r="B5221">
        <v>1</v>
      </c>
      <c r="C5221" t="s">
        <v>80</v>
      </c>
      <c r="D5221" t="s">
        <v>100</v>
      </c>
      <c r="E5221" t="s">
        <v>152</v>
      </c>
      <c r="F5221" t="s">
        <v>14523</v>
      </c>
      <c r="G5221" t="s">
        <v>159</v>
      </c>
      <c r="H5221" t="s">
        <v>149</v>
      </c>
      <c r="I5221" t="s">
        <v>136</v>
      </c>
      <c r="J5221" t="s">
        <v>137</v>
      </c>
      <c r="K5221" t="s">
        <v>138</v>
      </c>
      <c r="L5221" t="s">
        <v>14524</v>
      </c>
      <c r="M5221" t="s">
        <v>14525</v>
      </c>
      <c r="N5221" s="26">
        <v>1.1072222220000001</v>
      </c>
      <c r="O5221">
        <v>1</v>
      </c>
      <c r="P5221">
        <v>29</v>
      </c>
      <c r="Q5221">
        <v>4</v>
      </c>
      <c r="R5221">
        <v>30</v>
      </c>
      <c r="S5221">
        <v>17</v>
      </c>
      <c r="T5221">
        <v>17</v>
      </c>
      <c r="U5221">
        <v>1</v>
      </c>
      <c r="V5221">
        <v>0</v>
      </c>
      <c r="W5221" s="26">
        <v>0.70969529075586046</v>
      </c>
      <c r="X5221" s="26">
        <v>8.016165773995386</v>
      </c>
      <c r="Y5221" s="26">
        <v>3.9344580720540749</v>
      </c>
      <c r="Z5221" s="26">
        <v>4.9943685133584239</v>
      </c>
      <c r="AA5221" s="26">
        <v>104.8677623142663</v>
      </c>
      <c r="AB5221" s="26">
        <v>24.128558176040301</v>
      </c>
      <c r="AC5221" s="26">
        <v>37.703154002864707</v>
      </c>
      <c r="AD5221" s="26">
        <v>0</v>
      </c>
      <c r="AE5221" s="26">
        <v>184.35416214333509</v>
      </c>
    </row>
    <row r="5222" spans="1:31" x14ac:dyDescent="0.3">
      <c r="A5222">
        <v>2772990</v>
      </c>
      <c r="B5222">
        <v>1</v>
      </c>
      <c r="C5222" t="s">
        <v>80</v>
      </c>
      <c r="D5222" t="s">
        <v>110</v>
      </c>
      <c r="E5222" t="s">
        <v>170</v>
      </c>
      <c r="F5222" t="s">
        <v>14526</v>
      </c>
      <c r="G5222" t="s">
        <v>204</v>
      </c>
      <c r="H5222" t="s">
        <v>135</v>
      </c>
      <c r="I5222" t="s">
        <v>136</v>
      </c>
      <c r="J5222" t="s">
        <v>137</v>
      </c>
      <c r="K5222" t="s">
        <v>138</v>
      </c>
      <c r="L5222" t="s">
        <v>14527</v>
      </c>
      <c r="M5222" t="s">
        <v>14528</v>
      </c>
      <c r="N5222" s="26">
        <v>0.63611111099999995</v>
      </c>
      <c r="O5222">
        <v>0</v>
      </c>
      <c r="P5222">
        <v>186</v>
      </c>
      <c r="Q5222">
        <v>0</v>
      </c>
      <c r="R5222">
        <v>0</v>
      </c>
      <c r="S5222">
        <v>0</v>
      </c>
      <c r="T5222">
        <v>4</v>
      </c>
      <c r="U5222">
        <v>0</v>
      </c>
      <c r="V5222">
        <v>0</v>
      </c>
      <c r="W5222" s="26">
        <v>0</v>
      </c>
      <c r="X5222" s="26">
        <v>26.803567483852543</v>
      </c>
      <c r="Y5222" s="26">
        <v>0</v>
      </c>
      <c r="Z5222" s="26">
        <v>0</v>
      </c>
      <c r="AA5222" s="26">
        <v>0</v>
      </c>
      <c r="AB5222" s="26">
        <v>0.72387919485144314</v>
      </c>
      <c r="AC5222" s="26">
        <v>0</v>
      </c>
      <c r="AD5222" s="26">
        <v>0</v>
      </c>
      <c r="AE5222" s="26">
        <v>27.527446678703985</v>
      </c>
    </row>
    <row r="5223" spans="1:31" x14ac:dyDescent="0.3">
      <c r="A5223">
        <v>2772930</v>
      </c>
      <c r="B5223">
        <v>1</v>
      </c>
      <c r="C5223" t="s">
        <v>80</v>
      </c>
      <c r="D5223" t="s">
        <v>100</v>
      </c>
      <c r="E5223" t="s">
        <v>157</v>
      </c>
      <c r="F5223" t="s">
        <v>14529</v>
      </c>
      <c r="G5223" t="s">
        <v>159</v>
      </c>
      <c r="H5223" t="s">
        <v>149</v>
      </c>
      <c r="I5223" t="s">
        <v>136</v>
      </c>
      <c r="J5223" t="s">
        <v>137</v>
      </c>
      <c r="K5223" t="s">
        <v>138</v>
      </c>
      <c r="L5223" t="s">
        <v>14530</v>
      </c>
      <c r="M5223" t="s">
        <v>14531</v>
      </c>
      <c r="N5223" s="26">
        <v>9.7500000000000003E-2</v>
      </c>
      <c r="O5223">
        <v>6</v>
      </c>
      <c r="P5223">
        <v>448</v>
      </c>
      <c r="Q5223">
        <v>4</v>
      </c>
      <c r="R5223">
        <v>64</v>
      </c>
      <c r="S5223">
        <v>18</v>
      </c>
      <c r="T5223">
        <v>116</v>
      </c>
      <c r="U5223">
        <v>4</v>
      </c>
      <c r="V5223">
        <v>1</v>
      </c>
      <c r="W5223" s="26">
        <v>0.23775790881935627</v>
      </c>
      <c r="X5223" s="26">
        <v>14.06830496939031</v>
      </c>
      <c r="Y5223" s="26">
        <v>0.22977546412438801</v>
      </c>
      <c r="Z5223" s="26">
        <v>3.611743678133156</v>
      </c>
      <c r="AA5223" s="26">
        <v>7.5610795444612746</v>
      </c>
      <c r="AB5223" s="26">
        <v>10.171551502124512</v>
      </c>
      <c r="AC5223" s="26">
        <v>37.579848722112324</v>
      </c>
      <c r="AD5223" s="26">
        <v>1.0619275680000002E-3</v>
      </c>
      <c r="AE5223" s="26">
        <v>73.461123716733326</v>
      </c>
    </row>
    <row r="5224" spans="1:31" x14ac:dyDescent="0.3">
      <c r="A5224">
        <v>2773136</v>
      </c>
      <c r="B5224">
        <v>1</v>
      </c>
      <c r="C5224" t="s">
        <v>80</v>
      </c>
      <c r="D5224" t="s">
        <v>87</v>
      </c>
      <c r="E5224" t="s">
        <v>132</v>
      </c>
      <c r="F5224" t="s">
        <v>14532</v>
      </c>
      <c r="G5224" t="s">
        <v>134</v>
      </c>
      <c r="H5224" t="s">
        <v>135</v>
      </c>
      <c r="I5224" t="s">
        <v>136</v>
      </c>
      <c r="J5224" t="s">
        <v>137</v>
      </c>
      <c r="K5224" t="s">
        <v>138</v>
      </c>
      <c r="L5224" t="s">
        <v>14533</v>
      </c>
      <c r="M5224" t="s">
        <v>14534</v>
      </c>
      <c r="N5224" s="26">
        <v>3.5672222219999998</v>
      </c>
      <c r="O5224">
        <v>0</v>
      </c>
      <c r="P5224">
        <v>3</v>
      </c>
      <c r="Q5224">
        <v>0</v>
      </c>
      <c r="R5224">
        <v>0</v>
      </c>
      <c r="S5224">
        <v>0</v>
      </c>
      <c r="T5224">
        <v>1</v>
      </c>
      <c r="U5224">
        <v>0</v>
      </c>
      <c r="V5224">
        <v>0</v>
      </c>
      <c r="W5224" s="26">
        <v>0</v>
      </c>
      <c r="X5224" s="26">
        <v>2.1577630959329732</v>
      </c>
      <c r="Y5224" s="26">
        <v>0</v>
      </c>
      <c r="Z5224" s="26">
        <v>0</v>
      </c>
      <c r="AA5224" s="26">
        <v>0</v>
      </c>
      <c r="AB5224" s="26">
        <v>4.4946495586171329</v>
      </c>
      <c r="AC5224" s="26">
        <v>0</v>
      </c>
      <c r="AD5224" s="26">
        <v>0</v>
      </c>
      <c r="AE5224" s="26">
        <v>6.6524126545501066</v>
      </c>
    </row>
    <row r="5225" spans="1:31" x14ac:dyDescent="0.3">
      <c r="A5225">
        <v>2773448</v>
      </c>
      <c r="B5225">
        <v>1</v>
      </c>
      <c r="C5225" t="s">
        <v>81</v>
      </c>
      <c r="D5225" t="s">
        <v>113</v>
      </c>
      <c r="E5225" t="s">
        <v>170</v>
      </c>
      <c r="F5225" t="s">
        <v>14535</v>
      </c>
      <c r="G5225" t="s">
        <v>143</v>
      </c>
      <c r="H5225" t="s">
        <v>135</v>
      </c>
      <c r="I5225" t="s">
        <v>136</v>
      </c>
      <c r="J5225" t="s">
        <v>137</v>
      </c>
      <c r="K5225" t="s">
        <v>138</v>
      </c>
      <c r="L5225" t="s">
        <v>14536</v>
      </c>
      <c r="M5225" t="s">
        <v>14537</v>
      </c>
      <c r="N5225" s="26">
        <v>0.96916666600000001</v>
      </c>
      <c r="O5225">
        <v>0</v>
      </c>
      <c r="P5225">
        <v>31</v>
      </c>
      <c r="Q5225">
        <v>0</v>
      </c>
      <c r="R5225">
        <v>0</v>
      </c>
      <c r="S5225">
        <v>0</v>
      </c>
      <c r="T5225">
        <v>2</v>
      </c>
      <c r="U5225">
        <v>0</v>
      </c>
      <c r="V5225">
        <v>0</v>
      </c>
      <c r="W5225" s="26">
        <v>0</v>
      </c>
      <c r="X5225" s="26">
        <v>7.7980832542450411</v>
      </c>
      <c r="Y5225" s="26">
        <v>0</v>
      </c>
      <c r="Z5225" s="26">
        <v>0</v>
      </c>
      <c r="AA5225" s="26">
        <v>0</v>
      </c>
      <c r="AB5225" s="26">
        <v>0.96789983014999981</v>
      </c>
      <c r="AC5225" s="26">
        <v>0</v>
      </c>
      <c r="AD5225" s="26">
        <v>0</v>
      </c>
      <c r="AE5225" s="26">
        <v>8.7659830843950406</v>
      </c>
    </row>
    <row r="5226" spans="1:31" x14ac:dyDescent="0.3">
      <c r="A5226">
        <v>2773468</v>
      </c>
      <c r="B5226">
        <v>1</v>
      </c>
      <c r="C5226" t="s">
        <v>80</v>
      </c>
      <c r="D5226" t="s">
        <v>97</v>
      </c>
      <c r="E5226" t="s">
        <v>152</v>
      </c>
      <c r="F5226" t="s">
        <v>14538</v>
      </c>
      <c r="G5226" t="s">
        <v>159</v>
      </c>
      <c r="H5226" t="s">
        <v>149</v>
      </c>
      <c r="I5226" t="s">
        <v>136</v>
      </c>
      <c r="J5226" t="s">
        <v>137</v>
      </c>
      <c r="K5226" t="s">
        <v>138</v>
      </c>
      <c r="L5226" t="s">
        <v>14539</v>
      </c>
      <c r="M5226" t="s">
        <v>14540</v>
      </c>
      <c r="N5226" s="26">
        <v>0.957777777</v>
      </c>
      <c r="O5226">
        <v>1</v>
      </c>
      <c r="P5226">
        <v>2277</v>
      </c>
      <c r="Q5226">
        <v>2</v>
      </c>
      <c r="R5226">
        <v>204</v>
      </c>
      <c r="S5226">
        <v>3</v>
      </c>
      <c r="T5226">
        <v>308</v>
      </c>
      <c r="U5226">
        <v>0</v>
      </c>
      <c r="V5226">
        <v>0</v>
      </c>
      <c r="W5226" s="26">
        <v>0.2525904728377778</v>
      </c>
      <c r="X5226" s="26">
        <v>603.44110321608548</v>
      </c>
      <c r="Y5226" s="26">
        <v>1.0848589388490064</v>
      </c>
      <c r="Z5226" s="26">
        <v>19.641527063518456</v>
      </c>
      <c r="AA5226" s="26">
        <v>49.055553955928445</v>
      </c>
      <c r="AB5226" s="26">
        <v>164.03237383737965</v>
      </c>
      <c r="AC5226" s="26">
        <v>0</v>
      </c>
      <c r="AD5226" s="26">
        <v>0</v>
      </c>
      <c r="AE5226" s="26">
        <v>837.50800748459881</v>
      </c>
    </row>
    <row r="5227" spans="1:31" x14ac:dyDescent="0.3">
      <c r="A5227">
        <v>2772950</v>
      </c>
      <c r="B5227">
        <v>1</v>
      </c>
      <c r="C5227" t="s">
        <v>80</v>
      </c>
      <c r="D5227" t="s">
        <v>90</v>
      </c>
      <c r="E5227" t="s">
        <v>170</v>
      </c>
      <c r="F5227" t="s">
        <v>14541</v>
      </c>
      <c r="G5227" t="s">
        <v>2059</v>
      </c>
      <c r="H5227" t="s">
        <v>135</v>
      </c>
      <c r="I5227" t="s">
        <v>136</v>
      </c>
      <c r="J5227" t="s">
        <v>137</v>
      </c>
      <c r="K5227" t="s">
        <v>138</v>
      </c>
      <c r="L5227" t="s">
        <v>14542</v>
      </c>
      <c r="M5227" t="s">
        <v>14543</v>
      </c>
      <c r="N5227" s="26">
        <v>9.2869444439999995</v>
      </c>
      <c r="O5227">
        <v>0</v>
      </c>
      <c r="P5227">
        <v>159</v>
      </c>
      <c r="Q5227">
        <v>0</v>
      </c>
      <c r="R5227">
        <v>0</v>
      </c>
      <c r="S5227">
        <v>0</v>
      </c>
      <c r="T5227">
        <v>7</v>
      </c>
      <c r="U5227">
        <v>0</v>
      </c>
      <c r="V5227">
        <v>0</v>
      </c>
      <c r="W5227" s="26">
        <v>0</v>
      </c>
      <c r="X5227" s="26">
        <v>369.10713087963654</v>
      </c>
      <c r="Y5227" s="26">
        <v>0</v>
      </c>
      <c r="Z5227" s="26">
        <v>0</v>
      </c>
      <c r="AA5227" s="26">
        <v>0</v>
      </c>
      <c r="AB5227" s="26">
        <v>36.962628225251194</v>
      </c>
      <c r="AC5227" s="26">
        <v>0</v>
      </c>
      <c r="AD5227" s="26">
        <v>0</v>
      </c>
      <c r="AE5227" s="26">
        <v>406.06975910488774</v>
      </c>
    </row>
    <row r="5228" spans="1:31" x14ac:dyDescent="0.3">
      <c r="A5228">
        <v>2773405</v>
      </c>
      <c r="B5228">
        <v>1</v>
      </c>
      <c r="C5228" t="s">
        <v>80</v>
      </c>
      <c r="D5228" t="s">
        <v>82</v>
      </c>
      <c r="E5228" t="s">
        <v>132</v>
      </c>
      <c r="F5228" t="s">
        <v>14544</v>
      </c>
      <c r="G5228" t="s">
        <v>197</v>
      </c>
      <c r="H5228" t="s">
        <v>135</v>
      </c>
      <c r="I5228" t="s">
        <v>136</v>
      </c>
      <c r="J5228" t="s">
        <v>137</v>
      </c>
      <c r="K5228" t="s">
        <v>138</v>
      </c>
      <c r="L5228" t="s">
        <v>14545</v>
      </c>
      <c r="M5228" t="s">
        <v>14546</v>
      </c>
      <c r="N5228" s="26">
        <v>2.0333333329999999</v>
      </c>
      <c r="O5228">
        <v>0</v>
      </c>
      <c r="P5228">
        <v>1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 s="26">
        <v>0</v>
      </c>
      <c r="X5228" s="26">
        <v>0</v>
      </c>
      <c r="Y5228" s="26">
        <v>0</v>
      </c>
      <c r="Z5228" s="26">
        <v>0</v>
      </c>
      <c r="AA5228" s="26">
        <v>0</v>
      </c>
      <c r="AB5228" s="26">
        <v>0</v>
      </c>
      <c r="AC5228" s="26">
        <v>0</v>
      </c>
      <c r="AD5228" s="26">
        <v>0</v>
      </c>
      <c r="AE5228" s="26">
        <v>0</v>
      </c>
    </row>
    <row r="5229" spans="1:31" x14ac:dyDescent="0.3">
      <c r="A5229">
        <v>2773013</v>
      </c>
      <c r="B5229">
        <v>1</v>
      </c>
      <c r="C5229" t="s">
        <v>80</v>
      </c>
      <c r="D5229" t="s">
        <v>107</v>
      </c>
      <c r="E5229" t="s">
        <v>170</v>
      </c>
      <c r="F5229" t="s">
        <v>14547</v>
      </c>
      <c r="G5229" t="s">
        <v>204</v>
      </c>
      <c r="H5229" t="s">
        <v>135</v>
      </c>
      <c r="I5229" t="s">
        <v>136</v>
      </c>
      <c r="J5229" t="s">
        <v>137</v>
      </c>
      <c r="K5229" t="s">
        <v>138</v>
      </c>
      <c r="L5229" t="s">
        <v>14548</v>
      </c>
      <c r="M5229" t="s">
        <v>14549</v>
      </c>
      <c r="N5229" s="26">
        <v>8.6274999999999995</v>
      </c>
      <c r="O5229">
        <v>0</v>
      </c>
      <c r="P5229">
        <v>51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 s="26">
        <v>0</v>
      </c>
      <c r="X5229" s="26">
        <v>38.85570963772917</v>
      </c>
      <c r="Y5229" s="26">
        <v>0</v>
      </c>
      <c r="Z5229" s="26">
        <v>0</v>
      </c>
      <c r="AA5229" s="26">
        <v>0</v>
      </c>
      <c r="AB5229" s="26">
        <v>0</v>
      </c>
      <c r="AC5229" s="26">
        <v>0</v>
      </c>
      <c r="AD5229" s="26">
        <v>0</v>
      </c>
      <c r="AE5229" s="26">
        <v>38.85570963772917</v>
      </c>
    </row>
    <row r="5230" spans="1:31" x14ac:dyDescent="0.3">
      <c r="A5230">
        <v>2773348</v>
      </c>
      <c r="B5230">
        <v>1</v>
      </c>
      <c r="C5230" t="s">
        <v>80</v>
      </c>
      <c r="D5230" t="s">
        <v>96</v>
      </c>
      <c r="E5230" t="s">
        <v>166</v>
      </c>
      <c r="F5230" t="s">
        <v>12441</v>
      </c>
      <c r="G5230" t="s">
        <v>425</v>
      </c>
      <c r="H5230" t="s">
        <v>135</v>
      </c>
      <c r="I5230" t="s">
        <v>136</v>
      </c>
      <c r="J5230" t="s">
        <v>137</v>
      </c>
      <c r="K5230" t="s">
        <v>138</v>
      </c>
      <c r="L5230" t="s">
        <v>14550</v>
      </c>
      <c r="M5230" t="s">
        <v>14551</v>
      </c>
      <c r="N5230" s="26">
        <v>4.1258333330000001</v>
      </c>
      <c r="O5230">
        <v>0</v>
      </c>
      <c r="P5230">
        <v>2</v>
      </c>
      <c r="Q5230">
        <v>0</v>
      </c>
      <c r="R5230">
        <v>0</v>
      </c>
      <c r="S5230">
        <v>0</v>
      </c>
      <c r="T5230">
        <v>13</v>
      </c>
      <c r="U5230">
        <v>0</v>
      </c>
      <c r="V5230">
        <v>0</v>
      </c>
      <c r="W5230" s="26">
        <v>0</v>
      </c>
      <c r="X5230" s="26">
        <v>12.814118785034397</v>
      </c>
      <c r="Y5230" s="26">
        <v>0</v>
      </c>
      <c r="Z5230" s="26">
        <v>0</v>
      </c>
      <c r="AA5230" s="26">
        <v>0</v>
      </c>
      <c r="AB5230" s="26">
        <v>133.41149190837362</v>
      </c>
      <c r="AC5230" s="26">
        <v>0</v>
      </c>
      <c r="AD5230" s="26">
        <v>0</v>
      </c>
      <c r="AE5230" s="26">
        <v>146.22561069340802</v>
      </c>
    </row>
    <row r="5231" spans="1:31" x14ac:dyDescent="0.3">
      <c r="A5231">
        <v>2773148</v>
      </c>
      <c r="B5231">
        <v>1</v>
      </c>
      <c r="C5231" t="s">
        <v>80</v>
      </c>
      <c r="D5231" t="s">
        <v>97</v>
      </c>
      <c r="E5231" t="s">
        <v>157</v>
      </c>
      <c r="F5231" t="s">
        <v>1958</v>
      </c>
      <c r="G5231" t="s">
        <v>159</v>
      </c>
      <c r="H5231" t="s">
        <v>149</v>
      </c>
      <c r="I5231" t="s">
        <v>136</v>
      </c>
      <c r="J5231" t="s">
        <v>137</v>
      </c>
      <c r="K5231" t="s">
        <v>138</v>
      </c>
      <c r="L5231" t="s">
        <v>14552</v>
      </c>
      <c r="M5231" t="s">
        <v>14553</v>
      </c>
      <c r="N5231" s="26">
        <v>0.111944444</v>
      </c>
      <c r="O5231">
        <v>5</v>
      </c>
      <c r="P5231">
        <v>1676</v>
      </c>
      <c r="Q5231">
        <v>5</v>
      </c>
      <c r="R5231">
        <v>69</v>
      </c>
      <c r="S5231">
        <v>15</v>
      </c>
      <c r="T5231">
        <v>144</v>
      </c>
      <c r="U5231">
        <v>1</v>
      </c>
      <c r="V5231">
        <v>0</v>
      </c>
      <c r="W5231" s="26">
        <v>2.9767531411518613</v>
      </c>
      <c r="X5231" s="26">
        <v>28.378124531088215</v>
      </c>
      <c r="Y5231" s="26">
        <v>0.25039282406383701</v>
      </c>
      <c r="Z5231" s="26">
        <v>0.67821614050799706</v>
      </c>
      <c r="AA5231" s="26">
        <v>4.5417732832226134</v>
      </c>
      <c r="AB5231" s="26">
        <v>16.051353416097239</v>
      </c>
      <c r="AC5231" s="26">
        <v>35.135800971736096</v>
      </c>
      <c r="AD5231" s="26">
        <v>0</v>
      </c>
      <c r="AE5231" s="26">
        <v>88.012414307867857</v>
      </c>
    </row>
    <row r="5232" spans="1:31" x14ac:dyDescent="0.3">
      <c r="A5232">
        <v>2773271</v>
      </c>
      <c r="B5232">
        <v>1</v>
      </c>
      <c r="C5232" t="s">
        <v>81</v>
      </c>
      <c r="D5232" t="s">
        <v>127</v>
      </c>
      <c r="E5232" t="s">
        <v>152</v>
      </c>
      <c r="F5232" t="s">
        <v>14554</v>
      </c>
      <c r="G5232" t="s">
        <v>159</v>
      </c>
      <c r="H5232" t="s">
        <v>149</v>
      </c>
      <c r="I5232" t="s">
        <v>136</v>
      </c>
      <c r="J5232" t="s">
        <v>137</v>
      </c>
      <c r="K5232" t="s">
        <v>138</v>
      </c>
      <c r="L5232" t="s">
        <v>14555</v>
      </c>
      <c r="M5232" t="s">
        <v>14556</v>
      </c>
      <c r="N5232" s="26">
        <v>0.97222222199999997</v>
      </c>
      <c r="O5232">
        <v>0</v>
      </c>
      <c r="P5232">
        <v>3</v>
      </c>
      <c r="Q5232">
        <v>41</v>
      </c>
      <c r="R5232">
        <v>37</v>
      </c>
      <c r="S5232">
        <v>4</v>
      </c>
      <c r="T5232">
        <v>1</v>
      </c>
      <c r="U5232">
        <v>0</v>
      </c>
      <c r="V5232">
        <v>0</v>
      </c>
      <c r="W5232" s="26">
        <v>0</v>
      </c>
      <c r="X5232" s="26">
        <v>0</v>
      </c>
      <c r="Y5232" s="26">
        <v>4.9207152693031686</v>
      </c>
      <c r="Z5232" s="26">
        <v>1.2051811336533331</v>
      </c>
      <c r="AA5232" s="26">
        <v>7.0726392372217592</v>
      </c>
      <c r="AB5232" s="26">
        <v>0</v>
      </c>
      <c r="AC5232" s="26">
        <v>0</v>
      </c>
      <c r="AD5232" s="26">
        <v>0</v>
      </c>
      <c r="AE5232" s="26">
        <v>13.19853564017826</v>
      </c>
    </row>
    <row r="5233" spans="1:31" x14ac:dyDescent="0.3">
      <c r="A5233">
        <v>2772979</v>
      </c>
      <c r="B5233">
        <v>1</v>
      </c>
      <c r="C5233" t="s">
        <v>80</v>
      </c>
      <c r="D5233" t="s">
        <v>105</v>
      </c>
      <c r="E5233" t="s">
        <v>152</v>
      </c>
      <c r="F5233" t="s">
        <v>10498</v>
      </c>
      <c r="G5233" t="s">
        <v>159</v>
      </c>
      <c r="H5233" t="s">
        <v>149</v>
      </c>
      <c r="I5233" t="s">
        <v>136</v>
      </c>
      <c r="J5233" t="s">
        <v>137</v>
      </c>
      <c r="K5233" t="s">
        <v>138</v>
      </c>
      <c r="L5233" t="s">
        <v>14557</v>
      </c>
      <c r="M5233" t="s">
        <v>14558</v>
      </c>
      <c r="N5233" s="26">
        <v>0.29027777700000001</v>
      </c>
      <c r="O5233">
        <v>3</v>
      </c>
      <c r="P5233">
        <v>2648</v>
      </c>
      <c r="Q5233">
        <v>4</v>
      </c>
      <c r="R5233">
        <v>340</v>
      </c>
      <c r="S5233">
        <v>42</v>
      </c>
      <c r="T5233">
        <v>384</v>
      </c>
      <c r="U5233">
        <v>7</v>
      </c>
      <c r="V5233">
        <v>2</v>
      </c>
      <c r="W5233" s="26">
        <v>0.30143432986621321</v>
      </c>
      <c r="X5233" s="26">
        <v>202.045486767065</v>
      </c>
      <c r="Y5233" s="26">
        <v>0.38435399333024989</v>
      </c>
      <c r="Z5233" s="26">
        <v>15.588944462655094</v>
      </c>
      <c r="AA5233" s="26">
        <v>83.669646502164582</v>
      </c>
      <c r="AB5233" s="26">
        <v>119.3705158256178</v>
      </c>
      <c r="AC5233" s="26">
        <v>122.06554969587015</v>
      </c>
      <c r="AD5233" s="26">
        <v>1.6494432928828617</v>
      </c>
      <c r="AE5233" s="26">
        <v>545.07537486945205</v>
      </c>
    </row>
    <row r="5234" spans="1:31" x14ac:dyDescent="0.3">
      <c r="A5234">
        <v>2772833</v>
      </c>
      <c r="B5234">
        <v>1</v>
      </c>
      <c r="C5234" t="s">
        <v>80</v>
      </c>
      <c r="D5234" t="s">
        <v>100</v>
      </c>
      <c r="E5234" t="s">
        <v>132</v>
      </c>
      <c r="F5234" t="s">
        <v>14559</v>
      </c>
      <c r="G5234" t="s">
        <v>197</v>
      </c>
      <c r="H5234" t="s">
        <v>135</v>
      </c>
      <c r="I5234" t="s">
        <v>136</v>
      </c>
      <c r="J5234" t="s">
        <v>137</v>
      </c>
      <c r="K5234" t="s">
        <v>138</v>
      </c>
      <c r="L5234" t="s">
        <v>14560</v>
      </c>
      <c r="M5234" t="s">
        <v>14561</v>
      </c>
      <c r="N5234" s="26">
        <v>2.0833333330000001</v>
      </c>
      <c r="O5234">
        <v>0</v>
      </c>
      <c r="P5234">
        <v>2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 s="26">
        <v>0</v>
      </c>
      <c r="X5234" s="26">
        <v>1.1890842532768238</v>
      </c>
      <c r="Y5234" s="26">
        <v>0</v>
      </c>
      <c r="Z5234" s="26">
        <v>0</v>
      </c>
      <c r="AA5234" s="26">
        <v>0</v>
      </c>
      <c r="AB5234" s="26">
        <v>0</v>
      </c>
      <c r="AC5234" s="26">
        <v>0</v>
      </c>
      <c r="AD5234" s="26">
        <v>0</v>
      </c>
      <c r="AE5234" s="26">
        <v>1.1890842532768238</v>
      </c>
    </row>
    <row r="5235" spans="1:31" x14ac:dyDescent="0.3">
      <c r="A5235">
        <v>2773480</v>
      </c>
      <c r="B5235">
        <v>1</v>
      </c>
      <c r="C5235" t="s">
        <v>80</v>
      </c>
      <c r="D5235" t="s">
        <v>84</v>
      </c>
      <c r="E5235" t="s">
        <v>141</v>
      </c>
      <c r="F5235" t="s">
        <v>14562</v>
      </c>
      <c r="G5235" t="s">
        <v>344</v>
      </c>
      <c r="H5235" t="s">
        <v>135</v>
      </c>
      <c r="I5235" t="s">
        <v>136</v>
      </c>
      <c r="J5235" t="s">
        <v>137</v>
      </c>
      <c r="K5235" t="s">
        <v>138</v>
      </c>
      <c r="L5235" t="s">
        <v>14563</v>
      </c>
      <c r="M5235" t="s">
        <v>14564</v>
      </c>
      <c r="N5235" s="26">
        <v>2.0366666659999999</v>
      </c>
      <c r="O5235">
        <v>0</v>
      </c>
      <c r="P5235">
        <v>824</v>
      </c>
      <c r="Q5235">
        <v>0</v>
      </c>
      <c r="R5235">
        <v>0</v>
      </c>
      <c r="S5235">
        <v>0</v>
      </c>
      <c r="T5235">
        <v>67</v>
      </c>
      <c r="U5235">
        <v>0</v>
      </c>
      <c r="V5235">
        <v>0</v>
      </c>
      <c r="W5235" s="26">
        <v>0</v>
      </c>
      <c r="X5235" s="26">
        <v>317.65079254353162</v>
      </c>
      <c r="Y5235" s="26">
        <v>0</v>
      </c>
      <c r="Z5235" s="26">
        <v>0</v>
      </c>
      <c r="AA5235" s="26">
        <v>0</v>
      </c>
      <c r="AB5235" s="26">
        <v>145.11970787465367</v>
      </c>
      <c r="AC5235" s="26">
        <v>0</v>
      </c>
      <c r="AD5235" s="26">
        <v>0</v>
      </c>
      <c r="AE5235" s="26">
        <v>462.77050041818529</v>
      </c>
    </row>
    <row r="5236" spans="1:31" x14ac:dyDescent="0.3">
      <c r="A5236">
        <v>2773231</v>
      </c>
      <c r="B5236">
        <v>1</v>
      </c>
      <c r="C5236" t="s">
        <v>80</v>
      </c>
      <c r="D5236" t="s">
        <v>100</v>
      </c>
      <c r="E5236" t="s">
        <v>157</v>
      </c>
      <c r="F5236" t="s">
        <v>12498</v>
      </c>
      <c r="G5236" t="s">
        <v>143</v>
      </c>
      <c r="H5236" t="s">
        <v>149</v>
      </c>
      <c r="I5236" t="s">
        <v>136</v>
      </c>
      <c r="J5236" t="s">
        <v>137</v>
      </c>
      <c r="K5236" t="s">
        <v>138</v>
      </c>
      <c r="L5236" t="s">
        <v>14565</v>
      </c>
      <c r="M5236" t="s">
        <v>14566</v>
      </c>
      <c r="N5236" s="26">
        <v>0.12472222199999999</v>
      </c>
      <c r="O5236">
        <v>1</v>
      </c>
      <c r="P5236">
        <v>489</v>
      </c>
      <c r="Q5236">
        <v>28</v>
      </c>
      <c r="R5236">
        <v>128</v>
      </c>
      <c r="S5236">
        <v>11</v>
      </c>
      <c r="T5236">
        <v>105</v>
      </c>
      <c r="U5236">
        <v>0</v>
      </c>
      <c r="V5236">
        <v>0</v>
      </c>
      <c r="W5236" s="26">
        <v>0.23885489660008125</v>
      </c>
      <c r="X5236" s="26">
        <v>12.280565467942061</v>
      </c>
      <c r="Y5236" s="26">
        <v>19.843783564015894</v>
      </c>
      <c r="Z5236" s="26">
        <v>3.7926297229155339</v>
      </c>
      <c r="AA5236" s="26">
        <v>3.9981644201953435</v>
      </c>
      <c r="AB5236" s="26">
        <v>5.1556618415022823</v>
      </c>
      <c r="AC5236" s="26">
        <v>0</v>
      </c>
      <c r="AD5236" s="26">
        <v>0</v>
      </c>
      <c r="AE5236" s="26">
        <v>45.309659913171195</v>
      </c>
    </row>
    <row r="5237" spans="1:31" x14ac:dyDescent="0.3">
      <c r="A5237">
        <v>2772830</v>
      </c>
      <c r="B5237">
        <v>1</v>
      </c>
      <c r="C5237" t="s">
        <v>80</v>
      </c>
      <c r="D5237" t="s">
        <v>82</v>
      </c>
      <c r="E5237" t="s">
        <v>132</v>
      </c>
      <c r="F5237" t="s">
        <v>14567</v>
      </c>
      <c r="G5237" t="s">
        <v>307</v>
      </c>
      <c r="H5237" t="s">
        <v>135</v>
      </c>
      <c r="I5237" t="s">
        <v>136</v>
      </c>
      <c r="J5237" t="s">
        <v>137</v>
      </c>
      <c r="K5237" t="s">
        <v>138</v>
      </c>
      <c r="L5237" t="s">
        <v>14568</v>
      </c>
      <c r="M5237" t="s">
        <v>14569</v>
      </c>
      <c r="N5237" s="26">
        <v>1.304444444</v>
      </c>
      <c r="O5237">
        <v>0</v>
      </c>
      <c r="P5237">
        <v>10</v>
      </c>
      <c r="Q5237">
        <v>0</v>
      </c>
      <c r="R5237">
        <v>0</v>
      </c>
      <c r="S5237">
        <v>0</v>
      </c>
      <c r="T5237">
        <v>4</v>
      </c>
      <c r="U5237">
        <v>0</v>
      </c>
      <c r="V5237">
        <v>0</v>
      </c>
      <c r="W5237" s="26">
        <v>0</v>
      </c>
      <c r="X5237" s="26">
        <v>3.3649780744861002</v>
      </c>
      <c r="Y5237" s="26">
        <v>0</v>
      </c>
      <c r="Z5237" s="26">
        <v>0</v>
      </c>
      <c r="AA5237" s="26">
        <v>0</v>
      </c>
      <c r="AB5237" s="26">
        <v>1.0913731715462445</v>
      </c>
      <c r="AC5237" s="26">
        <v>0</v>
      </c>
      <c r="AD5237" s="26">
        <v>0</v>
      </c>
      <c r="AE5237" s="26">
        <v>4.4563512460323444</v>
      </c>
    </row>
    <row r="5238" spans="1:31" x14ac:dyDescent="0.3">
      <c r="A5238">
        <v>2772853</v>
      </c>
      <c r="B5238">
        <v>1</v>
      </c>
      <c r="C5238" t="s">
        <v>81</v>
      </c>
      <c r="D5238" t="s">
        <v>123</v>
      </c>
      <c r="E5238" t="s">
        <v>146</v>
      </c>
      <c r="F5238" t="s">
        <v>14570</v>
      </c>
      <c r="G5238" t="s">
        <v>159</v>
      </c>
      <c r="H5238" t="s">
        <v>149</v>
      </c>
      <c r="I5238" t="s">
        <v>136</v>
      </c>
      <c r="J5238" t="s">
        <v>137</v>
      </c>
      <c r="K5238" t="s">
        <v>138</v>
      </c>
      <c r="L5238" t="s">
        <v>14571</v>
      </c>
      <c r="M5238" t="s">
        <v>12465</v>
      </c>
      <c r="N5238" s="26">
        <v>1.4286111109999999</v>
      </c>
      <c r="O5238">
        <v>0</v>
      </c>
      <c r="P5238">
        <v>2</v>
      </c>
      <c r="Q5238">
        <v>0</v>
      </c>
      <c r="R5238">
        <v>26</v>
      </c>
      <c r="S5238">
        <v>2</v>
      </c>
      <c r="T5238">
        <v>7</v>
      </c>
      <c r="U5238">
        <v>5</v>
      </c>
      <c r="V5238">
        <v>0</v>
      </c>
      <c r="W5238" s="26">
        <v>0</v>
      </c>
      <c r="X5238" s="26">
        <v>0</v>
      </c>
      <c r="Y5238" s="26">
        <v>0</v>
      </c>
      <c r="Z5238" s="26">
        <v>1.4150039605926685</v>
      </c>
      <c r="AA5238" s="26">
        <v>45.657701915890151</v>
      </c>
      <c r="AB5238" s="26">
        <v>11.863318722721967</v>
      </c>
      <c r="AC5238" s="26">
        <v>497.72255265620083</v>
      </c>
      <c r="AD5238" s="26">
        <v>0</v>
      </c>
      <c r="AE5238" s="26">
        <v>556.65857725540559</v>
      </c>
    </row>
    <row r="5239" spans="1:31" x14ac:dyDescent="0.3">
      <c r="A5239">
        <v>2773065</v>
      </c>
      <c r="B5239">
        <v>1</v>
      </c>
      <c r="C5239" t="s">
        <v>81</v>
      </c>
      <c r="D5239" t="s">
        <v>115</v>
      </c>
      <c r="E5239" t="s">
        <v>157</v>
      </c>
      <c r="F5239" t="s">
        <v>14572</v>
      </c>
      <c r="G5239" t="s">
        <v>159</v>
      </c>
      <c r="H5239" t="s">
        <v>149</v>
      </c>
      <c r="I5239" t="s">
        <v>136</v>
      </c>
      <c r="J5239" t="s">
        <v>137</v>
      </c>
      <c r="K5239" t="s">
        <v>138</v>
      </c>
      <c r="L5239" t="s">
        <v>14573</v>
      </c>
      <c r="M5239" t="s">
        <v>14574</v>
      </c>
      <c r="N5239" s="26">
        <v>0.165833333</v>
      </c>
      <c r="O5239">
        <v>8</v>
      </c>
      <c r="P5239">
        <v>4622</v>
      </c>
      <c r="Q5239">
        <v>2</v>
      </c>
      <c r="R5239">
        <v>202</v>
      </c>
      <c r="S5239">
        <v>8</v>
      </c>
      <c r="T5239">
        <v>451</v>
      </c>
      <c r="U5239">
        <v>3</v>
      </c>
      <c r="V5239">
        <v>0</v>
      </c>
      <c r="W5239" s="26">
        <v>0.28138405245333331</v>
      </c>
      <c r="X5239" s="26">
        <v>58.726645234899188</v>
      </c>
      <c r="Y5239" s="26">
        <v>0.96388299259650756</v>
      </c>
      <c r="Z5239" s="26">
        <v>3.0988308829104136</v>
      </c>
      <c r="AA5239" s="26">
        <v>10.532142931324559</v>
      </c>
      <c r="AB5239" s="26">
        <v>26.095208328972962</v>
      </c>
      <c r="AC5239" s="26">
        <v>21.759046590395961</v>
      </c>
      <c r="AD5239" s="26">
        <v>0</v>
      </c>
      <c r="AE5239" s="26">
        <v>121.45714101355293</v>
      </c>
    </row>
    <row r="5240" spans="1:31" x14ac:dyDescent="0.3">
      <c r="A5240">
        <v>2773251</v>
      </c>
      <c r="B5240">
        <v>1</v>
      </c>
      <c r="C5240" t="s">
        <v>80</v>
      </c>
      <c r="D5240" t="s">
        <v>82</v>
      </c>
      <c r="E5240" t="s">
        <v>132</v>
      </c>
      <c r="F5240" t="s">
        <v>14575</v>
      </c>
      <c r="G5240" t="s">
        <v>134</v>
      </c>
      <c r="H5240" t="s">
        <v>135</v>
      </c>
      <c r="I5240" t="s">
        <v>136</v>
      </c>
      <c r="J5240" t="s">
        <v>137</v>
      </c>
      <c r="K5240" t="s">
        <v>138</v>
      </c>
      <c r="L5240" t="s">
        <v>14576</v>
      </c>
      <c r="M5240" t="s">
        <v>14577</v>
      </c>
      <c r="N5240" s="26">
        <v>8.0347222219999992</v>
      </c>
      <c r="O5240">
        <v>0</v>
      </c>
      <c r="P5240">
        <v>9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 s="26">
        <v>0</v>
      </c>
      <c r="X5240" s="26">
        <v>13.640058295701749</v>
      </c>
      <c r="Y5240" s="26">
        <v>0</v>
      </c>
      <c r="Z5240" s="26">
        <v>0</v>
      </c>
      <c r="AA5240" s="26">
        <v>0</v>
      </c>
      <c r="AB5240" s="26">
        <v>0</v>
      </c>
      <c r="AC5240" s="26">
        <v>0</v>
      </c>
      <c r="AD5240" s="26">
        <v>0</v>
      </c>
      <c r="AE5240" s="26">
        <v>13.640058295701749</v>
      </c>
    </row>
    <row r="5241" spans="1:31" x14ac:dyDescent="0.3">
      <c r="A5241">
        <v>2773394</v>
      </c>
      <c r="B5241">
        <v>1</v>
      </c>
      <c r="C5241" t="s">
        <v>81</v>
      </c>
      <c r="D5241" t="s">
        <v>115</v>
      </c>
      <c r="E5241" t="s">
        <v>146</v>
      </c>
      <c r="F5241" t="s">
        <v>14578</v>
      </c>
      <c r="G5241" t="s">
        <v>154</v>
      </c>
      <c r="H5241" t="s">
        <v>149</v>
      </c>
      <c r="I5241" t="s">
        <v>136</v>
      </c>
      <c r="J5241" t="s">
        <v>137</v>
      </c>
      <c r="K5241" t="s">
        <v>138</v>
      </c>
      <c r="L5241" t="s">
        <v>14579</v>
      </c>
      <c r="M5241" t="s">
        <v>14580</v>
      </c>
      <c r="N5241" s="26">
        <v>0.71583333299999996</v>
      </c>
      <c r="O5241">
        <v>0</v>
      </c>
      <c r="P5241">
        <v>52</v>
      </c>
      <c r="Q5241">
        <v>0</v>
      </c>
      <c r="R5241">
        <v>14</v>
      </c>
      <c r="S5241">
        <v>0</v>
      </c>
      <c r="T5241">
        <v>1</v>
      </c>
      <c r="U5241">
        <v>0</v>
      </c>
      <c r="V5241">
        <v>0</v>
      </c>
      <c r="W5241" s="26">
        <v>0</v>
      </c>
      <c r="X5241" s="26">
        <v>1.0744932477721065</v>
      </c>
      <c r="Y5241" s="26">
        <v>0</v>
      </c>
      <c r="Z5241" s="26">
        <v>0.25904471850666666</v>
      </c>
      <c r="AA5241" s="26">
        <v>0</v>
      </c>
      <c r="AB5241" s="26">
        <v>0</v>
      </c>
      <c r="AC5241" s="26">
        <v>0</v>
      </c>
      <c r="AD5241" s="26">
        <v>0</v>
      </c>
      <c r="AE5241" s="26">
        <v>1.3335379662787732</v>
      </c>
    </row>
    <row r="5242" spans="1:31" x14ac:dyDescent="0.3">
      <c r="A5242">
        <v>2773357</v>
      </c>
      <c r="B5242">
        <v>1</v>
      </c>
      <c r="C5242" t="s">
        <v>80</v>
      </c>
      <c r="D5242" t="s">
        <v>82</v>
      </c>
      <c r="E5242" t="s">
        <v>132</v>
      </c>
      <c r="F5242" t="s">
        <v>14581</v>
      </c>
      <c r="G5242" t="s">
        <v>134</v>
      </c>
      <c r="H5242" t="s">
        <v>135</v>
      </c>
      <c r="I5242" t="s">
        <v>136</v>
      </c>
      <c r="J5242" t="s">
        <v>137</v>
      </c>
      <c r="K5242" t="s">
        <v>138</v>
      </c>
      <c r="L5242" t="s">
        <v>14582</v>
      </c>
      <c r="M5242" t="s">
        <v>14583</v>
      </c>
      <c r="N5242" s="26">
        <v>2.239166666</v>
      </c>
      <c r="O5242">
        <v>0</v>
      </c>
      <c r="P5242">
        <v>1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 s="26">
        <v>0</v>
      </c>
      <c r="X5242" s="26">
        <v>0</v>
      </c>
      <c r="Y5242" s="26">
        <v>0</v>
      </c>
      <c r="Z5242" s="26">
        <v>0</v>
      </c>
      <c r="AA5242" s="26">
        <v>0</v>
      </c>
      <c r="AB5242" s="26">
        <v>0</v>
      </c>
      <c r="AC5242" s="26">
        <v>0</v>
      </c>
      <c r="AD5242" s="26">
        <v>0</v>
      </c>
      <c r="AE5242" s="26">
        <v>0</v>
      </c>
    </row>
    <row r="5243" spans="1:31" x14ac:dyDescent="0.3">
      <c r="A5243">
        <v>2772816</v>
      </c>
      <c r="B5243">
        <v>1</v>
      </c>
      <c r="C5243" t="s">
        <v>81</v>
      </c>
      <c r="D5243" t="s">
        <v>127</v>
      </c>
      <c r="E5243" t="s">
        <v>152</v>
      </c>
      <c r="F5243" t="s">
        <v>4373</v>
      </c>
      <c r="G5243" t="s">
        <v>628</v>
      </c>
      <c r="H5243" t="s">
        <v>149</v>
      </c>
      <c r="I5243" t="s">
        <v>136</v>
      </c>
      <c r="J5243" t="s">
        <v>137</v>
      </c>
      <c r="K5243" t="s">
        <v>187</v>
      </c>
      <c r="L5243" t="s">
        <v>14584</v>
      </c>
      <c r="M5243" t="s">
        <v>14585</v>
      </c>
      <c r="N5243" s="26">
        <v>5.0972222220000001</v>
      </c>
      <c r="O5243">
        <v>6</v>
      </c>
      <c r="P5243">
        <v>12</v>
      </c>
      <c r="Q5243">
        <v>191</v>
      </c>
      <c r="R5243">
        <v>121</v>
      </c>
      <c r="S5243">
        <v>15</v>
      </c>
      <c r="T5243">
        <v>8</v>
      </c>
      <c r="U5243">
        <v>0</v>
      </c>
      <c r="V5243">
        <v>0</v>
      </c>
      <c r="W5243" s="26">
        <v>10.518439053087903</v>
      </c>
      <c r="X5243" s="26">
        <v>0</v>
      </c>
      <c r="Y5243" s="26">
        <v>186.90686904407025</v>
      </c>
      <c r="Z5243" s="26">
        <v>50.844248461514709</v>
      </c>
      <c r="AA5243" s="26">
        <v>393.34028127901496</v>
      </c>
      <c r="AB5243" s="26">
        <v>5.9356854432729627</v>
      </c>
      <c r="AC5243" s="26">
        <v>0</v>
      </c>
      <c r="AD5243" s="26">
        <v>0</v>
      </c>
      <c r="AE5243" s="26">
        <v>647.54552328096077</v>
      </c>
    </row>
    <row r="5244" spans="1:31" x14ac:dyDescent="0.3">
      <c r="A5244">
        <v>2772810</v>
      </c>
      <c r="B5244">
        <v>1</v>
      </c>
      <c r="C5244" t="s">
        <v>80</v>
      </c>
      <c r="D5244" t="s">
        <v>97</v>
      </c>
      <c r="E5244" t="s">
        <v>132</v>
      </c>
      <c r="F5244" t="s">
        <v>14586</v>
      </c>
      <c r="G5244" t="s">
        <v>197</v>
      </c>
      <c r="H5244" t="s">
        <v>135</v>
      </c>
      <c r="I5244" t="s">
        <v>136</v>
      </c>
      <c r="J5244" t="s">
        <v>137</v>
      </c>
      <c r="K5244" t="s">
        <v>138</v>
      </c>
      <c r="L5244" t="s">
        <v>14587</v>
      </c>
      <c r="M5244" t="s">
        <v>14588</v>
      </c>
      <c r="N5244" s="26">
        <v>5.0724999999999998</v>
      </c>
      <c r="O5244">
        <v>0</v>
      </c>
      <c r="P5244">
        <v>4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 s="26">
        <v>0</v>
      </c>
      <c r="X5244" s="26">
        <v>6.5839548449432588</v>
      </c>
      <c r="Y5244" s="26">
        <v>0</v>
      </c>
      <c r="Z5244" s="26">
        <v>0</v>
      </c>
      <c r="AA5244" s="26">
        <v>0</v>
      </c>
      <c r="AB5244" s="26">
        <v>0</v>
      </c>
      <c r="AC5244" s="26">
        <v>0</v>
      </c>
      <c r="AD5244" s="26">
        <v>0</v>
      </c>
      <c r="AE5244" s="26">
        <v>6.5839548449432588</v>
      </c>
    </row>
    <row r="5245" spans="1:31" x14ac:dyDescent="0.3">
      <c r="A5245">
        <v>2773128</v>
      </c>
      <c r="B5245">
        <v>1</v>
      </c>
      <c r="C5245" t="s">
        <v>80</v>
      </c>
      <c r="D5245" t="s">
        <v>91</v>
      </c>
      <c r="E5245" t="s">
        <v>157</v>
      </c>
      <c r="F5245" t="s">
        <v>13854</v>
      </c>
      <c r="G5245" t="s">
        <v>186</v>
      </c>
      <c r="H5245" t="s">
        <v>149</v>
      </c>
      <c r="I5245" t="s">
        <v>136</v>
      </c>
      <c r="J5245" t="s">
        <v>137</v>
      </c>
      <c r="K5245" t="s">
        <v>187</v>
      </c>
      <c r="L5245" t="s">
        <v>14589</v>
      </c>
      <c r="M5245" t="s">
        <v>14590</v>
      </c>
      <c r="N5245" s="26">
        <v>0.70861111099999996</v>
      </c>
      <c r="O5245">
        <v>29</v>
      </c>
      <c r="P5245">
        <v>1493</v>
      </c>
      <c r="Q5245">
        <v>57</v>
      </c>
      <c r="R5245">
        <v>136</v>
      </c>
      <c r="S5245">
        <v>30</v>
      </c>
      <c r="T5245">
        <v>234</v>
      </c>
      <c r="U5245">
        <v>5</v>
      </c>
      <c r="V5245">
        <v>1</v>
      </c>
      <c r="W5245" s="26">
        <v>7.186813523306939</v>
      </c>
      <c r="X5245" s="26">
        <v>260.78185070932182</v>
      </c>
      <c r="Y5245" s="26">
        <v>24.871823562819674</v>
      </c>
      <c r="Z5245" s="26">
        <v>11.756742707349478</v>
      </c>
      <c r="AA5245" s="26">
        <v>128.0620898972372</v>
      </c>
      <c r="AB5245" s="26">
        <v>118.00631913366922</v>
      </c>
      <c r="AC5245" s="26">
        <v>115.54413310608547</v>
      </c>
      <c r="AD5245" s="26">
        <v>63.52995887974771</v>
      </c>
      <c r="AE5245" s="26">
        <v>729.73973151953749</v>
      </c>
    </row>
    <row r="5246" spans="1:31" x14ac:dyDescent="0.3">
      <c r="A5246">
        <v>2772750</v>
      </c>
      <c r="B5246">
        <v>1</v>
      </c>
      <c r="C5246" t="s">
        <v>81</v>
      </c>
      <c r="D5246" t="s">
        <v>118</v>
      </c>
      <c r="E5246" t="s">
        <v>170</v>
      </c>
      <c r="F5246" t="s">
        <v>7791</v>
      </c>
      <c r="G5246" t="s">
        <v>204</v>
      </c>
      <c r="H5246" t="s">
        <v>135</v>
      </c>
      <c r="I5246" t="s">
        <v>136</v>
      </c>
      <c r="J5246" t="s">
        <v>137</v>
      </c>
      <c r="K5246" t="s">
        <v>138</v>
      </c>
      <c r="L5246" t="s">
        <v>14591</v>
      </c>
      <c r="M5246" t="s">
        <v>14592</v>
      </c>
      <c r="N5246" s="26">
        <v>2.1150000000000002</v>
      </c>
      <c r="O5246">
        <v>0</v>
      </c>
      <c r="P5246">
        <v>31</v>
      </c>
      <c r="Q5246">
        <v>0</v>
      </c>
      <c r="R5246">
        <v>1</v>
      </c>
      <c r="S5246">
        <v>0</v>
      </c>
      <c r="T5246">
        <v>4</v>
      </c>
      <c r="U5246">
        <v>0</v>
      </c>
      <c r="V5246">
        <v>0</v>
      </c>
      <c r="W5246" s="26">
        <v>0</v>
      </c>
      <c r="X5246" s="26">
        <v>12.68635059636313</v>
      </c>
      <c r="Y5246" s="26">
        <v>0</v>
      </c>
      <c r="Z5246" s="26">
        <v>6.7102911238436977</v>
      </c>
      <c r="AA5246" s="26">
        <v>0</v>
      </c>
      <c r="AB5246" s="26">
        <v>9.8637015153510338E-2</v>
      </c>
      <c r="AC5246" s="26">
        <v>0</v>
      </c>
      <c r="AD5246" s="26">
        <v>0</v>
      </c>
      <c r="AE5246" s="26">
        <v>19.495278735360341</v>
      </c>
    </row>
    <row r="5247" spans="1:31" x14ac:dyDescent="0.3">
      <c r="A5247">
        <v>2773314</v>
      </c>
      <c r="B5247">
        <v>1</v>
      </c>
      <c r="C5247" t="s">
        <v>80</v>
      </c>
      <c r="D5247" t="s">
        <v>94</v>
      </c>
      <c r="E5247" t="s">
        <v>146</v>
      </c>
      <c r="F5247" t="s">
        <v>14593</v>
      </c>
      <c r="G5247" t="s">
        <v>148</v>
      </c>
      <c r="H5247" t="s">
        <v>149</v>
      </c>
      <c r="I5247" t="s">
        <v>136</v>
      </c>
      <c r="J5247" t="s">
        <v>137</v>
      </c>
      <c r="K5247" t="s">
        <v>138</v>
      </c>
      <c r="L5247" t="s">
        <v>14324</v>
      </c>
      <c r="M5247" t="s">
        <v>14594</v>
      </c>
      <c r="N5247" s="26">
        <v>1.365555555</v>
      </c>
      <c r="O5247">
        <v>0</v>
      </c>
      <c r="P5247">
        <v>95</v>
      </c>
      <c r="Q5247">
        <v>0</v>
      </c>
      <c r="R5247">
        <v>14</v>
      </c>
      <c r="S5247">
        <v>0</v>
      </c>
      <c r="T5247">
        <v>26</v>
      </c>
      <c r="U5247">
        <v>0</v>
      </c>
      <c r="V5247">
        <v>0</v>
      </c>
      <c r="W5247" s="26">
        <v>0</v>
      </c>
      <c r="X5247" s="26">
        <v>27.717625698299553</v>
      </c>
      <c r="Y5247" s="26">
        <v>0</v>
      </c>
      <c r="Z5247" s="26">
        <v>0</v>
      </c>
      <c r="AA5247" s="26">
        <v>0</v>
      </c>
      <c r="AB5247" s="26">
        <v>9.3402831013049621</v>
      </c>
      <c r="AC5247" s="26">
        <v>0</v>
      </c>
      <c r="AD5247" s="26">
        <v>0</v>
      </c>
      <c r="AE5247" s="26">
        <v>37.057908799604519</v>
      </c>
    </row>
    <row r="5248" spans="1:31" x14ac:dyDescent="0.3">
      <c r="A5248">
        <v>2773122</v>
      </c>
      <c r="B5248">
        <v>1</v>
      </c>
      <c r="C5248" t="s">
        <v>80</v>
      </c>
      <c r="D5248" t="s">
        <v>94</v>
      </c>
      <c r="E5248" t="s">
        <v>132</v>
      </c>
      <c r="F5248" t="s">
        <v>14595</v>
      </c>
      <c r="G5248" t="s">
        <v>134</v>
      </c>
      <c r="H5248" t="s">
        <v>135</v>
      </c>
      <c r="I5248" t="s">
        <v>136</v>
      </c>
      <c r="J5248" t="s">
        <v>137</v>
      </c>
      <c r="K5248" t="s">
        <v>138</v>
      </c>
      <c r="L5248" t="s">
        <v>14596</v>
      </c>
      <c r="M5248" t="s">
        <v>14597</v>
      </c>
      <c r="N5248" s="26">
        <v>2.1427777770000001</v>
      </c>
      <c r="O5248">
        <v>0</v>
      </c>
      <c r="P5248">
        <v>11</v>
      </c>
      <c r="Q5248">
        <v>0</v>
      </c>
      <c r="R5248">
        <v>0</v>
      </c>
      <c r="S5248">
        <v>0</v>
      </c>
      <c r="T5248">
        <v>1</v>
      </c>
      <c r="U5248">
        <v>0</v>
      </c>
      <c r="V5248">
        <v>0</v>
      </c>
      <c r="W5248" s="26">
        <v>0</v>
      </c>
      <c r="X5248" s="26">
        <v>4.9256167880620998</v>
      </c>
      <c r="Y5248" s="26">
        <v>0</v>
      </c>
      <c r="Z5248" s="26">
        <v>0</v>
      </c>
      <c r="AA5248" s="26">
        <v>0</v>
      </c>
      <c r="AB5248" s="26">
        <v>12.500036025469871</v>
      </c>
      <c r="AC5248" s="26">
        <v>0</v>
      </c>
      <c r="AD5248" s="26">
        <v>0</v>
      </c>
      <c r="AE5248" s="26">
        <v>17.425652813531972</v>
      </c>
    </row>
    <row r="5249" spans="1:31" x14ac:dyDescent="0.3">
      <c r="A5249">
        <v>2773268</v>
      </c>
      <c r="B5249">
        <v>1</v>
      </c>
      <c r="C5249" t="s">
        <v>81</v>
      </c>
      <c r="D5249" t="s">
        <v>126</v>
      </c>
      <c r="E5249" t="s">
        <v>146</v>
      </c>
      <c r="F5249" t="s">
        <v>14598</v>
      </c>
      <c r="G5249" t="s">
        <v>148</v>
      </c>
      <c r="H5249" t="s">
        <v>149</v>
      </c>
      <c r="I5249" t="s">
        <v>136</v>
      </c>
      <c r="J5249" t="s">
        <v>137</v>
      </c>
      <c r="K5249" t="s">
        <v>138</v>
      </c>
      <c r="L5249" t="s">
        <v>14599</v>
      </c>
      <c r="M5249" t="s">
        <v>14600</v>
      </c>
      <c r="N5249" s="26">
        <v>1.179444444</v>
      </c>
      <c r="O5249">
        <v>1</v>
      </c>
      <c r="P5249">
        <v>17</v>
      </c>
      <c r="Q5249">
        <v>7</v>
      </c>
      <c r="R5249">
        <v>3</v>
      </c>
      <c r="S5249">
        <v>0</v>
      </c>
      <c r="T5249">
        <v>1</v>
      </c>
      <c r="U5249">
        <v>0</v>
      </c>
      <c r="V5249">
        <v>0</v>
      </c>
      <c r="W5249" s="26">
        <v>0.31097700303999998</v>
      </c>
      <c r="X5249" s="26">
        <v>1.6239635354192761</v>
      </c>
      <c r="Y5249" s="26">
        <v>27.679579687791389</v>
      </c>
      <c r="Z5249" s="26">
        <v>0.42380996911359159</v>
      </c>
      <c r="AA5249" s="26">
        <v>0</v>
      </c>
      <c r="AB5249" s="26">
        <v>1.4747538663639181</v>
      </c>
      <c r="AC5249" s="26">
        <v>0</v>
      </c>
      <c r="AD5249" s="26">
        <v>0</v>
      </c>
      <c r="AE5249" s="26">
        <v>31.513084061728176</v>
      </c>
    </row>
    <row r="5250" spans="1:31" x14ac:dyDescent="0.3">
      <c r="A5250">
        <v>2773274</v>
      </c>
      <c r="B5250">
        <v>1</v>
      </c>
      <c r="C5250" t="s">
        <v>80</v>
      </c>
      <c r="D5250" t="s">
        <v>82</v>
      </c>
      <c r="E5250" t="s">
        <v>132</v>
      </c>
      <c r="F5250" t="s">
        <v>14601</v>
      </c>
      <c r="G5250" t="s">
        <v>134</v>
      </c>
      <c r="H5250" t="s">
        <v>135</v>
      </c>
      <c r="I5250" t="s">
        <v>136</v>
      </c>
      <c r="J5250" t="s">
        <v>137</v>
      </c>
      <c r="K5250" t="s">
        <v>138</v>
      </c>
      <c r="L5250" t="s">
        <v>14602</v>
      </c>
      <c r="M5250" t="s">
        <v>14603</v>
      </c>
      <c r="N5250" s="26">
        <v>1.413888888</v>
      </c>
      <c r="O5250">
        <v>0</v>
      </c>
      <c r="P5250">
        <v>1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 s="26">
        <v>0</v>
      </c>
      <c r="X5250" s="26">
        <v>1.2632973940095478</v>
      </c>
      <c r="Y5250" s="26">
        <v>0</v>
      </c>
      <c r="Z5250" s="26">
        <v>0</v>
      </c>
      <c r="AA5250" s="26">
        <v>0</v>
      </c>
      <c r="AB5250" s="26">
        <v>0</v>
      </c>
      <c r="AC5250" s="26">
        <v>0</v>
      </c>
      <c r="AD5250" s="26">
        <v>0</v>
      </c>
      <c r="AE5250" s="26">
        <v>1.2632973940095478</v>
      </c>
    </row>
    <row r="5251" spans="1:31" x14ac:dyDescent="0.3">
      <c r="A5251">
        <v>2773377</v>
      </c>
      <c r="B5251">
        <v>1</v>
      </c>
      <c r="C5251" t="s">
        <v>81</v>
      </c>
      <c r="D5251" t="s">
        <v>120</v>
      </c>
      <c r="E5251" t="s">
        <v>157</v>
      </c>
      <c r="F5251" t="s">
        <v>5584</v>
      </c>
      <c r="G5251" t="s">
        <v>159</v>
      </c>
      <c r="H5251" t="s">
        <v>149</v>
      </c>
      <c r="I5251" t="s">
        <v>136</v>
      </c>
      <c r="J5251" t="s">
        <v>137</v>
      </c>
      <c r="K5251" t="s">
        <v>138</v>
      </c>
      <c r="L5251" t="s">
        <v>14604</v>
      </c>
      <c r="M5251" t="s">
        <v>14605</v>
      </c>
      <c r="N5251" s="26">
        <v>0.35277777700000001</v>
      </c>
      <c r="O5251">
        <v>5</v>
      </c>
      <c r="P5251">
        <v>883</v>
      </c>
      <c r="Q5251">
        <v>291</v>
      </c>
      <c r="R5251">
        <v>94</v>
      </c>
      <c r="S5251">
        <v>23</v>
      </c>
      <c r="T5251">
        <v>112</v>
      </c>
      <c r="U5251">
        <v>4</v>
      </c>
      <c r="V5251">
        <v>0</v>
      </c>
      <c r="W5251" s="26">
        <v>4.6426762906843617</v>
      </c>
      <c r="X5251" s="26">
        <v>70.97067219273012</v>
      </c>
      <c r="Y5251" s="26">
        <v>334.12476809349806</v>
      </c>
      <c r="Z5251" s="26">
        <v>4.0732465247575567</v>
      </c>
      <c r="AA5251" s="26">
        <v>502.10015913305773</v>
      </c>
      <c r="AB5251" s="26">
        <v>16.008797748728583</v>
      </c>
      <c r="AC5251" s="26">
        <v>116.4348284970492</v>
      </c>
      <c r="AD5251" s="26">
        <v>0</v>
      </c>
      <c r="AE5251" s="26">
        <v>1048.3551484805057</v>
      </c>
    </row>
    <row r="5252" spans="1:31" x14ac:dyDescent="0.3">
      <c r="A5252">
        <v>2772936</v>
      </c>
      <c r="B5252">
        <v>1</v>
      </c>
      <c r="C5252" t="s">
        <v>80</v>
      </c>
      <c r="D5252" t="s">
        <v>100</v>
      </c>
      <c r="E5252" t="s">
        <v>157</v>
      </c>
      <c r="F5252" t="s">
        <v>14606</v>
      </c>
      <c r="G5252" t="s">
        <v>159</v>
      </c>
      <c r="H5252" t="s">
        <v>149</v>
      </c>
      <c r="I5252" t="s">
        <v>136</v>
      </c>
      <c r="J5252" t="s">
        <v>137</v>
      </c>
      <c r="K5252" t="s">
        <v>138</v>
      </c>
      <c r="L5252" t="s">
        <v>14607</v>
      </c>
      <c r="M5252" t="s">
        <v>14608</v>
      </c>
      <c r="N5252" s="26">
        <v>8.3055555000000003E-2</v>
      </c>
      <c r="O5252">
        <v>0</v>
      </c>
      <c r="P5252">
        <v>105</v>
      </c>
      <c r="Q5252">
        <v>3</v>
      </c>
      <c r="R5252">
        <v>20</v>
      </c>
      <c r="S5252">
        <v>18</v>
      </c>
      <c r="T5252">
        <v>117</v>
      </c>
      <c r="U5252">
        <v>1</v>
      </c>
      <c r="V5252">
        <v>0</v>
      </c>
      <c r="W5252" s="26">
        <v>0</v>
      </c>
      <c r="X5252" s="26">
        <v>3.6644308913530157</v>
      </c>
      <c r="Y5252" s="26">
        <v>0.70124060106375019</v>
      </c>
      <c r="Z5252" s="26">
        <v>0.4002827469344632</v>
      </c>
      <c r="AA5252" s="26">
        <v>29.415062044471465</v>
      </c>
      <c r="AB5252" s="26">
        <v>35.062057191569956</v>
      </c>
      <c r="AC5252" s="26">
        <v>6.6663707120670646</v>
      </c>
      <c r="AD5252" s="26">
        <v>0</v>
      </c>
      <c r="AE5252" s="26">
        <v>75.909444187459712</v>
      </c>
    </row>
    <row r="5253" spans="1:31" x14ac:dyDescent="0.3">
      <c r="A5253">
        <v>2773477</v>
      </c>
      <c r="B5253">
        <v>1</v>
      </c>
      <c r="C5253" t="s">
        <v>81</v>
      </c>
      <c r="D5253" t="s">
        <v>118</v>
      </c>
      <c r="E5253" t="s">
        <v>170</v>
      </c>
      <c r="F5253" t="s">
        <v>14609</v>
      </c>
      <c r="G5253" t="s">
        <v>143</v>
      </c>
      <c r="H5253" t="s">
        <v>135</v>
      </c>
      <c r="I5253" t="s">
        <v>136</v>
      </c>
      <c r="J5253" t="s">
        <v>137</v>
      </c>
      <c r="K5253" t="s">
        <v>138</v>
      </c>
      <c r="L5253" t="s">
        <v>14610</v>
      </c>
      <c r="M5253" t="s">
        <v>14611</v>
      </c>
      <c r="N5253" s="26">
        <v>0.944722222</v>
      </c>
      <c r="O5253">
        <v>0</v>
      </c>
      <c r="P5253">
        <v>18</v>
      </c>
      <c r="Q5253">
        <v>0</v>
      </c>
      <c r="R5253">
        <v>0</v>
      </c>
      <c r="S5253">
        <v>0</v>
      </c>
      <c r="T5253">
        <v>1</v>
      </c>
      <c r="U5253">
        <v>0</v>
      </c>
      <c r="V5253">
        <v>0</v>
      </c>
      <c r="W5253" s="26">
        <v>0</v>
      </c>
      <c r="X5253" s="26">
        <v>0.2184006518188889</v>
      </c>
      <c r="Y5253" s="26">
        <v>0</v>
      </c>
      <c r="Z5253" s="26">
        <v>0</v>
      </c>
      <c r="AA5253" s="26">
        <v>0</v>
      </c>
      <c r="AB5253" s="26">
        <v>0.85499626032277765</v>
      </c>
      <c r="AC5253" s="26">
        <v>0</v>
      </c>
      <c r="AD5253" s="26">
        <v>0</v>
      </c>
      <c r="AE5253" s="26">
        <v>1.0733969121416664</v>
      </c>
    </row>
    <row r="5254" spans="1:31" x14ac:dyDescent="0.3">
      <c r="A5254">
        <v>2772690</v>
      </c>
      <c r="B5254">
        <v>1</v>
      </c>
      <c r="C5254" t="s">
        <v>80</v>
      </c>
      <c r="D5254" t="s">
        <v>94</v>
      </c>
      <c r="E5254" t="s">
        <v>132</v>
      </c>
      <c r="F5254" t="s">
        <v>6153</v>
      </c>
      <c r="G5254" t="s">
        <v>307</v>
      </c>
      <c r="H5254" t="s">
        <v>135</v>
      </c>
      <c r="I5254" t="s">
        <v>136</v>
      </c>
      <c r="J5254" t="s">
        <v>137</v>
      </c>
      <c r="K5254" t="s">
        <v>138</v>
      </c>
      <c r="L5254" t="s">
        <v>14612</v>
      </c>
      <c r="M5254" t="s">
        <v>14613</v>
      </c>
      <c r="N5254" s="26">
        <v>0.93527777700000003</v>
      </c>
      <c r="O5254">
        <v>0</v>
      </c>
      <c r="P5254">
        <v>11</v>
      </c>
      <c r="Q5254">
        <v>0</v>
      </c>
      <c r="R5254">
        <v>0</v>
      </c>
      <c r="S5254">
        <v>0</v>
      </c>
      <c r="T5254">
        <v>2</v>
      </c>
      <c r="U5254">
        <v>0</v>
      </c>
      <c r="V5254">
        <v>0</v>
      </c>
      <c r="W5254" s="26">
        <v>0</v>
      </c>
      <c r="X5254" s="26">
        <v>1.9045431430566546</v>
      </c>
      <c r="Y5254" s="26">
        <v>0</v>
      </c>
      <c r="Z5254" s="26">
        <v>0</v>
      </c>
      <c r="AA5254" s="26">
        <v>0</v>
      </c>
      <c r="AB5254" s="26">
        <v>1.4513205322815923</v>
      </c>
      <c r="AC5254" s="26">
        <v>0</v>
      </c>
      <c r="AD5254" s="26">
        <v>0</v>
      </c>
      <c r="AE5254" s="26">
        <v>3.3558636753382469</v>
      </c>
    </row>
    <row r="5255" spans="1:31" x14ac:dyDescent="0.3">
      <c r="A5255">
        <v>2773517</v>
      </c>
      <c r="B5255">
        <v>1</v>
      </c>
      <c r="C5255" t="s">
        <v>80</v>
      </c>
      <c r="D5255" t="s">
        <v>99</v>
      </c>
      <c r="E5255" t="s">
        <v>157</v>
      </c>
      <c r="F5255" t="s">
        <v>14614</v>
      </c>
      <c r="G5255" t="s">
        <v>159</v>
      </c>
      <c r="H5255" t="s">
        <v>149</v>
      </c>
      <c r="I5255" t="s">
        <v>136</v>
      </c>
      <c r="J5255" t="s">
        <v>137</v>
      </c>
      <c r="K5255" t="s">
        <v>138</v>
      </c>
      <c r="L5255" t="s">
        <v>14615</v>
      </c>
      <c r="M5255" t="s">
        <v>14616</v>
      </c>
      <c r="N5255" s="26">
        <v>0.39944444400000001</v>
      </c>
      <c r="O5255">
        <v>4</v>
      </c>
      <c r="P5255">
        <v>7375</v>
      </c>
      <c r="Q5255">
        <v>1</v>
      </c>
      <c r="R5255">
        <v>115</v>
      </c>
      <c r="S5255">
        <v>22</v>
      </c>
      <c r="T5255">
        <v>818</v>
      </c>
      <c r="U5255">
        <v>1</v>
      </c>
      <c r="V5255">
        <v>4</v>
      </c>
      <c r="W5255" s="26">
        <v>5.0851717063543971</v>
      </c>
      <c r="X5255" s="26">
        <v>400.88222217964488</v>
      </c>
      <c r="Y5255" s="26">
        <v>0.1212183699911111</v>
      </c>
      <c r="Z5255" s="26">
        <v>6.3376130881865809</v>
      </c>
      <c r="AA5255" s="26">
        <v>139.0661282802412</v>
      </c>
      <c r="AB5255" s="26">
        <v>160.04662296593773</v>
      </c>
      <c r="AC5255" s="26">
        <v>20.175076734870114</v>
      </c>
      <c r="AD5255" s="26">
        <v>0.60437030177332729</v>
      </c>
      <c r="AE5255" s="26">
        <v>732.31842362699922</v>
      </c>
    </row>
    <row r="5256" spans="1:31" x14ac:dyDescent="0.3">
      <c r="A5256">
        <v>2773019</v>
      </c>
      <c r="B5256">
        <v>1</v>
      </c>
      <c r="C5256" t="s">
        <v>80</v>
      </c>
      <c r="D5256" t="s">
        <v>97</v>
      </c>
      <c r="E5256" t="s">
        <v>146</v>
      </c>
      <c r="F5256" t="s">
        <v>14617</v>
      </c>
      <c r="G5256" t="s">
        <v>774</v>
      </c>
      <c r="H5256" t="s">
        <v>149</v>
      </c>
      <c r="I5256" t="s">
        <v>136</v>
      </c>
      <c r="J5256" t="s">
        <v>137</v>
      </c>
      <c r="K5256" t="s">
        <v>187</v>
      </c>
      <c r="L5256" t="s">
        <v>14618</v>
      </c>
      <c r="M5256" t="s">
        <v>14619</v>
      </c>
      <c r="N5256" s="26">
        <v>4.0650000000000004</v>
      </c>
      <c r="O5256">
        <v>0</v>
      </c>
      <c r="P5256">
        <v>223</v>
      </c>
      <c r="Q5256">
        <v>0</v>
      </c>
      <c r="R5256">
        <v>0</v>
      </c>
      <c r="S5256">
        <v>1</v>
      </c>
      <c r="T5256">
        <v>2</v>
      </c>
      <c r="U5256">
        <v>0</v>
      </c>
      <c r="V5256">
        <v>0</v>
      </c>
      <c r="W5256" s="26">
        <v>0</v>
      </c>
      <c r="X5256" s="26">
        <v>75.951771544523979</v>
      </c>
      <c r="Y5256" s="26">
        <v>0</v>
      </c>
      <c r="Z5256" s="26">
        <v>0</v>
      </c>
      <c r="AA5256" s="26">
        <v>11.442289166154</v>
      </c>
      <c r="AB5256" s="26">
        <v>4.4990589293631311</v>
      </c>
      <c r="AC5256" s="26">
        <v>0</v>
      </c>
      <c r="AD5256" s="26">
        <v>0</v>
      </c>
      <c r="AE5256" s="26">
        <v>91.893119640041107</v>
      </c>
    </row>
    <row r="5257" spans="1:31" x14ac:dyDescent="0.3">
      <c r="A5257">
        <v>2772999</v>
      </c>
      <c r="B5257">
        <v>1</v>
      </c>
      <c r="C5257" t="s">
        <v>80</v>
      </c>
      <c r="D5257" t="s">
        <v>100</v>
      </c>
      <c r="E5257" t="s">
        <v>146</v>
      </c>
      <c r="F5257" t="s">
        <v>14620</v>
      </c>
      <c r="G5257" t="s">
        <v>186</v>
      </c>
      <c r="H5257" t="s">
        <v>149</v>
      </c>
      <c r="I5257" t="s">
        <v>136</v>
      </c>
      <c r="J5257" t="s">
        <v>137</v>
      </c>
      <c r="K5257" t="s">
        <v>187</v>
      </c>
      <c r="L5257" t="s">
        <v>14621</v>
      </c>
      <c r="M5257" t="s">
        <v>14622</v>
      </c>
      <c r="N5257" s="26">
        <v>1.1477777769999999</v>
      </c>
      <c r="O5257">
        <v>0</v>
      </c>
      <c r="P5257">
        <v>0</v>
      </c>
      <c r="Q5257">
        <v>0</v>
      </c>
      <c r="R5257">
        <v>0</v>
      </c>
      <c r="S5257">
        <v>1</v>
      </c>
      <c r="T5257">
        <v>0</v>
      </c>
      <c r="U5257">
        <v>0</v>
      </c>
      <c r="V5257">
        <v>0</v>
      </c>
      <c r="W5257" s="26">
        <v>0</v>
      </c>
      <c r="X5257" s="26">
        <v>0</v>
      </c>
      <c r="Y5257" s="26">
        <v>0</v>
      </c>
      <c r="Z5257" s="26">
        <v>0</v>
      </c>
      <c r="AA5257" s="26">
        <v>27.681901206495461</v>
      </c>
      <c r="AB5257" s="26">
        <v>0</v>
      </c>
      <c r="AC5257" s="26">
        <v>0</v>
      </c>
      <c r="AD5257" s="26">
        <v>0</v>
      </c>
      <c r="AE5257" s="26">
        <v>27.681901206495461</v>
      </c>
    </row>
    <row r="5258" spans="1:31" x14ac:dyDescent="0.3">
      <c r="A5258">
        <v>2772976</v>
      </c>
      <c r="B5258">
        <v>1</v>
      </c>
      <c r="C5258" t="s">
        <v>80</v>
      </c>
      <c r="D5258" t="s">
        <v>96</v>
      </c>
      <c r="E5258" t="s">
        <v>132</v>
      </c>
      <c r="F5258" t="s">
        <v>14623</v>
      </c>
      <c r="G5258" t="s">
        <v>134</v>
      </c>
      <c r="H5258" t="s">
        <v>135</v>
      </c>
      <c r="I5258" t="s">
        <v>136</v>
      </c>
      <c r="J5258" t="s">
        <v>137</v>
      </c>
      <c r="K5258" t="s">
        <v>138</v>
      </c>
      <c r="L5258" t="s">
        <v>14624</v>
      </c>
      <c r="M5258" t="s">
        <v>14625</v>
      </c>
      <c r="N5258" s="26">
        <v>0.65777777699999995</v>
      </c>
      <c r="O5258">
        <v>0</v>
      </c>
      <c r="P5258">
        <v>1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 s="26">
        <v>0</v>
      </c>
      <c r="X5258" s="26">
        <v>0.38161911284905958</v>
      </c>
      <c r="Y5258" s="26">
        <v>0</v>
      </c>
      <c r="Z5258" s="26">
        <v>0</v>
      </c>
      <c r="AA5258" s="26">
        <v>0</v>
      </c>
      <c r="AB5258" s="26">
        <v>0</v>
      </c>
      <c r="AC5258" s="26">
        <v>0</v>
      </c>
      <c r="AD5258" s="26">
        <v>0</v>
      </c>
      <c r="AE5258" s="26">
        <v>0.38161911284905958</v>
      </c>
    </row>
    <row r="5259" spans="1:31" x14ac:dyDescent="0.3">
      <c r="A5259">
        <v>2772769</v>
      </c>
      <c r="B5259">
        <v>2</v>
      </c>
      <c r="C5259" t="s">
        <v>81</v>
      </c>
      <c r="D5259" t="s">
        <v>112</v>
      </c>
      <c r="E5259" t="s">
        <v>141</v>
      </c>
      <c r="F5259" t="s">
        <v>12550</v>
      </c>
      <c r="G5259" t="s">
        <v>438</v>
      </c>
      <c r="H5259" t="s">
        <v>135</v>
      </c>
      <c r="I5259" t="s">
        <v>136</v>
      </c>
      <c r="J5259" t="s">
        <v>137</v>
      </c>
      <c r="K5259" t="s">
        <v>138</v>
      </c>
      <c r="L5259" t="s">
        <v>14353</v>
      </c>
      <c r="M5259" t="s">
        <v>14626</v>
      </c>
      <c r="N5259" s="26">
        <v>0.30777777699999997</v>
      </c>
      <c r="O5259">
        <v>0</v>
      </c>
      <c r="P5259">
        <v>0</v>
      </c>
      <c r="Q5259">
        <v>0</v>
      </c>
      <c r="R5259">
        <v>2</v>
      </c>
      <c r="S5259">
        <v>0</v>
      </c>
      <c r="T5259">
        <v>59</v>
      </c>
      <c r="U5259">
        <v>0</v>
      </c>
      <c r="V5259">
        <v>0</v>
      </c>
      <c r="W5259" s="26">
        <v>0</v>
      </c>
      <c r="X5259" s="26">
        <v>0</v>
      </c>
      <c r="Y5259" s="26">
        <v>0</v>
      </c>
      <c r="Z5259" s="26">
        <v>0.15973650735058997</v>
      </c>
      <c r="AA5259" s="26">
        <v>0</v>
      </c>
      <c r="AB5259" s="26">
        <v>17.555395756845595</v>
      </c>
      <c r="AC5259" s="26">
        <v>0</v>
      </c>
      <c r="AD5259" s="26">
        <v>0</v>
      </c>
      <c r="AE5259" s="26">
        <v>17.715132264196185</v>
      </c>
    </row>
    <row r="5260" spans="1:31" x14ac:dyDescent="0.3">
      <c r="A5260">
        <v>2772670</v>
      </c>
      <c r="B5260">
        <v>1</v>
      </c>
      <c r="C5260" t="s">
        <v>80</v>
      </c>
      <c r="D5260" t="s">
        <v>105</v>
      </c>
      <c r="E5260" t="s">
        <v>157</v>
      </c>
      <c r="F5260" t="s">
        <v>14627</v>
      </c>
      <c r="G5260" t="s">
        <v>159</v>
      </c>
      <c r="H5260" t="s">
        <v>149</v>
      </c>
      <c r="I5260" t="s">
        <v>136</v>
      </c>
      <c r="J5260" t="s">
        <v>137</v>
      </c>
      <c r="K5260" t="s">
        <v>138</v>
      </c>
      <c r="L5260" t="s">
        <v>14628</v>
      </c>
      <c r="M5260" t="s">
        <v>14629</v>
      </c>
      <c r="N5260" s="26">
        <v>0.66138888799999995</v>
      </c>
      <c r="O5260">
        <v>2</v>
      </c>
      <c r="P5260">
        <v>578</v>
      </c>
      <c r="Q5260">
        <v>10</v>
      </c>
      <c r="R5260">
        <v>40</v>
      </c>
      <c r="S5260">
        <v>46</v>
      </c>
      <c r="T5260">
        <v>76</v>
      </c>
      <c r="U5260">
        <v>8</v>
      </c>
      <c r="V5260">
        <v>0</v>
      </c>
      <c r="W5260" s="26">
        <v>0.21713610835542024</v>
      </c>
      <c r="X5260" s="26">
        <v>92.071978249606076</v>
      </c>
      <c r="Y5260" s="26">
        <v>10.018788271111561</v>
      </c>
      <c r="Z5260" s="26">
        <v>6.3061819318412162</v>
      </c>
      <c r="AA5260" s="26">
        <v>399.03342126124346</v>
      </c>
      <c r="AB5260" s="26">
        <v>27.440302913369273</v>
      </c>
      <c r="AC5260" s="26">
        <v>406.30736693230608</v>
      </c>
      <c r="AD5260" s="26">
        <v>0</v>
      </c>
      <c r="AE5260" s="26">
        <v>941.39517566783309</v>
      </c>
    </row>
    <row r="5261" spans="1:31" x14ac:dyDescent="0.3">
      <c r="A5261">
        <v>2772707</v>
      </c>
      <c r="B5261">
        <v>1</v>
      </c>
      <c r="C5261" t="s">
        <v>80</v>
      </c>
      <c r="D5261" t="s">
        <v>97</v>
      </c>
      <c r="E5261" t="s">
        <v>146</v>
      </c>
      <c r="F5261" t="s">
        <v>14630</v>
      </c>
      <c r="G5261" t="s">
        <v>154</v>
      </c>
      <c r="H5261" t="s">
        <v>149</v>
      </c>
      <c r="I5261" t="s">
        <v>136</v>
      </c>
      <c r="J5261" t="s">
        <v>137</v>
      </c>
      <c r="K5261" t="s">
        <v>138</v>
      </c>
      <c r="L5261" t="s">
        <v>14631</v>
      </c>
      <c r="M5261" t="s">
        <v>12445</v>
      </c>
      <c r="N5261" s="26">
        <v>1.779722222</v>
      </c>
      <c r="O5261">
        <v>0</v>
      </c>
      <c r="P5261">
        <v>80</v>
      </c>
      <c r="Q5261">
        <v>0</v>
      </c>
      <c r="R5261">
        <v>58</v>
      </c>
      <c r="S5261">
        <v>0</v>
      </c>
      <c r="T5261">
        <v>19</v>
      </c>
      <c r="U5261">
        <v>0</v>
      </c>
      <c r="V5261">
        <v>0</v>
      </c>
      <c r="W5261" s="26">
        <v>0</v>
      </c>
      <c r="X5261" s="26">
        <v>36.560724757334548</v>
      </c>
      <c r="Y5261" s="26">
        <v>0</v>
      </c>
      <c r="Z5261" s="26">
        <v>13.646896844445685</v>
      </c>
      <c r="AA5261" s="26">
        <v>0</v>
      </c>
      <c r="AB5261" s="26">
        <v>4.7293543225330135</v>
      </c>
      <c r="AC5261" s="26">
        <v>0</v>
      </c>
      <c r="AD5261" s="26">
        <v>0</v>
      </c>
      <c r="AE5261" s="26">
        <v>54.936975924313245</v>
      </c>
    </row>
    <row r="5262" spans="1:31" x14ac:dyDescent="0.3">
      <c r="A5262">
        <v>2773311</v>
      </c>
      <c r="B5262">
        <v>1</v>
      </c>
      <c r="C5262" t="s">
        <v>80</v>
      </c>
      <c r="D5262" t="s">
        <v>90</v>
      </c>
      <c r="E5262" t="s">
        <v>175</v>
      </c>
      <c r="F5262" t="s">
        <v>14632</v>
      </c>
      <c r="G5262" t="s">
        <v>326</v>
      </c>
      <c r="H5262" t="s">
        <v>149</v>
      </c>
      <c r="I5262" t="s">
        <v>136</v>
      </c>
      <c r="J5262" t="s">
        <v>137</v>
      </c>
      <c r="K5262" t="s">
        <v>138</v>
      </c>
      <c r="L5262" t="s">
        <v>14633</v>
      </c>
      <c r="M5262" t="s">
        <v>14634</v>
      </c>
      <c r="N5262" s="26">
        <v>0.22916666599999999</v>
      </c>
      <c r="O5262">
        <v>0</v>
      </c>
      <c r="P5262">
        <v>2907</v>
      </c>
      <c r="Q5262">
        <v>0</v>
      </c>
      <c r="R5262">
        <v>0</v>
      </c>
      <c r="S5262">
        <v>0</v>
      </c>
      <c r="T5262">
        <v>317</v>
      </c>
      <c r="U5262">
        <v>0</v>
      </c>
      <c r="V5262">
        <v>0</v>
      </c>
      <c r="W5262" s="26">
        <v>0</v>
      </c>
      <c r="X5262" s="26">
        <v>180.84533177913289</v>
      </c>
      <c r="Y5262" s="26">
        <v>0</v>
      </c>
      <c r="Z5262" s="26">
        <v>0</v>
      </c>
      <c r="AA5262" s="26">
        <v>0</v>
      </c>
      <c r="AB5262" s="26">
        <v>92.600490860979704</v>
      </c>
      <c r="AC5262" s="26">
        <v>0</v>
      </c>
      <c r="AD5262" s="26">
        <v>0</v>
      </c>
      <c r="AE5262" s="26">
        <v>273.44582264011262</v>
      </c>
    </row>
    <row r="5263" spans="1:31" x14ac:dyDescent="0.3">
      <c r="A5263">
        <v>2773503</v>
      </c>
      <c r="B5263">
        <v>1</v>
      </c>
      <c r="C5263" t="s">
        <v>80</v>
      </c>
      <c r="D5263" t="s">
        <v>82</v>
      </c>
      <c r="E5263" t="s">
        <v>132</v>
      </c>
      <c r="F5263" t="s">
        <v>14635</v>
      </c>
      <c r="G5263" t="s">
        <v>307</v>
      </c>
      <c r="H5263" t="s">
        <v>135</v>
      </c>
      <c r="I5263" t="s">
        <v>136</v>
      </c>
      <c r="J5263" t="s">
        <v>137</v>
      </c>
      <c r="K5263" t="s">
        <v>138</v>
      </c>
      <c r="L5263" t="s">
        <v>14636</v>
      </c>
      <c r="M5263" t="s">
        <v>14637</v>
      </c>
      <c r="N5263" s="26">
        <v>1.578333333</v>
      </c>
      <c r="O5263">
        <v>0</v>
      </c>
      <c r="P5263">
        <v>2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 s="26">
        <v>0</v>
      </c>
      <c r="X5263" s="26">
        <v>1.2023458281524091</v>
      </c>
      <c r="Y5263" s="26">
        <v>0</v>
      </c>
      <c r="Z5263" s="26">
        <v>0</v>
      </c>
      <c r="AA5263" s="26">
        <v>0</v>
      </c>
      <c r="AB5263" s="26">
        <v>0</v>
      </c>
      <c r="AC5263" s="26">
        <v>0</v>
      </c>
      <c r="AD5263" s="26">
        <v>0</v>
      </c>
      <c r="AE5263" s="26">
        <v>1.2023458281524091</v>
      </c>
    </row>
    <row r="5264" spans="1:31" x14ac:dyDescent="0.3">
      <c r="A5264">
        <v>2772962</v>
      </c>
      <c r="B5264">
        <v>1</v>
      </c>
      <c r="C5264" t="s">
        <v>80</v>
      </c>
      <c r="D5264" t="s">
        <v>100</v>
      </c>
      <c r="E5264" t="s">
        <v>146</v>
      </c>
      <c r="F5264" t="s">
        <v>14638</v>
      </c>
      <c r="G5264" t="s">
        <v>628</v>
      </c>
      <c r="H5264" t="s">
        <v>149</v>
      </c>
      <c r="I5264" t="s">
        <v>136</v>
      </c>
      <c r="J5264" t="s">
        <v>137</v>
      </c>
      <c r="K5264" t="s">
        <v>187</v>
      </c>
      <c r="L5264" t="s">
        <v>14639</v>
      </c>
      <c r="M5264" t="s">
        <v>14640</v>
      </c>
      <c r="N5264" s="26">
        <v>2.9558333330000002</v>
      </c>
      <c r="O5264">
        <v>0</v>
      </c>
      <c r="P5264">
        <v>0</v>
      </c>
      <c r="Q5264">
        <v>0</v>
      </c>
      <c r="R5264">
        <v>0</v>
      </c>
      <c r="S5264">
        <v>1</v>
      </c>
      <c r="T5264">
        <v>0</v>
      </c>
      <c r="U5264">
        <v>0</v>
      </c>
      <c r="V5264">
        <v>0</v>
      </c>
      <c r="W5264" s="26">
        <v>0</v>
      </c>
      <c r="X5264" s="26">
        <v>0</v>
      </c>
      <c r="Y5264" s="26">
        <v>0</v>
      </c>
      <c r="Z5264" s="26">
        <v>0</v>
      </c>
      <c r="AA5264" s="26">
        <v>55.934199780099547</v>
      </c>
      <c r="AB5264" s="26">
        <v>0</v>
      </c>
      <c r="AC5264" s="26">
        <v>0</v>
      </c>
      <c r="AD5264" s="26">
        <v>0</v>
      </c>
      <c r="AE5264" s="26">
        <v>55.934199780099547</v>
      </c>
    </row>
    <row r="5265" spans="1:31" x14ac:dyDescent="0.3">
      <c r="A5265">
        <v>2772813</v>
      </c>
      <c r="B5265">
        <v>1</v>
      </c>
      <c r="C5265" t="s">
        <v>81</v>
      </c>
      <c r="D5265" t="s">
        <v>128</v>
      </c>
      <c r="E5265" t="s">
        <v>157</v>
      </c>
      <c r="F5265" t="s">
        <v>5885</v>
      </c>
      <c r="G5265" t="s">
        <v>628</v>
      </c>
      <c r="H5265" t="s">
        <v>149</v>
      </c>
      <c r="I5265" t="s">
        <v>136</v>
      </c>
      <c r="J5265" t="s">
        <v>137</v>
      </c>
      <c r="K5265" t="s">
        <v>187</v>
      </c>
      <c r="L5265" t="s">
        <v>14641</v>
      </c>
      <c r="M5265" t="s">
        <v>14642</v>
      </c>
      <c r="N5265" s="26">
        <v>1.4075</v>
      </c>
      <c r="O5265">
        <v>31</v>
      </c>
      <c r="P5265">
        <v>3577</v>
      </c>
      <c r="Q5265">
        <v>35</v>
      </c>
      <c r="R5265">
        <v>32</v>
      </c>
      <c r="S5265">
        <v>27</v>
      </c>
      <c r="T5265">
        <v>298</v>
      </c>
      <c r="U5265">
        <v>1</v>
      </c>
      <c r="V5265">
        <v>0</v>
      </c>
      <c r="W5265" s="26">
        <v>21.316590433777773</v>
      </c>
      <c r="X5265" s="26">
        <v>374.5369213740409</v>
      </c>
      <c r="Y5265" s="26">
        <v>326.63167652839002</v>
      </c>
      <c r="Z5265" s="26">
        <v>4.0782089602988112</v>
      </c>
      <c r="AA5265" s="26">
        <v>184.00679422393586</v>
      </c>
      <c r="AB5265" s="26">
        <v>121.1469980277957</v>
      </c>
      <c r="AC5265" s="26">
        <v>340.5404136990025</v>
      </c>
      <c r="AD5265" s="26">
        <v>0</v>
      </c>
      <c r="AE5265" s="26">
        <v>1372.2576032472416</v>
      </c>
    </row>
    <row r="5266" spans="1:31" x14ac:dyDescent="0.3">
      <c r="A5266">
        <v>2773354</v>
      </c>
      <c r="B5266">
        <v>1</v>
      </c>
      <c r="C5266" t="s">
        <v>80</v>
      </c>
      <c r="D5266" t="s">
        <v>84</v>
      </c>
      <c r="E5266" t="s">
        <v>170</v>
      </c>
      <c r="F5266" t="s">
        <v>14643</v>
      </c>
      <c r="G5266" t="s">
        <v>425</v>
      </c>
      <c r="H5266" t="s">
        <v>135</v>
      </c>
      <c r="I5266" t="s">
        <v>136</v>
      </c>
      <c r="J5266" t="s">
        <v>137</v>
      </c>
      <c r="K5266" t="s">
        <v>138</v>
      </c>
      <c r="L5266" t="s">
        <v>14644</v>
      </c>
      <c r="M5266" t="s">
        <v>14645</v>
      </c>
      <c r="N5266" s="26">
        <v>2.8308333330000002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5</v>
      </c>
      <c r="U5266">
        <v>0</v>
      </c>
      <c r="V5266">
        <v>0</v>
      </c>
      <c r="W5266" s="26">
        <v>0</v>
      </c>
      <c r="X5266" s="26">
        <v>0</v>
      </c>
      <c r="Y5266" s="26">
        <v>0</v>
      </c>
      <c r="Z5266" s="26">
        <v>0</v>
      </c>
      <c r="AA5266" s="26">
        <v>0</v>
      </c>
      <c r="AB5266" s="26">
        <v>17.772458548379994</v>
      </c>
      <c r="AC5266" s="26">
        <v>0</v>
      </c>
      <c r="AD5266" s="26">
        <v>0</v>
      </c>
      <c r="AE5266" s="26">
        <v>17.772458548379994</v>
      </c>
    </row>
    <row r="5267" spans="1:31" x14ac:dyDescent="0.3">
      <c r="A5267">
        <v>2773008</v>
      </c>
      <c r="B5267">
        <v>1</v>
      </c>
      <c r="C5267" t="s">
        <v>81</v>
      </c>
      <c r="D5267" t="s">
        <v>120</v>
      </c>
      <c r="E5267" t="s">
        <v>152</v>
      </c>
      <c r="F5267" t="s">
        <v>2481</v>
      </c>
      <c r="G5267" t="s">
        <v>159</v>
      </c>
      <c r="H5267" t="s">
        <v>149</v>
      </c>
      <c r="I5267" t="s">
        <v>566</v>
      </c>
      <c r="J5267" t="s">
        <v>137</v>
      </c>
      <c r="K5267" t="s">
        <v>138</v>
      </c>
      <c r="L5267" t="s">
        <v>14646</v>
      </c>
      <c r="M5267" t="s">
        <v>14647</v>
      </c>
      <c r="N5267" s="26">
        <v>3.8888888000000003E-2</v>
      </c>
      <c r="O5267">
        <v>0</v>
      </c>
      <c r="P5267">
        <v>0</v>
      </c>
      <c r="Q5267">
        <v>56</v>
      </c>
      <c r="R5267">
        <v>36</v>
      </c>
      <c r="S5267">
        <v>3</v>
      </c>
      <c r="T5267">
        <v>2</v>
      </c>
      <c r="U5267">
        <v>1</v>
      </c>
      <c r="V5267">
        <v>0</v>
      </c>
      <c r="W5267" s="26">
        <v>0</v>
      </c>
      <c r="X5267" s="26">
        <v>0</v>
      </c>
      <c r="Y5267" s="26">
        <v>0.17795882405542501</v>
      </c>
      <c r="Z5267" s="26">
        <v>3.8840330997758896E-2</v>
      </c>
      <c r="AA5267" s="26">
        <v>0.62671506378927844</v>
      </c>
      <c r="AB5267" s="26">
        <v>1.5561161019444444E-5</v>
      </c>
      <c r="AC5267" s="26">
        <v>1.6688015415784534</v>
      </c>
      <c r="AD5267" s="26">
        <v>0</v>
      </c>
      <c r="AE5267" s="26">
        <v>2.512331321581935</v>
      </c>
    </row>
    <row r="5268" spans="1:31" x14ac:dyDescent="0.3">
      <c r="A5268">
        <v>2773340</v>
      </c>
      <c r="B5268">
        <v>1</v>
      </c>
      <c r="C5268" t="s">
        <v>81</v>
      </c>
      <c r="D5268" t="s">
        <v>118</v>
      </c>
      <c r="E5268" t="s">
        <v>141</v>
      </c>
      <c r="F5268" t="s">
        <v>14648</v>
      </c>
      <c r="G5268" t="s">
        <v>143</v>
      </c>
      <c r="H5268" t="s">
        <v>135</v>
      </c>
      <c r="I5268" t="s">
        <v>136</v>
      </c>
      <c r="J5268" t="s">
        <v>137</v>
      </c>
      <c r="K5268" t="s">
        <v>138</v>
      </c>
      <c r="L5268" t="s">
        <v>14649</v>
      </c>
      <c r="M5268" t="s">
        <v>14650</v>
      </c>
      <c r="N5268" s="26">
        <v>0.30583333299999999</v>
      </c>
      <c r="O5268">
        <v>0</v>
      </c>
      <c r="P5268">
        <v>368</v>
      </c>
      <c r="Q5268">
        <v>0</v>
      </c>
      <c r="R5268">
        <v>0</v>
      </c>
      <c r="S5268">
        <v>0</v>
      </c>
      <c r="T5268">
        <v>30</v>
      </c>
      <c r="U5268">
        <v>0</v>
      </c>
      <c r="V5268">
        <v>0</v>
      </c>
      <c r="W5268" s="26">
        <v>0</v>
      </c>
      <c r="X5268" s="26">
        <v>29.824595064591243</v>
      </c>
      <c r="Y5268" s="26">
        <v>0</v>
      </c>
      <c r="Z5268" s="26">
        <v>0</v>
      </c>
      <c r="AA5268" s="26">
        <v>0</v>
      </c>
      <c r="AB5268" s="26">
        <v>9.6808282899047438</v>
      </c>
      <c r="AC5268" s="26">
        <v>0</v>
      </c>
      <c r="AD5268" s="26">
        <v>0</v>
      </c>
      <c r="AE5268" s="26">
        <v>39.505423354495989</v>
      </c>
    </row>
    <row r="5269" spans="1:31" x14ac:dyDescent="0.3">
      <c r="A5269">
        <v>2773031</v>
      </c>
      <c r="B5269">
        <v>1</v>
      </c>
      <c r="C5269" t="s">
        <v>81</v>
      </c>
      <c r="D5269" t="s">
        <v>127</v>
      </c>
      <c r="E5269" t="s">
        <v>146</v>
      </c>
      <c r="F5269" t="s">
        <v>1319</v>
      </c>
      <c r="G5269" t="s">
        <v>159</v>
      </c>
      <c r="H5269" t="s">
        <v>149</v>
      </c>
      <c r="I5269" t="s">
        <v>136</v>
      </c>
      <c r="J5269" t="s">
        <v>137</v>
      </c>
      <c r="K5269" t="s">
        <v>138</v>
      </c>
      <c r="L5269" t="s">
        <v>12577</v>
      </c>
      <c r="M5269" t="s">
        <v>14651</v>
      </c>
      <c r="N5269" s="26">
        <v>0.81722222200000005</v>
      </c>
      <c r="O5269">
        <v>1</v>
      </c>
      <c r="P5269">
        <v>421</v>
      </c>
      <c r="Q5269">
        <v>1</v>
      </c>
      <c r="R5269">
        <v>41</v>
      </c>
      <c r="S5269">
        <v>0</v>
      </c>
      <c r="T5269">
        <v>73</v>
      </c>
      <c r="U5269">
        <v>0</v>
      </c>
      <c r="V5269">
        <v>0</v>
      </c>
      <c r="W5269" s="26">
        <v>3.1644958001981167</v>
      </c>
      <c r="X5269" s="26">
        <v>65.484251314797319</v>
      </c>
      <c r="Y5269" s="26">
        <v>0.71822850549778028</v>
      </c>
      <c r="Z5269" s="26">
        <v>5.8139146261862358</v>
      </c>
      <c r="AA5269" s="26">
        <v>0</v>
      </c>
      <c r="AB5269" s="26">
        <v>38.402030250774295</v>
      </c>
      <c r="AC5269" s="26">
        <v>0</v>
      </c>
      <c r="AD5269" s="26">
        <v>0</v>
      </c>
      <c r="AE5269" s="26">
        <v>113.58292049745373</v>
      </c>
    </row>
    <row r="5270" spans="1:31" x14ac:dyDescent="0.3">
      <c r="A5270">
        <v>2773386</v>
      </c>
      <c r="B5270">
        <v>1</v>
      </c>
      <c r="C5270" t="s">
        <v>80</v>
      </c>
      <c r="D5270" t="s">
        <v>83</v>
      </c>
      <c r="E5270" t="s">
        <v>132</v>
      </c>
      <c r="F5270" t="s">
        <v>14652</v>
      </c>
      <c r="G5270" t="s">
        <v>197</v>
      </c>
      <c r="H5270" t="s">
        <v>135</v>
      </c>
      <c r="I5270" t="s">
        <v>136</v>
      </c>
      <c r="J5270" t="s">
        <v>137</v>
      </c>
      <c r="K5270" t="s">
        <v>138</v>
      </c>
      <c r="L5270" t="s">
        <v>14653</v>
      </c>
      <c r="M5270" t="s">
        <v>14654</v>
      </c>
      <c r="N5270" s="26">
        <v>2.9436111110000001</v>
      </c>
      <c r="O5270">
        <v>0</v>
      </c>
      <c r="P5270">
        <v>3</v>
      </c>
      <c r="Q5270">
        <v>0</v>
      </c>
      <c r="R5270">
        <v>0</v>
      </c>
      <c r="S5270">
        <v>0</v>
      </c>
      <c r="T5270">
        <v>3</v>
      </c>
      <c r="U5270">
        <v>0</v>
      </c>
      <c r="V5270">
        <v>0</v>
      </c>
      <c r="W5270" s="26">
        <v>0</v>
      </c>
      <c r="X5270" s="26">
        <v>1.8736778066821687</v>
      </c>
      <c r="Y5270" s="26">
        <v>0</v>
      </c>
      <c r="Z5270" s="26">
        <v>0</v>
      </c>
      <c r="AA5270" s="26">
        <v>0</v>
      </c>
      <c r="AB5270" s="26">
        <v>7.6579669955360803</v>
      </c>
      <c r="AC5270" s="26">
        <v>0</v>
      </c>
      <c r="AD5270" s="26">
        <v>0</v>
      </c>
      <c r="AE5270" s="26">
        <v>9.5316448022182492</v>
      </c>
    </row>
    <row r="5271" spans="1:31" x14ac:dyDescent="0.3">
      <c r="A5271">
        <v>2773171</v>
      </c>
      <c r="B5271">
        <v>1</v>
      </c>
      <c r="C5271" t="s">
        <v>80</v>
      </c>
      <c r="D5271" t="s">
        <v>85</v>
      </c>
      <c r="E5271" t="s">
        <v>132</v>
      </c>
      <c r="F5271" t="s">
        <v>8057</v>
      </c>
      <c r="G5271" t="s">
        <v>134</v>
      </c>
      <c r="H5271" t="s">
        <v>135</v>
      </c>
      <c r="I5271" t="s">
        <v>136</v>
      </c>
      <c r="J5271" t="s">
        <v>137</v>
      </c>
      <c r="K5271" t="s">
        <v>138</v>
      </c>
      <c r="L5271" t="s">
        <v>14655</v>
      </c>
      <c r="M5271" t="s">
        <v>14656</v>
      </c>
      <c r="N5271" s="26">
        <v>2.6072222219999999</v>
      </c>
      <c r="O5271">
        <v>0</v>
      </c>
      <c r="P5271">
        <v>17</v>
      </c>
      <c r="Q5271">
        <v>0</v>
      </c>
      <c r="R5271">
        <v>0</v>
      </c>
      <c r="S5271">
        <v>0</v>
      </c>
      <c r="T5271">
        <v>1</v>
      </c>
      <c r="U5271">
        <v>0</v>
      </c>
      <c r="V5271">
        <v>0</v>
      </c>
      <c r="W5271" s="26">
        <v>0</v>
      </c>
      <c r="X5271" s="26">
        <v>16.287638695157586</v>
      </c>
      <c r="Y5271" s="26">
        <v>0</v>
      </c>
      <c r="Z5271" s="26">
        <v>0</v>
      </c>
      <c r="AA5271" s="26">
        <v>0</v>
      </c>
      <c r="AB5271" s="26">
        <v>36.468138333912947</v>
      </c>
      <c r="AC5271" s="26">
        <v>0</v>
      </c>
      <c r="AD5271" s="26">
        <v>0</v>
      </c>
      <c r="AE5271" s="26">
        <v>52.755777029070529</v>
      </c>
    </row>
    <row r="5272" spans="1:31" x14ac:dyDescent="0.3">
      <c r="A5272">
        <v>2773453</v>
      </c>
      <c r="B5272">
        <v>2</v>
      </c>
      <c r="C5272" t="s">
        <v>80</v>
      </c>
      <c r="D5272" t="s">
        <v>82</v>
      </c>
      <c r="E5272" t="s">
        <v>141</v>
      </c>
      <c r="F5272" t="s">
        <v>14657</v>
      </c>
      <c r="G5272" t="s">
        <v>204</v>
      </c>
      <c r="H5272" t="s">
        <v>135</v>
      </c>
      <c r="I5272" t="s">
        <v>136</v>
      </c>
      <c r="J5272" t="s">
        <v>137</v>
      </c>
      <c r="K5272" t="s">
        <v>138</v>
      </c>
      <c r="L5272" t="s">
        <v>14349</v>
      </c>
      <c r="M5272" t="s">
        <v>14658</v>
      </c>
      <c r="N5272" s="26">
        <v>6.8333332999999996E-2</v>
      </c>
      <c r="O5272">
        <v>0</v>
      </c>
      <c r="P5272">
        <v>295</v>
      </c>
      <c r="Q5272">
        <v>0</v>
      </c>
      <c r="R5272">
        <v>0</v>
      </c>
      <c r="S5272">
        <v>0</v>
      </c>
      <c r="T5272">
        <v>15</v>
      </c>
      <c r="U5272">
        <v>0</v>
      </c>
      <c r="V5272">
        <v>0</v>
      </c>
      <c r="W5272" s="26">
        <v>0</v>
      </c>
      <c r="X5272" s="26">
        <v>5.4023557235260142</v>
      </c>
      <c r="Y5272" s="26">
        <v>0</v>
      </c>
      <c r="Z5272" s="26">
        <v>0</v>
      </c>
      <c r="AA5272" s="26">
        <v>0</v>
      </c>
      <c r="AB5272" s="26">
        <v>0.213574174056049</v>
      </c>
      <c r="AC5272" s="26">
        <v>0</v>
      </c>
      <c r="AD5272" s="26">
        <v>0</v>
      </c>
      <c r="AE5272" s="26">
        <v>5.6159298975820633</v>
      </c>
    </row>
    <row r="5273" spans="1:31" x14ac:dyDescent="0.3">
      <c r="A5273">
        <v>2772776</v>
      </c>
      <c r="B5273">
        <v>1</v>
      </c>
      <c r="C5273" t="s">
        <v>80</v>
      </c>
      <c r="D5273" t="s">
        <v>94</v>
      </c>
      <c r="E5273" t="s">
        <v>170</v>
      </c>
      <c r="F5273" t="s">
        <v>14659</v>
      </c>
      <c r="G5273" t="s">
        <v>204</v>
      </c>
      <c r="H5273" t="s">
        <v>135</v>
      </c>
      <c r="I5273" t="s">
        <v>136</v>
      </c>
      <c r="J5273" t="s">
        <v>137</v>
      </c>
      <c r="K5273" t="s">
        <v>138</v>
      </c>
      <c r="L5273" t="s">
        <v>14660</v>
      </c>
      <c r="M5273" t="s">
        <v>14661</v>
      </c>
      <c r="N5273" s="26">
        <v>5.6230555549999997</v>
      </c>
      <c r="O5273">
        <v>0</v>
      </c>
      <c r="P5273">
        <v>224</v>
      </c>
      <c r="Q5273">
        <v>0</v>
      </c>
      <c r="R5273">
        <v>0</v>
      </c>
      <c r="S5273">
        <v>0</v>
      </c>
      <c r="T5273">
        <v>45</v>
      </c>
      <c r="U5273">
        <v>0</v>
      </c>
      <c r="V5273">
        <v>0</v>
      </c>
      <c r="W5273" s="26">
        <v>0</v>
      </c>
      <c r="X5273" s="26">
        <v>285.95797865287875</v>
      </c>
      <c r="Y5273" s="26">
        <v>0</v>
      </c>
      <c r="Z5273" s="26">
        <v>0</v>
      </c>
      <c r="AA5273" s="26">
        <v>0</v>
      </c>
      <c r="AB5273" s="26">
        <v>279.51184378872364</v>
      </c>
      <c r="AC5273" s="26">
        <v>0</v>
      </c>
      <c r="AD5273" s="26">
        <v>0</v>
      </c>
      <c r="AE5273" s="26">
        <v>565.46982244160245</v>
      </c>
    </row>
    <row r="5274" spans="1:31" x14ac:dyDescent="0.3">
      <c r="A5274">
        <v>2773194</v>
      </c>
      <c r="B5274">
        <v>1</v>
      </c>
      <c r="C5274" t="s">
        <v>80</v>
      </c>
      <c r="D5274" t="s">
        <v>103</v>
      </c>
      <c r="E5274" t="s">
        <v>170</v>
      </c>
      <c r="F5274" t="s">
        <v>14662</v>
      </c>
      <c r="G5274" t="s">
        <v>204</v>
      </c>
      <c r="H5274" t="s">
        <v>135</v>
      </c>
      <c r="I5274" t="s">
        <v>136</v>
      </c>
      <c r="J5274" t="s">
        <v>137</v>
      </c>
      <c r="K5274" t="s">
        <v>138</v>
      </c>
      <c r="L5274" t="s">
        <v>14663</v>
      </c>
      <c r="M5274" t="s">
        <v>14664</v>
      </c>
      <c r="N5274" s="26">
        <v>4.6930555549999999</v>
      </c>
      <c r="O5274">
        <v>0</v>
      </c>
      <c r="P5274">
        <v>2</v>
      </c>
      <c r="Q5274">
        <v>0</v>
      </c>
      <c r="R5274">
        <v>0</v>
      </c>
      <c r="S5274">
        <v>0</v>
      </c>
      <c r="T5274">
        <v>7</v>
      </c>
      <c r="U5274">
        <v>0</v>
      </c>
      <c r="V5274">
        <v>0</v>
      </c>
      <c r="W5274" s="26">
        <v>0</v>
      </c>
      <c r="X5274" s="26">
        <v>2.2166855386812503</v>
      </c>
      <c r="Y5274" s="26">
        <v>0</v>
      </c>
      <c r="Z5274" s="26">
        <v>0</v>
      </c>
      <c r="AA5274" s="26">
        <v>0</v>
      </c>
      <c r="AB5274" s="26">
        <v>14.213632143188216</v>
      </c>
      <c r="AC5274" s="26">
        <v>0</v>
      </c>
      <c r="AD5274" s="26">
        <v>0</v>
      </c>
      <c r="AE5274" s="26">
        <v>16.430317681869465</v>
      </c>
    </row>
    <row r="5275" spans="1:31" x14ac:dyDescent="0.3">
      <c r="A5275">
        <v>2773240</v>
      </c>
      <c r="B5275">
        <v>1</v>
      </c>
      <c r="C5275" t="s">
        <v>81</v>
      </c>
      <c r="D5275" t="s">
        <v>127</v>
      </c>
      <c r="E5275" t="s">
        <v>152</v>
      </c>
      <c r="F5275" t="s">
        <v>2561</v>
      </c>
      <c r="G5275" t="s">
        <v>159</v>
      </c>
      <c r="H5275" t="s">
        <v>149</v>
      </c>
      <c r="I5275" t="s">
        <v>136</v>
      </c>
      <c r="J5275" t="s">
        <v>137</v>
      </c>
      <c r="K5275" t="s">
        <v>138</v>
      </c>
      <c r="L5275" t="s">
        <v>14665</v>
      </c>
      <c r="M5275" t="s">
        <v>14666</v>
      </c>
      <c r="N5275" s="26">
        <v>0.22555555499999999</v>
      </c>
      <c r="O5275">
        <v>10</v>
      </c>
      <c r="P5275">
        <v>3</v>
      </c>
      <c r="Q5275">
        <v>289</v>
      </c>
      <c r="R5275">
        <v>46</v>
      </c>
      <c r="S5275">
        <v>17</v>
      </c>
      <c r="T5275">
        <v>2</v>
      </c>
      <c r="U5275">
        <v>0</v>
      </c>
      <c r="V5275">
        <v>0</v>
      </c>
      <c r="W5275" s="26">
        <v>0.75450711693276507</v>
      </c>
      <c r="X5275" s="26">
        <v>0</v>
      </c>
      <c r="Y5275" s="26">
        <v>17.955666250722807</v>
      </c>
      <c r="Z5275" s="26">
        <v>1.8957656902105835</v>
      </c>
      <c r="AA5275" s="26">
        <v>7.929991966723609</v>
      </c>
      <c r="AB5275" s="26">
        <v>0</v>
      </c>
      <c r="AC5275" s="26">
        <v>0</v>
      </c>
      <c r="AD5275" s="26">
        <v>0</v>
      </c>
      <c r="AE5275" s="26">
        <v>28.535931024589765</v>
      </c>
    </row>
    <row r="5276" spans="1:31" x14ac:dyDescent="0.3">
      <c r="A5276">
        <v>2772885</v>
      </c>
      <c r="B5276">
        <v>1</v>
      </c>
      <c r="C5276" t="s">
        <v>80</v>
      </c>
      <c r="D5276" t="s">
        <v>104</v>
      </c>
      <c r="E5276" t="s">
        <v>157</v>
      </c>
      <c r="F5276" t="s">
        <v>14139</v>
      </c>
      <c r="G5276" t="s">
        <v>186</v>
      </c>
      <c r="H5276" t="s">
        <v>149</v>
      </c>
      <c r="I5276" t="s">
        <v>136</v>
      </c>
      <c r="J5276" t="s">
        <v>137</v>
      </c>
      <c r="K5276" t="s">
        <v>187</v>
      </c>
      <c r="L5276" t="s">
        <v>14667</v>
      </c>
      <c r="M5276" t="s">
        <v>14668</v>
      </c>
      <c r="N5276" s="26">
        <v>4.4105555550000002</v>
      </c>
      <c r="O5276">
        <v>0</v>
      </c>
      <c r="P5276">
        <v>686</v>
      </c>
      <c r="Q5276">
        <v>0</v>
      </c>
      <c r="R5276">
        <v>0</v>
      </c>
      <c r="S5276">
        <v>0</v>
      </c>
      <c r="T5276">
        <v>5</v>
      </c>
      <c r="U5276">
        <v>0</v>
      </c>
      <c r="V5276">
        <v>0</v>
      </c>
      <c r="W5276" s="26">
        <v>0</v>
      </c>
      <c r="X5276" s="26">
        <v>699.36725616482568</v>
      </c>
      <c r="Y5276" s="26">
        <v>0</v>
      </c>
      <c r="Z5276" s="26">
        <v>0</v>
      </c>
      <c r="AA5276" s="26">
        <v>0</v>
      </c>
      <c r="AB5276" s="26">
        <v>39.29441032384721</v>
      </c>
      <c r="AC5276" s="26">
        <v>0</v>
      </c>
      <c r="AD5276" s="26">
        <v>0</v>
      </c>
      <c r="AE5276" s="26">
        <v>738.66166648867284</v>
      </c>
    </row>
    <row r="5277" spans="1:31" x14ac:dyDescent="0.3">
      <c r="A5277">
        <v>2773131</v>
      </c>
      <c r="B5277">
        <v>1</v>
      </c>
      <c r="C5277" t="s">
        <v>80</v>
      </c>
      <c r="D5277" t="s">
        <v>110</v>
      </c>
      <c r="E5277" t="s">
        <v>132</v>
      </c>
      <c r="F5277" t="s">
        <v>14669</v>
      </c>
      <c r="G5277" t="s">
        <v>197</v>
      </c>
      <c r="H5277" t="s">
        <v>135</v>
      </c>
      <c r="I5277" t="s">
        <v>136</v>
      </c>
      <c r="J5277" t="s">
        <v>137</v>
      </c>
      <c r="K5277" t="s">
        <v>138</v>
      </c>
      <c r="L5277" t="s">
        <v>14670</v>
      </c>
      <c r="M5277" t="s">
        <v>14671</v>
      </c>
      <c r="N5277" s="26">
        <v>0.93027777700000003</v>
      </c>
      <c r="O5277">
        <v>0</v>
      </c>
      <c r="P5277">
        <v>29</v>
      </c>
      <c r="Q5277">
        <v>0</v>
      </c>
      <c r="R5277">
        <v>0</v>
      </c>
      <c r="S5277">
        <v>0</v>
      </c>
      <c r="T5277">
        <v>5</v>
      </c>
      <c r="U5277">
        <v>0</v>
      </c>
      <c r="V5277">
        <v>0</v>
      </c>
      <c r="W5277" s="26">
        <v>0</v>
      </c>
      <c r="X5277" s="26">
        <v>5.4640658750543354</v>
      </c>
      <c r="Y5277" s="26">
        <v>0</v>
      </c>
      <c r="Z5277" s="26">
        <v>0</v>
      </c>
      <c r="AA5277" s="26">
        <v>0</v>
      </c>
      <c r="AB5277" s="26">
        <v>1.5609837872977432</v>
      </c>
      <c r="AC5277" s="26">
        <v>0</v>
      </c>
      <c r="AD5277" s="26">
        <v>0</v>
      </c>
      <c r="AE5277" s="26">
        <v>7.0250496623520782</v>
      </c>
    </row>
    <row r="5278" spans="1:31" x14ac:dyDescent="0.3">
      <c r="A5278">
        <v>2773380</v>
      </c>
      <c r="B5278">
        <v>1</v>
      </c>
      <c r="C5278" t="s">
        <v>80</v>
      </c>
      <c r="D5278" t="s">
        <v>93</v>
      </c>
      <c r="E5278" t="s">
        <v>132</v>
      </c>
      <c r="F5278" t="s">
        <v>14672</v>
      </c>
      <c r="G5278" t="s">
        <v>197</v>
      </c>
      <c r="H5278" t="s">
        <v>135</v>
      </c>
      <c r="I5278" t="s">
        <v>136</v>
      </c>
      <c r="J5278" t="s">
        <v>137</v>
      </c>
      <c r="K5278" t="s">
        <v>138</v>
      </c>
      <c r="L5278" t="s">
        <v>14673</v>
      </c>
      <c r="M5278" t="s">
        <v>14674</v>
      </c>
      <c r="N5278" s="26">
        <v>1.5169444439999999</v>
      </c>
      <c r="O5278">
        <v>0</v>
      </c>
      <c r="P5278">
        <v>1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 s="26">
        <v>0</v>
      </c>
      <c r="X5278" s="26">
        <v>0.27158813634384849</v>
      </c>
      <c r="Y5278" s="26">
        <v>0</v>
      </c>
      <c r="Z5278" s="26">
        <v>0</v>
      </c>
      <c r="AA5278" s="26">
        <v>0</v>
      </c>
      <c r="AB5278" s="26">
        <v>0</v>
      </c>
      <c r="AC5278" s="26">
        <v>0</v>
      </c>
      <c r="AD5278" s="26">
        <v>0</v>
      </c>
      <c r="AE5278" s="26">
        <v>0.27158813634384849</v>
      </c>
    </row>
    <row r="5279" spans="1:31" x14ac:dyDescent="0.3">
      <c r="A5279">
        <v>2772739</v>
      </c>
      <c r="B5279">
        <v>1</v>
      </c>
      <c r="C5279" t="s">
        <v>80</v>
      </c>
      <c r="D5279" t="s">
        <v>96</v>
      </c>
      <c r="E5279" t="s">
        <v>157</v>
      </c>
      <c r="F5279" t="s">
        <v>14675</v>
      </c>
      <c r="G5279" t="s">
        <v>326</v>
      </c>
      <c r="H5279" t="s">
        <v>149</v>
      </c>
      <c r="I5279" t="s">
        <v>136</v>
      </c>
      <c r="J5279" t="s">
        <v>137</v>
      </c>
      <c r="K5279" t="s">
        <v>187</v>
      </c>
      <c r="L5279" t="s">
        <v>14676</v>
      </c>
      <c r="M5279" t="s">
        <v>14677</v>
      </c>
      <c r="N5279" s="26">
        <v>8.3333332999999996E-2</v>
      </c>
      <c r="O5279">
        <v>5</v>
      </c>
      <c r="P5279">
        <v>4466</v>
      </c>
      <c r="Q5279">
        <v>9</v>
      </c>
      <c r="R5279">
        <v>34</v>
      </c>
      <c r="S5279">
        <v>28</v>
      </c>
      <c r="T5279">
        <v>952</v>
      </c>
      <c r="U5279">
        <v>3</v>
      </c>
      <c r="V5279">
        <v>0</v>
      </c>
      <c r="W5279" s="26">
        <v>0.19815520632495001</v>
      </c>
      <c r="X5279" s="26">
        <v>120.28916503016293</v>
      </c>
      <c r="Y5279" s="26">
        <v>20.797227825837449</v>
      </c>
      <c r="Z5279" s="26">
        <v>0.49746404009856665</v>
      </c>
      <c r="AA5279" s="26">
        <v>48.61950955317333</v>
      </c>
      <c r="AB5279" s="26">
        <v>113.0891365475737</v>
      </c>
      <c r="AC5279" s="26">
        <v>52.692663030453772</v>
      </c>
      <c r="AD5279" s="26">
        <v>0</v>
      </c>
      <c r="AE5279" s="26">
        <v>356.18332123362472</v>
      </c>
    </row>
    <row r="5280" spans="1:31" x14ac:dyDescent="0.3">
      <c r="A5280">
        <v>2772759</v>
      </c>
      <c r="B5280">
        <v>1</v>
      </c>
      <c r="C5280" t="s">
        <v>80</v>
      </c>
      <c r="D5280" t="s">
        <v>86</v>
      </c>
      <c r="E5280" t="s">
        <v>170</v>
      </c>
      <c r="F5280" t="s">
        <v>7206</v>
      </c>
      <c r="G5280" t="s">
        <v>204</v>
      </c>
      <c r="H5280" t="s">
        <v>135</v>
      </c>
      <c r="I5280" t="s">
        <v>136</v>
      </c>
      <c r="J5280" t="s">
        <v>137</v>
      </c>
      <c r="K5280" t="s">
        <v>138</v>
      </c>
      <c r="L5280" t="s">
        <v>14678</v>
      </c>
      <c r="M5280" t="s">
        <v>14679</v>
      </c>
      <c r="N5280" s="26">
        <v>1.889444444</v>
      </c>
      <c r="O5280">
        <v>0</v>
      </c>
      <c r="P5280">
        <v>9</v>
      </c>
      <c r="Q5280">
        <v>0</v>
      </c>
      <c r="R5280">
        <v>6</v>
      </c>
      <c r="S5280">
        <v>0</v>
      </c>
      <c r="T5280">
        <v>2</v>
      </c>
      <c r="U5280">
        <v>0</v>
      </c>
      <c r="V5280">
        <v>0</v>
      </c>
      <c r="W5280" s="26">
        <v>0</v>
      </c>
      <c r="X5280" s="26">
        <v>22.285870477601573</v>
      </c>
      <c r="Y5280" s="26">
        <v>0</v>
      </c>
      <c r="Z5280" s="26">
        <v>4.4528676998582544</v>
      </c>
      <c r="AA5280" s="26">
        <v>0</v>
      </c>
      <c r="AB5280" s="26">
        <v>3.8150193799670995</v>
      </c>
      <c r="AC5280" s="26">
        <v>0</v>
      </c>
      <c r="AD5280" s="26">
        <v>0</v>
      </c>
      <c r="AE5280" s="26">
        <v>30.55375755742693</v>
      </c>
    </row>
    <row r="5281" spans="1:31" x14ac:dyDescent="0.3">
      <c r="A5281">
        <v>2773257</v>
      </c>
      <c r="B5281">
        <v>1</v>
      </c>
      <c r="C5281" t="s">
        <v>81</v>
      </c>
      <c r="D5281" t="s">
        <v>113</v>
      </c>
      <c r="E5281" t="s">
        <v>146</v>
      </c>
      <c r="F5281" t="s">
        <v>14680</v>
      </c>
      <c r="G5281" t="s">
        <v>148</v>
      </c>
      <c r="H5281" t="s">
        <v>149</v>
      </c>
      <c r="I5281" t="s">
        <v>136</v>
      </c>
      <c r="J5281" t="s">
        <v>137</v>
      </c>
      <c r="K5281" t="s">
        <v>138</v>
      </c>
      <c r="L5281" t="s">
        <v>14681</v>
      </c>
      <c r="M5281" t="s">
        <v>14682</v>
      </c>
      <c r="N5281" s="26">
        <v>1.7436111110000001</v>
      </c>
      <c r="O5281">
        <v>0</v>
      </c>
      <c r="P5281">
        <v>1</v>
      </c>
      <c r="Q5281">
        <v>0</v>
      </c>
      <c r="R5281">
        <v>12</v>
      </c>
      <c r="S5281">
        <v>0</v>
      </c>
      <c r="T5281">
        <v>0</v>
      </c>
      <c r="U5281">
        <v>0</v>
      </c>
      <c r="V5281">
        <v>0</v>
      </c>
      <c r="W5281" s="26">
        <v>0</v>
      </c>
      <c r="X5281" s="26">
        <v>0.45107000969</v>
      </c>
      <c r="Y5281" s="26">
        <v>0</v>
      </c>
      <c r="Z5281" s="26">
        <v>0.72264659555555555</v>
      </c>
      <c r="AA5281" s="26">
        <v>0</v>
      </c>
      <c r="AB5281" s="26">
        <v>0</v>
      </c>
      <c r="AC5281" s="26">
        <v>0</v>
      </c>
      <c r="AD5281" s="26">
        <v>0</v>
      </c>
      <c r="AE5281" s="26">
        <v>1.1737166052455557</v>
      </c>
    </row>
    <row r="5282" spans="1:31" x14ac:dyDescent="0.3">
      <c r="A5282">
        <v>2772736</v>
      </c>
      <c r="B5282">
        <v>1</v>
      </c>
      <c r="C5282" t="s">
        <v>80</v>
      </c>
      <c r="D5282" t="s">
        <v>110</v>
      </c>
      <c r="E5282" t="s">
        <v>132</v>
      </c>
      <c r="F5282" t="s">
        <v>6583</v>
      </c>
      <c r="G5282" t="s">
        <v>307</v>
      </c>
      <c r="H5282" t="s">
        <v>135</v>
      </c>
      <c r="I5282" t="s">
        <v>136</v>
      </c>
      <c r="J5282" t="s">
        <v>137</v>
      </c>
      <c r="K5282" t="s">
        <v>138</v>
      </c>
      <c r="L5282" t="s">
        <v>14683</v>
      </c>
      <c r="M5282" t="s">
        <v>14684</v>
      </c>
      <c r="N5282" s="26">
        <v>2.4363888880000002</v>
      </c>
      <c r="O5282">
        <v>0</v>
      </c>
      <c r="P5282">
        <v>11</v>
      </c>
      <c r="Q5282">
        <v>0</v>
      </c>
      <c r="R5282">
        <v>0</v>
      </c>
      <c r="S5282">
        <v>0</v>
      </c>
      <c r="T5282">
        <v>1</v>
      </c>
      <c r="U5282">
        <v>0</v>
      </c>
      <c r="V5282">
        <v>0</v>
      </c>
      <c r="W5282" s="26">
        <v>0</v>
      </c>
      <c r="X5282" s="26">
        <v>7.0308843103361491</v>
      </c>
      <c r="Y5282" s="26">
        <v>0</v>
      </c>
      <c r="Z5282" s="26">
        <v>0</v>
      </c>
      <c r="AA5282" s="26">
        <v>0</v>
      </c>
      <c r="AB5282" s="26">
        <v>40.120816533083961</v>
      </c>
      <c r="AC5282" s="26">
        <v>0</v>
      </c>
      <c r="AD5282" s="26">
        <v>0</v>
      </c>
      <c r="AE5282" s="26">
        <v>47.151700843420109</v>
      </c>
    </row>
    <row r="5283" spans="1:31" x14ac:dyDescent="0.3">
      <c r="A5283">
        <v>2773400</v>
      </c>
      <c r="B5283">
        <v>1</v>
      </c>
      <c r="C5283" t="s">
        <v>80</v>
      </c>
      <c r="D5283" t="s">
        <v>88</v>
      </c>
      <c r="E5283" t="s">
        <v>166</v>
      </c>
      <c r="F5283" t="s">
        <v>14425</v>
      </c>
      <c r="G5283" t="s">
        <v>425</v>
      </c>
      <c r="H5283" t="s">
        <v>135</v>
      </c>
      <c r="I5283" t="s">
        <v>136</v>
      </c>
      <c r="J5283" t="s">
        <v>137</v>
      </c>
      <c r="K5283" t="s">
        <v>138</v>
      </c>
      <c r="L5283" t="s">
        <v>14685</v>
      </c>
      <c r="M5283" t="s">
        <v>14686</v>
      </c>
      <c r="N5283" s="26">
        <v>1.476111111</v>
      </c>
      <c r="O5283">
        <v>0</v>
      </c>
      <c r="P5283">
        <v>116</v>
      </c>
      <c r="Q5283">
        <v>0</v>
      </c>
      <c r="R5283">
        <v>0</v>
      </c>
      <c r="S5283">
        <v>0</v>
      </c>
      <c r="T5283">
        <v>13</v>
      </c>
      <c r="U5283">
        <v>0</v>
      </c>
      <c r="V5283">
        <v>0</v>
      </c>
      <c r="W5283" s="26">
        <v>0</v>
      </c>
      <c r="X5283" s="26">
        <v>40.886693596857938</v>
      </c>
      <c r="Y5283" s="26">
        <v>0</v>
      </c>
      <c r="Z5283" s="26">
        <v>0</v>
      </c>
      <c r="AA5283" s="26">
        <v>0</v>
      </c>
      <c r="AB5283" s="26">
        <v>19.862100912140455</v>
      </c>
      <c r="AC5283" s="26">
        <v>0</v>
      </c>
      <c r="AD5283" s="26">
        <v>0</v>
      </c>
      <c r="AE5283" s="26">
        <v>60.748794508998394</v>
      </c>
    </row>
    <row r="5284" spans="1:31" x14ac:dyDescent="0.3">
      <c r="A5284">
        <v>2772902</v>
      </c>
      <c r="B5284">
        <v>1</v>
      </c>
      <c r="C5284" t="s">
        <v>80</v>
      </c>
      <c r="D5284" t="s">
        <v>89</v>
      </c>
      <c r="E5284" t="s">
        <v>132</v>
      </c>
      <c r="F5284" t="s">
        <v>14687</v>
      </c>
      <c r="G5284" t="s">
        <v>134</v>
      </c>
      <c r="H5284" t="s">
        <v>135</v>
      </c>
      <c r="I5284" t="s">
        <v>136</v>
      </c>
      <c r="J5284" t="s">
        <v>137</v>
      </c>
      <c r="K5284" t="s">
        <v>138</v>
      </c>
      <c r="L5284" t="s">
        <v>14688</v>
      </c>
      <c r="M5284" t="s">
        <v>14689</v>
      </c>
      <c r="N5284" s="26">
        <v>2.7355555549999999</v>
      </c>
      <c r="O5284">
        <v>0</v>
      </c>
      <c r="P5284">
        <v>1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 s="26">
        <v>0</v>
      </c>
      <c r="X5284" s="26">
        <v>1.7036609760594987</v>
      </c>
      <c r="Y5284" s="26">
        <v>0</v>
      </c>
      <c r="Z5284" s="26">
        <v>0</v>
      </c>
      <c r="AA5284" s="26">
        <v>0</v>
      </c>
      <c r="AB5284" s="26">
        <v>0</v>
      </c>
      <c r="AC5284" s="26">
        <v>0</v>
      </c>
      <c r="AD5284" s="26">
        <v>0</v>
      </c>
      <c r="AE5284" s="26">
        <v>1.7036609760594987</v>
      </c>
    </row>
    <row r="5285" spans="1:31" x14ac:dyDescent="0.3">
      <c r="A5285">
        <v>2772802</v>
      </c>
      <c r="B5285">
        <v>1</v>
      </c>
      <c r="C5285" t="s">
        <v>81</v>
      </c>
      <c r="D5285" t="s">
        <v>112</v>
      </c>
      <c r="E5285" t="s">
        <v>157</v>
      </c>
      <c r="F5285" t="s">
        <v>14690</v>
      </c>
      <c r="G5285" t="s">
        <v>159</v>
      </c>
      <c r="H5285" t="s">
        <v>149</v>
      </c>
      <c r="I5285" t="s">
        <v>136</v>
      </c>
      <c r="J5285" t="s">
        <v>137</v>
      </c>
      <c r="K5285" t="s">
        <v>138</v>
      </c>
      <c r="L5285" t="s">
        <v>14691</v>
      </c>
      <c r="M5285" t="s">
        <v>14692</v>
      </c>
      <c r="N5285" s="26">
        <v>0.105</v>
      </c>
      <c r="O5285">
        <v>4</v>
      </c>
      <c r="P5285">
        <v>258</v>
      </c>
      <c r="Q5285">
        <v>123</v>
      </c>
      <c r="R5285">
        <v>354</v>
      </c>
      <c r="S5285">
        <v>9</v>
      </c>
      <c r="T5285">
        <v>39</v>
      </c>
      <c r="U5285">
        <v>5</v>
      </c>
      <c r="V5285">
        <v>1</v>
      </c>
      <c r="W5285" s="26">
        <v>2.8075119100875002E-2</v>
      </c>
      <c r="X5285" s="26">
        <v>1.0315315319689808</v>
      </c>
      <c r="Y5285" s="26">
        <v>1.6574795819536501</v>
      </c>
      <c r="Z5285" s="26">
        <v>0.99870048494584163</v>
      </c>
      <c r="AA5285" s="26">
        <v>7.7921246096584778</v>
      </c>
      <c r="AB5285" s="26">
        <v>3.0013637162424298</v>
      </c>
      <c r="AC5285" s="26">
        <v>95.431324471743949</v>
      </c>
      <c r="AD5285" s="26">
        <v>1.4486587196109841</v>
      </c>
      <c r="AE5285" s="26">
        <v>111.3892582352252</v>
      </c>
    </row>
    <row r="5286" spans="1:31" x14ac:dyDescent="0.3">
      <c r="A5286">
        <v>2773071</v>
      </c>
      <c r="B5286">
        <v>1</v>
      </c>
      <c r="C5286" t="s">
        <v>80</v>
      </c>
      <c r="D5286" t="s">
        <v>82</v>
      </c>
      <c r="E5286" t="s">
        <v>132</v>
      </c>
      <c r="F5286" t="s">
        <v>14693</v>
      </c>
      <c r="G5286" t="s">
        <v>307</v>
      </c>
      <c r="H5286" t="s">
        <v>135</v>
      </c>
      <c r="I5286" t="s">
        <v>136</v>
      </c>
      <c r="J5286" t="s">
        <v>137</v>
      </c>
      <c r="K5286" t="s">
        <v>138</v>
      </c>
      <c r="L5286" t="s">
        <v>14694</v>
      </c>
      <c r="M5286" t="s">
        <v>14695</v>
      </c>
      <c r="N5286" s="26">
        <v>0.91694444399999997</v>
      </c>
      <c r="O5286">
        <v>0</v>
      </c>
      <c r="P5286">
        <v>2</v>
      </c>
      <c r="Q5286">
        <v>0</v>
      </c>
      <c r="R5286">
        <v>0</v>
      </c>
      <c r="S5286">
        <v>0</v>
      </c>
      <c r="T5286">
        <v>13</v>
      </c>
      <c r="U5286">
        <v>0</v>
      </c>
      <c r="V5286">
        <v>0</v>
      </c>
      <c r="W5286" s="26">
        <v>0</v>
      </c>
      <c r="X5286" s="26">
        <v>0.77757392006612402</v>
      </c>
      <c r="Y5286" s="26">
        <v>0</v>
      </c>
      <c r="Z5286" s="26">
        <v>0</v>
      </c>
      <c r="AA5286" s="26">
        <v>0</v>
      </c>
      <c r="AB5286" s="26">
        <v>16.513543342549568</v>
      </c>
      <c r="AC5286" s="26">
        <v>0</v>
      </c>
      <c r="AD5286" s="26">
        <v>0</v>
      </c>
      <c r="AE5286" s="26">
        <v>17.291117262615693</v>
      </c>
    </row>
    <row r="5287" spans="1:31" x14ac:dyDescent="0.3">
      <c r="A5287">
        <v>2772707</v>
      </c>
      <c r="B5287">
        <v>2</v>
      </c>
      <c r="C5287" t="s">
        <v>80</v>
      </c>
      <c r="D5287" t="s">
        <v>97</v>
      </c>
      <c r="E5287" t="s">
        <v>146</v>
      </c>
      <c r="F5287" t="s">
        <v>14696</v>
      </c>
      <c r="G5287" t="s">
        <v>154</v>
      </c>
      <c r="H5287" t="s">
        <v>149</v>
      </c>
      <c r="I5287" t="s">
        <v>136</v>
      </c>
      <c r="J5287" t="s">
        <v>137</v>
      </c>
      <c r="K5287" t="s">
        <v>138</v>
      </c>
      <c r="L5287" t="s">
        <v>12445</v>
      </c>
      <c r="M5287" t="s">
        <v>14697</v>
      </c>
      <c r="N5287" s="26">
        <v>1.594166666</v>
      </c>
      <c r="O5287">
        <v>5</v>
      </c>
      <c r="P5287">
        <v>1977</v>
      </c>
      <c r="Q5287">
        <v>3</v>
      </c>
      <c r="R5287">
        <v>250</v>
      </c>
      <c r="S5287">
        <v>14</v>
      </c>
      <c r="T5287">
        <v>275</v>
      </c>
      <c r="U5287">
        <v>0</v>
      </c>
      <c r="V5287">
        <v>0</v>
      </c>
      <c r="W5287" s="26">
        <v>443.39483606507821</v>
      </c>
      <c r="X5287" s="26">
        <v>846.24563727459838</v>
      </c>
      <c r="Y5287" s="26">
        <v>6.4176113982929213</v>
      </c>
      <c r="Z5287" s="26">
        <v>31.275097745474906</v>
      </c>
      <c r="AA5287" s="26">
        <v>506.19572073044998</v>
      </c>
      <c r="AB5287" s="26">
        <v>225.65676705347846</v>
      </c>
      <c r="AC5287" s="26">
        <v>0</v>
      </c>
      <c r="AD5287" s="26">
        <v>0</v>
      </c>
      <c r="AE5287" s="26">
        <v>2059.1856702673726</v>
      </c>
    </row>
    <row r="5288" spans="1:31" x14ac:dyDescent="0.3">
      <c r="A5288">
        <v>2772865</v>
      </c>
      <c r="B5288">
        <v>1</v>
      </c>
      <c r="C5288" t="s">
        <v>80</v>
      </c>
      <c r="D5288" t="s">
        <v>107</v>
      </c>
      <c r="E5288" t="s">
        <v>146</v>
      </c>
      <c r="F5288" t="s">
        <v>14698</v>
      </c>
      <c r="G5288" t="s">
        <v>159</v>
      </c>
      <c r="H5288" t="s">
        <v>149</v>
      </c>
      <c r="I5288" t="s">
        <v>136</v>
      </c>
      <c r="J5288" t="s">
        <v>137</v>
      </c>
      <c r="K5288" t="s">
        <v>138</v>
      </c>
      <c r="L5288" t="s">
        <v>14699</v>
      </c>
      <c r="M5288" t="s">
        <v>14700</v>
      </c>
      <c r="N5288" s="26">
        <v>0.85833333300000003</v>
      </c>
      <c r="O5288">
        <v>1</v>
      </c>
      <c r="P5288">
        <v>1530</v>
      </c>
      <c r="Q5288">
        <v>0</v>
      </c>
      <c r="R5288">
        <v>0</v>
      </c>
      <c r="S5288">
        <v>9</v>
      </c>
      <c r="T5288">
        <v>124</v>
      </c>
      <c r="U5288">
        <v>0</v>
      </c>
      <c r="V5288">
        <v>2</v>
      </c>
      <c r="W5288" s="26">
        <v>2.9752107394478124</v>
      </c>
      <c r="X5288" s="26">
        <v>92.975663932836568</v>
      </c>
      <c r="Y5288" s="26">
        <v>0</v>
      </c>
      <c r="Z5288" s="26">
        <v>0</v>
      </c>
      <c r="AA5288" s="26">
        <v>35.655693419686976</v>
      </c>
      <c r="AB5288" s="26">
        <v>95.891877075215376</v>
      </c>
      <c r="AC5288" s="26">
        <v>0</v>
      </c>
      <c r="AD5288" s="26">
        <v>5.4414812243999995</v>
      </c>
      <c r="AE5288" s="26">
        <v>232.93992639158674</v>
      </c>
    </row>
    <row r="5289" spans="1:31" x14ac:dyDescent="0.3">
      <c r="A5289">
        <v>2773529</v>
      </c>
      <c r="B5289">
        <v>1</v>
      </c>
      <c r="C5289" t="s">
        <v>80</v>
      </c>
      <c r="D5289" t="s">
        <v>110</v>
      </c>
      <c r="E5289" t="s">
        <v>170</v>
      </c>
      <c r="F5289" t="s">
        <v>14526</v>
      </c>
      <c r="G5289" t="s">
        <v>204</v>
      </c>
      <c r="H5289" t="s">
        <v>135</v>
      </c>
      <c r="I5289" t="s">
        <v>136</v>
      </c>
      <c r="J5289" t="s">
        <v>137</v>
      </c>
      <c r="K5289" t="s">
        <v>138</v>
      </c>
      <c r="L5289" t="s">
        <v>14701</v>
      </c>
      <c r="M5289" t="s">
        <v>14702</v>
      </c>
      <c r="N5289" s="26">
        <v>0.68722222200000005</v>
      </c>
      <c r="O5289">
        <v>0</v>
      </c>
      <c r="P5289">
        <v>186</v>
      </c>
      <c r="Q5289">
        <v>0</v>
      </c>
      <c r="R5289">
        <v>0</v>
      </c>
      <c r="S5289">
        <v>0</v>
      </c>
      <c r="T5289">
        <v>4</v>
      </c>
      <c r="U5289">
        <v>0</v>
      </c>
      <c r="V5289">
        <v>0</v>
      </c>
      <c r="W5289" s="26">
        <v>0</v>
      </c>
      <c r="X5289" s="26">
        <v>25.716536489855109</v>
      </c>
      <c r="Y5289" s="26">
        <v>0</v>
      </c>
      <c r="Z5289" s="26">
        <v>0</v>
      </c>
      <c r="AA5289" s="26">
        <v>0</v>
      </c>
      <c r="AB5289" s="26">
        <v>0.35322372352080306</v>
      </c>
      <c r="AC5289" s="26">
        <v>0</v>
      </c>
      <c r="AD5289" s="26">
        <v>0</v>
      </c>
      <c r="AE5289" s="26">
        <v>26.069760213375911</v>
      </c>
    </row>
    <row r="5290" spans="1:31" x14ac:dyDescent="0.3">
      <c r="A5290">
        <v>2772796</v>
      </c>
      <c r="B5290">
        <v>1</v>
      </c>
      <c r="C5290" t="s">
        <v>80</v>
      </c>
      <c r="D5290" t="s">
        <v>82</v>
      </c>
      <c r="E5290" t="s">
        <v>166</v>
      </c>
      <c r="F5290" t="s">
        <v>14703</v>
      </c>
      <c r="G5290" t="s">
        <v>425</v>
      </c>
      <c r="H5290" t="s">
        <v>135</v>
      </c>
      <c r="I5290" t="s">
        <v>136</v>
      </c>
      <c r="J5290" t="s">
        <v>137</v>
      </c>
      <c r="K5290" t="s">
        <v>138</v>
      </c>
      <c r="L5290" t="s">
        <v>14704</v>
      </c>
      <c r="M5290" t="s">
        <v>14705</v>
      </c>
      <c r="N5290" s="26">
        <v>0.65861111100000003</v>
      </c>
      <c r="O5290">
        <v>0</v>
      </c>
      <c r="P5290">
        <v>13</v>
      </c>
      <c r="Q5290">
        <v>0</v>
      </c>
      <c r="R5290">
        <v>0</v>
      </c>
      <c r="S5290">
        <v>0</v>
      </c>
      <c r="T5290">
        <v>40</v>
      </c>
      <c r="U5290">
        <v>0</v>
      </c>
      <c r="V5290">
        <v>0</v>
      </c>
      <c r="W5290" s="26">
        <v>0</v>
      </c>
      <c r="X5290" s="26">
        <v>2.1063184541701703</v>
      </c>
      <c r="Y5290" s="26">
        <v>0</v>
      </c>
      <c r="Z5290" s="26">
        <v>0</v>
      </c>
      <c r="AA5290" s="26">
        <v>0</v>
      </c>
      <c r="AB5290" s="26">
        <v>11.841566428971101</v>
      </c>
      <c r="AC5290" s="26">
        <v>0</v>
      </c>
      <c r="AD5290" s="26">
        <v>0</v>
      </c>
      <c r="AE5290" s="26">
        <v>13.947884883141271</v>
      </c>
    </row>
    <row r="5291" spans="1:31" x14ac:dyDescent="0.3">
      <c r="A5291">
        <v>2773337</v>
      </c>
      <c r="B5291">
        <v>1</v>
      </c>
      <c r="C5291" t="s">
        <v>81</v>
      </c>
      <c r="D5291" t="s">
        <v>120</v>
      </c>
      <c r="E5291" t="s">
        <v>157</v>
      </c>
      <c r="F5291" t="s">
        <v>5882</v>
      </c>
      <c r="G5291" t="s">
        <v>159</v>
      </c>
      <c r="H5291" t="s">
        <v>149</v>
      </c>
      <c r="I5291" t="s">
        <v>136</v>
      </c>
      <c r="J5291" t="s">
        <v>137</v>
      </c>
      <c r="K5291" t="s">
        <v>138</v>
      </c>
      <c r="L5291" t="s">
        <v>14706</v>
      </c>
      <c r="M5291" t="s">
        <v>14707</v>
      </c>
      <c r="N5291" s="26">
        <v>1.071666666</v>
      </c>
      <c r="O5291">
        <v>5</v>
      </c>
      <c r="P5291">
        <v>883</v>
      </c>
      <c r="Q5291">
        <v>291</v>
      </c>
      <c r="R5291">
        <v>94</v>
      </c>
      <c r="S5291">
        <v>23</v>
      </c>
      <c r="T5291">
        <v>112</v>
      </c>
      <c r="U5291">
        <v>4</v>
      </c>
      <c r="V5291">
        <v>0</v>
      </c>
      <c r="W5291" s="26">
        <v>14.110710548120633</v>
      </c>
      <c r="X5291" s="26">
        <v>218.85251162681308</v>
      </c>
      <c r="Y5291" s="26">
        <v>1070.2238583912931</v>
      </c>
      <c r="Z5291" s="26">
        <v>13.046497610432562</v>
      </c>
      <c r="AA5291" s="26">
        <v>1582.9104333507378</v>
      </c>
      <c r="AB5291" s="26">
        <v>51.75755075598223</v>
      </c>
      <c r="AC5291" s="26">
        <v>384.19642513395712</v>
      </c>
      <c r="AD5291" s="26">
        <v>0</v>
      </c>
      <c r="AE5291" s="26">
        <v>3335.0979874173368</v>
      </c>
    </row>
    <row r="5292" spans="1:31" x14ac:dyDescent="0.3">
      <c r="A5292">
        <v>2773343</v>
      </c>
      <c r="B5292">
        <v>1</v>
      </c>
      <c r="C5292" t="s">
        <v>80</v>
      </c>
      <c r="D5292" t="s">
        <v>89</v>
      </c>
      <c r="E5292" t="s">
        <v>132</v>
      </c>
      <c r="F5292" t="s">
        <v>14687</v>
      </c>
      <c r="G5292" t="s">
        <v>134</v>
      </c>
      <c r="H5292" t="s">
        <v>135</v>
      </c>
      <c r="I5292" t="s">
        <v>136</v>
      </c>
      <c r="J5292" t="s">
        <v>137</v>
      </c>
      <c r="K5292" t="s">
        <v>138</v>
      </c>
      <c r="L5292" t="s">
        <v>14708</v>
      </c>
      <c r="M5292" t="s">
        <v>14709</v>
      </c>
      <c r="N5292" s="26">
        <v>3.9452777769999998</v>
      </c>
      <c r="O5292">
        <v>0</v>
      </c>
      <c r="P5292">
        <v>1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 s="26">
        <v>0</v>
      </c>
      <c r="X5292" s="26">
        <v>2.684559089728606</v>
      </c>
      <c r="Y5292" s="26">
        <v>0</v>
      </c>
      <c r="Z5292" s="26">
        <v>0</v>
      </c>
      <c r="AA5292" s="26">
        <v>0</v>
      </c>
      <c r="AB5292" s="26">
        <v>0</v>
      </c>
      <c r="AC5292" s="26">
        <v>0</v>
      </c>
      <c r="AD5292" s="26">
        <v>0</v>
      </c>
      <c r="AE5292" s="26">
        <v>2.684559089728606</v>
      </c>
    </row>
    <row r="5293" spans="1:31" x14ac:dyDescent="0.3">
      <c r="A5293">
        <v>2773320</v>
      </c>
      <c r="B5293">
        <v>1</v>
      </c>
      <c r="C5293" t="s">
        <v>81</v>
      </c>
      <c r="D5293" t="s">
        <v>118</v>
      </c>
      <c r="E5293" t="s">
        <v>170</v>
      </c>
      <c r="F5293" t="s">
        <v>14710</v>
      </c>
      <c r="G5293" t="s">
        <v>143</v>
      </c>
      <c r="H5293" t="s">
        <v>135</v>
      </c>
      <c r="I5293" t="s">
        <v>136</v>
      </c>
      <c r="J5293" t="s">
        <v>137</v>
      </c>
      <c r="K5293" t="s">
        <v>138</v>
      </c>
      <c r="L5293" t="s">
        <v>14711</v>
      </c>
      <c r="M5293" t="s">
        <v>14712</v>
      </c>
      <c r="N5293" s="26">
        <v>0.67833333299999998</v>
      </c>
      <c r="O5293">
        <v>0</v>
      </c>
      <c r="P5293">
        <v>187</v>
      </c>
      <c r="Q5293">
        <v>0</v>
      </c>
      <c r="R5293">
        <v>0</v>
      </c>
      <c r="S5293">
        <v>0</v>
      </c>
      <c r="T5293">
        <v>5</v>
      </c>
      <c r="U5293">
        <v>0</v>
      </c>
      <c r="V5293">
        <v>0</v>
      </c>
      <c r="W5293" s="26">
        <v>0</v>
      </c>
      <c r="X5293" s="26">
        <v>33.627670556035106</v>
      </c>
      <c r="Y5293" s="26">
        <v>0</v>
      </c>
      <c r="Z5293" s="26">
        <v>0</v>
      </c>
      <c r="AA5293" s="26">
        <v>0</v>
      </c>
      <c r="AB5293" s="26">
        <v>0.95272643980668081</v>
      </c>
      <c r="AC5293" s="26">
        <v>0</v>
      </c>
      <c r="AD5293" s="26">
        <v>0</v>
      </c>
      <c r="AE5293" s="26">
        <v>34.580396995841788</v>
      </c>
    </row>
    <row r="5294" spans="1:31" x14ac:dyDescent="0.3">
      <c r="A5294">
        <v>2772882</v>
      </c>
      <c r="B5294">
        <v>1</v>
      </c>
      <c r="C5294" t="s">
        <v>80</v>
      </c>
      <c r="D5294" t="s">
        <v>108</v>
      </c>
      <c r="E5294" t="s">
        <v>141</v>
      </c>
      <c r="F5294" t="s">
        <v>11108</v>
      </c>
      <c r="G5294" t="s">
        <v>186</v>
      </c>
      <c r="H5294" t="s">
        <v>135</v>
      </c>
      <c r="I5294" t="s">
        <v>136</v>
      </c>
      <c r="J5294" t="s">
        <v>137</v>
      </c>
      <c r="K5294" t="s">
        <v>187</v>
      </c>
      <c r="L5294" t="s">
        <v>14713</v>
      </c>
      <c r="M5294" t="s">
        <v>14714</v>
      </c>
      <c r="N5294" s="26">
        <v>7.9816666659999997</v>
      </c>
      <c r="O5294">
        <v>0</v>
      </c>
      <c r="P5294">
        <v>25</v>
      </c>
      <c r="Q5294">
        <v>0</v>
      </c>
      <c r="R5294">
        <v>24</v>
      </c>
      <c r="S5294">
        <v>0</v>
      </c>
      <c r="T5294">
        <v>13</v>
      </c>
      <c r="U5294">
        <v>0</v>
      </c>
      <c r="V5294">
        <v>0</v>
      </c>
      <c r="W5294" s="26">
        <v>0</v>
      </c>
      <c r="X5294" s="26">
        <v>69.742853182691135</v>
      </c>
      <c r="Y5294" s="26">
        <v>0</v>
      </c>
      <c r="Z5294" s="26">
        <v>66.373594971876429</v>
      </c>
      <c r="AA5294" s="26">
        <v>0</v>
      </c>
      <c r="AB5294" s="26">
        <v>57.24191504020839</v>
      </c>
      <c r="AC5294" s="26">
        <v>0</v>
      </c>
      <c r="AD5294" s="26">
        <v>0</v>
      </c>
      <c r="AE5294" s="26">
        <v>193.35836319477596</v>
      </c>
    </row>
    <row r="5295" spans="1:31" x14ac:dyDescent="0.3">
      <c r="A5295">
        <v>2772958</v>
      </c>
      <c r="B5295">
        <v>2</v>
      </c>
      <c r="C5295" t="s">
        <v>80</v>
      </c>
      <c r="D5295" t="s">
        <v>97</v>
      </c>
      <c r="E5295" t="s">
        <v>146</v>
      </c>
      <c r="F5295" t="s">
        <v>14715</v>
      </c>
      <c r="G5295" t="s">
        <v>960</v>
      </c>
      <c r="H5295" t="s">
        <v>149</v>
      </c>
      <c r="I5295" t="s">
        <v>136</v>
      </c>
      <c r="J5295" t="s">
        <v>137</v>
      </c>
      <c r="K5295" t="s">
        <v>138</v>
      </c>
      <c r="L5295" t="s">
        <v>14390</v>
      </c>
      <c r="M5295" t="s">
        <v>14716</v>
      </c>
      <c r="N5295" s="26">
        <v>0.62</v>
      </c>
      <c r="O5295">
        <v>2</v>
      </c>
      <c r="P5295">
        <v>506</v>
      </c>
      <c r="Q5295">
        <v>4</v>
      </c>
      <c r="R5295">
        <v>87</v>
      </c>
      <c r="S5295">
        <v>19</v>
      </c>
      <c r="T5295">
        <v>366</v>
      </c>
      <c r="U5295">
        <v>6</v>
      </c>
      <c r="V5295">
        <v>1</v>
      </c>
      <c r="W5295" s="26">
        <v>0.257562446</v>
      </c>
      <c r="X5295" s="26">
        <v>116.62742350753017</v>
      </c>
      <c r="Y5295" s="26">
        <v>10.077191805991356</v>
      </c>
      <c r="Z5295" s="26">
        <v>12.477433828606769</v>
      </c>
      <c r="AA5295" s="26">
        <v>142.81850333183081</v>
      </c>
      <c r="AB5295" s="26">
        <v>251.52254795438969</v>
      </c>
      <c r="AC5295" s="26">
        <v>150.06527067198812</v>
      </c>
      <c r="AD5295" s="26">
        <v>3.7991374400565041</v>
      </c>
      <c r="AE5295" s="26">
        <v>687.64507098639342</v>
      </c>
    </row>
    <row r="5296" spans="1:31" x14ac:dyDescent="0.3">
      <c r="A5296">
        <v>2773423</v>
      </c>
      <c r="B5296">
        <v>1</v>
      </c>
      <c r="C5296" t="s">
        <v>80</v>
      </c>
      <c r="D5296" t="s">
        <v>97</v>
      </c>
      <c r="E5296" t="s">
        <v>152</v>
      </c>
      <c r="F5296" t="s">
        <v>14717</v>
      </c>
      <c r="G5296" t="s">
        <v>159</v>
      </c>
      <c r="H5296" t="s">
        <v>149</v>
      </c>
      <c r="I5296" t="s">
        <v>136</v>
      </c>
      <c r="J5296" t="s">
        <v>137</v>
      </c>
      <c r="K5296" t="s">
        <v>138</v>
      </c>
      <c r="L5296" t="s">
        <v>14718</v>
      </c>
      <c r="M5296" t="s">
        <v>14719</v>
      </c>
      <c r="N5296" s="26">
        <v>0.94722222199999995</v>
      </c>
      <c r="O5296">
        <v>1</v>
      </c>
      <c r="P5296">
        <v>4383</v>
      </c>
      <c r="Q5296">
        <v>2</v>
      </c>
      <c r="R5296">
        <v>279</v>
      </c>
      <c r="S5296">
        <v>9</v>
      </c>
      <c r="T5296">
        <v>574</v>
      </c>
      <c r="U5296">
        <v>0</v>
      </c>
      <c r="V5296">
        <v>1</v>
      </c>
      <c r="W5296" s="26">
        <v>0.26385766344666672</v>
      </c>
      <c r="X5296" s="26">
        <v>1219.2948279041934</v>
      </c>
      <c r="Y5296" s="26">
        <v>1.1141418640667833</v>
      </c>
      <c r="Z5296" s="26">
        <v>31.999672135644971</v>
      </c>
      <c r="AA5296" s="26">
        <v>86.431479324279522</v>
      </c>
      <c r="AB5296" s="26">
        <v>466.28360958356728</v>
      </c>
      <c r="AC5296" s="26">
        <v>0</v>
      </c>
      <c r="AD5296" s="26">
        <v>1.6906717180182991</v>
      </c>
      <c r="AE5296" s="26">
        <v>1807.0782601932171</v>
      </c>
    </row>
    <row r="5297" spans="1:31" x14ac:dyDescent="0.3">
      <c r="A5297">
        <v>2772925</v>
      </c>
      <c r="B5297">
        <v>1</v>
      </c>
      <c r="C5297" t="s">
        <v>80</v>
      </c>
      <c r="D5297" t="s">
        <v>97</v>
      </c>
      <c r="E5297" t="s">
        <v>175</v>
      </c>
      <c r="F5297" t="s">
        <v>4059</v>
      </c>
      <c r="G5297" t="s">
        <v>159</v>
      </c>
      <c r="H5297" t="s">
        <v>149</v>
      </c>
      <c r="I5297" t="s">
        <v>566</v>
      </c>
      <c r="J5297" t="s">
        <v>137</v>
      </c>
      <c r="K5297" t="s">
        <v>138</v>
      </c>
      <c r="L5297" t="s">
        <v>14433</v>
      </c>
      <c r="M5297" t="s">
        <v>14720</v>
      </c>
      <c r="N5297" s="26">
        <v>1.6666666E-2</v>
      </c>
      <c r="O5297">
        <v>54</v>
      </c>
      <c r="P5297">
        <v>5059</v>
      </c>
      <c r="Q5297">
        <v>0</v>
      </c>
      <c r="R5297">
        <v>112</v>
      </c>
      <c r="S5297">
        <v>12</v>
      </c>
      <c r="T5297">
        <v>608</v>
      </c>
      <c r="U5297">
        <v>0</v>
      </c>
      <c r="V5297">
        <v>0</v>
      </c>
      <c r="W5297" s="26">
        <v>5.0928889275235418</v>
      </c>
      <c r="X5297" s="26">
        <v>31.816711035393023</v>
      </c>
      <c r="Y5297" s="26">
        <v>0</v>
      </c>
      <c r="Z5297" s="26">
        <v>0.43950590086997832</v>
      </c>
      <c r="AA5297" s="26">
        <v>6.1436531523668867</v>
      </c>
      <c r="AB5297" s="26">
        <v>15.142474293800333</v>
      </c>
      <c r="AC5297" s="26">
        <v>0</v>
      </c>
      <c r="AD5297" s="26">
        <v>0</v>
      </c>
      <c r="AE5297" s="26">
        <v>58.635233309953769</v>
      </c>
    </row>
    <row r="5298" spans="1:31" x14ac:dyDescent="0.3">
      <c r="A5298">
        <v>2773091</v>
      </c>
      <c r="B5298">
        <v>1</v>
      </c>
      <c r="C5298" t="s">
        <v>80</v>
      </c>
      <c r="D5298" t="s">
        <v>96</v>
      </c>
      <c r="E5298" t="s">
        <v>166</v>
      </c>
      <c r="F5298" t="s">
        <v>12441</v>
      </c>
      <c r="G5298" t="s">
        <v>204</v>
      </c>
      <c r="H5298" t="s">
        <v>135</v>
      </c>
      <c r="I5298" t="s">
        <v>136</v>
      </c>
      <c r="J5298" t="s">
        <v>137</v>
      </c>
      <c r="K5298" t="s">
        <v>138</v>
      </c>
      <c r="L5298" t="s">
        <v>14721</v>
      </c>
      <c r="M5298" t="s">
        <v>14722</v>
      </c>
      <c r="N5298" s="26">
        <v>3.4397222219999999</v>
      </c>
      <c r="O5298">
        <v>0</v>
      </c>
      <c r="P5298">
        <v>2</v>
      </c>
      <c r="Q5298">
        <v>0</v>
      </c>
      <c r="R5298">
        <v>0</v>
      </c>
      <c r="S5298">
        <v>0</v>
      </c>
      <c r="T5298">
        <v>13</v>
      </c>
      <c r="U5298">
        <v>0</v>
      </c>
      <c r="V5298">
        <v>0</v>
      </c>
      <c r="W5298" s="26">
        <v>0</v>
      </c>
      <c r="X5298" s="26">
        <v>9.64378654917072</v>
      </c>
      <c r="Y5298" s="26">
        <v>0</v>
      </c>
      <c r="Z5298" s="26">
        <v>0</v>
      </c>
      <c r="AA5298" s="26">
        <v>0</v>
      </c>
      <c r="AB5298" s="26">
        <v>160.68925869820831</v>
      </c>
      <c r="AC5298" s="26">
        <v>0</v>
      </c>
      <c r="AD5298" s="26">
        <v>0</v>
      </c>
      <c r="AE5298" s="26">
        <v>170.33304524737903</v>
      </c>
    </row>
    <row r="5299" spans="1:31" x14ac:dyDescent="0.3">
      <c r="A5299">
        <v>2773068</v>
      </c>
      <c r="B5299">
        <v>1</v>
      </c>
      <c r="C5299" t="s">
        <v>80</v>
      </c>
      <c r="D5299" t="s">
        <v>82</v>
      </c>
      <c r="E5299" t="s">
        <v>132</v>
      </c>
      <c r="F5299" t="s">
        <v>14723</v>
      </c>
      <c r="G5299" t="s">
        <v>134</v>
      </c>
      <c r="H5299" t="s">
        <v>135</v>
      </c>
      <c r="I5299" t="s">
        <v>136</v>
      </c>
      <c r="J5299" t="s">
        <v>137</v>
      </c>
      <c r="K5299" t="s">
        <v>138</v>
      </c>
      <c r="L5299" t="s">
        <v>14724</v>
      </c>
      <c r="M5299" t="s">
        <v>14725</v>
      </c>
      <c r="N5299" s="26">
        <v>4.9649999999999999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2</v>
      </c>
      <c r="U5299">
        <v>0</v>
      </c>
      <c r="V5299">
        <v>0</v>
      </c>
      <c r="W5299" s="26">
        <v>0</v>
      </c>
      <c r="X5299" s="26">
        <v>0</v>
      </c>
      <c r="Y5299" s="26">
        <v>0</v>
      </c>
      <c r="Z5299" s="26">
        <v>0</v>
      </c>
      <c r="AA5299" s="26">
        <v>0</v>
      </c>
      <c r="AB5299" s="26">
        <v>0.8943392740643078</v>
      </c>
      <c r="AC5299" s="26">
        <v>0</v>
      </c>
      <c r="AD5299" s="26">
        <v>0</v>
      </c>
      <c r="AE5299" s="26">
        <v>0.8943392740643078</v>
      </c>
    </row>
    <row r="5300" spans="1:31" x14ac:dyDescent="0.3">
      <c r="A5300">
        <v>2772782</v>
      </c>
      <c r="B5300">
        <v>1</v>
      </c>
      <c r="C5300" t="s">
        <v>80</v>
      </c>
      <c r="D5300" t="s">
        <v>82</v>
      </c>
      <c r="E5300" t="s">
        <v>170</v>
      </c>
      <c r="F5300" t="s">
        <v>340</v>
      </c>
      <c r="G5300" t="s">
        <v>204</v>
      </c>
      <c r="H5300" t="s">
        <v>135</v>
      </c>
      <c r="I5300" t="s">
        <v>136</v>
      </c>
      <c r="J5300" t="s">
        <v>137</v>
      </c>
      <c r="K5300" t="s">
        <v>138</v>
      </c>
      <c r="L5300" t="s">
        <v>14726</v>
      </c>
      <c r="M5300" t="s">
        <v>14727</v>
      </c>
      <c r="N5300" s="26">
        <v>1.451944444</v>
      </c>
      <c r="O5300">
        <v>0</v>
      </c>
      <c r="P5300">
        <v>140</v>
      </c>
      <c r="Q5300">
        <v>0</v>
      </c>
      <c r="R5300">
        <v>0</v>
      </c>
      <c r="S5300">
        <v>0</v>
      </c>
      <c r="T5300">
        <v>6</v>
      </c>
      <c r="U5300">
        <v>0</v>
      </c>
      <c r="V5300">
        <v>0</v>
      </c>
      <c r="W5300" s="26">
        <v>0</v>
      </c>
      <c r="X5300" s="26">
        <v>61.293846693978232</v>
      </c>
      <c r="Y5300" s="26">
        <v>0</v>
      </c>
      <c r="Z5300" s="26">
        <v>0</v>
      </c>
      <c r="AA5300" s="26">
        <v>0</v>
      </c>
      <c r="AB5300" s="26">
        <v>1.7233979282070049</v>
      </c>
      <c r="AC5300" s="26">
        <v>0</v>
      </c>
      <c r="AD5300" s="26">
        <v>0</v>
      </c>
      <c r="AE5300" s="26">
        <v>63.017244622185238</v>
      </c>
    </row>
    <row r="5301" spans="1:31" x14ac:dyDescent="0.3">
      <c r="A5301">
        <v>2773048</v>
      </c>
      <c r="B5301">
        <v>1</v>
      </c>
      <c r="C5301" t="s">
        <v>80</v>
      </c>
      <c r="D5301" t="s">
        <v>85</v>
      </c>
      <c r="E5301" t="s">
        <v>166</v>
      </c>
      <c r="F5301" t="s">
        <v>14728</v>
      </c>
      <c r="G5301" t="s">
        <v>232</v>
      </c>
      <c r="H5301" t="s">
        <v>135</v>
      </c>
      <c r="I5301" t="s">
        <v>136</v>
      </c>
      <c r="J5301" t="s">
        <v>137</v>
      </c>
      <c r="K5301" t="s">
        <v>138</v>
      </c>
      <c r="L5301" t="s">
        <v>14729</v>
      </c>
      <c r="M5301" t="s">
        <v>14730</v>
      </c>
      <c r="N5301" s="26">
        <v>4.5061111110000001</v>
      </c>
      <c r="O5301">
        <v>0</v>
      </c>
      <c r="P5301">
        <v>57</v>
      </c>
      <c r="Q5301">
        <v>0</v>
      </c>
      <c r="R5301">
        <v>0</v>
      </c>
      <c r="S5301">
        <v>0</v>
      </c>
      <c r="T5301">
        <v>29</v>
      </c>
      <c r="U5301">
        <v>0</v>
      </c>
      <c r="V5301">
        <v>0</v>
      </c>
      <c r="W5301" s="26">
        <v>0</v>
      </c>
      <c r="X5301" s="26">
        <v>73.267299010365861</v>
      </c>
      <c r="Y5301" s="26">
        <v>0</v>
      </c>
      <c r="Z5301" s="26">
        <v>0</v>
      </c>
      <c r="AA5301" s="26">
        <v>0</v>
      </c>
      <c r="AB5301" s="26">
        <v>185.34588246688295</v>
      </c>
      <c r="AC5301" s="26">
        <v>0</v>
      </c>
      <c r="AD5301" s="26">
        <v>0</v>
      </c>
      <c r="AE5301" s="26">
        <v>258.61318147724882</v>
      </c>
    </row>
    <row r="5302" spans="1:31" x14ac:dyDescent="0.3">
      <c r="A5302">
        <v>2772989</v>
      </c>
      <c r="B5302">
        <v>1</v>
      </c>
      <c r="C5302" t="s">
        <v>81</v>
      </c>
      <c r="D5302" t="s">
        <v>116</v>
      </c>
      <c r="E5302" t="s">
        <v>157</v>
      </c>
      <c r="F5302" t="s">
        <v>3957</v>
      </c>
      <c r="G5302" t="s">
        <v>143</v>
      </c>
      <c r="H5302" t="s">
        <v>149</v>
      </c>
      <c r="I5302" t="s">
        <v>136</v>
      </c>
      <c r="J5302" t="s">
        <v>137</v>
      </c>
      <c r="K5302" t="s">
        <v>138</v>
      </c>
      <c r="L5302" t="s">
        <v>14731</v>
      </c>
      <c r="M5302" t="s">
        <v>14732</v>
      </c>
      <c r="N5302" s="26">
        <v>1.9063888879999999</v>
      </c>
      <c r="O5302">
        <v>22</v>
      </c>
      <c r="P5302">
        <v>4297</v>
      </c>
      <c r="Q5302">
        <v>556</v>
      </c>
      <c r="R5302">
        <v>500</v>
      </c>
      <c r="S5302">
        <v>50</v>
      </c>
      <c r="T5302">
        <v>498</v>
      </c>
      <c r="U5302">
        <v>6</v>
      </c>
      <c r="V5302">
        <v>0</v>
      </c>
      <c r="W5302" s="26">
        <v>9.5443702834670283</v>
      </c>
      <c r="X5302" s="26">
        <v>1040.9295908200932</v>
      </c>
      <c r="Y5302" s="26">
        <v>353.35614234213028</v>
      </c>
      <c r="Z5302" s="26">
        <v>88.901155715066849</v>
      </c>
      <c r="AA5302" s="26">
        <v>1100.2473119395793</v>
      </c>
      <c r="AB5302" s="26">
        <v>379.36546022702686</v>
      </c>
      <c r="AC5302" s="26">
        <v>225.66455481291933</v>
      </c>
      <c r="AD5302" s="26">
        <v>0</v>
      </c>
      <c r="AE5302" s="26">
        <v>3198.0085861402827</v>
      </c>
    </row>
    <row r="5303" spans="1:31" x14ac:dyDescent="0.3">
      <c r="A5303">
        <v>2773061</v>
      </c>
      <c r="B5303">
        <v>3</v>
      </c>
      <c r="C5303" t="s">
        <v>80</v>
      </c>
      <c r="D5303" t="s">
        <v>83</v>
      </c>
      <c r="E5303" t="s">
        <v>170</v>
      </c>
      <c r="F5303" t="s">
        <v>14339</v>
      </c>
      <c r="G5303" t="s">
        <v>425</v>
      </c>
      <c r="H5303" t="s">
        <v>135</v>
      </c>
      <c r="I5303" t="s">
        <v>136</v>
      </c>
      <c r="J5303" t="s">
        <v>137</v>
      </c>
      <c r="K5303" t="s">
        <v>138</v>
      </c>
      <c r="L5303" t="s">
        <v>12591</v>
      </c>
      <c r="M5303" t="s">
        <v>14733</v>
      </c>
      <c r="N5303" s="26">
        <v>2.6941666660000001</v>
      </c>
      <c r="O5303">
        <v>0</v>
      </c>
      <c r="P5303">
        <v>226</v>
      </c>
      <c r="Q5303">
        <v>0</v>
      </c>
      <c r="R5303">
        <v>0</v>
      </c>
      <c r="S5303">
        <v>0</v>
      </c>
      <c r="T5303">
        <v>27</v>
      </c>
      <c r="U5303">
        <v>0</v>
      </c>
      <c r="V5303">
        <v>0</v>
      </c>
      <c r="W5303" s="26">
        <v>0</v>
      </c>
      <c r="X5303" s="26">
        <v>136.7322553637236</v>
      </c>
      <c r="Y5303" s="26">
        <v>0</v>
      </c>
      <c r="Z5303" s="26">
        <v>0</v>
      </c>
      <c r="AA5303" s="26">
        <v>0</v>
      </c>
      <c r="AB5303" s="26">
        <v>37.563132069659765</v>
      </c>
      <c r="AC5303" s="26">
        <v>0</v>
      </c>
      <c r="AD5303" s="26">
        <v>0</v>
      </c>
      <c r="AE5303" s="26">
        <v>174.29538743338335</v>
      </c>
    </row>
    <row r="5304" spans="1:31" x14ac:dyDescent="0.3">
      <c r="A5304">
        <v>2773284</v>
      </c>
      <c r="B5304">
        <v>1</v>
      </c>
      <c r="C5304" t="s">
        <v>80</v>
      </c>
      <c r="D5304" t="s">
        <v>82</v>
      </c>
      <c r="E5304" t="s">
        <v>166</v>
      </c>
      <c r="F5304" t="s">
        <v>3110</v>
      </c>
      <c r="G5304" t="s">
        <v>204</v>
      </c>
      <c r="H5304" t="s">
        <v>135</v>
      </c>
      <c r="I5304" t="s">
        <v>136</v>
      </c>
      <c r="J5304" t="s">
        <v>137</v>
      </c>
      <c r="K5304" t="s">
        <v>138</v>
      </c>
      <c r="L5304" t="s">
        <v>14734</v>
      </c>
      <c r="M5304" t="s">
        <v>14735</v>
      </c>
      <c r="N5304" s="26">
        <v>3.8708333330000002</v>
      </c>
      <c r="O5304">
        <v>0</v>
      </c>
      <c r="P5304">
        <v>18</v>
      </c>
      <c r="Q5304">
        <v>0</v>
      </c>
      <c r="R5304">
        <v>0</v>
      </c>
      <c r="S5304">
        <v>0</v>
      </c>
      <c r="T5304">
        <v>39</v>
      </c>
      <c r="U5304">
        <v>0</v>
      </c>
      <c r="V5304">
        <v>0</v>
      </c>
      <c r="W5304" s="26">
        <v>0</v>
      </c>
      <c r="X5304" s="26">
        <v>18.49706670937227</v>
      </c>
      <c r="Y5304" s="26">
        <v>0</v>
      </c>
      <c r="Z5304" s="26">
        <v>0</v>
      </c>
      <c r="AA5304" s="26">
        <v>0</v>
      </c>
      <c r="AB5304" s="26">
        <v>206.16656450578728</v>
      </c>
      <c r="AC5304" s="26">
        <v>0</v>
      </c>
      <c r="AD5304" s="26">
        <v>0</v>
      </c>
      <c r="AE5304" s="26">
        <v>224.66363121515954</v>
      </c>
    </row>
    <row r="5305" spans="1:31" x14ac:dyDescent="0.3">
      <c r="A5305">
        <v>2773135</v>
      </c>
      <c r="B5305">
        <v>1</v>
      </c>
      <c r="C5305" t="s">
        <v>80</v>
      </c>
      <c r="D5305" t="s">
        <v>108</v>
      </c>
      <c r="E5305" t="s">
        <v>170</v>
      </c>
      <c r="F5305" t="s">
        <v>14736</v>
      </c>
      <c r="G5305" t="s">
        <v>204</v>
      </c>
      <c r="H5305" t="s">
        <v>135</v>
      </c>
      <c r="I5305" t="s">
        <v>136</v>
      </c>
      <c r="J5305" t="s">
        <v>137</v>
      </c>
      <c r="K5305" t="s">
        <v>138</v>
      </c>
      <c r="L5305" t="s">
        <v>14737</v>
      </c>
      <c r="M5305" t="s">
        <v>14738</v>
      </c>
      <c r="N5305" s="26">
        <v>1.132222222</v>
      </c>
      <c r="O5305">
        <v>0</v>
      </c>
      <c r="P5305">
        <v>12</v>
      </c>
      <c r="Q5305">
        <v>0</v>
      </c>
      <c r="R5305">
        <v>1</v>
      </c>
      <c r="S5305">
        <v>0</v>
      </c>
      <c r="T5305">
        <v>0</v>
      </c>
      <c r="U5305">
        <v>0</v>
      </c>
      <c r="V5305">
        <v>0</v>
      </c>
      <c r="W5305" s="26">
        <v>0</v>
      </c>
      <c r="X5305" s="26">
        <v>1.1118298055260223</v>
      </c>
      <c r="Y5305" s="26">
        <v>0</v>
      </c>
      <c r="Z5305" s="26">
        <v>0</v>
      </c>
      <c r="AA5305" s="26">
        <v>0</v>
      </c>
      <c r="AB5305" s="26">
        <v>0</v>
      </c>
      <c r="AC5305" s="26">
        <v>0</v>
      </c>
      <c r="AD5305" s="26">
        <v>0</v>
      </c>
      <c r="AE5305" s="26">
        <v>1.1118298055260223</v>
      </c>
    </row>
    <row r="5306" spans="1:31" x14ac:dyDescent="0.3">
      <c r="A5306">
        <v>2772737</v>
      </c>
      <c r="B5306">
        <v>1</v>
      </c>
      <c r="C5306" t="s">
        <v>80</v>
      </c>
      <c r="D5306" t="s">
        <v>102</v>
      </c>
      <c r="E5306" t="s">
        <v>157</v>
      </c>
      <c r="F5306" t="s">
        <v>14739</v>
      </c>
      <c r="G5306" t="s">
        <v>159</v>
      </c>
      <c r="H5306" t="s">
        <v>149</v>
      </c>
      <c r="I5306" t="s">
        <v>136</v>
      </c>
      <c r="J5306" t="s">
        <v>137</v>
      </c>
      <c r="K5306" t="s">
        <v>138</v>
      </c>
      <c r="L5306" t="s">
        <v>14740</v>
      </c>
      <c r="M5306" t="s">
        <v>14741</v>
      </c>
      <c r="N5306" s="26">
        <v>0.36111111099999998</v>
      </c>
      <c r="O5306">
        <v>0</v>
      </c>
      <c r="P5306">
        <v>1099</v>
      </c>
      <c r="Q5306">
        <v>6</v>
      </c>
      <c r="R5306">
        <v>245</v>
      </c>
      <c r="S5306">
        <v>4</v>
      </c>
      <c r="T5306">
        <v>191</v>
      </c>
      <c r="U5306">
        <v>0</v>
      </c>
      <c r="V5306">
        <v>0</v>
      </c>
      <c r="W5306" s="26">
        <v>0</v>
      </c>
      <c r="X5306" s="26">
        <v>43.494223996254256</v>
      </c>
      <c r="Y5306" s="26">
        <v>3.3083860927374116</v>
      </c>
      <c r="Z5306" s="26">
        <v>15.507335187121987</v>
      </c>
      <c r="AA5306" s="26">
        <v>7.3062072290040891</v>
      </c>
      <c r="AB5306" s="26">
        <v>41.26479058146375</v>
      </c>
      <c r="AC5306" s="26">
        <v>0</v>
      </c>
      <c r="AD5306" s="26">
        <v>0</v>
      </c>
      <c r="AE5306" s="26">
        <v>110.88094308658151</v>
      </c>
    </row>
    <row r="5307" spans="1:31" x14ac:dyDescent="0.3">
      <c r="A5307">
        <v>2772783</v>
      </c>
      <c r="B5307">
        <v>1</v>
      </c>
      <c r="C5307" t="s">
        <v>80</v>
      </c>
      <c r="D5307" t="s">
        <v>103</v>
      </c>
      <c r="E5307" t="s">
        <v>152</v>
      </c>
      <c r="F5307" t="s">
        <v>1870</v>
      </c>
      <c r="G5307" t="s">
        <v>159</v>
      </c>
      <c r="H5307" t="s">
        <v>149</v>
      </c>
      <c r="I5307" t="s">
        <v>136</v>
      </c>
      <c r="J5307" t="s">
        <v>137</v>
      </c>
      <c r="K5307" t="s">
        <v>138</v>
      </c>
      <c r="L5307" t="s">
        <v>14742</v>
      </c>
      <c r="M5307" t="s">
        <v>14743</v>
      </c>
      <c r="N5307" s="26">
        <v>4.9191666659999997</v>
      </c>
      <c r="O5307">
        <v>0</v>
      </c>
      <c r="P5307">
        <v>1</v>
      </c>
      <c r="Q5307">
        <v>36</v>
      </c>
      <c r="R5307">
        <v>77</v>
      </c>
      <c r="S5307">
        <v>12</v>
      </c>
      <c r="T5307">
        <v>7</v>
      </c>
      <c r="U5307">
        <v>3</v>
      </c>
      <c r="V5307">
        <v>0</v>
      </c>
      <c r="W5307" s="26">
        <v>0</v>
      </c>
      <c r="X5307" s="26">
        <v>0</v>
      </c>
      <c r="Y5307" s="26">
        <v>138.11778556112927</v>
      </c>
      <c r="Z5307" s="26">
        <v>56.955549790281559</v>
      </c>
      <c r="AA5307" s="26">
        <v>996.74460478606318</v>
      </c>
      <c r="AB5307" s="26">
        <v>0</v>
      </c>
      <c r="AC5307" s="26">
        <v>4859.2961151791105</v>
      </c>
      <c r="AD5307" s="26">
        <v>0</v>
      </c>
      <c r="AE5307" s="26">
        <v>6051.1140553165842</v>
      </c>
    </row>
    <row r="5308" spans="1:31" x14ac:dyDescent="0.3">
      <c r="A5308">
        <v>2772949</v>
      </c>
      <c r="B5308">
        <v>1</v>
      </c>
      <c r="C5308" t="s">
        <v>80</v>
      </c>
      <c r="D5308" t="s">
        <v>91</v>
      </c>
      <c r="E5308" t="s">
        <v>146</v>
      </c>
      <c r="F5308" t="s">
        <v>14744</v>
      </c>
      <c r="G5308" t="s">
        <v>1111</v>
      </c>
      <c r="H5308" t="s">
        <v>149</v>
      </c>
      <c r="I5308" t="s">
        <v>136</v>
      </c>
      <c r="J5308" t="s">
        <v>137</v>
      </c>
      <c r="K5308" t="s">
        <v>138</v>
      </c>
      <c r="L5308" t="s">
        <v>14745</v>
      </c>
      <c r="M5308" t="s">
        <v>14746</v>
      </c>
      <c r="N5308" s="26">
        <v>1.7641666659999999</v>
      </c>
      <c r="O5308">
        <v>0</v>
      </c>
      <c r="P5308">
        <v>0</v>
      </c>
      <c r="Q5308">
        <v>0</v>
      </c>
      <c r="R5308">
        <v>5</v>
      </c>
      <c r="S5308">
        <v>0</v>
      </c>
      <c r="T5308">
        <v>1</v>
      </c>
      <c r="U5308">
        <v>0</v>
      </c>
      <c r="V5308">
        <v>0</v>
      </c>
      <c r="W5308" s="26">
        <v>0</v>
      </c>
      <c r="X5308" s="26">
        <v>0</v>
      </c>
      <c r="Y5308" s="26">
        <v>0</v>
      </c>
      <c r="Z5308" s="26">
        <v>1.1101042558937502</v>
      </c>
      <c r="AA5308" s="26">
        <v>0</v>
      </c>
      <c r="AB5308" s="26">
        <v>0</v>
      </c>
      <c r="AC5308" s="26">
        <v>0</v>
      </c>
      <c r="AD5308" s="26">
        <v>0</v>
      </c>
      <c r="AE5308" s="26">
        <v>1.1101042558937502</v>
      </c>
    </row>
    <row r="5309" spans="1:31" x14ac:dyDescent="0.3">
      <c r="A5309">
        <v>2773447</v>
      </c>
      <c r="B5309">
        <v>1</v>
      </c>
      <c r="C5309" t="s">
        <v>81</v>
      </c>
      <c r="D5309" t="s">
        <v>128</v>
      </c>
      <c r="E5309" t="s">
        <v>152</v>
      </c>
      <c r="F5309" t="s">
        <v>14747</v>
      </c>
      <c r="G5309" t="s">
        <v>159</v>
      </c>
      <c r="H5309" t="s">
        <v>149</v>
      </c>
      <c r="I5309" t="s">
        <v>136</v>
      </c>
      <c r="J5309" t="s">
        <v>137</v>
      </c>
      <c r="K5309" t="s">
        <v>138</v>
      </c>
      <c r="L5309" t="s">
        <v>14748</v>
      </c>
      <c r="M5309" t="s">
        <v>14749</v>
      </c>
      <c r="N5309" s="26">
        <v>0.78305555500000001</v>
      </c>
      <c r="O5309">
        <v>0</v>
      </c>
      <c r="P5309">
        <v>193</v>
      </c>
      <c r="Q5309">
        <v>0</v>
      </c>
      <c r="R5309">
        <v>10</v>
      </c>
      <c r="S5309">
        <v>0</v>
      </c>
      <c r="T5309">
        <v>1</v>
      </c>
      <c r="U5309">
        <v>0</v>
      </c>
      <c r="V5309">
        <v>0</v>
      </c>
      <c r="W5309" s="26">
        <v>0</v>
      </c>
      <c r="X5309" s="26">
        <v>1.3316955276006572</v>
      </c>
      <c r="Y5309" s="26">
        <v>0</v>
      </c>
      <c r="Z5309" s="26">
        <v>6.4495773053714317E-2</v>
      </c>
      <c r="AA5309" s="26">
        <v>0</v>
      </c>
      <c r="AB5309" s="26">
        <v>0</v>
      </c>
      <c r="AC5309" s="26">
        <v>0</v>
      </c>
      <c r="AD5309" s="26">
        <v>0</v>
      </c>
      <c r="AE5309" s="26">
        <v>1.3961913006543716</v>
      </c>
    </row>
    <row r="5310" spans="1:31" x14ac:dyDescent="0.3">
      <c r="A5310">
        <v>2772757</v>
      </c>
      <c r="B5310">
        <v>1</v>
      </c>
      <c r="C5310" t="s">
        <v>80</v>
      </c>
      <c r="D5310" t="s">
        <v>102</v>
      </c>
      <c r="E5310" t="s">
        <v>170</v>
      </c>
      <c r="F5310" t="s">
        <v>14750</v>
      </c>
      <c r="G5310" t="s">
        <v>204</v>
      </c>
      <c r="H5310" t="s">
        <v>135</v>
      </c>
      <c r="I5310" t="s">
        <v>136</v>
      </c>
      <c r="J5310" t="s">
        <v>137</v>
      </c>
      <c r="K5310" t="s">
        <v>138</v>
      </c>
      <c r="L5310" t="s">
        <v>14751</v>
      </c>
      <c r="M5310" t="s">
        <v>14752</v>
      </c>
      <c r="N5310" s="26">
        <v>3.1147222220000002</v>
      </c>
      <c r="O5310">
        <v>0</v>
      </c>
      <c r="P5310">
        <v>20</v>
      </c>
      <c r="Q5310">
        <v>0</v>
      </c>
      <c r="R5310">
        <v>6</v>
      </c>
      <c r="S5310">
        <v>0</v>
      </c>
      <c r="T5310">
        <v>8</v>
      </c>
      <c r="U5310">
        <v>0</v>
      </c>
      <c r="V5310">
        <v>0</v>
      </c>
      <c r="W5310" s="26">
        <v>0</v>
      </c>
      <c r="X5310" s="26">
        <v>8.7533555775822265</v>
      </c>
      <c r="Y5310" s="26">
        <v>0</v>
      </c>
      <c r="Z5310" s="26">
        <v>5.5272929512338767</v>
      </c>
      <c r="AA5310" s="26">
        <v>0</v>
      </c>
      <c r="AB5310" s="26">
        <v>6.7121859896850316</v>
      </c>
      <c r="AC5310" s="26">
        <v>0</v>
      </c>
      <c r="AD5310" s="26">
        <v>0</v>
      </c>
      <c r="AE5310" s="26">
        <v>20.992834518501134</v>
      </c>
    </row>
    <row r="5311" spans="1:31" x14ac:dyDescent="0.3">
      <c r="A5311">
        <v>2773118</v>
      </c>
      <c r="B5311">
        <v>1</v>
      </c>
      <c r="C5311" t="s">
        <v>80</v>
      </c>
      <c r="D5311" t="s">
        <v>106</v>
      </c>
      <c r="E5311" t="s">
        <v>132</v>
      </c>
      <c r="F5311" t="s">
        <v>14753</v>
      </c>
      <c r="G5311" t="s">
        <v>307</v>
      </c>
      <c r="H5311" t="s">
        <v>135</v>
      </c>
      <c r="I5311" t="s">
        <v>136</v>
      </c>
      <c r="J5311" t="s">
        <v>137</v>
      </c>
      <c r="K5311" t="s">
        <v>138</v>
      </c>
      <c r="L5311" t="s">
        <v>14754</v>
      </c>
      <c r="M5311" t="s">
        <v>14755</v>
      </c>
      <c r="N5311" s="26">
        <v>1.5263888880000001</v>
      </c>
      <c r="O5311">
        <v>0</v>
      </c>
      <c r="P5311">
        <v>2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 s="26">
        <v>0</v>
      </c>
      <c r="X5311" s="26">
        <v>0</v>
      </c>
      <c r="Y5311" s="26">
        <v>0</v>
      </c>
      <c r="Z5311" s="26">
        <v>0</v>
      </c>
      <c r="AA5311" s="26">
        <v>0</v>
      </c>
      <c r="AB5311" s="26">
        <v>0</v>
      </c>
      <c r="AC5311" s="26">
        <v>0</v>
      </c>
      <c r="AD5311" s="26">
        <v>0</v>
      </c>
      <c r="AE5311" s="26">
        <v>0</v>
      </c>
    </row>
    <row r="5312" spans="1:31" x14ac:dyDescent="0.3">
      <c r="A5312">
        <v>2772826</v>
      </c>
      <c r="B5312">
        <v>1</v>
      </c>
      <c r="C5312" t="s">
        <v>80</v>
      </c>
      <c r="D5312" t="s">
        <v>82</v>
      </c>
      <c r="E5312" t="s">
        <v>166</v>
      </c>
      <c r="F5312" t="s">
        <v>14756</v>
      </c>
      <c r="G5312" t="s">
        <v>425</v>
      </c>
      <c r="H5312" t="s">
        <v>135</v>
      </c>
      <c r="I5312" t="s">
        <v>136</v>
      </c>
      <c r="J5312" t="s">
        <v>137</v>
      </c>
      <c r="K5312" t="s">
        <v>138</v>
      </c>
      <c r="L5312" t="s">
        <v>14757</v>
      </c>
      <c r="M5312" t="s">
        <v>14758</v>
      </c>
      <c r="N5312" s="26">
        <v>1.044444444</v>
      </c>
      <c r="O5312">
        <v>0</v>
      </c>
      <c r="P5312">
        <v>3</v>
      </c>
      <c r="Q5312">
        <v>0</v>
      </c>
      <c r="R5312">
        <v>0</v>
      </c>
      <c r="S5312">
        <v>0</v>
      </c>
      <c r="T5312">
        <v>39</v>
      </c>
      <c r="U5312">
        <v>0</v>
      </c>
      <c r="V5312">
        <v>0</v>
      </c>
      <c r="W5312" s="26">
        <v>0</v>
      </c>
      <c r="X5312" s="26">
        <v>0.37246393941395695</v>
      </c>
      <c r="Y5312" s="26">
        <v>0</v>
      </c>
      <c r="Z5312" s="26">
        <v>0</v>
      </c>
      <c r="AA5312" s="26">
        <v>0</v>
      </c>
      <c r="AB5312" s="26">
        <v>44.116305958817399</v>
      </c>
      <c r="AC5312" s="26">
        <v>0</v>
      </c>
      <c r="AD5312" s="26">
        <v>0</v>
      </c>
      <c r="AE5312" s="26">
        <v>44.488769898231354</v>
      </c>
    </row>
    <row r="5313" spans="1:31" x14ac:dyDescent="0.3">
      <c r="A5313">
        <v>2772720</v>
      </c>
      <c r="B5313">
        <v>1</v>
      </c>
      <c r="C5313" t="s">
        <v>81</v>
      </c>
      <c r="D5313" t="s">
        <v>123</v>
      </c>
      <c r="E5313" t="s">
        <v>152</v>
      </c>
      <c r="F5313" t="s">
        <v>8141</v>
      </c>
      <c r="G5313" t="s">
        <v>159</v>
      </c>
      <c r="H5313" t="s">
        <v>149</v>
      </c>
      <c r="I5313" t="s">
        <v>136</v>
      </c>
      <c r="J5313" t="s">
        <v>137</v>
      </c>
      <c r="K5313" t="s">
        <v>138</v>
      </c>
      <c r="L5313" t="s">
        <v>14759</v>
      </c>
      <c r="M5313" t="s">
        <v>14760</v>
      </c>
      <c r="N5313" s="26">
        <v>1.1888888879999999</v>
      </c>
      <c r="O5313">
        <v>4</v>
      </c>
      <c r="P5313">
        <v>64</v>
      </c>
      <c r="Q5313">
        <v>131</v>
      </c>
      <c r="R5313">
        <v>337</v>
      </c>
      <c r="S5313">
        <v>16</v>
      </c>
      <c r="T5313">
        <v>76</v>
      </c>
      <c r="U5313">
        <v>0</v>
      </c>
      <c r="V5313">
        <v>0</v>
      </c>
      <c r="W5313" s="26">
        <v>0.24105513117777777</v>
      </c>
      <c r="X5313" s="26">
        <v>3.3458141815511122</v>
      </c>
      <c r="Y5313" s="26">
        <v>16.497282953489076</v>
      </c>
      <c r="Z5313" s="26">
        <v>34.877717520434793</v>
      </c>
      <c r="AA5313" s="26">
        <v>1.1950284976293264</v>
      </c>
      <c r="AB5313" s="26">
        <v>10.239179827910107</v>
      </c>
      <c r="AC5313" s="26">
        <v>0</v>
      </c>
      <c r="AD5313" s="26">
        <v>0</v>
      </c>
      <c r="AE5313" s="26">
        <v>66.396078112192185</v>
      </c>
    </row>
    <row r="5314" spans="1:31" x14ac:dyDescent="0.3">
      <c r="A5314">
        <v>2773298</v>
      </c>
      <c r="B5314">
        <v>1</v>
      </c>
      <c r="C5314" t="s">
        <v>80</v>
      </c>
      <c r="D5314" t="s">
        <v>86</v>
      </c>
      <c r="E5314" t="s">
        <v>166</v>
      </c>
      <c r="F5314" t="s">
        <v>14761</v>
      </c>
      <c r="G5314" t="s">
        <v>2394</v>
      </c>
      <c r="H5314" t="s">
        <v>135</v>
      </c>
      <c r="I5314" t="s">
        <v>136</v>
      </c>
      <c r="J5314" t="s">
        <v>137</v>
      </c>
      <c r="K5314" t="s">
        <v>138</v>
      </c>
      <c r="L5314" t="s">
        <v>14762</v>
      </c>
      <c r="M5314" t="s">
        <v>14763</v>
      </c>
      <c r="N5314" s="26">
        <v>3.2149999999999999</v>
      </c>
      <c r="O5314">
        <v>0</v>
      </c>
      <c r="P5314">
        <v>2</v>
      </c>
      <c r="Q5314">
        <v>0</v>
      </c>
      <c r="R5314">
        <v>0</v>
      </c>
      <c r="S5314">
        <v>0</v>
      </c>
      <c r="T5314">
        <v>1</v>
      </c>
      <c r="U5314">
        <v>0</v>
      </c>
      <c r="V5314">
        <v>0</v>
      </c>
      <c r="W5314" s="26">
        <v>0</v>
      </c>
      <c r="X5314" s="26">
        <v>2.1117222535242397</v>
      </c>
      <c r="Y5314" s="26">
        <v>0</v>
      </c>
      <c r="Z5314" s="26">
        <v>0</v>
      </c>
      <c r="AA5314" s="26">
        <v>0</v>
      </c>
      <c r="AB5314" s="26">
        <v>0.21660097858189481</v>
      </c>
      <c r="AC5314" s="26">
        <v>0</v>
      </c>
      <c r="AD5314" s="26">
        <v>0</v>
      </c>
      <c r="AE5314" s="26">
        <v>2.3283232321061345</v>
      </c>
    </row>
    <row r="5315" spans="1:31" x14ac:dyDescent="0.3">
      <c r="A5315">
        <v>2772863</v>
      </c>
      <c r="B5315">
        <v>1</v>
      </c>
      <c r="C5315" t="s">
        <v>80</v>
      </c>
      <c r="D5315" t="s">
        <v>100</v>
      </c>
      <c r="E5315" t="s">
        <v>152</v>
      </c>
      <c r="F5315" t="s">
        <v>13314</v>
      </c>
      <c r="G5315" t="s">
        <v>159</v>
      </c>
      <c r="H5315" t="s">
        <v>149</v>
      </c>
      <c r="I5315" t="s">
        <v>136</v>
      </c>
      <c r="J5315" t="s">
        <v>137</v>
      </c>
      <c r="K5315" t="s">
        <v>138</v>
      </c>
      <c r="L5315" t="s">
        <v>14764</v>
      </c>
      <c r="M5315" t="s">
        <v>14765</v>
      </c>
      <c r="N5315" s="26">
        <v>0.46944444400000002</v>
      </c>
      <c r="O5315">
        <v>0</v>
      </c>
      <c r="P5315">
        <v>1</v>
      </c>
      <c r="Q5315">
        <v>58</v>
      </c>
      <c r="R5315">
        <v>38</v>
      </c>
      <c r="S5315">
        <v>3</v>
      </c>
      <c r="T5315">
        <v>2</v>
      </c>
      <c r="U5315">
        <v>0</v>
      </c>
      <c r="V5315">
        <v>0</v>
      </c>
      <c r="W5315" s="26">
        <v>0</v>
      </c>
      <c r="X5315" s="26">
        <v>0.11985815274255335</v>
      </c>
      <c r="Y5315" s="26">
        <v>9.8928658374137513</v>
      </c>
      <c r="Z5315" s="26">
        <v>7.3921545188833338E-4</v>
      </c>
      <c r="AA5315" s="26">
        <v>46.304926507720353</v>
      </c>
      <c r="AB5315" s="26">
        <v>0.41801368517241677</v>
      </c>
      <c r="AC5315" s="26">
        <v>0</v>
      </c>
      <c r="AD5315" s="26">
        <v>0</v>
      </c>
      <c r="AE5315" s="26">
        <v>56.736403398500961</v>
      </c>
    </row>
    <row r="5316" spans="1:31" x14ac:dyDescent="0.3">
      <c r="A5316">
        <v>2773112</v>
      </c>
      <c r="B5316">
        <v>1</v>
      </c>
      <c r="C5316" t="s">
        <v>80</v>
      </c>
      <c r="D5316" t="s">
        <v>95</v>
      </c>
      <c r="E5316" t="s">
        <v>132</v>
      </c>
      <c r="F5316" t="s">
        <v>14766</v>
      </c>
      <c r="G5316" t="s">
        <v>134</v>
      </c>
      <c r="H5316" t="s">
        <v>135</v>
      </c>
      <c r="I5316" t="s">
        <v>136</v>
      </c>
      <c r="J5316" t="s">
        <v>137</v>
      </c>
      <c r="K5316" t="s">
        <v>138</v>
      </c>
      <c r="L5316" t="s">
        <v>14767</v>
      </c>
      <c r="M5316" t="s">
        <v>14768</v>
      </c>
      <c r="N5316" s="26">
        <v>2.0294444440000001</v>
      </c>
      <c r="O5316">
        <v>0</v>
      </c>
      <c r="P5316">
        <v>18</v>
      </c>
      <c r="Q5316">
        <v>0</v>
      </c>
      <c r="R5316">
        <v>0</v>
      </c>
      <c r="S5316">
        <v>0</v>
      </c>
      <c r="T5316">
        <v>1</v>
      </c>
      <c r="U5316">
        <v>0</v>
      </c>
      <c r="V5316">
        <v>0</v>
      </c>
      <c r="W5316" s="26">
        <v>0</v>
      </c>
      <c r="X5316" s="26">
        <v>9.7580596647582691</v>
      </c>
      <c r="Y5316" s="26">
        <v>0</v>
      </c>
      <c r="Z5316" s="26">
        <v>0</v>
      </c>
      <c r="AA5316" s="26">
        <v>0</v>
      </c>
      <c r="AB5316" s="26">
        <v>0.95552088566117188</v>
      </c>
      <c r="AC5316" s="26">
        <v>0</v>
      </c>
      <c r="AD5316" s="26">
        <v>0</v>
      </c>
      <c r="AE5316" s="26">
        <v>10.71358055041944</v>
      </c>
    </row>
    <row r="5317" spans="1:31" x14ac:dyDescent="0.3">
      <c r="A5317">
        <v>2773304</v>
      </c>
      <c r="B5317">
        <v>1</v>
      </c>
      <c r="C5317" t="s">
        <v>80</v>
      </c>
      <c r="D5317" t="s">
        <v>110</v>
      </c>
      <c r="E5317" t="s">
        <v>166</v>
      </c>
      <c r="F5317" t="s">
        <v>13693</v>
      </c>
      <c r="G5317" t="s">
        <v>232</v>
      </c>
      <c r="H5317" t="s">
        <v>135</v>
      </c>
      <c r="I5317" t="s">
        <v>136</v>
      </c>
      <c r="J5317" t="s">
        <v>137</v>
      </c>
      <c r="K5317" t="s">
        <v>138</v>
      </c>
      <c r="L5317" t="s">
        <v>14769</v>
      </c>
      <c r="M5317" t="s">
        <v>14770</v>
      </c>
      <c r="N5317" s="26">
        <v>1.0205555550000001</v>
      </c>
      <c r="O5317">
        <v>0</v>
      </c>
      <c r="P5317">
        <v>95</v>
      </c>
      <c r="Q5317">
        <v>0</v>
      </c>
      <c r="R5317">
        <v>0</v>
      </c>
      <c r="S5317">
        <v>0</v>
      </c>
      <c r="T5317">
        <v>26</v>
      </c>
      <c r="U5317">
        <v>0</v>
      </c>
      <c r="V5317">
        <v>0</v>
      </c>
      <c r="W5317" s="26">
        <v>0</v>
      </c>
      <c r="X5317" s="26">
        <v>29.10716299616394</v>
      </c>
      <c r="Y5317" s="26">
        <v>0</v>
      </c>
      <c r="Z5317" s="26">
        <v>0</v>
      </c>
      <c r="AA5317" s="26">
        <v>0</v>
      </c>
      <c r="AB5317" s="26">
        <v>5.4427431662056884</v>
      </c>
      <c r="AC5317" s="26">
        <v>0</v>
      </c>
      <c r="AD5317" s="26">
        <v>0</v>
      </c>
      <c r="AE5317" s="26">
        <v>34.549906162369631</v>
      </c>
    </row>
    <row r="5318" spans="1:31" x14ac:dyDescent="0.3">
      <c r="A5318">
        <v>2773364</v>
      </c>
      <c r="B5318">
        <v>1</v>
      </c>
      <c r="C5318" t="s">
        <v>80</v>
      </c>
      <c r="D5318" t="s">
        <v>82</v>
      </c>
      <c r="E5318" t="s">
        <v>132</v>
      </c>
      <c r="F5318" t="s">
        <v>14771</v>
      </c>
      <c r="G5318" t="s">
        <v>134</v>
      </c>
      <c r="H5318" t="s">
        <v>135</v>
      </c>
      <c r="I5318" t="s">
        <v>136</v>
      </c>
      <c r="J5318" t="s">
        <v>137</v>
      </c>
      <c r="K5318" t="s">
        <v>138</v>
      </c>
      <c r="L5318" t="s">
        <v>14772</v>
      </c>
      <c r="M5318" t="s">
        <v>14773</v>
      </c>
      <c r="N5318" s="26">
        <v>7.4055555550000003</v>
      </c>
      <c r="O5318">
        <v>0</v>
      </c>
      <c r="P5318">
        <v>8</v>
      </c>
      <c r="Q5318">
        <v>0</v>
      </c>
      <c r="R5318">
        <v>0</v>
      </c>
      <c r="S5318">
        <v>0</v>
      </c>
      <c r="T5318">
        <v>1</v>
      </c>
      <c r="U5318">
        <v>0</v>
      </c>
      <c r="V5318">
        <v>0</v>
      </c>
      <c r="W5318" s="26">
        <v>0</v>
      </c>
      <c r="X5318" s="26">
        <v>87.252419028965306</v>
      </c>
      <c r="Y5318" s="26">
        <v>0</v>
      </c>
      <c r="Z5318" s="26">
        <v>0</v>
      </c>
      <c r="AA5318" s="26">
        <v>0</v>
      </c>
      <c r="AB5318" s="26">
        <v>5.99974267352186</v>
      </c>
      <c r="AC5318" s="26">
        <v>0</v>
      </c>
      <c r="AD5318" s="26">
        <v>0</v>
      </c>
      <c r="AE5318" s="26">
        <v>93.252161702487172</v>
      </c>
    </row>
    <row r="5319" spans="1:31" x14ac:dyDescent="0.3">
      <c r="A5319">
        <v>2773241</v>
      </c>
      <c r="B5319">
        <v>1</v>
      </c>
      <c r="C5319" t="s">
        <v>80</v>
      </c>
      <c r="D5319" t="s">
        <v>103</v>
      </c>
      <c r="E5319" t="s">
        <v>141</v>
      </c>
      <c r="F5319" t="s">
        <v>14774</v>
      </c>
      <c r="G5319" t="s">
        <v>143</v>
      </c>
      <c r="H5319" t="s">
        <v>135</v>
      </c>
      <c r="I5319" t="s">
        <v>136</v>
      </c>
      <c r="J5319" t="s">
        <v>137</v>
      </c>
      <c r="K5319" t="s">
        <v>138</v>
      </c>
      <c r="L5319" t="s">
        <v>14775</v>
      </c>
      <c r="M5319" t="s">
        <v>14776</v>
      </c>
      <c r="N5319" s="26">
        <v>0.78583333300000002</v>
      </c>
      <c r="O5319">
        <v>0</v>
      </c>
      <c r="P5319">
        <v>598</v>
      </c>
      <c r="Q5319">
        <v>0</v>
      </c>
      <c r="R5319">
        <v>1</v>
      </c>
      <c r="S5319">
        <v>0</v>
      </c>
      <c r="T5319">
        <v>3</v>
      </c>
      <c r="U5319">
        <v>0</v>
      </c>
      <c r="V5319">
        <v>0</v>
      </c>
      <c r="W5319" s="26">
        <v>0</v>
      </c>
      <c r="X5319" s="26">
        <v>116.39619294728853</v>
      </c>
      <c r="Y5319" s="26">
        <v>0</v>
      </c>
      <c r="Z5319" s="26">
        <v>0</v>
      </c>
      <c r="AA5319" s="26">
        <v>0</v>
      </c>
      <c r="AB5319" s="26">
        <v>4.1327391161224982</v>
      </c>
      <c r="AC5319" s="26">
        <v>0</v>
      </c>
      <c r="AD5319" s="26">
        <v>0</v>
      </c>
      <c r="AE5319" s="26">
        <v>120.52893206341102</v>
      </c>
    </row>
    <row r="5320" spans="1:31" x14ac:dyDescent="0.3">
      <c r="A5320">
        <v>2773487</v>
      </c>
      <c r="B5320">
        <v>1</v>
      </c>
      <c r="C5320" t="s">
        <v>80</v>
      </c>
      <c r="D5320" t="s">
        <v>97</v>
      </c>
      <c r="E5320" t="s">
        <v>146</v>
      </c>
      <c r="F5320" t="s">
        <v>1053</v>
      </c>
      <c r="G5320" t="s">
        <v>2474</v>
      </c>
      <c r="H5320" t="s">
        <v>149</v>
      </c>
      <c r="I5320" t="s">
        <v>136</v>
      </c>
      <c r="J5320" t="s">
        <v>137</v>
      </c>
      <c r="K5320" t="s">
        <v>138</v>
      </c>
      <c r="L5320" t="s">
        <v>14777</v>
      </c>
      <c r="M5320" t="s">
        <v>14778</v>
      </c>
      <c r="N5320" s="26">
        <v>3.7322222219999999</v>
      </c>
      <c r="O5320">
        <v>0</v>
      </c>
      <c r="P5320">
        <v>53</v>
      </c>
      <c r="Q5320">
        <v>0</v>
      </c>
      <c r="R5320">
        <v>30</v>
      </c>
      <c r="S5320">
        <v>0</v>
      </c>
      <c r="T5320">
        <v>11</v>
      </c>
      <c r="U5320">
        <v>0</v>
      </c>
      <c r="V5320">
        <v>0</v>
      </c>
      <c r="W5320" s="26">
        <v>0</v>
      </c>
      <c r="X5320" s="26">
        <v>44.504620560120031</v>
      </c>
      <c r="Y5320" s="26">
        <v>0</v>
      </c>
      <c r="Z5320" s="26">
        <v>14.769278218782549</v>
      </c>
      <c r="AA5320" s="26">
        <v>0</v>
      </c>
      <c r="AB5320" s="26">
        <v>39.824336439553385</v>
      </c>
      <c r="AC5320" s="26">
        <v>0</v>
      </c>
      <c r="AD5320" s="26">
        <v>0</v>
      </c>
      <c r="AE5320" s="26">
        <v>99.098235218455955</v>
      </c>
    </row>
    <row r="5321" spans="1:31" x14ac:dyDescent="0.3">
      <c r="A5321">
        <v>2773218</v>
      </c>
      <c r="B5321">
        <v>1</v>
      </c>
      <c r="C5321" t="s">
        <v>81</v>
      </c>
      <c r="D5321" t="s">
        <v>128</v>
      </c>
      <c r="E5321" t="s">
        <v>152</v>
      </c>
      <c r="F5321" t="s">
        <v>3868</v>
      </c>
      <c r="G5321" t="s">
        <v>159</v>
      </c>
      <c r="H5321" t="s">
        <v>149</v>
      </c>
      <c r="I5321" t="s">
        <v>136</v>
      </c>
      <c r="J5321" t="s">
        <v>137</v>
      </c>
      <c r="K5321" t="s">
        <v>138</v>
      </c>
      <c r="L5321" t="s">
        <v>14779</v>
      </c>
      <c r="M5321" t="s">
        <v>14780</v>
      </c>
      <c r="N5321" s="26">
        <v>3.8194444440000002</v>
      </c>
      <c r="O5321">
        <v>7</v>
      </c>
      <c r="P5321">
        <v>393</v>
      </c>
      <c r="Q5321">
        <v>2</v>
      </c>
      <c r="R5321">
        <v>16</v>
      </c>
      <c r="S5321">
        <v>13</v>
      </c>
      <c r="T5321">
        <v>16</v>
      </c>
      <c r="U5321">
        <v>0</v>
      </c>
      <c r="V5321">
        <v>0</v>
      </c>
      <c r="W5321" s="26">
        <v>4.9786145533875059</v>
      </c>
      <c r="X5321" s="26">
        <v>319.86863455804104</v>
      </c>
      <c r="Y5321" s="26">
        <v>0.92311322432215603</v>
      </c>
      <c r="Z5321" s="26">
        <v>8.0336135496506813</v>
      </c>
      <c r="AA5321" s="26">
        <v>323.06097342525715</v>
      </c>
      <c r="AB5321" s="26">
        <v>31.555917825840119</v>
      </c>
      <c r="AC5321" s="26">
        <v>0</v>
      </c>
      <c r="AD5321" s="26">
        <v>0</v>
      </c>
      <c r="AE5321" s="26">
        <v>688.4208671364986</v>
      </c>
    </row>
    <row r="5322" spans="1:31" x14ac:dyDescent="0.3">
      <c r="A5322">
        <v>2773132</v>
      </c>
      <c r="B5322">
        <v>1</v>
      </c>
      <c r="C5322" t="s">
        <v>80</v>
      </c>
      <c r="D5322" t="s">
        <v>90</v>
      </c>
      <c r="E5322" t="s">
        <v>166</v>
      </c>
      <c r="F5322" t="s">
        <v>14781</v>
      </c>
      <c r="G5322" t="s">
        <v>232</v>
      </c>
      <c r="H5322" t="s">
        <v>135</v>
      </c>
      <c r="I5322" t="s">
        <v>136</v>
      </c>
      <c r="J5322" t="s">
        <v>137</v>
      </c>
      <c r="K5322" t="s">
        <v>138</v>
      </c>
      <c r="L5322" t="s">
        <v>14782</v>
      </c>
      <c r="M5322" t="s">
        <v>14783</v>
      </c>
      <c r="N5322" s="26">
        <v>6.5694444440000002</v>
      </c>
      <c r="O5322">
        <v>0</v>
      </c>
      <c r="P5322">
        <v>94</v>
      </c>
      <c r="Q5322">
        <v>0</v>
      </c>
      <c r="R5322">
        <v>0</v>
      </c>
      <c r="S5322">
        <v>0</v>
      </c>
      <c r="T5322">
        <v>16</v>
      </c>
      <c r="U5322">
        <v>0</v>
      </c>
      <c r="V5322">
        <v>0</v>
      </c>
      <c r="W5322" s="26">
        <v>0</v>
      </c>
      <c r="X5322" s="26">
        <v>138.66862055591352</v>
      </c>
      <c r="Y5322" s="26">
        <v>0</v>
      </c>
      <c r="Z5322" s="26">
        <v>0</v>
      </c>
      <c r="AA5322" s="26">
        <v>0</v>
      </c>
      <c r="AB5322" s="26">
        <v>74.096055121312943</v>
      </c>
      <c r="AC5322" s="26">
        <v>0</v>
      </c>
      <c r="AD5322" s="26">
        <v>0</v>
      </c>
      <c r="AE5322" s="26">
        <v>212.76467567722648</v>
      </c>
    </row>
    <row r="5323" spans="1:31" x14ac:dyDescent="0.3">
      <c r="A5323">
        <v>2807788</v>
      </c>
      <c r="B5323">
        <v>1</v>
      </c>
      <c r="C5323" t="s">
        <v>80</v>
      </c>
      <c r="D5323" t="s">
        <v>99</v>
      </c>
      <c r="E5323" t="s">
        <v>157</v>
      </c>
      <c r="F5323" t="s">
        <v>14784</v>
      </c>
      <c r="G5323" t="s">
        <v>1309</v>
      </c>
      <c r="H5323" t="s">
        <v>149</v>
      </c>
      <c r="I5323" t="s">
        <v>136</v>
      </c>
      <c r="J5323" t="s">
        <v>137</v>
      </c>
      <c r="K5323" t="s">
        <v>138</v>
      </c>
      <c r="L5323" t="s">
        <v>14785</v>
      </c>
      <c r="M5323" t="s">
        <v>14786</v>
      </c>
      <c r="N5323" s="26">
        <v>8.8000000000000007</v>
      </c>
      <c r="O5323">
        <v>0</v>
      </c>
      <c r="P5323">
        <v>78</v>
      </c>
      <c r="Q5323">
        <v>0</v>
      </c>
      <c r="R5323">
        <v>0</v>
      </c>
      <c r="S5323">
        <v>0</v>
      </c>
      <c r="T5323">
        <v>40</v>
      </c>
      <c r="U5323">
        <v>0</v>
      </c>
      <c r="V5323">
        <v>0</v>
      </c>
      <c r="W5323" s="26">
        <v>0</v>
      </c>
      <c r="X5323" s="26">
        <v>188.44265668448458</v>
      </c>
      <c r="Y5323" s="26">
        <v>0</v>
      </c>
      <c r="Z5323" s="26">
        <v>0</v>
      </c>
      <c r="AA5323" s="26">
        <v>0</v>
      </c>
      <c r="AB5323" s="26">
        <v>137.26322190936401</v>
      </c>
      <c r="AC5323" s="26">
        <v>0</v>
      </c>
      <c r="AD5323" s="26">
        <v>0</v>
      </c>
      <c r="AE5323" s="26">
        <v>325.70587859384858</v>
      </c>
    </row>
    <row r="5324" spans="1:31" x14ac:dyDescent="0.3">
      <c r="A5324">
        <v>2772946</v>
      </c>
      <c r="B5324">
        <v>1</v>
      </c>
      <c r="C5324" t="s">
        <v>80</v>
      </c>
      <c r="D5324" t="s">
        <v>104</v>
      </c>
      <c r="E5324" t="s">
        <v>146</v>
      </c>
      <c r="F5324" t="s">
        <v>14787</v>
      </c>
      <c r="G5324" t="s">
        <v>143</v>
      </c>
      <c r="H5324" t="s">
        <v>149</v>
      </c>
      <c r="I5324" t="s">
        <v>136</v>
      </c>
      <c r="J5324" t="s">
        <v>137</v>
      </c>
      <c r="K5324" t="s">
        <v>138</v>
      </c>
      <c r="L5324" t="s">
        <v>14788</v>
      </c>
      <c r="M5324" t="s">
        <v>14789</v>
      </c>
      <c r="N5324" s="26">
        <v>1.7183333329999999</v>
      </c>
      <c r="O5324">
        <v>0</v>
      </c>
      <c r="P5324">
        <v>360</v>
      </c>
      <c r="Q5324">
        <v>0</v>
      </c>
      <c r="R5324">
        <v>3</v>
      </c>
      <c r="S5324">
        <v>0</v>
      </c>
      <c r="T5324">
        <v>20</v>
      </c>
      <c r="U5324">
        <v>0</v>
      </c>
      <c r="V5324">
        <v>0</v>
      </c>
      <c r="W5324" s="26">
        <v>0</v>
      </c>
      <c r="X5324" s="26">
        <v>149.28921973852499</v>
      </c>
      <c r="Y5324" s="26">
        <v>0</v>
      </c>
      <c r="Z5324" s="26">
        <v>0</v>
      </c>
      <c r="AA5324" s="26">
        <v>0</v>
      </c>
      <c r="AB5324" s="26">
        <v>39.248643281312951</v>
      </c>
      <c r="AC5324" s="26">
        <v>0</v>
      </c>
      <c r="AD5324" s="26">
        <v>0</v>
      </c>
      <c r="AE5324" s="26">
        <v>188.53786301983794</v>
      </c>
    </row>
    <row r="5325" spans="1:31" x14ac:dyDescent="0.3">
      <c r="A5325">
        <v>2773095</v>
      </c>
      <c r="B5325">
        <v>1</v>
      </c>
      <c r="C5325" t="s">
        <v>80</v>
      </c>
      <c r="D5325" t="s">
        <v>82</v>
      </c>
      <c r="E5325" t="s">
        <v>132</v>
      </c>
      <c r="F5325" t="s">
        <v>14790</v>
      </c>
      <c r="G5325" t="s">
        <v>134</v>
      </c>
      <c r="H5325" t="s">
        <v>135</v>
      </c>
      <c r="I5325" t="s">
        <v>136</v>
      </c>
      <c r="J5325" t="s">
        <v>137</v>
      </c>
      <c r="K5325" t="s">
        <v>138</v>
      </c>
      <c r="L5325" t="s">
        <v>14791</v>
      </c>
      <c r="M5325" t="s">
        <v>14792</v>
      </c>
      <c r="N5325" s="26">
        <v>3.2997222220000002</v>
      </c>
      <c r="O5325">
        <v>0</v>
      </c>
      <c r="P5325">
        <v>1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 s="26">
        <v>0</v>
      </c>
      <c r="X5325" s="26">
        <v>0.8352283876559824</v>
      </c>
      <c r="Y5325" s="26">
        <v>0</v>
      </c>
      <c r="Z5325" s="26">
        <v>0</v>
      </c>
      <c r="AA5325" s="26">
        <v>0</v>
      </c>
      <c r="AB5325" s="26">
        <v>0</v>
      </c>
      <c r="AC5325" s="26">
        <v>0</v>
      </c>
      <c r="AD5325" s="26">
        <v>0</v>
      </c>
      <c r="AE5325" s="26">
        <v>0.8352283876559824</v>
      </c>
    </row>
    <row r="5326" spans="1:31" x14ac:dyDescent="0.3">
      <c r="A5326">
        <v>2772972</v>
      </c>
      <c r="B5326">
        <v>1</v>
      </c>
      <c r="C5326" t="s">
        <v>80</v>
      </c>
      <c r="D5326" t="s">
        <v>82</v>
      </c>
      <c r="E5326" t="s">
        <v>132</v>
      </c>
      <c r="F5326" t="s">
        <v>14793</v>
      </c>
      <c r="G5326" t="s">
        <v>134</v>
      </c>
      <c r="H5326" t="s">
        <v>135</v>
      </c>
      <c r="I5326" t="s">
        <v>136</v>
      </c>
      <c r="J5326" t="s">
        <v>137</v>
      </c>
      <c r="K5326" t="s">
        <v>138</v>
      </c>
      <c r="L5326" t="s">
        <v>14794</v>
      </c>
      <c r="M5326" t="s">
        <v>14795</v>
      </c>
      <c r="N5326" s="26">
        <v>0.66833333299999997</v>
      </c>
      <c r="O5326">
        <v>0</v>
      </c>
      <c r="P5326">
        <v>2</v>
      </c>
      <c r="Q5326">
        <v>0</v>
      </c>
      <c r="R5326">
        <v>0</v>
      </c>
      <c r="S5326">
        <v>0</v>
      </c>
      <c r="T5326">
        <v>1</v>
      </c>
      <c r="U5326">
        <v>0</v>
      </c>
      <c r="V5326">
        <v>0</v>
      </c>
      <c r="W5326" s="26">
        <v>0</v>
      </c>
      <c r="X5326" s="26">
        <v>0.59436412454496401</v>
      </c>
      <c r="Y5326" s="26">
        <v>0</v>
      </c>
      <c r="Z5326" s="26">
        <v>0</v>
      </c>
      <c r="AA5326" s="26">
        <v>0</v>
      </c>
      <c r="AB5326" s="26">
        <v>1.0457034848190385</v>
      </c>
      <c r="AC5326" s="26">
        <v>0</v>
      </c>
      <c r="AD5326" s="26">
        <v>0</v>
      </c>
      <c r="AE5326" s="26">
        <v>1.6400676093640025</v>
      </c>
    </row>
    <row r="5327" spans="1:31" x14ac:dyDescent="0.3">
      <c r="A5327">
        <v>2773052</v>
      </c>
      <c r="B5327">
        <v>1</v>
      </c>
      <c r="C5327" t="s">
        <v>80</v>
      </c>
      <c r="D5327" t="s">
        <v>96</v>
      </c>
      <c r="E5327" t="s">
        <v>132</v>
      </c>
      <c r="F5327" t="s">
        <v>14796</v>
      </c>
      <c r="G5327" t="s">
        <v>307</v>
      </c>
      <c r="H5327" t="s">
        <v>135</v>
      </c>
      <c r="I5327" t="s">
        <v>136</v>
      </c>
      <c r="J5327" t="s">
        <v>137</v>
      </c>
      <c r="K5327" t="s">
        <v>138</v>
      </c>
      <c r="L5327" t="s">
        <v>14797</v>
      </c>
      <c r="M5327" t="s">
        <v>14798</v>
      </c>
      <c r="N5327" s="26">
        <v>1.9113888880000001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1</v>
      </c>
      <c r="U5327">
        <v>0</v>
      </c>
      <c r="V5327">
        <v>0</v>
      </c>
      <c r="W5327" s="26">
        <v>0</v>
      </c>
      <c r="X5327" s="26">
        <v>0</v>
      </c>
      <c r="Y5327" s="26">
        <v>0</v>
      </c>
      <c r="Z5327" s="26">
        <v>0</v>
      </c>
      <c r="AA5327" s="26">
        <v>0</v>
      </c>
      <c r="AB5327" s="26">
        <v>3.3558262363602775</v>
      </c>
      <c r="AC5327" s="26">
        <v>0</v>
      </c>
      <c r="AD5327" s="26">
        <v>0</v>
      </c>
      <c r="AE5327" s="26">
        <v>3.3558262363602775</v>
      </c>
    </row>
    <row r="5328" spans="1:31" x14ac:dyDescent="0.3">
      <c r="A5328">
        <v>2773301</v>
      </c>
      <c r="B5328">
        <v>1</v>
      </c>
      <c r="C5328" t="s">
        <v>80</v>
      </c>
      <c r="D5328" t="s">
        <v>83</v>
      </c>
      <c r="E5328" t="s">
        <v>146</v>
      </c>
      <c r="F5328" t="s">
        <v>13066</v>
      </c>
      <c r="G5328" t="s">
        <v>186</v>
      </c>
      <c r="H5328" t="s">
        <v>149</v>
      </c>
      <c r="I5328" t="s">
        <v>136</v>
      </c>
      <c r="J5328" t="s">
        <v>137</v>
      </c>
      <c r="K5328" t="s">
        <v>187</v>
      </c>
      <c r="L5328" t="s">
        <v>14799</v>
      </c>
      <c r="M5328" t="s">
        <v>14800</v>
      </c>
      <c r="N5328" s="26">
        <v>2.8433333329999999</v>
      </c>
      <c r="O5328">
        <v>0</v>
      </c>
      <c r="P5328">
        <v>0</v>
      </c>
      <c r="Q5328">
        <v>0</v>
      </c>
      <c r="R5328">
        <v>0</v>
      </c>
      <c r="S5328">
        <v>1</v>
      </c>
      <c r="T5328">
        <v>1</v>
      </c>
      <c r="U5328">
        <v>0</v>
      </c>
      <c r="V5328">
        <v>0</v>
      </c>
      <c r="W5328" s="26">
        <v>0</v>
      </c>
      <c r="X5328" s="26">
        <v>0</v>
      </c>
      <c r="Y5328" s="26">
        <v>0</v>
      </c>
      <c r="Z5328" s="26">
        <v>0</v>
      </c>
      <c r="AA5328" s="26">
        <v>127.48417592364655</v>
      </c>
      <c r="AB5328" s="26">
        <v>8.3481960314583201</v>
      </c>
      <c r="AC5328" s="26">
        <v>0</v>
      </c>
      <c r="AD5328" s="26">
        <v>0</v>
      </c>
      <c r="AE5328" s="26">
        <v>135.83237195510486</v>
      </c>
    </row>
    <row r="5329" spans="1:31" x14ac:dyDescent="0.3">
      <c r="A5329">
        <v>2773009</v>
      </c>
      <c r="B5329">
        <v>1</v>
      </c>
      <c r="C5329" t="s">
        <v>80</v>
      </c>
      <c r="D5329" t="s">
        <v>106</v>
      </c>
      <c r="E5329" t="s">
        <v>152</v>
      </c>
      <c r="F5329" t="s">
        <v>14801</v>
      </c>
      <c r="G5329" t="s">
        <v>159</v>
      </c>
      <c r="H5329" t="s">
        <v>149</v>
      </c>
      <c r="I5329" t="s">
        <v>136</v>
      </c>
      <c r="J5329" t="s">
        <v>137</v>
      </c>
      <c r="K5329" t="s">
        <v>138</v>
      </c>
      <c r="L5329" t="s">
        <v>14802</v>
      </c>
      <c r="M5329" t="s">
        <v>14803</v>
      </c>
      <c r="N5329" s="26">
        <v>0.73888888799999997</v>
      </c>
      <c r="O5329">
        <v>0</v>
      </c>
      <c r="P5329">
        <v>695</v>
      </c>
      <c r="Q5329">
        <v>2</v>
      </c>
      <c r="R5329">
        <v>38</v>
      </c>
      <c r="S5329">
        <v>3</v>
      </c>
      <c r="T5329">
        <v>93</v>
      </c>
      <c r="U5329">
        <v>0</v>
      </c>
      <c r="V5329">
        <v>0</v>
      </c>
      <c r="W5329" s="26">
        <v>0</v>
      </c>
      <c r="X5329" s="26">
        <v>66.940686307685283</v>
      </c>
      <c r="Y5329" s="26">
        <v>0.15191552156506388</v>
      </c>
      <c r="Z5329" s="26">
        <v>1.4205243354740749</v>
      </c>
      <c r="AA5329" s="26">
        <v>14.671431521362861</v>
      </c>
      <c r="AB5329" s="26">
        <v>66.810340514640444</v>
      </c>
      <c r="AC5329" s="26">
        <v>0</v>
      </c>
      <c r="AD5329" s="26">
        <v>0</v>
      </c>
      <c r="AE5329" s="26">
        <v>149.99489820072773</v>
      </c>
    </row>
    <row r="5330" spans="1:31" x14ac:dyDescent="0.3">
      <c r="A5330">
        <v>2773550</v>
      </c>
      <c r="B5330">
        <v>1</v>
      </c>
      <c r="C5330" t="s">
        <v>80</v>
      </c>
      <c r="D5330" t="s">
        <v>85</v>
      </c>
      <c r="E5330" t="s">
        <v>166</v>
      </c>
      <c r="F5330" t="s">
        <v>10576</v>
      </c>
      <c r="G5330" t="s">
        <v>204</v>
      </c>
      <c r="H5330" t="s">
        <v>135</v>
      </c>
      <c r="I5330" t="s">
        <v>136</v>
      </c>
      <c r="J5330" t="s">
        <v>137</v>
      </c>
      <c r="K5330" t="s">
        <v>138</v>
      </c>
      <c r="L5330" t="s">
        <v>14804</v>
      </c>
      <c r="M5330" t="s">
        <v>14805</v>
      </c>
      <c r="N5330" s="26">
        <v>2.4808333330000001</v>
      </c>
      <c r="O5330">
        <v>0</v>
      </c>
      <c r="P5330">
        <v>81</v>
      </c>
      <c r="Q5330">
        <v>0</v>
      </c>
      <c r="R5330">
        <v>0</v>
      </c>
      <c r="S5330">
        <v>0</v>
      </c>
      <c r="T5330">
        <v>4</v>
      </c>
      <c r="U5330">
        <v>0</v>
      </c>
      <c r="V5330">
        <v>0</v>
      </c>
      <c r="W5330" s="26">
        <v>0</v>
      </c>
      <c r="X5330" s="26">
        <v>72.236818219430106</v>
      </c>
      <c r="Y5330" s="26">
        <v>0</v>
      </c>
      <c r="Z5330" s="26">
        <v>0</v>
      </c>
      <c r="AA5330" s="26">
        <v>0</v>
      </c>
      <c r="AB5330" s="26">
        <v>17.922059615030719</v>
      </c>
      <c r="AC5330" s="26">
        <v>0</v>
      </c>
      <c r="AD5330" s="26">
        <v>0</v>
      </c>
      <c r="AE5330" s="26">
        <v>90.158877834460824</v>
      </c>
    </row>
    <row r="5331" spans="1:31" x14ac:dyDescent="0.3">
      <c r="A5331">
        <v>2773768</v>
      </c>
      <c r="B5331">
        <v>1</v>
      </c>
      <c r="C5331" t="s">
        <v>80</v>
      </c>
      <c r="D5331" t="s">
        <v>94</v>
      </c>
      <c r="E5331" t="s">
        <v>157</v>
      </c>
      <c r="F5331" t="s">
        <v>7932</v>
      </c>
      <c r="G5331" t="s">
        <v>159</v>
      </c>
      <c r="H5331" t="s">
        <v>149</v>
      </c>
      <c r="I5331" t="s">
        <v>136</v>
      </c>
      <c r="J5331" t="s">
        <v>137</v>
      </c>
      <c r="K5331" t="s">
        <v>138</v>
      </c>
      <c r="L5331" t="s">
        <v>14806</v>
      </c>
      <c r="M5331" t="s">
        <v>14807</v>
      </c>
      <c r="N5331" s="26">
        <v>0.20222222200000001</v>
      </c>
      <c r="O5331">
        <v>0</v>
      </c>
      <c r="P5331">
        <v>146</v>
      </c>
      <c r="Q5331">
        <v>1</v>
      </c>
      <c r="R5331">
        <v>7</v>
      </c>
      <c r="S5331">
        <v>13</v>
      </c>
      <c r="T5331">
        <v>20</v>
      </c>
      <c r="U5331">
        <v>4</v>
      </c>
      <c r="V5331">
        <v>0</v>
      </c>
      <c r="W5331" s="26">
        <v>0</v>
      </c>
      <c r="X5331" s="26">
        <v>5.3867594340447145</v>
      </c>
      <c r="Y5331" s="26">
        <v>42.347723969987314</v>
      </c>
      <c r="Z5331" s="26">
        <v>0.39499811230285464</v>
      </c>
      <c r="AA5331" s="26">
        <v>46.859633422354584</v>
      </c>
      <c r="AB5331" s="26">
        <v>4.7215077925535534</v>
      </c>
      <c r="AC5331" s="26">
        <v>396.24345859803555</v>
      </c>
      <c r="AD5331" s="26">
        <v>0</v>
      </c>
      <c r="AE5331" s="26">
        <v>495.95408132927855</v>
      </c>
    </row>
    <row r="5332" spans="1:31" x14ac:dyDescent="0.3">
      <c r="A5332">
        <v>2774100</v>
      </c>
      <c r="B5332">
        <v>1</v>
      </c>
      <c r="C5332" t="s">
        <v>80</v>
      </c>
      <c r="D5332" t="s">
        <v>105</v>
      </c>
      <c r="E5332" t="s">
        <v>166</v>
      </c>
      <c r="F5332" t="s">
        <v>14808</v>
      </c>
      <c r="G5332" t="s">
        <v>425</v>
      </c>
      <c r="H5332" t="s">
        <v>135</v>
      </c>
      <c r="I5332" t="s">
        <v>136</v>
      </c>
      <c r="J5332" t="s">
        <v>137</v>
      </c>
      <c r="K5332" t="s">
        <v>138</v>
      </c>
      <c r="L5332" t="s">
        <v>14809</v>
      </c>
      <c r="M5332" t="s">
        <v>14810</v>
      </c>
      <c r="N5332" s="26">
        <v>3.688055555</v>
      </c>
      <c r="O5332">
        <v>0</v>
      </c>
      <c r="P5332">
        <v>25</v>
      </c>
      <c r="Q5332">
        <v>0</v>
      </c>
      <c r="R5332">
        <v>0</v>
      </c>
      <c r="S5332">
        <v>0</v>
      </c>
      <c r="T5332">
        <v>1</v>
      </c>
      <c r="U5332">
        <v>0</v>
      </c>
      <c r="V5332">
        <v>0</v>
      </c>
      <c r="W5332" s="26">
        <v>0</v>
      </c>
      <c r="X5332" s="26">
        <v>17.872700648587063</v>
      </c>
      <c r="Y5332" s="26">
        <v>0</v>
      </c>
      <c r="Z5332" s="26">
        <v>0</v>
      </c>
      <c r="AA5332" s="26">
        <v>0</v>
      </c>
      <c r="AB5332" s="26">
        <v>0.25839954671465998</v>
      </c>
      <c r="AC5332" s="26">
        <v>0</v>
      </c>
      <c r="AD5332" s="26">
        <v>0</v>
      </c>
      <c r="AE5332" s="26">
        <v>18.131100195301723</v>
      </c>
    </row>
    <row r="5333" spans="1:31" x14ac:dyDescent="0.3">
      <c r="A5333">
        <v>2773791</v>
      </c>
      <c r="B5333">
        <v>1</v>
      </c>
      <c r="C5333" t="s">
        <v>80</v>
      </c>
      <c r="D5333" t="s">
        <v>97</v>
      </c>
      <c r="E5333" t="s">
        <v>170</v>
      </c>
      <c r="F5333" t="s">
        <v>14811</v>
      </c>
      <c r="G5333" t="s">
        <v>425</v>
      </c>
      <c r="H5333" t="s">
        <v>135</v>
      </c>
      <c r="I5333" t="s">
        <v>136</v>
      </c>
      <c r="J5333" t="s">
        <v>137</v>
      </c>
      <c r="K5333" t="s">
        <v>138</v>
      </c>
      <c r="L5333" t="s">
        <v>14812</v>
      </c>
      <c r="M5333" t="s">
        <v>14813</v>
      </c>
      <c r="N5333" s="26">
        <v>2.181944444</v>
      </c>
      <c r="O5333">
        <v>0</v>
      </c>
      <c r="P5333">
        <v>58</v>
      </c>
      <c r="Q5333">
        <v>0</v>
      </c>
      <c r="R5333">
        <v>0</v>
      </c>
      <c r="S5333">
        <v>0</v>
      </c>
      <c r="T5333">
        <v>1</v>
      </c>
      <c r="U5333">
        <v>0</v>
      </c>
      <c r="V5333">
        <v>0</v>
      </c>
      <c r="W5333" s="26">
        <v>0</v>
      </c>
      <c r="X5333" s="26">
        <v>39.339133251455493</v>
      </c>
      <c r="Y5333" s="26">
        <v>0</v>
      </c>
      <c r="Z5333" s="26">
        <v>0</v>
      </c>
      <c r="AA5333" s="26">
        <v>0</v>
      </c>
      <c r="AB5333" s="26">
        <v>0.1161650756457</v>
      </c>
      <c r="AC5333" s="26">
        <v>0</v>
      </c>
      <c r="AD5333" s="26">
        <v>0</v>
      </c>
      <c r="AE5333" s="26">
        <v>39.45529832710119</v>
      </c>
    </row>
    <row r="5334" spans="1:31" x14ac:dyDescent="0.3">
      <c r="A5334">
        <v>2774123</v>
      </c>
      <c r="B5334">
        <v>1</v>
      </c>
      <c r="C5334" t="s">
        <v>81</v>
      </c>
      <c r="D5334" t="s">
        <v>119</v>
      </c>
      <c r="E5334" t="s">
        <v>152</v>
      </c>
      <c r="F5334" t="s">
        <v>10067</v>
      </c>
      <c r="G5334" t="s">
        <v>159</v>
      </c>
      <c r="H5334" t="s">
        <v>149</v>
      </c>
      <c r="I5334" t="s">
        <v>136</v>
      </c>
      <c r="J5334" t="s">
        <v>137</v>
      </c>
      <c r="K5334" t="s">
        <v>138</v>
      </c>
      <c r="L5334" t="s">
        <v>14814</v>
      </c>
      <c r="M5334" t="s">
        <v>14815</v>
      </c>
      <c r="N5334" s="26">
        <v>0.834166666</v>
      </c>
      <c r="O5334">
        <v>0</v>
      </c>
      <c r="P5334">
        <v>238</v>
      </c>
      <c r="Q5334">
        <v>34</v>
      </c>
      <c r="R5334">
        <v>87</v>
      </c>
      <c r="S5334">
        <v>2</v>
      </c>
      <c r="T5334">
        <v>15</v>
      </c>
      <c r="U5334">
        <v>0</v>
      </c>
      <c r="V5334">
        <v>0</v>
      </c>
      <c r="W5334" s="26">
        <v>0</v>
      </c>
      <c r="X5334" s="26">
        <v>21.007164678620338</v>
      </c>
      <c r="Y5334" s="26">
        <v>6.8513891111195777</v>
      </c>
      <c r="Z5334" s="26">
        <v>1.1951178965018694</v>
      </c>
      <c r="AA5334" s="26">
        <v>7.6970445707727642</v>
      </c>
      <c r="AB5334" s="26">
        <v>25.009385678741342</v>
      </c>
      <c r="AC5334" s="26">
        <v>0</v>
      </c>
      <c r="AD5334" s="26">
        <v>0</v>
      </c>
      <c r="AE5334" s="26">
        <v>61.760101935755884</v>
      </c>
    </row>
    <row r="5335" spans="1:31" x14ac:dyDescent="0.3">
      <c r="A5335">
        <v>2773977</v>
      </c>
      <c r="B5335">
        <v>1</v>
      </c>
      <c r="C5335" t="s">
        <v>80</v>
      </c>
      <c r="D5335" t="s">
        <v>97</v>
      </c>
      <c r="E5335" t="s">
        <v>175</v>
      </c>
      <c r="F5335" t="s">
        <v>14816</v>
      </c>
      <c r="G5335" t="s">
        <v>159</v>
      </c>
      <c r="H5335" t="s">
        <v>149</v>
      </c>
      <c r="I5335" t="s">
        <v>136</v>
      </c>
      <c r="J5335" t="s">
        <v>137</v>
      </c>
      <c r="K5335" t="s">
        <v>138</v>
      </c>
      <c r="L5335" t="s">
        <v>14817</v>
      </c>
      <c r="M5335" t="s">
        <v>14818</v>
      </c>
      <c r="N5335" s="26">
        <v>0.19777777699999999</v>
      </c>
      <c r="O5335">
        <v>0</v>
      </c>
      <c r="P5335">
        <v>2841</v>
      </c>
      <c r="Q5335">
        <v>0</v>
      </c>
      <c r="R5335">
        <v>9</v>
      </c>
      <c r="S5335">
        <v>1</v>
      </c>
      <c r="T5335">
        <v>557</v>
      </c>
      <c r="U5335">
        <v>0</v>
      </c>
      <c r="V5335">
        <v>0</v>
      </c>
      <c r="W5335" s="26">
        <v>0</v>
      </c>
      <c r="X5335" s="26">
        <v>235.32468550208793</v>
      </c>
      <c r="Y5335" s="26">
        <v>0</v>
      </c>
      <c r="Z5335" s="26">
        <v>0.14570703704519111</v>
      </c>
      <c r="AA5335" s="26">
        <v>75.508623149673753</v>
      </c>
      <c r="AB5335" s="26">
        <v>202.96766169514513</v>
      </c>
      <c r="AC5335" s="26">
        <v>0</v>
      </c>
      <c r="AD5335" s="26">
        <v>0</v>
      </c>
      <c r="AE5335" s="26">
        <v>513.94667738395196</v>
      </c>
    </row>
    <row r="5336" spans="1:31" x14ac:dyDescent="0.3">
      <c r="A5336">
        <v>2773954</v>
      </c>
      <c r="B5336">
        <v>1</v>
      </c>
      <c r="C5336" t="s">
        <v>81</v>
      </c>
      <c r="D5336" t="s">
        <v>120</v>
      </c>
      <c r="E5336" t="s">
        <v>152</v>
      </c>
      <c r="F5336" t="s">
        <v>14819</v>
      </c>
      <c r="G5336" t="s">
        <v>159</v>
      </c>
      <c r="H5336" t="s">
        <v>149</v>
      </c>
      <c r="I5336" t="s">
        <v>136</v>
      </c>
      <c r="J5336" t="s">
        <v>137</v>
      </c>
      <c r="K5336" t="s">
        <v>138</v>
      </c>
      <c r="L5336" t="s">
        <v>14820</v>
      </c>
      <c r="M5336" t="s">
        <v>14821</v>
      </c>
      <c r="N5336" s="26">
        <v>0.42222222199999998</v>
      </c>
      <c r="O5336">
        <v>1</v>
      </c>
      <c r="P5336">
        <v>589</v>
      </c>
      <c r="Q5336">
        <v>48</v>
      </c>
      <c r="R5336">
        <v>11</v>
      </c>
      <c r="S5336">
        <v>2</v>
      </c>
      <c r="T5336">
        <v>84</v>
      </c>
      <c r="U5336">
        <v>0</v>
      </c>
      <c r="V5336">
        <v>0</v>
      </c>
      <c r="W5336" s="26">
        <v>8.7961345288888895E-2</v>
      </c>
      <c r="X5336" s="26">
        <v>53.085971824883337</v>
      </c>
      <c r="Y5336" s="26">
        <v>2.0594920005108399</v>
      </c>
      <c r="Z5336" s="26">
        <v>0.41368834503111113</v>
      </c>
      <c r="AA5336" s="26">
        <v>11.580297869159722</v>
      </c>
      <c r="AB5336" s="26">
        <v>19.836149594518009</v>
      </c>
      <c r="AC5336" s="26">
        <v>0</v>
      </c>
      <c r="AD5336" s="26">
        <v>0</v>
      </c>
      <c r="AE5336" s="26">
        <v>87.063560979391909</v>
      </c>
    </row>
    <row r="5337" spans="1:31" x14ac:dyDescent="0.3">
      <c r="A5337">
        <v>2773931</v>
      </c>
      <c r="B5337">
        <v>1</v>
      </c>
      <c r="C5337" t="s">
        <v>81</v>
      </c>
      <c r="D5337" t="s">
        <v>118</v>
      </c>
      <c r="E5337" t="s">
        <v>146</v>
      </c>
      <c r="F5337" t="s">
        <v>3060</v>
      </c>
      <c r="G5337" t="s">
        <v>159</v>
      </c>
      <c r="H5337" t="s">
        <v>149</v>
      </c>
      <c r="I5337" t="s">
        <v>566</v>
      </c>
      <c r="J5337" t="s">
        <v>137</v>
      </c>
      <c r="K5337" t="s">
        <v>138</v>
      </c>
      <c r="L5337" t="s">
        <v>14822</v>
      </c>
      <c r="M5337" t="s">
        <v>14823</v>
      </c>
      <c r="N5337" s="26">
        <v>1.1111111E-2</v>
      </c>
      <c r="O5337">
        <v>4</v>
      </c>
      <c r="P5337">
        <v>269</v>
      </c>
      <c r="Q5337">
        <v>88</v>
      </c>
      <c r="R5337">
        <v>112</v>
      </c>
      <c r="S5337">
        <v>5</v>
      </c>
      <c r="T5337">
        <v>17</v>
      </c>
      <c r="U5337">
        <v>2</v>
      </c>
      <c r="V5337">
        <v>0</v>
      </c>
      <c r="W5337" s="26">
        <v>6.0255044260666673E-3</v>
      </c>
      <c r="X5337" s="26">
        <v>0.46022422110273986</v>
      </c>
      <c r="Y5337" s="26">
        <v>0.56230959477289011</v>
      </c>
      <c r="Z5337" s="26">
        <v>0.38140203740683337</v>
      </c>
      <c r="AA5337" s="26">
        <v>0.16406843471009333</v>
      </c>
      <c r="AB5337" s="26">
        <v>5.9282161742737781E-2</v>
      </c>
      <c r="AC5337" s="26">
        <v>1.7229117781202579</v>
      </c>
      <c r="AD5337" s="26">
        <v>0</v>
      </c>
      <c r="AE5337" s="26">
        <v>3.3562237322816193</v>
      </c>
    </row>
    <row r="5338" spans="1:31" x14ac:dyDescent="0.3">
      <c r="A5338">
        <v>2774472</v>
      </c>
      <c r="B5338">
        <v>1</v>
      </c>
      <c r="C5338" t="s">
        <v>81</v>
      </c>
      <c r="D5338" t="s">
        <v>119</v>
      </c>
      <c r="E5338" t="s">
        <v>146</v>
      </c>
      <c r="F5338" t="s">
        <v>14824</v>
      </c>
      <c r="G5338" t="s">
        <v>148</v>
      </c>
      <c r="H5338" t="s">
        <v>149</v>
      </c>
      <c r="I5338" t="s">
        <v>136</v>
      </c>
      <c r="J5338" t="s">
        <v>137</v>
      </c>
      <c r="K5338" t="s">
        <v>138</v>
      </c>
      <c r="L5338" t="s">
        <v>14825</v>
      </c>
      <c r="M5338" t="s">
        <v>14826</v>
      </c>
      <c r="N5338" s="26">
        <v>3.290277777</v>
      </c>
      <c r="O5338">
        <v>0</v>
      </c>
      <c r="P5338">
        <v>24</v>
      </c>
      <c r="Q5338">
        <v>9</v>
      </c>
      <c r="R5338">
        <v>17</v>
      </c>
      <c r="S5338">
        <v>0</v>
      </c>
      <c r="T5338">
        <v>2</v>
      </c>
      <c r="U5338">
        <v>0</v>
      </c>
      <c r="V5338">
        <v>0</v>
      </c>
      <c r="W5338" s="26">
        <v>0</v>
      </c>
      <c r="X5338" s="26">
        <v>3.2488413612675568</v>
      </c>
      <c r="Y5338" s="26">
        <v>3.760637824609232</v>
      </c>
      <c r="Z5338" s="26">
        <v>0</v>
      </c>
      <c r="AA5338" s="26">
        <v>0</v>
      </c>
      <c r="AB5338" s="26">
        <v>0</v>
      </c>
      <c r="AC5338" s="26">
        <v>0</v>
      </c>
      <c r="AD5338" s="26">
        <v>0</v>
      </c>
      <c r="AE5338" s="26">
        <v>7.0094791858767884</v>
      </c>
    </row>
    <row r="5339" spans="1:31" x14ac:dyDescent="0.3">
      <c r="A5339">
        <v>2773536</v>
      </c>
      <c r="B5339">
        <v>1</v>
      </c>
      <c r="C5339" t="s">
        <v>80</v>
      </c>
      <c r="D5339" t="s">
        <v>97</v>
      </c>
      <c r="E5339" t="s">
        <v>152</v>
      </c>
      <c r="F5339" t="s">
        <v>14538</v>
      </c>
      <c r="G5339" t="s">
        <v>143</v>
      </c>
      <c r="H5339" t="s">
        <v>149</v>
      </c>
      <c r="I5339" t="s">
        <v>136</v>
      </c>
      <c r="J5339" t="s">
        <v>137</v>
      </c>
      <c r="K5339" t="s">
        <v>138</v>
      </c>
      <c r="L5339" t="s">
        <v>14827</v>
      </c>
      <c r="M5339" t="s">
        <v>14828</v>
      </c>
      <c r="N5339" s="26">
        <v>1.4244444439999999</v>
      </c>
      <c r="O5339">
        <v>1</v>
      </c>
      <c r="P5339">
        <v>2278</v>
      </c>
      <c r="Q5339">
        <v>2</v>
      </c>
      <c r="R5339">
        <v>204</v>
      </c>
      <c r="S5339">
        <v>3</v>
      </c>
      <c r="T5339">
        <v>309</v>
      </c>
      <c r="U5339">
        <v>0</v>
      </c>
      <c r="V5339">
        <v>0</v>
      </c>
      <c r="W5339" s="26">
        <v>0.2731952221922222</v>
      </c>
      <c r="X5339" s="26">
        <v>770.72206317779455</v>
      </c>
      <c r="Y5339" s="26">
        <v>1.5453236946788338</v>
      </c>
      <c r="Z5339" s="26">
        <v>26.376706702923844</v>
      </c>
      <c r="AA5339" s="26">
        <v>64.859291400698282</v>
      </c>
      <c r="AB5339" s="26">
        <v>205.01551112988062</v>
      </c>
      <c r="AC5339" s="26">
        <v>0</v>
      </c>
      <c r="AD5339" s="26">
        <v>0</v>
      </c>
      <c r="AE5339" s="26">
        <v>1068.7920913281685</v>
      </c>
    </row>
    <row r="5340" spans="1:31" x14ac:dyDescent="0.3">
      <c r="A5340">
        <v>2773831</v>
      </c>
      <c r="B5340">
        <v>1</v>
      </c>
      <c r="C5340" t="s">
        <v>80</v>
      </c>
      <c r="D5340" t="s">
        <v>99</v>
      </c>
      <c r="E5340" t="s">
        <v>146</v>
      </c>
      <c r="F5340" t="s">
        <v>14829</v>
      </c>
      <c r="G5340" t="s">
        <v>186</v>
      </c>
      <c r="H5340" t="s">
        <v>149</v>
      </c>
      <c r="I5340" t="s">
        <v>136</v>
      </c>
      <c r="J5340" t="s">
        <v>137</v>
      </c>
      <c r="K5340" t="s">
        <v>187</v>
      </c>
      <c r="L5340" t="s">
        <v>14830</v>
      </c>
      <c r="M5340" t="s">
        <v>14831</v>
      </c>
      <c r="N5340" s="26">
        <v>6.875555555</v>
      </c>
      <c r="O5340">
        <v>1</v>
      </c>
      <c r="P5340">
        <v>329</v>
      </c>
      <c r="Q5340">
        <v>0</v>
      </c>
      <c r="R5340">
        <v>0</v>
      </c>
      <c r="S5340">
        <v>1</v>
      </c>
      <c r="T5340">
        <v>14</v>
      </c>
      <c r="U5340">
        <v>0</v>
      </c>
      <c r="V5340">
        <v>0</v>
      </c>
      <c r="W5340" s="26">
        <v>28.029794494962253</v>
      </c>
      <c r="X5340" s="26">
        <v>265.68682026383954</v>
      </c>
      <c r="Y5340" s="26">
        <v>0</v>
      </c>
      <c r="Z5340" s="26">
        <v>0</v>
      </c>
      <c r="AA5340" s="26">
        <v>695.35916833657416</v>
      </c>
      <c r="AB5340" s="26">
        <v>97.090146135770112</v>
      </c>
      <c r="AC5340" s="26">
        <v>0</v>
      </c>
      <c r="AD5340" s="26">
        <v>0</v>
      </c>
      <c r="AE5340" s="26">
        <v>1086.165929231146</v>
      </c>
    </row>
    <row r="5341" spans="1:31" x14ac:dyDescent="0.3">
      <c r="A5341">
        <v>2773728</v>
      </c>
      <c r="B5341">
        <v>1</v>
      </c>
      <c r="C5341" t="s">
        <v>80</v>
      </c>
      <c r="D5341" t="s">
        <v>83</v>
      </c>
      <c r="E5341" t="s">
        <v>170</v>
      </c>
      <c r="F5341" t="s">
        <v>7527</v>
      </c>
      <c r="G5341" t="s">
        <v>774</v>
      </c>
      <c r="H5341" t="s">
        <v>135</v>
      </c>
      <c r="I5341" t="s">
        <v>136</v>
      </c>
      <c r="J5341" t="s">
        <v>137</v>
      </c>
      <c r="K5341" t="s">
        <v>187</v>
      </c>
      <c r="L5341" t="s">
        <v>14832</v>
      </c>
      <c r="M5341" t="s">
        <v>14833</v>
      </c>
      <c r="N5341" s="26">
        <v>6.2450000000000001</v>
      </c>
      <c r="O5341">
        <v>0</v>
      </c>
      <c r="P5341">
        <v>33</v>
      </c>
      <c r="Q5341">
        <v>0</v>
      </c>
      <c r="R5341">
        <v>4</v>
      </c>
      <c r="S5341">
        <v>0</v>
      </c>
      <c r="T5341">
        <v>4</v>
      </c>
      <c r="U5341">
        <v>0</v>
      </c>
      <c r="V5341">
        <v>0</v>
      </c>
      <c r="W5341" s="26">
        <v>0</v>
      </c>
      <c r="X5341" s="26">
        <v>100.46724625600356</v>
      </c>
      <c r="Y5341" s="26">
        <v>0</v>
      </c>
      <c r="Z5341" s="26">
        <v>0.62369376744934357</v>
      </c>
      <c r="AA5341" s="26">
        <v>0</v>
      </c>
      <c r="AB5341" s="26">
        <v>47.122969186861908</v>
      </c>
      <c r="AC5341" s="26">
        <v>0</v>
      </c>
      <c r="AD5341" s="26">
        <v>0</v>
      </c>
      <c r="AE5341" s="26">
        <v>148.2139092103148</v>
      </c>
    </row>
    <row r="5342" spans="1:31" x14ac:dyDescent="0.3">
      <c r="A5342">
        <v>2774309</v>
      </c>
      <c r="B5342">
        <v>1</v>
      </c>
      <c r="C5342" t="s">
        <v>80</v>
      </c>
      <c r="D5342" t="s">
        <v>95</v>
      </c>
      <c r="E5342" t="s">
        <v>175</v>
      </c>
      <c r="F5342" t="s">
        <v>14834</v>
      </c>
      <c r="G5342" t="s">
        <v>159</v>
      </c>
      <c r="H5342" t="s">
        <v>149</v>
      </c>
      <c r="I5342" t="s">
        <v>136</v>
      </c>
      <c r="J5342" t="s">
        <v>137</v>
      </c>
      <c r="K5342" t="s">
        <v>138</v>
      </c>
      <c r="L5342" t="s">
        <v>14835</v>
      </c>
      <c r="M5342" t="s">
        <v>14836</v>
      </c>
      <c r="N5342" s="26">
        <v>0.62666666599999998</v>
      </c>
      <c r="O5342">
        <v>0</v>
      </c>
      <c r="P5342">
        <v>151</v>
      </c>
      <c r="Q5342">
        <v>0</v>
      </c>
      <c r="R5342">
        <v>2</v>
      </c>
      <c r="S5342">
        <v>31</v>
      </c>
      <c r="T5342">
        <v>11</v>
      </c>
      <c r="U5342">
        <v>3</v>
      </c>
      <c r="V5342">
        <v>0</v>
      </c>
      <c r="W5342" s="26">
        <v>0</v>
      </c>
      <c r="X5342" s="26">
        <v>22.632333125958418</v>
      </c>
      <c r="Y5342" s="26">
        <v>0</v>
      </c>
      <c r="Z5342" s="26">
        <v>8.3625170976533339E-2</v>
      </c>
      <c r="AA5342" s="26">
        <v>152.53259139599987</v>
      </c>
      <c r="AB5342" s="26">
        <v>6.76410274244604</v>
      </c>
      <c r="AC5342" s="26">
        <v>209.49683687220522</v>
      </c>
      <c r="AD5342" s="26">
        <v>0</v>
      </c>
      <c r="AE5342" s="26">
        <v>391.50948930758608</v>
      </c>
    </row>
    <row r="5343" spans="1:31" x14ac:dyDescent="0.3">
      <c r="A5343">
        <v>2773722</v>
      </c>
      <c r="B5343">
        <v>1</v>
      </c>
      <c r="C5343" t="s">
        <v>80</v>
      </c>
      <c r="D5343" t="s">
        <v>87</v>
      </c>
      <c r="E5343" t="s">
        <v>141</v>
      </c>
      <c r="F5343" t="s">
        <v>14837</v>
      </c>
      <c r="G5343" t="s">
        <v>143</v>
      </c>
      <c r="H5343" t="s">
        <v>135</v>
      </c>
      <c r="I5343" t="s">
        <v>136</v>
      </c>
      <c r="J5343" t="s">
        <v>137</v>
      </c>
      <c r="K5343" t="s">
        <v>138</v>
      </c>
      <c r="L5343" t="s">
        <v>14838</v>
      </c>
      <c r="M5343" t="s">
        <v>14839</v>
      </c>
      <c r="N5343" s="26">
        <v>8.6388887999999997E-2</v>
      </c>
      <c r="O5343">
        <v>0</v>
      </c>
      <c r="P5343">
        <v>299</v>
      </c>
      <c r="Q5343">
        <v>0</v>
      </c>
      <c r="R5343">
        <v>0</v>
      </c>
      <c r="S5343">
        <v>0</v>
      </c>
      <c r="T5343">
        <v>21</v>
      </c>
      <c r="U5343">
        <v>0</v>
      </c>
      <c r="V5343">
        <v>0</v>
      </c>
      <c r="W5343" s="26">
        <v>0</v>
      </c>
      <c r="X5343" s="26">
        <v>6.7290632253599094</v>
      </c>
      <c r="Y5343" s="26">
        <v>0</v>
      </c>
      <c r="Z5343" s="26">
        <v>0</v>
      </c>
      <c r="AA5343" s="26">
        <v>0</v>
      </c>
      <c r="AB5343" s="26">
        <v>1.4180085188951679</v>
      </c>
      <c r="AC5343" s="26">
        <v>0</v>
      </c>
      <c r="AD5343" s="26">
        <v>0</v>
      </c>
      <c r="AE5343" s="26">
        <v>8.1470717442550775</v>
      </c>
    </row>
    <row r="5344" spans="1:31" x14ac:dyDescent="0.3">
      <c r="A5344">
        <v>2773823</v>
      </c>
      <c r="B5344">
        <v>2</v>
      </c>
      <c r="C5344" t="s">
        <v>81</v>
      </c>
      <c r="D5344" t="s">
        <v>127</v>
      </c>
      <c r="E5344" t="s">
        <v>152</v>
      </c>
      <c r="F5344" t="s">
        <v>11994</v>
      </c>
      <c r="G5344" t="s">
        <v>148</v>
      </c>
      <c r="H5344" t="s">
        <v>149</v>
      </c>
      <c r="I5344" t="s">
        <v>136</v>
      </c>
      <c r="J5344" t="s">
        <v>137</v>
      </c>
      <c r="K5344" t="s">
        <v>138</v>
      </c>
      <c r="L5344" t="s">
        <v>14840</v>
      </c>
      <c r="M5344" t="s">
        <v>14841</v>
      </c>
      <c r="N5344" s="26">
        <v>0.94166666600000004</v>
      </c>
      <c r="O5344">
        <v>3</v>
      </c>
      <c r="P5344">
        <v>4</v>
      </c>
      <c r="Q5344">
        <v>46</v>
      </c>
      <c r="R5344">
        <v>21</v>
      </c>
      <c r="S5344">
        <v>2</v>
      </c>
      <c r="T5344">
        <v>2</v>
      </c>
      <c r="U5344">
        <v>0</v>
      </c>
      <c r="V5344">
        <v>0</v>
      </c>
      <c r="W5344" s="26">
        <v>0</v>
      </c>
      <c r="X5344" s="26">
        <v>0</v>
      </c>
      <c r="Y5344" s="26">
        <v>1.0604714112</v>
      </c>
      <c r="Z5344" s="26">
        <v>22.05964598205183</v>
      </c>
      <c r="AA5344" s="26">
        <v>0</v>
      </c>
      <c r="AB5344" s="26">
        <v>0</v>
      </c>
      <c r="AC5344" s="26">
        <v>0</v>
      </c>
      <c r="AD5344" s="26">
        <v>0</v>
      </c>
      <c r="AE5344" s="26">
        <v>23.120117393251832</v>
      </c>
    </row>
    <row r="5345" spans="1:31" x14ac:dyDescent="0.3">
      <c r="A5345">
        <v>2773874</v>
      </c>
      <c r="B5345">
        <v>1</v>
      </c>
      <c r="C5345" t="s">
        <v>80</v>
      </c>
      <c r="D5345" t="s">
        <v>97</v>
      </c>
      <c r="E5345" t="s">
        <v>132</v>
      </c>
      <c r="F5345" t="s">
        <v>12731</v>
      </c>
      <c r="G5345" t="s">
        <v>307</v>
      </c>
      <c r="H5345" t="s">
        <v>135</v>
      </c>
      <c r="I5345" t="s">
        <v>136</v>
      </c>
      <c r="J5345" t="s">
        <v>137</v>
      </c>
      <c r="K5345" t="s">
        <v>138</v>
      </c>
      <c r="L5345" t="s">
        <v>14842</v>
      </c>
      <c r="M5345" t="s">
        <v>14843</v>
      </c>
      <c r="N5345" s="26">
        <v>2.0877777769999999</v>
      </c>
      <c r="O5345">
        <v>0</v>
      </c>
      <c r="P5345">
        <v>1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 s="26">
        <v>0</v>
      </c>
      <c r="X5345" s="26">
        <v>0.63892441621847218</v>
      </c>
      <c r="Y5345" s="26">
        <v>0</v>
      </c>
      <c r="Z5345" s="26">
        <v>0</v>
      </c>
      <c r="AA5345" s="26">
        <v>0</v>
      </c>
      <c r="AB5345" s="26">
        <v>0</v>
      </c>
      <c r="AC5345" s="26">
        <v>0</v>
      </c>
      <c r="AD5345" s="26">
        <v>0</v>
      </c>
      <c r="AE5345" s="26">
        <v>0.63892441621847218</v>
      </c>
    </row>
    <row r="5346" spans="1:31" x14ac:dyDescent="0.3">
      <c r="A5346">
        <v>2773682</v>
      </c>
      <c r="B5346">
        <v>1</v>
      </c>
      <c r="C5346" t="s">
        <v>81</v>
      </c>
      <c r="D5346" t="s">
        <v>127</v>
      </c>
      <c r="E5346" t="s">
        <v>152</v>
      </c>
      <c r="F5346" t="s">
        <v>2561</v>
      </c>
      <c r="G5346" t="s">
        <v>159</v>
      </c>
      <c r="H5346" t="s">
        <v>149</v>
      </c>
      <c r="I5346" t="s">
        <v>136</v>
      </c>
      <c r="J5346" t="s">
        <v>137</v>
      </c>
      <c r="K5346" t="s">
        <v>138</v>
      </c>
      <c r="L5346" t="s">
        <v>14844</v>
      </c>
      <c r="M5346" t="s">
        <v>14845</v>
      </c>
      <c r="N5346" s="26">
        <v>0.19166666600000001</v>
      </c>
      <c r="O5346">
        <v>10</v>
      </c>
      <c r="P5346">
        <v>3</v>
      </c>
      <c r="Q5346">
        <v>289</v>
      </c>
      <c r="R5346">
        <v>46</v>
      </c>
      <c r="S5346">
        <v>17</v>
      </c>
      <c r="T5346">
        <v>2</v>
      </c>
      <c r="U5346">
        <v>0</v>
      </c>
      <c r="V5346">
        <v>0</v>
      </c>
      <c r="W5346" s="26">
        <v>0.63296920517258504</v>
      </c>
      <c r="X5346" s="26">
        <v>0</v>
      </c>
      <c r="Y5346" s="26">
        <v>16.310474390464318</v>
      </c>
      <c r="Z5346" s="26">
        <v>1.5713955641024753</v>
      </c>
      <c r="AA5346" s="26">
        <v>8.1397992369307772</v>
      </c>
      <c r="AB5346" s="26">
        <v>0</v>
      </c>
      <c r="AC5346" s="26">
        <v>0</v>
      </c>
      <c r="AD5346" s="26">
        <v>0</v>
      </c>
      <c r="AE5346" s="26">
        <v>26.654638396670155</v>
      </c>
    </row>
    <row r="5347" spans="1:31" x14ac:dyDescent="0.3">
      <c r="A5347">
        <v>2773808</v>
      </c>
      <c r="B5347">
        <v>1</v>
      </c>
      <c r="C5347" t="s">
        <v>81</v>
      </c>
      <c r="D5347" t="s">
        <v>127</v>
      </c>
      <c r="E5347" t="s">
        <v>152</v>
      </c>
      <c r="F5347" t="s">
        <v>14846</v>
      </c>
      <c r="G5347" t="s">
        <v>159</v>
      </c>
      <c r="H5347" t="s">
        <v>149</v>
      </c>
      <c r="I5347" t="s">
        <v>136</v>
      </c>
      <c r="J5347" t="s">
        <v>137</v>
      </c>
      <c r="K5347" t="s">
        <v>138</v>
      </c>
      <c r="L5347" t="s">
        <v>14847</v>
      </c>
      <c r="M5347" t="s">
        <v>14848</v>
      </c>
      <c r="N5347" s="26">
        <v>9.0549999999999997</v>
      </c>
      <c r="O5347">
        <v>0</v>
      </c>
      <c r="P5347">
        <v>0</v>
      </c>
      <c r="Q5347">
        <v>31</v>
      </c>
      <c r="R5347">
        <v>9</v>
      </c>
      <c r="S5347">
        <v>2</v>
      </c>
      <c r="T5347">
        <v>0</v>
      </c>
      <c r="U5347">
        <v>0</v>
      </c>
      <c r="V5347">
        <v>0</v>
      </c>
      <c r="W5347" s="26">
        <v>0</v>
      </c>
      <c r="X5347" s="26">
        <v>0</v>
      </c>
      <c r="Y5347" s="26">
        <v>146.25571342638665</v>
      </c>
      <c r="Z5347" s="26">
        <v>6.9109360890311109</v>
      </c>
      <c r="AA5347" s="26">
        <v>1.384004281850399</v>
      </c>
      <c r="AB5347" s="26">
        <v>0</v>
      </c>
      <c r="AC5347" s="26">
        <v>0</v>
      </c>
      <c r="AD5347" s="26">
        <v>0</v>
      </c>
      <c r="AE5347" s="26">
        <v>154.55065379726815</v>
      </c>
    </row>
    <row r="5348" spans="1:31" x14ac:dyDescent="0.3">
      <c r="A5348">
        <v>2773951</v>
      </c>
      <c r="B5348">
        <v>1</v>
      </c>
      <c r="C5348" t="s">
        <v>80</v>
      </c>
      <c r="D5348" t="s">
        <v>96</v>
      </c>
      <c r="E5348" t="s">
        <v>132</v>
      </c>
      <c r="F5348" t="s">
        <v>3359</v>
      </c>
      <c r="G5348" t="s">
        <v>134</v>
      </c>
      <c r="H5348" t="s">
        <v>135</v>
      </c>
      <c r="I5348" t="s">
        <v>136</v>
      </c>
      <c r="J5348" t="s">
        <v>137</v>
      </c>
      <c r="K5348" t="s">
        <v>138</v>
      </c>
      <c r="L5348" t="s">
        <v>14849</v>
      </c>
      <c r="M5348" t="s">
        <v>14850</v>
      </c>
      <c r="N5348" s="26">
        <v>5.0216666659999998</v>
      </c>
      <c r="O5348">
        <v>0</v>
      </c>
      <c r="P5348">
        <v>2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 s="26">
        <v>0</v>
      </c>
      <c r="X5348" s="26">
        <v>4.9123859268971728</v>
      </c>
      <c r="Y5348" s="26">
        <v>0</v>
      </c>
      <c r="Z5348" s="26">
        <v>0</v>
      </c>
      <c r="AA5348" s="26">
        <v>0</v>
      </c>
      <c r="AB5348" s="26">
        <v>0</v>
      </c>
      <c r="AC5348" s="26">
        <v>0</v>
      </c>
      <c r="AD5348" s="26">
        <v>0</v>
      </c>
      <c r="AE5348" s="26">
        <v>4.9123859268971728</v>
      </c>
    </row>
    <row r="5349" spans="1:31" x14ac:dyDescent="0.3">
      <c r="A5349">
        <v>2773894</v>
      </c>
      <c r="B5349">
        <v>1</v>
      </c>
      <c r="C5349" t="s">
        <v>81</v>
      </c>
      <c r="D5349" t="s">
        <v>118</v>
      </c>
      <c r="E5349" t="s">
        <v>152</v>
      </c>
      <c r="F5349" t="s">
        <v>14851</v>
      </c>
      <c r="G5349" t="s">
        <v>159</v>
      </c>
      <c r="H5349" t="s">
        <v>149</v>
      </c>
      <c r="I5349" t="s">
        <v>566</v>
      </c>
      <c r="J5349" t="s">
        <v>137</v>
      </c>
      <c r="K5349" t="s">
        <v>138</v>
      </c>
      <c r="L5349" t="s">
        <v>14852</v>
      </c>
      <c r="M5349" t="s">
        <v>14853</v>
      </c>
      <c r="N5349" s="26">
        <v>1.0277777E-2</v>
      </c>
      <c r="O5349">
        <v>1</v>
      </c>
      <c r="P5349">
        <v>0</v>
      </c>
      <c r="Q5349">
        <v>43</v>
      </c>
      <c r="R5349">
        <v>73</v>
      </c>
      <c r="S5349">
        <v>3</v>
      </c>
      <c r="T5349">
        <v>2</v>
      </c>
      <c r="U5349">
        <v>1</v>
      </c>
      <c r="V5349">
        <v>0</v>
      </c>
      <c r="W5349" s="26">
        <v>1.7236598294795447E-2</v>
      </c>
      <c r="X5349" s="26">
        <v>0</v>
      </c>
      <c r="Y5349" s="26">
        <v>4.2467786961340168E-2</v>
      </c>
      <c r="Z5349" s="26">
        <v>3.3015765026645112E-2</v>
      </c>
      <c r="AA5349" s="26">
        <v>0.97171202572868431</v>
      </c>
      <c r="AB5349" s="26">
        <v>0</v>
      </c>
      <c r="AC5349" s="26">
        <v>1.8032909480437846</v>
      </c>
      <c r="AD5349" s="26">
        <v>0</v>
      </c>
      <c r="AE5349" s="26">
        <v>2.8677231240552494</v>
      </c>
    </row>
    <row r="5350" spans="1:31" x14ac:dyDescent="0.3">
      <c r="A5350">
        <v>2774243</v>
      </c>
      <c r="B5350">
        <v>1</v>
      </c>
      <c r="C5350" t="s">
        <v>81</v>
      </c>
      <c r="D5350" t="s">
        <v>117</v>
      </c>
      <c r="E5350" t="s">
        <v>170</v>
      </c>
      <c r="F5350" t="s">
        <v>14854</v>
      </c>
      <c r="G5350" t="s">
        <v>204</v>
      </c>
      <c r="H5350" t="s">
        <v>135</v>
      </c>
      <c r="I5350" t="s">
        <v>136</v>
      </c>
      <c r="J5350" t="s">
        <v>137</v>
      </c>
      <c r="K5350" t="s">
        <v>138</v>
      </c>
      <c r="L5350" t="s">
        <v>14855</v>
      </c>
      <c r="M5350" t="s">
        <v>14856</v>
      </c>
      <c r="N5350" s="26">
        <v>1.959166666</v>
      </c>
      <c r="O5350">
        <v>0</v>
      </c>
      <c r="P5350">
        <v>42</v>
      </c>
      <c r="Q5350">
        <v>0</v>
      </c>
      <c r="R5350">
        <v>2</v>
      </c>
      <c r="S5350">
        <v>0</v>
      </c>
      <c r="T5350">
        <v>4</v>
      </c>
      <c r="U5350">
        <v>0</v>
      </c>
      <c r="V5350">
        <v>0</v>
      </c>
      <c r="W5350" s="26">
        <v>0</v>
      </c>
      <c r="X5350" s="26">
        <v>10.513953332127729</v>
      </c>
      <c r="Y5350" s="26">
        <v>0</v>
      </c>
      <c r="Z5350" s="26">
        <v>0</v>
      </c>
      <c r="AA5350" s="26">
        <v>0</v>
      </c>
      <c r="AB5350" s="26">
        <v>2.1008661981958738</v>
      </c>
      <c r="AC5350" s="26">
        <v>0</v>
      </c>
      <c r="AD5350" s="26">
        <v>0</v>
      </c>
      <c r="AE5350" s="26">
        <v>12.614819530323603</v>
      </c>
    </row>
    <row r="5351" spans="1:31" x14ac:dyDescent="0.3">
      <c r="A5351">
        <v>2774535</v>
      </c>
      <c r="B5351">
        <v>1</v>
      </c>
      <c r="C5351" t="s">
        <v>80</v>
      </c>
      <c r="D5351" t="s">
        <v>101</v>
      </c>
      <c r="E5351" t="s">
        <v>152</v>
      </c>
      <c r="F5351" t="s">
        <v>9208</v>
      </c>
      <c r="G5351" t="s">
        <v>159</v>
      </c>
      <c r="H5351" t="s">
        <v>149</v>
      </c>
      <c r="I5351" t="s">
        <v>136</v>
      </c>
      <c r="J5351" t="s">
        <v>137</v>
      </c>
      <c r="K5351" t="s">
        <v>138</v>
      </c>
      <c r="L5351" t="s">
        <v>14857</v>
      </c>
      <c r="M5351" t="s">
        <v>14858</v>
      </c>
      <c r="N5351" s="26">
        <v>0.153888888</v>
      </c>
      <c r="O5351">
        <v>19</v>
      </c>
      <c r="P5351">
        <v>5011</v>
      </c>
      <c r="Q5351">
        <v>19</v>
      </c>
      <c r="R5351">
        <v>140</v>
      </c>
      <c r="S5351">
        <v>36</v>
      </c>
      <c r="T5351">
        <v>543</v>
      </c>
      <c r="U5351">
        <v>5</v>
      </c>
      <c r="V5351">
        <v>1</v>
      </c>
      <c r="W5351" s="26">
        <v>0.92947933292977725</v>
      </c>
      <c r="X5351" s="26">
        <v>244.2704708664898</v>
      </c>
      <c r="Y5351" s="26">
        <v>17.331424798882768</v>
      </c>
      <c r="Z5351" s="26">
        <v>3.8448404937798668</v>
      </c>
      <c r="AA5351" s="26">
        <v>53.306580790087217</v>
      </c>
      <c r="AB5351" s="26">
        <v>57.839157105585919</v>
      </c>
      <c r="AC5351" s="26">
        <v>12.73155726641215</v>
      </c>
      <c r="AD5351" s="26">
        <v>0</v>
      </c>
      <c r="AE5351" s="26">
        <v>390.25351065416748</v>
      </c>
    </row>
    <row r="5352" spans="1:31" x14ac:dyDescent="0.3">
      <c r="A5352">
        <v>2773994</v>
      </c>
      <c r="B5352">
        <v>1</v>
      </c>
      <c r="C5352" t="s">
        <v>80</v>
      </c>
      <c r="D5352" t="s">
        <v>88</v>
      </c>
      <c r="E5352" t="s">
        <v>132</v>
      </c>
      <c r="F5352" t="s">
        <v>14859</v>
      </c>
      <c r="G5352" t="s">
        <v>134</v>
      </c>
      <c r="H5352" t="s">
        <v>135</v>
      </c>
      <c r="I5352" t="s">
        <v>136</v>
      </c>
      <c r="J5352" t="s">
        <v>137</v>
      </c>
      <c r="K5352" t="s">
        <v>138</v>
      </c>
      <c r="L5352" t="s">
        <v>14860</v>
      </c>
      <c r="M5352" t="s">
        <v>14861</v>
      </c>
      <c r="N5352" s="26">
        <v>4.5319444439999996</v>
      </c>
      <c r="O5352">
        <v>0</v>
      </c>
      <c r="P5352">
        <v>1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 s="26">
        <v>0</v>
      </c>
      <c r="X5352" s="26">
        <v>0.8200580379168072</v>
      </c>
      <c r="Y5352" s="26">
        <v>0</v>
      </c>
      <c r="Z5352" s="26">
        <v>0</v>
      </c>
      <c r="AA5352" s="26">
        <v>0</v>
      </c>
      <c r="AB5352" s="26">
        <v>0</v>
      </c>
      <c r="AC5352" s="26">
        <v>0</v>
      </c>
      <c r="AD5352" s="26">
        <v>0</v>
      </c>
      <c r="AE5352" s="26">
        <v>0.8200580379168072</v>
      </c>
    </row>
    <row r="5353" spans="1:31" x14ac:dyDescent="0.3">
      <c r="A5353">
        <v>2774312</v>
      </c>
      <c r="B5353">
        <v>1</v>
      </c>
      <c r="C5353" t="s">
        <v>80</v>
      </c>
      <c r="D5353" t="s">
        <v>86</v>
      </c>
      <c r="E5353" t="s">
        <v>132</v>
      </c>
      <c r="F5353" t="s">
        <v>133</v>
      </c>
      <c r="G5353" t="s">
        <v>134</v>
      </c>
      <c r="H5353" t="s">
        <v>135</v>
      </c>
      <c r="I5353" t="s">
        <v>136</v>
      </c>
      <c r="J5353" t="s">
        <v>137</v>
      </c>
      <c r="K5353" t="s">
        <v>138</v>
      </c>
      <c r="L5353" t="s">
        <v>14862</v>
      </c>
      <c r="M5353" t="s">
        <v>14863</v>
      </c>
      <c r="N5353" s="26">
        <v>1.9924999999999999</v>
      </c>
      <c r="O5353">
        <v>0</v>
      </c>
      <c r="P5353">
        <v>1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 s="26">
        <v>0</v>
      </c>
      <c r="X5353" s="26">
        <v>2.2659153324273955</v>
      </c>
      <c r="Y5353" s="26">
        <v>0</v>
      </c>
      <c r="Z5353" s="26">
        <v>0</v>
      </c>
      <c r="AA5353" s="26">
        <v>0</v>
      </c>
      <c r="AB5353" s="26">
        <v>0</v>
      </c>
      <c r="AC5353" s="26">
        <v>0</v>
      </c>
      <c r="AD5353" s="26">
        <v>0</v>
      </c>
      <c r="AE5353" s="26">
        <v>2.2659153324273955</v>
      </c>
    </row>
    <row r="5354" spans="1:31" x14ac:dyDescent="0.3">
      <c r="A5354">
        <v>2774097</v>
      </c>
      <c r="B5354">
        <v>1</v>
      </c>
      <c r="C5354" t="s">
        <v>80</v>
      </c>
      <c r="D5354" t="s">
        <v>104</v>
      </c>
      <c r="E5354" t="s">
        <v>157</v>
      </c>
      <c r="F5354" t="s">
        <v>14864</v>
      </c>
      <c r="G5354" t="s">
        <v>159</v>
      </c>
      <c r="H5354" t="s">
        <v>149</v>
      </c>
      <c r="I5354" t="s">
        <v>136</v>
      </c>
      <c r="J5354" t="s">
        <v>137</v>
      </c>
      <c r="K5354" t="s">
        <v>138</v>
      </c>
      <c r="L5354" t="s">
        <v>14865</v>
      </c>
      <c r="M5354" t="s">
        <v>14866</v>
      </c>
      <c r="N5354" s="26">
        <v>1.3019444440000001</v>
      </c>
      <c r="O5354">
        <v>1</v>
      </c>
      <c r="P5354">
        <v>10</v>
      </c>
      <c r="Q5354">
        <v>21</v>
      </c>
      <c r="R5354">
        <v>51</v>
      </c>
      <c r="S5354">
        <v>12</v>
      </c>
      <c r="T5354">
        <v>9</v>
      </c>
      <c r="U5354">
        <v>7</v>
      </c>
      <c r="V5354">
        <v>0</v>
      </c>
      <c r="W5354" s="26">
        <v>0.59125780273783168</v>
      </c>
      <c r="X5354" s="26">
        <v>1.4736345184873652</v>
      </c>
      <c r="Y5354" s="26">
        <v>121.90746039598694</v>
      </c>
      <c r="Z5354" s="26">
        <v>1.4180832657066667</v>
      </c>
      <c r="AA5354" s="26">
        <v>140.21218501921152</v>
      </c>
      <c r="AB5354" s="26">
        <v>12.476518456488797</v>
      </c>
      <c r="AC5354" s="26">
        <v>1979.8715146738846</v>
      </c>
      <c r="AD5354" s="26">
        <v>0</v>
      </c>
      <c r="AE5354" s="26">
        <v>2257.9506541325036</v>
      </c>
    </row>
    <row r="5355" spans="1:31" x14ac:dyDescent="0.3">
      <c r="A5355">
        <v>2774498</v>
      </c>
      <c r="B5355">
        <v>1</v>
      </c>
      <c r="C5355" t="s">
        <v>80</v>
      </c>
      <c r="D5355" t="s">
        <v>92</v>
      </c>
      <c r="E5355" t="s">
        <v>132</v>
      </c>
      <c r="F5355" t="s">
        <v>14867</v>
      </c>
      <c r="G5355" t="s">
        <v>197</v>
      </c>
      <c r="H5355" t="s">
        <v>135</v>
      </c>
      <c r="I5355" t="s">
        <v>136</v>
      </c>
      <c r="J5355" t="s">
        <v>137</v>
      </c>
      <c r="K5355" t="s">
        <v>138</v>
      </c>
      <c r="L5355" t="s">
        <v>14868</v>
      </c>
      <c r="M5355" t="s">
        <v>14869</v>
      </c>
      <c r="N5355" s="26">
        <v>1.1713888880000001</v>
      </c>
      <c r="O5355">
        <v>0</v>
      </c>
      <c r="P5355">
        <v>10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 s="26">
        <v>0</v>
      </c>
      <c r="X5355" s="26">
        <v>2.7764546570055546</v>
      </c>
      <c r="Y5355" s="26">
        <v>0</v>
      </c>
      <c r="Z5355" s="26">
        <v>0</v>
      </c>
      <c r="AA5355" s="26">
        <v>0</v>
      </c>
      <c r="AB5355" s="26">
        <v>0</v>
      </c>
      <c r="AC5355" s="26">
        <v>0</v>
      </c>
      <c r="AD5355" s="26">
        <v>0</v>
      </c>
      <c r="AE5355" s="26">
        <v>2.7764546570055546</v>
      </c>
    </row>
    <row r="5356" spans="1:31" x14ac:dyDescent="0.3">
      <c r="A5356">
        <v>2773665</v>
      </c>
      <c r="B5356">
        <v>1</v>
      </c>
      <c r="C5356" t="s">
        <v>80</v>
      </c>
      <c r="D5356" t="s">
        <v>107</v>
      </c>
      <c r="E5356" t="s">
        <v>170</v>
      </c>
      <c r="F5356" t="s">
        <v>14870</v>
      </c>
      <c r="G5356" t="s">
        <v>172</v>
      </c>
      <c r="H5356" t="s">
        <v>135</v>
      </c>
      <c r="I5356" t="s">
        <v>136</v>
      </c>
      <c r="J5356" t="s">
        <v>137</v>
      </c>
      <c r="K5356" t="s">
        <v>138</v>
      </c>
      <c r="L5356" t="s">
        <v>14871</v>
      </c>
      <c r="M5356" t="s">
        <v>14872</v>
      </c>
      <c r="N5356" s="26">
        <v>8.6302777769999999</v>
      </c>
      <c r="O5356">
        <v>0</v>
      </c>
      <c r="P5356">
        <v>88</v>
      </c>
      <c r="Q5356">
        <v>0</v>
      </c>
      <c r="R5356">
        <v>0</v>
      </c>
      <c r="S5356">
        <v>0</v>
      </c>
      <c r="T5356">
        <v>3</v>
      </c>
      <c r="U5356">
        <v>0</v>
      </c>
      <c r="V5356">
        <v>0</v>
      </c>
      <c r="W5356" s="26">
        <v>0</v>
      </c>
      <c r="X5356" s="26">
        <v>52.59429374685061</v>
      </c>
      <c r="Y5356" s="26">
        <v>0</v>
      </c>
      <c r="Z5356" s="26">
        <v>0</v>
      </c>
      <c r="AA5356" s="26">
        <v>0</v>
      </c>
      <c r="AB5356" s="26">
        <v>31.862035456379942</v>
      </c>
      <c r="AC5356" s="26">
        <v>0</v>
      </c>
      <c r="AD5356" s="26">
        <v>0</v>
      </c>
      <c r="AE5356" s="26">
        <v>84.456329203230553</v>
      </c>
    </row>
    <row r="5357" spans="1:31" x14ac:dyDescent="0.3">
      <c r="A5357">
        <v>2773619</v>
      </c>
      <c r="B5357">
        <v>1</v>
      </c>
      <c r="C5357" t="s">
        <v>80</v>
      </c>
      <c r="D5357" t="s">
        <v>87</v>
      </c>
      <c r="E5357" t="s">
        <v>170</v>
      </c>
      <c r="F5357" t="s">
        <v>14873</v>
      </c>
      <c r="G5357" t="s">
        <v>204</v>
      </c>
      <c r="H5357" t="s">
        <v>135</v>
      </c>
      <c r="I5357" t="s">
        <v>136</v>
      </c>
      <c r="J5357" t="s">
        <v>137</v>
      </c>
      <c r="K5357" t="s">
        <v>138</v>
      </c>
      <c r="L5357" t="s">
        <v>14874</v>
      </c>
      <c r="M5357" t="s">
        <v>14875</v>
      </c>
      <c r="N5357" s="26">
        <v>3.3111111110000002</v>
      </c>
      <c r="O5357">
        <v>0</v>
      </c>
      <c r="P5357">
        <v>14</v>
      </c>
      <c r="Q5357">
        <v>0</v>
      </c>
      <c r="R5357">
        <v>0</v>
      </c>
      <c r="S5357">
        <v>0</v>
      </c>
      <c r="T5357">
        <v>1</v>
      </c>
      <c r="U5357">
        <v>0</v>
      </c>
      <c r="V5357">
        <v>0</v>
      </c>
      <c r="W5357" s="26">
        <v>0</v>
      </c>
      <c r="X5357" s="26">
        <v>12.499972362718847</v>
      </c>
      <c r="Y5357" s="26">
        <v>0</v>
      </c>
      <c r="Z5357" s="26">
        <v>0</v>
      </c>
      <c r="AA5357" s="26">
        <v>0</v>
      </c>
      <c r="AB5357" s="26">
        <v>0</v>
      </c>
      <c r="AC5357" s="26">
        <v>0</v>
      </c>
      <c r="AD5357" s="26">
        <v>0</v>
      </c>
      <c r="AE5357" s="26">
        <v>12.499972362718847</v>
      </c>
    </row>
    <row r="5358" spans="1:31" x14ac:dyDescent="0.3">
      <c r="A5358">
        <v>2773579</v>
      </c>
      <c r="B5358">
        <v>1</v>
      </c>
      <c r="C5358" t="s">
        <v>80</v>
      </c>
      <c r="D5358" t="s">
        <v>85</v>
      </c>
      <c r="E5358" t="s">
        <v>132</v>
      </c>
      <c r="F5358" t="s">
        <v>10712</v>
      </c>
      <c r="G5358" t="s">
        <v>307</v>
      </c>
      <c r="H5358" t="s">
        <v>135</v>
      </c>
      <c r="I5358" t="s">
        <v>136</v>
      </c>
      <c r="J5358" t="s">
        <v>137</v>
      </c>
      <c r="K5358" t="s">
        <v>138</v>
      </c>
      <c r="L5358" t="s">
        <v>14876</v>
      </c>
      <c r="M5358" t="s">
        <v>14877</v>
      </c>
      <c r="N5358" s="26">
        <v>3.1472222219999999</v>
      </c>
      <c r="O5358">
        <v>0</v>
      </c>
      <c r="P5358">
        <v>11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 s="26">
        <v>0</v>
      </c>
      <c r="X5358" s="26">
        <v>6.256291786824935</v>
      </c>
      <c r="Y5358" s="26">
        <v>0</v>
      </c>
      <c r="Z5358" s="26">
        <v>0</v>
      </c>
      <c r="AA5358" s="26">
        <v>0</v>
      </c>
      <c r="AB5358" s="26">
        <v>0</v>
      </c>
      <c r="AC5358" s="26">
        <v>0</v>
      </c>
      <c r="AD5358" s="26">
        <v>0</v>
      </c>
      <c r="AE5358" s="26">
        <v>6.256291786824935</v>
      </c>
    </row>
    <row r="5359" spans="1:31" x14ac:dyDescent="0.3">
      <c r="A5359">
        <v>2774020</v>
      </c>
      <c r="B5359">
        <v>1</v>
      </c>
      <c r="C5359" t="s">
        <v>80</v>
      </c>
      <c r="D5359" t="s">
        <v>97</v>
      </c>
      <c r="E5359" t="s">
        <v>152</v>
      </c>
      <c r="F5359" t="s">
        <v>12759</v>
      </c>
      <c r="G5359" t="s">
        <v>159</v>
      </c>
      <c r="H5359" t="s">
        <v>149</v>
      </c>
      <c r="I5359" t="s">
        <v>136</v>
      </c>
      <c r="J5359" t="s">
        <v>137</v>
      </c>
      <c r="K5359" t="s">
        <v>138</v>
      </c>
      <c r="L5359" t="s">
        <v>14878</v>
      </c>
      <c r="M5359" t="s">
        <v>14879</v>
      </c>
      <c r="N5359" s="26">
        <v>0.25277777699999998</v>
      </c>
      <c r="O5359">
        <v>5</v>
      </c>
      <c r="P5359">
        <v>876</v>
      </c>
      <c r="Q5359">
        <v>6</v>
      </c>
      <c r="R5359">
        <v>23</v>
      </c>
      <c r="S5359">
        <v>10</v>
      </c>
      <c r="T5359">
        <v>98</v>
      </c>
      <c r="U5359">
        <v>0</v>
      </c>
      <c r="V5359">
        <v>0</v>
      </c>
      <c r="W5359" s="26">
        <v>32.093944263747325</v>
      </c>
      <c r="X5359" s="26">
        <v>47.298678040886379</v>
      </c>
      <c r="Y5359" s="26">
        <v>1.208754499748705</v>
      </c>
      <c r="Z5359" s="26">
        <v>0.48347711266076443</v>
      </c>
      <c r="AA5359" s="26">
        <v>5.5211034609144045</v>
      </c>
      <c r="AB5359" s="26">
        <v>23.11969964376253</v>
      </c>
      <c r="AC5359" s="26">
        <v>0</v>
      </c>
      <c r="AD5359" s="26">
        <v>0</v>
      </c>
      <c r="AE5359" s="26">
        <v>109.72565702172011</v>
      </c>
    </row>
    <row r="5360" spans="1:31" x14ac:dyDescent="0.3">
      <c r="A5360">
        <v>2773625</v>
      </c>
      <c r="B5360">
        <v>1</v>
      </c>
      <c r="C5360" t="s">
        <v>80</v>
      </c>
      <c r="D5360" t="s">
        <v>84</v>
      </c>
      <c r="E5360" t="s">
        <v>170</v>
      </c>
      <c r="F5360" t="s">
        <v>4370</v>
      </c>
      <c r="G5360" t="s">
        <v>425</v>
      </c>
      <c r="H5360" t="s">
        <v>135</v>
      </c>
      <c r="I5360" t="s">
        <v>136</v>
      </c>
      <c r="J5360" t="s">
        <v>137</v>
      </c>
      <c r="K5360" t="s">
        <v>138</v>
      </c>
      <c r="L5360" t="s">
        <v>14880</v>
      </c>
      <c r="M5360" t="s">
        <v>14881</v>
      </c>
      <c r="N5360" s="26">
        <v>7.2911111110000002</v>
      </c>
      <c r="O5360">
        <v>0</v>
      </c>
      <c r="P5360">
        <v>169</v>
      </c>
      <c r="Q5360">
        <v>0</v>
      </c>
      <c r="R5360">
        <v>0</v>
      </c>
      <c r="S5360">
        <v>0</v>
      </c>
      <c r="T5360">
        <v>22</v>
      </c>
      <c r="U5360">
        <v>0</v>
      </c>
      <c r="V5360">
        <v>0</v>
      </c>
      <c r="W5360" s="26">
        <v>0</v>
      </c>
      <c r="X5360" s="26">
        <v>275.71539462878599</v>
      </c>
      <c r="Y5360" s="26">
        <v>0</v>
      </c>
      <c r="Z5360" s="26">
        <v>0</v>
      </c>
      <c r="AA5360" s="26">
        <v>0</v>
      </c>
      <c r="AB5360" s="26">
        <v>527.82726149766074</v>
      </c>
      <c r="AC5360" s="26">
        <v>0</v>
      </c>
      <c r="AD5360" s="26">
        <v>0</v>
      </c>
      <c r="AE5360" s="26">
        <v>803.54265612644667</v>
      </c>
    </row>
    <row r="5361" spans="1:31" x14ac:dyDescent="0.3">
      <c r="A5361">
        <v>2773542</v>
      </c>
      <c r="B5361">
        <v>1</v>
      </c>
      <c r="C5361" t="s">
        <v>80</v>
      </c>
      <c r="D5361" t="s">
        <v>100</v>
      </c>
      <c r="E5361" t="s">
        <v>170</v>
      </c>
      <c r="F5361" t="s">
        <v>14882</v>
      </c>
      <c r="G5361" t="s">
        <v>204</v>
      </c>
      <c r="H5361" t="s">
        <v>135</v>
      </c>
      <c r="I5361" t="s">
        <v>136</v>
      </c>
      <c r="J5361" t="s">
        <v>137</v>
      </c>
      <c r="K5361" t="s">
        <v>138</v>
      </c>
      <c r="L5361" t="s">
        <v>14883</v>
      </c>
      <c r="M5361" t="s">
        <v>14884</v>
      </c>
      <c r="N5361" s="26">
        <v>0.77583333300000001</v>
      </c>
      <c r="O5361">
        <v>0</v>
      </c>
      <c r="P5361">
        <v>96</v>
      </c>
      <c r="Q5361">
        <v>0</v>
      </c>
      <c r="R5361">
        <v>0</v>
      </c>
      <c r="S5361">
        <v>0</v>
      </c>
      <c r="T5361">
        <v>5</v>
      </c>
      <c r="U5361">
        <v>0</v>
      </c>
      <c r="V5361">
        <v>0</v>
      </c>
      <c r="W5361" s="26">
        <v>0</v>
      </c>
      <c r="X5361" s="26">
        <v>3.0282255132396845</v>
      </c>
      <c r="Y5361" s="26">
        <v>0</v>
      </c>
      <c r="Z5361" s="26">
        <v>0</v>
      </c>
      <c r="AA5361" s="26">
        <v>0</v>
      </c>
      <c r="AB5361" s="26">
        <v>3.8341877265627349</v>
      </c>
      <c r="AC5361" s="26">
        <v>0</v>
      </c>
      <c r="AD5361" s="26">
        <v>0</v>
      </c>
      <c r="AE5361" s="26">
        <v>6.8624132398024198</v>
      </c>
    </row>
    <row r="5362" spans="1:31" x14ac:dyDescent="0.3">
      <c r="A5362">
        <v>2774040</v>
      </c>
      <c r="B5362">
        <v>1</v>
      </c>
      <c r="C5362" t="s">
        <v>80</v>
      </c>
      <c r="D5362" t="s">
        <v>90</v>
      </c>
      <c r="E5362" t="s">
        <v>132</v>
      </c>
      <c r="F5362" t="s">
        <v>14885</v>
      </c>
      <c r="G5362" t="s">
        <v>197</v>
      </c>
      <c r="H5362" t="s">
        <v>135</v>
      </c>
      <c r="I5362" t="s">
        <v>136</v>
      </c>
      <c r="J5362" t="s">
        <v>137</v>
      </c>
      <c r="K5362" t="s">
        <v>138</v>
      </c>
      <c r="L5362" t="s">
        <v>14886</v>
      </c>
      <c r="M5362" t="s">
        <v>14887</v>
      </c>
      <c r="N5362" s="26">
        <v>3.6272222219999999</v>
      </c>
      <c r="O5362">
        <v>0</v>
      </c>
      <c r="P5362">
        <v>3</v>
      </c>
      <c r="Q5362">
        <v>0</v>
      </c>
      <c r="R5362">
        <v>0</v>
      </c>
      <c r="S5362">
        <v>0</v>
      </c>
      <c r="T5362">
        <v>1</v>
      </c>
      <c r="U5362">
        <v>0</v>
      </c>
      <c r="V5362">
        <v>0</v>
      </c>
      <c r="W5362" s="26">
        <v>0</v>
      </c>
      <c r="X5362" s="26">
        <v>1.4118071798478666</v>
      </c>
      <c r="Y5362" s="26">
        <v>0</v>
      </c>
      <c r="Z5362" s="26">
        <v>0</v>
      </c>
      <c r="AA5362" s="26">
        <v>0</v>
      </c>
      <c r="AB5362" s="26">
        <v>0</v>
      </c>
      <c r="AC5362" s="26">
        <v>0</v>
      </c>
      <c r="AD5362" s="26">
        <v>0</v>
      </c>
      <c r="AE5362" s="26">
        <v>1.4118071798478666</v>
      </c>
    </row>
    <row r="5363" spans="1:31" x14ac:dyDescent="0.3">
      <c r="A5363">
        <v>2774346</v>
      </c>
      <c r="B5363">
        <v>1</v>
      </c>
      <c r="C5363" t="s">
        <v>81</v>
      </c>
      <c r="D5363" t="s">
        <v>128</v>
      </c>
      <c r="E5363" t="s">
        <v>146</v>
      </c>
      <c r="F5363" t="s">
        <v>14888</v>
      </c>
      <c r="G5363" t="s">
        <v>154</v>
      </c>
      <c r="H5363" t="s">
        <v>149</v>
      </c>
      <c r="I5363" t="s">
        <v>136</v>
      </c>
      <c r="J5363" t="s">
        <v>137</v>
      </c>
      <c r="K5363" t="s">
        <v>138</v>
      </c>
      <c r="L5363" t="s">
        <v>14889</v>
      </c>
      <c r="M5363" t="s">
        <v>14890</v>
      </c>
      <c r="N5363" s="26">
        <v>6.0544444439999996</v>
      </c>
      <c r="O5363">
        <v>0</v>
      </c>
      <c r="P5363">
        <v>132</v>
      </c>
      <c r="Q5363">
        <v>0</v>
      </c>
      <c r="R5363">
        <v>0</v>
      </c>
      <c r="S5363">
        <v>0</v>
      </c>
      <c r="T5363">
        <v>10</v>
      </c>
      <c r="U5363">
        <v>0</v>
      </c>
      <c r="V5363">
        <v>0</v>
      </c>
      <c r="W5363" s="26">
        <v>0</v>
      </c>
      <c r="X5363" s="26">
        <v>83.4319499406988</v>
      </c>
      <c r="Y5363" s="26">
        <v>0</v>
      </c>
      <c r="Z5363" s="26">
        <v>0</v>
      </c>
      <c r="AA5363" s="26">
        <v>0</v>
      </c>
      <c r="AB5363" s="26">
        <v>8.4778064140754879</v>
      </c>
      <c r="AC5363" s="26">
        <v>0</v>
      </c>
      <c r="AD5363" s="26">
        <v>0</v>
      </c>
      <c r="AE5363" s="26">
        <v>91.909756354774288</v>
      </c>
    </row>
    <row r="5364" spans="1:31" x14ac:dyDescent="0.3">
      <c r="A5364">
        <v>2774160</v>
      </c>
      <c r="B5364">
        <v>1</v>
      </c>
      <c r="C5364" t="s">
        <v>80</v>
      </c>
      <c r="D5364" t="s">
        <v>93</v>
      </c>
      <c r="E5364" t="s">
        <v>141</v>
      </c>
      <c r="F5364" t="s">
        <v>14891</v>
      </c>
      <c r="G5364" t="s">
        <v>143</v>
      </c>
      <c r="H5364" t="s">
        <v>135</v>
      </c>
      <c r="I5364" t="s">
        <v>136</v>
      </c>
      <c r="J5364" t="s">
        <v>137</v>
      </c>
      <c r="K5364" t="s">
        <v>138</v>
      </c>
      <c r="L5364" t="s">
        <v>14892</v>
      </c>
      <c r="M5364" t="s">
        <v>14893</v>
      </c>
      <c r="N5364" s="26">
        <v>1.841111111</v>
      </c>
      <c r="O5364">
        <v>0</v>
      </c>
      <c r="P5364">
        <v>548</v>
      </c>
      <c r="Q5364">
        <v>0</v>
      </c>
      <c r="R5364">
        <v>0</v>
      </c>
      <c r="S5364">
        <v>0</v>
      </c>
      <c r="T5364">
        <v>33</v>
      </c>
      <c r="U5364">
        <v>0</v>
      </c>
      <c r="V5364">
        <v>0</v>
      </c>
      <c r="W5364" s="26">
        <v>0</v>
      </c>
      <c r="X5364" s="26">
        <v>237.23708431870898</v>
      </c>
      <c r="Y5364" s="26">
        <v>0</v>
      </c>
      <c r="Z5364" s="26">
        <v>0</v>
      </c>
      <c r="AA5364" s="26">
        <v>0</v>
      </c>
      <c r="AB5364" s="26">
        <v>43.746804992100948</v>
      </c>
      <c r="AC5364" s="26">
        <v>0</v>
      </c>
      <c r="AD5364" s="26">
        <v>0</v>
      </c>
      <c r="AE5364" s="26">
        <v>280.9838893108099</v>
      </c>
    </row>
    <row r="5365" spans="1:31" x14ac:dyDescent="0.3">
      <c r="A5365">
        <v>2773805</v>
      </c>
      <c r="B5365">
        <v>1</v>
      </c>
      <c r="C5365" t="s">
        <v>80</v>
      </c>
      <c r="D5365" t="s">
        <v>87</v>
      </c>
      <c r="E5365" t="s">
        <v>141</v>
      </c>
      <c r="F5365" t="s">
        <v>14894</v>
      </c>
      <c r="G5365" t="s">
        <v>186</v>
      </c>
      <c r="H5365" t="s">
        <v>135</v>
      </c>
      <c r="I5365" t="s">
        <v>136</v>
      </c>
      <c r="J5365" t="s">
        <v>137</v>
      </c>
      <c r="K5365" t="s">
        <v>187</v>
      </c>
      <c r="L5365" t="s">
        <v>14895</v>
      </c>
      <c r="M5365" t="s">
        <v>14896</v>
      </c>
      <c r="N5365" s="26">
        <v>1.8486111110000001</v>
      </c>
      <c r="O5365">
        <v>0</v>
      </c>
      <c r="P5365">
        <v>5</v>
      </c>
      <c r="Q5365">
        <v>0</v>
      </c>
      <c r="R5365">
        <v>0</v>
      </c>
      <c r="S5365">
        <v>0</v>
      </c>
      <c r="T5365">
        <v>10</v>
      </c>
      <c r="U5365">
        <v>0</v>
      </c>
      <c r="V5365">
        <v>1</v>
      </c>
      <c r="W5365" s="26">
        <v>0</v>
      </c>
      <c r="X5365" s="26">
        <v>0</v>
      </c>
      <c r="Y5365" s="26">
        <v>0</v>
      </c>
      <c r="Z5365" s="26">
        <v>0</v>
      </c>
      <c r="AA5365" s="26">
        <v>0</v>
      </c>
      <c r="AB5365" s="26">
        <v>54.649083327656101</v>
      </c>
      <c r="AC5365" s="26">
        <v>0</v>
      </c>
      <c r="AD5365" s="26">
        <v>105.81640605102673</v>
      </c>
      <c r="AE5365" s="26">
        <v>160.46548937868283</v>
      </c>
    </row>
    <row r="5366" spans="1:31" x14ac:dyDescent="0.3">
      <c r="A5366">
        <v>2774226</v>
      </c>
      <c r="B5366">
        <v>1</v>
      </c>
      <c r="C5366" t="s">
        <v>80</v>
      </c>
      <c r="D5366" t="s">
        <v>92</v>
      </c>
      <c r="E5366" t="s">
        <v>132</v>
      </c>
      <c r="F5366" t="s">
        <v>14897</v>
      </c>
      <c r="G5366" t="s">
        <v>197</v>
      </c>
      <c r="H5366" t="s">
        <v>135</v>
      </c>
      <c r="I5366" t="s">
        <v>136</v>
      </c>
      <c r="J5366" t="s">
        <v>137</v>
      </c>
      <c r="K5366" t="s">
        <v>138</v>
      </c>
      <c r="L5366" t="s">
        <v>14898</v>
      </c>
      <c r="M5366" t="s">
        <v>14899</v>
      </c>
      <c r="N5366" s="26">
        <v>1.428055555</v>
      </c>
      <c r="O5366">
        <v>0</v>
      </c>
      <c r="P5366">
        <v>1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 s="26">
        <v>0</v>
      </c>
      <c r="X5366" s="26">
        <v>0</v>
      </c>
      <c r="Y5366" s="26">
        <v>0</v>
      </c>
      <c r="Z5366" s="26">
        <v>0</v>
      </c>
      <c r="AA5366" s="26">
        <v>0</v>
      </c>
      <c r="AB5366" s="26">
        <v>0</v>
      </c>
      <c r="AC5366" s="26">
        <v>0</v>
      </c>
      <c r="AD5366" s="26">
        <v>0</v>
      </c>
      <c r="AE5366" s="26">
        <v>0</v>
      </c>
    </row>
    <row r="5367" spans="1:31" x14ac:dyDescent="0.3">
      <c r="A5367">
        <v>2774352</v>
      </c>
      <c r="B5367">
        <v>1</v>
      </c>
      <c r="C5367" t="s">
        <v>80</v>
      </c>
      <c r="D5367" t="s">
        <v>96</v>
      </c>
      <c r="E5367" t="s">
        <v>170</v>
      </c>
      <c r="F5367" t="s">
        <v>14900</v>
      </c>
      <c r="G5367" t="s">
        <v>204</v>
      </c>
      <c r="H5367" t="s">
        <v>135</v>
      </c>
      <c r="I5367" t="s">
        <v>136</v>
      </c>
      <c r="J5367" t="s">
        <v>137</v>
      </c>
      <c r="K5367" t="s">
        <v>138</v>
      </c>
      <c r="L5367" t="s">
        <v>14901</v>
      </c>
      <c r="M5367" t="s">
        <v>14902</v>
      </c>
      <c r="N5367" s="26">
        <v>1.551388888</v>
      </c>
      <c r="O5367">
        <v>0</v>
      </c>
      <c r="P5367">
        <v>69</v>
      </c>
      <c r="Q5367">
        <v>0</v>
      </c>
      <c r="R5367">
        <v>0</v>
      </c>
      <c r="S5367">
        <v>0</v>
      </c>
      <c r="T5367">
        <v>4</v>
      </c>
      <c r="U5367">
        <v>0</v>
      </c>
      <c r="V5367">
        <v>0</v>
      </c>
      <c r="W5367" s="26">
        <v>0</v>
      </c>
      <c r="X5367" s="26">
        <v>41.537863560070534</v>
      </c>
      <c r="Y5367" s="26">
        <v>0</v>
      </c>
      <c r="Z5367" s="26">
        <v>0</v>
      </c>
      <c r="AA5367" s="26">
        <v>0</v>
      </c>
      <c r="AB5367" s="26">
        <v>9.860288013744384</v>
      </c>
      <c r="AC5367" s="26">
        <v>0</v>
      </c>
      <c r="AD5367" s="26">
        <v>0</v>
      </c>
      <c r="AE5367" s="26">
        <v>51.398151573814914</v>
      </c>
    </row>
    <row r="5368" spans="1:31" x14ac:dyDescent="0.3">
      <c r="A5368">
        <v>2774203</v>
      </c>
      <c r="B5368">
        <v>1</v>
      </c>
      <c r="C5368" t="s">
        <v>81</v>
      </c>
      <c r="D5368" t="s">
        <v>116</v>
      </c>
      <c r="E5368" t="s">
        <v>157</v>
      </c>
      <c r="F5368" t="s">
        <v>3957</v>
      </c>
      <c r="G5368" t="s">
        <v>159</v>
      </c>
      <c r="H5368" t="s">
        <v>149</v>
      </c>
      <c r="I5368" t="s">
        <v>136</v>
      </c>
      <c r="J5368" t="s">
        <v>137</v>
      </c>
      <c r="K5368" t="s">
        <v>138</v>
      </c>
      <c r="L5368" t="s">
        <v>14903</v>
      </c>
      <c r="M5368" t="s">
        <v>14904</v>
      </c>
      <c r="N5368" s="26">
        <v>0.11444444400000001</v>
      </c>
      <c r="O5368">
        <v>22</v>
      </c>
      <c r="P5368">
        <v>4297</v>
      </c>
      <c r="Q5368">
        <v>556</v>
      </c>
      <c r="R5368">
        <v>500</v>
      </c>
      <c r="S5368">
        <v>50</v>
      </c>
      <c r="T5368">
        <v>498</v>
      </c>
      <c r="U5368">
        <v>6</v>
      </c>
      <c r="V5368">
        <v>0</v>
      </c>
      <c r="W5368" s="26">
        <v>0.77413077272226227</v>
      </c>
      <c r="X5368" s="26">
        <v>70.591481486601509</v>
      </c>
      <c r="Y5368" s="26">
        <v>22.103954530610942</v>
      </c>
      <c r="Z5368" s="26">
        <v>5.8311148356019471</v>
      </c>
      <c r="AA5368" s="26">
        <v>51.812965775007676</v>
      </c>
      <c r="AB5368" s="26">
        <v>18.334728699044771</v>
      </c>
      <c r="AC5368" s="26">
        <v>7.4929251587101078</v>
      </c>
      <c r="AD5368" s="26">
        <v>0</v>
      </c>
      <c r="AE5368" s="26">
        <v>176.94130125829921</v>
      </c>
    </row>
    <row r="5369" spans="1:31" x14ac:dyDescent="0.3">
      <c r="A5369">
        <v>2773997</v>
      </c>
      <c r="B5369">
        <v>1</v>
      </c>
      <c r="C5369" t="s">
        <v>80</v>
      </c>
      <c r="D5369" t="s">
        <v>82</v>
      </c>
      <c r="E5369" t="s">
        <v>132</v>
      </c>
      <c r="F5369" t="s">
        <v>14905</v>
      </c>
      <c r="G5369" t="s">
        <v>134</v>
      </c>
      <c r="H5369" t="s">
        <v>135</v>
      </c>
      <c r="I5369" t="s">
        <v>136</v>
      </c>
      <c r="J5369" t="s">
        <v>137</v>
      </c>
      <c r="K5369" t="s">
        <v>138</v>
      </c>
      <c r="L5369" t="s">
        <v>14906</v>
      </c>
      <c r="M5369" t="s">
        <v>14907</v>
      </c>
      <c r="N5369" s="26">
        <v>4.8222222219999997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1</v>
      </c>
      <c r="U5369">
        <v>0</v>
      </c>
      <c r="V5369">
        <v>0</v>
      </c>
      <c r="W5369" s="26">
        <v>0</v>
      </c>
      <c r="X5369" s="26">
        <v>0</v>
      </c>
      <c r="Y5369" s="26">
        <v>0</v>
      </c>
      <c r="Z5369" s="26">
        <v>0</v>
      </c>
      <c r="AA5369" s="26">
        <v>0</v>
      </c>
      <c r="AB5369" s="26">
        <v>7.3950300182877768</v>
      </c>
      <c r="AC5369" s="26">
        <v>0</v>
      </c>
      <c r="AD5369" s="26">
        <v>0</v>
      </c>
      <c r="AE5369" s="26">
        <v>7.3950300182877768</v>
      </c>
    </row>
    <row r="5370" spans="1:31" x14ac:dyDescent="0.3">
      <c r="A5370">
        <v>2773556</v>
      </c>
      <c r="B5370">
        <v>1</v>
      </c>
      <c r="C5370" t="s">
        <v>81</v>
      </c>
      <c r="D5370" t="s">
        <v>127</v>
      </c>
      <c r="E5370" t="s">
        <v>146</v>
      </c>
      <c r="F5370" t="s">
        <v>14908</v>
      </c>
      <c r="G5370" t="s">
        <v>148</v>
      </c>
      <c r="H5370" t="s">
        <v>149</v>
      </c>
      <c r="I5370" t="s">
        <v>136</v>
      </c>
      <c r="J5370" t="s">
        <v>137</v>
      </c>
      <c r="K5370" t="s">
        <v>138</v>
      </c>
      <c r="L5370" t="s">
        <v>14909</v>
      </c>
      <c r="M5370" t="s">
        <v>14910</v>
      </c>
      <c r="N5370" s="26">
        <v>6.8927777770000001</v>
      </c>
      <c r="O5370">
        <v>8</v>
      </c>
      <c r="P5370">
        <v>77</v>
      </c>
      <c r="Q5370">
        <v>34</v>
      </c>
      <c r="R5370">
        <v>17</v>
      </c>
      <c r="S5370">
        <v>0</v>
      </c>
      <c r="T5370">
        <v>7</v>
      </c>
      <c r="U5370">
        <v>1</v>
      </c>
      <c r="V5370">
        <v>0</v>
      </c>
      <c r="W5370" s="26">
        <v>3.3672622300146147</v>
      </c>
      <c r="X5370" s="26">
        <v>22.782353679905288</v>
      </c>
      <c r="Y5370" s="26">
        <v>4.7116804927999993</v>
      </c>
      <c r="Z5370" s="26">
        <v>15.4150880053793</v>
      </c>
      <c r="AA5370" s="26">
        <v>0</v>
      </c>
      <c r="AB5370" s="26">
        <v>0</v>
      </c>
      <c r="AC5370" s="26">
        <v>79.847664705830553</v>
      </c>
      <c r="AD5370" s="26">
        <v>0</v>
      </c>
      <c r="AE5370" s="26">
        <v>126.12404911392976</v>
      </c>
    </row>
    <row r="5371" spans="1:31" x14ac:dyDescent="0.3">
      <c r="A5371">
        <v>2774581</v>
      </c>
      <c r="B5371">
        <v>1</v>
      </c>
      <c r="C5371" t="s">
        <v>80</v>
      </c>
      <c r="D5371" t="s">
        <v>104</v>
      </c>
      <c r="E5371" t="s">
        <v>146</v>
      </c>
      <c r="F5371" t="s">
        <v>12430</v>
      </c>
      <c r="G5371" t="s">
        <v>159</v>
      </c>
      <c r="H5371" t="s">
        <v>149</v>
      </c>
      <c r="I5371" t="s">
        <v>136</v>
      </c>
      <c r="J5371" t="s">
        <v>137</v>
      </c>
      <c r="K5371" t="s">
        <v>138</v>
      </c>
      <c r="L5371" t="s">
        <v>14911</v>
      </c>
      <c r="M5371" t="s">
        <v>14912</v>
      </c>
      <c r="N5371" s="26">
        <v>2.531111111</v>
      </c>
      <c r="O5371">
        <v>0</v>
      </c>
      <c r="P5371">
        <v>0</v>
      </c>
      <c r="Q5371">
        <v>0</v>
      </c>
      <c r="R5371">
        <v>0</v>
      </c>
      <c r="S5371">
        <v>2</v>
      </c>
      <c r="T5371">
        <v>1</v>
      </c>
      <c r="U5371">
        <v>7</v>
      </c>
      <c r="V5371">
        <v>1</v>
      </c>
      <c r="W5371" s="26">
        <v>0</v>
      </c>
      <c r="X5371" s="26">
        <v>0</v>
      </c>
      <c r="Y5371" s="26">
        <v>0</v>
      </c>
      <c r="Z5371" s="26">
        <v>0</v>
      </c>
      <c r="AA5371" s="26">
        <v>10.84110695006612</v>
      </c>
      <c r="AB5371" s="26">
        <v>4.5572233575006664E-2</v>
      </c>
      <c r="AC5371" s="26">
        <v>2633.2559082861594</v>
      </c>
      <c r="AD5371" s="26">
        <v>30.638120022669838</v>
      </c>
      <c r="AE5371" s="26">
        <v>2674.7807074924704</v>
      </c>
    </row>
    <row r="5372" spans="1:31" x14ac:dyDescent="0.3">
      <c r="A5372">
        <v>2773748</v>
      </c>
      <c r="B5372">
        <v>1</v>
      </c>
      <c r="C5372" t="s">
        <v>81</v>
      </c>
      <c r="D5372" t="s">
        <v>123</v>
      </c>
      <c r="E5372" t="s">
        <v>152</v>
      </c>
      <c r="F5372" t="s">
        <v>14913</v>
      </c>
      <c r="G5372" t="s">
        <v>628</v>
      </c>
      <c r="H5372" t="s">
        <v>149</v>
      </c>
      <c r="I5372" t="s">
        <v>136</v>
      </c>
      <c r="J5372" t="s">
        <v>137</v>
      </c>
      <c r="K5372" t="s">
        <v>187</v>
      </c>
      <c r="L5372" t="s">
        <v>14914</v>
      </c>
      <c r="M5372" t="s">
        <v>14915</v>
      </c>
      <c r="N5372" s="26">
        <v>6.0988888880000003</v>
      </c>
      <c r="O5372">
        <v>0</v>
      </c>
      <c r="P5372">
        <v>335</v>
      </c>
      <c r="Q5372">
        <v>1</v>
      </c>
      <c r="R5372">
        <v>15</v>
      </c>
      <c r="S5372">
        <v>2</v>
      </c>
      <c r="T5372">
        <v>20</v>
      </c>
      <c r="U5372">
        <v>1</v>
      </c>
      <c r="V5372">
        <v>0</v>
      </c>
      <c r="W5372" s="26">
        <v>0</v>
      </c>
      <c r="X5372" s="26">
        <v>299.55687696542179</v>
      </c>
      <c r="Y5372" s="26">
        <v>0</v>
      </c>
      <c r="Z5372" s="26">
        <v>11.408805400210996</v>
      </c>
      <c r="AA5372" s="26">
        <v>14.477722498089511</v>
      </c>
      <c r="AB5372" s="26">
        <v>37.347515615522632</v>
      </c>
      <c r="AC5372" s="26">
        <v>10155.978305192621</v>
      </c>
      <c r="AD5372" s="26">
        <v>0</v>
      </c>
      <c r="AE5372" s="26">
        <v>10518.769225671866</v>
      </c>
    </row>
    <row r="5373" spans="1:31" x14ac:dyDescent="0.3">
      <c r="A5373">
        <v>2774069</v>
      </c>
      <c r="B5373">
        <v>1</v>
      </c>
      <c r="C5373" t="s">
        <v>81</v>
      </c>
      <c r="D5373" t="s">
        <v>115</v>
      </c>
      <c r="E5373" t="s">
        <v>170</v>
      </c>
      <c r="F5373" t="s">
        <v>14916</v>
      </c>
      <c r="G5373" t="s">
        <v>204</v>
      </c>
      <c r="H5373" t="s">
        <v>135</v>
      </c>
      <c r="I5373" t="s">
        <v>136</v>
      </c>
      <c r="J5373" t="s">
        <v>137</v>
      </c>
      <c r="K5373" t="s">
        <v>138</v>
      </c>
      <c r="L5373" t="s">
        <v>14917</v>
      </c>
      <c r="M5373" t="s">
        <v>14918</v>
      </c>
      <c r="N5373" s="26">
        <v>1.1602777769999999</v>
      </c>
      <c r="O5373">
        <v>0</v>
      </c>
      <c r="P5373">
        <v>34</v>
      </c>
      <c r="Q5373">
        <v>0</v>
      </c>
      <c r="R5373">
        <v>0</v>
      </c>
      <c r="S5373">
        <v>0</v>
      </c>
      <c r="T5373">
        <v>1</v>
      </c>
      <c r="U5373">
        <v>0</v>
      </c>
      <c r="V5373">
        <v>0</v>
      </c>
      <c r="W5373" s="26">
        <v>0</v>
      </c>
      <c r="X5373" s="26">
        <v>2.8231887671355542</v>
      </c>
      <c r="Y5373" s="26">
        <v>0</v>
      </c>
      <c r="Z5373" s="26">
        <v>0</v>
      </c>
      <c r="AA5373" s="26">
        <v>0</v>
      </c>
      <c r="AB5373" s="26">
        <v>0</v>
      </c>
      <c r="AC5373" s="26">
        <v>0</v>
      </c>
      <c r="AD5373" s="26">
        <v>0</v>
      </c>
      <c r="AE5373" s="26">
        <v>2.8231887671355542</v>
      </c>
    </row>
    <row r="5374" spans="1:31" x14ac:dyDescent="0.3">
      <c r="A5374">
        <v>2773820</v>
      </c>
      <c r="B5374">
        <v>1</v>
      </c>
      <c r="C5374" t="s">
        <v>81</v>
      </c>
      <c r="D5374" t="s">
        <v>127</v>
      </c>
      <c r="E5374" t="s">
        <v>152</v>
      </c>
      <c r="F5374" t="s">
        <v>963</v>
      </c>
      <c r="G5374" t="s">
        <v>159</v>
      </c>
      <c r="H5374" t="s">
        <v>149</v>
      </c>
      <c r="I5374" t="s">
        <v>136</v>
      </c>
      <c r="J5374" t="s">
        <v>137</v>
      </c>
      <c r="K5374" t="s">
        <v>138</v>
      </c>
      <c r="L5374" t="s">
        <v>14919</v>
      </c>
      <c r="M5374" t="s">
        <v>14920</v>
      </c>
      <c r="N5374" s="26">
        <v>0.13972222200000001</v>
      </c>
      <c r="O5374">
        <v>10</v>
      </c>
      <c r="P5374">
        <v>3</v>
      </c>
      <c r="Q5374">
        <v>289</v>
      </c>
      <c r="R5374">
        <v>46</v>
      </c>
      <c r="S5374">
        <v>17</v>
      </c>
      <c r="T5374">
        <v>2</v>
      </c>
      <c r="U5374">
        <v>0</v>
      </c>
      <c r="V5374">
        <v>0</v>
      </c>
      <c r="W5374" s="26">
        <v>0.45808315720264747</v>
      </c>
      <c r="X5374" s="26">
        <v>0</v>
      </c>
      <c r="Y5374" s="26">
        <v>11.475748939981957</v>
      </c>
      <c r="Z5374" s="26">
        <v>1.1506113907584117</v>
      </c>
      <c r="AA5374" s="26">
        <v>5.926066891044651</v>
      </c>
      <c r="AB5374" s="26">
        <v>0</v>
      </c>
      <c r="AC5374" s="26">
        <v>0</v>
      </c>
      <c r="AD5374" s="26">
        <v>0</v>
      </c>
      <c r="AE5374" s="26">
        <v>19.010510378987668</v>
      </c>
    </row>
    <row r="5375" spans="1:31" x14ac:dyDescent="0.3">
      <c r="A5375">
        <v>2774355</v>
      </c>
      <c r="B5375">
        <v>1</v>
      </c>
      <c r="C5375" t="s">
        <v>81</v>
      </c>
      <c r="D5375" t="s">
        <v>128</v>
      </c>
      <c r="E5375" t="s">
        <v>157</v>
      </c>
      <c r="F5375" t="s">
        <v>12681</v>
      </c>
      <c r="G5375" t="s">
        <v>159</v>
      </c>
      <c r="H5375" t="s">
        <v>149</v>
      </c>
      <c r="I5375" t="s">
        <v>136</v>
      </c>
      <c r="J5375" t="s">
        <v>137</v>
      </c>
      <c r="K5375" t="s">
        <v>138</v>
      </c>
      <c r="L5375" t="s">
        <v>14921</v>
      </c>
      <c r="M5375" t="s">
        <v>14922</v>
      </c>
      <c r="N5375" s="26">
        <v>0.22861111100000001</v>
      </c>
      <c r="O5375">
        <v>1</v>
      </c>
      <c r="P5375">
        <v>5144</v>
      </c>
      <c r="Q5375">
        <v>0</v>
      </c>
      <c r="R5375">
        <v>3</v>
      </c>
      <c r="S5375">
        <v>0</v>
      </c>
      <c r="T5375">
        <v>350</v>
      </c>
      <c r="U5375">
        <v>1</v>
      </c>
      <c r="V5375">
        <v>1</v>
      </c>
      <c r="W5375" s="26">
        <v>6.684039209777777E-2</v>
      </c>
      <c r="X5375" s="26">
        <v>266.36966230333695</v>
      </c>
      <c r="Y5375" s="26">
        <v>0</v>
      </c>
      <c r="Z5375" s="26">
        <v>0.1793007785392686</v>
      </c>
      <c r="AA5375" s="26">
        <v>0</v>
      </c>
      <c r="AB5375" s="26">
        <v>67.293775220830923</v>
      </c>
      <c r="AC5375" s="26">
        <v>15.826743015542222</v>
      </c>
      <c r="AD5375" s="26">
        <v>1.8781868227875871</v>
      </c>
      <c r="AE5375" s="26">
        <v>351.61450853313471</v>
      </c>
    </row>
    <row r="5376" spans="1:31" x14ac:dyDescent="0.3">
      <c r="A5376">
        <v>2773740</v>
      </c>
      <c r="B5376">
        <v>2</v>
      </c>
      <c r="C5376" t="s">
        <v>80</v>
      </c>
      <c r="D5376" t="s">
        <v>102</v>
      </c>
      <c r="E5376" t="s">
        <v>141</v>
      </c>
      <c r="F5376" t="s">
        <v>14923</v>
      </c>
      <c r="G5376" t="s">
        <v>204</v>
      </c>
      <c r="H5376" t="s">
        <v>135</v>
      </c>
      <c r="I5376" t="s">
        <v>136</v>
      </c>
      <c r="J5376" t="s">
        <v>137</v>
      </c>
      <c r="K5376" t="s">
        <v>138</v>
      </c>
      <c r="L5376" t="s">
        <v>14924</v>
      </c>
      <c r="M5376" t="s">
        <v>14925</v>
      </c>
      <c r="N5376" s="26">
        <v>1.738888888</v>
      </c>
      <c r="O5376">
        <v>0</v>
      </c>
      <c r="P5376">
        <v>4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 s="26">
        <v>0</v>
      </c>
      <c r="X5376" s="26">
        <v>1.1807254066186539</v>
      </c>
      <c r="Y5376" s="26">
        <v>0</v>
      </c>
      <c r="Z5376" s="26">
        <v>0</v>
      </c>
      <c r="AA5376" s="26">
        <v>0</v>
      </c>
      <c r="AB5376" s="26">
        <v>0</v>
      </c>
      <c r="AC5376" s="26">
        <v>0</v>
      </c>
      <c r="AD5376" s="26">
        <v>0</v>
      </c>
      <c r="AE5376" s="26">
        <v>1.1807254066186539</v>
      </c>
    </row>
    <row r="5377" spans="1:31" x14ac:dyDescent="0.3">
      <c r="A5377">
        <v>2773556</v>
      </c>
      <c r="B5377">
        <v>2</v>
      </c>
      <c r="C5377" t="s">
        <v>81</v>
      </c>
      <c r="D5377" t="s">
        <v>128</v>
      </c>
      <c r="E5377" t="s">
        <v>157</v>
      </c>
      <c r="F5377" t="s">
        <v>2087</v>
      </c>
      <c r="G5377" t="s">
        <v>148</v>
      </c>
      <c r="H5377" t="s">
        <v>149</v>
      </c>
      <c r="I5377" t="s">
        <v>136</v>
      </c>
      <c r="J5377" t="s">
        <v>137</v>
      </c>
      <c r="K5377" t="s">
        <v>138</v>
      </c>
      <c r="L5377" t="s">
        <v>14910</v>
      </c>
      <c r="M5377" t="s">
        <v>14926</v>
      </c>
      <c r="N5377" s="26">
        <v>0.38666666599999999</v>
      </c>
      <c r="O5377">
        <v>19</v>
      </c>
      <c r="P5377">
        <v>1823</v>
      </c>
      <c r="Q5377">
        <v>78</v>
      </c>
      <c r="R5377">
        <v>111</v>
      </c>
      <c r="S5377">
        <v>11</v>
      </c>
      <c r="T5377">
        <v>160</v>
      </c>
      <c r="U5377">
        <v>3</v>
      </c>
      <c r="V5377">
        <v>0</v>
      </c>
      <c r="W5377" s="26">
        <v>1.2455352637893189</v>
      </c>
      <c r="X5377" s="26">
        <v>81.243897153773261</v>
      </c>
      <c r="Y5377" s="26">
        <v>10.865004895879746</v>
      </c>
      <c r="Z5377" s="26">
        <v>6.7135685154891238</v>
      </c>
      <c r="AA5377" s="26">
        <v>141.21884560731257</v>
      </c>
      <c r="AB5377" s="26">
        <v>35.574923287618439</v>
      </c>
      <c r="AC5377" s="26">
        <v>95.301722589613973</v>
      </c>
      <c r="AD5377" s="26">
        <v>0</v>
      </c>
      <c r="AE5377" s="26">
        <v>372.16349731347646</v>
      </c>
    </row>
    <row r="5378" spans="1:31" x14ac:dyDescent="0.3">
      <c r="A5378">
        <v>2773923</v>
      </c>
      <c r="B5378">
        <v>1</v>
      </c>
      <c r="C5378" t="s">
        <v>80</v>
      </c>
      <c r="D5378" t="s">
        <v>103</v>
      </c>
      <c r="E5378" t="s">
        <v>170</v>
      </c>
      <c r="F5378" t="s">
        <v>14927</v>
      </c>
      <c r="G5378" t="s">
        <v>204</v>
      </c>
      <c r="H5378" t="s">
        <v>135</v>
      </c>
      <c r="I5378" t="s">
        <v>136</v>
      </c>
      <c r="J5378" t="s">
        <v>137</v>
      </c>
      <c r="K5378" t="s">
        <v>138</v>
      </c>
      <c r="L5378" t="s">
        <v>14928</v>
      </c>
      <c r="M5378" t="s">
        <v>14929</v>
      </c>
      <c r="N5378" s="26">
        <v>2.9950000000000001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8</v>
      </c>
      <c r="U5378">
        <v>0</v>
      </c>
      <c r="V5378">
        <v>0</v>
      </c>
      <c r="W5378" s="26">
        <v>0</v>
      </c>
      <c r="X5378" s="26">
        <v>0</v>
      </c>
      <c r="Y5378" s="26">
        <v>0</v>
      </c>
      <c r="Z5378" s="26">
        <v>0</v>
      </c>
      <c r="AA5378" s="26">
        <v>0</v>
      </c>
      <c r="AB5378" s="26">
        <v>12.505610808907468</v>
      </c>
      <c r="AC5378" s="26">
        <v>0</v>
      </c>
      <c r="AD5378" s="26">
        <v>0</v>
      </c>
      <c r="AE5378" s="26">
        <v>12.505610808907468</v>
      </c>
    </row>
    <row r="5379" spans="1:31" x14ac:dyDescent="0.3">
      <c r="A5379">
        <v>2773966</v>
      </c>
      <c r="B5379">
        <v>1</v>
      </c>
      <c r="C5379" t="s">
        <v>80</v>
      </c>
      <c r="D5379" t="s">
        <v>97</v>
      </c>
      <c r="E5379" t="s">
        <v>157</v>
      </c>
      <c r="F5379" t="s">
        <v>4714</v>
      </c>
      <c r="G5379" t="s">
        <v>159</v>
      </c>
      <c r="H5379" t="s">
        <v>149</v>
      </c>
      <c r="I5379" t="s">
        <v>136</v>
      </c>
      <c r="J5379" t="s">
        <v>137</v>
      </c>
      <c r="K5379" t="s">
        <v>138</v>
      </c>
      <c r="L5379" t="s">
        <v>14930</v>
      </c>
      <c r="M5379" t="s">
        <v>14931</v>
      </c>
      <c r="N5379" s="26">
        <v>0.26944444400000001</v>
      </c>
      <c r="O5379">
        <v>8</v>
      </c>
      <c r="P5379">
        <v>1247</v>
      </c>
      <c r="Q5379">
        <v>13</v>
      </c>
      <c r="R5379">
        <v>426</v>
      </c>
      <c r="S5379">
        <v>29</v>
      </c>
      <c r="T5379">
        <v>263</v>
      </c>
      <c r="U5379">
        <v>2</v>
      </c>
      <c r="V5379">
        <v>2</v>
      </c>
      <c r="W5379" s="26">
        <v>31.883875346561886</v>
      </c>
      <c r="X5379" s="26">
        <v>155.99144351415461</v>
      </c>
      <c r="Y5379" s="26">
        <v>14.079117124222748</v>
      </c>
      <c r="Z5379" s="26">
        <v>24.178427619090471</v>
      </c>
      <c r="AA5379" s="26">
        <v>40.604947824952262</v>
      </c>
      <c r="AB5379" s="26">
        <v>79.253508889035601</v>
      </c>
      <c r="AC5379" s="26">
        <v>31.736468864687325</v>
      </c>
      <c r="AD5379" s="26">
        <v>0.91335429912719557</v>
      </c>
      <c r="AE5379" s="26">
        <v>378.64114348183216</v>
      </c>
    </row>
    <row r="5380" spans="1:31" x14ac:dyDescent="0.3">
      <c r="A5380">
        <v>2773920</v>
      </c>
      <c r="B5380">
        <v>1</v>
      </c>
      <c r="C5380" t="s">
        <v>80</v>
      </c>
      <c r="D5380" t="s">
        <v>89</v>
      </c>
      <c r="E5380" t="s">
        <v>170</v>
      </c>
      <c r="F5380" t="s">
        <v>14932</v>
      </c>
      <c r="G5380" t="s">
        <v>303</v>
      </c>
      <c r="H5380" t="s">
        <v>135</v>
      </c>
      <c r="I5380" t="s">
        <v>136</v>
      </c>
      <c r="J5380" t="s">
        <v>137</v>
      </c>
      <c r="K5380" t="s">
        <v>138</v>
      </c>
      <c r="L5380" t="s">
        <v>14933</v>
      </c>
      <c r="M5380" t="s">
        <v>14934</v>
      </c>
      <c r="N5380" s="26">
        <v>1.868055555</v>
      </c>
      <c r="O5380">
        <v>0</v>
      </c>
      <c r="P5380">
        <v>28</v>
      </c>
      <c r="Q5380">
        <v>0</v>
      </c>
      <c r="R5380">
        <v>2</v>
      </c>
      <c r="S5380">
        <v>0</v>
      </c>
      <c r="T5380">
        <v>0</v>
      </c>
      <c r="U5380">
        <v>0</v>
      </c>
      <c r="V5380">
        <v>0</v>
      </c>
      <c r="W5380" s="26">
        <v>0</v>
      </c>
      <c r="X5380" s="26">
        <v>32.404197161455905</v>
      </c>
      <c r="Y5380" s="26">
        <v>0</v>
      </c>
      <c r="Z5380" s="26">
        <v>0</v>
      </c>
      <c r="AA5380" s="26">
        <v>0</v>
      </c>
      <c r="AB5380" s="26">
        <v>0</v>
      </c>
      <c r="AC5380" s="26">
        <v>0</v>
      </c>
      <c r="AD5380" s="26">
        <v>0</v>
      </c>
      <c r="AE5380" s="26">
        <v>32.404197161455905</v>
      </c>
    </row>
    <row r="5381" spans="1:31" x14ac:dyDescent="0.3">
      <c r="A5381">
        <v>2774215</v>
      </c>
      <c r="B5381">
        <v>1</v>
      </c>
      <c r="C5381" t="s">
        <v>80</v>
      </c>
      <c r="D5381" t="s">
        <v>96</v>
      </c>
      <c r="E5381" t="s">
        <v>132</v>
      </c>
      <c r="F5381" t="s">
        <v>14935</v>
      </c>
      <c r="G5381" t="s">
        <v>134</v>
      </c>
      <c r="H5381" t="s">
        <v>135</v>
      </c>
      <c r="I5381" t="s">
        <v>136</v>
      </c>
      <c r="J5381" t="s">
        <v>137</v>
      </c>
      <c r="K5381" t="s">
        <v>138</v>
      </c>
      <c r="L5381" t="s">
        <v>14936</v>
      </c>
      <c r="M5381" t="s">
        <v>14937</v>
      </c>
      <c r="N5381" s="26">
        <v>5.551388888</v>
      </c>
      <c r="O5381">
        <v>0</v>
      </c>
      <c r="P5381">
        <v>1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 s="26">
        <v>0</v>
      </c>
      <c r="X5381" s="26">
        <v>4.6838351744271653</v>
      </c>
      <c r="Y5381" s="26">
        <v>0</v>
      </c>
      <c r="Z5381" s="26">
        <v>0</v>
      </c>
      <c r="AA5381" s="26">
        <v>0</v>
      </c>
      <c r="AB5381" s="26">
        <v>0</v>
      </c>
      <c r="AC5381" s="26">
        <v>0</v>
      </c>
      <c r="AD5381" s="26">
        <v>0</v>
      </c>
      <c r="AE5381" s="26">
        <v>4.6838351744271653</v>
      </c>
    </row>
    <row r="5382" spans="1:31" x14ac:dyDescent="0.3">
      <c r="A5382">
        <v>2774327</v>
      </c>
      <c r="B5382">
        <v>2</v>
      </c>
      <c r="C5382" t="s">
        <v>80</v>
      </c>
      <c r="D5382" t="s">
        <v>87</v>
      </c>
      <c r="E5382" t="s">
        <v>141</v>
      </c>
      <c r="F5382" t="s">
        <v>14837</v>
      </c>
      <c r="G5382" t="s">
        <v>204</v>
      </c>
      <c r="H5382" t="s">
        <v>135</v>
      </c>
      <c r="I5382" t="s">
        <v>136</v>
      </c>
      <c r="J5382" t="s">
        <v>137</v>
      </c>
      <c r="K5382" t="s">
        <v>138</v>
      </c>
      <c r="L5382" t="s">
        <v>14938</v>
      </c>
      <c r="M5382" t="s">
        <v>14939</v>
      </c>
      <c r="N5382" s="26">
        <v>0.42499999999999999</v>
      </c>
      <c r="O5382">
        <v>0</v>
      </c>
      <c r="P5382">
        <v>299</v>
      </c>
      <c r="Q5382">
        <v>0</v>
      </c>
      <c r="R5382">
        <v>0</v>
      </c>
      <c r="S5382">
        <v>0</v>
      </c>
      <c r="T5382">
        <v>21</v>
      </c>
      <c r="U5382">
        <v>0</v>
      </c>
      <c r="V5382">
        <v>0</v>
      </c>
      <c r="W5382" s="26">
        <v>0</v>
      </c>
      <c r="X5382" s="26">
        <v>35.239432151895585</v>
      </c>
      <c r="Y5382" s="26">
        <v>0</v>
      </c>
      <c r="Z5382" s="26">
        <v>0</v>
      </c>
      <c r="AA5382" s="26">
        <v>0</v>
      </c>
      <c r="AB5382" s="26">
        <v>4.2702918872804618</v>
      </c>
      <c r="AC5382" s="26">
        <v>0</v>
      </c>
      <c r="AD5382" s="26">
        <v>0</v>
      </c>
      <c r="AE5382" s="26">
        <v>39.509724039176049</v>
      </c>
    </row>
    <row r="5383" spans="1:31" x14ac:dyDescent="0.3">
      <c r="A5383">
        <v>2774421</v>
      </c>
      <c r="B5383">
        <v>1</v>
      </c>
      <c r="C5383" t="s">
        <v>80</v>
      </c>
      <c r="D5383" t="s">
        <v>105</v>
      </c>
      <c r="E5383" t="s">
        <v>175</v>
      </c>
      <c r="F5383" t="s">
        <v>14940</v>
      </c>
      <c r="G5383" t="s">
        <v>159</v>
      </c>
      <c r="H5383" t="s">
        <v>149</v>
      </c>
      <c r="I5383" t="s">
        <v>136</v>
      </c>
      <c r="J5383" t="s">
        <v>137</v>
      </c>
      <c r="K5383" t="s">
        <v>138</v>
      </c>
      <c r="L5383" t="s">
        <v>14941</v>
      </c>
      <c r="M5383" t="s">
        <v>14942</v>
      </c>
      <c r="N5383" s="26">
        <v>1.1644444439999999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1</v>
      </c>
      <c r="V5383">
        <v>0</v>
      </c>
      <c r="W5383" s="26">
        <v>0</v>
      </c>
      <c r="X5383" s="26">
        <v>0</v>
      </c>
      <c r="Y5383" s="26">
        <v>0</v>
      </c>
      <c r="Z5383" s="26">
        <v>0</v>
      </c>
      <c r="AA5383" s="26">
        <v>0</v>
      </c>
      <c r="AB5383" s="26">
        <v>0</v>
      </c>
      <c r="AC5383" s="26">
        <v>16.281063768040212</v>
      </c>
      <c r="AD5383" s="26">
        <v>0</v>
      </c>
      <c r="AE5383" s="26">
        <v>16.281063768040212</v>
      </c>
    </row>
    <row r="5384" spans="1:31" x14ac:dyDescent="0.3">
      <c r="A5384">
        <v>2774106</v>
      </c>
      <c r="B5384">
        <v>1</v>
      </c>
      <c r="C5384" t="s">
        <v>80</v>
      </c>
      <c r="D5384" t="s">
        <v>101</v>
      </c>
      <c r="E5384" t="s">
        <v>132</v>
      </c>
      <c r="F5384" t="s">
        <v>14943</v>
      </c>
      <c r="G5384" t="s">
        <v>134</v>
      </c>
      <c r="H5384" t="s">
        <v>135</v>
      </c>
      <c r="I5384" t="s">
        <v>136</v>
      </c>
      <c r="J5384" t="s">
        <v>137</v>
      </c>
      <c r="K5384" t="s">
        <v>138</v>
      </c>
      <c r="L5384" t="s">
        <v>14944</v>
      </c>
      <c r="M5384" t="s">
        <v>14945</v>
      </c>
      <c r="N5384" s="26">
        <v>2.1322222219999998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1</v>
      </c>
      <c r="U5384">
        <v>0</v>
      </c>
      <c r="V5384">
        <v>0</v>
      </c>
      <c r="W5384" s="26">
        <v>0</v>
      </c>
      <c r="X5384" s="26">
        <v>0</v>
      </c>
      <c r="Y5384" s="26">
        <v>0</v>
      </c>
      <c r="Z5384" s="26">
        <v>0</v>
      </c>
      <c r="AA5384" s="26">
        <v>0</v>
      </c>
      <c r="AB5384" s="26">
        <v>3.2503635659894439</v>
      </c>
      <c r="AC5384" s="26">
        <v>0</v>
      </c>
      <c r="AD5384" s="26">
        <v>0</v>
      </c>
      <c r="AE5384" s="26">
        <v>3.2503635659894439</v>
      </c>
    </row>
    <row r="5385" spans="1:31" x14ac:dyDescent="0.3">
      <c r="A5385">
        <v>2774129</v>
      </c>
      <c r="B5385">
        <v>1</v>
      </c>
      <c r="C5385" t="s">
        <v>80</v>
      </c>
      <c r="D5385" t="s">
        <v>103</v>
      </c>
      <c r="E5385" t="s">
        <v>152</v>
      </c>
      <c r="F5385" t="s">
        <v>4595</v>
      </c>
      <c r="G5385" t="s">
        <v>159</v>
      </c>
      <c r="H5385" t="s">
        <v>149</v>
      </c>
      <c r="I5385" t="s">
        <v>136</v>
      </c>
      <c r="J5385" t="s">
        <v>137</v>
      </c>
      <c r="K5385" t="s">
        <v>138</v>
      </c>
      <c r="L5385" t="s">
        <v>14946</v>
      </c>
      <c r="M5385" t="s">
        <v>14947</v>
      </c>
      <c r="N5385" s="26">
        <v>1.6258333330000001</v>
      </c>
      <c r="O5385">
        <v>6</v>
      </c>
      <c r="P5385">
        <v>2104</v>
      </c>
      <c r="Q5385">
        <v>22</v>
      </c>
      <c r="R5385">
        <v>310</v>
      </c>
      <c r="S5385">
        <v>33</v>
      </c>
      <c r="T5385">
        <v>801</v>
      </c>
      <c r="U5385">
        <v>2</v>
      </c>
      <c r="V5385">
        <v>1</v>
      </c>
      <c r="W5385" s="26">
        <v>2.2258916407265561</v>
      </c>
      <c r="X5385" s="26">
        <v>528.66256358433327</v>
      </c>
      <c r="Y5385" s="26">
        <v>70.356097371127163</v>
      </c>
      <c r="Z5385" s="26">
        <v>45.702117144465383</v>
      </c>
      <c r="AA5385" s="26">
        <v>161.05701140371093</v>
      </c>
      <c r="AB5385" s="26">
        <v>413.92063325057393</v>
      </c>
      <c r="AC5385" s="26">
        <v>69.531668094269051</v>
      </c>
      <c r="AD5385" s="26">
        <v>0</v>
      </c>
      <c r="AE5385" s="26">
        <v>1291.4559824892062</v>
      </c>
    </row>
    <row r="5386" spans="1:31" x14ac:dyDescent="0.3">
      <c r="A5386">
        <v>2773545</v>
      </c>
      <c r="B5386">
        <v>1</v>
      </c>
      <c r="C5386" t="s">
        <v>81</v>
      </c>
      <c r="D5386" t="s">
        <v>122</v>
      </c>
      <c r="E5386" t="s">
        <v>146</v>
      </c>
      <c r="F5386" t="s">
        <v>14948</v>
      </c>
      <c r="G5386" t="s">
        <v>159</v>
      </c>
      <c r="H5386" t="s">
        <v>149</v>
      </c>
      <c r="I5386" t="s">
        <v>136</v>
      </c>
      <c r="J5386" t="s">
        <v>137</v>
      </c>
      <c r="K5386" t="s">
        <v>138</v>
      </c>
      <c r="L5386" t="s">
        <v>14949</v>
      </c>
      <c r="M5386" t="s">
        <v>14950</v>
      </c>
      <c r="N5386" s="26">
        <v>0.51388888799999999</v>
      </c>
      <c r="O5386">
        <v>1</v>
      </c>
      <c r="P5386">
        <v>1267</v>
      </c>
      <c r="Q5386">
        <v>0</v>
      </c>
      <c r="R5386">
        <v>0</v>
      </c>
      <c r="S5386">
        <v>0</v>
      </c>
      <c r="T5386">
        <v>22</v>
      </c>
      <c r="U5386">
        <v>0</v>
      </c>
      <c r="V5386">
        <v>0</v>
      </c>
      <c r="W5386" s="26">
        <v>9.6009611361111094E-2</v>
      </c>
      <c r="X5386" s="26">
        <v>112.90091232877582</v>
      </c>
      <c r="Y5386" s="26">
        <v>0</v>
      </c>
      <c r="Z5386" s="26">
        <v>0</v>
      </c>
      <c r="AA5386" s="26">
        <v>0</v>
      </c>
      <c r="AB5386" s="26">
        <v>3.7925795544539769</v>
      </c>
      <c r="AC5386" s="26">
        <v>0</v>
      </c>
      <c r="AD5386" s="26">
        <v>0</v>
      </c>
      <c r="AE5386" s="26">
        <v>116.78950149459091</v>
      </c>
    </row>
    <row r="5387" spans="1:31" x14ac:dyDescent="0.3">
      <c r="A5387">
        <v>2773943</v>
      </c>
      <c r="B5387">
        <v>1</v>
      </c>
      <c r="C5387" t="s">
        <v>80</v>
      </c>
      <c r="D5387" t="s">
        <v>101</v>
      </c>
      <c r="E5387" t="s">
        <v>170</v>
      </c>
      <c r="F5387" t="s">
        <v>14951</v>
      </c>
      <c r="G5387" t="s">
        <v>143</v>
      </c>
      <c r="H5387" t="s">
        <v>135</v>
      </c>
      <c r="I5387" t="s">
        <v>136</v>
      </c>
      <c r="J5387" t="s">
        <v>137</v>
      </c>
      <c r="K5387" t="s">
        <v>138</v>
      </c>
      <c r="L5387" t="s">
        <v>14952</v>
      </c>
      <c r="M5387" t="s">
        <v>14953</v>
      </c>
      <c r="N5387" s="26">
        <v>0.47499999999999998</v>
      </c>
      <c r="O5387">
        <v>0</v>
      </c>
      <c r="P5387">
        <v>8</v>
      </c>
      <c r="Q5387">
        <v>0</v>
      </c>
      <c r="R5387">
        <v>1</v>
      </c>
      <c r="S5387">
        <v>0</v>
      </c>
      <c r="T5387">
        <v>0</v>
      </c>
      <c r="U5387">
        <v>0</v>
      </c>
      <c r="V5387">
        <v>0</v>
      </c>
      <c r="W5387" s="26">
        <v>0</v>
      </c>
      <c r="X5387" s="26">
        <v>0.68841809364716244</v>
      </c>
      <c r="Y5387" s="26">
        <v>0</v>
      </c>
      <c r="Z5387" s="26">
        <v>9.6456226697536507E-2</v>
      </c>
      <c r="AA5387" s="26">
        <v>0</v>
      </c>
      <c r="AB5387" s="26">
        <v>0</v>
      </c>
      <c r="AC5387" s="26">
        <v>0</v>
      </c>
      <c r="AD5387" s="26">
        <v>0</v>
      </c>
      <c r="AE5387" s="26">
        <v>0.78487432034469895</v>
      </c>
    </row>
    <row r="5388" spans="1:31" x14ac:dyDescent="0.3">
      <c r="A5388">
        <v>2773671</v>
      </c>
      <c r="B5388">
        <v>1</v>
      </c>
      <c r="C5388" t="s">
        <v>80</v>
      </c>
      <c r="D5388" t="s">
        <v>105</v>
      </c>
      <c r="E5388" t="s">
        <v>170</v>
      </c>
      <c r="F5388" t="s">
        <v>14954</v>
      </c>
      <c r="G5388" t="s">
        <v>628</v>
      </c>
      <c r="H5388" t="s">
        <v>135</v>
      </c>
      <c r="I5388" t="s">
        <v>136</v>
      </c>
      <c r="J5388" t="s">
        <v>137</v>
      </c>
      <c r="K5388" t="s">
        <v>187</v>
      </c>
      <c r="L5388" t="s">
        <v>14955</v>
      </c>
      <c r="M5388" t="s">
        <v>14956</v>
      </c>
      <c r="N5388" s="26">
        <v>6.7397222220000002</v>
      </c>
      <c r="O5388">
        <v>0</v>
      </c>
      <c r="P5388">
        <v>8</v>
      </c>
      <c r="Q5388">
        <v>0</v>
      </c>
      <c r="R5388">
        <v>9</v>
      </c>
      <c r="S5388">
        <v>0</v>
      </c>
      <c r="T5388">
        <v>5</v>
      </c>
      <c r="U5388">
        <v>0</v>
      </c>
      <c r="V5388">
        <v>0</v>
      </c>
      <c r="W5388" s="26">
        <v>0</v>
      </c>
      <c r="X5388" s="26">
        <v>3.9402034282296543</v>
      </c>
      <c r="Y5388" s="26">
        <v>0</v>
      </c>
      <c r="Z5388" s="26">
        <v>2.3285763020377215</v>
      </c>
      <c r="AA5388" s="26">
        <v>0</v>
      </c>
      <c r="AB5388" s="26">
        <v>13.43402090819901</v>
      </c>
      <c r="AC5388" s="26">
        <v>0</v>
      </c>
      <c r="AD5388" s="26">
        <v>0</v>
      </c>
      <c r="AE5388" s="26">
        <v>19.702800638466385</v>
      </c>
    </row>
    <row r="5389" spans="1:31" x14ac:dyDescent="0.3">
      <c r="A5389">
        <v>2773694</v>
      </c>
      <c r="B5389">
        <v>1</v>
      </c>
      <c r="C5389" t="s">
        <v>80</v>
      </c>
      <c r="D5389" t="s">
        <v>82</v>
      </c>
      <c r="E5389" t="s">
        <v>132</v>
      </c>
      <c r="F5389" t="s">
        <v>14957</v>
      </c>
      <c r="G5389" t="s">
        <v>307</v>
      </c>
      <c r="H5389" t="s">
        <v>135</v>
      </c>
      <c r="I5389" t="s">
        <v>136</v>
      </c>
      <c r="J5389" t="s">
        <v>137</v>
      </c>
      <c r="K5389" t="s">
        <v>138</v>
      </c>
      <c r="L5389" t="s">
        <v>14958</v>
      </c>
      <c r="M5389" t="s">
        <v>14959</v>
      </c>
      <c r="N5389" s="26">
        <v>1.527222222</v>
      </c>
      <c r="O5389">
        <v>0</v>
      </c>
      <c r="P5389">
        <v>14</v>
      </c>
      <c r="Q5389">
        <v>0</v>
      </c>
      <c r="R5389">
        <v>0</v>
      </c>
      <c r="S5389">
        <v>0</v>
      </c>
      <c r="T5389">
        <v>3</v>
      </c>
      <c r="U5389">
        <v>0</v>
      </c>
      <c r="V5389">
        <v>0</v>
      </c>
      <c r="W5389" s="26">
        <v>0</v>
      </c>
      <c r="X5389" s="26">
        <v>7.4946130945442437</v>
      </c>
      <c r="Y5389" s="26">
        <v>0</v>
      </c>
      <c r="Z5389" s="26">
        <v>0</v>
      </c>
      <c r="AA5389" s="26">
        <v>0</v>
      </c>
      <c r="AB5389" s="26">
        <v>6.7881296025700069</v>
      </c>
      <c r="AC5389" s="26">
        <v>0</v>
      </c>
      <c r="AD5389" s="26">
        <v>0</v>
      </c>
      <c r="AE5389" s="26">
        <v>14.282742697114251</v>
      </c>
    </row>
    <row r="5390" spans="1:31" x14ac:dyDescent="0.3">
      <c r="A5390">
        <v>2774358</v>
      </c>
      <c r="B5390">
        <v>1</v>
      </c>
      <c r="C5390" t="s">
        <v>80</v>
      </c>
      <c r="D5390" t="s">
        <v>105</v>
      </c>
      <c r="E5390" t="s">
        <v>157</v>
      </c>
      <c r="F5390" t="s">
        <v>14960</v>
      </c>
      <c r="G5390" t="s">
        <v>159</v>
      </c>
      <c r="H5390" t="s">
        <v>149</v>
      </c>
      <c r="I5390" t="s">
        <v>136</v>
      </c>
      <c r="J5390" t="s">
        <v>137</v>
      </c>
      <c r="K5390" t="s">
        <v>138</v>
      </c>
      <c r="L5390" t="s">
        <v>14961</v>
      </c>
      <c r="M5390" t="s">
        <v>14962</v>
      </c>
      <c r="N5390" s="26">
        <v>0.74722222199999999</v>
      </c>
      <c r="O5390">
        <v>0</v>
      </c>
      <c r="P5390">
        <v>12</v>
      </c>
      <c r="Q5390">
        <v>0</v>
      </c>
      <c r="R5390">
        <v>11</v>
      </c>
      <c r="S5390">
        <v>0</v>
      </c>
      <c r="T5390">
        <v>11</v>
      </c>
      <c r="U5390">
        <v>1</v>
      </c>
      <c r="V5390">
        <v>0</v>
      </c>
      <c r="W5390" s="26">
        <v>0</v>
      </c>
      <c r="X5390" s="26">
        <v>1.9225218658594201</v>
      </c>
      <c r="Y5390" s="26">
        <v>0</v>
      </c>
      <c r="Z5390" s="26">
        <v>1.1779024212729907</v>
      </c>
      <c r="AA5390" s="26">
        <v>0</v>
      </c>
      <c r="AB5390" s="26">
        <v>9.2924079911823139</v>
      </c>
      <c r="AC5390" s="26">
        <v>69.047072454297023</v>
      </c>
      <c r="AD5390" s="26">
        <v>0</v>
      </c>
      <c r="AE5390" s="26">
        <v>81.439904732611751</v>
      </c>
    </row>
    <row r="5391" spans="1:31" x14ac:dyDescent="0.3">
      <c r="A5391">
        <v>2774172</v>
      </c>
      <c r="B5391">
        <v>1</v>
      </c>
      <c r="C5391" t="s">
        <v>80</v>
      </c>
      <c r="D5391" t="s">
        <v>105</v>
      </c>
      <c r="E5391" t="s">
        <v>157</v>
      </c>
      <c r="F5391" t="s">
        <v>14963</v>
      </c>
      <c r="G5391" t="s">
        <v>159</v>
      </c>
      <c r="H5391" t="s">
        <v>149</v>
      </c>
      <c r="I5391" t="s">
        <v>136</v>
      </c>
      <c r="J5391" t="s">
        <v>137</v>
      </c>
      <c r="K5391" t="s">
        <v>138</v>
      </c>
      <c r="L5391" t="s">
        <v>14964</v>
      </c>
      <c r="M5391" t="s">
        <v>14965</v>
      </c>
      <c r="N5391" s="26">
        <v>0.15</v>
      </c>
      <c r="O5391">
        <v>2</v>
      </c>
      <c r="P5391">
        <v>578</v>
      </c>
      <c r="Q5391">
        <v>10</v>
      </c>
      <c r="R5391">
        <v>40</v>
      </c>
      <c r="S5391">
        <v>46</v>
      </c>
      <c r="T5391">
        <v>76</v>
      </c>
      <c r="U5391">
        <v>8</v>
      </c>
      <c r="V5391">
        <v>0</v>
      </c>
      <c r="W5391" s="26">
        <v>6.0890103643049996E-2</v>
      </c>
      <c r="X5391" s="26">
        <v>23.71464104596717</v>
      </c>
      <c r="Y5391" s="26">
        <v>2.6673732262218595</v>
      </c>
      <c r="Z5391" s="26">
        <v>1.8742612059938399</v>
      </c>
      <c r="AA5391" s="26">
        <v>125.29892079227011</v>
      </c>
      <c r="AB5391" s="26">
        <v>11.653826348695143</v>
      </c>
      <c r="AC5391" s="26">
        <v>197.60288865440941</v>
      </c>
      <c r="AD5391" s="26">
        <v>0</v>
      </c>
      <c r="AE5391" s="26">
        <v>362.87280137720057</v>
      </c>
    </row>
    <row r="5392" spans="1:31" x14ac:dyDescent="0.3">
      <c r="A5392">
        <v>2774149</v>
      </c>
      <c r="B5392">
        <v>1</v>
      </c>
      <c r="C5392" t="s">
        <v>80</v>
      </c>
      <c r="D5392" t="s">
        <v>103</v>
      </c>
      <c r="E5392" t="s">
        <v>175</v>
      </c>
      <c r="F5392" t="s">
        <v>14966</v>
      </c>
      <c r="G5392" t="s">
        <v>159</v>
      </c>
      <c r="H5392" t="s">
        <v>149</v>
      </c>
      <c r="I5392" t="s">
        <v>136</v>
      </c>
      <c r="J5392" t="s">
        <v>137</v>
      </c>
      <c r="K5392" t="s">
        <v>138</v>
      </c>
      <c r="L5392" t="s">
        <v>14967</v>
      </c>
      <c r="M5392" t="s">
        <v>14968</v>
      </c>
      <c r="N5392" s="26">
        <v>0.109444444</v>
      </c>
      <c r="O5392">
        <v>0</v>
      </c>
      <c r="P5392">
        <v>99</v>
      </c>
      <c r="Q5392">
        <v>0</v>
      </c>
      <c r="R5392">
        <v>141</v>
      </c>
      <c r="S5392">
        <v>1</v>
      </c>
      <c r="T5392">
        <v>50</v>
      </c>
      <c r="U5392">
        <v>0</v>
      </c>
      <c r="V5392">
        <v>0</v>
      </c>
      <c r="W5392" s="26">
        <v>0</v>
      </c>
      <c r="X5392" s="26">
        <v>2.3537134897550152</v>
      </c>
      <c r="Y5392" s="26">
        <v>0</v>
      </c>
      <c r="Z5392" s="26">
        <v>3.5252608463587936</v>
      </c>
      <c r="AA5392" s="26">
        <v>0.9436695131264401</v>
      </c>
      <c r="AB5392" s="26">
        <v>2.3552551627785712</v>
      </c>
      <c r="AC5392" s="26">
        <v>0</v>
      </c>
      <c r="AD5392" s="26">
        <v>0</v>
      </c>
      <c r="AE5392" s="26">
        <v>9.1778990120188197</v>
      </c>
    </row>
    <row r="5393" spans="1:31" x14ac:dyDescent="0.3">
      <c r="A5393">
        <v>2773857</v>
      </c>
      <c r="B5393">
        <v>1</v>
      </c>
      <c r="C5393" t="s">
        <v>81</v>
      </c>
      <c r="D5393" t="s">
        <v>113</v>
      </c>
      <c r="E5393" t="s">
        <v>157</v>
      </c>
      <c r="F5393" t="s">
        <v>12822</v>
      </c>
      <c r="G5393" t="s">
        <v>159</v>
      </c>
      <c r="H5393" t="s">
        <v>149</v>
      </c>
      <c r="I5393" t="s">
        <v>136</v>
      </c>
      <c r="J5393" t="s">
        <v>137</v>
      </c>
      <c r="K5393" t="s">
        <v>138</v>
      </c>
      <c r="L5393" t="s">
        <v>14969</v>
      </c>
      <c r="M5393" t="s">
        <v>14970</v>
      </c>
      <c r="N5393" s="26">
        <v>0.72777777700000001</v>
      </c>
      <c r="O5393">
        <v>8</v>
      </c>
      <c r="P5393">
        <v>62</v>
      </c>
      <c r="Q5393">
        <v>26</v>
      </c>
      <c r="R5393">
        <v>378</v>
      </c>
      <c r="S5393">
        <v>6</v>
      </c>
      <c r="T5393">
        <v>15</v>
      </c>
      <c r="U5393">
        <v>0</v>
      </c>
      <c r="V5393">
        <v>0</v>
      </c>
      <c r="W5393" s="26">
        <v>0.99577806758345433</v>
      </c>
      <c r="X5393" s="26">
        <v>1.0530446303292846</v>
      </c>
      <c r="Y5393" s="26">
        <v>6.3109934236883358</v>
      </c>
      <c r="Z5393" s="26">
        <v>43.175050830815842</v>
      </c>
      <c r="AA5393" s="26">
        <v>3.8948032717664494</v>
      </c>
      <c r="AB5393" s="26">
        <v>21.841766905442128</v>
      </c>
      <c r="AC5393" s="26">
        <v>0</v>
      </c>
      <c r="AD5393" s="26">
        <v>0</v>
      </c>
      <c r="AE5393" s="26">
        <v>77.271437129625497</v>
      </c>
    </row>
    <row r="5394" spans="1:31" x14ac:dyDescent="0.3">
      <c r="A5394">
        <v>2774521</v>
      </c>
      <c r="B5394">
        <v>1</v>
      </c>
      <c r="C5394" t="s">
        <v>80</v>
      </c>
      <c r="D5394" t="s">
        <v>101</v>
      </c>
      <c r="E5394" t="s">
        <v>146</v>
      </c>
      <c r="F5394" t="s">
        <v>14971</v>
      </c>
      <c r="G5394" t="s">
        <v>148</v>
      </c>
      <c r="H5394" t="s">
        <v>149</v>
      </c>
      <c r="I5394" t="s">
        <v>136</v>
      </c>
      <c r="J5394" t="s">
        <v>137</v>
      </c>
      <c r="K5394" t="s">
        <v>138</v>
      </c>
      <c r="L5394" t="s">
        <v>14972</v>
      </c>
      <c r="M5394" t="s">
        <v>14973</v>
      </c>
      <c r="N5394" s="26">
        <v>7.8305555550000001</v>
      </c>
      <c r="O5394">
        <v>0</v>
      </c>
      <c r="P5394">
        <v>257</v>
      </c>
      <c r="Q5394">
        <v>0</v>
      </c>
      <c r="R5394">
        <v>1</v>
      </c>
      <c r="S5394">
        <v>0</v>
      </c>
      <c r="T5394">
        <v>77</v>
      </c>
      <c r="U5394">
        <v>0</v>
      </c>
      <c r="V5394">
        <v>0</v>
      </c>
      <c r="W5394" s="26">
        <v>0</v>
      </c>
      <c r="X5394" s="26">
        <v>723.74575011516583</v>
      </c>
      <c r="Y5394" s="26">
        <v>0</v>
      </c>
      <c r="Z5394" s="26">
        <v>0.94614217675888723</v>
      </c>
      <c r="AA5394" s="26">
        <v>0</v>
      </c>
      <c r="AB5394" s="26">
        <v>281.05342596791587</v>
      </c>
      <c r="AC5394" s="26">
        <v>0</v>
      </c>
      <c r="AD5394" s="26">
        <v>0</v>
      </c>
      <c r="AE5394" s="26">
        <v>1005.7453182598406</v>
      </c>
    </row>
    <row r="5395" spans="1:31" x14ac:dyDescent="0.3">
      <c r="A5395">
        <v>2773834</v>
      </c>
      <c r="B5395">
        <v>1</v>
      </c>
      <c r="C5395" t="s">
        <v>81</v>
      </c>
      <c r="D5395" t="s">
        <v>117</v>
      </c>
      <c r="E5395" t="s">
        <v>170</v>
      </c>
      <c r="F5395" t="s">
        <v>14974</v>
      </c>
      <c r="G5395" t="s">
        <v>287</v>
      </c>
      <c r="H5395" t="s">
        <v>135</v>
      </c>
      <c r="I5395" t="s">
        <v>136</v>
      </c>
      <c r="J5395" t="s">
        <v>3</v>
      </c>
      <c r="K5395" t="s">
        <v>138</v>
      </c>
      <c r="L5395" t="s">
        <v>14975</v>
      </c>
      <c r="M5395" t="s">
        <v>14976</v>
      </c>
      <c r="N5395" s="26">
        <v>3.744444444</v>
      </c>
      <c r="O5395">
        <v>0</v>
      </c>
      <c r="P5395">
        <v>23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 s="26">
        <v>0</v>
      </c>
      <c r="X5395" s="26">
        <v>20.537109427595141</v>
      </c>
      <c r="Y5395" s="26">
        <v>0</v>
      </c>
      <c r="Z5395" s="26">
        <v>0</v>
      </c>
      <c r="AA5395" s="26">
        <v>0</v>
      </c>
      <c r="AB5395" s="26">
        <v>0</v>
      </c>
      <c r="AC5395" s="26">
        <v>0</v>
      </c>
      <c r="AD5395" s="26">
        <v>0</v>
      </c>
      <c r="AE5395" s="26">
        <v>20.537109427595141</v>
      </c>
    </row>
    <row r="5396" spans="1:31" x14ac:dyDescent="0.3">
      <c r="A5396">
        <v>2774318</v>
      </c>
      <c r="B5396">
        <v>1</v>
      </c>
      <c r="C5396" t="s">
        <v>80</v>
      </c>
      <c r="D5396" t="s">
        <v>101</v>
      </c>
      <c r="E5396" t="s">
        <v>157</v>
      </c>
      <c r="F5396" t="s">
        <v>14977</v>
      </c>
      <c r="G5396" t="s">
        <v>159</v>
      </c>
      <c r="H5396" t="s">
        <v>149</v>
      </c>
      <c r="I5396" t="s">
        <v>136</v>
      </c>
      <c r="J5396" t="s">
        <v>137</v>
      </c>
      <c r="K5396" t="s">
        <v>138</v>
      </c>
      <c r="L5396" t="s">
        <v>14978</v>
      </c>
      <c r="M5396" t="s">
        <v>14979</v>
      </c>
      <c r="N5396" s="26">
        <v>0.41472222199999997</v>
      </c>
      <c r="O5396">
        <v>6</v>
      </c>
      <c r="P5396">
        <v>8080</v>
      </c>
      <c r="Q5396">
        <v>2</v>
      </c>
      <c r="R5396">
        <v>3</v>
      </c>
      <c r="S5396">
        <v>39</v>
      </c>
      <c r="T5396">
        <v>1019</v>
      </c>
      <c r="U5396">
        <v>0</v>
      </c>
      <c r="V5396">
        <v>0</v>
      </c>
      <c r="W5396" s="26">
        <v>22.338677936447457</v>
      </c>
      <c r="X5396" s="26">
        <v>809.94858161844763</v>
      </c>
      <c r="Y5396" s="26">
        <v>1.0065814693003283</v>
      </c>
      <c r="Z5396" s="26">
        <v>0.15077247360180676</v>
      </c>
      <c r="AA5396" s="26">
        <v>338.68284353357762</v>
      </c>
      <c r="AB5396" s="26">
        <v>384.08449503188837</v>
      </c>
      <c r="AC5396" s="26">
        <v>0</v>
      </c>
      <c r="AD5396" s="26">
        <v>0</v>
      </c>
      <c r="AE5396" s="26">
        <v>1556.2119520632632</v>
      </c>
    </row>
    <row r="5397" spans="1:31" x14ac:dyDescent="0.3">
      <c r="A5397">
        <v>2774567</v>
      </c>
      <c r="B5397">
        <v>1</v>
      </c>
      <c r="C5397" t="s">
        <v>80</v>
      </c>
      <c r="D5397" t="s">
        <v>103</v>
      </c>
      <c r="E5397" t="s">
        <v>175</v>
      </c>
      <c r="F5397" t="s">
        <v>10214</v>
      </c>
      <c r="G5397" t="s">
        <v>159</v>
      </c>
      <c r="H5397" t="s">
        <v>149</v>
      </c>
      <c r="I5397" t="s">
        <v>136</v>
      </c>
      <c r="J5397" t="s">
        <v>137</v>
      </c>
      <c r="K5397" t="s">
        <v>138</v>
      </c>
      <c r="L5397" t="s">
        <v>14980</v>
      </c>
      <c r="M5397" t="s">
        <v>14981</v>
      </c>
      <c r="N5397" s="26">
        <v>8.2500000000000004E-2</v>
      </c>
      <c r="O5397">
        <v>32</v>
      </c>
      <c r="P5397">
        <v>6108</v>
      </c>
      <c r="Q5397">
        <v>71</v>
      </c>
      <c r="R5397">
        <v>696</v>
      </c>
      <c r="S5397">
        <v>138</v>
      </c>
      <c r="T5397">
        <v>2022</v>
      </c>
      <c r="U5397">
        <v>23</v>
      </c>
      <c r="V5397">
        <v>7</v>
      </c>
      <c r="W5397" s="26">
        <v>1.6983690045664646</v>
      </c>
      <c r="X5397" s="26">
        <v>90.858390037734608</v>
      </c>
      <c r="Y5397" s="26">
        <v>20.664549528018799</v>
      </c>
      <c r="Z5397" s="26">
        <v>7.0493616475211729</v>
      </c>
      <c r="AA5397" s="26">
        <v>37.972575920146717</v>
      </c>
      <c r="AB5397" s="26">
        <v>45.936031561283215</v>
      </c>
      <c r="AC5397" s="26">
        <v>139.76028899672764</v>
      </c>
      <c r="AD5397" s="26">
        <v>2.5900508131052775</v>
      </c>
      <c r="AE5397" s="26">
        <v>346.52961750910384</v>
      </c>
    </row>
    <row r="5398" spans="1:31" x14ac:dyDescent="0.3">
      <c r="A5398">
        <v>2774272</v>
      </c>
      <c r="B5398">
        <v>1</v>
      </c>
      <c r="C5398" t="s">
        <v>81</v>
      </c>
      <c r="D5398" t="s">
        <v>117</v>
      </c>
      <c r="E5398" t="s">
        <v>146</v>
      </c>
      <c r="F5398" t="s">
        <v>4451</v>
      </c>
      <c r="G5398" t="s">
        <v>148</v>
      </c>
      <c r="H5398" t="s">
        <v>149</v>
      </c>
      <c r="I5398" t="s">
        <v>136</v>
      </c>
      <c r="J5398" t="s">
        <v>137</v>
      </c>
      <c r="K5398" t="s">
        <v>138</v>
      </c>
      <c r="L5398" t="s">
        <v>14982</v>
      </c>
      <c r="M5398" t="s">
        <v>14983</v>
      </c>
      <c r="N5398" s="26">
        <v>2.881388888</v>
      </c>
      <c r="O5398">
        <v>2</v>
      </c>
      <c r="P5398">
        <v>113</v>
      </c>
      <c r="Q5398">
        <v>16</v>
      </c>
      <c r="R5398">
        <v>27</v>
      </c>
      <c r="S5398">
        <v>2</v>
      </c>
      <c r="T5398">
        <v>10</v>
      </c>
      <c r="U5398">
        <v>0</v>
      </c>
      <c r="V5398">
        <v>0</v>
      </c>
      <c r="W5398" s="26">
        <v>1.6774421764688885</v>
      </c>
      <c r="X5398" s="26">
        <v>4.1886982676643836</v>
      </c>
      <c r="Y5398" s="26">
        <v>5.0584711508202629</v>
      </c>
      <c r="Z5398" s="26">
        <v>1.0740591124622221</v>
      </c>
      <c r="AA5398" s="26">
        <v>10.68588875814096</v>
      </c>
      <c r="AB5398" s="26">
        <v>18.80312618244637</v>
      </c>
      <c r="AC5398" s="26">
        <v>0</v>
      </c>
      <c r="AD5398" s="26">
        <v>0</v>
      </c>
      <c r="AE5398" s="26">
        <v>41.487685648003087</v>
      </c>
    </row>
    <row r="5399" spans="1:31" x14ac:dyDescent="0.3">
      <c r="A5399">
        <v>2773817</v>
      </c>
      <c r="B5399">
        <v>1</v>
      </c>
      <c r="C5399" t="s">
        <v>80</v>
      </c>
      <c r="D5399" t="s">
        <v>87</v>
      </c>
      <c r="E5399" t="s">
        <v>132</v>
      </c>
      <c r="F5399" t="s">
        <v>14984</v>
      </c>
      <c r="G5399" t="s">
        <v>307</v>
      </c>
      <c r="H5399" t="s">
        <v>135</v>
      </c>
      <c r="I5399" t="s">
        <v>136</v>
      </c>
      <c r="J5399" t="s">
        <v>137</v>
      </c>
      <c r="K5399" t="s">
        <v>138</v>
      </c>
      <c r="L5399" t="s">
        <v>14985</v>
      </c>
      <c r="M5399" t="s">
        <v>14986</v>
      </c>
      <c r="N5399" s="26">
        <v>4.2313888879999997</v>
      </c>
      <c r="O5399">
        <v>0</v>
      </c>
      <c r="P5399">
        <v>6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 s="26">
        <v>0</v>
      </c>
      <c r="X5399" s="26">
        <v>5.4629519922588354</v>
      </c>
      <c r="Y5399" s="26">
        <v>0</v>
      </c>
      <c r="Z5399" s="26">
        <v>0</v>
      </c>
      <c r="AA5399" s="26">
        <v>0</v>
      </c>
      <c r="AB5399" s="26">
        <v>0</v>
      </c>
      <c r="AC5399" s="26">
        <v>0</v>
      </c>
      <c r="AD5399" s="26">
        <v>0</v>
      </c>
      <c r="AE5399" s="26">
        <v>5.4629519922588354</v>
      </c>
    </row>
    <row r="5400" spans="1:31" x14ac:dyDescent="0.3">
      <c r="A5400">
        <v>2774464</v>
      </c>
      <c r="B5400">
        <v>1</v>
      </c>
      <c r="C5400" t="s">
        <v>80</v>
      </c>
      <c r="D5400" t="s">
        <v>107</v>
      </c>
      <c r="E5400" t="s">
        <v>166</v>
      </c>
      <c r="F5400" t="s">
        <v>4575</v>
      </c>
      <c r="G5400" t="s">
        <v>204</v>
      </c>
      <c r="H5400" t="s">
        <v>135</v>
      </c>
      <c r="I5400" t="s">
        <v>136</v>
      </c>
      <c r="J5400" t="s">
        <v>137</v>
      </c>
      <c r="K5400" t="s">
        <v>138</v>
      </c>
      <c r="L5400" t="s">
        <v>14987</v>
      </c>
      <c r="M5400" t="s">
        <v>14988</v>
      </c>
      <c r="N5400" s="26">
        <v>1.3233333329999999</v>
      </c>
      <c r="O5400">
        <v>0</v>
      </c>
      <c r="P5400">
        <v>41</v>
      </c>
      <c r="Q5400">
        <v>0</v>
      </c>
      <c r="R5400">
        <v>0</v>
      </c>
      <c r="S5400">
        <v>0</v>
      </c>
      <c r="T5400">
        <v>3</v>
      </c>
      <c r="U5400">
        <v>0</v>
      </c>
      <c r="V5400">
        <v>0</v>
      </c>
      <c r="W5400" s="26">
        <v>0</v>
      </c>
      <c r="X5400" s="26">
        <v>5.696271298508619</v>
      </c>
      <c r="Y5400" s="26">
        <v>0</v>
      </c>
      <c r="Z5400" s="26">
        <v>0</v>
      </c>
      <c r="AA5400" s="26">
        <v>0</v>
      </c>
      <c r="AB5400" s="26">
        <v>2.7575629423220596</v>
      </c>
      <c r="AC5400" s="26">
        <v>0</v>
      </c>
      <c r="AD5400" s="26">
        <v>0</v>
      </c>
      <c r="AE5400" s="26">
        <v>8.4538342408306786</v>
      </c>
    </row>
    <row r="5401" spans="1:31" x14ac:dyDescent="0.3">
      <c r="A5401">
        <v>2773917</v>
      </c>
      <c r="B5401">
        <v>1</v>
      </c>
      <c r="C5401" t="s">
        <v>81</v>
      </c>
      <c r="D5401" t="s">
        <v>120</v>
      </c>
      <c r="E5401" t="s">
        <v>152</v>
      </c>
      <c r="F5401" t="s">
        <v>14989</v>
      </c>
      <c r="G5401" t="s">
        <v>159</v>
      </c>
      <c r="H5401" t="s">
        <v>149</v>
      </c>
      <c r="I5401" t="s">
        <v>136</v>
      </c>
      <c r="J5401" t="s">
        <v>137</v>
      </c>
      <c r="K5401" t="s">
        <v>138</v>
      </c>
      <c r="L5401" t="s">
        <v>14990</v>
      </c>
      <c r="M5401" t="s">
        <v>14991</v>
      </c>
      <c r="N5401" s="26">
        <v>0.47222222200000002</v>
      </c>
      <c r="O5401">
        <v>1</v>
      </c>
      <c r="P5401">
        <v>589</v>
      </c>
      <c r="Q5401">
        <v>48</v>
      </c>
      <c r="R5401">
        <v>11</v>
      </c>
      <c r="S5401">
        <v>2</v>
      </c>
      <c r="T5401">
        <v>84</v>
      </c>
      <c r="U5401">
        <v>0</v>
      </c>
      <c r="V5401">
        <v>0</v>
      </c>
      <c r="W5401" s="26">
        <v>9.9972328777777772E-2</v>
      </c>
      <c r="X5401" s="26">
        <v>59.788018392786036</v>
      </c>
      <c r="Y5401" s="26">
        <v>2.30278095304425</v>
      </c>
      <c r="Z5401" s="26">
        <v>0.47813619584111111</v>
      </c>
      <c r="AA5401" s="26">
        <v>12.789697255250458</v>
      </c>
      <c r="AB5401" s="26">
        <v>22.302627857620994</v>
      </c>
      <c r="AC5401" s="26">
        <v>0</v>
      </c>
      <c r="AD5401" s="26">
        <v>0</v>
      </c>
      <c r="AE5401" s="26">
        <v>97.761232983320625</v>
      </c>
    </row>
    <row r="5402" spans="1:31" x14ac:dyDescent="0.3">
      <c r="A5402">
        <v>2774544</v>
      </c>
      <c r="B5402">
        <v>1</v>
      </c>
      <c r="C5402" t="s">
        <v>80</v>
      </c>
      <c r="D5402" t="s">
        <v>101</v>
      </c>
      <c r="E5402" t="s">
        <v>152</v>
      </c>
      <c r="F5402" t="s">
        <v>9208</v>
      </c>
      <c r="G5402" t="s">
        <v>159</v>
      </c>
      <c r="H5402" t="s">
        <v>149</v>
      </c>
      <c r="I5402" t="s">
        <v>136</v>
      </c>
      <c r="J5402" t="s">
        <v>137</v>
      </c>
      <c r="K5402" t="s">
        <v>138</v>
      </c>
      <c r="L5402" t="s">
        <v>14992</v>
      </c>
      <c r="M5402" t="s">
        <v>14993</v>
      </c>
      <c r="N5402" s="26">
        <v>1.3191666660000001</v>
      </c>
      <c r="O5402">
        <v>19</v>
      </c>
      <c r="P5402">
        <v>5011</v>
      </c>
      <c r="Q5402">
        <v>19</v>
      </c>
      <c r="R5402">
        <v>140</v>
      </c>
      <c r="S5402">
        <v>36</v>
      </c>
      <c r="T5402">
        <v>543</v>
      </c>
      <c r="U5402">
        <v>5</v>
      </c>
      <c r="V5402">
        <v>1</v>
      </c>
      <c r="W5402" s="26">
        <v>7.5107128093924844</v>
      </c>
      <c r="X5402" s="26">
        <v>1966.6476672986573</v>
      </c>
      <c r="Y5402" s="26">
        <v>145.21572214243795</v>
      </c>
      <c r="Z5402" s="26">
        <v>32.038079992558636</v>
      </c>
      <c r="AA5402" s="26">
        <v>437.01496374690441</v>
      </c>
      <c r="AB5402" s="26">
        <v>448.54994716713946</v>
      </c>
      <c r="AC5402" s="26">
        <v>103.11456017099727</v>
      </c>
      <c r="AD5402" s="26">
        <v>0</v>
      </c>
      <c r="AE5402" s="26">
        <v>3140.0916533280879</v>
      </c>
    </row>
    <row r="5403" spans="1:31" x14ac:dyDescent="0.3">
      <c r="A5403">
        <v>2774630</v>
      </c>
      <c r="B5403">
        <v>1</v>
      </c>
      <c r="C5403" t="s">
        <v>80</v>
      </c>
      <c r="D5403" t="s">
        <v>104</v>
      </c>
      <c r="E5403" t="s">
        <v>152</v>
      </c>
      <c r="F5403" t="s">
        <v>14994</v>
      </c>
      <c r="G5403" t="s">
        <v>159</v>
      </c>
      <c r="H5403" t="s">
        <v>149</v>
      </c>
      <c r="I5403" t="s">
        <v>136</v>
      </c>
      <c r="J5403" t="s">
        <v>137</v>
      </c>
      <c r="K5403" t="s">
        <v>138</v>
      </c>
      <c r="L5403" t="s">
        <v>14995</v>
      </c>
      <c r="M5403" t="s">
        <v>14996</v>
      </c>
      <c r="N5403" s="26">
        <v>3.2452777770000001</v>
      </c>
      <c r="O5403">
        <v>0</v>
      </c>
      <c r="P5403">
        <v>383</v>
      </c>
      <c r="Q5403">
        <v>7</v>
      </c>
      <c r="R5403">
        <v>1</v>
      </c>
      <c r="S5403">
        <v>16</v>
      </c>
      <c r="T5403">
        <v>37</v>
      </c>
      <c r="U5403">
        <v>6</v>
      </c>
      <c r="V5403">
        <v>0</v>
      </c>
      <c r="W5403" s="26">
        <v>0</v>
      </c>
      <c r="X5403" s="26">
        <v>287.00324499050436</v>
      </c>
      <c r="Y5403" s="26">
        <v>250.29486837349148</v>
      </c>
      <c r="Z5403" s="26">
        <v>0</v>
      </c>
      <c r="AA5403" s="26">
        <v>726.3942155901841</v>
      </c>
      <c r="AB5403" s="26">
        <v>26.690374071835087</v>
      </c>
      <c r="AC5403" s="26">
        <v>661.78416206108056</v>
      </c>
      <c r="AD5403" s="26">
        <v>0</v>
      </c>
      <c r="AE5403" s="26">
        <v>1952.1668650870956</v>
      </c>
    </row>
    <row r="5404" spans="1:31" x14ac:dyDescent="0.3">
      <c r="A5404">
        <v>2774189</v>
      </c>
      <c r="B5404">
        <v>1</v>
      </c>
      <c r="C5404" t="s">
        <v>80</v>
      </c>
      <c r="D5404" t="s">
        <v>104</v>
      </c>
      <c r="E5404" t="s">
        <v>157</v>
      </c>
      <c r="F5404" t="s">
        <v>14997</v>
      </c>
      <c r="G5404" t="s">
        <v>159</v>
      </c>
      <c r="H5404" t="s">
        <v>149</v>
      </c>
      <c r="I5404" t="s">
        <v>136</v>
      </c>
      <c r="J5404" t="s">
        <v>137</v>
      </c>
      <c r="K5404" t="s">
        <v>138</v>
      </c>
      <c r="L5404" t="s">
        <v>14998</v>
      </c>
      <c r="M5404" t="s">
        <v>14999</v>
      </c>
      <c r="N5404" s="26">
        <v>0.16388888800000001</v>
      </c>
      <c r="O5404">
        <v>1</v>
      </c>
      <c r="P5404">
        <v>10</v>
      </c>
      <c r="Q5404">
        <v>21</v>
      </c>
      <c r="R5404">
        <v>51</v>
      </c>
      <c r="S5404">
        <v>12</v>
      </c>
      <c r="T5404">
        <v>9</v>
      </c>
      <c r="U5404">
        <v>7</v>
      </c>
      <c r="V5404">
        <v>0</v>
      </c>
      <c r="W5404" s="26">
        <v>9.3018130809109992E-2</v>
      </c>
      <c r="X5404" s="26">
        <v>0.20933667157173472</v>
      </c>
      <c r="Y5404" s="26">
        <v>16.099977251251207</v>
      </c>
      <c r="Z5404" s="26">
        <v>0.20916887680000001</v>
      </c>
      <c r="AA5404" s="26">
        <v>16.21844922286218</v>
      </c>
      <c r="AB5404" s="26">
        <v>1.4435704537948848</v>
      </c>
      <c r="AC5404" s="26">
        <v>180.50450813640489</v>
      </c>
      <c r="AD5404" s="26">
        <v>0</v>
      </c>
      <c r="AE5404" s="26">
        <v>214.77802874349402</v>
      </c>
    </row>
    <row r="5405" spans="1:31" x14ac:dyDescent="0.3">
      <c r="A5405">
        <v>2773797</v>
      </c>
      <c r="B5405">
        <v>1</v>
      </c>
      <c r="C5405" t="s">
        <v>80</v>
      </c>
      <c r="D5405" t="s">
        <v>105</v>
      </c>
      <c r="E5405" t="s">
        <v>146</v>
      </c>
      <c r="F5405" t="s">
        <v>15000</v>
      </c>
      <c r="G5405" t="s">
        <v>186</v>
      </c>
      <c r="H5405" t="s">
        <v>149</v>
      </c>
      <c r="I5405" t="s">
        <v>136</v>
      </c>
      <c r="J5405" t="s">
        <v>137</v>
      </c>
      <c r="K5405" t="s">
        <v>187</v>
      </c>
      <c r="L5405" t="s">
        <v>15001</v>
      </c>
      <c r="M5405" t="s">
        <v>15002</v>
      </c>
      <c r="N5405" s="26">
        <v>8.1227777769999996</v>
      </c>
      <c r="O5405">
        <v>0</v>
      </c>
      <c r="P5405">
        <v>55</v>
      </c>
      <c r="Q5405">
        <v>0</v>
      </c>
      <c r="R5405">
        <v>0</v>
      </c>
      <c r="S5405">
        <v>0</v>
      </c>
      <c r="T5405">
        <v>5</v>
      </c>
      <c r="U5405">
        <v>0</v>
      </c>
      <c r="V5405">
        <v>0</v>
      </c>
      <c r="W5405" s="26">
        <v>0</v>
      </c>
      <c r="X5405" s="26">
        <v>145.08262389359231</v>
      </c>
      <c r="Y5405" s="26">
        <v>0</v>
      </c>
      <c r="Z5405" s="26">
        <v>0</v>
      </c>
      <c r="AA5405" s="26">
        <v>0</v>
      </c>
      <c r="AB5405" s="26">
        <v>165.82951042264784</v>
      </c>
      <c r="AC5405" s="26">
        <v>0</v>
      </c>
      <c r="AD5405" s="26">
        <v>0</v>
      </c>
      <c r="AE5405" s="26">
        <v>310.91213431624016</v>
      </c>
    </row>
    <row r="5406" spans="1:31" x14ac:dyDescent="0.3">
      <c r="A5406">
        <v>2773743</v>
      </c>
      <c r="B5406">
        <v>1</v>
      </c>
      <c r="C5406" t="s">
        <v>81</v>
      </c>
      <c r="D5406" t="s">
        <v>121</v>
      </c>
      <c r="E5406" t="s">
        <v>157</v>
      </c>
      <c r="F5406" t="s">
        <v>15003</v>
      </c>
      <c r="G5406" t="s">
        <v>628</v>
      </c>
      <c r="H5406" t="s">
        <v>149</v>
      </c>
      <c r="I5406" t="s">
        <v>136</v>
      </c>
      <c r="J5406" t="s">
        <v>137</v>
      </c>
      <c r="K5406" t="s">
        <v>187</v>
      </c>
      <c r="L5406" t="s">
        <v>15004</v>
      </c>
      <c r="M5406" t="s">
        <v>15005</v>
      </c>
      <c r="N5406" s="26">
        <v>4.2586111109999996</v>
      </c>
      <c r="O5406">
        <v>1</v>
      </c>
      <c r="P5406">
        <v>1739</v>
      </c>
      <c r="Q5406">
        <v>0</v>
      </c>
      <c r="R5406">
        <v>45</v>
      </c>
      <c r="S5406">
        <v>5</v>
      </c>
      <c r="T5406">
        <v>344</v>
      </c>
      <c r="U5406">
        <v>0</v>
      </c>
      <c r="V5406">
        <v>1</v>
      </c>
      <c r="W5406" s="26">
        <v>0.93489532875833325</v>
      </c>
      <c r="X5406" s="26">
        <v>1419.0150798507818</v>
      </c>
      <c r="Y5406" s="26">
        <v>0</v>
      </c>
      <c r="Z5406" s="26">
        <v>7.8305337968524604</v>
      </c>
      <c r="AA5406" s="26">
        <v>583.89059228167912</v>
      </c>
      <c r="AB5406" s="26">
        <v>921.20163600761475</v>
      </c>
      <c r="AC5406" s="26">
        <v>0</v>
      </c>
      <c r="AD5406" s="26">
        <v>7.7942777957520012E-3</v>
      </c>
      <c r="AE5406" s="26">
        <v>2932.8805315434824</v>
      </c>
    </row>
    <row r="5407" spans="1:31" x14ac:dyDescent="0.3">
      <c r="A5407">
        <v>2773906</v>
      </c>
      <c r="B5407">
        <v>1</v>
      </c>
      <c r="C5407" t="s">
        <v>80</v>
      </c>
      <c r="D5407" t="s">
        <v>90</v>
      </c>
      <c r="E5407" t="s">
        <v>132</v>
      </c>
      <c r="F5407" t="s">
        <v>15006</v>
      </c>
      <c r="G5407" t="s">
        <v>307</v>
      </c>
      <c r="H5407" t="s">
        <v>135</v>
      </c>
      <c r="I5407" t="s">
        <v>136</v>
      </c>
      <c r="J5407" t="s">
        <v>137</v>
      </c>
      <c r="K5407" t="s">
        <v>138</v>
      </c>
      <c r="L5407" t="s">
        <v>15007</v>
      </c>
      <c r="M5407" t="s">
        <v>15008</v>
      </c>
      <c r="N5407" s="26">
        <v>5.1019444439999999</v>
      </c>
      <c r="O5407">
        <v>0</v>
      </c>
      <c r="P5407">
        <v>17</v>
      </c>
      <c r="Q5407">
        <v>0</v>
      </c>
      <c r="R5407">
        <v>0</v>
      </c>
      <c r="S5407">
        <v>0</v>
      </c>
      <c r="T5407">
        <v>3</v>
      </c>
      <c r="U5407">
        <v>0</v>
      </c>
      <c r="V5407">
        <v>0</v>
      </c>
      <c r="W5407" s="26">
        <v>0</v>
      </c>
      <c r="X5407" s="26">
        <v>14.172414646896863</v>
      </c>
      <c r="Y5407" s="26">
        <v>0</v>
      </c>
      <c r="Z5407" s="26">
        <v>0</v>
      </c>
      <c r="AA5407" s="26">
        <v>0</v>
      </c>
      <c r="AB5407" s="26">
        <v>10.263311815429979</v>
      </c>
      <c r="AC5407" s="26">
        <v>0</v>
      </c>
      <c r="AD5407" s="26">
        <v>0</v>
      </c>
      <c r="AE5407" s="26">
        <v>24.435726462326841</v>
      </c>
    </row>
    <row r="5408" spans="1:31" x14ac:dyDescent="0.3">
      <c r="A5408">
        <v>2774576</v>
      </c>
      <c r="B5408">
        <v>1</v>
      </c>
      <c r="C5408" t="s">
        <v>81</v>
      </c>
      <c r="D5408" t="s">
        <v>112</v>
      </c>
      <c r="E5408" t="s">
        <v>157</v>
      </c>
      <c r="F5408" t="s">
        <v>2346</v>
      </c>
      <c r="G5408" t="s">
        <v>287</v>
      </c>
      <c r="H5408" t="s">
        <v>149</v>
      </c>
      <c r="I5408" t="s">
        <v>136</v>
      </c>
      <c r="J5408" t="s">
        <v>137</v>
      </c>
      <c r="K5408" t="s">
        <v>138</v>
      </c>
      <c r="L5408" t="s">
        <v>15009</v>
      </c>
      <c r="M5408" t="s">
        <v>15010</v>
      </c>
      <c r="N5408" s="26">
        <v>3.525555555</v>
      </c>
      <c r="O5408">
        <v>1</v>
      </c>
      <c r="P5408">
        <v>786</v>
      </c>
      <c r="Q5408">
        <v>0</v>
      </c>
      <c r="R5408">
        <v>26</v>
      </c>
      <c r="S5408">
        <v>0</v>
      </c>
      <c r="T5408">
        <v>104</v>
      </c>
      <c r="U5408">
        <v>0</v>
      </c>
      <c r="V5408">
        <v>0</v>
      </c>
      <c r="W5408" s="26">
        <v>0.74965061145555567</v>
      </c>
      <c r="X5408" s="26">
        <v>522.94134594305024</v>
      </c>
      <c r="Y5408" s="26">
        <v>0</v>
      </c>
      <c r="Z5408" s="26">
        <v>7.2788419578261871</v>
      </c>
      <c r="AA5408" s="26">
        <v>0</v>
      </c>
      <c r="AB5408" s="26">
        <v>73.964664692462293</v>
      </c>
      <c r="AC5408" s="26">
        <v>0</v>
      </c>
      <c r="AD5408" s="26">
        <v>0</v>
      </c>
      <c r="AE5408" s="26">
        <v>604.93450320479428</v>
      </c>
    </row>
    <row r="5409" spans="1:31" x14ac:dyDescent="0.3">
      <c r="A5409">
        <v>2774593</v>
      </c>
      <c r="B5409">
        <v>1</v>
      </c>
      <c r="C5409" t="s">
        <v>80</v>
      </c>
      <c r="D5409" t="s">
        <v>104</v>
      </c>
      <c r="E5409" t="s">
        <v>175</v>
      </c>
      <c r="F5409" t="s">
        <v>15011</v>
      </c>
      <c r="G5409" t="s">
        <v>159</v>
      </c>
      <c r="H5409" t="s">
        <v>149</v>
      </c>
      <c r="I5409" t="s">
        <v>136</v>
      </c>
      <c r="J5409" t="s">
        <v>137</v>
      </c>
      <c r="K5409" t="s">
        <v>138</v>
      </c>
      <c r="L5409" t="s">
        <v>15012</v>
      </c>
      <c r="M5409" t="s">
        <v>15013</v>
      </c>
      <c r="N5409" s="26">
        <v>0.115</v>
      </c>
      <c r="O5409">
        <v>37</v>
      </c>
      <c r="P5409">
        <v>2849</v>
      </c>
      <c r="Q5409">
        <v>16</v>
      </c>
      <c r="R5409">
        <v>63</v>
      </c>
      <c r="S5409">
        <v>66</v>
      </c>
      <c r="T5409">
        <v>369</v>
      </c>
      <c r="U5409">
        <v>18</v>
      </c>
      <c r="V5409">
        <v>1</v>
      </c>
      <c r="W5409" s="26">
        <v>13.337140557501622</v>
      </c>
      <c r="X5409" s="26">
        <v>93.948590146325429</v>
      </c>
      <c r="Y5409" s="26">
        <v>4.2655031915716322</v>
      </c>
      <c r="Z5409" s="26">
        <v>2.6175092106957489</v>
      </c>
      <c r="AA5409" s="26">
        <v>66.288493575885653</v>
      </c>
      <c r="AB5409" s="26">
        <v>33.580369229424399</v>
      </c>
      <c r="AC5409" s="26">
        <v>70.958071689435471</v>
      </c>
      <c r="AD5409" s="26">
        <v>3.4059289735012492</v>
      </c>
      <c r="AE5409" s="26">
        <v>288.4016065743412</v>
      </c>
    </row>
    <row r="5410" spans="1:31" x14ac:dyDescent="0.3">
      <c r="A5410">
        <v>2773929</v>
      </c>
      <c r="B5410">
        <v>1</v>
      </c>
      <c r="C5410" t="s">
        <v>81</v>
      </c>
      <c r="D5410" t="s">
        <v>123</v>
      </c>
      <c r="E5410" t="s">
        <v>170</v>
      </c>
      <c r="F5410" t="s">
        <v>15014</v>
      </c>
      <c r="G5410" t="s">
        <v>204</v>
      </c>
      <c r="H5410" t="s">
        <v>135</v>
      </c>
      <c r="I5410" t="s">
        <v>136</v>
      </c>
      <c r="J5410" t="s">
        <v>137</v>
      </c>
      <c r="K5410" t="s">
        <v>138</v>
      </c>
      <c r="L5410" t="s">
        <v>15015</v>
      </c>
      <c r="M5410" t="s">
        <v>15016</v>
      </c>
      <c r="N5410" s="26">
        <v>1.8486111110000001</v>
      </c>
      <c r="O5410">
        <v>0</v>
      </c>
      <c r="P5410">
        <v>28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 s="26">
        <v>0</v>
      </c>
      <c r="X5410" s="26">
        <v>1.6503800019377779</v>
      </c>
      <c r="Y5410" s="26">
        <v>0</v>
      </c>
      <c r="Z5410" s="26">
        <v>0</v>
      </c>
      <c r="AA5410" s="26">
        <v>0</v>
      </c>
      <c r="AB5410" s="26">
        <v>0</v>
      </c>
      <c r="AC5410" s="26">
        <v>0</v>
      </c>
      <c r="AD5410" s="26">
        <v>0</v>
      </c>
      <c r="AE5410" s="26">
        <v>1.6503800019377779</v>
      </c>
    </row>
    <row r="5411" spans="1:31" x14ac:dyDescent="0.3">
      <c r="A5411">
        <v>2774012</v>
      </c>
      <c r="B5411">
        <v>1</v>
      </c>
      <c r="C5411" t="s">
        <v>80</v>
      </c>
      <c r="D5411" t="s">
        <v>108</v>
      </c>
      <c r="E5411" t="s">
        <v>152</v>
      </c>
      <c r="F5411" t="s">
        <v>15017</v>
      </c>
      <c r="G5411" t="s">
        <v>159</v>
      </c>
      <c r="H5411" t="s">
        <v>149</v>
      </c>
      <c r="I5411" t="s">
        <v>136</v>
      </c>
      <c r="J5411" t="s">
        <v>137</v>
      </c>
      <c r="K5411" t="s">
        <v>138</v>
      </c>
      <c r="L5411" t="s">
        <v>15018</v>
      </c>
      <c r="M5411" t="s">
        <v>15019</v>
      </c>
      <c r="N5411" s="26">
        <v>0.76194444400000005</v>
      </c>
      <c r="O5411">
        <v>0</v>
      </c>
      <c r="P5411">
        <v>698</v>
      </c>
      <c r="Q5411">
        <v>0</v>
      </c>
      <c r="R5411">
        <v>110</v>
      </c>
      <c r="S5411">
        <v>3</v>
      </c>
      <c r="T5411">
        <v>126</v>
      </c>
      <c r="U5411">
        <v>0</v>
      </c>
      <c r="V5411">
        <v>0</v>
      </c>
      <c r="W5411" s="26">
        <v>0</v>
      </c>
      <c r="X5411" s="26">
        <v>58.190353445202057</v>
      </c>
      <c r="Y5411" s="26">
        <v>0</v>
      </c>
      <c r="Z5411" s="26">
        <v>3.4485098003072392</v>
      </c>
      <c r="AA5411" s="26">
        <v>7.0325309799214848</v>
      </c>
      <c r="AB5411" s="26">
        <v>71.526526075550038</v>
      </c>
      <c r="AC5411" s="26">
        <v>0</v>
      </c>
      <c r="AD5411" s="26">
        <v>0</v>
      </c>
      <c r="AE5411" s="26">
        <v>140.19792030098083</v>
      </c>
    </row>
    <row r="5412" spans="1:31" x14ac:dyDescent="0.3">
      <c r="A5412">
        <v>2773680</v>
      </c>
      <c r="B5412">
        <v>1</v>
      </c>
      <c r="C5412" t="s">
        <v>81</v>
      </c>
      <c r="D5412" t="s">
        <v>127</v>
      </c>
      <c r="E5412" t="s">
        <v>152</v>
      </c>
      <c r="F5412" t="s">
        <v>9312</v>
      </c>
      <c r="G5412" t="s">
        <v>159</v>
      </c>
      <c r="H5412" t="s">
        <v>149</v>
      </c>
      <c r="I5412" t="s">
        <v>136</v>
      </c>
      <c r="J5412" t="s">
        <v>137</v>
      </c>
      <c r="K5412" t="s">
        <v>138</v>
      </c>
      <c r="L5412" t="s">
        <v>15020</v>
      </c>
      <c r="M5412" t="s">
        <v>15021</v>
      </c>
      <c r="N5412" s="26">
        <v>6.1936111110000001</v>
      </c>
      <c r="O5412">
        <v>1</v>
      </c>
      <c r="P5412">
        <v>28</v>
      </c>
      <c r="Q5412">
        <v>12</v>
      </c>
      <c r="R5412">
        <v>116</v>
      </c>
      <c r="S5412">
        <v>3</v>
      </c>
      <c r="T5412">
        <v>6</v>
      </c>
      <c r="U5412">
        <v>0</v>
      </c>
      <c r="V5412">
        <v>0</v>
      </c>
      <c r="W5412" s="26">
        <v>8.9683858357612767</v>
      </c>
      <c r="X5412" s="26">
        <v>1.4123958236805554</v>
      </c>
      <c r="Y5412" s="26">
        <v>0</v>
      </c>
      <c r="Z5412" s="26">
        <v>2.3229541951288888</v>
      </c>
      <c r="AA5412" s="26">
        <v>362.36509218817116</v>
      </c>
      <c r="AB5412" s="26">
        <v>0</v>
      </c>
      <c r="AC5412" s="26">
        <v>0</v>
      </c>
      <c r="AD5412" s="26">
        <v>0</v>
      </c>
      <c r="AE5412" s="26">
        <v>375.06882804274187</v>
      </c>
    </row>
    <row r="5413" spans="1:31" x14ac:dyDescent="0.3">
      <c r="A5413">
        <v>2774221</v>
      </c>
      <c r="B5413">
        <v>1</v>
      </c>
      <c r="C5413" t="s">
        <v>80</v>
      </c>
      <c r="D5413" t="s">
        <v>92</v>
      </c>
      <c r="E5413" t="s">
        <v>132</v>
      </c>
      <c r="F5413" t="s">
        <v>15022</v>
      </c>
      <c r="G5413" t="s">
        <v>307</v>
      </c>
      <c r="H5413" t="s">
        <v>135</v>
      </c>
      <c r="I5413" t="s">
        <v>136</v>
      </c>
      <c r="J5413" t="s">
        <v>137</v>
      </c>
      <c r="K5413" t="s">
        <v>138</v>
      </c>
      <c r="L5413" t="s">
        <v>15023</v>
      </c>
      <c r="M5413" t="s">
        <v>15024</v>
      </c>
      <c r="N5413" s="26">
        <v>2.1241666659999998</v>
      </c>
      <c r="O5413">
        <v>0</v>
      </c>
      <c r="P5413">
        <v>2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 s="26">
        <v>0</v>
      </c>
      <c r="X5413" s="26">
        <v>0.38953304153221952</v>
      </c>
      <c r="Y5413" s="26">
        <v>0</v>
      </c>
      <c r="Z5413" s="26">
        <v>0</v>
      </c>
      <c r="AA5413" s="26">
        <v>0</v>
      </c>
      <c r="AB5413" s="26">
        <v>0</v>
      </c>
      <c r="AC5413" s="26">
        <v>0</v>
      </c>
      <c r="AD5413" s="26">
        <v>0</v>
      </c>
      <c r="AE5413" s="26">
        <v>0.38953304153221952</v>
      </c>
    </row>
    <row r="5414" spans="1:31" x14ac:dyDescent="0.3">
      <c r="A5414">
        <v>2774161</v>
      </c>
      <c r="B5414">
        <v>1</v>
      </c>
      <c r="C5414" t="s">
        <v>81</v>
      </c>
      <c r="D5414" t="s">
        <v>117</v>
      </c>
      <c r="E5414" t="s">
        <v>146</v>
      </c>
      <c r="F5414" t="s">
        <v>15025</v>
      </c>
      <c r="G5414" t="s">
        <v>148</v>
      </c>
      <c r="H5414" t="s">
        <v>149</v>
      </c>
      <c r="I5414" t="s">
        <v>136</v>
      </c>
      <c r="J5414" t="s">
        <v>137</v>
      </c>
      <c r="K5414" t="s">
        <v>138</v>
      </c>
      <c r="L5414" t="s">
        <v>15026</v>
      </c>
      <c r="M5414" t="s">
        <v>15027</v>
      </c>
      <c r="N5414" s="26">
        <v>4.8177777769999999</v>
      </c>
      <c r="O5414">
        <v>4</v>
      </c>
      <c r="P5414">
        <v>257</v>
      </c>
      <c r="Q5414">
        <v>3</v>
      </c>
      <c r="R5414">
        <v>12</v>
      </c>
      <c r="S5414">
        <v>2</v>
      </c>
      <c r="T5414">
        <v>7</v>
      </c>
      <c r="U5414">
        <v>0</v>
      </c>
      <c r="V5414">
        <v>0</v>
      </c>
      <c r="W5414" s="26">
        <v>4.4130528978444463</v>
      </c>
      <c r="X5414" s="26">
        <v>22.283396862999986</v>
      </c>
      <c r="Y5414" s="26">
        <v>3.4474214323199996</v>
      </c>
      <c r="Z5414" s="26">
        <v>0</v>
      </c>
      <c r="AA5414" s="26">
        <v>10.684823891228815</v>
      </c>
      <c r="AB5414" s="26">
        <v>0</v>
      </c>
      <c r="AC5414" s="26">
        <v>0</v>
      </c>
      <c r="AD5414" s="26">
        <v>0</v>
      </c>
      <c r="AE5414" s="26">
        <v>40.828695084393246</v>
      </c>
    </row>
    <row r="5415" spans="1:31" x14ac:dyDescent="0.3">
      <c r="A5415">
        <v>2774261</v>
      </c>
      <c r="B5415">
        <v>1</v>
      </c>
      <c r="C5415" t="s">
        <v>81</v>
      </c>
      <c r="D5415" t="s">
        <v>118</v>
      </c>
      <c r="E5415" t="s">
        <v>146</v>
      </c>
      <c r="F5415" t="s">
        <v>15028</v>
      </c>
      <c r="G5415" t="s">
        <v>148</v>
      </c>
      <c r="H5415" t="s">
        <v>149</v>
      </c>
      <c r="I5415" t="s">
        <v>136</v>
      </c>
      <c r="J5415" t="s">
        <v>137</v>
      </c>
      <c r="K5415" t="s">
        <v>138</v>
      </c>
      <c r="L5415" t="s">
        <v>15029</v>
      </c>
      <c r="M5415" t="s">
        <v>15030</v>
      </c>
      <c r="N5415" s="26">
        <v>2.9069444440000001</v>
      </c>
      <c r="O5415">
        <v>0</v>
      </c>
      <c r="P5415">
        <v>0</v>
      </c>
      <c r="Q5415">
        <v>0</v>
      </c>
      <c r="R5415">
        <v>8</v>
      </c>
      <c r="S5415">
        <v>0</v>
      </c>
      <c r="T5415">
        <v>2</v>
      </c>
      <c r="U5415">
        <v>0</v>
      </c>
      <c r="V5415">
        <v>0</v>
      </c>
      <c r="W5415" s="26">
        <v>0</v>
      </c>
      <c r="X5415" s="26">
        <v>0</v>
      </c>
      <c r="Y5415" s="26">
        <v>0</v>
      </c>
      <c r="Z5415" s="26">
        <v>5.142196741809185</v>
      </c>
      <c r="AA5415" s="26">
        <v>0</v>
      </c>
      <c r="AB5415" s="26">
        <v>3.6263913045341667</v>
      </c>
      <c r="AC5415" s="26">
        <v>0</v>
      </c>
      <c r="AD5415" s="26">
        <v>0</v>
      </c>
      <c r="AE5415" s="26">
        <v>8.7685880463433516</v>
      </c>
    </row>
    <row r="5416" spans="1:31" x14ac:dyDescent="0.3">
      <c r="A5416">
        <v>2773969</v>
      </c>
      <c r="B5416">
        <v>1</v>
      </c>
      <c r="C5416" t="s">
        <v>80</v>
      </c>
      <c r="D5416" t="s">
        <v>97</v>
      </c>
      <c r="E5416" t="s">
        <v>152</v>
      </c>
      <c r="F5416" t="s">
        <v>7620</v>
      </c>
      <c r="G5416" t="s">
        <v>159</v>
      </c>
      <c r="H5416" t="s">
        <v>149</v>
      </c>
      <c r="I5416" t="s">
        <v>136</v>
      </c>
      <c r="J5416" t="s">
        <v>137</v>
      </c>
      <c r="K5416" t="s">
        <v>138</v>
      </c>
      <c r="L5416" t="s">
        <v>15031</v>
      </c>
      <c r="M5416" t="s">
        <v>15032</v>
      </c>
      <c r="N5416" s="26">
        <v>0.38972222200000001</v>
      </c>
      <c r="O5416">
        <v>5</v>
      </c>
      <c r="P5416">
        <v>1023</v>
      </c>
      <c r="Q5416">
        <v>6</v>
      </c>
      <c r="R5416">
        <v>29</v>
      </c>
      <c r="S5416">
        <v>11</v>
      </c>
      <c r="T5416">
        <v>117</v>
      </c>
      <c r="U5416">
        <v>0</v>
      </c>
      <c r="V5416">
        <v>0</v>
      </c>
      <c r="W5416" s="26">
        <v>49.162370737641986</v>
      </c>
      <c r="X5416" s="26">
        <v>123.93060403040491</v>
      </c>
      <c r="Y5416" s="26">
        <v>1.8388151218838069</v>
      </c>
      <c r="Z5416" s="26">
        <v>0.80012981072327116</v>
      </c>
      <c r="AA5416" s="26">
        <v>53.191736938259339</v>
      </c>
      <c r="AB5416" s="26">
        <v>54.277729159561503</v>
      </c>
      <c r="AC5416" s="26">
        <v>0</v>
      </c>
      <c r="AD5416" s="26">
        <v>0</v>
      </c>
      <c r="AE5416" s="26">
        <v>283.2013857984748</v>
      </c>
    </row>
    <row r="5417" spans="1:31" x14ac:dyDescent="0.3">
      <c r="A5417">
        <v>2774490</v>
      </c>
      <c r="B5417">
        <v>1</v>
      </c>
      <c r="C5417" t="s">
        <v>81</v>
      </c>
      <c r="D5417" t="s">
        <v>128</v>
      </c>
      <c r="E5417" t="s">
        <v>146</v>
      </c>
      <c r="F5417" t="s">
        <v>15033</v>
      </c>
      <c r="G5417" t="s">
        <v>159</v>
      </c>
      <c r="H5417" t="s">
        <v>149</v>
      </c>
      <c r="I5417" t="s">
        <v>136</v>
      </c>
      <c r="J5417" t="s">
        <v>137</v>
      </c>
      <c r="K5417" t="s">
        <v>138</v>
      </c>
      <c r="L5417" t="s">
        <v>15034</v>
      </c>
      <c r="M5417" t="s">
        <v>15035</v>
      </c>
      <c r="N5417" s="26">
        <v>0.98805555499999997</v>
      </c>
      <c r="O5417">
        <v>4</v>
      </c>
      <c r="P5417">
        <v>4667</v>
      </c>
      <c r="Q5417">
        <v>13</v>
      </c>
      <c r="R5417">
        <v>150</v>
      </c>
      <c r="S5417">
        <v>23</v>
      </c>
      <c r="T5417">
        <v>501</v>
      </c>
      <c r="U5417">
        <v>7</v>
      </c>
      <c r="V5417">
        <v>0</v>
      </c>
      <c r="W5417" s="26">
        <v>1.0597518696704891</v>
      </c>
      <c r="X5417" s="26">
        <v>940.36509709209463</v>
      </c>
      <c r="Y5417" s="26">
        <v>4.0861114472715538</v>
      </c>
      <c r="Z5417" s="26">
        <v>9.0300805125488974</v>
      </c>
      <c r="AA5417" s="26">
        <v>205.84066158190183</v>
      </c>
      <c r="AB5417" s="26">
        <v>306.08806021030642</v>
      </c>
      <c r="AC5417" s="26">
        <v>520.25235292126899</v>
      </c>
      <c r="AD5417" s="26">
        <v>0</v>
      </c>
      <c r="AE5417" s="26">
        <v>1986.7221156350627</v>
      </c>
    </row>
    <row r="5418" spans="1:31" x14ac:dyDescent="0.3">
      <c r="A5418">
        <v>2773849</v>
      </c>
      <c r="B5418">
        <v>1</v>
      </c>
      <c r="C5418" t="s">
        <v>80</v>
      </c>
      <c r="D5418" t="s">
        <v>83</v>
      </c>
      <c r="E5418" t="s">
        <v>141</v>
      </c>
      <c r="F5418" t="s">
        <v>15036</v>
      </c>
      <c r="G5418" t="s">
        <v>186</v>
      </c>
      <c r="H5418" t="s">
        <v>135</v>
      </c>
      <c r="I5418" t="s">
        <v>136</v>
      </c>
      <c r="J5418" t="s">
        <v>137</v>
      </c>
      <c r="K5418" t="s">
        <v>187</v>
      </c>
      <c r="L5418" t="s">
        <v>15037</v>
      </c>
      <c r="M5418" t="s">
        <v>15038</v>
      </c>
      <c r="N5418" s="26">
        <v>1.9636111110000001</v>
      </c>
      <c r="O5418">
        <v>0</v>
      </c>
      <c r="P5418">
        <v>459</v>
      </c>
      <c r="Q5418">
        <v>0</v>
      </c>
      <c r="R5418">
        <v>5</v>
      </c>
      <c r="S5418">
        <v>0</v>
      </c>
      <c r="T5418">
        <v>75</v>
      </c>
      <c r="U5418">
        <v>0</v>
      </c>
      <c r="V5418">
        <v>2</v>
      </c>
      <c r="W5418" s="26">
        <v>0</v>
      </c>
      <c r="X5418" s="26">
        <v>227.44758069447448</v>
      </c>
      <c r="Y5418" s="26">
        <v>0</v>
      </c>
      <c r="Z5418" s="26">
        <v>9.1352973687141557</v>
      </c>
      <c r="AA5418" s="26">
        <v>0</v>
      </c>
      <c r="AB5418" s="26">
        <v>404.14610778290131</v>
      </c>
      <c r="AC5418" s="26">
        <v>0</v>
      </c>
      <c r="AD5418" s="26">
        <v>308.14885585645857</v>
      </c>
      <c r="AE5418" s="26">
        <v>948.87784170254849</v>
      </c>
    </row>
    <row r="5419" spans="1:31" x14ac:dyDescent="0.3">
      <c r="A5419">
        <v>2774513</v>
      </c>
      <c r="B5419">
        <v>1</v>
      </c>
      <c r="C5419" t="s">
        <v>80</v>
      </c>
      <c r="D5419" t="s">
        <v>99</v>
      </c>
      <c r="E5419" t="s">
        <v>170</v>
      </c>
      <c r="F5419" t="s">
        <v>15039</v>
      </c>
      <c r="G5419" t="s">
        <v>204</v>
      </c>
      <c r="H5419" t="s">
        <v>135</v>
      </c>
      <c r="I5419" t="s">
        <v>136</v>
      </c>
      <c r="J5419" t="s">
        <v>137</v>
      </c>
      <c r="K5419" t="s">
        <v>138</v>
      </c>
      <c r="L5419" t="s">
        <v>15040</v>
      </c>
      <c r="M5419" t="s">
        <v>15041</v>
      </c>
      <c r="N5419" s="26">
        <v>1.206388888</v>
      </c>
      <c r="O5419">
        <v>0</v>
      </c>
      <c r="P5419">
        <v>85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 s="26">
        <v>0</v>
      </c>
      <c r="X5419" s="26">
        <v>4.9757776033068764</v>
      </c>
      <c r="Y5419" s="26">
        <v>0</v>
      </c>
      <c r="Z5419" s="26">
        <v>0</v>
      </c>
      <c r="AA5419" s="26">
        <v>0</v>
      </c>
      <c r="AB5419" s="26">
        <v>0</v>
      </c>
      <c r="AC5419" s="26">
        <v>0</v>
      </c>
      <c r="AD5419" s="26">
        <v>0</v>
      </c>
      <c r="AE5419" s="26">
        <v>4.9757776033068764</v>
      </c>
    </row>
    <row r="5420" spans="1:31" x14ac:dyDescent="0.3">
      <c r="A5420">
        <v>2774135</v>
      </c>
      <c r="B5420">
        <v>1</v>
      </c>
      <c r="C5420" t="s">
        <v>80</v>
      </c>
      <c r="D5420" t="s">
        <v>103</v>
      </c>
      <c r="E5420" t="s">
        <v>146</v>
      </c>
      <c r="F5420" t="s">
        <v>15042</v>
      </c>
      <c r="G5420" t="s">
        <v>159</v>
      </c>
      <c r="H5420" t="s">
        <v>149</v>
      </c>
      <c r="I5420" t="s">
        <v>136</v>
      </c>
      <c r="J5420" t="s">
        <v>137</v>
      </c>
      <c r="K5420" t="s">
        <v>138</v>
      </c>
      <c r="L5420" t="s">
        <v>15043</v>
      </c>
      <c r="M5420" t="s">
        <v>15044</v>
      </c>
      <c r="N5420" s="26">
        <v>2.8061111109999999</v>
      </c>
      <c r="O5420">
        <v>0</v>
      </c>
      <c r="P5420">
        <v>0</v>
      </c>
      <c r="Q5420">
        <v>1</v>
      </c>
      <c r="R5420">
        <v>0</v>
      </c>
      <c r="S5420">
        <v>12</v>
      </c>
      <c r="T5420">
        <v>2</v>
      </c>
      <c r="U5420">
        <v>14</v>
      </c>
      <c r="V5420">
        <v>3</v>
      </c>
      <c r="W5420" s="26">
        <v>0</v>
      </c>
      <c r="X5420" s="26">
        <v>0</v>
      </c>
      <c r="Y5420" s="26">
        <v>1.0295353119288888</v>
      </c>
      <c r="Z5420" s="26">
        <v>0</v>
      </c>
      <c r="AA5420" s="26">
        <v>292.1242973607587</v>
      </c>
      <c r="AB5420" s="26">
        <v>4.4310996970988645</v>
      </c>
      <c r="AC5420" s="26">
        <v>5163.6212395672328</v>
      </c>
      <c r="AD5420" s="26">
        <v>37.141528185232879</v>
      </c>
      <c r="AE5420" s="26">
        <v>5498.3477001222527</v>
      </c>
    </row>
    <row r="5421" spans="1:31" x14ac:dyDescent="0.3">
      <c r="A5421">
        <v>2774327</v>
      </c>
      <c r="B5421">
        <v>1</v>
      </c>
      <c r="C5421" t="s">
        <v>80</v>
      </c>
      <c r="D5421" t="s">
        <v>87</v>
      </c>
      <c r="E5421" t="s">
        <v>170</v>
      </c>
      <c r="F5421" t="s">
        <v>14873</v>
      </c>
      <c r="G5421" t="s">
        <v>204</v>
      </c>
      <c r="H5421" t="s">
        <v>135</v>
      </c>
      <c r="I5421" t="s">
        <v>136</v>
      </c>
      <c r="J5421" t="s">
        <v>137</v>
      </c>
      <c r="K5421" t="s">
        <v>138</v>
      </c>
      <c r="L5421" t="s">
        <v>15045</v>
      </c>
      <c r="M5421" t="s">
        <v>14938</v>
      </c>
      <c r="N5421" s="26">
        <v>0.84555555500000001</v>
      </c>
      <c r="O5421">
        <v>0</v>
      </c>
      <c r="P5421">
        <v>14</v>
      </c>
      <c r="Q5421">
        <v>0</v>
      </c>
      <c r="R5421">
        <v>0</v>
      </c>
      <c r="S5421">
        <v>0</v>
      </c>
      <c r="T5421">
        <v>1</v>
      </c>
      <c r="U5421">
        <v>0</v>
      </c>
      <c r="V5421">
        <v>0</v>
      </c>
      <c r="W5421" s="26">
        <v>0</v>
      </c>
      <c r="X5421" s="26">
        <v>3.6034113784721957</v>
      </c>
      <c r="Y5421" s="26">
        <v>0</v>
      </c>
      <c r="Z5421" s="26">
        <v>0</v>
      </c>
      <c r="AA5421" s="26">
        <v>0</v>
      </c>
      <c r="AB5421" s="26">
        <v>0</v>
      </c>
      <c r="AC5421" s="26">
        <v>0</v>
      </c>
      <c r="AD5421" s="26">
        <v>0</v>
      </c>
      <c r="AE5421" s="26">
        <v>3.6034113784721957</v>
      </c>
    </row>
    <row r="5422" spans="1:31" x14ac:dyDescent="0.3">
      <c r="A5422">
        <v>2774304</v>
      </c>
      <c r="B5422">
        <v>1</v>
      </c>
      <c r="C5422" t="s">
        <v>81</v>
      </c>
      <c r="D5422" t="s">
        <v>128</v>
      </c>
      <c r="E5422" t="s">
        <v>152</v>
      </c>
      <c r="F5422" t="s">
        <v>9968</v>
      </c>
      <c r="G5422" t="s">
        <v>159</v>
      </c>
      <c r="H5422" t="s">
        <v>149</v>
      </c>
      <c r="I5422" t="s">
        <v>136</v>
      </c>
      <c r="J5422" t="s">
        <v>137</v>
      </c>
      <c r="K5422" t="s">
        <v>138</v>
      </c>
      <c r="L5422" t="s">
        <v>15046</v>
      </c>
      <c r="M5422" t="s">
        <v>15047</v>
      </c>
      <c r="N5422" s="26">
        <v>0.16277777700000001</v>
      </c>
      <c r="O5422">
        <v>18</v>
      </c>
      <c r="P5422">
        <v>1496</v>
      </c>
      <c r="Q5422">
        <v>28</v>
      </c>
      <c r="R5422">
        <v>23</v>
      </c>
      <c r="S5422">
        <v>14</v>
      </c>
      <c r="T5422">
        <v>128</v>
      </c>
      <c r="U5422">
        <v>1</v>
      </c>
      <c r="V5422">
        <v>0</v>
      </c>
      <c r="W5422" s="26">
        <v>0.84031748822580199</v>
      </c>
      <c r="X5422" s="26">
        <v>23.263216322174774</v>
      </c>
      <c r="Y5422" s="26">
        <v>35.186791029779378</v>
      </c>
      <c r="Z5422" s="26">
        <v>0.3002133196187422</v>
      </c>
      <c r="AA5422" s="26">
        <v>10.376593210994439</v>
      </c>
      <c r="AB5422" s="26">
        <v>5.4422470650498909</v>
      </c>
      <c r="AC5422" s="26">
        <v>16.468150020626684</v>
      </c>
      <c r="AD5422" s="26">
        <v>0</v>
      </c>
      <c r="AE5422" s="26">
        <v>91.877528456469705</v>
      </c>
    </row>
    <row r="5423" spans="1:31" x14ac:dyDescent="0.3">
      <c r="A5423">
        <v>2773637</v>
      </c>
      <c r="B5423">
        <v>1</v>
      </c>
      <c r="C5423" t="s">
        <v>80</v>
      </c>
      <c r="D5423" t="s">
        <v>103</v>
      </c>
      <c r="E5423" t="s">
        <v>152</v>
      </c>
      <c r="F5423" t="s">
        <v>1870</v>
      </c>
      <c r="G5423" t="s">
        <v>159</v>
      </c>
      <c r="H5423" t="s">
        <v>149</v>
      </c>
      <c r="I5423" t="s">
        <v>136</v>
      </c>
      <c r="J5423" t="s">
        <v>137</v>
      </c>
      <c r="K5423" t="s">
        <v>138</v>
      </c>
      <c r="L5423" t="s">
        <v>15048</v>
      </c>
      <c r="M5423" t="s">
        <v>15049</v>
      </c>
      <c r="N5423" s="26">
        <v>2.730277777</v>
      </c>
      <c r="O5423">
        <v>0</v>
      </c>
      <c r="P5423">
        <v>1</v>
      </c>
      <c r="Q5423">
        <v>36</v>
      </c>
      <c r="R5423">
        <v>77</v>
      </c>
      <c r="S5423">
        <v>12</v>
      </c>
      <c r="T5423">
        <v>7</v>
      </c>
      <c r="U5423">
        <v>3</v>
      </c>
      <c r="V5423">
        <v>0</v>
      </c>
      <c r="W5423" s="26">
        <v>0</v>
      </c>
      <c r="X5423" s="26">
        <v>0</v>
      </c>
      <c r="Y5423" s="26">
        <v>82.002345731320887</v>
      </c>
      <c r="Z5423" s="26">
        <v>30.810644688990681</v>
      </c>
      <c r="AA5423" s="26">
        <v>530.73676682643566</v>
      </c>
      <c r="AB5423" s="26">
        <v>0</v>
      </c>
      <c r="AC5423" s="26">
        <v>2507.3206042883949</v>
      </c>
      <c r="AD5423" s="26">
        <v>0</v>
      </c>
      <c r="AE5423" s="26">
        <v>3150.8703615351424</v>
      </c>
    </row>
    <row r="5424" spans="1:31" x14ac:dyDescent="0.3">
      <c r="A5424">
        <v>2774198</v>
      </c>
      <c r="B5424">
        <v>1</v>
      </c>
      <c r="C5424" t="s">
        <v>81</v>
      </c>
      <c r="D5424" t="s">
        <v>119</v>
      </c>
      <c r="E5424" t="s">
        <v>170</v>
      </c>
      <c r="F5424" t="s">
        <v>15050</v>
      </c>
      <c r="G5424" t="s">
        <v>143</v>
      </c>
      <c r="H5424" t="s">
        <v>135</v>
      </c>
      <c r="I5424" t="s">
        <v>136</v>
      </c>
      <c r="J5424" t="s">
        <v>137</v>
      </c>
      <c r="K5424" t="s">
        <v>138</v>
      </c>
      <c r="L5424" t="s">
        <v>15051</v>
      </c>
      <c r="M5424" t="s">
        <v>15052</v>
      </c>
      <c r="N5424" s="26">
        <v>0.84833333300000002</v>
      </c>
      <c r="O5424">
        <v>0</v>
      </c>
      <c r="P5424">
        <v>34</v>
      </c>
      <c r="Q5424">
        <v>0</v>
      </c>
      <c r="R5424">
        <v>2</v>
      </c>
      <c r="S5424">
        <v>0</v>
      </c>
      <c r="T5424">
        <v>1</v>
      </c>
      <c r="U5424">
        <v>0</v>
      </c>
      <c r="V5424">
        <v>0</v>
      </c>
      <c r="W5424" s="26">
        <v>0</v>
      </c>
      <c r="X5424" s="26">
        <v>6.8296585241713705</v>
      </c>
      <c r="Y5424" s="26">
        <v>0</v>
      </c>
      <c r="Z5424" s="26">
        <v>0</v>
      </c>
      <c r="AA5424" s="26">
        <v>0</v>
      </c>
      <c r="AB5424" s="26">
        <v>0</v>
      </c>
      <c r="AC5424" s="26">
        <v>0</v>
      </c>
      <c r="AD5424" s="26">
        <v>0</v>
      </c>
      <c r="AE5424" s="26">
        <v>6.8296585241713705</v>
      </c>
    </row>
    <row r="5425" spans="1:31" x14ac:dyDescent="0.3">
      <c r="A5425">
        <v>2774284</v>
      </c>
      <c r="B5425">
        <v>1</v>
      </c>
      <c r="C5425" t="s">
        <v>80</v>
      </c>
      <c r="D5425" t="s">
        <v>110</v>
      </c>
      <c r="E5425" t="s">
        <v>170</v>
      </c>
      <c r="F5425" t="s">
        <v>15053</v>
      </c>
      <c r="G5425" t="s">
        <v>204</v>
      </c>
      <c r="H5425" t="s">
        <v>135</v>
      </c>
      <c r="I5425" t="s">
        <v>136</v>
      </c>
      <c r="J5425" t="s">
        <v>137</v>
      </c>
      <c r="K5425" t="s">
        <v>138</v>
      </c>
      <c r="L5425" t="s">
        <v>15054</v>
      </c>
      <c r="M5425" t="s">
        <v>15055</v>
      </c>
      <c r="N5425" s="26">
        <v>2.4391666660000002</v>
      </c>
      <c r="O5425">
        <v>0</v>
      </c>
      <c r="P5425">
        <v>224</v>
      </c>
      <c r="Q5425">
        <v>0</v>
      </c>
      <c r="R5425">
        <v>0</v>
      </c>
      <c r="S5425">
        <v>0</v>
      </c>
      <c r="T5425">
        <v>25</v>
      </c>
      <c r="U5425">
        <v>0</v>
      </c>
      <c r="V5425">
        <v>0</v>
      </c>
      <c r="W5425" s="26">
        <v>0</v>
      </c>
      <c r="X5425" s="26">
        <v>203.7095770479568</v>
      </c>
      <c r="Y5425" s="26">
        <v>0</v>
      </c>
      <c r="Z5425" s="26">
        <v>0</v>
      </c>
      <c r="AA5425" s="26">
        <v>0</v>
      </c>
      <c r="AB5425" s="26">
        <v>55.514551180955522</v>
      </c>
      <c r="AC5425" s="26">
        <v>0</v>
      </c>
      <c r="AD5425" s="26">
        <v>0</v>
      </c>
      <c r="AE5425" s="26">
        <v>259.22412822891232</v>
      </c>
    </row>
    <row r="5426" spans="1:31" x14ac:dyDescent="0.3">
      <c r="A5426">
        <v>2773800</v>
      </c>
      <c r="B5426">
        <v>1</v>
      </c>
      <c r="C5426" t="s">
        <v>81</v>
      </c>
      <c r="D5426" t="s">
        <v>113</v>
      </c>
      <c r="E5426" t="s">
        <v>152</v>
      </c>
      <c r="F5426" t="s">
        <v>15056</v>
      </c>
      <c r="G5426" t="s">
        <v>774</v>
      </c>
      <c r="H5426" t="s">
        <v>149</v>
      </c>
      <c r="I5426" t="s">
        <v>136</v>
      </c>
      <c r="J5426" t="s">
        <v>137</v>
      </c>
      <c r="K5426" t="s">
        <v>187</v>
      </c>
      <c r="L5426" t="s">
        <v>15057</v>
      </c>
      <c r="M5426" t="s">
        <v>15058</v>
      </c>
      <c r="N5426" s="26">
        <v>6.4355555549999997</v>
      </c>
      <c r="O5426">
        <v>0</v>
      </c>
      <c r="P5426">
        <v>737</v>
      </c>
      <c r="Q5426">
        <v>0</v>
      </c>
      <c r="R5426">
        <v>92</v>
      </c>
      <c r="S5426">
        <v>0</v>
      </c>
      <c r="T5426">
        <v>70</v>
      </c>
      <c r="U5426">
        <v>0</v>
      </c>
      <c r="V5426">
        <v>0</v>
      </c>
      <c r="W5426" s="26">
        <v>0</v>
      </c>
      <c r="X5426" s="26">
        <v>664.50529377865996</v>
      </c>
      <c r="Y5426" s="26">
        <v>0</v>
      </c>
      <c r="Z5426" s="26">
        <v>46.346681794484972</v>
      </c>
      <c r="AA5426" s="26">
        <v>0</v>
      </c>
      <c r="AB5426" s="26">
        <v>183.09744430174521</v>
      </c>
      <c r="AC5426" s="26">
        <v>0</v>
      </c>
      <c r="AD5426" s="26">
        <v>0</v>
      </c>
      <c r="AE5426" s="26">
        <v>893.94941987489017</v>
      </c>
    </row>
    <row r="5427" spans="1:31" x14ac:dyDescent="0.3">
      <c r="A5427">
        <v>2774573</v>
      </c>
      <c r="B5427">
        <v>1</v>
      </c>
      <c r="C5427" t="s">
        <v>81</v>
      </c>
      <c r="D5427" t="s">
        <v>113</v>
      </c>
      <c r="E5427" t="s">
        <v>157</v>
      </c>
      <c r="F5427" t="s">
        <v>15059</v>
      </c>
      <c r="G5427" t="s">
        <v>159</v>
      </c>
      <c r="H5427" t="s">
        <v>149</v>
      </c>
      <c r="I5427" t="s">
        <v>136</v>
      </c>
      <c r="J5427" t="s">
        <v>137</v>
      </c>
      <c r="K5427" t="s">
        <v>138</v>
      </c>
      <c r="L5427" t="s">
        <v>15060</v>
      </c>
      <c r="M5427" t="s">
        <v>15061</v>
      </c>
      <c r="N5427" s="26">
        <v>0.96944444399999996</v>
      </c>
      <c r="O5427">
        <v>8</v>
      </c>
      <c r="P5427">
        <v>62</v>
      </c>
      <c r="Q5427">
        <v>26</v>
      </c>
      <c r="R5427">
        <v>378</v>
      </c>
      <c r="S5427">
        <v>6</v>
      </c>
      <c r="T5427">
        <v>15</v>
      </c>
      <c r="U5427">
        <v>0</v>
      </c>
      <c r="V5427">
        <v>0</v>
      </c>
      <c r="W5427" s="26">
        <v>1.4673176800296284</v>
      </c>
      <c r="X5427" s="26">
        <v>1.3456743522260717</v>
      </c>
      <c r="Y5427" s="26">
        <v>7.0955209346737602</v>
      </c>
      <c r="Z5427" s="26">
        <v>44.798249204443266</v>
      </c>
      <c r="AA5427" s="26">
        <v>3.2490263557052694</v>
      </c>
      <c r="AB5427" s="26">
        <v>14.142709985624673</v>
      </c>
      <c r="AC5427" s="26">
        <v>0</v>
      </c>
      <c r="AD5427" s="26">
        <v>0</v>
      </c>
      <c r="AE5427" s="26">
        <v>72.098498512702676</v>
      </c>
    </row>
    <row r="5428" spans="1:31" x14ac:dyDescent="0.3">
      <c r="A5428">
        <v>2773886</v>
      </c>
      <c r="B5428">
        <v>1</v>
      </c>
      <c r="C5428" t="s">
        <v>80</v>
      </c>
      <c r="D5428" t="s">
        <v>88</v>
      </c>
      <c r="E5428" t="s">
        <v>166</v>
      </c>
      <c r="F5428" t="s">
        <v>15062</v>
      </c>
      <c r="G5428" t="s">
        <v>204</v>
      </c>
      <c r="H5428" t="s">
        <v>135</v>
      </c>
      <c r="I5428" t="s">
        <v>136</v>
      </c>
      <c r="J5428" t="s">
        <v>137</v>
      </c>
      <c r="K5428" t="s">
        <v>138</v>
      </c>
      <c r="L5428" t="s">
        <v>15063</v>
      </c>
      <c r="M5428" t="s">
        <v>15064</v>
      </c>
      <c r="N5428" s="26">
        <v>3.219166666</v>
      </c>
      <c r="O5428">
        <v>0</v>
      </c>
      <c r="P5428">
        <v>55</v>
      </c>
      <c r="Q5428">
        <v>0</v>
      </c>
      <c r="R5428">
        <v>0</v>
      </c>
      <c r="S5428">
        <v>0</v>
      </c>
      <c r="T5428">
        <v>5</v>
      </c>
      <c r="U5428">
        <v>0</v>
      </c>
      <c r="V5428">
        <v>0</v>
      </c>
      <c r="W5428" s="26">
        <v>0</v>
      </c>
      <c r="X5428" s="26">
        <v>44.112877502302247</v>
      </c>
      <c r="Y5428" s="26">
        <v>0</v>
      </c>
      <c r="Z5428" s="26">
        <v>0</v>
      </c>
      <c r="AA5428" s="26">
        <v>0</v>
      </c>
      <c r="AB5428" s="26">
        <v>7.9760133574804222</v>
      </c>
      <c r="AC5428" s="26">
        <v>0</v>
      </c>
      <c r="AD5428" s="26">
        <v>0</v>
      </c>
      <c r="AE5428" s="26">
        <v>52.088890859782666</v>
      </c>
    </row>
    <row r="5429" spans="1:31" x14ac:dyDescent="0.3">
      <c r="A5429">
        <v>2774106</v>
      </c>
      <c r="B5429">
        <v>2</v>
      </c>
      <c r="C5429" t="s">
        <v>80</v>
      </c>
      <c r="D5429" t="s">
        <v>101</v>
      </c>
      <c r="E5429" t="s">
        <v>170</v>
      </c>
      <c r="F5429" t="s">
        <v>12624</v>
      </c>
      <c r="G5429" t="s">
        <v>134</v>
      </c>
      <c r="H5429" t="s">
        <v>135</v>
      </c>
      <c r="I5429" t="s">
        <v>136</v>
      </c>
      <c r="J5429" t="s">
        <v>137</v>
      </c>
      <c r="K5429" t="s">
        <v>138</v>
      </c>
      <c r="L5429" t="s">
        <v>14945</v>
      </c>
      <c r="M5429" t="s">
        <v>15065</v>
      </c>
      <c r="N5429" s="26">
        <v>0.60527777699999996</v>
      </c>
      <c r="O5429">
        <v>0</v>
      </c>
      <c r="P5429">
        <v>38</v>
      </c>
      <c r="Q5429">
        <v>0</v>
      </c>
      <c r="R5429">
        <v>0</v>
      </c>
      <c r="S5429">
        <v>0</v>
      </c>
      <c r="T5429">
        <v>13</v>
      </c>
      <c r="U5429">
        <v>0</v>
      </c>
      <c r="V5429">
        <v>0</v>
      </c>
      <c r="W5429" s="26">
        <v>0</v>
      </c>
      <c r="X5429" s="26">
        <v>9.8532012721374826</v>
      </c>
      <c r="Y5429" s="26">
        <v>0</v>
      </c>
      <c r="Z5429" s="26">
        <v>0</v>
      </c>
      <c r="AA5429" s="26">
        <v>0</v>
      </c>
      <c r="AB5429" s="26">
        <v>5.3925037960760793</v>
      </c>
      <c r="AC5429" s="26">
        <v>0</v>
      </c>
      <c r="AD5429" s="26">
        <v>0</v>
      </c>
      <c r="AE5429" s="26">
        <v>15.245705068213562</v>
      </c>
    </row>
    <row r="5430" spans="1:31" x14ac:dyDescent="0.3">
      <c r="A5430">
        <v>2773863</v>
      </c>
      <c r="B5430">
        <v>1</v>
      </c>
      <c r="C5430" t="s">
        <v>80</v>
      </c>
      <c r="D5430" t="s">
        <v>93</v>
      </c>
      <c r="E5430" t="s">
        <v>170</v>
      </c>
      <c r="F5430" t="s">
        <v>15066</v>
      </c>
      <c r="G5430" t="s">
        <v>186</v>
      </c>
      <c r="H5430" t="s">
        <v>135</v>
      </c>
      <c r="I5430" t="s">
        <v>136</v>
      </c>
      <c r="J5430" t="s">
        <v>137</v>
      </c>
      <c r="K5430" t="s">
        <v>187</v>
      </c>
      <c r="L5430" t="s">
        <v>15067</v>
      </c>
      <c r="M5430" t="s">
        <v>15068</v>
      </c>
      <c r="N5430" s="26">
        <v>3.236388888</v>
      </c>
      <c r="O5430">
        <v>0</v>
      </c>
      <c r="P5430">
        <v>10</v>
      </c>
      <c r="Q5430">
        <v>0</v>
      </c>
      <c r="R5430">
        <v>5</v>
      </c>
      <c r="S5430">
        <v>0</v>
      </c>
      <c r="T5430">
        <v>3</v>
      </c>
      <c r="U5430">
        <v>0</v>
      </c>
      <c r="V5430">
        <v>0</v>
      </c>
      <c r="W5430" s="26">
        <v>0</v>
      </c>
      <c r="X5430" s="26">
        <v>10.073309194740053</v>
      </c>
      <c r="Y5430" s="26">
        <v>0</v>
      </c>
      <c r="Z5430" s="26">
        <v>22.445028462390624</v>
      </c>
      <c r="AA5430" s="26">
        <v>0</v>
      </c>
      <c r="AB5430" s="26">
        <v>5.95113000328314</v>
      </c>
      <c r="AC5430" s="26">
        <v>0</v>
      </c>
      <c r="AD5430" s="26">
        <v>0</v>
      </c>
      <c r="AE5430" s="26">
        <v>38.469467660413819</v>
      </c>
    </row>
    <row r="5431" spans="1:31" x14ac:dyDescent="0.3">
      <c r="A5431">
        <v>2773740</v>
      </c>
      <c r="B5431">
        <v>1</v>
      </c>
      <c r="C5431" t="s">
        <v>80</v>
      </c>
      <c r="D5431" t="s">
        <v>102</v>
      </c>
      <c r="E5431" t="s">
        <v>170</v>
      </c>
      <c r="F5431" t="s">
        <v>15069</v>
      </c>
      <c r="G5431" t="s">
        <v>204</v>
      </c>
      <c r="H5431" t="s">
        <v>135</v>
      </c>
      <c r="I5431" t="s">
        <v>136</v>
      </c>
      <c r="J5431" t="s">
        <v>137</v>
      </c>
      <c r="K5431" t="s">
        <v>138</v>
      </c>
      <c r="L5431" t="s">
        <v>15070</v>
      </c>
      <c r="M5431" t="s">
        <v>14924</v>
      </c>
      <c r="N5431" s="26">
        <v>1.1430555549999999</v>
      </c>
      <c r="O5431">
        <v>0</v>
      </c>
      <c r="P5431">
        <v>3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 s="26">
        <v>0</v>
      </c>
      <c r="X5431" s="26">
        <v>0.65982027456172265</v>
      </c>
      <c r="Y5431" s="26">
        <v>0</v>
      </c>
      <c r="Z5431" s="26">
        <v>0</v>
      </c>
      <c r="AA5431" s="26">
        <v>0</v>
      </c>
      <c r="AB5431" s="26">
        <v>0</v>
      </c>
      <c r="AC5431" s="26">
        <v>0</v>
      </c>
      <c r="AD5431" s="26">
        <v>0</v>
      </c>
      <c r="AE5431" s="26">
        <v>0.65982027456172265</v>
      </c>
    </row>
    <row r="5432" spans="1:31" x14ac:dyDescent="0.3">
      <c r="A5432">
        <v>2773763</v>
      </c>
      <c r="B5432">
        <v>1</v>
      </c>
      <c r="C5432" t="s">
        <v>80</v>
      </c>
      <c r="D5432" t="s">
        <v>104</v>
      </c>
      <c r="E5432" t="s">
        <v>146</v>
      </c>
      <c r="F5432" t="s">
        <v>15071</v>
      </c>
      <c r="G5432" t="s">
        <v>143</v>
      </c>
      <c r="H5432" t="s">
        <v>149</v>
      </c>
      <c r="I5432" t="s">
        <v>136</v>
      </c>
      <c r="J5432" t="s">
        <v>137</v>
      </c>
      <c r="K5432" t="s">
        <v>138</v>
      </c>
      <c r="L5432" t="s">
        <v>15072</v>
      </c>
      <c r="M5432" t="s">
        <v>15073</v>
      </c>
      <c r="N5432" s="26">
        <v>1.006388888</v>
      </c>
      <c r="O5432">
        <v>0</v>
      </c>
      <c r="P5432">
        <v>486</v>
      </c>
      <c r="Q5432">
        <v>0</v>
      </c>
      <c r="R5432">
        <v>1</v>
      </c>
      <c r="S5432">
        <v>0</v>
      </c>
      <c r="T5432">
        <v>76</v>
      </c>
      <c r="U5432">
        <v>0</v>
      </c>
      <c r="V5432">
        <v>0</v>
      </c>
      <c r="W5432" s="26">
        <v>0</v>
      </c>
      <c r="X5432" s="26">
        <v>95.021845489545413</v>
      </c>
      <c r="Y5432" s="26">
        <v>0</v>
      </c>
      <c r="Z5432" s="26">
        <v>0</v>
      </c>
      <c r="AA5432" s="26">
        <v>0</v>
      </c>
      <c r="AB5432" s="26">
        <v>65.270972633823064</v>
      </c>
      <c r="AC5432" s="26">
        <v>0</v>
      </c>
      <c r="AD5432" s="26">
        <v>0</v>
      </c>
      <c r="AE5432" s="26">
        <v>160.29281812336848</v>
      </c>
    </row>
    <row r="5433" spans="1:31" x14ac:dyDescent="0.3">
      <c r="A5433">
        <v>2774032</v>
      </c>
      <c r="B5433">
        <v>1</v>
      </c>
      <c r="C5433" t="s">
        <v>80</v>
      </c>
      <c r="D5433" t="s">
        <v>87</v>
      </c>
      <c r="E5433" t="s">
        <v>141</v>
      </c>
      <c r="F5433" t="s">
        <v>15074</v>
      </c>
      <c r="G5433" t="s">
        <v>344</v>
      </c>
      <c r="H5433" t="s">
        <v>135</v>
      </c>
      <c r="I5433" t="s">
        <v>136</v>
      </c>
      <c r="J5433" t="s">
        <v>137</v>
      </c>
      <c r="K5433" t="s">
        <v>138</v>
      </c>
      <c r="L5433" t="s">
        <v>14976</v>
      </c>
      <c r="M5433" t="s">
        <v>15075</v>
      </c>
      <c r="N5433" s="26">
        <v>2.321111111</v>
      </c>
      <c r="O5433">
        <v>0</v>
      </c>
      <c r="P5433">
        <v>311</v>
      </c>
      <c r="Q5433">
        <v>0</v>
      </c>
      <c r="R5433">
        <v>1</v>
      </c>
      <c r="S5433">
        <v>0</v>
      </c>
      <c r="T5433">
        <v>4</v>
      </c>
      <c r="U5433">
        <v>0</v>
      </c>
      <c r="V5433">
        <v>0</v>
      </c>
      <c r="W5433" s="26">
        <v>0</v>
      </c>
      <c r="X5433" s="26">
        <v>158.71234895501451</v>
      </c>
      <c r="Y5433" s="26">
        <v>0</v>
      </c>
      <c r="Z5433" s="26">
        <v>0.72527726942051562</v>
      </c>
      <c r="AA5433" s="26">
        <v>0</v>
      </c>
      <c r="AB5433" s="26">
        <v>7.6994988805879041</v>
      </c>
      <c r="AC5433" s="26">
        <v>0</v>
      </c>
      <c r="AD5433" s="26">
        <v>0</v>
      </c>
      <c r="AE5433" s="26">
        <v>167.1371251050229</v>
      </c>
    </row>
    <row r="5434" spans="1:31" x14ac:dyDescent="0.3">
      <c r="A5434">
        <v>2774619</v>
      </c>
      <c r="B5434">
        <v>1</v>
      </c>
      <c r="C5434" t="s">
        <v>80</v>
      </c>
      <c r="D5434" t="s">
        <v>101</v>
      </c>
      <c r="E5434" t="s">
        <v>146</v>
      </c>
      <c r="F5434" t="s">
        <v>15076</v>
      </c>
      <c r="G5434" t="s">
        <v>1365</v>
      </c>
      <c r="H5434" t="s">
        <v>149</v>
      </c>
      <c r="I5434" t="s">
        <v>136</v>
      </c>
      <c r="J5434" t="s">
        <v>137</v>
      </c>
      <c r="K5434" t="s">
        <v>138</v>
      </c>
      <c r="L5434" t="s">
        <v>15077</v>
      </c>
      <c r="M5434" t="s">
        <v>15078</v>
      </c>
      <c r="N5434" s="26">
        <v>10.646944444000001</v>
      </c>
      <c r="O5434">
        <v>4</v>
      </c>
      <c r="P5434">
        <v>64</v>
      </c>
      <c r="Q5434">
        <v>0</v>
      </c>
      <c r="R5434">
        <v>23</v>
      </c>
      <c r="S5434">
        <v>1</v>
      </c>
      <c r="T5434">
        <v>11</v>
      </c>
      <c r="U5434">
        <v>0</v>
      </c>
      <c r="V5434">
        <v>0</v>
      </c>
      <c r="W5434" s="26">
        <v>4.5981087980137545</v>
      </c>
      <c r="X5434" s="26">
        <v>273.37987290813049</v>
      </c>
      <c r="Y5434" s="26">
        <v>0</v>
      </c>
      <c r="Z5434" s="26">
        <v>25.344096575956339</v>
      </c>
      <c r="AA5434" s="26">
        <v>3.8991786566247635</v>
      </c>
      <c r="AB5434" s="26">
        <v>83.232093243893743</v>
      </c>
      <c r="AC5434" s="26">
        <v>0</v>
      </c>
      <c r="AD5434" s="26">
        <v>0</v>
      </c>
      <c r="AE5434" s="26">
        <v>390.45335018261909</v>
      </c>
    </row>
    <row r="5435" spans="1:31" x14ac:dyDescent="0.3">
      <c r="A5435">
        <v>2774556</v>
      </c>
      <c r="B5435">
        <v>1</v>
      </c>
      <c r="C5435" t="s">
        <v>80</v>
      </c>
      <c r="D5435" t="s">
        <v>82</v>
      </c>
      <c r="E5435" t="s">
        <v>132</v>
      </c>
      <c r="F5435" t="s">
        <v>15079</v>
      </c>
      <c r="G5435" t="s">
        <v>287</v>
      </c>
      <c r="H5435" t="s">
        <v>135</v>
      </c>
      <c r="I5435" t="s">
        <v>136</v>
      </c>
      <c r="J5435" t="s">
        <v>3</v>
      </c>
      <c r="K5435" t="s">
        <v>138</v>
      </c>
      <c r="L5435" t="s">
        <v>15080</v>
      </c>
      <c r="M5435" t="s">
        <v>15081</v>
      </c>
      <c r="N5435" s="26">
        <v>1.0322222219999999</v>
      </c>
      <c r="O5435">
        <v>0</v>
      </c>
      <c r="P5435">
        <v>1</v>
      </c>
      <c r="Q5435">
        <v>0</v>
      </c>
      <c r="R5435">
        <v>0</v>
      </c>
      <c r="S5435">
        <v>0</v>
      </c>
      <c r="T5435">
        <v>1</v>
      </c>
      <c r="U5435">
        <v>0</v>
      </c>
      <c r="V5435">
        <v>0</v>
      </c>
      <c r="W5435" s="26">
        <v>0</v>
      </c>
      <c r="X5435" s="26">
        <v>0</v>
      </c>
      <c r="Y5435" s="26">
        <v>0</v>
      </c>
      <c r="Z5435" s="26">
        <v>0</v>
      </c>
      <c r="AA5435" s="26">
        <v>0</v>
      </c>
      <c r="AB5435" s="26">
        <v>7.3757741400615001E-2</v>
      </c>
      <c r="AC5435" s="26">
        <v>0</v>
      </c>
      <c r="AD5435" s="26">
        <v>0</v>
      </c>
      <c r="AE5435" s="26">
        <v>7.3757741400615001E-2</v>
      </c>
    </row>
    <row r="5436" spans="1:31" x14ac:dyDescent="0.3">
      <c r="A5436">
        <v>2774009</v>
      </c>
      <c r="B5436">
        <v>1</v>
      </c>
      <c r="C5436" t="s">
        <v>81</v>
      </c>
      <c r="D5436" t="s">
        <v>118</v>
      </c>
      <c r="E5436" t="s">
        <v>132</v>
      </c>
      <c r="F5436" t="s">
        <v>15082</v>
      </c>
      <c r="G5436" t="s">
        <v>197</v>
      </c>
      <c r="H5436" t="s">
        <v>135</v>
      </c>
      <c r="I5436" t="s">
        <v>136</v>
      </c>
      <c r="J5436" t="s">
        <v>137</v>
      </c>
      <c r="K5436" t="s">
        <v>138</v>
      </c>
      <c r="L5436" t="s">
        <v>15083</v>
      </c>
      <c r="M5436" t="s">
        <v>15084</v>
      </c>
      <c r="N5436" s="26">
        <v>7.4872222219999998</v>
      </c>
      <c r="O5436">
        <v>0</v>
      </c>
      <c r="P5436">
        <v>2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 s="26">
        <v>0</v>
      </c>
      <c r="X5436" s="26">
        <v>0</v>
      </c>
      <c r="Y5436" s="26">
        <v>0</v>
      </c>
      <c r="Z5436" s="26">
        <v>0</v>
      </c>
      <c r="AA5436" s="26">
        <v>0</v>
      </c>
      <c r="AB5436" s="26">
        <v>0</v>
      </c>
      <c r="AC5436" s="26">
        <v>0</v>
      </c>
      <c r="AD5436" s="26">
        <v>0</v>
      </c>
      <c r="AE5436" s="26">
        <v>0</v>
      </c>
    </row>
    <row r="5437" spans="1:31" x14ac:dyDescent="0.3">
      <c r="A5437">
        <v>2774613</v>
      </c>
      <c r="B5437">
        <v>1</v>
      </c>
      <c r="C5437" t="s">
        <v>80</v>
      </c>
      <c r="D5437" t="s">
        <v>105</v>
      </c>
      <c r="E5437" t="s">
        <v>175</v>
      </c>
      <c r="F5437" t="s">
        <v>14940</v>
      </c>
      <c r="G5437" t="s">
        <v>159</v>
      </c>
      <c r="H5437" t="s">
        <v>149</v>
      </c>
      <c r="I5437" t="s">
        <v>136</v>
      </c>
      <c r="J5437" t="s">
        <v>137</v>
      </c>
      <c r="K5437" t="s">
        <v>138</v>
      </c>
      <c r="L5437" t="s">
        <v>15085</v>
      </c>
      <c r="M5437" t="s">
        <v>15086</v>
      </c>
      <c r="N5437" s="26">
        <v>0.69055555499999999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1</v>
      </c>
      <c r="V5437">
        <v>0</v>
      </c>
      <c r="W5437" s="26">
        <v>0</v>
      </c>
      <c r="X5437" s="26">
        <v>0</v>
      </c>
      <c r="Y5437" s="26">
        <v>0</v>
      </c>
      <c r="Z5437" s="26">
        <v>0</v>
      </c>
      <c r="AA5437" s="26">
        <v>0</v>
      </c>
      <c r="AB5437" s="26">
        <v>0</v>
      </c>
      <c r="AC5437" s="26">
        <v>8.4633068740942932</v>
      </c>
      <c r="AD5437" s="26">
        <v>0</v>
      </c>
      <c r="AE5437" s="26">
        <v>8.4633068740942932</v>
      </c>
    </row>
    <row r="5438" spans="1:31" x14ac:dyDescent="0.3">
      <c r="A5438">
        <v>2773926</v>
      </c>
      <c r="B5438">
        <v>1</v>
      </c>
      <c r="C5438" t="s">
        <v>80</v>
      </c>
      <c r="D5438" t="s">
        <v>103</v>
      </c>
      <c r="E5438" t="s">
        <v>175</v>
      </c>
      <c r="F5438" t="s">
        <v>10807</v>
      </c>
      <c r="G5438" t="s">
        <v>159</v>
      </c>
      <c r="H5438" t="s">
        <v>149</v>
      </c>
      <c r="I5438" t="s">
        <v>136</v>
      </c>
      <c r="J5438" t="s">
        <v>137</v>
      </c>
      <c r="K5438" t="s">
        <v>138</v>
      </c>
      <c r="L5438" t="s">
        <v>15087</v>
      </c>
      <c r="M5438" t="s">
        <v>15088</v>
      </c>
      <c r="N5438" s="26">
        <v>9.7222221999999997E-2</v>
      </c>
      <c r="O5438">
        <v>3</v>
      </c>
      <c r="P5438">
        <v>474</v>
      </c>
      <c r="Q5438">
        <v>124</v>
      </c>
      <c r="R5438">
        <v>21</v>
      </c>
      <c r="S5438">
        <v>34</v>
      </c>
      <c r="T5438">
        <v>37</v>
      </c>
      <c r="U5438">
        <v>1</v>
      </c>
      <c r="V5438">
        <v>0</v>
      </c>
      <c r="W5438" s="26">
        <v>0.11274219252142778</v>
      </c>
      <c r="X5438" s="26">
        <v>9.2443123586840557</v>
      </c>
      <c r="Y5438" s="26">
        <v>14.552261336078814</v>
      </c>
      <c r="Z5438" s="26">
        <v>0.1736710622472</v>
      </c>
      <c r="AA5438" s="26">
        <v>11.309591198682353</v>
      </c>
      <c r="AB5438" s="26">
        <v>2.5654457835763562</v>
      </c>
      <c r="AC5438" s="26">
        <v>27.067846560473949</v>
      </c>
      <c r="AD5438" s="26">
        <v>0</v>
      </c>
      <c r="AE5438" s="26">
        <v>65.025870492264161</v>
      </c>
    </row>
    <row r="5439" spans="1:31" x14ac:dyDescent="0.3">
      <c r="A5439">
        <v>2774258</v>
      </c>
      <c r="B5439">
        <v>1</v>
      </c>
      <c r="C5439" t="s">
        <v>80</v>
      </c>
      <c r="D5439" t="s">
        <v>103</v>
      </c>
      <c r="E5439" t="s">
        <v>175</v>
      </c>
      <c r="F5439" t="s">
        <v>6589</v>
      </c>
      <c r="G5439" t="s">
        <v>159</v>
      </c>
      <c r="H5439" t="s">
        <v>149</v>
      </c>
      <c r="I5439" t="s">
        <v>136</v>
      </c>
      <c r="J5439" t="s">
        <v>137</v>
      </c>
      <c r="K5439" t="s">
        <v>138</v>
      </c>
      <c r="L5439" t="s">
        <v>15089</v>
      </c>
      <c r="M5439" t="s">
        <v>15090</v>
      </c>
      <c r="N5439" s="26">
        <v>4.5319444439999996</v>
      </c>
      <c r="O5439">
        <v>0</v>
      </c>
      <c r="P5439">
        <v>9</v>
      </c>
      <c r="Q5439">
        <v>42</v>
      </c>
      <c r="R5439">
        <v>88</v>
      </c>
      <c r="S5439">
        <v>17</v>
      </c>
      <c r="T5439">
        <v>24</v>
      </c>
      <c r="U5439">
        <v>5</v>
      </c>
      <c r="V5439">
        <v>0</v>
      </c>
      <c r="W5439" s="26">
        <v>0</v>
      </c>
      <c r="X5439" s="26">
        <v>7.0511572959640931</v>
      </c>
      <c r="Y5439" s="26">
        <v>139.92407996894434</v>
      </c>
      <c r="Z5439" s="26">
        <v>51.006489981562979</v>
      </c>
      <c r="AA5439" s="26">
        <v>788.86665116044753</v>
      </c>
      <c r="AB5439" s="26">
        <v>242.76843133272757</v>
      </c>
      <c r="AC5439" s="26">
        <v>1990.1122773130396</v>
      </c>
      <c r="AD5439" s="26">
        <v>0</v>
      </c>
      <c r="AE5439" s="26">
        <v>3219.7290870526863</v>
      </c>
    </row>
    <row r="5440" spans="1:31" x14ac:dyDescent="0.3">
      <c r="A5440">
        <v>2773823</v>
      </c>
      <c r="B5440">
        <v>1</v>
      </c>
      <c r="C5440" t="s">
        <v>81</v>
      </c>
      <c r="D5440" t="s">
        <v>127</v>
      </c>
      <c r="E5440" t="s">
        <v>146</v>
      </c>
      <c r="F5440" t="s">
        <v>15091</v>
      </c>
      <c r="G5440" t="s">
        <v>148</v>
      </c>
      <c r="H5440" t="s">
        <v>149</v>
      </c>
      <c r="I5440" t="s">
        <v>136</v>
      </c>
      <c r="J5440" t="s">
        <v>137</v>
      </c>
      <c r="K5440" t="s">
        <v>138</v>
      </c>
      <c r="L5440" t="s">
        <v>15092</v>
      </c>
      <c r="M5440" t="s">
        <v>14840</v>
      </c>
      <c r="N5440" s="26">
        <v>7.0461111110000001</v>
      </c>
      <c r="O5440">
        <v>1</v>
      </c>
      <c r="P5440">
        <v>0</v>
      </c>
      <c r="Q5440">
        <v>14</v>
      </c>
      <c r="R5440">
        <v>0</v>
      </c>
      <c r="S5440">
        <v>1</v>
      </c>
      <c r="T5440">
        <v>0</v>
      </c>
      <c r="U5440">
        <v>0</v>
      </c>
      <c r="V5440">
        <v>0</v>
      </c>
      <c r="W5440" s="26">
        <v>0</v>
      </c>
      <c r="X5440" s="26">
        <v>0</v>
      </c>
      <c r="Y5440" s="26">
        <v>0</v>
      </c>
      <c r="Z5440" s="26">
        <v>0</v>
      </c>
      <c r="AA5440" s="26">
        <v>0</v>
      </c>
      <c r="AB5440" s="26">
        <v>0</v>
      </c>
      <c r="AC5440" s="26">
        <v>0</v>
      </c>
      <c r="AD5440" s="26">
        <v>0</v>
      </c>
      <c r="AE5440" s="26">
        <v>0</v>
      </c>
    </row>
    <row r="5441" spans="1:31" x14ac:dyDescent="0.3">
      <c r="A5441">
        <v>2773972</v>
      </c>
      <c r="B5441">
        <v>1</v>
      </c>
      <c r="C5441" t="s">
        <v>80</v>
      </c>
      <c r="D5441" t="s">
        <v>88</v>
      </c>
      <c r="E5441" t="s">
        <v>170</v>
      </c>
      <c r="F5441" t="s">
        <v>15093</v>
      </c>
      <c r="G5441" t="s">
        <v>628</v>
      </c>
      <c r="H5441" t="s">
        <v>135</v>
      </c>
      <c r="I5441" t="s">
        <v>136</v>
      </c>
      <c r="J5441" t="s">
        <v>137</v>
      </c>
      <c r="K5441" t="s">
        <v>187</v>
      </c>
      <c r="L5441" t="s">
        <v>15094</v>
      </c>
      <c r="M5441" t="s">
        <v>15095</v>
      </c>
      <c r="N5441" s="26">
        <v>0.49361111099999999</v>
      </c>
      <c r="O5441">
        <v>0</v>
      </c>
      <c r="P5441">
        <v>41</v>
      </c>
      <c r="Q5441">
        <v>0</v>
      </c>
      <c r="R5441">
        <v>0</v>
      </c>
      <c r="S5441">
        <v>0</v>
      </c>
      <c r="T5441">
        <v>9</v>
      </c>
      <c r="U5441">
        <v>0</v>
      </c>
      <c r="V5441">
        <v>0</v>
      </c>
      <c r="W5441" s="26">
        <v>0</v>
      </c>
      <c r="X5441" s="26">
        <v>2.7173332214695729</v>
      </c>
      <c r="Y5441" s="26">
        <v>0</v>
      </c>
      <c r="Z5441" s="26">
        <v>0</v>
      </c>
      <c r="AA5441" s="26">
        <v>0</v>
      </c>
      <c r="AB5441" s="26">
        <v>1.9302845004037748</v>
      </c>
      <c r="AC5441" s="26">
        <v>0</v>
      </c>
      <c r="AD5441" s="26">
        <v>0</v>
      </c>
      <c r="AE5441" s="26">
        <v>4.6476177218733472</v>
      </c>
    </row>
    <row r="5442" spans="1:31" x14ac:dyDescent="0.3">
      <c r="A5442">
        <v>2773869</v>
      </c>
      <c r="B5442">
        <v>1</v>
      </c>
      <c r="C5442" t="s">
        <v>80</v>
      </c>
      <c r="D5442" t="s">
        <v>100</v>
      </c>
      <c r="E5442" t="s">
        <v>170</v>
      </c>
      <c r="F5442" t="s">
        <v>15096</v>
      </c>
      <c r="G5442" t="s">
        <v>186</v>
      </c>
      <c r="H5442" t="s">
        <v>135</v>
      </c>
      <c r="I5442" t="s">
        <v>136</v>
      </c>
      <c r="J5442" t="s">
        <v>137</v>
      </c>
      <c r="K5442" t="s">
        <v>187</v>
      </c>
      <c r="L5442" t="s">
        <v>15097</v>
      </c>
      <c r="M5442" t="s">
        <v>15098</v>
      </c>
      <c r="N5442" s="26">
        <v>3.3933333330000002</v>
      </c>
      <c r="O5442">
        <v>0</v>
      </c>
      <c r="P5442">
        <v>22</v>
      </c>
      <c r="Q5442">
        <v>0</v>
      </c>
      <c r="R5442">
        <v>2</v>
      </c>
      <c r="S5442">
        <v>0</v>
      </c>
      <c r="T5442">
        <v>1</v>
      </c>
      <c r="U5442">
        <v>0</v>
      </c>
      <c r="V5442">
        <v>0</v>
      </c>
      <c r="W5442" s="26">
        <v>0</v>
      </c>
      <c r="X5442" s="26">
        <v>16.33807213248112</v>
      </c>
      <c r="Y5442" s="26">
        <v>0</v>
      </c>
      <c r="Z5442" s="26">
        <v>0.848711914980395</v>
      </c>
      <c r="AA5442" s="26">
        <v>0</v>
      </c>
      <c r="AB5442" s="26">
        <v>1.2072844088610517</v>
      </c>
      <c r="AC5442" s="26">
        <v>0</v>
      </c>
      <c r="AD5442" s="26">
        <v>0</v>
      </c>
      <c r="AE5442" s="26">
        <v>18.394068456322568</v>
      </c>
    </row>
    <row r="5443" spans="1:31" x14ac:dyDescent="0.3">
      <c r="A5443">
        <v>2774264</v>
      </c>
      <c r="B5443">
        <v>1</v>
      </c>
      <c r="C5443" t="s">
        <v>81</v>
      </c>
      <c r="D5443" t="s">
        <v>118</v>
      </c>
      <c r="E5443" t="s">
        <v>170</v>
      </c>
      <c r="F5443" t="s">
        <v>12993</v>
      </c>
      <c r="G5443" t="s">
        <v>143</v>
      </c>
      <c r="H5443" t="s">
        <v>135</v>
      </c>
      <c r="I5443" t="s">
        <v>136</v>
      </c>
      <c r="J5443" t="s">
        <v>137</v>
      </c>
      <c r="K5443" t="s">
        <v>138</v>
      </c>
      <c r="L5443" t="s">
        <v>15099</v>
      </c>
      <c r="M5443" t="s">
        <v>15100</v>
      </c>
      <c r="N5443" s="26">
        <v>0.63777777700000005</v>
      </c>
      <c r="O5443">
        <v>0</v>
      </c>
      <c r="P5443">
        <v>89</v>
      </c>
      <c r="Q5443">
        <v>0</v>
      </c>
      <c r="R5443">
        <v>3</v>
      </c>
      <c r="S5443">
        <v>0</v>
      </c>
      <c r="T5443">
        <v>21</v>
      </c>
      <c r="U5443">
        <v>0</v>
      </c>
      <c r="V5443">
        <v>0</v>
      </c>
      <c r="W5443" s="26">
        <v>0</v>
      </c>
      <c r="X5443" s="26">
        <v>14.502155277004688</v>
      </c>
      <c r="Y5443" s="26">
        <v>0</v>
      </c>
      <c r="Z5443" s="26">
        <v>0</v>
      </c>
      <c r="AA5443" s="26">
        <v>0</v>
      </c>
      <c r="AB5443" s="26">
        <v>7.4527261103597775</v>
      </c>
      <c r="AC5443" s="26">
        <v>0</v>
      </c>
      <c r="AD5443" s="26">
        <v>0</v>
      </c>
      <c r="AE5443" s="26">
        <v>21.954881387364466</v>
      </c>
    </row>
    <row r="5444" spans="1:31" x14ac:dyDescent="0.3">
      <c r="A5444">
        <v>2773723</v>
      </c>
      <c r="B5444">
        <v>1</v>
      </c>
      <c r="C5444" t="s">
        <v>80</v>
      </c>
      <c r="D5444" t="s">
        <v>82</v>
      </c>
      <c r="E5444" t="s">
        <v>166</v>
      </c>
      <c r="F5444" t="s">
        <v>15101</v>
      </c>
      <c r="G5444" t="s">
        <v>425</v>
      </c>
      <c r="H5444" t="s">
        <v>135</v>
      </c>
      <c r="I5444" t="s">
        <v>136</v>
      </c>
      <c r="J5444" t="s">
        <v>137</v>
      </c>
      <c r="K5444" t="s">
        <v>138</v>
      </c>
      <c r="L5444" t="s">
        <v>15102</v>
      </c>
      <c r="M5444" t="s">
        <v>15103</v>
      </c>
      <c r="N5444" s="26">
        <v>2.2947222219999999</v>
      </c>
      <c r="O5444">
        <v>0</v>
      </c>
      <c r="P5444">
        <v>32</v>
      </c>
      <c r="Q5444">
        <v>0</v>
      </c>
      <c r="R5444">
        <v>0</v>
      </c>
      <c r="S5444">
        <v>0</v>
      </c>
      <c r="T5444">
        <v>23</v>
      </c>
      <c r="U5444">
        <v>0</v>
      </c>
      <c r="V5444">
        <v>0</v>
      </c>
      <c r="W5444" s="26">
        <v>0</v>
      </c>
      <c r="X5444" s="26">
        <v>12.405121303537623</v>
      </c>
      <c r="Y5444" s="26">
        <v>0</v>
      </c>
      <c r="Z5444" s="26">
        <v>0</v>
      </c>
      <c r="AA5444" s="26">
        <v>0</v>
      </c>
      <c r="AB5444" s="26">
        <v>125.01247120283664</v>
      </c>
      <c r="AC5444" s="26">
        <v>0</v>
      </c>
      <c r="AD5444" s="26">
        <v>0</v>
      </c>
      <c r="AE5444" s="26">
        <v>137.41759250637426</v>
      </c>
    </row>
    <row r="5445" spans="1:31" x14ac:dyDescent="0.3">
      <c r="A5445">
        <v>2773826</v>
      </c>
      <c r="B5445">
        <v>1</v>
      </c>
      <c r="C5445" t="s">
        <v>80</v>
      </c>
      <c r="D5445" t="s">
        <v>96</v>
      </c>
      <c r="E5445" t="s">
        <v>157</v>
      </c>
      <c r="F5445" t="s">
        <v>7853</v>
      </c>
      <c r="G5445" t="s">
        <v>186</v>
      </c>
      <c r="H5445" t="s">
        <v>149</v>
      </c>
      <c r="I5445" t="s">
        <v>136</v>
      </c>
      <c r="J5445" t="s">
        <v>137</v>
      </c>
      <c r="K5445" t="s">
        <v>187</v>
      </c>
      <c r="L5445" t="s">
        <v>15104</v>
      </c>
      <c r="M5445" t="s">
        <v>15105</v>
      </c>
      <c r="N5445" s="26">
        <v>8.1425000000000001</v>
      </c>
      <c r="O5445">
        <v>6</v>
      </c>
      <c r="P5445">
        <v>1160</v>
      </c>
      <c r="Q5445">
        <v>8</v>
      </c>
      <c r="R5445">
        <v>54</v>
      </c>
      <c r="S5445">
        <v>12</v>
      </c>
      <c r="T5445">
        <v>35</v>
      </c>
      <c r="U5445">
        <v>0</v>
      </c>
      <c r="V5445">
        <v>1</v>
      </c>
      <c r="W5445" s="26">
        <v>138.28716972762186</v>
      </c>
      <c r="X5445" s="26">
        <v>698.36202222541192</v>
      </c>
      <c r="Y5445" s="26">
        <v>124.12495966324977</v>
      </c>
      <c r="Z5445" s="26">
        <v>27.755558411636152</v>
      </c>
      <c r="AA5445" s="26">
        <v>202.70747814553818</v>
      </c>
      <c r="AB5445" s="26">
        <v>113.21677433411234</v>
      </c>
      <c r="AC5445" s="26">
        <v>0</v>
      </c>
      <c r="AD5445" s="26">
        <v>0</v>
      </c>
      <c r="AE5445" s="26">
        <v>1304.4539625075704</v>
      </c>
    </row>
    <row r="5446" spans="1:31" x14ac:dyDescent="0.3">
      <c r="A5446">
        <v>2774158</v>
      </c>
      <c r="B5446">
        <v>1</v>
      </c>
      <c r="C5446" t="s">
        <v>81</v>
      </c>
      <c r="D5446" t="s">
        <v>115</v>
      </c>
      <c r="E5446" t="s">
        <v>132</v>
      </c>
      <c r="F5446" t="s">
        <v>15106</v>
      </c>
      <c r="G5446" t="s">
        <v>287</v>
      </c>
      <c r="H5446" t="s">
        <v>135</v>
      </c>
      <c r="I5446" t="s">
        <v>136</v>
      </c>
      <c r="J5446" t="s">
        <v>3</v>
      </c>
      <c r="K5446" t="s">
        <v>138</v>
      </c>
      <c r="L5446" t="s">
        <v>15107</v>
      </c>
      <c r="M5446" t="s">
        <v>15108</v>
      </c>
      <c r="N5446" s="26">
        <v>0.28166666600000001</v>
      </c>
      <c r="O5446">
        <v>0</v>
      </c>
      <c r="P5446">
        <v>2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 s="26">
        <v>0</v>
      </c>
      <c r="X5446" s="26">
        <v>8.6826695711602189E-2</v>
      </c>
      <c r="Y5446" s="26">
        <v>0</v>
      </c>
      <c r="Z5446" s="26">
        <v>0</v>
      </c>
      <c r="AA5446" s="26">
        <v>0</v>
      </c>
      <c r="AB5446" s="26">
        <v>0</v>
      </c>
      <c r="AC5446" s="26">
        <v>0</v>
      </c>
      <c r="AD5446" s="26">
        <v>0</v>
      </c>
      <c r="AE5446" s="26">
        <v>8.6826695711602189E-2</v>
      </c>
    </row>
    <row r="5447" spans="1:31" x14ac:dyDescent="0.3">
      <c r="A5447">
        <v>2773660</v>
      </c>
      <c r="B5447">
        <v>1</v>
      </c>
      <c r="C5447" t="s">
        <v>81</v>
      </c>
      <c r="D5447" t="s">
        <v>113</v>
      </c>
      <c r="E5447" t="s">
        <v>132</v>
      </c>
      <c r="F5447" t="s">
        <v>15109</v>
      </c>
      <c r="G5447" t="s">
        <v>134</v>
      </c>
      <c r="H5447" t="s">
        <v>135</v>
      </c>
      <c r="I5447" t="s">
        <v>136</v>
      </c>
      <c r="J5447" t="s">
        <v>137</v>
      </c>
      <c r="K5447" t="s">
        <v>138</v>
      </c>
      <c r="L5447" t="s">
        <v>14871</v>
      </c>
      <c r="M5447" t="s">
        <v>15110</v>
      </c>
      <c r="N5447" s="26">
        <v>4.5786111109999998</v>
      </c>
      <c r="O5447">
        <v>0</v>
      </c>
      <c r="P5447">
        <v>2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 s="26">
        <v>0</v>
      </c>
      <c r="X5447" s="26">
        <v>1.4396101819319336</v>
      </c>
      <c r="Y5447" s="26">
        <v>0</v>
      </c>
      <c r="Z5447" s="26">
        <v>0</v>
      </c>
      <c r="AA5447" s="26">
        <v>0</v>
      </c>
      <c r="AB5447" s="26">
        <v>0</v>
      </c>
      <c r="AC5447" s="26">
        <v>0</v>
      </c>
      <c r="AD5447" s="26">
        <v>0</v>
      </c>
      <c r="AE5447" s="26">
        <v>1.4396101819319336</v>
      </c>
    </row>
    <row r="5448" spans="1:31" x14ac:dyDescent="0.3">
      <c r="A5448">
        <v>2775512</v>
      </c>
      <c r="B5448">
        <v>1</v>
      </c>
      <c r="C5448" t="s">
        <v>80</v>
      </c>
      <c r="D5448" t="s">
        <v>97</v>
      </c>
      <c r="E5448" t="s">
        <v>146</v>
      </c>
      <c r="F5448" t="s">
        <v>15111</v>
      </c>
      <c r="G5448" t="s">
        <v>143</v>
      </c>
      <c r="H5448" t="s">
        <v>149</v>
      </c>
      <c r="I5448" t="s">
        <v>136</v>
      </c>
      <c r="J5448" t="s">
        <v>137</v>
      </c>
      <c r="K5448" t="s">
        <v>138</v>
      </c>
      <c r="L5448" t="s">
        <v>15112</v>
      </c>
      <c r="M5448" t="s">
        <v>15113</v>
      </c>
      <c r="N5448" s="26">
        <v>0.70166666600000005</v>
      </c>
      <c r="O5448">
        <v>0</v>
      </c>
      <c r="P5448">
        <v>26</v>
      </c>
      <c r="Q5448">
        <v>0</v>
      </c>
      <c r="R5448">
        <v>0</v>
      </c>
      <c r="S5448">
        <v>0</v>
      </c>
      <c r="T5448">
        <v>1</v>
      </c>
      <c r="U5448">
        <v>0</v>
      </c>
      <c r="V5448">
        <v>0</v>
      </c>
      <c r="W5448" s="26">
        <v>0</v>
      </c>
      <c r="X5448" s="26">
        <v>6.5392171043981788</v>
      </c>
      <c r="Y5448" s="26">
        <v>0</v>
      </c>
      <c r="Z5448" s="26">
        <v>0</v>
      </c>
      <c r="AA5448" s="26">
        <v>0</v>
      </c>
      <c r="AB5448" s="26">
        <v>0</v>
      </c>
      <c r="AC5448" s="26">
        <v>0</v>
      </c>
      <c r="AD5448" s="26">
        <v>0</v>
      </c>
      <c r="AE5448" s="26">
        <v>6.5392171043981788</v>
      </c>
    </row>
    <row r="5449" spans="1:31" x14ac:dyDescent="0.3">
      <c r="A5449">
        <v>2773803</v>
      </c>
      <c r="B5449">
        <v>1</v>
      </c>
      <c r="C5449" t="s">
        <v>81</v>
      </c>
      <c r="D5449" t="s">
        <v>121</v>
      </c>
      <c r="E5449" t="s">
        <v>152</v>
      </c>
      <c r="F5449" t="s">
        <v>6806</v>
      </c>
      <c r="G5449" t="s">
        <v>159</v>
      </c>
      <c r="H5449" t="s">
        <v>149</v>
      </c>
      <c r="I5449" t="s">
        <v>136</v>
      </c>
      <c r="J5449" t="s">
        <v>137</v>
      </c>
      <c r="K5449" t="s">
        <v>138</v>
      </c>
      <c r="L5449" t="s">
        <v>15114</v>
      </c>
      <c r="M5449" t="s">
        <v>15115</v>
      </c>
      <c r="N5449" s="26">
        <v>0.397777777</v>
      </c>
      <c r="O5449">
        <v>2</v>
      </c>
      <c r="P5449">
        <v>524</v>
      </c>
      <c r="Q5449">
        <v>1</v>
      </c>
      <c r="R5449">
        <v>44</v>
      </c>
      <c r="S5449">
        <v>1</v>
      </c>
      <c r="T5449">
        <v>13</v>
      </c>
      <c r="U5449">
        <v>0</v>
      </c>
      <c r="V5449">
        <v>0</v>
      </c>
      <c r="W5449" s="26">
        <v>0.18602243463444446</v>
      </c>
      <c r="X5449" s="26">
        <v>11.392586828192028</v>
      </c>
      <c r="Y5449" s="26">
        <v>1.385221752438784</v>
      </c>
      <c r="Z5449" s="26">
        <v>0.31190853773104948</v>
      </c>
      <c r="AA5449" s="26">
        <v>2.7574904231635347</v>
      </c>
      <c r="AB5449" s="26">
        <v>2.2213271336574683</v>
      </c>
      <c r="AC5449" s="26">
        <v>0</v>
      </c>
      <c r="AD5449" s="26">
        <v>0</v>
      </c>
      <c r="AE5449" s="26">
        <v>18.254557109817309</v>
      </c>
    </row>
    <row r="5450" spans="1:31" x14ac:dyDescent="0.3">
      <c r="A5450">
        <v>2773640</v>
      </c>
      <c r="B5450">
        <v>1</v>
      </c>
      <c r="C5450" t="s">
        <v>80</v>
      </c>
      <c r="D5450" t="s">
        <v>100</v>
      </c>
      <c r="E5450" t="s">
        <v>152</v>
      </c>
      <c r="F5450" t="s">
        <v>1973</v>
      </c>
      <c r="G5450" t="s">
        <v>159</v>
      </c>
      <c r="H5450" t="s">
        <v>149</v>
      </c>
      <c r="I5450" t="s">
        <v>136</v>
      </c>
      <c r="J5450" t="s">
        <v>137</v>
      </c>
      <c r="K5450" t="s">
        <v>138</v>
      </c>
      <c r="L5450" t="s">
        <v>15116</v>
      </c>
      <c r="M5450" t="s">
        <v>15117</v>
      </c>
      <c r="N5450" s="26">
        <v>0.43055555499999998</v>
      </c>
      <c r="O5450">
        <v>0</v>
      </c>
      <c r="P5450">
        <v>713</v>
      </c>
      <c r="Q5450">
        <v>2</v>
      </c>
      <c r="R5450">
        <v>78</v>
      </c>
      <c r="S5450">
        <v>1</v>
      </c>
      <c r="T5450">
        <v>77</v>
      </c>
      <c r="U5450">
        <v>0</v>
      </c>
      <c r="V5450">
        <v>0</v>
      </c>
      <c r="W5450" s="26">
        <v>0</v>
      </c>
      <c r="X5450" s="26">
        <v>81.488389010439533</v>
      </c>
      <c r="Y5450" s="26">
        <v>0.79544922069205559</v>
      </c>
      <c r="Z5450" s="26">
        <v>1.5335253911619322</v>
      </c>
      <c r="AA5450" s="26">
        <v>0.65525944908333333</v>
      </c>
      <c r="AB5450" s="26">
        <v>18.747319486247267</v>
      </c>
      <c r="AC5450" s="26">
        <v>0</v>
      </c>
      <c r="AD5450" s="26">
        <v>0</v>
      </c>
      <c r="AE5450" s="26">
        <v>103.21994255762411</v>
      </c>
    </row>
    <row r="5451" spans="1:31" x14ac:dyDescent="0.3">
      <c r="A5451">
        <v>2774201</v>
      </c>
      <c r="B5451">
        <v>1</v>
      </c>
      <c r="C5451" t="s">
        <v>80</v>
      </c>
      <c r="D5451" t="s">
        <v>93</v>
      </c>
      <c r="E5451" t="s">
        <v>157</v>
      </c>
      <c r="F5451" t="s">
        <v>15118</v>
      </c>
      <c r="G5451" t="s">
        <v>159</v>
      </c>
      <c r="H5451" t="s">
        <v>149</v>
      </c>
      <c r="I5451" t="s">
        <v>136</v>
      </c>
      <c r="J5451" t="s">
        <v>137</v>
      </c>
      <c r="K5451" t="s">
        <v>138</v>
      </c>
      <c r="L5451" t="s">
        <v>15119</v>
      </c>
      <c r="M5451" t="s">
        <v>15120</v>
      </c>
      <c r="N5451" s="26">
        <v>1.6675</v>
      </c>
      <c r="O5451">
        <v>0</v>
      </c>
      <c r="P5451">
        <v>204</v>
      </c>
      <c r="Q5451">
        <v>0</v>
      </c>
      <c r="R5451">
        <v>45</v>
      </c>
      <c r="S5451">
        <v>0</v>
      </c>
      <c r="T5451">
        <v>30</v>
      </c>
      <c r="U5451">
        <v>0</v>
      </c>
      <c r="V5451">
        <v>0</v>
      </c>
      <c r="W5451" s="26">
        <v>0</v>
      </c>
      <c r="X5451" s="26">
        <v>6.088228596356668</v>
      </c>
      <c r="Y5451" s="26">
        <v>0</v>
      </c>
      <c r="Z5451" s="26">
        <v>1.3899172947911111</v>
      </c>
      <c r="AA5451" s="26">
        <v>0</v>
      </c>
      <c r="AB5451" s="26">
        <v>12.953355224183216</v>
      </c>
      <c r="AC5451" s="26">
        <v>0</v>
      </c>
      <c r="AD5451" s="26">
        <v>0</v>
      </c>
      <c r="AE5451" s="26">
        <v>20.431501115330995</v>
      </c>
    </row>
    <row r="5452" spans="1:31" x14ac:dyDescent="0.3">
      <c r="A5452">
        <v>2773783</v>
      </c>
      <c r="B5452">
        <v>1</v>
      </c>
      <c r="C5452" t="s">
        <v>80</v>
      </c>
      <c r="D5452" t="s">
        <v>83</v>
      </c>
      <c r="E5452" t="s">
        <v>132</v>
      </c>
      <c r="F5452" t="s">
        <v>12567</v>
      </c>
      <c r="G5452" t="s">
        <v>307</v>
      </c>
      <c r="H5452" t="s">
        <v>135</v>
      </c>
      <c r="I5452" t="s">
        <v>136</v>
      </c>
      <c r="J5452" t="s">
        <v>137</v>
      </c>
      <c r="K5452" t="s">
        <v>138</v>
      </c>
      <c r="L5452" t="s">
        <v>15121</v>
      </c>
      <c r="M5452" t="s">
        <v>15122</v>
      </c>
      <c r="N5452" s="26">
        <v>0.73333333300000003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1</v>
      </c>
      <c r="U5452">
        <v>0</v>
      </c>
      <c r="V5452">
        <v>0</v>
      </c>
      <c r="W5452" s="26">
        <v>0</v>
      </c>
      <c r="X5452" s="26">
        <v>0</v>
      </c>
      <c r="Y5452" s="26">
        <v>0</v>
      </c>
      <c r="Z5452" s="26">
        <v>0</v>
      </c>
      <c r="AA5452" s="26">
        <v>0</v>
      </c>
      <c r="AB5452" s="26">
        <v>3.340605928698452</v>
      </c>
      <c r="AC5452" s="26">
        <v>0</v>
      </c>
      <c r="AD5452" s="26">
        <v>0</v>
      </c>
      <c r="AE5452" s="26">
        <v>3.340605928698452</v>
      </c>
    </row>
    <row r="5453" spans="1:31" x14ac:dyDescent="0.3">
      <c r="A5453">
        <v>2774424</v>
      </c>
      <c r="B5453">
        <v>1</v>
      </c>
      <c r="C5453" t="s">
        <v>80</v>
      </c>
      <c r="D5453" t="s">
        <v>104</v>
      </c>
      <c r="E5453" t="s">
        <v>170</v>
      </c>
      <c r="F5453" t="s">
        <v>15123</v>
      </c>
      <c r="G5453" t="s">
        <v>204</v>
      </c>
      <c r="H5453" t="s">
        <v>135</v>
      </c>
      <c r="I5453" t="s">
        <v>136</v>
      </c>
      <c r="J5453" t="s">
        <v>137</v>
      </c>
      <c r="K5453" t="s">
        <v>138</v>
      </c>
      <c r="L5453" t="s">
        <v>15124</v>
      </c>
      <c r="M5453" t="s">
        <v>15125</v>
      </c>
      <c r="N5453" s="26">
        <v>3.1916666660000002</v>
      </c>
      <c r="O5453">
        <v>0</v>
      </c>
      <c r="P5453">
        <v>23</v>
      </c>
      <c r="Q5453">
        <v>0</v>
      </c>
      <c r="R5453">
        <v>0</v>
      </c>
      <c r="S5453">
        <v>0</v>
      </c>
      <c r="T5453">
        <v>2</v>
      </c>
      <c r="U5453">
        <v>0</v>
      </c>
      <c r="V5453">
        <v>0</v>
      </c>
      <c r="W5453" s="26">
        <v>0</v>
      </c>
      <c r="X5453" s="26">
        <v>19.718890989140451</v>
      </c>
      <c r="Y5453" s="26">
        <v>0</v>
      </c>
      <c r="Z5453" s="26">
        <v>0</v>
      </c>
      <c r="AA5453" s="26">
        <v>0</v>
      </c>
      <c r="AB5453" s="26">
        <v>0.84031482545417568</v>
      </c>
      <c r="AC5453" s="26">
        <v>0</v>
      </c>
      <c r="AD5453" s="26">
        <v>0</v>
      </c>
      <c r="AE5453" s="26">
        <v>20.559205814594627</v>
      </c>
    </row>
    <row r="5454" spans="1:31" x14ac:dyDescent="0.3">
      <c r="A5454">
        <v>2773654</v>
      </c>
      <c r="B5454">
        <v>1</v>
      </c>
      <c r="C5454" t="s">
        <v>80</v>
      </c>
      <c r="D5454" t="s">
        <v>100</v>
      </c>
      <c r="E5454" t="s">
        <v>152</v>
      </c>
      <c r="F5454" t="s">
        <v>1973</v>
      </c>
      <c r="G5454" t="s">
        <v>159</v>
      </c>
      <c r="H5454" t="s">
        <v>149</v>
      </c>
      <c r="I5454" t="s">
        <v>136</v>
      </c>
      <c r="J5454" t="s">
        <v>137</v>
      </c>
      <c r="K5454" t="s">
        <v>138</v>
      </c>
      <c r="L5454" t="s">
        <v>15126</v>
      </c>
      <c r="M5454" t="s">
        <v>15127</v>
      </c>
      <c r="N5454" s="26">
        <v>0.95472222200000001</v>
      </c>
      <c r="O5454">
        <v>0</v>
      </c>
      <c r="P5454">
        <v>713</v>
      </c>
      <c r="Q5454">
        <v>2</v>
      </c>
      <c r="R5454">
        <v>78</v>
      </c>
      <c r="S5454">
        <v>1</v>
      </c>
      <c r="T5454">
        <v>77</v>
      </c>
      <c r="U5454">
        <v>0</v>
      </c>
      <c r="V5454">
        <v>0</v>
      </c>
      <c r="W5454" s="26">
        <v>0</v>
      </c>
      <c r="X5454" s="26">
        <v>183.14152249596265</v>
      </c>
      <c r="Y5454" s="26">
        <v>1.7322428088295319</v>
      </c>
      <c r="Z5454" s="26">
        <v>3.5813393895477077</v>
      </c>
      <c r="AA5454" s="26">
        <v>1.6352260428491667</v>
      </c>
      <c r="AB5454" s="26">
        <v>49.48069055242113</v>
      </c>
      <c r="AC5454" s="26">
        <v>0</v>
      </c>
      <c r="AD5454" s="26">
        <v>0</v>
      </c>
      <c r="AE5454" s="26">
        <v>239.57102128961017</v>
      </c>
    </row>
    <row r="5455" spans="1:31" x14ac:dyDescent="0.3">
      <c r="A5455">
        <v>2774530</v>
      </c>
      <c r="B5455">
        <v>1</v>
      </c>
      <c r="C5455" t="s">
        <v>80</v>
      </c>
      <c r="D5455" t="s">
        <v>104</v>
      </c>
      <c r="E5455" t="s">
        <v>157</v>
      </c>
      <c r="F5455" t="s">
        <v>15128</v>
      </c>
      <c r="G5455" t="s">
        <v>159</v>
      </c>
      <c r="H5455" t="s">
        <v>149</v>
      </c>
      <c r="I5455" t="s">
        <v>136</v>
      </c>
      <c r="J5455" t="s">
        <v>137</v>
      </c>
      <c r="K5455" t="s">
        <v>138</v>
      </c>
      <c r="L5455" t="s">
        <v>15129</v>
      </c>
      <c r="M5455" t="s">
        <v>15130</v>
      </c>
      <c r="N5455" s="26">
        <v>0.19194444399999999</v>
      </c>
      <c r="O5455">
        <v>10</v>
      </c>
      <c r="P5455">
        <v>0</v>
      </c>
      <c r="Q5455">
        <v>75</v>
      </c>
      <c r="R5455">
        <v>0</v>
      </c>
      <c r="S5455">
        <v>24</v>
      </c>
      <c r="T5455">
        <v>2</v>
      </c>
      <c r="U5455">
        <v>0</v>
      </c>
      <c r="V5455">
        <v>0</v>
      </c>
      <c r="W5455" s="26">
        <v>1.6036105844952284</v>
      </c>
      <c r="X5455" s="26">
        <v>0</v>
      </c>
      <c r="Y5455" s="26">
        <v>25.232956069959862</v>
      </c>
      <c r="Z5455" s="26">
        <v>0</v>
      </c>
      <c r="AA5455" s="26">
        <v>13.986595015265365</v>
      </c>
      <c r="AB5455" s="26">
        <v>1.2781915229202689</v>
      </c>
      <c r="AC5455" s="26">
        <v>0</v>
      </c>
      <c r="AD5455" s="26">
        <v>0</v>
      </c>
      <c r="AE5455" s="26">
        <v>42.101353192640723</v>
      </c>
    </row>
    <row r="5456" spans="1:31" x14ac:dyDescent="0.3">
      <c r="A5456">
        <v>2773703</v>
      </c>
      <c r="B5456">
        <v>1</v>
      </c>
      <c r="C5456" t="s">
        <v>81</v>
      </c>
      <c r="D5456" t="s">
        <v>120</v>
      </c>
      <c r="E5456" t="s">
        <v>146</v>
      </c>
      <c r="F5456" t="s">
        <v>15131</v>
      </c>
      <c r="G5456" t="s">
        <v>248</v>
      </c>
      <c r="H5456" t="s">
        <v>149</v>
      </c>
      <c r="I5456" t="s">
        <v>136</v>
      </c>
      <c r="J5456" t="s">
        <v>137</v>
      </c>
      <c r="K5456" t="s">
        <v>138</v>
      </c>
      <c r="L5456" t="s">
        <v>15132</v>
      </c>
      <c r="M5456" t="s">
        <v>15133</v>
      </c>
      <c r="N5456" s="26">
        <v>3.7036111109999998</v>
      </c>
      <c r="O5456">
        <v>1</v>
      </c>
      <c r="P5456">
        <v>0</v>
      </c>
      <c r="Q5456">
        <v>48</v>
      </c>
      <c r="R5456">
        <v>5</v>
      </c>
      <c r="S5456">
        <v>2</v>
      </c>
      <c r="T5456">
        <v>1</v>
      </c>
      <c r="U5456">
        <v>0</v>
      </c>
      <c r="V5456">
        <v>0</v>
      </c>
      <c r="W5456" s="26">
        <v>0.8293464743233333</v>
      </c>
      <c r="X5456" s="26">
        <v>0</v>
      </c>
      <c r="Y5456" s="26">
        <v>18.938195973562102</v>
      </c>
      <c r="Z5456" s="26">
        <v>0</v>
      </c>
      <c r="AA5456" s="26">
        <v>106.3594447801237</v>
      </c>
      <c r="AB5456" s="26">
        <v>0</v>
      </c>
      <c r="AC5456" s="26">
        <v>0</v>
      </c>
      <c r="AD5456" s="26">
        <v>0</v>
      </c>
      <c r="AE5456" s="26">
        <v>126.12698722800913</v>
      </c>
    </row>
    <row r="5457" spans="1:31" x14ac:dyDescent="0.3">
      <c r="A5457">
        <v>2773889</v>
      </c>
      <c r="B5457">
        <v>1</v>
      </c>
      <c r="C5457" t="s">
        <v>80</v>
      </c>
      <c r="D5457" t="s">
        <v>94</v>
      </c>
      <c r="E5457" t="s">
        <v>157</v>
      </c>
      <c r="F5457" t="s">
        <v>15134</v>
      </c>
      <c r="G5457" t="s">
        <v>159</v>
      </c>
      <c r="H5457" t="s">
        <v>149</v>
      </c>
      <c r="I5457" t="s">
        <v>136</v>
      </c>
      <c r="J5457" t="s">
        <v>137</v>
      </c>
      <c r="K5457" t="s">
        <v>138</v>
      </c>
      <c r="L5457" t="s">
        <v>15135</v>
      </c>
      <c r="M5457" t="s">
        <v>15136</v>
      </c>
      <c r="N5457" s="26">
        <v>0.46083333300000001</v>
      </c>
      <c r="O5457">
        <v>0</v>
      </c>
      <c r="P5457">
        <v>0</v>
      </c>
      <c r="Q5457">
        <v>9</v>
      </c>
      <c r="R5457">
        <v>34</v>
      </c>
      <c r="S5457">
        <v>0</v>
      </c>
      <c r="T5457">
        <v>1</v>
      </c>
      <c r="U5457">
        <v>1</v>
      </c>
      <c r="V5457">
        <v>0</v>
      </c>
      <c r="W5457" s="26">
        <v>0</v>
      </c>
      <c r="X5457" s="26">
        <v>0</v>
      </c>
      <c r="Y5457" s="26">
        <v>0.94919949272119308</v>
      </c>
      <c r="Z5457" s="26">
        <v>0.17946174250666666</v>
      </c>
      <c r="AA5457" s="26">
        <v>0</v>
      </c>
      <c r="AB5457" s="26">
        <v>0</v>
      </c>
      <c r="AC5457" s="26">
        <v>38.522778256288397</v>
      </c>
      <c r="AD5457" s="26">
        <v>0</v>
      </c>
      <c r="AE5457" s="26">
        <v>39.651439491516257</v>
      </c>
    </row>
    <row r="5458" spans="1:31" x14ac:dyDescent="0.3">
      <c r="A5458">
        <v>2774636</v>
      </c>
      <c r="B5458">
        <v>1</v>
      </c>
      <c r="C5458" t="s">
        <v>80</v>
      </c>
      <c r="D5458" t="s">
        <v>103</v>
      </c>
      <c r="E5458" t="s">
        <v>152</v>
      </c>
      <c r="F5458" t="s">
        <v>4687</v>
      </c>
      <c r="G5458" t="s">
        <v>159</v>
      </c>
      <c r="H5458" t="s">
        <v>149</v>
      </c>
      <c r="I5458" t="s">
        <v>566</v>
      </c>
      <c r="J5458" t="s">
        <v>137</v>
      </c>
      <c r="K5458" t="s">
        <v>138</v>
      </c>
      <c r="L5458" t="s">
        <v>15137</v>
      </c>
      <c r="M5458" t="s">
        <v>15138</v>
      </c>
      <c r="N5458" s="26">
        <v>4.1666665999999998E-2</v>
      </c>
      <c r="O5458">
        <v>6</v>
      </c>
      <c r="P5458">
        <v>2104</v>
      </c>
      <c r="Q5458">
        <v>22</v>
      </c>
      <c r="R5458">
        <v>310</v>
      </c>
      <c r="S5458">
        <v>33</v>
      </c>
      <c r="T5458">
        <v>801</v>
      </c>
      <c r="U5458">
        <v>2</v>
      </c>
      <c r="V5458">
        <v>1</v>
      </c>
      <c r="W5458" s="26">
        <v>5.3115404643875E-2</v>
      </c>
      <c r="X5458" s="26">
        <v>12.228954090247704</v>
      </c>
      <c r="Y5458" s="26">
        <v>1.5240625221452253</v>
      </c>
      <c r="Z5458" s="26">
        <v>0.89824523817496671</v>
      </c>
      <c r="AA5458" s="26">
        <v>3.0406076587319983</v>
      </c>
      <c r="AB5458" s="26">
        <v>5.9406122360543918</v>
      </c>
      <c r="AC5458" s="26">
        <v>2.1530987951568958</v>
      </c>
      <c r="AD5458" s="26">
        <v>0</v>
      </c>
      <c r="AE5458" s="26">
        <v>25.83869594515506</v>
      </c>
    </row>
    <row r="5459" spans="1:31" x14ac:dyDescent="0.3">
      <c r="A5459">
        <v>2773597</v>
      </c>
      <c r="B5459">
        <v>1</v>
      </c>
      <c r="C5459" t="s">
        <v>81</v>
      </c>
      <c r="D5459" t="s">
        <v>118</v>
      </c>
      <c r="E5459" t="s">
        <v>152</v>
      </c>
      <c r="F5459" t="s">
        <v>15139</v>
      </c>
      <c r="G5459" t="s">
        <v>159</v>
      </c>
      <c r="H5459" t="s">
        <v>149</v>
      </c>
      <c r="I5459" t="s">
        <v>136</v>
      </c>
      <c r="J5459" t="s">
        <v>137</v>
      </c>
      <c r="K5459" t="s">
        <v>138</v>
      </c>
      <c r="L5459" t="s">
        <v>15140</v>
      </c>
      <c r="M5459" t="s">
        <v>15141</v>
      </c>
      <c r="N5459" s="26">
        <v>8.3333332999999996E-2</v>
      </c>
      <c r="O5459">
        <v>5</v>
      </c>
      <c r="P5459">
        <v>1918</v>
      </c>
      <c r="Q5459">
        <v>47</v>
      </c>
      <c r="R5459">
        <v>82</v>
      </c>
      <c r="S5459">
        <v>3</v>
      </c>
      <c r="T5459">
        <v>142</v>
      </c>
      <c r="U5459">
        <v>0</v>
      </c>
      <c r="V5459">
        <v>0</v>
      </c>
      <c r="W5459" s="26">
        <v>7.4848708333333333E-2</v>
      </c>
      <c r="X5459" s="26">
        <v>7.4710102223586885</v>
      </c>
      <c r="Y5459" s="26">
        <v>0.13232385201616667</v>
      </c>
      <c r="Z5459" s="26">
        <v>0.21625450792890002</v>
      </c>
      <c r="AA5459" s="26">
        <v>0</v>
      </c>
      <c r="AB5459" s="26">
        <v>1.739042919156299</v>
      </c>
      <c r="AC5459" s="26">
        <v>0</v>
      </c>
      <c r="AD5459" s="26">
        <v>0</v>
      </c>
      <c r="AE5459" s="26">
        <v>9.6334802097933867</v>
      </c>
    </row>
    <row r="5460" spans="1:31" x14ac:dyDescent="0.3">
      <c r="A5460">
        <v>2774387</v>
      </c>
      <c r="B5460">
        <v>1</v>
      </c>
      <c r="C5460" t="s">
        <v>81</v>
      </c>
      <c r="D5460" t="s">
        <v>127</v>
      </c>
      <c r="E5460" t="s">
        <v>175</v>
      </c>
      <c r="F5460" t="s">
        <v>15142</v>
      </c>
      <c r="G5460" t="s">
        <v>159</v>
      </c>
      <c r="H5460" t="s">
        <v>149</v>
      </c>
      <c r="I5460" t="s">
        <v>136</v>
      </c>
      <c r="J5460" t="s">
        <v>137</v>
      </c>
      <c r="K5460" t="s">
        <v>138</v>
      </c>
      <c r="L5460" t="s">
        <v>15143</v>
      </c>
      <c r="M5460" t="s">
        <v>15144</v>
      </c>
      <c r="N5460" s="26">
        <v>0.97166666599999996</v>
      </c>
      <c r="O5460">
        <v>12</v>
      </c>
      <c r="P5460">
        <v>178</v>
      </c>
      <c r="Q5460">
        <v>211</v>
      </c>
      <c r="R5460">
        <v>217</v>
      </c>
      <c r="S5460">
        <v>13</v>
      </c>
      <c r="T5460">
        <v>31</v>
      </c>
      <c r="U5460">
        <v>0</v>
      </c>
      <c r="V5460">
        <v>0</v>
      </c>
      <c r="W5460" s="26">
        <v>4.8868756105689082</v>
      </c>
      <c r="X5460" s="26">
        <v>25.542807055010456</v>
      </c>
      <c r="Y5460" s="26">
        <v>4.5579411617150392</v>
      </c>
      <c r="Z5460" s="26">
        <v>25.931540522648934</v>
      </c>
      <c r="AA5460" s="26">
        <v>1648.0868688639373</v>
      </c>
      <c r="AB5460" s="26">
        <v>7.3437133583860481</v>
      </c>
      <c r="AC5460" s="26">
        <v>0</v>
      </c>
      <c r="AD5460" s="26">
        <v>0</v>
      </c>
      <c r="AE5460" s="26">
        <v>1716.3497465722667</v>
      </c>
    </row>
    <row r="5461" spans="1:31" x14ac:dyDescent="0.3">
      <c r="A5461">
        <v>2773766</v>
      </c>
      <c r="B5461">
        <v>1</v>
      </c>
      <c r="C5461" t="s">
        <v>81</v>
      </c>
      <c r="D5461" t="s">
        <v>117</v>
      </c>
      <c r="E5461" t="s">
        <v>170</v>
      </c>
      <c r="F5461" t="s">
        <v>15145</v>
      </c>
      <c r="G5461" t="s">
        <v>204</v>
      </c>
      <c r="H5461" t="s">
        <v>135</v>
      </c>
      <c r="I5461" t="s">
        <v>136</v>
      </c>
      <c r="J5461" t="s">
        <v>137</v>
      </c>
      <c r="K5461" t="s">
        <v>138</v>
      </c>
      <c r="L5461" t="s">
        <v>15146</v>
      </c>
      <c r="M5461" t="s">
        <v>15147</v>
      </c>
      <c r="N5461" s="26">
        <v>1.696111111</v>
      </c>
      <c r="O5461">
        <v>0</v>
      </c>
      <c r="P5461">
        <v>56</v>
      </c>
      <c r="Q5461">
        <v>0</v>
      </c>
      <c r="R5461">
        <v>0</v>
      </c>
      <c r="S5461">
        <v>0</v>
      </c>
      <c r="T5461">
        <v>23</v>
      </c>
      <c r="U5461">
        <v>0</v>
      </c>
      <c r="V5461">
        <v>0</v>
      </c>
      <c r="W5461" s="26">
        <v>0</v>
      </c>
      <c r="X5461" s="26">
        <v>27.473597934878732</v>
      </c>
      <c r="Y5461" s="26">
        <v>0</v>
      </c>
      <c r="Z5461" s="26">
        <v>0</v>
      </c>
      <c r="AA5461" s="26">
        <v>0</v>
      </c>
      <c r="AB5461" s="26">
        <v>24.405137938529041</v>
      </c>
      <c r="AC5461" s="26">
        <v>0</v>
      </c>
      <c r="AD5461" s="26">
        <v>0</v>
      </c>
      <c r="AE5461" s="26">
        <v>51.878735873407777</v>
      </c>
    </row>
    <row r="5462" spans="1:31" x14ac:dyDescent="0.3">
      <c r="A5462">
        <v>2773835</v>
      </c>
      <c r="B5462">
        <v>1</v>
      </c>
      <c r="C5462" t="s">
        <v>80</v>
      </c>
      <c r="D5462" t="s">
        <v>86</v>
      </c>
      <c r="E5462" t="s">
        <v>141</v>
      </c>
      <c r="F5462" t="s">
        <v>15148</v>
      </c>
      <c r="G5462" t="s">
        <v>628</v>
      </c>
      <c r="H5462" t="s">
        <v>135</v>
      </c>
      <c r="I5462" t="s">
        <v>136</v>
      </c>
      <c r="J5462" t="s">
        <v>137</v>
      </c>
      <c r="K5462" t="s">
        <v>187</v>
      </c>
      <c r="L5462" t="s">
        <v>15149</v>
      </c>
      <c r="M5462" t="s">
        <v>15150</v>
      </c>
      <c r="N5462" s="26">
        <v>1.0772222220000001</v>
      </c>
      <c r="O5462">
        <v>0</v>
      </c>
      <c r="P5462">
        <v>519</v>
      </c>
      <c r="Q5462">
        <v>0</v>
      </c>
      <c r="R5462">
        <v>0</v>
      </c>
      <c r="S5462">
        <v>0</v>
      </c>
      <c r="T5462">
        <v>43</v>
      </c>
      <c r="U5462">
        <v>0</v>
      </c>
      <c r="V5462">
        <v>0</v>
      </c>
      <c r="W5462" s="26">
        <v>0</v>
      </c>
      <c r="X5462" s="26">
        <v>133.52349936843686</v>
      </c>
      <c r="Y5462" s="26">
        <v>0</v>
      </c>
      <c r="Z5462" s="26">
        <v>0</v>
      </c>
      <c r="AA5462" s="26">
        <v>0</v>
      </c>
      <c r="AB5462" s="26">
        <v>57.799637663310143</v>
      </c>
      <c r="AC5462" s="26">
        <v>0</v>
      </c>
      <c r="AD5462" s="26">
        <v>0</v>
      </c>
      <c r="AE5462" s="26">
        <v>191.323137031747</v>
      </c>
    </row>
    <row r="5463" spans="1:31" x14ac:dyDescent="0.3">
      <c r="A5463">
        <v>2773812</v>
      </c>
      <c r="B5463">
        <v>1</v>
      </c>
      <c r="C5463" t="s">
        <v>80</v>
      </c>
      <c r="D5463" t="s">
        <v>94</v>
      </c>
      <c r="E5463" t="s">
        <v>157</v>
      </c>
      <c r="F5463" t="s">
        <v>1463</v>
      </c>
      <c r="G5463" t="s">
        <v>159</v>
      </c>
      <c r="H5463" t="s">
        <v>149</v>
      </c>
      <c r="I5463" t="s">
        <v>136</v>
      </c>
      <c r="J5463" t="s">
        <v>137</v>
      </c>
      <c r="K5463" t="s">
        <v>138</v>
      </c>
      <c r="L5463" t="s">
        <v>15151</v>
      </c>
      <c r="M5463" t="s">
        <v>15152</v>
      </c>
      <c r="N5463" s="26">
        <v>0.13972222200000001</v>
      </c>
      <c r="O5463">
        <v>0</v>
      </c>
      <c r="P5463">
        <v>0</v>
      </c>
      <c r="Q5463">
        <v>9</v>
      </c>
      <c r="R5463">
        <v>34</v>
      </c>
      <c r="S5463">
        <v>0</v>
      </c>
      <c r="T5463">
        <v>1</v>
      </c>
      <c r="U5463">
        <v>1</v>
      </c>
      <c r="V5463">
        <v>0</v>
      </c>
      <c r="W5463" s="26">
        <v>0</v>
      </c>
      <c r="X5463" s="26">
        <v>0</v>
      </c>
      <c r="Y5463" s="26">
        <v>0.30328122296580401</v>
      </c>
      <c r="Z5463" s="26">
        <v>5.3277688462222215E-2</v>
      </c>
      <c r="AA5463" s="26">
        <v>0</v>
      </c>
      <c r="AB5463" s="26">
        <v>0</v>
      </c>
      <c r="AC5463" s="26">
        <v>14.334861111488937</v>
      </c>
      <c r="AD5463" s="26">
        <v>0</v>
      </c>
      <c r="AE5463" s="26">
        <v>14.691420022916963</v>
      </c>
    </row>
    <row r="5464" spans="1:31" x14ac:dyDescent="0.3">
      <c r="A5464">
        <v>2773958</v>
      </c>
      <c r="B5464">
        <v>1</v>
      </c>
      <c r="C5464" t="s">
        <v>80</v>
      </c>
      <c r="D5464" t="s">
        <v>91</v>
      </c>
      <c r="E5464" t="s">
        <v>157</v>
      </c>
      <c r="F5464" t="s">
        <v>15153</v>
      </c>
      <c r="G5464" t="s">
        <v>143</v>
      </c>
      <c r="H5464" t="s">
        <v>149</v>
      </c>
      <c r="I5464" t="s">
        <v>136</v>
      </c>
      <c r="J5464" t="s">
        <v>137</v>
      </c>
      <c r="K5464" t="s">
        <v>138</v>
      </c>
      <c r="L5464" t="s">
        <v>15154</v>
      </c>
      <c r="M5464" t="s">
        <v>15155</v>
      </c>
      <c r="N5464" s="26">
        <v>3.5244444439999998</v>
      </c>
      <c r="O5464">
        <v>1</v>
      </c>
      <c r="P5464">
        <v>0</v>
      </c>
      <c r="Q5464">
        <v>52</v>
      </c>
      <c r="R5464">
        <v>19</v>
      </c>
      <c r="S5464">
        <v>34</v>
      </c>
      <c r="T5464">
        <v>8</v>
      </c>
      <c r="U5464">
        <v>1</v>
      </c>
      <c r="V5464">
        <v>0</v>
      </c>
      <c r="W5464" s="26">
        <v>7.1435022763453162</v>
      </c>
      <c r="X5464" s="26">
        <v>0</v>
      </c>
      <c r="Y5464" s="26">
        <v>206.41363658446625</v>
      </c>
      <c r="Z5464" s="26">
        <v>6.1803984821462912</v>
      </c>
      <c r="AA5464" s="26">
        <v>1159.8962564736717</v>
      </c>
      <c r="AB5464" s="26">
        <v>12.796136672759191</v>
      </c>
      <c r="AC5464" s="26">
        <v>5.9196467758725078</v>
      </c>
      <c r="AD5464" s="26">
        <v>0</v>
      </c>
      <c r="AE5464" s="26">
        <v>1398.3495772652614</v>
      </c>
    </row>
    <row r="5465" spans="1:31" x14ac:dyDescent="0.3">
      <c r="A5465">
        <v>2774127</v>
      </c>
      <c r="B5465">
        <v>1</v>
      </c>
      <c r="C5465" t="s">
        <v>80</v>
      </c>
      <c r="D5465" t="s">
        <v>88</v>
      </c>
      <c r="E5465" t="s">
        <v>146</v>
      </c>
      <c r="F5465" t="s">
        <v>15156</v>
      </c>
      <c r="G5465" t="s">
        <v>148</v>
      </c>
      <c r="H5465" t="s">
        <v>149</v>
      </c>
      <c r="I5465" t="s">
        <v>136</v>
      </c>
      <c r="J5465" t="s">
        <v>137</v>
      </c>
      <c r="K5465" t="s">
        <v>138</v>
      </c>
      <c r="L5465" t="s">
        <v>15157</v>
      </c>
      <c r="M5465" t="s">
        <v>15158</v>
      </c>
      <c r="N5465" s="26">
        <v>5.6686111109999997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2</v>
      </c>
      <c r="U5465">
        <v>0</v>
      </c>
      <c r="V5465">
        <v>0</v>
      </c>
      <c r="W5465" s="26">
        <v>0</v>
      </c>
      <c r="X5465" s="26">
        <v>0</v>
      </c>
      <c r="Y5465" s="26">
        <v>0</v>
      </c>
      <c r="Z5465" s="26">
        <v>0</v>
      </c>
      <c r="AA5465" s="26">
        <v>0</v>
      </c>
      <c r="AB5465" s="26">
        <v>7.4787893333863886</v>
      </c>
      <c r="AC5465" s="26">
        <v>0</v>
      </c>
      <c r="AD5465" s="26">
        <v>0</v>
      </c>
      <c r="AE5465" s="26">
        <v>7.4787893333863886</v>
      </c>
    </row>
    <row r="5466" spans="1:31" x14ac:dyDescent="0.3">
      <c r="A5466">
        <v>2774104</v>
      </c>
      <c r="B5466">
        <v>1</v>
      </c>
      <c r="C5466" t="s">
        <v>81</v>
      </c>
      <c r="D5466" t="s">
        <v>118</v>
      </c>
      <c r="E5466" t="s">
        <v>152</v>
      </c>
      <c r="F5466" t="s">
        <v>15159</v>
      </c>
      <c r="G5466" t="s">
        <v>159</v>
      </c>
      <c r="H5466" t="s">
        <v>149</v>
      </c>
      <c r="I5466" t="s">
        <v>136</v>
      </c>
      <c r="J5466" t="s">
        <v>137</v>
      </c>
      <c r="K5466" t="s">
        <v>138</v>
      </c>
      <c r="L5466" t="s">
        <v>15160</v>
      </c>
      <c r="M5466" t="s">
        <v>15161</v>
      </c>
      <c r="N5466" s="26">
        <v>1.558333333</v>
      </c>
      <c r="O5466">
        <v>22</v>
      </c>
      <c r="P5466">
        <v>672</v>
      </c>
      <c r="Q5466">
        <v>263</v>
      </c>
      <c r="R5466">
        <v>353</v>
      </c>
      <c r="S5466">
        <v>28</v>
      </c>
      <c r="T5466">
        <v>71</v>
      </c>
      <c r="U5466">
        <v>1</v>
      </c>
      <c r="V5466">
        <v>0</v>
      </c>
      <c r="W5466" s="26">
        <v>2.7342810996689639</v>
      </c>
      <c r="X5466" s="26">
        <v>26.709495353415114</v>
      </c>
      <c r="Y5466" s="26">
        <v>173.67421643096043</v>
      </c>
      <c r="Z5466" s="26">
        <v>77.97600299347657</v>
      </c>
      <c r="AA5466" s="26">
        <v>170.75122529802175</v>
      </c>
      <c r="AB5466" s="26">
        <v>18.167209418999445</v>
      </c>
      <c r="AC5466" s="26">
        <v>278.92441121548751</v>
      </c>
      <c r="AD5466" s="26">
        <v>0</v>
      </c>
      <c r="AE5466" s="26">
        <v>748.93684181002982</v>
      </c>
    </row>
    <row r="5467" spans="1:31" x14ac:dyDescent="0.3">
      <c r="A5467">
        <v>2773666</v>
      </c>
      <c r="B5467">
        <v>1</v>
      </c>
      <c r="C5467" t="s">
        <v>81</v>
      </c>
      <c r="D5467" t="s">
        <v>119</v>
      </c>
      <c r="E5467" t="s">
        <v>132</v>
      </c>
      <c r="F5467" t="s">
        <v>15162</v>
      </c>
      <c r="G5467" t="s">
        <v>197</v>
      </c>
      <c r="H5467" t="s">
        <v>135</v>
      </c>
      <c r="I5467" t="s">
        <v>136</v>
      </c>
      <c r="J5467" t="s">
        <v>137</v>
      </c>
      <c r="K5467" t="s">
        <v>138</v>
      </c>
      <c r="L5467" t="s">
        <v>15163</v>
      </c>
      <c r="M5467" t="s">
        <v>15164</v>
      </c>
      <c r="N5467" s="26">
        <v>1.0149999999999999</v>
      </c>
      <c r="O5467">
        <v>0</v>
      </c>
      <c r="P5467">
        <v>1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 s="26">
        <v>0</v>
      </c>
      <c r="X5467" s="26">
        <v>0.12167889282132305</v>
      </c>
      <c r="Y5467" s="26">
        <v>0</v>
      </c>
      <c r="Z5467" s="26">
        <v>0</v>
      </c>
      <c r="AA5467" s="26">
        <v>0</v>
      </c>
      <c r="AB5467" s="26">
        <v>0</v>
      </c>
      <c r="AC5467" s="26">
        <v>0</v>
      </c>
      <c r="AD5467" s="26">
        <v>0</v>
      </c>
      <c r="AE5467" s="26">
        <v>0.12167889282132305</v>
      </c>
    </row>
    <row r="5468" spans="1:31" x14ac:dyDescent="0.3">
      <c r="A5468">
        <v>2773726</v>
      </c>
      <c r="B5468">
        <v>1</v>
      </c>
      <c r="C5468" t="s">
        <v>80</v>
      </c>
      <c r="D5468" t="s">
        <v>94</v>
      </c>
      <c r="E5468" t="s">
        <v>170</v>
      </c>
      <c r="F5468" t="s">
        <v>15165</v>
      </c>
      <c r="G5468" t="s">
        <v>143</v>
      </c>
      <c r="H5468" t="s">
        <v>135</v>
      </c>
      <c r="I5468" t="s">
        <v>136</v>
      </c>
      <c r="J5468" t="s">
        <v>137</v>
      </c>
      <c r="K5468" t="s">
        <v>138</v>
      </c>
      <c r="L5468" t="s">
        <v>15166</v>
      </c>
      <c r="M5468" t="s">
        <v>15167</v>
      </c>
      <c r="N5468" s="26">
        <v>0.69083333300000005</v>
      </c>
      <c r="O5468">
        <v>0</v>
      </c>
      <c r="P5468">
        <v>15</v>
      </c>
      <c r="Q5468">
        <v>0</v>
      </c>
      <c r="R5468">
        <v>0</v>
      </c>
      <c r="S5468">
        <v>0</v>
      </c>
      <c r="T5468">
        <v>5</v>
      </c>
      <c r="U5468">
        <v>0</v>
      </c>
      <c r="V5468">
        <v>0</v>
      </c>
      <c r="W5468" s="26">
        <v>0</v>
      </c>
      <c r="X5468" s="26">
        <v>1.6833138233173668</v>
      </c>
      <c r="Y5468" s="26">
        <v>0</v>
      </c>
      <c r="Z5468" s="26">
        <v>0</v>
      </c>
      <c r="AA5468" s="26">
        <v>0</v>
      </c>
      <c r="AB5468" s="26">
        <v>9.7604571457475462</v>
      </c>
      <c r="AC5468" s="26">
        <v>0</v>
      </c>
      <c r="AD5468" s="26">
        <v>0</v>
      </c>
      <c r="AE5468" s="26">
        <v>11.443770969064913</v>
      </c>
    </row>
    <row r="5469" spans="1:31" x14ac:dyDescent="0.3">
      <c r="A5469">
        <v>2774021</v>
      </c>
      <c r="B5469">
        <v>1</v>
      </c>
      <c r="C5469" t="s">
        <v>81</v>
      </c>
      <c r="D5469" t="s">
        <v>128</v>
      </c>
      <c r="E5469" t="s">
        <v>132</v>
      </c>
      <c r="F5469" t="s">
        <v>12747</v>
      </c>
      <c r="G5469" t="s">
        <v>134</v>
      </c>
      <c r="H5469" t="s">
        <v>135</v>
      </c>
      <c r="I5469" t="s">
        <v>136</v>
      </c>
      <c r="J5469" t="s">
        <v>137</v>
      </c>
      <c r="K5469" t="s">
        <v>138</v>
      </c>
      <c r="L5469" t="s">
        <v>15168</v>
      </c>
      <c r="M5469" t="s">
        <v>15169</v>
      </c>
      <c r="N5469" s="26">
        <v>3.0480555549999999</v>
      </c>
      <c r="O5469">
        <v>0</v>
      </c>
      <c r="P5469">
        <v>9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 s="26">
        <v>0</v>
      </c>
      <c r="X5469" s="26">
        <v>4.7870760146909328</v>
      </c>
      <c r="Y5469" s="26">
        <v>0</v>
      </c>
      <c r="Z5469" s="26">
        <v>0</v>
      </c>
      <c r="AA5469" s="26">
        <v>0</v>
      </c>
      <c r="AB5469" s="26">
        <v>0</v>
      </c>
      <c r="AC5469" s="26">
        <v>0</v>
      </c>
      <c r="AD5469" s="26">
        <v>0</v>
      </c>
      <c r="AE5469" s="26">
        <v>4.7870760146909328</v>
      </c>
    </row>
    <row r="5470" spans="1:31" x14ac:dyDescent="0.3">
      <c r="A5470">
        <v>2774307</v>
      </c>
      <c r="B5470">
        <v>1</v>
      </c>
      <c r="C5470" t="s">
        <v>80</v>
      </c>
      <c r="D5470" t="s">
        <v>94</v>
      </c>
      <c r="E5470" t="s">
        <v>157</v>
      </c>
      <c r="F5470" t="s">
        <v>15170</v>
      </c>
      <c r="G5470" t="s">
        <v>143</v>
      </c>
      <c r="H5470" t="s">
        <v>149</v>
      </c>
      <c r="I5470" t="s">
        <v>136</v>
      </c>
      <c r="J5470" t="s">
        <v>137</v>
      </c>
      <c r="K5470" t="s">
        <v>138</v>
      </c>
      <c r="L5470" t="s">
        <v>15171</v>
      </c>
      <c r="M5470" t="s">
        <v>15172</v>
      </c>
      <c r="N5470" s="26">
        <v>0.75194444400000005</v>
      </c>
      <c r="O5470">
        <v>0</v>
      </c>
      <c r="P5470">
        <v>701</v>
      </c>
      <c r="Q5470">
        <v>25</v>
      </c>
      <c r="R5470">
        <v>97</v>
      </c>
      <c r="S5470">
        <v>13</v>
      </c>
      <c r="T5470">
        <v>86</v>
      </c>
      <c r="U5470">
        <v>3</v>
      </c>
      <c r="V5470">
        <v>0</v>
      </c>
      <c r="W5470" s="26">
        <v>0</v>
      </c>
      <c r="X5470" s="26">
        <v>128.26653231497988</v>
      </c>
      <c r="Y5470" s="26">
        <v>3.0060666586288716</v>
      </c>
      <c r="Z5470" s="26">
        <v>8.3371279108400298</v>
      </c>
      <c r="AA5470" s="26">
        <v>85.68316108795949</v>
      </c>
      <c r="AB5470" s="26">
        <v>63.649771801926263</v>
      </c>
      <c r="AC5470" s="26">
        <v>246.39904111497401</v>
      </c>
      <c r="AD5470" s="26">
        <v>0</v>
      </c>
      <c r="AE5470" s="26">
        <v>535.34170088930853</v>
      </c>
    </row>
    <row r="5471" spans="1:31" x14ac:dyDescent="0.3">
      <c r="A5471">
        <v>2773918</v>
      </c>
      <c r="B5471">
        <v>1</v>
      </c>
      <c r="C5471" t="s">
        <v>81</v>
      </c>
      <c r="D5471" t="s">
        <v>122</v>
      </c>
      <c r="E5471" t="s">
        <v>141</v>
      </c>
      <c r="F5471" t="s">
        <v>15173</v>
      </c>
      <c r="G5471" t="s">
        <v>344</v>
      </c>
      <c r="H5471" t="s">
        <v>135</v>
      </c>
      <c r="I5471" t="s">
        <v>136</v>
      </c>
      <c r="J5471" t="s">
        <v>137</v>
      </c>
      <c r="K5471" t="s">
        <v>138</v>
      </c>
      <c r="L5471" t="s">
        <v>15174</v>
      </c>
      <c r="M5471" t="s">
        <v>15175</v>
      </c>
      <c r="N5471" s="26">
        <v>5.9338888880000003</v>
      </c>
      <c r="O5471">
        <v>0</v>
      </c>
      <c r="P5471">
        <v>81</v>
      </c>
      <c r="Q5471">
        <v>0</v>
      </c>
      <c r="R5471">
        <v>0</v>
      </c>
      <c r="S5471">
        <v>0</v>
      </c>
      <c r="T5471">
        <v>7</v>
      </c>
      <c r="U5471">
        <v>0</v>
      </c>
      <c r="V5471">
        <v>0</v>
      </c>
      <c r="W5471" s="26">
        <v>0</v>
      </c>
      <c r="X5471" s="26">
        <v>62.4655189702125</v>
      </c>
      <c r="Y5471" s="26">
        <v>0</v>
      </c>
      <c r="Z5471" s="26">
        <v>0</v>
      </c>
      <c r="AA5471" s="26">
        <v>0</v>
      </c>
      <c r="AB5471" s="26">
        <v>45.296460793188373</v>
      </c>
      <c r="AC5471" s="26">
        <v>0</v>
      </c>
      <c r="AD5471" s="26">
        <v>0</v>
      </c>
      <c r="AE5471" s="26">
        <v>107.76197976340087</v>
      </c>
    </row>
    <row r="5472" spans="1:31" x14ac:dyDescent="0.3">
      <c r="A5472">
        <v>2774605</v>
      </c>
      <c r="B5472">
        <v>1</v>
      </c>
      <c r="C5472" t="s">
        <v>80</v>
      </c>
      <c r="D5472" t="s">
        <v>103</v>
      </c>
      <c r="E5472" t="s">
        <v>152</v>
      </c>
      <c r="F5472" t="s">
        <v>353</v>
      </c>
      <c r="G5472" t="s">
        <v>159</v>
      </c>
      <c r="H5472" t="s">
        <v>149</v>
      </c>
      <c r="I5472" t="s">
        <v>136</v>
      </c>
      <c r="J5472" t="s">
        <v>137</v>
      </c>
      <c r="K5472" t="s">
        <v>138</v>
      </c>
      <c r="L5472" t="s">
        <v>15176</v>
      </c>
      <c r="M5472" t="s">
        <v>15177</v>
      </c>
      <c r="N5472" s="26">
        <v>7.528333333</v>
      </c>
      <c r="O5472">
        <v>0</v>
      </c>
      <c r="P5472">
        <v>9</v>
      </c>
      <c r="Q5472">
        <v>36</v>
      </c>
      <c r="R5472">
        <v>88</v>
      </c>
      <c r="S5472">
        <v>14</v>
      </c>
      <c r="T5472">
        <v>24</v>
      </c>
      <c r="U5472">
        <v>5</v>
      </c>
      <c r="V5472">
        <v>0</v>
      </c>
      <c r="W5472" s="26">
        <v>0</v>
      </c>
      <c r="X5472" s="26">
        <v>12.080429895269656</v>
      </c>
      <c r="Y5472" s="26">
        <v>167.67883015473799</v>
      </c>
      <c r="Z5472" s="26">
        <v>71.063721935559983</v>
      </c>
      <c r="AA5472" s="26">
        <v>1076.4903776802946</v>
      </c>
      <c r="AB5472" s="26">
        <v>274.50625444047387</v>
      </c>
      <c r="AC5472" s="26">
        <v>2622.2898947963504</v>
      </c>
      <c r="AD5472" s="26">
        <v>0</v>
      </c>
      <c r="AE5472" s="26">
        <v>4224.1095089026867</v>
      </c>
    </row>
    <row r="5473" spans="1:31" x14ac:dyDescent="0.3">
      <c r="A5473">
        <v>2774559</v>
      </c>
      <c r="B5473">
        <v>1</v>
      </c>
      <c r="C5473" t="s">
        <v>80</v>
      </c>
      <c r="D5473" t="s">
        <v>103</v>
      </c>
      <c r="E5473" t="s">
        <v>152</v>
      </c>
      <c r="F5473" t="s">
        <v>4595</v>
      </c>
      <c r="G5473" t="s">
        <v>326</v>
      </c>
      <c r="H5473" t="s">
        <v>149</v>
      </c>
      <c r="I5473" t="s">
        <v>136</v>
      </c>
      <c r="J5473" t="s">
        <v>137</v>
      </c>
      <c r="K5473" t="s">
        <v>138</v>
      </c>
      <c r="L5473" t="s">
        <v>15178</v>
      </c>
      <c r="M5473" t="s">
        <v>15179</v>
      </c>
      <c r="N5473" s="26">
        <v>0.109166666</v>
      </c>
      <c r="O5473">
        <v>6</v>
      </c>
      <c r="P5473">
        <v>2104</v>
      </c>
      <c r="Q5473">
        <v>22</v>
      </c>
      <c r="R5473">
        <v>310</v>
      </c>
      <c r="S5473">
        <v>33</v>
      </c>
      <c r="T5473">
        <v>801</v>
      </c>
      <c r="U5473">
        <v>2</v>
      </c>
      <c r="V5473">
        <v>1</v>
      </c>
      <c r="W5473" s="26">
        <v>0.1535097461054675</v>
      </c>
      <c r="X5473" s="26">
        <v>33.823233125403931</v>
      </c>
      <c r="Y5473" s="26">
        <v>4.0138188198642055</v>
      </c>
      <c r="Z5473" s="26">
        <v>2.4877233637288874</v>
      </c>
      <c r="AA5473" s="26">
        <v>8.3460131345732371</v>
      </c>
      <c r="AB5473" s="26">
        <v>16.779900856602552</v>
      </c>
      <c r="AC5473" s="26">
        <v>6.0274388250528155</v>
      </c>
      <c r="AD5473" s="26">
        <v>0</v>
      </c>
      <c r="AE5473" s="26">
        <v>71.631637871331094</v>
      </c>
    </row>
    <row r="5474" spans="1:31" x14ac:dyDescent="0.3">
      <c r="A5474">
        <v>2773543</v>
      </c>
      <c r="B5474">
        <v>1</v>
      </c>
      <c r="C5474" t="s">
        <v>80</v>
      </c>
      <c r="D5474" t="s">
        <v>103</v>
      </c>
      <c r="E5474" t="s">
        <v>152</v>
      </c>
      <c r="F5474" t="s">
        <v>6447</v>
      </c>
      <c r="G5474" t="s">
        <v>159</v>
      </c>
      <c r="H5474" t="s">
        <v>149</v>
      </c>
      <c r="I5474" t="s">
        <v>136</v>
      </c>
      <c r="J5474" t="s">
        <v>137</v>
      </c>
      <c r="K5474" t="s">
        <v>138</v>
      </c>
      <c r="L5474" t="s">
        <v>15180</v>
      </c>
      <c r="M5474" t="s">
        <v>15181</v>
      </c>
      <c r="N5474" s="26">
        <v>0.96972222200000002</v>
      </c>
      <c r="O5474">
        <v>0</v>
      </c>
      <c r="P5474">
        <v>0</v>
      </c>
      <c r="Q5474">
        <v>0</v>
      </c>
      <c r="R5474">
        <v>0</v>
      </c>
      <c r="S5474">
        <v>2</v>
      </c>
      <c r="T5474">
        <v>0</v>
      </c>
      <c r="U5474">
        <v>2</v>
      </c>
      <c r="V5474">
        <v>0</v>
      </c>
      <c r="W5474" s="26">
        <v>0</v>
      </c>
      <c r="X5474" s="26">
        <v>0</v>
      </c>
      <c r="Y5474" s="26">
        <v>0</v>
      </c>
      <c r="Z5474" s="26">
        <v>0</v>
      </c>
      <c r="AA5474" s="26">
        <v>26.046634707375844</v>
      </c>
      <c r="AB5474" s="26">
        <v>0</v>
      </c>
      <c r="AC5474" s="26">
        <v>24.631981887852437</v>
      </c>
      <c r="AD5474" s="26">
        <v>0</v>
      </c>
      <c r="AE5474" s="26">
        <v>50.678616595228277</v>
      </c>
    </row>
    <row r="5475" spans="1:31" x14ac:dyDescent="0.3">
      <c r="A5475">
        <v>2774061</v>
      </c>
      <c r="B5475">
        <v>1</v>
      </c>
      <c r="C5475" t="s">
        <v>80</v>
      </c>
      <c r="D5475" t="s">
        <v>82</v>
      </c>
      <c r="E5475" t="s">
        <v>166</v>
      </c>
      <c r="F5475" t="s">
        <v>15182</v>
      </c>
      <c r="G5475" t="s">
        <v>232</v>
      </c>
      <c r="H5475" t="s">
        <v>135</v>
      </c>
      <c r="I5475" t="s">
        <v>136</v>
      </c>
      <c r="J5475" t="s">
        <v>137</v>
      </c>
      <c r="K5475" t="s">
        <v>138</v>
      </c>
      <c r="L5475" t="s">
        <v>15183</v>
      </c>
      <c r="M5475" t="s">
        <v>15184</v>
      </c>
      <c r="N5475" s="26">
        <v>1.47</v>
      </c>
      <c r="O5475">
        <v>0</v>
      </c>
      <c r="P5475">
        <v>152</v>
      </c>
      <c r="Q5475">
        <v>0</v>
      </c>
      <c r="R5475">
        <v>0</v>
      </c>
      <c r="S5475">
        <v>0</v>
      </c>
      <c r="T5475">
        <v>23</v>
      </c>
      <c r="U5475">
        <v>0</v>
      </c>
      <c r="V5475">
        <v>0</v>
      </c>
      <c r="W5475" s="26">
        <v>0</v>
      </c>
      <c r="X5475" s="26">
        <v>58.749084788852109</v>
      </c>
      <c r="Y5475" s="26">
        <v>0</v>
      </c>
      <c r="Z5475" s="26">
        <v>0</v>
      </c>
      <c r="AA5475" s="26">
        <v>0</v>
      </c>
      <c r="AB5475" s="26">
        <v>44.546410366212911</v>
      </c>
      <c r="AC5475" s="26">
        <v>0</v>
      </c>
      <c r="AD5475" s="26">
        <v>0</v>
      </c>
      <c r="AE5475" s="26">
        <v>103.29549515506503</v>
      </c>
    </row>
    <row r="5476" spans="1:31" x14ac:dyDescent="0.3">
      <c r="A5476">
        <v>2773729</v>
      </c>
      <c r="B5476">
        <v>1</v>
      </c>
      <c r="C5476" t="s">
        <v>81</v>
      </c>
      <c r="D5476" t="s">
        <v>117</v>
      </c>
      <c r="E5476" t="s">
        <v>141</v>
      </c>
      <c r="F5476" t="s">
        <v>15185</v>
      </c>
      <c r="G5476" t="s">
        <v>143</v>
      </c>
      <c r="H5476" t="s">
        <v>135</v>
      </c>
      <c r="I5476" t="s">
        <v>136</v>
      </c>
      <c r="J5476" t="s">
        <v>137</v>
      </c>
      <c r="K5476" t="s">
        <v>138</v>
      </c>
      <c r="L5476" t="s">
        <v>15186</v>
      </c>
      <c r="M5476" t="s">
        <v>15187</v>
      </c>
      <c r="N5476" s="26">
        <v>1.4424999999999999</v>
      </c>
      <c r="O5476">
        <v>0</v>
      </c>
      <c r="P5476">
        <v>387</v>
      </c>
      <c r="Q5476">
        <v>0</v>
      </c>
      <c r="R5476">
        <v>0</v>
      </c>
      <c r="S5476">
        <v>0</v>
      </c>
      <c r="T5476">
        <v>23</v>
      </c>
      <c r="U5476">
        <v>0</v>
      </c>
      <c r="V5476">
        <v>0</v>
      </c>
      <c r="W5476" s="26">
        <v>0</v>
      </c>
      <c r="X5476" s="26">
        <v>117.74504536738375</v>
      </c>
      <c r="Y5476" s="26">
        <v>0</v>
      </c>
      <c r="Z5476" s="26">
        <v>0</v>
      </c>
      <c r="AA5476" s="26">
        <v>0</v>
      </c>
      <c r="AB5476" s="26">
        <v>29.267240271091143</v>
      </c>
      <c r="AC5476" s="26">
        <v>0</v>
      </c>
      <c r="AD5476" s="26">
        <v>0</v>
      </c>
      <c r="AE5476" s="26">
        <v>147.01228563847491</v>
      </c>
    </row>
    <row r="5477" spans="1:31" x14ac:dyDescent="0.3">
      <c r="A5477">
        <v>2774204</v>
      </c>
      <c r="B5477">
        <v>1</v>
      </c>
      <c r="C5477" t="s">
        <v>80</v>
      </c>
      <c r="D5477" t="s">
        <v>104</v>
      </c>
      <c r="E5477" t="s">
        <v>146</v>
      </c>
      <c r="F5477" t="s">
        <v>15188</v>
      </c>
      <c r="G5477" t="s">
        <v>159</v>
      </c>
      <c r="H5477" t="s">
        <v>149</v>
      </c>
      <c r="I5477" t="s">
        <v>136</v>
      </c>
      <c r="J5477" t="s">
        <v>137</v>
      </c>
      <c r="K5477" t="s">
        <v>138</v>
      </c>
      <c r="L5477" t="s">
        <v>15189</v>
      </c>
      <c r="M5477" t="s">
        <v>15190</v>
      </c>
      <c r="N5477" s="26">
        <v>2.838055555</v>
      </c>
      <c r="O5477">
        <v>0</v>
      </c>
      <c r="P5477">
        <v>1018</v>
      </c>
      <c r="Q5477">
        <v>0</v>
      </c>
      <c r="R5477">
        <v>0</v>
      </c>
      <c r="S5477">
        <v>0</v>
      </c>
      <c r="T5477">
        <v>107</v>
      </c>
      <c r="U5477">
        <v>0</v>
      </c>
      <c r="V5477">
        <v>0</v>
      </c>
      <c r="W5477" s="26">
        <v>0</v>
      </c>
      <c r="X5477" s="26">
        <v>687.19151776712499</v>
      </c>
      <c r="Y5477" s="26">
        <v>0</v>
      </c>
      <c r="Z5477" s="26">
        <v>0</v>
      </c>
      <c r="AA5477" s="26">
        <v>0</v>
      </c>
      <c r="AB5477" s="26">
        <v>143.51615742428527</v>
      </c>
      <c r="AC5477" s="26">
        <v>0</v>
      </c>
      <c r="AD5477" s="26">
        <v>0</v>
      </c>
      <c r="AE5477" s="26">
        <v>830.70767519141032</v>
      </c>
    </row>
    <row r="5478" spans="1:31" x14ac:dyDescent="0.3">
      <c r="A5478">
        <v>2773686</v>
      </c>
      <c r="B5478">
        <v>1</v>
      </c>
      <c r="C5478" t="s">
        <v>80</v>
      </c>
      <c r="D5478" t="s">
        <v>98</v>
      </c>
      <c r="E5478" t="s">
        <v>152</v>
      </c>
      <c r="F5478" t="s">
        <v>15191</v>
      </c>
      <c r="G5478" t="s">
        <v>186</v>
      </c>
      <c r="H5478" t="s">
        <v>149</v>
      </c>
      <c r="I5478" t="s">
        <v>136</v>
      </c>
      <c r="J5478" t="s">
        <v>137</v>
      </c>
      <c r="K5478" t="s">
        <v>187</v>
      </c>
      <c r="L5478" t="s">
        <v>15192</v>
      </c>
      <c r="M5478" t="s">
        <v>15193</v>
      </c>
      <c r="N5478" s="26">
        <v>1.9624999999999999</v>
      </c>
      <c r="O5478">
        <v>0</v>
      </c>
      <c r="P5478">
        <v>786</v>
      </c>
      <c r="Q5478">
        <v>6</v>
      </c>
      <c r="R5478">
        <v>354</v>
      </c>
      <c r="S5478">
        <v>2</v>
      </c>
      <c r="T5478">
        <v>216</v>
      </c>
      <c r="U5478">
        <v>1</v>
      </c>
      <c r="V5478">
        <v>0</v>
      </c>
      <c r="W5478" s="26">
        <v>0</v>
      </c>
      <c r="X5478" s="26">
        <v>370.27426573446144</v>
      </c>
      <c r="Y5478" s="26">
        <v>16.900909816087189</v>
      </c>
      <c r="Z5478" s="26">
        <v>175.17152503516368</v>
      </c>
      <c r="AA5478" s="26">
        <v>55.968705664341741</v>
      </c>
      <c r="AB5478" s="26">
        <v>280.91933870758299</v>
      </c>
      <c r="AC5478" s="26">
        <v>339.56984866973335</v>
      </c>
      <c r="AD5478" s="26">
        <v>0</v>
      </c>
      <c r="AE5478" s="26">
        <v>1238.8045936273704</v>
      </c>
    </row>
    <row r="5479" spans="1:31" x14ac:dyDescent="0.3">
      <c r="A5479">
        <v>2774227</v>
      </c>
      <c r="B5479">
        <v>1</v>
      </c>
      <c r="C5479" t="s">
        <v>81</v>
      </c>
      <c r="D5479" t="s">
        <v>122</v>
      </c>
      <c r="E5479" t="s">
        <v>157</v>
      </c>
      <c r="F5479" t="s">
        <v>3342</v>
      </c>
      <c r="G5479" t="s">
        <v>159</v>
      </c>
      <c r="H5479" t="s">
        <v>149</v>
      </c>
      <c r="I5479" t="s">
        <v>136</v>
      </c>
      <c r="J5479" t="s">
        <v>137</v>
      </c>
      <c r="K5479" t="s">
        <v>138</v>
      </c>
      <c r="L5479" t="s">
        <v>15194</v>
      </c>
      <c r="M5479" t="s">
        <v>15195</v>
      </c>
      <c r="N5479" s="26">
        <v>0.27694444400000001</v>
      </c>
      <c r="O5479">
        <v>0</v>
      </c>
      <c r="P5479">
        <v>138</v>
      </c>
      <c r="Q5479">
        <v>0</v>
      </c>
      <c r="R5479">
        <v>0</v>
      </c>
      <c r="S5479">
        <v>14</v>
      </c>
      <c r="T5479">
        <v>12</v>
      </c>
      <c r="U5479">
        <v>1</v>
      </c>
      <c r="V5479">
        <v>0</v>
      </c>
      <c r="W5479" s="26">
        <v>0</v>
      </c>
      <c r="X5479" s="26">
        <v>4.8323847423891344</v>
      </c>
      <c r="Y5479" s="26">
        <v>0</v>
      </c>
      <c r="Z5479" s="26">
        <v>0</v>
      </c>
      <c r="AA5479" s="26">
        <v>2.735471748701181</v>
      </c>
      <c r="AB5479" s="26">
        <v>1.3296279835375286</v>
      </c>
      <c r="AC5479" s="26">
        <v>0</v>
      </c>
      <c r="AD5479" s="26">
        <v>0</v>
      </c>
      <c r="AE5479" s="26">
        <v>8.897484474627845</v>
      </c>
    </row>
    <row r="5480" spans="1:31" x14ac:dyDescent="0.3">
      <c r="A5480">
        <v>2773998</v>
      </c>
      <c r="B5480">
        <v>1</v>
      </c>
      <c r="C5480" t="s">
        <v>81</v>
      </c>
      <c r="D5480" t="s">
        <v>121</v>
      </c>
      <c r="E5480" t="s">
        <v>157</v>
      </c>
      <c r="F5480" t="s">
        <v>15196</v>
      </c>
      <c r="G5480" t="s">
        <v>628</v>
      </c>
      <c r="H5480" t="s">
        <v>149</v>
      </c>
      <c r="I5480" t="s">
        <v>136</v>
      </c>
      <c r="J5480" t="s">
        <v>137</v>
      </c>
      <c r="K5480" t="s">
        <v>187</v>
      </c>
      <c r="L5480" t="s">
        <v>15197</v>
      </c>
      <c r="M5480" t="s">
        <v>15198</v>
      </c>
      <c r="N5480" s="26">
        <v>3.3372222219999998</v>
      </c>
      <c r="O5480">
        <v>2</v>
      </c>
      <c r="P5480">
        <v>1229</v>
      </c>
      <c r="Q5480">
        <v>0</v>
      </c>
      <c r="R5480">
        <v>190</v>
      </c>
      <c r="S5480">
        <v>0</v>
      </c>
      <c r="T5480">
        <v>377</v>
      </c>
      <c r="U5480">
        <v>0</v>
      </c>
      <c r="V5480">
        <v>0</v>
      </c>
      <c r="W5480" s="26">
        <v>1.5148919925266668</v>
      </c>
      <c r="X5480" s="26">
        <v>788.14153674197485</v>
      </c>
      <c r="Y5480" s="26">
        <v>0</v>
      </c>
      <c r="Z5480" s="26">
        <v>15.273297291565575</v>
      </c>
      <c r="AA5480" s="26">
        <v>0</v>
      </c>
      <c r="AB5480" s="26">
        <v>886.73529968037144</v>
      </c>
      <c r="AC5480" s="26">
        <v>0</v>
      </c>
      <c r="AD5480" s="26">
        <v>0</v>
      </c>
      <c r="AE5480" s="26">
        <v>1691.6650257064384</v>
      </c>
    </row>
    <row r="5481" spans="1:31" x14ac:dyDescent="0.3">
      <c r="A5481">
        <v>2773643</v>
      </c>
      <c r="B5481">
        <v>1</v>
      </c>
      <c r="C5481" t="s">
        <v>80</v>
      </c>
      <c r="D5481" t="s">
        <v>97</v>
      </c>
      <c r="E5481" t="s">
        <v>166</v>
      </c>
      <c r="F5481" t="s">
        <v>15199</v>
      </c>
      <c r="G5481" t="s">
        <v>204</v>
      </c>
      <c r="H5481" t="s">
        <v>135</v>
      </c>
      <c r="I5481" t="s">
        <v>136</v>
      </c>
      <c r="J5481" t="s">
        <v>137</v>
      </c>
      <c r="K5481" t="s">
        <v>138</v>
      </c>
      <c r="L5481" t="s">
        <v>15200</v>
      </c>
      <c r="M5481" t="s">
        <v>15201</v>
      </c>
      <c r="N5481" s="26">
        <v>2.716111111</v>
      </c>
      <c r="O5481">
        <v>0</v>
      </c>
      <c r="P5481">
        <v>68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 s="26">
        <v>0</v>
      </c>
      <c r="X5481" s="26">
        <v>79.139874841461392</v>
      </c>
      <c r="Y5481" s="26">
        <v>0</v>
      </c>
      <c r="Z5481" s="26">
        <v>0</v>
      </c>
      <c r="AA5481" s="26">
        <v>0</v>
      </c>
      <c r="AB5481" s="26">
        <v>0</v>
      </c>
      <c r="AC5481" s="26">
        <v>0</v>
      </c>
      <c r="AD5481" s="26">
        <v>0</v>
      </c>
      <c r="AE5481" s="26">
        <v>79.139874841461392</v>
      </c>
    </row>
    <row r="5482" spans="1:31" x14ac:dyDescent="0.3">
      <c r="A5482">
        <v>2774333</v>
      </c>
      <c r="B5482">
        <v>1</v>
      </c>
      <c r="C5482" t="s">
        <v>81</v>
      </c>
      <c r="D5482" t="s">
        <v>114</v>
      </c>
      <c r="E5482" t="s">
        <v>141</v>
      </c>
      <c r="F5482" t="s">
        <v>15202</v>
      </c>
      <c r="G5482" t="s">
        <v>344</v>
      </c>
      <c r="H5482" t="s">
        <v>135</v>
      </c>
      <c r="I5482" t="s">
        <v>136</v>
      </c>
      <c r="J5482" t="s">
        <v>137</v>
      </c>
      <c r="K5482" t="s">
        <v>138</v>
      </c>
      <c r="L5482" t="s">
        <v>15203</v>
      </c>
      <c r="M5482" t="s">
        <v>15204</v>
      </c>
      <c r="N5482" s="26">
        <v>3.7283333330000001</v>
      </c>
      <c r="O5482">
        <v>0</v>
      </c>
      <c r="P5482">
        <v>29</v>
      </c>
      <c r="Q5482">
        <v>0</v>
      </c>
      <c r="R5482">
        <v>0</v>
      </c>
      <c r="S5482">
        <v>0</v>
      </c>
      <c r="T5482">
        <v>1</v>
      </c>
      <c r="U5482">
        <v>0</v>
      </c>
      <c r="V5482">
        <v>0</v>
      </c>
      <c r="W5482" s="26">
        <v>0</v>
      </c>
      <c r="X5482" s="26">
        <v>14.158642482850704</v>
      </c>
      <c r="Y5482" s="26">
        <v>0</v>
      </c>
      <c r="Z5482" s="26">
        <v>0</v>
      </c>
      <c r="AA5482" s="26">
        <v>0</v>
      </c>
      <c r="AB5482" s="26">
        <v>0</v>
      </c>
      <c r="AC5482" s="26">
        <v>0</v>
      </c>
      <c r="AD5482" s="26">
        <v>0</v>
      </c>
      <c r="AE5482" s="26">
        <v>14.158642482850704</v>
      </c>
    </row>
    <row r="5483" spans="1:31" x14ac:dyDescent="0.3">
      <c r="A5483">
        <v>2774439</v>
      </c>
      <c r="B5483">
        <v>1</v>
      </c>
      <c r="C5483" t="s">
        <v>81</v>
      </c>
      <c r="D5483" t="s">
        <v>120</v>
      </c>
      <c r="E5483" t="s">
        <v>157</v>
      </c>
      <c r="F5483" t="s">
        <v>15205</v>
      </c>
      <c r="G5483" t="s">
        <v>159</v>
      </c>
      <c r="H5483" t="s">
        <v>149</v>
      </c>
      <c r="I5483" t="s">
        <v>136</v>
      </c>
      <c r="J5483" t="s">
        <v>137</v>
      </c>
      <c r="K5483" t="s">
        <v>138</v>
      </c>
      <c r="L5483" t="s">
        <v>15206</v>
      </c>
      <c r="M5483" t="s">
        <v>15207</v>
      </c>
      <c r="N5483" s="26">
        <v>0.93055555499999998</v>
      </c>
      <c r="O5483">
        <v>1</v>
      </c>
      <c r="P5483">
        <v>1</v>
      </c>
      <c r="Q5483">
        <v>20</v>
      </c>
      <c r="R5483">
        <v>68</v>
      </c>
      <c r="S5483">
        <v>3</v>
      </c>
      <c r="T5483">
        <v>1</v>
      </c>
      <c r="U5483">
        <v>0</v>
      </c>
      <c r="V5483">
        <v>0</v>
      </c>
      <c r="W5483" s="26">
        <v>0.26264429382444449</v>
      </c>
      <c r="X5483" s="26">
        <v>0.22989840545333334</v>
      </c>
      <c r="Y5483" s="26">
        <v>10.695334086275102</v>
      </c>
      <c r="Z5483" s="26">
        <v>22.947275397524674</v>
      </c>
      <c r="AA5483" s="26">
        <v>2.7052366792761906</v>
      </c>
      <c r="AB5483" s="26">
        <v>0</v>
      </c>
      <c r="AC5483" s="26">
        <v>0</v>
      </c>
      <c r="AD5483" s="26">
        <v>0</v>
      </c>
      <c r="AE5483" s="26">
        <v>36.840388862353741</v>
      </c>
    </row>
    <row r="5484" spans="1:31" x14ac:dyDescent="0.3">
      <c r="A5484">
        <v>2774124</v>
      </c>
      <c r="B5484">
        <v>1</v>
      </c>
      <c r="C5484" t="s">
        <v>80</v>
      </c>
      <c r="D5484" t="s">
        <v>107</v>
      </c>
      <c r="E5484" t="s">
        <v>132</v>
      </c>
      <c r="F5484" t="s">
        <v>15208</v>
      </c>
      <c r="G5484" t="s">
        <v>134</v>
      </c>
      <c r="H5484" t="s">
        <v>135</v>
      </c>
      <c r="I5484" t="s">
        <v>136</v>
      </c>
      <c r="J5484" t="s">
        <v>137</v>
      </c>
      <c r="K5484" t="s">
        <v>138</v>
      </c>
      <c r="L5484" t="s">
        <v>15209</v>
      </c>
      <c r="M5484" t="s">
        <v>15210</v>
      </c>
      <c r="N5484" s="26">
        <v>7.7572222220000002</v>
      </c>
      <c r="O5484">
        <v>0</v>
      </c>
      <c r="P5484">
        <v>2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 s="26">
        <v>0</v>
      </c>
      <c r="X5484" s="26">
        <v>5.000160282359678</v>
      </c>
      <c r="Y5484" s="26">
        <v>0</v>
      </c>
      <c r="Z5484" s="26">
        <v>0</v>
      </c>
      <c r="AA5484" s="26">
        <v>0</v>
      </c>
      <c r="AB5484" s="26">
        <v>0</v>
      </c>
      <c r="AC5484" s="26">
        <v>0</v>
      </c>
      <c r="AD5484" s="26">
        <v>0</v>
      </c>
      <c r="AE5484" s="26">
        <v>5.000160282359678</v>
      </c>
    </row>
    <row r="5485" spans="1:31" x14ac:dyDescent="0.3">
      <c r="A5485">
        <v>2774147</v>
      </c>
      <c r="B5485">
        <v>1</v>
      </c>
      <c r="C5485" t="s">
        <v>81</v>
      </c>
      <c r="D5485" t="s">
        <v>112</v>
      </c>
      <c r="E5485" t="s">
        <v>175</v>
      </c>
      <c r="F5485" t="s">
        <v>1102</v>
      </c>
      <c r="G5485" t="s">
        <v>159</v>
      </c>
      <c r="H5485" t="s">
        <v>149</v>
      </c>
      <c r="I5485" t="s">
        <v>136</v>
      </c>
      <c r="J5485" t="s">
        <v>137</v>
      </c>
      <c r="K5485" t="s">
        <v>138</v>
      </c>
      <c r="L5485" t="s">
        <v>15211</v>
      </c>
      <c r="M5485" t="s">
        <v>15212</v>
      </c>
      <c r="N5485" s="26">
        <v>6.6666665999999999E-2</v>
      </c>
      <c r="O5485">
        <v>17</v>
      </c>
      <c r="P5485">
        <v>1829</v>
      </c>
      <c r="Q5485">
        <v>100</v>
      </c>
      <c r="R5485">
        <v>375</v>
      </c>
      <c r="S5485">
        <v>30</v>
      </c>
      <c r="T5485">
        <v>118</v>
      </c>
      <c r="U5485">
        <v>8</v>
      </c>
      <c r="V5485">
        <v>1</v>
      </c>
      <c r="W5485" s="26">
        <v>0.59369904702395315</v>
      </c>
      <c r="X5485" s="26">
        <v>14.30848798896846</v>
      </c>
      <c r="Y5485" s="26">
        <v>10.978125919975071</v>
      </c>
      <c r="Z5485" s="26">
        <v>1.0635371342440467</v>
      </c>
      <c r="AA5485" s="26">
        <v>18.318497078719748</v>
      </c>
      <c r="AB5485" s="26">
        <v>2.617128999112559</v>
      </c>
      <c r="AC5485" s="26">
        <v>86.588243102020854</v>
      </c>
      <c r="AD5485" s="26">
        <v>7.9952100693366682E-2</v>
      </c>
      <c r="AE5485" s="26">
        <v>134.54767137075805</v>
      </c>
    </row>
    <row r="5486" spans="1:31" x14ac:dyDescent="0.3">
      <c r="A5486">
        <v>2774642</v>
      </c>
      <c r="B5486">
        <v>1</v>
      </c>
      <c r="C5486" t="s">
        <v>80</v>
      </c>
      <c r="D5486" t="s">
        <v>83</v>
      </c>
      <c r="E5486" t="s">
        <v>132</v>
      </c>
      <c r="F5486" t="s">
        <v>15213</v>
      </c>
      <c r="G5486" t="s">
        <v>134</v>
      </c>
      <c r="H5486" t="s">
        <v>135</v>
      </c>
      <c r="I5486" t="s">
        <v>136</v>
      </c>
      <c r="J5486" t="s">
        <v>137</v>
      </c>
      <c r="K5486" t="s">
        <v>138</v>
      </c>
      <c r="L5486" t="s">
        <v>15214</v>
      </c>
      <c r="M5486" t="s">
        <v>12662</v>
      </c>
      <c r="N5486" s="26">
        <v>1.5677777770000001</v>
      </c>
      <c r="O5486">
        <v>0</v>
      </c>
      <c r="P5486">
        <v>4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 s="26">
        <v>0</v>
      </c>
      <c r="X5486" s="26">
        <v>1.8172966568636637</v>
      </c>
      <c r="Y5486" s="26">
        <v>0</v>
      </c>
      <c r="Z5486" s="26">
        <v>0</v>
      </c>
      <c r="AA5486" s="26">
        <v>0</v>
      </c>
      <c r="AB5486" s="26">
        <v>0</v>
      </c>
      <c r="AC5486" s="26">
        <v>0</v>
      </c>
      <c r="AD5486" s="26">
        <v>0</v>
      </c>
      <c r="AE5486" s="26">
        <v>1.8172966568636637</v>
      </c>
    </row>
    <row r="5487" spans="1:31" x14ac:dyDescent="0.3">
      <c r="A5487">
        <v>2774519</v>
      </c>
      <c r="B5487">
        <v>1</v>
      </c>
      <c r="C5487" t="s">
        <v>80</v>
      </c>
      <c r="D5487" t="s">
        <v>84</v>
      </c>
      <c r="E5487" t="s">
        <v>132</v>
      </c>
      <c r="F5487" t="s">
        <v>15215</v>
      </c>
      <c r="G5487" t="s">
        <v>197</v>
      </c>
      <c r="H5487" t="s">
        <v>135</v>
      </c>
      <c r="I5487" t="s">
        <v>136</v>
      </c>
      <c r="J5487" t="s">
        <v>137</v>
      </c>
      <c r="K5487" t="s">
        <v>138</v>
      </c>
      <c r="L5487" t="s">
        <v>15216</v>
      </c>
      <c r="M5487" t="s">
        <v>15217</v>
      </c>
      <c r="N5487" s="26">
        <v>3.2313888880000001</v>
      </c>
      <c r="O5487">
        <v>0</v>
      </c>
      <c r="P5487">
        <v>3</v>
      </c>
      <c r="Q5487">
        <v>0</v>
      </c>
      <c r="R5487">
        <v>0</v>
      </c>
      <c r="S5487">
        <v>0</v>
      </c>
      <c r="T5487">
        <v>1</v>
      </c>
      <c r="U5487">
        <v>0</v>
      </c>
      <c r="V5487">
        <v>0</v>
      </c>
      <c r="W5487" s="26">
        <v>0</v>
      </c>
      <c r="X5487" s="26">
        <v>1.3013687465100312</v>
      </c>
      <c r="Y5487" s="26">
        <v>0</v>
      </c>
      <c r="Z5487" s="26">
        <v>0</v>
      </c>
      <c r="AA5487" s="26">
        <v>0</v>
      </c>
      <c r="AB5487" s="26">
        <v>0</v>
      </c>
      <c r="AC5487" s="26">
        <v>0</v>
      </c>
      <c r="AD5487" s="26">
        <v>0</v>
      </c>
      <c r="AE5487" s="26">
        <v>1.3013687465100312</v>
      </c>
    </row>
    <row r="5488" spans="1:31" x14ac:dyDescent="0.3">
      <c r="A5488">
        <v>2774356</v>
      </c>
      <c r="B5488">
        <v>1</v>
      </c>
      <c r="C5488" t="s">
        <v>81</v>
      </c>
      <c r="D5488" t="s">
        <v>128</v>
      </c>
      <c r="E5488" t="s">
        <v>152</v>
      </c>
      <c r="F5488" t="s">
        <v>15218</v>
      </c>
      <c r="G5488" t="s">
        <v>159</v>
      </c>
      <c r="H5488" t="s">
        <v>149</v>
      </c>
      <c r="I5488" t="s">
        <v>136</v>
      </c>
      <c r="J5488" t="s">
        <v>137</v>
      </c>
      <c r="K5488" t="s">
        <v>138</v>
      </c>
      <c r="L5488" t="s">
        <v>14921</v>
      </c>
      <c r="M5488" t="s">
        <v>15219</v>
      </c>
      <c r="N5488" s="26">
        <v>0.2175</v>
      </c>
      <c r="O5488">
        <v>0</v>
      </c>
      <c r="P5488">
        <v>0</v>
      </c>
      <c r="Q5488">
        <v>1</v>
      </c>
      <c r="R5488">
        <v>0</v>
      </c>
      <c r="S5488">
        <v>27</v>
      </c>
      <c r="T5488">
        <v>0</v>
      </c>
      <c r="U5488">
        <v>25</v>
      </c>
      <c r="V5488">
        <v>0</v>
      </c>
      <c r="W5488" s="26">
        <v>0</v>
      </c>
      <c r="X5488" s="26">
        <v>0</v>
      </c>
      <c r="Y5488" s="26">
        <v>0</v>
      </c>
      <c r="Z5488" s="26">
        <v>0</v>
      </c>
      <c r="AA5488" s="26">
        <v>22.923548029640241</v>
      </c>
      <c r="AB5488" s="26">
        <v>0</v>
      </c>
      <c r="AC5488" s="26">
        <v>336.85829659357614</v>
      </c>
      <c r="AD5488" s="26">
        <v>0</v>
      </c>
      <c r="AE5488" s="26">
        <v>359.78184462321639</v>
      </c>
    </row>
    <row r="5489" spans="1:31" x14ac:dyDescent="0.3">
      <c r="A5489">
        <v>2774018</v>
      </c>
      <c r="B5489">
        <v>1</v>
      </c>
      <c r="C5489" t="s">
        <v>80</v>
      </c>
      <c r="D5489" t="s">
        <v>92</v>
      </c>
      <c r="E5489" t="s">
        <v>157</v>
      </c>
      <c r="F5489" t="s">
        <v>15220</v>
      </c>
      <c r="G5489" t="s">
        <v>159</v>
      </c>
      <c r="H5489" t="s">
        <v>149</v>
      </c>
      <c r="I5489" t="s">
        <v>136</v>
      </c>
      <c r="J5489" t="s">
        <v>137</v>
      </c>
      <c r="K5489" t="s">
        <v>138</v>
      </c>
      <c r="L5489" t="s">
        <v>15221</v>
      </c>
      <c r="M5489" t="s">
        <v>15222</v>
      </c>
      <c r="N5489" s="26">
        <v>0.18222222199999999</v>
      </c>
      <c r="O5489">
        <v>0</v>
      </c>
      <c r="P5489">
        <v>418</v>
      </c>
      <c r="Q5489">
        <v>8</v>
      </c>
      <c r="R5489">
        <v>44</v>
      </c>
      <c r="S5489">
        <v>6</v>
      </c>
      <c r="T5489">
        <v>40</v>
      </c>
      <c r="U5489">
        <v>0</v>
      </c>
      <c r="V5489">
        <v>0</v>
      </c>
      <c r="W5489" s="26">
        <v>0</v>
      </c>
      <c r="X5489" s="26">
        <v>23.845507734685992</v>
      </c>
      <c r="Y5489" s="26">
        <v>1.6892639703292123</v>
      </c>
      <c r="Z5489" s="26">
        <v>2.4104833822588434</v>
      </c>
      <c r="AA5489" s="26">
        <v>8.6732396150311928</v>
      </c>
      <c r="AB5489" s="26">
        <v>8.216446920830851</v>
      </c>
      <c r="AC5489" s="26">
        <v>0</v>
      </c>
      <c r="AD5489" s="26">
        <v>0</v>
      </c>
      <c r="AE5489" s="26">
        <v>44.834941623136089</v>
      </c>
    </row>
    <row r="5490" spans="1:31" x14ac:dyDescent="0.3">
      <c r="A5490">
        <v>2773529</v>
      </c>
      <c r="B5490">
        <v>2</v>
      </c>
      <c r="C5490" t="s">
        <v>80</v>
      </c>
      <c r="D5490" t="s">
        <v>110</v>
      </c>
      <c r="E5490" t="s">
        <v>141</v>
      </c>
      <c r="F5490" t="s">
        <v>15223</v>
      </c>
      <c r="G5490" t="s">
        <v>204</v>
      </c>
      <c r="H5490" t="s">
        <v>135</v>
      </c>
      <c r="I5490" t="s">
        <v>136</v>
      </c>
      <c r="J5490" t="s">
        <v>137</v>
      </c>
      <c r="K5490" t="s">
        <v>138</v>
      </c>
      <c r="L5490" t="s">
        <v>14702</v>
      </c>
      <c r="M5490" t="s">
        <v>15224</v>
      </c>
      <c r="N5490" s="26">
        <v>0.54277777699999996</v>
      </c>
      <c r="O5490">
        <v>0</v>
      </c>
      <c r="P5490">
        <v>835</v>
      </c>
      <c r="Q5490">
        <v>0</v>
      </c>
      <c r="R5490">
        <v>0</v>
      </c>
      <c r="S5490">
        <v>0</v>
      </c>
      <c r="T5490">
        <v>28</v>
      </c>
      <c r="U5490">
        <v>0</v>
      </c>
      <c r="V5490">
        <v>0</v>
      </c>
      <c r="W5490" s="26">
        <v>0</v>
      </c>
      <c r="X5490" s="26">
        <v>108.70883748379008</v>
      </c>
      <c r="Y5490" s="26">
        <v>0</v>
      </c>
      <c r="Z5490" s="26">
        <v>0</v>
      </c>
      <c r="AA5490" s="26">
        <v>0</v>
      </c>
      <c r="AB5490" s="26">
        <v>2.0814950645646886</v>
      </c>
      <c r="AC5490" s="26">
        <v>0</v>
      </c>
      <c r="AD5490" s="26">
        <v>0</v>
      </c>
      <c r="AE5490" s="26">
        <v>110.79033254835477</v>
      </c>
    </row>
    <row r="5491" spans="1:31" x14ac:dyDescent="0.3">
      <c r="A5491">
        <v>2774350</v>
      </c>
      <c r="B5491">
        <v>1</v>
      </c>
      <c r="C5491" t="s">
        <v>80</v>
      </c>
      <c r="D5491" t="s">
        <v>105</v>
      </c>
      <c r="E5491" t="s">
        <v>152</v>
      </c>
      <c r="F5491" t="s">
        <v>15225</v>
      </c>
      <c r="G5491" t="s">
        <v>159</v>
      </c>
      <c r="H5491" t="s">
        <v>149</v>
      </c>
      <c r="I5491" t="s">
        <v>136</v>
      </c>
      <c r="J5491" t="s">
        <v>137</v>
      </c>
      <c r="K5491" t="s">
        <v>138</v>
      </c>
      <c r="L5491" t="s">
        <v>15226</v>
      </c>
      <c r="M5491" t="s">
        <v>15227</v>
      </c>
      <c r="N5491" s="26">
        <v>1.340833333</v>
      </c>
      <c r="O5491">
        <v>8</v>
      </c>
      <c r="P5491">
        <v>706</v>
      </c>
      <c r="Q5491">
        <v>12</v>
      </c>
      <c r="R5491">
        <v>92</v>
      </c>
      <c r="S5491">
        <v>16</v>
      </c>
      <c r="T5491">
        <v>78</v>
      </c>
      <c r="U5491">
        <v>0</v>
      </c>
      <c r="V5491">
        <v>0</v>
      </c>
      <c r="W5491" s="26">
        <v>4.2858833856343095</v>
      </c>
      <c r="X5491" s="26">
        <v>218.78246152555698</v>
      </c>
      <c r="Y5491" s="26">
        <v>50.174943417882005</v>
      </c>
      <c r="Z5491" s="26">
        <v>20.917535630551498</v>
      </c>
      <c r="AA5491" s="26">
        <v>12.483391354396575</v>
      </c>
      <c r="AB5491" s="26">
        <v>59.71406071545055</v>
      </c>
      <c r="AC5491" s="26">
        <v>0</v>
      </c>
      <c r="AD5491" s="26">
        <v>0</v>
      </c>
      <c r="AE5491" s="26">
        <v>366.35827602947199</v>
      </c>
    </row>
    <row r="5492" spans="1:31" x14ac:dyDescent="0.3">
      <c r="A5492">
        <v>2774081</v>
      </c>
      <c r="B5492">
        <v>1</v>
      </c>
      <c r="C5492" t="s">
        <v>81</v>
      </c>
      <c r="D5492" t="s">
        <v>118</v>
      </c>
      <c r="E5492" t="s">
        <v>152</v>
      </c>
      <c r="F5492" t="s">
        <v>15228</v>
      </c>
      <c r="G5492" t="s">
        <v>143</v>
      </c>
      <c r="H5492" t="s">
        <v>149</v>
      </c>
      <c r="I5492" t="s">
        <v>136</v>
      </c>
      <c r="J5492" t="s">
        <v>137</v>
      </c>
      <c r="K5492" t="s">
        <v>138</v>
      </c>
      <c r="L5492" t="s">
        <v>15229</v>
      </c>
      <c r="M5492" t="s">
        <v>15230</v>
      </c>
      <c r="N5492" s="26">
        <v>0.49277777699999997</v>
      </c>
      <c r="O5492">
        <v>3</v>
      </c>
      <c r="P5492">
        <v>1261</v>
      </c>
      <c r="Q5492">
        <v>3</v>
      </c>
      <c r="R5492">
        <v>62</v>
      </c>
      <c r="S5492">
        <v>1</v>
      </c>
      <c r="T5492">
        <v>90</v>
      </c>
      <c r="U5492">
        <v>0</v>
      </c>
      <c r="V5492">
        <v>0</v>
      </c>
      <c r="W5492" s="26">
        <v>0.32401215608333334</v>
      </c>
      <c r="X5492" s="26">
        <v>70.786271978904821</v>
      </c>
      <c r="Y5492" s="26">
        <v>0</v>
      </c>
      <c r="Z5492" s="26">
        <v>20.947077913218987</v>
      </c>
      <c r="AA5492" s="26">
        <v>10.74889151384672</v>
      </c>
      <c r="AB5492" s="26">
        <v>21.032306776775016</v>
      </c>
      <c r="AC5492" s="26">
        <v>0</v>
      </c>
      <c r="AD5492" s="26">
        <v>0</v>
      </c>
      <c r="AE5492" s="26">
        <v>123.83856033882887</v>
      </c>
    </row>
    <row r="5493" spans="1:31" x14ac:dyDescent="0.3">
      <c r="A5493">
        <v>2773560</v>
      </c>
      <c r="B5493">
        <v>1</v>
      </c>
      <c r="C5493" t="s">
        <v>80</v>
      </c>
      <c r="D5493" t="s">
        <v>82</v>
      </c>
      <c r="E5493" t="s">
        <v>157</v>
      </c>
      <c r="F5493" t="s">
        <v>15231</v>
      </c>
      <c r="G5493" t="s">
        <v>326</v>
      </c>
      <c r="H5493" t="s">
        <v>149</v>
      </c>
      <c r="I5493" t="s">
        <v>136</v>
      </c>
      <c r="J5493" t="s">
        <v>137</v>
      </c>
      <c r="K5493" t="s">
        <v>187</v>
      </c>
      <c r="L5493" t="s">
        <v>15232</v>
      </c>
      <c r="M5493" t="s">
        <v>15233</v>
      </c>
      <c r="N5493" s="26">
        <v>0.68722222200000005</v>
      </c>
      <c r="O5493">
        <v>0</v>
      </c>
      <c r="P5493">
        <v>788</v>
      </c>
      <c r="Q5493">
        <v>0</v>
      </c>
      <c r="R5493">
        <v>0</v>
      </c>
      <c r="S5493">
        <v>6</v>
      </c>
      <c r="T5493">
        <v>1069</v>
      </c>
      <c r="U5493">
        <v>1</v>
      </c>
      <c r="V5493">
        <v>6</v>
      </c>
      <c r="W5493" s="26">
        <v>0</v>
      </c>
      <c r="X5493" s="26">
        <v>144.81695940906923</v>
      </c>
      <c r="Y5493" s="26">
        <v>0</v>
      </c>
      <c r="Z5493" s="26">
        <v>0</v>
      </c>
      <c r="AA5493" s="26">
        <v>1562.7147948065228</v>
      </c>
      <c r="AB5493" s="26">
        <v>612.75189198959959</v>
      </c>
      <c r="AC5493" s="26">
        <v>0</v>
      </c>
      <c r="AD5493" s="26">
        <v>15.887708384487208</v>
      </c>
      <c r="AE5493" s="26">
        <v>2336.1713545896791</v>
      </c>
    </row>
    <row r="5494" spans="1:31" x14ac:dyDescent="0.3">
      <c r="A5494">
        <v>2774542</v>
      </c>
      <c r="B5494">
        <v>1</v>
      </c>
      <c r="C5494" t="s">
        <v>80</v>
      </c>
      <c r="D5494" t="s">
        <v>105</v>
      </c>
      <c r="E5494" t="s">
        <v>157</v>
      </c>
      <c r="F5494" t="s">
        <v>7496</v>
      </c>
      <c r="G5494" t="s">
        <v>159</v>
      </c>
      <c r="H5494" t="s">
        <v>149</v>
      </c>
      <c r="I5494" t="s">
        <v>136</v>
      </c>
      <c r="J5494" t="s">
        <v>137</v>
      </c>
      <c r="K5494" t="s">
        <v>138</v>
      </c>
      <c r="L5494" t="s">
        <v>14992</v>
      </c>
      <c r="M5494" t="s">
        <v>15234</v>
      </c>
      <c r="N5494" s="26">
        <v>8.0555555000000001E-2</v>
      </c>
      <c r="O5494">
        <v>2</v>
      </c>
      <c r="P5494">
        <v>314</v>
      </c>
      <c r="Q5494">
        <v>2</v>
      </c>
      <c r="R5494">
        <v>20</v>
      </c>
      <c r="S5494">
        <v>17</v>
      </c>
      <c r="T5494">
        <v>68</v>
      </c>
      <c r="U5494">
        <v>2</v>
      </c>
      <c r="V5494">
        <v>0</v>
      </c>
      <c r="W5494" s="26">
        <v>7.8546466846136684E-2</v>
      </c>
      <c r="X5494" s="26">
        <v>6.2270158461955827</v>
      </c>
      <c r="Y5494" s="26">
        <v>6.7318020870210007E-2</v>
      </c>
      <c r="Z5494" s="26">
        <v>0.25598457160164967</v>
      </c>
      <c r="AA5494" s="26">
        <v>4.9305479237312042</v>
      </c>
      <c r="AB5494" s="26">
        <v>3.580962159225701</v>
      </c>
      <c r="AC5494" s="26">
        <v>2.774970089687121</v>
      </c>
      <c r="AD5494" s="26">
        <v>0</v>
      </c>
      <c r="AE5494" s="26">
        <v>17.915345078157603</v>
      </c>
    </row>
    <row r="5495" spans="1:31" x14ac:dyDescent="0.3">
      <c r="A5495">
        <v>2773995</v>
      </c>
      <c r="B5495">
        <v>1</v>
      </c>
      <c r="C5495" t="s">
        <v>80</v>
      </c>
      <c r="D5495" t="s">
        <v>102</v>
      </c>
      <c r="E5495" t="s">
        <v>175</v>
      </c>
      <c r="F5495" t="s">
        <v>15235</v>
      </c>
      <c r="G5495" t="s">
        <v>159</v>
      </c>
      <c r="H5495" t="s">
        <v>149</v>
      </c>
      <c r="I5495" t="s">
        <v>136</v>
      </c>
      <c r="J5495" t="s">
        <v>137</v>
      </c>
      <c r="K5495" t="s">
        <v>138</v>
      </c>
      <c r="L5495" t="s">
        <v>15236</v>
      </c>
      <c r="M5495" t="s">
        <v>15237</v>
      </c>
      <c r="N5495" s="26">
        <v>1.122777777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1</v>
      </c>
      <c r="V5495">
        <v>0</v>
      </c>
      <c r="W5495" s="26">
        <v>0</v>
      </c>
      <c r="X5495" s="26">
        <v>0</v>
      </c>
      <c r="Y5495" s="26">
        <v>0</v>
      </c>
      <c r="Z5495" s="26">
        <v>0</v>
      </c>
      <c r="AA5495" s="26">
        <v>0</v>
      </c>
      <c r="AB5495" s="26">
        <v>0</v>
      </c>
      <c r="AC5495" s="26">
        <v>6516.2063039421246</v>
      </c>
      <c r="AD5495" s="26">
        <v>0</v>
      </c>
      <c r="AE5495" s="26">
        <v>6516.2063039421246</v>
      </c>
    </row>
    <row r="5496" spans="1:31" x14ac:dyDescent="0.3">
      <c r="A5496">
        <v>2773752</v>
      </c>
      <c r="B5496">
        <v>1</v>
      </c>
      <c r="C5496" t="s">
        <v>80</v>
      </c>
      <c r="D5496" t="s">
        <v>87</v>
      </c>
      <c r="E5496" t="s">
        <v>132</v>
      </c>
      <c r="F5496" t="s">
        <v>15238</v>
      </c>
      <c r="G5496" t="s">
        <v>307</v>
      </c>
      <c r="H5496" t="s">
        <v>135</v>
      </c>
      <c r="I5496" t="s">
        <v>136</v>
      </c>
      <c r="J5496" t="s">
        <v>137</v>
      </c>
      <c r="K5496" t="s">
        <v>138</v>
      </c>
      <c r="L5496" t="s">
        <v>15239</v>
      </c>
      <c r="M5496" t="s">
        <v>15240</v>
      </c>
      <c r="N5496" s="26">
        <v>2.2705555550000001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2</v>
      </c>
      <c r="U5496">
        <v>0</v>
      </c>
      <c r="V5496">
        <v>0</v>
      </c>
      <c r="W5496" s="26">
        <v>0</v>
      </c>
      <c r="X5496" s="26">
        <v>0</v>
      </c>
      <c r="Y5496" s="26">
        <v>0</v>
      </c>
      <c r="Z5496" s="26">
        <v>0</v>
      </c>
      <c r="AA5496" s="26">
        <v>0</v>
      </c>
      <c r="AB5496" s="26">
        <v>47.472000893125291</v>
      </c>
      <c r="AC5496" s="26">
        <v>0</v>
      </c>
      <c r="AD5496" s="26">
        <v>0</v>
      </c>
      <c r="AE5496" s="26">
        <v>47.472000893125291</v>
      </c>
    </row>
    <row r="5497" spans="1:31" x14ac:dyDescent="0.3">
      <c r="A5497">
        <v>2773895</v>
      </c>
      <c r="B5497">
        <v>1</v>
      </c>
      <c r="C5497" t="s">
        <v>80</v>
      </c>
      <c r="D5497" t="s">
        <v>88</v>
      </c>
      <c r="E5497" t="s">
        <v>170</v>
      </c>
      <c r="F5497" t="s">
        <v>15241</v>
      </c>
      <c r="G5497" t="s">
        <v>628</v>
      </c>
      <c r="H5497" t="s">
        <v>135</v>
      </c>
      <c r="I5497" t="s">
        <v>136</v>
      </c>
      <c r="J5497" t="s">
        <v>137</v>
      </c>
      <c r="K5497" t="s">
        <v>187</v>
      </c>
      <c r="L5497" t="s">
        <v>15242</v>
      </c>
      <c r="M5497" t="s">
        <v>15243</v>
      </c>
      <c r="N5497" s="26">
        <v>1.682222222</v>
      </c>
      <c r="O5497">
        <v>0</v>
      </c>
      <c r="P5497">
        <v>90</v>
      </c>
      <c r="Q5497">
        <v>0</v>
      </c>
      <c r="R5497">
        <v>0</v>
      </c>
      <c r="S5497">
        <v>0</v>
      </c>
      <c r="T5497">
        <v>13</v>
      </c>
      <c r="U5497">
        <v>0</v>
      </c>
      <c r="V5497">
        <v>0</v>
      </c>
      <c r="W5497" s="26">
        <v>0</v>
      </c>
      <c r="X5497" s="26">
        <v>39.976134106391569</v>
      </c>
      <c r="Y5497" s="26">
        <v>0</v>
      </c>
      <c r="Z5497" s="26">
        <v>0</v>
      </c>
      <c r="AA5497" s="26">
        <v>0</v>
      </c>
      <c r="AB5497" s="26">
        <v>40.10317079959345</v>
      </c>
      <c r="AC5497" s="26">
        <v>0</v>
      </c>
      <c r="AD5497" s="26">
        <v>0</v>
      </c>
      <c r="AE5497" s="26">
        <v>80.079304905985026</v>
      </c>
    </row>
    <row r="5498" spans="1:31" x14ac:dyDescent="0.3">
      <c r="A5498">
        <v>2773672</v>
      </c>
      <c r="B5498">
        <v>1</v>
      </c>
      <c r="C5498" t="s">
        <v>80</v>
      </c>
      <c r="D5498" t="s">
        <v>103</v>
      </c>
      <c r="E5498" t="s">
        <v>141</v>
      </c>
      <c r="F5498" t="s">
        <v>15244</v>
      </c>
      <c r="G5498" t="s">
        <v>628</v>
      </c>
      <c r="H5498" t="s">
        <v>135</v>
      </c>
      <c r="I5498" t="s">
        <v>136</v>
      </c>
      <c r="J5498" t="s">
        <v>137</v>
      </c>
      <c r="K5498" t="s">
        <v>187</v>
      </c>
      <c r="L5498" t="s">
        <v>15245</v>
      </c>
      <c r="M5498" t="s">
        <v>15246</v>
      </c>
      <c r="N5498" s="26">
        <v>5.602777777</v>
      </c>
      <c r="O5498">
        <v>0</v>
      </c>
      <c r="P5498">
        <v>162</v>
      </c>
      <c r="Q5498">
        <v>0</v>
      </c>
      <c r="R5498">
        <v>0</v>
      </c>
      <c r="S5498">
        <v>0</v>
      </c>
      <c r="T5498">
        <v>8</v>
      </c>
      <c r="U5498">
        <v>0</v>
      </c>
      <c r="V5498">
        <v>0</v>
      </c>
      <c r="W5498" s="26">
        <v>0</v>
      </c>
      <c r="X5498" s="26">
        <v>207.72294588221274</v>
      </c>
      <c r="Y5498" s="26">
        <v>0</v>
      </c>
      <c r="Z5498" s="26">
        <v>0</v>
      </c>
      <c r="AA5498" s="26">
        <v>0</v>
      </c>
      <c r="AB5498" s="26">
        <v>56.002344548808324</v>
      </c>
      <c r="AC5498" s="26">
        <v>0</v>
      </c>
      <c r="AD5498" s="26">
        <v>0</v>
      </c>
      <c r="AE5498" s="26">
        <v>263.72529043102105</v>
      </c>
    </row>
    <row r="5499" spans="1:31" x14ac:dyDescent="0.3">
      <c r="A5499">
        <v>2774004</v>
      </c>
      <c r="B5499">
        <v>1</v>
      </c>
      <c r="C5499" t="s">
        <v>81</v>
      </c>
      <c r="D5499" t="s">
        <v>121</v>
      </c>
      <c r="E5499" t="s">
        <v>170</v>
      </c>
      <c r="F5499" t="s">
        <v>15247</v>
      </c>
      <c r="G5499" t="s">
        <v>204</v>
      </c>
      <c r="H5499" t="s">
        <v>135</v>
      </c>
      <c r="I5499" t="s">
        <v>136</v>
      </c>
      <c r="J5499" t="s">
        <v>137</v>
      </c>
      <c r="K5499" t="s">
        <v>138</v>
      </c>
      <c r="L5499" t="s">
        <v>15248</v>
      </c>
      <c r="M5499" t="s">
        <v>15249</v>
      </c>
      <c r="N5499" s="26">
        <v>4.2116666660000002</v>
      </c>
      <c r="O5499">
        <v>0</v>
      </c>
      <c r="P5499">
        <v>15</v>
      </c>
      <c r="Q5499">
        <v>0</v>
      </c>
      <c r="R5499">
        <v>1</v>
      </c>
      <c r="S5499">
        <v>0</v>
      </c>
      <c r="T5499">
        <v>0</v>
      </c>
      <c r="U5499">
        <v>0</v>
      </c>
      <c r="V5499">
        <v>0</v>
      </c>
      <c r="W5499" s="26">
        <v>0</v>
      </c>
      <c r="X5499" s="26">
        <v>11.261820108918927</v>
      </c>
      <c r="Y5499" s="26">
        <v>0</v>
      </c>
      <c r="Z5499" s="26">
        <v>0.20210653956657001</v>
      </c>
      <c r="AA5499" s="26">
        <v>0</v>
      </c>
      <c r="AB5499" s="26">
        <v>0</v>
      </c>
      <c r="AC5499" s="26">
        <v>0</v>
      </c>
      <c r="AD5499" s="26">
        <v>0</v>
      </c>
      <c r="AE5499" s="26">
        <v>11.463926648485497</v>
      </c>
    </row>
    <row r="5500" spans="1:31" x14ac:dyDescent="0.3">
      <c r="A5500">
        <v>2773695</v>
      </c>
      <c r="B5500">
        <v>1</v>
      </c>
      <c r="C5500" t="s">
        <v>80</v>
      </c>
      <c r="D5500" t="s">
        <v>90</v>
      </c>
      <c r="E5500" t="s">
        <v>170</v>
      </c>
      <c r="F5500" t="s">
        <v>15250</v>
      </c>
      <c r="G5500" t="s">
        <v>204</v>
      </c>
      <c r="H5500" t="s">
        <v>135</v>
      </c>
      <c r="I5500" t="s">
        <v>136</v>
      </c>
      <c r="J5500" t="s">
        <v>137</v>
      </c>
      <c r="K5500" t="s">
        <v>138</v>
      </c>
      <c r="L5500" t="s">
        <v>15251</v>
      </c>
      <c r="M5500" t="s">
        <v>15252</v>
      </c>
      <c r="N5500" s="26">
        <v>1.5677777770000001</v>
      </c>
      <c r="O5500">
        <v>0</v>
      </c>
      <c r="P5500">
        <v>19</v>
      </c>
      <c r="Q5500">
        <v>0</v>
      </c>
      <c r="R5500">
        <v>0</v>
      </c>
      <c r="S5500">
        <v>0</v>
      </c>
      <c r="T5500">
        <v>1</v>
      </c>
      <c r="U5500">
        <v>0</v>
      </c>
      <c r="V5500">
        <v>0</v>
      </c>
      <c r="W5500" s="26">
        <v>0</v>
      </c>
      <c r="X5500" s="26">
        <v>8.3217858264385054</v>
      </c>
      <c r="Y5500" s="26">
        <v>0</v>
      </c>
      <c r="Z5500" s="26">
        <v>0</v>
      </c>
      <c r="AA5500" s="26">
        <v>0</v>
      </c>
      <c r="AB5500" s="26">
        <v>0.42602806694288364</v>
      </c>
      <c r="AC5500" s="26">
        <v>0</v>
      </c>
      <c r="AD5500" s="26">
        <v>0</v>
      </c>
      <c r="AE5500" s="26">
        <v>8.7478138933813891</v>
      </c>
    </row>
    <row r="5501" spans="1:31" x14ac:dyDescent="0.3">
      <c r="A5501">
        <v>2774359</v>
      </c>
      <c r="B5501">
        <v>1</v>
      </c>
      <c r="C5501" t="s">
        <v>81</v>
      </c>
      <c r="D5501" t="s">
        <v>118</v>
      </c>
      <c r="E5501" t="s">
        <v>132</v>
      </c>
      <c r="F5501" t="s">
        <v>15253</v>
      </c>
      <c r="G5501" t="s">
        <v>197</v>
      </c>
      <c r="H5501" t="s">
        <v>135</v>
      </c>
      <c r="I5501" t="s">
        <v>136</v>
      </c>
      <c r="J5501" t="s">
        <v>137</v>
      </c>
      <c r="K5501" t="s">
        <v>138</v>
      </c>
      <c r="L5501" t="s">
        <v>15254</v>
      </c>
      <c r="M5501" t="s">
        <v>15255</v>
      </c>
      <c r="N5501" s="26">
        <v>2.861111111</v>
      </c>
      <c r="O5501">
        <v>0</v>
      </c>
      <c r="P5501">
        <v>1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 s="26">
        <v>0</v>
      </c>
      <c r="X5501" s="26">
        <v>0.73099230137222226</v>
      </c>
      <c r="Y5501" s="26">
        <v>0</v>
      </c>
      <c r="Z5501" s="26">
        <v>0</v>
      </c>
      <c r="AA5501" s="26">
        <v>0</v>
      </c>
      <c r="AB5501" s="26">
        <v>0</v>
      </c>
      <c r="AC5501" s="26">
        <v>0</v>
      </c>
      <c r="AD5501" s="26">
        <v>0</v>
      </c>
      <c r="AE5501" s="26">
        <v>0.73099230137222226</v>
      </c>
    </row>
    <row r="5502" spans="1:31" x14ac:dyDescent="0.3">
      <c r="A5502">
        <v>2773718</v>
      </c>
      <c r="B5502">
        <v>1</v>
      </c>
      <c r="C5502" t="s">
        <v>81</v>
      </c>
      <c r="D5502" t="s">
        <v>128</v>
      </c>
      <c r="E5502" t="s">
        <v>157</v>
      </c>
      <c r="F5502" t="s">
        <v>10446</v>
      </c>
      <c r="G5502" t="s">
        <v>628</v>
      </c>
      <c r="H5502" t="s">
        <v>149</v>
      </c>
      <c r="I5502" t="s">
        <v>136</v>
      </c>
      <c r="J5502" t="s">
        <v>137</v>
      </c>
      <c r="K5502" t="s">
        <v>187</v>
      </c>
      <c r="L5502" t="s">
        <v>15256</v>
      </c>
      <c r="M5502" t="s">
        <v>15257</v>
      </c>
      <c r="N5502" s="26">
        <v>0.757222222</v>
      </c>
      <c r="O5502">
        <v>7</v>
      </c>
      <c r="P5502">
        <v>1132</v>
      </c>
      <c r="Q5502">
        <v>14</v>
      </c>
      <c r="R5502">
        <v>15</v>
      </c>
      <c r="S5502">
        <v>14</v>
      </c>
      <c r="T5502">
        <v>138</v>
      </c>
      <c r="U5502">
        <v>0</v>
      </c>
      <c r="V5502">
        <v>0</v>
      </c>
      <c r="W5502" s="26">
        <v>1.2468720771733328</v>
      </c>
      <c r="X5502" s="26">
        <v>22.804397083340735</v>
      </c>
      <c r="Y5502" s="26">
        <v>3.8141854751288888</v>
      </c>
      <c r="Z5502" s="26">
        <v>1.1507207446755556</v>
      </c>
      <c r="AA5502" s="26">
        <v>192.90929136325354</v>
      </c>
      <c r="AB5502" s="26">
        <v>31.634960648380577</v>
      </c>
      <c r="AC5502" s="26">
        <v>0</v>
      </c>
      <c r="AD5502" s="26">
        <v>0</v>
      </c>
      <c r="AE5502" s="26">
        <v>253.56042739195263</v>
      </c>
    </row>
    <row r="5503" spans="1:31" x14ac:dyDescent="0.3">
      <c r="A5503">
        <v>2774551</v>
      </c>
      <c r="B5503">
        <v>1</v>
      </c>
      <c r="C5503" t="s">
        <v>80</v>
      </c>
      <c r="D5503" t="s">
        <v>105</v>
      </c>
      <c r="E5503" t="s">
        <v>157</v>
      </c>
      <c r="F5503" t="s">
        <v>15258</v>
      </c>
      <c r="G5503" t="s">
        <v>159</v>
      </c>
      <c r="H5503" t="s">
        <v>149</v>
      </c>
      <c r="I5503" t="s">
        <v>136</v>
      </c>
      <c r="J5503" t="s">
        <v>137</v>
      </c>
      <c r="K5503" t="s">
        <v>138</v>
      </c>
      <c r="L5503" t="s">
        <v>15259</v>
      </c>
      <c r="M5503" t="s">
        <v>15260</v>
      </c>
      <c r="N5503" s="26">
        <v>0.14111111100000001</v>
      </c>
      <c r="O5503">
        <v>48</v>
      </c>
      <c r="P5503">
        <v>57</v>
      </c>
      <c r="Q5503">
        <v>40</v>
      </c>
      <c r="R5503">
        <v>101</v>
      </c>
      <c r="S5503">
        <v>60</v>
      </c>
      <c r="T5503">
        <v>42</v>
      </c>
      <c r="U5503">
        <v>6</v>
      </c>
      <c r="V5503">
        <v>0</v>
      </c>
      <c r="W5503" s="26">
        <v>2.2855421618041865</v>
      </c>
      <c r="X5503" s="26">
        <v>2.0683255164439025</v>
      </c>
      <c r="Y5503" s="26">
        <v>4.4286653142042773</v>
      </c>
      <c r="Z5503" s="26">
        <v>1.9937816047650834</v>
      </c>
      <c r="AA5503" s="26">
        <v>38.787588999833318</v>
      </c>
      <c r="AB5503" s="26">
        <v>4.1804821718621312</v>
      </c>
      <c r="AC5503" s="26">
        <v>50.181926911572049</v>
      </c>
      <c r="AD5503" s="26">
        <v>0</v>
      </c>
      <c r="AE5503" s="26">
        <v>103.92631268048495</v>
      </c>
    </row>
    <row r="5504" spans="1:31" x14ac:dyDescent="0.3">
      <c r="A5504">
        <v>2774714</v>
      </c>
      <c r="B5504">
        <v>1</v>
      </c>
      <c r="C5504" t="s">
        <v>80</v>
      </c>
      <c r="D5504" t="s">
        <v>108</v>
      </c>
      <c r="E5504" t="s">
        <v>141</v>
      </c>
      <c r="F5504" t="s">
        <v>15261</v>
      </c>
      <c r="G5504" t="s">
        <v>344</v>
      </c>
      <c r="H5504" t="s">
        <v>135</v>
      </c>
      <c r="I5504" t="s">
        <v>136</v>
      </c>
      <c r="J5504" t="s">
        <v>137</v>
      </c>
      <c r="K5504" t="s">
        <v>138</v>
      </c>
      <c r="L5504" t="s">
        <v>15262</v>
      </c>
      <c r="M5504" t="s">
        <v>15263</v>
      </c>
      <c r="N5504" s="26">
        <v>2.7822222220000001</v>
      </c>
      <c r="O5504">
        <v>0</v>
      </c>
      <c r="P5504">
        <v>34</v>
      </c>
      <c r="Q5504">
        <v>0</v>
      </c>
      <c r="R5504">
        <v>7</v>
      </c>
      <c r="S5504">
        <v>0</v>
      </c>
      <c r="T5504">
        <v>3</v>
      </c>
      <c r="U5504">
        <v>0</v>
      </c>
      <c r="V5504">
        <v>0</v>
      </c>
      <c r="W5504" s="26">
        <v>0</v>
      </c>
      <c r="X5504" s="26">
        <v>24.954833663176522</v>
      </c>
      <c r="Y5504" s="26">
        <v>0</v>
      </c>
      <c r="Z5504" s="26">
        <v>1.361112453803655</v>
      </c>
      <c r="AA5504" s="26">
        <v>0</v>
      </c>
      <c r="AB5504" s="26">
        <v>1.9636117071441972</v>
      </c>
      <c r="AC5504" s="26">
        <v>0</v>
      </c>
      <c r="AD5504" s="26">
        <v>0</v>
      </c>
      <c r="AE5504" s="26">
        <v>28.279557824124375</v>
      </c>
    </row>
    <row r="5505" spans="1:31" x14ac:dyDescent="0.3">
      <c r="A5505">
        <v>2774196</v>
      </c>
      <c r="B5505">
        <v>1</v>
      </c>
      <c r="C5505" t="s">
        <v>80</v>
      </c>
      <c r="D5505" t="s">
        <v>83</v>
      </c>
      <c r="E5505" t="s">
        <v>141</v>
      </c>
      <c r="F5505" t="s">
        <v>15264</v>
      </c>
      <c r="G5505" t="s">
        <v>186</v>
      </c>
      <c r="H5505" t="s">
        <v>135</v>
      </c>
      <c r="I5505" t="s">
        <v>136</v>
      </c>
      <c r="J5505" t="s">
        <v>137</v>
      </c>
      <c r="K5505" t="s">
        <v>187</v>
      </c>
      <c r="L5505" t="s">
        <v>15265</v>
      </c>
      <c r="M5505" t="s">
        <v>15266</v>
      </c>
      <c r="N5505" s="26">
        <v>2.7725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68</v>
      </c>
      <c r="U5505">
        <v>0</v>
      </c>
      <c r="V5505">
        <v>5</v>
      </c>
      <c r="W5505" s="26">
        <v>0</v>
      </c>
      <c r="X5505" s="26">
        <v>0</v>
      </c>
      <c r="Y5505" s="26">
        <v>0</v>
      </c>
      <c r="Z5505" s="26">
        <v>0</v>
      </c>
      <c r="AA5505" s="26">
        <v>0</v>
      </c>
      <c r="AB5505" s="26">
        <v>220.62974492175778</v>
      </c>
      <c r="AC5505" s="26">
        <v>0</v>
      </c>
      <c r="AD5505" s="26">
        <v>251.81636261427894</v>
      </c>
      <c r="AE5505" s="26">
        <v>472.44610753603672</v>
      </c>
    </row>
    <row r="5506" spans="1:31" x14ac:dyDescent="0.3">
      <c r="A5506">
        <v>2774173</v>
      </c>
      <c r="B5506">
        <v>1</v>
      </c>
      <c r="C5506" t="s">
        <v>80</v>
      </c>
      <c r="D5506" t="s">
        <v>87</v>
      </c>
      <c r="E5506" t="s">
        <v>132</v>
      </c>
      <c r="F5506" t="s">
        <v>15267</v>
      </c>
      <c r="G5506" t="s">
        <v>307</v>
      </c>
      <c r="H5506" t="s">
        <v>135</v>
      </c>
      <c r="I5506" t="s">
        <v>136</v>
      </c>
      <c r="J5506" t="s">
        <v>137</v>
      </c>
      <c r="K5506" t="s">
        <v>138</v>
      </c>
      <c r="L5506" t="s">
        <v>15268</v>
      </c>
      <c r="M5506" t="s">
        <v>15269</v>
      </c>
      <c r="N5506" s="26">
        <v>1.325555555</v>
      </c>
      <c r="O5506">
        <v>0</v>
      </c>
      <c r="P5506">
        <v>18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 s="26">
        <v>0</v>
      </c>
      <c r="X5506" s="26">
        <v>6.8486426051959111</v>
      </c>
      <c r="Y5506" s="26">
        <v>0</v>
      </c>
      <c r="Z5506" s="26">
        <v>0</v>
      </c>
      <c r="AA5506" s="26">
        <v>0</v>
      </c>
      <c r="AB5506" s="26">
        <v>0</v>
      </c>
      <c r="AC5506" s="26">
        <v>0</v>
      </c>
      <c r="AD5506" s="26">
        <v>0</v>
      </c>
      <c r="AE5506" s="26">
        <v>6.8486426051959111</v>
      </c>
    </row>
    <row r="5507" spans="1:31" x14ac:dyDescent="0.3">
      <c r="A5507">
        <v>2774150</v>
      </c>
      <c r="B5507">
        <v>1</v>
      </c>
      <c r="C5507" t="s">
        <v>80</v>
      </c>
      <c r="D5507" t="s">
        <v>94</v>
      </c>
      <c r="E5507" t="s">
        <v>146</v>
      </c>
      <c r="F5507" t="s">
        <v>15270</v>
      </c>
      <c r="G5507" t="s">
        <v>148</v>
      </c>
      <c r="H5507" t="s">
        <v>149</v>
      </c>
      <c r="I5507" t="s">
        <v>136</v>
      </c>
      <c r="J5507" t="s">
        <v>137</v>
      </c>
      <c r="K5507" t="s">
        <v>138</v>
      </c>
      <c r="L5507" t="s">
        <v>15271</v>
      </c>
      <c r="M5507" t="s">
        <v>15272</v>
      </c>
      <c r="N5507" s="26">
        <v>3.786944444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1</v>
      </c>
      <c r="V5507">
        <v>0</v>
      </c>
      <c r="W5507" s="26">
        <v>0</v>
      </c>
      <c r="X5507" s="26">
        <v>0</v>
      </c>
      <c r="Y5507" s="26">
        <v>0</v>
      </c>
      <c r="Z5507" s="26">
        <v>0</v>
      </c>
      <c r="AA5507" s="26">
        <v>0</v>
      </c>
      <c r="AB5507" s="26">
        <v>0</v>
      </c>
      <c r="AC5507" s="26">
        <v>17.673612565382435</v>
      </c>
      <c r="AD5507" s="26">
        <v>0</v>
      </c>
      <c r="AE5507" s="26">
        <v>17.673612565382435</v>
      </c>
    </row>
    <row r="5508" spans="1:31" x14ac:dyDescent="0.3">
      <c r="A5508">
        <v>2773881</v>
      </c>
      <c r="B5508">
        <v>1</v>
      </c>
      <c r="C5508" t="s">
        <v>80</v>
      </c>
      <c r="D5508" t="s">
        <v>110</v>
      </c>
      <c r="E5508" t="s">
        <v>141</v>
      </c>
      <c r="F5508" t="s">
        <v>15273</v>
      </c>
      <c r="G5508" t="s">
        <v>143</v>
      </c>
      <c r="H5508" t="s">
        <v>135</v>
      </c>
      <c r="I5508" t="s">
        <v>136</v>
      </c>
      <c r="J5508" t="s">
        <v>137</v>
      </c>
      <c r="K5508" t="s">
        <v>138</v>
      </c>
      <c r="L5508" t="s">
        <v>15274</v>
      </c>
      <c r="M5508" t="s">
        <v>15275</v>
      </c>
      <c r="N5508" s="26">
        <v>1.315833333</v>
      </c>
      <c r="O5508">
        <v>0</v>
      </c>
      <c r="P5508">
        <v>47</v>
      </c>
      <c r="Q5508">
        <v>0</v>
      </c>
      <c r="R5508">
        <v>0</v>
      </c>
      <c r="S5508">
        <v>0</v>
      </c>
      <c r="T5508">
        <v>1</v>
      </c>
      <c r="U5508">
        <v>0</v>
      </c>
      <c r="V5508">
        <v>0</v>
      </c>
      <c r="W5508" s="26">
        <v>0</v>
      </c>
      <c r="X5508" s="26">
        <v>22.161163749221384</v>
      </c>
      <c r="Y5508" s="26">
        <v>0</v>
      </c>
      <c r="Z5508" s="26">
        <v>0</v>
      </c>
      <c r="AA5508" s="26">
        <v>0</v>
      </c>
      <c r="AB5508" s="26">
        <v>2.5896856614980486</v>
      </c>
      <c r="AC5508" s="26">
        <v>0</v>
      </c>
      <c r="AD5508" s="26">
        <v>0</v>
      </c>
      <c r="AE5508" s="26">
        <v>24.750849410719432</v>
      </c>
    </row>
    <row r="5509" spans="1:31" x14ac:dyDescent="0.3">
      <c r="A5509">
        <v>2774568</v>
      </c>
      <c r="B5509">
        <v>1</v>
      </c>
      <c r="C5509" t="s">
        <v>81</v>
      </c>
      <c r="D5509" t="s">
        <v>123</v>
      </c>
      <c r="E5509" t="s">
        <v>157</v>
      </c>
      <c r="F5509" t="s">
        <v>15276</v>
      </c>
      <c r="G5509" t="s">
        <v>159</v>
      </c>
      <c r="H5509" t="s">
        <v>149</v>
      </c>
      <c r="I5509" t="s">
        <v>136</v>
      </c>
      <c r="J5509" t="s">
        <v>137</v>
      </c>
      <c r="K5509" t="s">
        <v>138</v>
      </c>
      <c r="L5509" t="s">
        <v>15277</v>
      </c>
      <c r="M5509" t="s">
        <v>15278</v>
      </c>
      <c r="N5509" s="26">
        <v>0.760833333</v>
      </c>
      <c r="O5509">
        <v>2</v>
      </c>
      <c r="P5509">
        <v>17</v>
      </c>
      <c r="Q5509">
        <v>19</v>
      </c>
      <c r="R5509">
        <v>115</v>
      </c>
      <c r="S5509">
        <v>7</v>
      </c>
      <c r="T5509">
        <v>82</v>
      </c>
      <c r="U5509">
        <v>1</v>
      </c>
      <c r="V5509">
        <v>4</v>
      </c>
      <c r="W5509" s="26">
        <v>0</v>
      </c>
      <c r="X5509" s="26">
        <v>0.23591874237587268</v>
      </c>
      <c r="Y5509" s="26">
        <v>0</v>
      </c>
      <c r="Z5509" s="26">
        <v>2.8645735764994411</v>
      </c>
      <c r="AA5509" s="26">
        <v>70.518776565364774</v>
      </c>
      <c r="AB5509" s="26">
        <v>54.686295141536682</v>
      </c>
      <c r="AC5509" s="26">
        <v>5.5253822647226984</v>
      </c>
      <c r="AD5509" s="26">
        <v>9.394164539876332</v>
      </c>
      <c r="AE5509" s="26">
        <v>143.2251108303758</v>
      </c>
    </row>
    <row r="5510" spans="1:31" x14ac:dyDescent="0.3">
      <c r="A5510">
        <v>2773572</v>
      </c>
      <c r="B5510">
        <v>1</v>
      </c>
      <c r="C5510" t="s">
        <v>80</v>
      </c>
      <c r="D5510" t="s">
        <v>110</v>
      </c>
      <c r="E5510" t="s">
        <v>170</v>
      </c>
      <c r="F5510" t="s">
        <v>14526</v>
      </c>
      <c r="G5510" t="s">
        <v>204</v>
      </c>
      <c r="H5510" t="s">
        <v>135</v>
      </c>
      <c r="I5510" t="s">
        <v>136</v>
      </c>
      <c r="J5510" t="s">
        <v>137</v>
      </c>
      <c r="K5510" t="s">
        <v>138</v>
      </c>
      <c r="L5510" t="s">
        <v>15279</v>
      </c>
      <c r="M5510" t="s">
        <v>15280</v>
      </c>
      <c r="N5510" s="26">
        <v>2.429444444</v>
      </c>
      <c r="O5510">
        <v>0</v>
      </c>
      <c r="P5510">
        <v>186</v>
      </c>
      <c r="Q5510">
        <v>0</v>
      </c>
      <c r="R5510">
        <v>0</v>
      </c>
      <c r="S5510">
        <v>0</v>
      </c>
      <c r="T5510">
        <v>4</v>
      </c>
      <c r="U5510">
        <v>0</v>
      </c>
      <c r="V5510">
        <v>0</v>
      </c>
      <c r="W5510" s="26">
        <v>0</v>
      </c>
      <c r="X5510" s="26">
        <v>85.962095108594852</v>
      </c>
      <c r="Y5510" s="26">
        <v>0</v>
      </c>
      <c r="Z5510" s="26">
        <v>0</v>
      </c>
      <c r="AA5510" s="26">
        <v>0</v>
      </c>
      <c r="AB5510" s="26">
        <v>1.2402230950118651</v>
      </c>
      <c r="AC5510" s="26">
        <v>0</v>
      </c>
      <c r="AD5510" s="26">
        <v>0</v>
      </c>
      <c r="AE5510" s="26">
        <v>87.202318203606723</v>
      </c>
    </row>
    <row r="5511" spans="1:31" x14ac:dyDescent="0.3">
      <c r="A5511">
        <v>2773632</v>
      </c>
      <c r="B5511">
        <v>1</v>
      </c>
      <c r="C5511" t="s">
        <v>80</v>
      </c>
      <c r="D5511" t="s">
        <v>110</v>
      </c>
      <c r="E5511" t="s">
        <v>170</v>
      </c>
      <c r="F5511" t="s">
        <v>14526</v>
      </c>
      <c r="G5511" t="s">
        <v>204</v>
      </c>
      <c r="H5511" t="s">
        <v>135</v>
      </c>
      <c r="I5511" t="s">
        <v>136</v>
      </c>
      <c r="J5511" t="s">
        <v>137</v>
      </c>
      <c r="K5511" t="s">
        <v>138</v>
      </c>
      <c r="L5511" t="s">
        <v>15281</v>
      </c>
      <c r="M5511" t="s">
        <v>15282</v>
      </c>
      <c r="N5511" s="26">
        <v>3.173888888</v>
      </c>
      <c r="O5511">
        <v>0</v>
      </c>
      <c r="P5511">
        <v>186</v>
      </c>
      <c r="Q5511">
        <v>0</v>
      </c>
      <c r="R5511">
        <v>0</v>
      </c>
      <c r="S5511">
        <v>0</v>
      </c>
      <c r="T5511">
        <v>4</v>
      </c>
      <c r="U5511">
        <v>0</v>
      </c>
      <c r="V5511">
        <v>0</v>
      </c>
      <c r="W5511" s="26">
        <v>0</v>
      </c>
      <c r="X5511" s="26">
        <v>134.37332939772108</v>
      </c>
      <c r="Y5511" s="26">
        <v>0</v>
      </c>
      <c r="Z5511" s="26">
        <v>0</v>
      </c>
      <c r="AA5511" s="26">
        <v>0</v>
      </c>
      <c r="AB5511" s="26">
        <v>3.3406744610665835</v>
      </c>
      <c r="AC5511" s="26">
        <v>0</v>
      </c>
      <c r="AD5511" s="26">
        <v>0</v>
      </c>
      <c r="AE5511" s="26">
        <v>137.71400385878766</v>
      </c>
    </row>
    <row r="5512" spans="1:31" x14ac:dyDescent="0.3">
      <c r="A5512">
        <v>2773964</v>
      </c>
      <c r="B5512">
        <v>1</v>
      </c>
      <c r="C5512" t="s">
        <v>80</v>
      </c>
      <c r="D5512" t="s">
        <v>101</v>
      </c>
      <c r="E5512" t="s">
        <v>170</v>
      </c>
      <c r="F5512" t="s">
        <v>15283</v>
      </c>
      <c r="G5512" t="s">
        <v>143</v>
      </c>
      <c r="H5512" t="s">
        <v>135</v>
      </c>
      <c r="I5512" t="s">
        <v>136</v>
      </c>
      <c r="J5512" t="s">
        <v>137</v>
      </c>
      <c r="K5512" t="s">
        <v>138</v>
      </c>
      <c r="L5512" t="s">
        <v>15284</v>
      </c>
      <c r="M5512" t="s">
        <v>15285</v>
      </c>
      <c r="N5512" s="26">
        <v>1.089722222</v>
      </c>
      <c r="O5512">
        <v>0</v>
      </c>
      <c r="P5512">
        <v>69</v>
      </c>
      <c r="Q5512">
        <v>0</v>
      </c>
      <c r="R5512">
        <v>0</v>
      </c>
      <c r="S5512">
        <v>0</v>
      </c>
      <c r="T5512">
        <v>7</v>
      </c>
      <c r="U5512">
        <v>0</v>
      </c>
      <c r="V5512">
        <v>0</v>
      </c>
      <c r="W5512" s="26">
        <v>0</v>
      </c>
      <c r="X5512" s="26">
        <v>17.620154582951756</v>
      </c>
      <c r="Y5512" s="26">
        <v>0</v>
      </c>
      <c r="Z5512" s="26">
        <v>0</v>
      </c>
      <c r="AA5512" s="26">
        <v>0</v>
      </c>
      <c r="AB5512" s="26">
        <v>15.53617251263665</v>
      </c>
      <c r="AC5512" s="26">
        <v>0</v>
      </c>
      <c r="AD5512" s="26">
        <v>0</v>
      </c>
      <c r="AE5512" s="26">
        <v>33.156327095588409</v>
      </c>
    </row>
    <row r="5513" spans="1:31" x14ac:dyDescent="0.3">
      <c r="A5513">
        <v>2774113</v>
      </c>
      <c r="B5513">
        <v>1</v>
      </c>
      <c r="C5513" t="s">
        <v>80</v>
      </c>
      <c r="D5513" t="s">
        <v>102</v>
      </c>
      <c r="E5513" t="s">
        <v>152</v>
      </c>
      <c r="F5513" t="s">
        <v>15286</v>
      </c>
      <c r="G5513" t="s">
        <v>159</v>
      </c>
      <c r="H5513" t="s">
        <v>149</v>
      </c>
      <c r="I5513" t="s">
        <v>136</v>
      </c>
      <c r="J5513" t="s">
        <v>137</v>
      </c>
      <c r="K5513" t="s">
        <v>138</v>
      </c>
      <c r="L5513" t="s">
        <v>15287</v>
      </c>
      <c r="M5513" t="s">
        <v>15288</v>
      </c>
      <c r="N5513" s="26">
        <v>0.21611111099999999</v>
      </c>
      <c r="O5513">
        <v>0</v>
      </c>
      <c r="P5513">
        <v>38</v>
      </c>
      <c r="Q5513">
        <v>37</v>
      </c>
      <c r="R5513">
        <v>450</v>
      </c>
      <c r="S5513">
        <v>2</v>
      </c>
      <c r="T5513">
        <v>111</v>
      </c>
      <c r="U5513">
        <v>1</v>
      </c>
      <c r="V5513">
        <v>0</v>
      </c>
      <c r="W5513" s="26">
        <v>0</v>
      </c>
      <c r="X5513" s="26">
        <v>0.68792513844686831</v>
      </c>
      <c r="Y5513" s="26">
        <v>1.4784780426094315</v>
      </c>
      <c r="Z5513" s="26">
        <v>13.335722602431096</v>
      </c>
      <c r="AA5513" s="26">
        <v>3.8107333606737112E-2</v>
      </c>
      <c r="AB5513" s="26">
        <v>11.766339264559612</v>
      </c>
      <c r="AC5513" s="26">
        <v>2.1323380847799509</v>
      </c>
      <c r="AD5513" s="26">
        <v>0</v>
      </c>
      <c r="AE5513" s="26">
        <v>29.438910466433697</v>
      </c>
    </row>
    <row r="5514" spans="1:31" x14ac:dyDescent="0.3">
      <c r="A5514">
        <v>2773818</v>
      </c>
      <c r="B5514">
        <v>1</v>
      </c>
      <c r="C5514" t="s">
        <v>80</v>
      </c>
      <c r="D5514" t="s">
        <v>107</v>
      </c>
      <c r="E5514" t="s">
        <v>170</v>
      </c>
      <c r="F5514" t="s">
        <v>8853</v>
      </c>
      <c r="G5514" t="s">
        <v>143</v>
      </c>
      <c r="H5514" t="s">
        <v>135</v>
      </c>
      <c r="I5514" t="s">
        <v>136</v>
      </c>
      <c r="J5514" t="s">
        <v>137</v>
      </c>
      <c r="K5514" t="s">
        <v>138</v>
      </c>
      <c r="L5514" t="s">
        <v>15289</v>
      </c>
      <c r="M5514" t="s">
        <v>15290</v>
      </c>
      <c r="N5514" s="26">
        <v>2.6691666660000002</v>
      </c>
      <c r="O5514">
        <v>0</v>
      </c>
      <c r="P5514">
        <v>123</v>
      </c>
      <c r="Q5514">
        <v>0</v>
      </c>
      <c r="R5514">
        <v>1</v>
      </c>
      <c r="S5514">
        <v>0</v>
      </c>
      <c r="T5514">
        <v>13</v>
      </c>
      <c r="U5514">
        <v>0</v>
      </c>
      <c r="V5514">
        <v>0</v>
      </c>
      <c r="W5514" s="26">
        <v>0</v>
      </c>
      <c r="X5514" s="26">
        <v>46.571249687273102</v>
      </c>
      <c r="Y5514" s="26">
        <v>0</v>
      </c>
      <c r="Z5514" s="26">
        <v>7.5166248944543504E-2</v>
      </c>
      <c r="AA5514" s="26">
        <v>0</v>
      </c>
      <c r="AB5514" s="26">
        <v>30.084005161477094</v>
      </c>
      <c r="AC5514" s="26">
        <v>0</v>
      </c>
      <c r="AD5514" s="26">
        <v>0</v>
      </c>
      <c r="AE5514" s="26">
        <v>76.730421097694745</v>
      </c>
    </row>
    <row r="5515" spans="1:31" x14ac:dyDescent="0.3">
      <c r="A5515">
        <v>2773921</v>
      </c>
      <c r="B5515">
        <v>1</v>
      </c>
      <c r="C5515" t="s">
        <v>81</v>
      </c>
      <c r="D5515" t="s">
        <v>127</v>
      </c>
      <c r="E5515" t="s">
        <v>146</v>
      </c>
      <c r="F5515" t="s">
        <v>14472</v>
      </c>
      <c r="G5515" t="s">
        <v>248</v>
      </c>
      <c r="H5515" t="s">
        <v>149</v>
      </c>
      <c r="I5515" t="s">
        <v>136</v>
      </c>
      <c r="J5515" t="s">
        <v>137</v>
      </c>
      <c r="K5515" t="s">
        <v>138</v>
      </c>
      <c r="L5515" t="s">
        <v>15291</v>
      </c>
      <c r="M5515" t="s">
        <v>15292</v>
      </c>
      <c r="N5515" s="26">
        <v>0.46916666600000001</v>
      </c>
      <c r="O5515">
        <v>0</v>
      </c>
      <c r="P5515">
        <v>0</v>
      </c>
      <c r="Q5515">
        <v>0</v>
      </c>
      <c r="R5515">
        <v>3</v>
      </c>
      <c r="S5515">
        <v>4</v>
      </c>
      <c r="T5515">
        <v>11</v>
      </c>
      <c r="U5515">
        <v>6</v>
      </c>
      <c r="V5515">
        <v>1</v>
      </c>
      <c r="W5515" s="26">
        <v>0</v>
      </c>
      <c r="X5515" s="26">
        <v>0</v>
      </c>
      <c r="Y5515" s="26">
        <v>0</v>
      </c>
      <c r="Z5515" s="26">
        <v>0.33403349457801051</v>
      </c>
      <c r="AA5515" s="26">
        <v>41.980753721957136</v>
      </c>
      <c r="AB5515" s="26">
        <v>6.6064085784015658</v>
      </c>
      <c r="AC5515" s="26">
        <v>367.32532530690014</v>
      </c>
      <c r="AD5515" s="26">
        <v>1.5320410605921273</v>
      </c>
      <c r="AE5515" s="26">
        <v>417.77856216242895</v>
      </c>
    </row>
    <row r="5516" spans="1:31" x14ac:dyDescent="0.3">
      <c r="A5516">
        <v>2773755</v>
      </c>
      <c r="B5516">
        <v>1</v>
      </c>
      <c r="C5516" t="s">
        <v>80</v>
      </c>
      <c r="D5516" t="s">
        <v>97</v>
      </c>
      <c r="E5516" t="s">
        <v>170</v>
      </c>
      <c r="F5516" t="s">
        <v>13663</v>
      </c>
      <c r="G5516" t="s">
        <v>186</v>
      </c>
      <c r="H5516" t="s">
        <v>135</v>
      </c>
      <c r="I5516" t="s">
        <v>136</v>
      </c>
      <c r="J5516" t="s">
        <v>137</v>
      </c>
      <c r="K5516" t="s">
        <v>187</v>
      </c>
      <c r="L5516" t="s">
        <v>15293</v>
      </c>
      <c r="M5516" t="s">
        <v>15294</v>
      </c>
      <c r="N5516" s="26">
        <v>6.3222222219999997</v>
      </c>
      <c r="O5516">
        <v>0</v>
      </c>
      <c r="P5516">
        <v>47</v>
      </c>
      <c r="Q5516">
        <v>0</v>
      </c>
      <c r="R5516">
        <v>0</v>
      </c>
      <c r="S5516">
        <v>0</v>
      </c>
      <c r="T5516">
        <v>2</v>
      </c>
      <c r="U5516">
        <v>0</v>
      </c>
      <c r="V5516">
        <v>0</v>
      </c>
      <c r="W5516" s="26">
        <v>0</v>
      </c>
      <c r="X5516" s="26">
        <v>103.98705277921525</v>
      </c>
      <c r="Y5516" s="26">
        <v>0</v>
      </c>
      <c r="Z5516" s="26">
        <v>0</v>
      </c>
      <c r="AA5516" s="26">
        <v>0</v>
      </c>
      <c r="AB5516" s="26">
        <v>20.694278391131778</v>
      </c>
      <c r="AC5516" s="26">
        <v>0</v>
      </c>
      <c r="AD5516" s="26">
        <v>0</v>
      </c>
      <c r="AE5516" s="26">
        <v>124.68133117034702</v>
      </c>
    </row>
    <row r="5517" spans="1:31" x14ac:dyDescent="0.3">
      <c r="A5517">
        <v>2773712</v>
      </c>
      <c r="B5517">
        <v>1</v>
      </c>
      <c r="C5517" t="s">
        <v>80</v>
      </c>
      <c r="D5517" t="s">
        <v>108</v>
      </c>
      <c r="E5517" t="s">
        <v>146</v>
      </c>
      <c r="F5517" t="s">
        <v>3065</v>
      </c>
      <c r="G5517" t="s">
        <v>186</v>
      </c>
      <c r="H5517" t="s">
        <v>149</v>
      </c>
      <c r="I5517" t="s">
        <v>136</v>
      </c>
      <c r="J5517" t="s">
        <v>137</v>
      </c>
      <c r="K5517" t="s">
        <v>187</v>
      </c>
      <c r="L5517" t="s">
        <v>15295</v>
      </c>
      <c r="M5517" t="s">
        <v>15296</v>
      </c>
      <c r="N5517" s="26">
        <v>8.8422222220000002</v>
      </c>
      <c r="O5517">
        <v>0</v>
      </c>
      <c r="P5517">
        <v>90</v>
      </c>
      <c r="Q5517">
        <v>0</v>
      </c>
      <c r="R5517">
        <v>104</v>
      </c>
      <c r="S5517">
        <v>0</v>
      </c>
      <c r="T5517">
        <v>61</v>
      </c>
      <c r="U5517">
        <v>0</v>
      </c>
      <c r="V5517">
        <v>0</v>
      </c>
      <c r="W5517" s="26">
        <v>0</v>
      </c>
      <c r="X5517" s="26">
        <v>239.29567223145148</v>
      </c>
      <c r="Y5517" s="26">
        <v>0</v>
      </c>
      <c r="Z5517" s="26">
        <v>185.35997223262589</v>
      </c>
      <c r="AA5517" s="26">
        <v>0</v>
      </c>
      <c r="AB5517" s="26">
        <v>344.04911814725381</v>
      </c>
      <c r="AC5517" s="26">
        <v>0</v>
      </c>
      <c r="AD5517" s="26">
        <v>0</v>
      </c>
      <c r="AE5517" s="26">
        <v>768.70476261133115</v>
      </c>
    </row>
    <row r="5518" spans="1:31" x14ac:dyDescent="0.3">
      <c r="A5518">
        <v>2773735</v>
      </c>
      <c r="B5518">
        <v>1</v>
      </c>
      <c r="C5518" t="s">
        <v>80</v>
      </c>
      <c r="D5518" t="s">
        <v>108</v>
      </c>
      <c r="E5518" t="s">
        <v>152</v>
      </c>
      <c r="F5518" t="s">
        <v>290</v>
      </c>
      <c r="G5518" t="s">
        <v>186</v>
      </c>
      <c r="H5518" t="s">
        <v>149</v>
      </c>
      <c r="I5518" t="s">
        <v>136</v>
      </c>
      <c r="J5518" t="s">
        <v>137</v>
      </c>
      <c r="K5518" t="s">
        <v>187</v>
      </c>
      <c r="L5518" t="s">
        <v>15297</v>
      </c>
      <c r="M5518" t="s">
        <v>15298</v>
      </c>
      <c r="N5518" s="26">
        <v>7.6097222220000003</v>
      </c>
      <c r="O5518">
        <v>0</v>
      </c>
      <c r="P5518">
        <v>860</v>
      </c>
      <c r="Q5518">
        <v>5</v>
      </c>
      <c r="R5518">
        <v>107</v>
      </c>
      <c r="S5518">
        <v>2</v>
      </c>
      <c r="T5518">
        <v>162</v>
      </c>
      <c r="U5518">
        <v>1</v>
      </c>
      <c r="V5518">
        <v>0</v>
      </c>
      <c r="W5518" s="26">
        <v>0</v>
      </c>
      <c r="X5518" s="26">
        <v>1416.082081230848</v>
      </c>
      <c r="Y5518" s="26">
        <v>145.75505717843362</v>
      </c>
      <c r="Z5518" s="26">
        <v>104.80764950281893</v>
      </c>
      <c r="AA5518" s="26">
        <v>107.04489459416926</v>
      </c>
      <c r="AB5518" s="26">
        <v>946.58702989756603</v>
      </c>
      <c r="AC5518" s="26">
        <v>830.97472712231558</v>
      </c>
      <c r="AD5518" s="26">
        <v>0</v>
      </c>
      <c r="AE5518" s="26">
        <v>3551.2514395261514</v>
      </c>
    </row>
    <row r="5519" spans="1:31" x14ac:dyDescent="0.3">
      <c r="A5519">
        <v>2774153</v>
      </c>
      <c r="B5519">
        <v>1</v>
      </c>
      <c r="C5519" t="s">
        <v>80</v>
      </c>
      <c r="D5519" t="s">
        <v>108</v>
      </c>
      <c r="E5519" t="s">
        <v>152</v>
      </c>
      <c r="F5519" t="s">
        <v>11251</v>
      </c>
      <c r="G5519" t="s">
        <v>159</v>
      </c>
      <c r="H5519" t="s">
        <v>149</v>
      </c>
      <c r="I5519" t="s">
        <v>566</v>
      </c>
      <c r="J5519" t="s">
        <v>137</v>
      </c>
      <c r="K5519" t="s">
        <v>138</v>
      </c>
      <c r="L5519" t="s">
        <v>15299</v>
      </c>
      <c r="M5519" t="s">
        <v>15300</v>
      </c>
      <c r="N5519" s="26">
        <v>4.7222219999999999E-3</v>
      </c>
      <c r="O5519">
        <v>0</v>
      </c>
      <c r="P5519">
        <v>531</v>
      </c>
      <c r="Q5519">
        <v>2</v>
      </c>
      <c r="R5519">
        <v>221</v>
      </c>
      <c r="S5519">
        <v>3</v>
      </c>
      <c r="T5519">
        <v>115</v>
      </c>
      <c r="U5519">
        <v>0</v>
      </c>
      <c r="V5519">
        <v>0</v>
      </c>
      <c r="W5519" s="26">
        <v>0</v>
      </c>
      <c r="X5519" s="26">
        <v>0.56015298900447907</v>
      </c>
      <c r="Y5519" s="26">
        <v>7.3862024927296675E-3</v>
      </c>
      <c r="Z5519" s="26">
        <v>0.10120374495312039</v>
      </c>
      <c r="AA5519" s="26">
        <v>0.1811220271936225</v>
      </c>
      <c r="AB5519" s="26">
        <v>0.60741204806638138</v>
      </c>
      <c r="AC5519" s="26">
        <v>0</v>
      </c>
      <c r="AD5519" s="26">
        <v>0</v>
      </c>
      <c r="AE5519" s="26">
        <v>1.4572770117103331</v>
      </c>
    </row>
    <row r="5520" spans="1:31" x14ac:dyDescent="0.3">
      <c r="A5520">
        <v>2774047</v>
      </c>
      <c r="B5520">
        <v>1</v>
      </c>
      <c r="C5520" t="s">
        <v>81</v>
      </c>
      <c r="D5520" t="s">
        <v>122</v>
      </c>
      <c r="E5520" t="s">
        <v>141</v>
      </c>
      <c r="F5520" t="s">
        <v>15301</v>
      </c>
      <c r="G5520" t="s">
        <v>344</v>
      </c>
      <c r="H5520" t="s">
        <v>135</v>
      </c>
      <c r="I5520" t="s">
        <v>136</v>
      </c>
      <c r="J5520" t="s">
        <v>137</v>
      </c>
      <c r="K5520" t="s">
        <v>138</v>
      </c>
      <c r="L5520" t="s">
        <v>15302</v>
      </c>
      <c r="M5520" t="s">
        <v>15303</v>
      </c>
      <c r="N5520" s="26">
        <v>1.419444444</v>
      </c>
      <c r="O5520">
        <v>0</v>
      </c>
      <c r="P5520">
        <v>15</v>
      </c>
      <c r="Q5520">
        <v>0</v>
      </c>
      <c r="R5520">
        <v>12</v>
      </c>
      <c r="S5520">
        <v>0</v>
      </c>
      <c r="T5520">
        <v>11</v>
      </c>
      <c r="U5520">
        <v>0</v>
      </c>
      <c r="V5520">
        <v>0</v>
      </c>
      <c r="W5520" s="26">
        <v>0</v>
      </c>
      <c r="X5520" s="26">
        <v>2.5926291733883242</v>
      </c>
      <c r="Y5520" s="26">
        <v>0</v>
      </c>
      <c r="Z5520" s="26">
        <v>2.0694973493212494</v>
      </c>
      <c r="AA5520" s="26">
        <v>0</v>
      </c>
      <c r="AB5520" s="26">
        <v>26.442199992540083</v>
      </c>
      <c r="AC5520" s="26">
        <v>0</v>
      </c>
      <c r="AD5520" s="26">
        <v>0</v>
      </c>
      <c r="AE5520" s="26">
        <v>31.104326515249657</v>
      </c>
    </row>
    <row r="5521" spans="1:31" x14ac:dyDescent="0.3">
      <c r="A5521">
        <v>2774233</v>
      </c>
      <c r="B5521">
        <v>1</v>
      </c>
      <c r="C5521" t="s">
        <v>80</v>
      </c>
      <c r="D5521" t="s">
        <v>96</v>
      </c>
      <c r="E5521" t="s">
        <v>146</v>
      </c>
      <c r="F5521" t="s">
        <v>15304</v>
      </c>
      <c r="G5521" t="s">
        <v>159</v>
      </c>
      <c r="H5521" t="s">
        <v>149</v>
      </c>
      <c r="I5521" t="s">
        <v>566</v>
      </c>
      <c r="J5521" t="s">
        <v>137</v>
      </c>
      <c r="K5521" t="s">
        <v>138</v>
      </c>
      <c r="L5521" t="s">
        <v>15305</v>
      </c>
      <c r="M5521" t="s">
        <v>15306</v>
      </c>
      <c r="N5521" s="26">
        <v>1.1944444E-2</v>
      </c>
      <c r="O5521">
        <v>0</v>
      </c>
      <c r="P5521">
        <v>1859</v>
      </c>
      <c r="Q5521">
        <v>0</v>
      </c>
      <c r="R5521">
        <v>0</v>
      </c>
      <c r="S5521">
        <v>4</v>
      </c>
      <c r="T5521">
        <v>360</v>
      </c>
      <c r="U5521">
        <v>0</v>
      </c>
      <c r="V5521">
        <v>0</v>
      </c>
      <c r="W5521" s="26">
        <v>0</v>
      </c>
      <c r="X5521" s="26">
        <v>4.5124962393232719</v>
      </c>
      <c r="Y5521" s="26">
        <v>0</v>
      </c>
      <c r="Z5521" s="26">
        <v>0</v>
      </c>
      <c r="AA5521" s="26">
        <v>2.2117961234146537</v>
      </c>
      <c r="AB5521" s="26">
        <v>5.5775004500723764</v>
      </c>
      <c r="AC5521" s="26">
        <v>0</v>
      </c>
      <c r="AD5521" s="26">
        <v>0</v>
      </c>
      <c r="AE5521" s="26">
        <v>12.301792812810302</v>
      </c>
    </row>
    <row r="5522" spans="1:31" x14ac:dyDescent="0.3">
      <c r="A5522">
        <v>2773692</v>
      </c>
      <c r="B5522">
        <v>1</v>
      </c>
      <c r="C5522" t="s">
        <v>80</v>
      </c>
      <c r="D5522" t="s">
        <v>100</v>
      </c>
      <c r="E5522" t="s">
        <v>132</v>
      </c>
      <c r="F5522" t="s">
        <v>15307</v>
      </c>
      <c r="G5522" t="s">
        <v>134</v>
      </c>
      <c r="H5522" t="s">
        <v>135</v>
      </c>
      <c r="I5522" t="s">
        <v>136</v>
      </c>
      <c r="J5522" t="s">
        <v>137</v>
      </c>
      <c r="K5522" t="s">
        <v>138</v>
      </c>
      <c r="L5522" t="s">
        <v>15308</v>
      </c>
      <c r="M5522" t="s">
        <v>15309</v>
      </c>
      <c r="N5522" s="26">
        <v>2.872222222</v>
      </c>
      <c r="O5522">
        <v>0</v>
      </c>
      <c r="P5522">
        <v>1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 s="26">
        <v>0</v>
      </c>
      <c r="X5522" s="26">
        <v>0.6427565702016611</v>
      </c>
      <c r="Y5522" s="26">
        <v>0</v>
      </c>
      <c r="Z5522" s="26">
        <v>0</v>
      </c>
      <c r="AA5522" s="26">
        <v>0</v>
      </c>
      <c r="AB5522" s="26">
        <v>0</v>
      </c>
      <c r="AC5522" s="26">
        <v>0</v>
      </c>
      <c r="AD5522" s="26">
        <v>0</v>
      </c>
      <c r="AE5522" s="26">
        <v>0.6427565702016611</v>
      </c>
    </row>
    <row r="5523" spans="1:31" x14ac:dyDescent="0.3">
      <c r="A5523">
        <v>2774339</v>
      </c>
      <c r="B5523">
        <v>1</v>
      </c>
      <c r="C5523" t="s">
        <v>80</v>
      </c>
      <c r="D5523" t="s">
        <v>95</v>
      </c>
      <c r="E5523" t="s">
        <v>146</v>
      </c>
      <c r="F5523" t="s">
        <v>15310</v>
      </c>
      <c r="G5523" t="s">
        <v>148</v>
      </c>
      <c r="H5523" t="s">
        <v>149</v>
      </c>
      <c r="I5523" t="s">
        <v>136</v>
      </c>
      <c r="J5523" t="s">
        <v>137</v>
      </c>
      <c r="K5523" t="s">
        <v>138</v>
      </c>
      <c r="L5523" t="s">
        <v>15311</v>
      </c>
      <c r="M5523" t="s">
        <v>15312</v>
      </c>
      <c r="N5523" s="26">
        <v>2.0844444439999998</v>
      </c>
      <c r="O5523">
        <v>0</v>
      </c>
      <c r="P5523">
        <v>151</v>
      </c>
      <c r="Q5523">
        <v>0</v>
      </c>
      <c r="R5523">
        <v>2</v>
      </c>
      <c r="S5523">
        <v>23</v>
      </c>
      <c r="T5523">
        <v>11</v>
      </c>
      <c r="U5523">
        <v>2</v>
      </c>
      <c r="V5523">
        <v>0</v>
      </c>
      <c r="W5523" s="26">
        <v>0</v>
      </c>
      <c r="X5523" s="26">
        <v>73.197505077420828</v>
      </c>
      <c r="Y5523" s="26">
        <v>0</v>
      </c>
      <c r="Z5523" s="26">
        <v>0.26001719673973334</v>
      </c>
      <c r="AA5523" s="26">
        <v>254.57766286005059</v>
      </c>
      <c r="AB5523" s="26">
        <v>19.771652650513357</v>
      </c>
      <c r="AC5523" s="26">
        <v>24.669244513109167</v>
      </c>
      <c r="AD5523" s="26">
        <v>0</v>
      </c>
      <c r="AE5523" s="26">
        <v>372.47608229783367</v>
      </c>
    </row>
    <row r="5524" spans="1:31" x14ac:dyDescent="0.3">
      <c r="A5524">
        <v>2774482</v>
      </c>
      <c r="B5524">
        <v>1</v>
      </c>
      <c r="C5524" t="s">
        <v>80</v>
      </c>
      <c r="D5524" t="s">
        <v>105</v>
      </c>
      <c r="E5524" t="s">
        <v>166</v>
      </c>
      <c r="F5524" t="s">
        <v>14808</v>
      </c>
      <c r="G5524" t="s">
        <v>143</v>
      </c>
      <c r="H5524" t="s">
        <v>135</v>
      </c>
      <c r="I5524" t="s">
        <v>136</v>
      </c>
      <c r="J5524" t="s">
        <v>137</v>
      </c>
      <c r="K5524" t="s">
        <v>138</v>
      </c>
      <c r="L5524" t="s">
        <v>15313</v>
      </c>
      <c r="M5524" t="s">
        <v>15314</v>
      </c>
      <c r="N5524" s="26">
        <v>0.77</v>
      </c>
      <c r="O5524">
        <v>0</v>
      </c>
      <c r="P5524">
        <v>25</v>
      </c>
      <c r="Q5524">
        <v>0</v>
      </c>
      <c r="R5524">
        <v>0</v>
      </c>
      <c r="S5524">
        <v>0</v>
      </c>
      <c r="T5524">
        <v>1</v>
      </c>
      <c r="U5524">
        <v>0</v>
      </c>
      <c r="V5524">
        <v>0</v>
      </c>
      <c r="W5524" s="26">
        <v>0</v>
      </c>
      <c r="X5524" s="26">
        <v>3.6288577322012401</v>
      </c>
      <c r="Y5524" s="26">
        <v>0</v>
      </c>
      <c r="Z5524" s="26">
        <v>0</v>
      </c>
      <c r="AA5524" s="26">
        <v>0</v>
      </c>
      <c r="AB5524" s="26">
        <v>3.6277504263000006E-2</v>
      </c>
      <c r="AC5524" s="26">
        <v>0</v>
      </c>
      <c r="AD5524" s="26">
        <v>0</v>
      </c>
      <c r="AE5524" s="26">
        <v>3.66513523646424</v>
      </c>
    </row>
    <row r="5525" spans="1:31" x14ac:dyDescent="0.3">
      <c r="A5525">
        <v>2774190</v>
      </c>
      <c r="B5525">
        <v>1</v>
      </c>
      <c r="C5525" t="s">
        <v>80</v>
      </c>
      <c r="D5525" t="s">
        <v>105</v>
      </c>
      <c r="E5525" t="s">
        <v>157</v>
      </c>
      <c r="F5525" t="s">
        <v>9862</v>
      </c>
      <c r="G5525" t="s">
        <v>159</v>
      </c>
      <c r="H5525" t="s">
        <v>149</v>
      </c>
      <c r="I5525" t="s">
        <v>136</v>
      </c>
      <c r="J5525" t="s">
        <v>137</v>
      </c>
      <c r="K5525" t="s">
        <v>138</v>
      </c>
      <c r="L5525" t="s">
        <v>15315</v>
      </c>
      <c r="M5525" t="s">
        <v>15316</v>
      </c>
      <c r="N5525" s="26">
        <v>0.87527777699999998</v>
      </c>
      <c r="O5525">
        <v>0</v>
      </c>
      <c r="P5525">
        <v>1410</v>
      </c>
      <c r="Q5525">
        <v>0</v>
      </c>
      <c r="R5525">
        <v>18</v>
      </c>
      <c r="S5525">
        <v>8</v>
      </c>
      <c r="T5525">
        <v>34</v>
      </c>
      <c r="U5525">
        <v>6</v>
      </c>
      <c r="V5525">
        <v>0</v>
      </c>
      <c r="W5525" s="26">
        <v>0</v>
      </c>
      <c r="X5525" s="26">
        <v>368.37024560073058</v>
      </c>
      <c r="Y5525" s="26">
        <v>0</v>
      </c>
      <c r="Z5525" s="26">
        <v>2.410843870441159</v>
      </c>
      <c r="AA5525" s="26">
        <v>103.78674456304091</v>
      </c>
      <c r="AB5525" s="26">
        <v>47.947720023957324</v>
      </c>
      <c r="AC5525" s="26">
        <v>220.30099783993461</v>
      </c>
      <c r="AD5525" s="26">
        <v>0</v>
      </c>
      <c r="AE5525" s="26">
        <v>742.81655189810454</v>
      </c>
    </row>
    <row r="5526" spans="1:31" x14ac:dyDescent="0.3">
      <c r="A5526">
        <v>2773644</v>
      </c>
      <c r="B5526">
        <v>2</v>
      </c>
      <c r="C5526" t="s">
        <v>80</v>
      </c>
      <c r="D5526" t="s">
        <v>82</v>
      </c>
      <c r="E5526" t="s">
        <v>141</v>
      </c>
      <c r="F5526" t="s">
        <v>4668</v>
      </c>
      <c r="G5526" t="s">
        <v>287</v>
      </c>
      <c r="H5526" t="s">
        <v>135</v>
      </c>
      <c r="I5526" t="s">
        <v>136</v>
      </c>
      <c r="J5526" t="s">
        <v>3</v>
      </c>
      <c r="K5526" t="s">
        <v>138</v>
      </c>
      <c r="L5526" t="s">
        <v>15317</v>
      </c>
      <c r="M5526" t="s">
        <v>15318</v>
      </c>
      <c r="N5526" s="26">
        <v>0.73333333300000003</v>
      </c>
      <c r="O5526">
        <v>0</v>
      </c>
      <c r="P5526">
        <v>668</v>
      </c>
      <c r="Q5526">
        <v>0</v>
      </c>
      <c r="R5526">
        <v>0</v>
      </c>
      <c r="S5526">
        <v>0</v>
      </c>
      <c r="T5526">
        <v>28</v>
      </c>
      <c r="U5526">
        <v>0</v>
      </c>
      <c r="V5526">
        <v>0</v>
      </c>
      <c r="W5526" s="26">
        <v>0</v>
      </c>
      <c r="X5526" s="26">
        <v>152.42802066531624</v>
      </c>
      <c r="Y5526" s="26">
        <v>0</v>
      </c>
      <c r="Z5526" s="26">
        <v>0</v>
      </c>
      <c r="AA5526" s="26">
        <v>0</v>
      </c>
      <c r="AB5526" s="26">
        <v>9.5111586448737047</v>
      </c>
      <c r="AC5526" s="26">
        <v>0</v>
      </c>
      <c r="AD5526" s="26">
        <v>0</v>
      </c>
      <c r="AE5526" s="26">
        <v>161.93917931018996</v>
      </c>
    </row>
    <row r="5527" spans="1:31" x14ac:dyDescent="0.3">
      <c r="A5527">
        <v>2773698</v>
      </c>
      <c r="B5527">
        <v>1</v>
      </c>
      <c r="C5527" t="s">
        <v>80</v>
      </c>
      <c r="D5527" t="s">
        <v>90</v>
      </c>
      <c r="E5527" t="s">
        <v>170</v>
      </c>
      <c r="F5527" t="s">
        <v>15319</v>
      </c>
      <c r="G5527" t="s">
        <v>1313</v>
      </c>
      <c r="H5527" t="s">
        <v>135</v>
      </c>
      <c r="I5527" t="s">
        <v>136</v>
      </c>
      <c r="J5527" t="s">
        <v>137</v>
      </c>
      <c r="K5527" t="s">
        <v>138</v>
      </c>
      <c r="L5527" t="s">
        <v>15320</v>
      </c>
      <c r="M5527" t="s">
        <v>15321</v>
      </c>
      <c r="N5527" s="26">
        <v>1.561388888</v>
      </c>
      <c r="O5527">
        <v>0</v>
      </c>
      <c r="P5527">
        <v>100</v>
      </c>
      <c r="Q5527">
        <v>0</v>
      </c>
      <c r="R5527">
        <v>0</v>
      </c>
      <c r="S5527">
        <v>0</v>
      </c>
      <c r="T5527">
        <v>4</v>
      </c>
      <c r="U5527">
        <v>0</v>
      </c>
      <c r="V5527">
        <v>0</v>
      </c>
      <c r="W5527" s="26">
        <v>0</v>
      </c>
      <c r="X5527" s="26">
        <v>47.338625727922164</v>
      </c>
      <c r="Y5527" s="26">
        <v>0</v>
      </c>
      <c r="Z5527" s="26">
        <v>0</v>
      </c>
      <c r="AA5527" s="26">
        <v>0</v>
      </c>
      <c r="AB5527" s="26">
        <v>1.590733765727627</v>
      </c>
      <c r="AC5527" s="26">
        <v>0</v>
      </c>
      <c r="AD5527" s="26">
        <v>0</v>
      </c>
      <c r="AE5527" s="26">
        <v>48.929359493649791</v>
      </c>
    </row>
    <row r="5528" spans="1:31" x14ac:dyDescent="0.3">
      <c r="A5528">
        <v>2774007</v>
      </c>
      <c r="B5528">
        <v>1</v>
      </c>
      <c r="C5528" t="s">
        <v>80</v>
      </c>
      <c r="D5528" t="s">
        <v>107</v>
      </c>
      <c r="E5528" t="s">
        <v>166</v>
      </c>
      <c r="F5528" t="s">
        <v>15322</v>
      </c>
      <c r="G5528" t="s">
        <v>425</v>
      </c>
      <c r="H5528" t="s">
        <v>135</v>
      </c>
      <c r="I5528" t="s">
        <v>136</v>
      </c>
      <c r="J5528" t="s">
        <v>137</v>
      </c>
      <c r="K5528" t="s">
        <v>138</v>
      </c>
      <c r="L5528" t="s">
        <v>15323</v>
      </c>
      <c r="M5528" t="s">
        <v>15324</v>
      </c>
      <c r="N5528" s="26">
        <v>7.8608333330000004</v>
      </c>
      <c r="O5528">
        <v>0</v>
      </c>
      <c r="P5528">
        <v>37</v>
      </c>
      <c r="Q5528">
        <v>0</v>
      </c>
      <c r="R5528">
        <v>0</v>
      </c>
      <c r="S5528">
        <v>0</v>
      </c>
      <c r="T5528">
        <v>18</v>
      </c>
      <c r="U5528">
        <v>0</v>
      </c>
      <c r="V5528">
        <v>0</v>
      </c>
      <c r="W5528" s="26">
        <v>0</v>
      </c>
      <c r="X5528" s="26">
        <v>90.97842181683643</v>
      </c>
      <c r="Y5528" s="26">
        <v>0</v>
      </c>
      <c r="Z5528" s="26">
        <v>0</v>
      </c>
      <c r="AA5528" s="26">
        <v>0</v>
      </c>
      <c r="AB5528" s="26">
        <v>104.56649546530375</v>
      </c>
      <c r="AC5528" s="26">
        <v>0</v>
      </c>
      <c r="AD5528" s="26">
        <v>0</v>
      </c>
      <c r="AE5528" s="26">
        <v>195.54491728214018</v>
      </c>
    </row>
    <row r="5529" spans="1:31" x14ac:dyDescent="0.3">
      <c r="A5529">
        <v>2774648</v>
      </c>
      <c r="B5529">
        <v>1</v>
      </c>
      <c r="C5529" t="s">
        <v>80</v>
      </c>
      <c r="D5529" t="s">
        <v>104</v>
      </c>
      <c r="E5529" t="s">
        <v>146</v>
      </c>
      <c r="F5529" t="s">
        <v>15325</v>
      </c>
      <c r="G5529" t="s">
        <v>159</v>
      </c>
      <c r="H5529" t="s">
        <v>149</v>
      </c>
      <c r="I5529" t="s">
        <v>136</v>
      </c>
      <c r="J5529" t="s">
        <v>137</v>
      </c>
      <c r="K5529" t="s">
        <v>138</v>
      </c>
      <c r="L5529" t="s">
        <v>15326</v>
      </c>
      <c r="M5529" t="s">
        <v>15327</v>
      </c>
      <c r="N5529" s="26">
        <v>5.1438888880000002</v>
      </c>
      <c r="O5529">
        <v>9</v>
      </c>
      <c r="P5529">
        <v>44</v>
      </c>
      <c r="Q5529">
        <v>59</v>
      </c>
      <c r="R5529">
        <v>198</v>
      </c>
      <c r="S5529">
        <v>20</v>
      </c>
      <c r="T5529">
        <v>50</v>
      </c>
      <c r="U5529">
        <v>8</v>
      </c>
      <c r="V5529">
        <v>0</v>
      </c>
      <c r="W5529" s="26">
        <v>8.430617952171529</v>
      </c>
      <c r="X5529" s="26">
        <v>11.237925078055985</v>
      </c>
      <c r="Y5529" s="26">
        <v>176.23733838766501</v>
      </c>
      <c r="Z5529" s="26">
        <v>35.366799410760066</v>
      </c>
      <c r="AA5529" s="26">
        <v>654.39513370637644</v>
      </c>
      <c r="AB5529" s="26">
        <v>14.049797234355005</v>
      </c>
      <c r="AC5529" s="26">
        <v>903.70251644126449</v>
      </c>
      <c r="AD5529" s="26">
        <v>0</v>
      </c>
      <c r="AE5529" s="26">
        <v>1803.4201282106485</v>
      </c>
    </row>
    <row r="5530" spans="1:31" x14ac:dyDescent="0.3">
      <c r="A5530">
        <v>2773884</v>
      </c>
      <c r="B5530">
        <v>1</v>
      </c>
      <c r="C5530" t="s">
        <v>81</v>
      </c>
      <c r="D5530" t="s">
        <v>122</v>
      </c>
      <c r="E5530" t="s">
        <v>152</v>
      </c>
      <c r="F5530" t="s">
        <v>15328</v>
      </c>
      <c r="G5530" t="s">
        <v>159</v>
      </c>
      <c r="H5530" t="s">
        <v>149</v>
      </c>
      <c r="I5530" t="s">
        <v>136</v>
      </c>
      <c r="J5530" t="s">
        <v>137</v>
      </c>
      <c r="K5530" t="s">
        <v>138</v>
      </c>
      <c r="L5530" t="s">
        <v>15329</v>
      </c>
      <c r="M5530" t="s">
        <v>15330</v>
      </c>
      <c r="N5530" s="26">
        <v>0.50555555500000005</v>
      </c>
      <c r="O5530">
        <v>0</v>
      </c>
      <c r="P5530">
        <v>138</v>
      </c>
      <c r="Q5530">
        <v>0</v>
      </c>
      <c r="R5530">
        <v>0</v>
      </c>
      <c r="S5530">
        <v>14</v>
      </c>
      <c r="T5530">
        <v>12</v>
      </c>
      <c r="U5530">
        <v>1</v>
      </c>
      <c r="V5530">
        <v>0</v>
      </c>
      <c r="W5530" s="26">
        <v>0</v>
      </c>
      <c r="X5530" s="26">
        <v>7.8486649111794149</v>
      </c>
      <c r="Y5530" s="26">
        <v>0</v>
      </c>
      <c r="Z5530" s="26">
        <v>0</v>
      </c>
      <c r="AA5530" s="26">
        <v>6.112755858488673</v>
      </c>
      <c r="AB5530" s="26">
        <v>2.9895764149101356</v>
      </c>
      <c r="AC5530" s="26">
        <v>0</v>
      </c>
      <c r="AD5530" s="26">
        <v>0</v>
      </c>
      <c r="AE5530" s="26">
        <v>16.950997184578224</v>
      </c>
    </row>
    <row r="5531" spans="1:31" x14ac:dyDescent="0.3">
      <c r="A5531">
        <v>2773878</v>
      </c>
      <c r="B5531">
        <v>1</v>
      </c>
      <c r="C5531" t="s">
        <v>81</v>
      </c>
      <c r="D5531" t="s">
        <v>116</v>
      </c>
      <c r="E5531" t="s">
        <v>157</v>
      </c>
      <c r="F5531" t="s">
        <v>3957</v>
      </c>
      <c r="G5531" t="s">
        <v>159</v>
      </c>
      <c r="H5531" t="s">
        <v>149</v>
      </c>
      <c r="I5531" t="s">
        <v>136</v>
      </c>
      <c r="J5531" t="s">
        <v>137</v>
      </c>
      <c r="K5531" t="s">
        <v>138</v>
      </c>
      <c r="L5531" t="s">
        <v>15331</v>
      </c>
      <c r="M5531" t="s">
        <v>15332</v>
      </c>
      <c r="N5531" s="26">
        <v>0.111944444</v>
      </c>
      <c r="O5531">
        <v>22</v>
      </c>
      <c r="P5531">
        <v>4297</v>
      </c>
      <c r="Q5531">
        <v>556</v>
      </c>
      <c r="R5531">
        <v>500</v>
      </c>
      <c r="S5531">
        <v>50</v>
      </c>
      <c r="T5531">
        <v>498</v>
      </c>
      <c r="U5531">
        <v>6</v>
      </c>
      <c r="V5531">
        <v>0</v>
      </c>
      <c r="W5531" s="26">
        <v>0.56735743201318511</v>
      </c>
      <c r="X5531" s="26">
        <v>61.416686122863808</v>
      </c>
      <c r="Y5531" s="26">
        <v>20.490029454217293</v>
      </c>
      <c r="Z5531" s="26">
        <v>5.2210892927128203</v>
      </c>
      <c r="AA5531" s="26">
        <v>63.189031188965686</v>
      </c>
      <c r="AB5531" s="26">
        <v>22.089485490411572</v>
      </c>
      <c r="AC5531" s="26">
        <v>11.78363949005317</v>
      </c>
      <c r="AD5531" s="26">
        <v>0</v>
      </c>
      <c r="AE5531" s="26">
        <v>184.75731847123751</v>
      </c>
    </row>
    <row r="5532" spans="1:31" x14ac:dyDescent="0.3">
      <c r="A5532">
        <v>2773961</v>
      </c>
      <c r="B5532">
        <v>1</v>
      </c>
      <c r="C5532" t="s">
        <v>80</v>
      </c>
      <c r="D5532" t="s">
        <v>85</v>
      </c>
      <c r="E5532" t="s">
        <v>132</v>
      </c>
      <c r="F5532" t="s">
        <v>15333</v>
      </c>
      <c r="G5532" t="s">
        <v>307</v>
      </c>
      <c r="H5532" t="s">
        <v>135</v>
      </c>
      <c r="I5532" t="s">
        <v>136</v>
      </c>
      <c r="J5532" t="s">
        <v>137</v>
      </c>
      <c r="K5532" t="s">
        <v>138</v>
      </c>
      <c r="L5532" t="s">
        <v>15334</v>
      </c>
      <c r="M5532" t="s">
        <v>15335</v>
      </c>
      <c r="N5532" s="26">
        <v>0.87250000000000005</v>
      </c>
      <c r="O5532">
        <v>0</v>
      </c>
      <c r="P5532">
        <v>12</v>
      </c>
      <c r="Q5532">
        <v>0</v>
      </c>
      <c r="R5532">
        <v>0</v>
      </c>
      <c r="S5532">
        <v>0</v>
      </c>
      <c r="T5532">
        <v>5</v>
      </c>
      <c r="U5532">
        <v>0</v>
      </c>
      <c r="V5532">
        <v>0</v>
      </c>
      <c r="W5532" s="26">
        <v>0</v>
      </c>
      <c r="X5532" s="26">
        <v>2.9312718887884146</v>
      </c>
      <c r="Y5532" s="26">
        <v>0</v>
      </c>
      <c r="Z5532" s="26">
        <v>0</v>
      </c>
      <c r="AA5532" s="26">
        <v>0</v>
      </c>
      <c r="AB5532" s="26">
        <v>5.773333019205185</v>
      </c>
      <c r="AC5532" s="26">
        <v>0</v>
      </c>
      <c r="AD5532" s="26">
        <v>0</v>
      </c>
      <c r="AE5532" s="26">
        <v>8.7046049079936001</v>
      </c>
    </row>
    <row r="5533" spans="1:31" x14ac:dyDescent="0.3">
      <c r="A5533">
        <v>2774024</v>
      </c>
      <c r="B5533">
        <v>1</v>
      </c>
      <c r="C5533" t="s">
        <v>80</v>
      </c>
      <c r="D5533" t="s">
        <v>82</v>
      </c>
      <c r="E5533" t="s">
        <v>132</v>
      </c>
      <c r="F5533" t="s">
        <v>7237</v>
      </c>
      <c r="G5533" t="s">
        <v>307</v>
      </c>
      <c r="H5533" t="s">
        <v>135</v>
      </c>
      <c r="I5533" t="s">
        <v>136</v>
      </c>
      <c r="J5533" t="s">
        <v>137</v>
      </c>
      <c r="K5533" t="s">
        <v>138</v>
      </c>
      <c r="L5533" t="s">
        <v>15336</v>
      </c>
      <c r="M5533" t="s">
        <v>15337</v>
      </c>
      <c r="N5533" s="26">
        <v>5.1158333330000003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1</v>
      </c>
      <c r="U5533">
        <v>0</v>
      </c>
      <c r="V5533">
        <v>0</v>
      </c>
      <c r="W5533" s="26">
        <v>0</v>
      </c>
      <c r="X5533" s="26">
        <v>0</v>
      </c>
      <c r="Y5533" s="26">
        <v>0</v>
      </c>
      <c r="Z5533" s="26">
        <v>0</v>
      </c>
      <c r="AA5533" s="26">
        <v>0</v>
      </c>
      <c r="AB5533" s="26">
        <v>31.69388367906183</v>
      </c>
      <c r="AC5533" s="26">
        <v>0</v>
      </c>
      <c r="AD5533" s="26">
        <v>0</v>
      </c>
      <c r="AE5533" s="26">
        <v>31.69388367906183</v>
      </c>
    </row>
    <row r="5534" spans="1:31" x14ac:dyDescent="0.3">
      <c r="A5534">
        <v>2773924</v>
      </c>
      <c r="B5534">
        <v>1</v>
      </c>
      <c r="C5534" t="s">
        <v>80</v>
      </c>
      <c r="D5534" t="s">
        <v>82</v>
      </c>
      <c r="E5534" t="s">
        <v>166</v>
      </c>
      <c r="F5534" t="s">
        <v>15101</v>
      </c>
      <c r="G5534" t="s">
        <v>425</v>
      </c>
      <c r="H5534" t="s">
        <v>135</v>
      </c>
      <c r="I5534" t="s">
        <v>136</v>
      </c>
      <c r="J5534" t="s">
        <v>137</v>
      </c>
      <c r="K5534" t="s">
        <v>138</v>
      </c>
      <c r="L5534" t="s">
        <v>15338</v>
      </c>
      <c r="M5534" t="s">
        <v>15339</v>
      </c>
      <c r="N5534" s="26">
        <v>6.9680555550000003</v>
      </c>
      <c r="O5534">
        <v>0</v>
      </c>
      <c r="P5534">
        <v>32</v>
      </c>
      <c r="Q5534">
        <v>0</v>
      </c>
      <c r="R5534">
        <v>0</v>
      </c>
      <c r="S5534">
        <v>0</v>
      </c>
      <c r="T5534">
        <v>23</v>
      </c>
      <c r="U5534">
        <v>0</v>
      </c>
      <c r="V5534">
        <v>0</v>
      </c>
      <c r="W5534" s="26">
        <v>0</v>
      </c>
      <c r="X5534" s="26">
        <v>38.361365217594688</v>
      </c>
      <c r="Y5534" s="26">
        <v>0</v>
      </c>
      <c r="Z5534" s="26">
        <v>0</v>
      </c>
      <c r="AA5534" s="26">
        <v>0</v>
      </c>
      <c r="AB5534" s="26">
        <v>325.75654621178421</v>
      </c>
      <c r="AC5534" s="26">
        <v>0</v>
      </c>
      <c r="AD5534" s="26">
        <v>0</v>
      </c>
      <c r="AE5534" s="26">
        <v>364.11791142937892</v>
      </c>
    </row>
    <row r="5535" spans="1:31" x14ac:dyDescent="0.3">
      <c r="A5535">
        <v>2773675</v>
      </c>
      <c r="B5535">
        <v>1</v>
      </c>
      <c r="C5535" t="s">
        <v>81</v>
      </c>
      <c r="D5535" t="s">
        <v>120</v>
      </c>
      <c r="E5535" t="s">
        <v>141</v>
      </c>
      <c r="F5535" t="s">
        <v>15340</v>
      </c>
      <c r="G5535" t="s">
        <v>143</v>
      </c>
      <c r="H5535" t="s">
        <v>135</v>
      </c>
      <c r="I5535" t="s">
        <v>136</v>
      </c>
      <c r="J5535" t="s">
        <v>137</v>
      </c>
      <c r="K5535" t="s">
        <v>138</v>
      </c>
      <c r="L5535" t="s">
        <v>15341</v>
      </c>
      <c r="M5535" t="s">
        <v>15342</v>
      </c>
      <c r="N5535" s="26">
        <v>0.80416666599999997</v>
      </c>
      <c r="O5535">
        <v>0</v>
      </c>
      <c r="P5535">
        <v>141</v>
      </c>
      <c r="Q5535">
        <v>0</v>
      </c>
      <c r="R5535">
        <v>8</v>
      </c>
      <c r="S5535">
        <v>0</v>
      </c>
      <c r="T5535">
        <v>32</v>
      </c>
      <c r="U5535">
        <v>0</v>
      </c>
      <c r="V5535">
        <v>0</v>
      </c>
      <c r="W5535" s="26">
        <v>0</v>
      </c>
      <c r="X5535" s="26">
        <v>21.771438000795428</v>
      </c>
      <c r="Y5535" s="26">
        <v>0</v>
      </c>
      <c r="Z5535" s="26">
        <v>0.91692128832000008</v>
      </c>
      <c r="AA5535" s="26">
        <v>0</v>
      </c>
      <c r="AB5535" s="26">
        <v>9.3216500087446867</v>
      </c>
      <c r="AC5535" s="26">
        <v>0</v>
      </c>
      <c r="AD5535" s="26">
        <v>0</v>
      </c>
      <c r="AE5535" s="26">
        <v>32.010009297860115</v>
      </c>
    </row>
    <row r="5536" spans="1:31" x14ac:dyDescent="0.3">
      <c r="A5536">
        <v>2773775</v>
      </c>
      <c r="B5536">
        <v>1</v>
      </c>
      <c r="C5536" t="s">
        <v>80</v>
      </c>
      <c r="D5536" t="s">
        <v>100</v>
      </c>
      <c r="E5536" t="s">
        <v>157</v>
      </c>
      <c r="F5536" t="s">
        <v>15343</v>
      </c>
      <c r="G5536" t="s">
        <v>186</v>
      </c>
      <c r="H5536" t="s">
        <v>149</v>
      </c>
      <c r="I5536" t="s">
        <v>136</v>
      </c>
      <c r="J5536" t="s">
        <v>137</v>
      </c>
      <c r="K5536" t="s">
        <v>187</v>
      </c>
      <c r="L5536" t="s">
        <v>15344</v>
      </c>
      <c r="M5536" t="s">
        <v>15345</v>
      </c>
      <c r="N5536" s="26">
        <v>1.227222222</v>
      </c>
      <c r="O5536">
        <v>0</v>
      </c>
      <c r="P5536">
        <v>1078</v>
      </c>
      <c r="Q5536">
        <v>0</v>
      </c>
      <c r="R5536">
        <v>28</v>
      </c>
      <c r="S5536">
        <v>2</v>
      </c>
      <c r="T5536">
        <v>161</v>
      </c>
      <c r="U5536">
        <v>0</v>
      </c>
      <c r="V5536">
        <v>0</v>
      </c>
      <c r="W5536" s="26">
        <v>0</v>
      </c>
      <c r="X5536" s="26">
        <v>394.3627731299573</v>
      </c>
      <c r="Y5536" s="26">
        <v>0</v>
      </c>
      <c r="Z5536" s="26">
        <v>6.3533444101736993</v>
      </c>
      <c r="AA5536" s="26">
        <v>61.775940358809962</v>
      </c>
      <c r="AB5536" s="26">
        <v>192.72564122486438</v>
      </c>
      <c r="AC5536" s="26">
        <v>0</v>
      </c>
      <c r="AD5536" s="26">
        <v>0</v>
      </c>
      <c r="AE5536" s="26">
        <v>655.21769912380535</v>
      </c>
    </row>
    <row r="5537" spans="1:31" x14ac:dyDescent="0.3">
      <c r="A5537">
        <v>2774462</v>
      </c>
      <c r="B5537">
        <v>1</v>
      </c>
      <c r="C5537" t="s">
        <v>80</v>
      </c>
      <c r="D5537" t="s">
        <v>104</v>
      </c>
      <c r="E5537" t="s">
        <v>175</v>
      </c>
      <c r="F5537" t="s">
        <v>15346</v>
      </c>
      <c r="G5537" t="s">
        <v>159</v>
      </c>
      <c r="H5537" t="s">
        <v>149</v>
      </c>
      <c r="I5537" t="s">
        <v>136</v>
      </c>
      <c r="J5537" t="s">
        <v>137</v>
      </c>
      <c r="K5537" t="s">
        <v>138</v>
      </c>
      <c r="L5537" t="s">
        <v>15347</v>
      </c>
      <c r="M5537" t="s">
        <v>15348</v>
      </c>
      <c r="N5537" s="26">
        <v>0.42416666600000003</v>
      </c>
      <c r="O5537">
        <v>47</v>
      </c>
      <c r="P5537">
        <v>1382</v>
      </c>
      <c r="Q5537">
        <v>293</v>
      </c>
      <c r="R5537">
        <v>483</v>
      </c>
      <c r="S5537">
        <v>124</v>
      </c>
      <c r="T5537">
        <v>368</v>
      </c>
      <c r="U5537">
        <v>19</v>
      </c>
      <c r="V5537">
        <v>0</v>
      </c>
      <c r="W5537" s="26">
        <v>9.4780851925478498</v>
      </c>
      <c r="X5537" s="26">
        <v>136.43799939485893</v>
      </c>
      <c r="Y5537" s="26">
        <v>144.052126986568</v>
      </c>
      <c r="Z5537" s="26">
        <v>15.190873966052344</v>
      </c>
      <c r="AA5537" s="26">
        <v>294.1841493388452</v>
      </c>
      <c r="AB5537" s="26">
        <v>47.29750864135417</v>
      </c>
      <c r="AC5537" s="26">
        <v>275.12942219375259</v>
      </c>
      <c r="AD5537" s="26">
        <v>0</v>
      </c>
      <c r="AE5537" s="26">
        <v>921.77016571397905</v>
      </c>
    </row>
    <row r="5538" spans="1:31" x14ac:dyDescent="0.3">
      <c r="A5538">
        <v>2774216</v>
      </c>
      <c r="B5538">
        <v>1</v>
      </c>
      <c r="C5538" t="s">
        <v>80</v>
      </c>
      <c r="D5538" t="s">
        <v>90</v>
      </c>
      <c r="E5538" t="s">
        <v>170</v>
      </c>
      <c r="F5538" t="s">
        <v>15349</v>
      </c>
      <c r="G5538" t="s">
        <v>1111</v>
      </c>
      <c r="H5538" t="s">
        <v>135</v>
      </c>
      <c r="I5538" t="s">
        <v>136</v>
      </c>
      <c r="J5538" t="s">
        <v>3</v>
      </c>
      <c r="K5538" t="s">
        <v>138</v>
      </c>
      <c r="L5538" t="s">
        <v>15350</v>
      </c>
      <c r="M5538" t="s">
        <v>15351</v>
      </c>
      <c r="N5538" s="26">
        <v>2.1316666660000001</v>
      </c>
      <c r="O5538">
        <v>0</v>
      </c>
      <c r="P5538">
        <v>1</v>
      </c>
      <c r="Q5538">
        <v>0</v>
      </c>
      <c r="R5538">
        <v>0</v>
      </c>
      <c r="S5538">
        <v>0</v>
      </c>
      <c r="T5538">
        <v>1</v>
      </c>
      <c r="U5538">
        <v>0</v>
      </c>
      <c r="V5538">
        <v>0</v>
      </c>
      <c r="W5538" s="26">
        <v>0</v>
      </c>
      <c r="X5538" s="26">
        <v>0.34911446865225698</v>
      </c>
      <c r="Y5538" s="26">
        <v>0</v>
      </c>
      <c r="Z5538" s="26">
        <v>0</v>
      </c>
      <c r="AA5538" s="26">
        <v>0</v>
      </c>
      <c r="AB5538" s="26">
        <v>2.564724782411524</v>
      </c>
      <c r="AC5538" s="26">
        <v>0</v>
      </c>
      <c r="AD5538" s="26">
        <v>0</v>
      </c>
      <c r="AE5538" s="26">
        <v>2.9138392510637812</v>
      </c>
    </row>
    <row r="5539" spans="1:31" x14ac:dyDescent="0.3">
      <c r="A5539">
        <v>2773821</v>
      </c>
      <c r="B5539">
        <v>1</v>
      </c>
      <c r="C5539" t="s">
        <v>81</v>
      </c>
      <c r="D5539" t="s">
        <v>127</v>
      </c>
      <c r="E5539" t="s">
        <v>152</v>
      </c>
      <c r="F5539" t="s">
        <v>6283</v>
      </c>
      <c r="G5539" t="s">
        <v>248</v>
      </c>
      <c r="H5539" t="s">
        <v>149</v>
      </c>
      <c r="I5539" t="s">
        <v>136</v>
      </c>
      <c r="J5539" t="s">
        <v>137</v>
      </c>
      <c r="K5539" t="s">
        <v>138</v>
      </c>
      <c r="L5539" t="s">
        <v>15352</v>
      </c>
      <c r="M5539" t="s">
        <v>15353</v>
      </c>
      <c r="N5539" s="26">
        <v>3.2608333329999999</v>
      </c>
      <c r="O5539">
        <v>0</v>
      </c>
      <c r="P5539">
        <v>1009</v>
      </c>
      <c r="Q5539">
        <v>12</v>
      </c>
      <c r="R5539">
        <v>33</v>
      </c>
      <c r="S5539">
        <v>8</v>
      </c>
      <c r="T5539">
        <v>135</v>
      </c>
      <c r="U5539">
        <v>7</v>
      </c>
      <c r="V5539">
        <v>1</v>
      </c>
      <c r="W5539" s="26">
        <v>0</v>
      </c>
      <c r="X5539" s="26">
        <v>949.7456417458742</v>
      </c>
      <c r="Y5539" s="26">
        <v>0.64943339231626673</v>
      </c>
      <c r="Z5539" s="26">
        <v>9.0522326813582819</v>
      </c>
      <c r="AA5539" s="26">
        <v>499.38993105613162</v>
      </c>
      <c r="AB5539" s="26">
        <v>246.16786048804516</v>
      </c>
      <c r="AC5539" s="26">
        <v>3835.1681176047764</v>
      </c>
      <c r="AD5539" s="26">
        <v>12.332616045428022</v>
      </c>
      <c r="AE5539" s="26">
        <v>5552.50583301393</v>
      </c>
    </row>
    <row r="5540" spans="1:31" x14ac:dyDescent="0.3">
      <c r="A5540">
        <v>2773566</v>
      </c>
      <c r="B5540">
        <v>1</v>
      </c>
      <c r="C5540" t="s">
        <v>80</v>
      </c>
      <c r="D5540" t="s">
        <v>82</v>
      </c>
      <c r="E5540" t="s">
        <v>157</v>
      </c>
      <c r="F5540" t="s">
        <v>15354</v>
      </c>
      <c r="G5540" t="s">
        <v>326</v>
      </c>
      <c r="H5540" t="s">
        <v>149</v>
      </c>
      <c r="I5540" t="s">
        <v>136</v>
      </c>
      <c r="J5540" t="s">
        <v>137</v>
      </c>
      <c r="K5540" t="s">
        <v>187</v>
      </c>
      <c r="L5540" t="s">
        <v>15355</v>
      </c>
      <c r="M5540" t="s">
        <v>15356</v>
      </c>
      <c r="N5540" s="26">
        <v>0.59944444399999997</v>
      </c>
      <c r="O5540">
        <v>0</v>
      </c>
      <c r="P5540">
        <v>11608</v>
      </c>
      <c r="Q5540">
        <v>0</v>
      </c>
      <c r="R5540">
        <v>0</v>
      </c>
      <c r="S5540">
        <v>4</v>
      </c>
      <c r="T5540">
        <v>1333</v>
      </c>
      <c r="U5540">
        <v>1</v>
      </c>
      <c r="V5540">
        <v>0</v>
      </c>
      <c r="W5540" s="26">
        <v>0</v>
      </c>
      <c r="X5540" s="26">
        <v>1631.1920352423351</v>
      </c>
      <c r="Y5540" s="26">
        <v>0</v>
      </c>
      <c r="Z5540" s="26">
        <v>0</v>
      </c>
      <c r="AA5540" s="26">
        <v>73.619838686276267</v>
      </c>
      <c r="AB5540" s="26">
        <v>226.9533208046567</v>
      </c>
      <c r="AC5540" s="26">
        <v>32.056643326689496</v>
      </c>
      <c r="AD5540" s="26">
        <v>0</v>
      </c>
      <c r="AE5540" s="26">
        <v>1963.8218380599576</v>
      </c>
    </row>
    <row r="5541" spans="1:31" x14ac:dyDescent="0.3">
      <c r="A5541">
        <v>2773801</v>
      </c>
      <c r="B5541">
        <v>1</v>
      </c>
      <c r="C5541" t="s">
        <v>81</v>
      </c>
      <c r="D5541" t="s">
        <v>117</v>
      </c>
      <c r="E5541" t="s">
        <v>146</v>
      </c>
      <c r="F5541" t="s">
        <v>9005</v>
      </c>
      <c r="G5541" t="s">
        <v>186</v>
      </c>
      <c r="H5541" t="s">
        <v>149</v>
      </c>
      <c r="I5541" t="s">
        <v>136</v>
      </c>
      <c r="J5541" t="s">
        <v>137</v>
      </c>
      <c r="K5541" t="s">
        <v>187</v>
      </c>
      <c r="L5541" t="s">
        <v>15357</v>
      </c>
      <c r="M5541" t="s">
        <v>15358</v>
      </c>
      <c r="N5541" s="26">
        <v>8.2438888880000007</v>
      </c>
      <c r="O5541">
        <v>0</v>
      </c>
      <c r="P5541">
        <v>650</v>
      </c>
      <c r="Q5541">
        <v>0</v>
      </c>
      <c r="R5541">
        <v>0</v>
      </c>
      <c r="S5541">
        <v>1</v>
      </c>
      <c r="T5541">
        <v>18</v>
      </c>
      <c r="U5541">
        <v>0</v>
      </c>
      <c r="V5541">
        <v>0</v>
      </c>
      <c r="W5541" s="26">
        <v>0</v>
      </c>
      <c r="X5541" s="26">
        <v>1300.9968383868556</v>
      </c>
      <c r="Y5541" s="26">
        <v>0</v>
      </c>
      <c r="Z5541" s="26">
        <v>0</v>
      </c>
      <c r="AA5541" s="26">
        <v>144.61202340315251</v>
      </c>
      <c r="AB5541" s="26">
        <v>136.8040198046165</v>
      </c>
      <c r="AC5541" s="26">
        <v>0</v>
      </c>
      <c r="AD5541" s="26">
        <v>0</v>
      </c>
      <c r="AE5541" s="26">
        <v>1582.4128815946247</v>
      </c>
    </row>
    <row r="5542" spans="1:31" x14ac:dyDescent="0.3">
      <c r="A5542">
        <v>2773758</v>
      </c>
      <c r="B5542">
        <v>1</v>
      </c>
      <c r="C5542" t="s">
        <v>80</v>
      </c>
      <c r="D5542" t="s">
        <v>90</v>
      </c>
      <c r="E5542" t="s">
        <v>132</v>
      </c>
      <c r="F5542" t="s">
        <v>15359</v>
      </c>
      <c r="G5542" t="s">
        <v>307</v>
      </c>
      <c r="H5542" t="s">
        <v>135</v>
      </c>
      <c r="I5542" t="s">
        <v>136</v>
      </c>
      <c r="J5542" t="s">
        <v>137</v>
      </c>
      <c r="K5542" t="s">
        <v>138</v>
      </c>
      <c r="L5542" t="s">
        <v>15360</v>
      </c>
      <c r="M5542" t="s">
        <v>15361</v>
      </c>
      <c r="N5542" s="26">
        <v>3.434722222</v>
      </c>
      <c r="O5542">
        <v>0</v>
      </c>
      <c r="P5542">
        <v>4</v>
      </c>
      <c r="Q5542">
        <v>0</v>
      </c>
      <c r="R5542">
        <v>0</v>
      </c>
      <c r="S5542">
        <v>0</v>
      </c>
      <c r="T5542">
        <v>3</v>
      </c>
      <c r="U5542">
        <v>0</v>
      </c>
      <c r="V5542">
        <v>0</v>
      </c>
      <c r="W5542" s="26">
        <v>0</v>
      </c>
      <c r="X5542" s="26">
        <v>0</v>
      </c>
      <c r="Y5542" s="26">
        <v>0</v>
      </c>
      <c r="Z5542" s="26">
        <v>0</v>
      </c>
      <c r="AA5542" s="26">
        <v>0</v>
      </c>
      <c r="AB5542" s="26">
        <v>0</v>
      </c>
      <c r="AC5542" s="26">
        <v>0</v>
      </c>
      <c r="AD5542" s="26">
        <v>0</v>
      </c>
      <c r="AE5542" s="26">
        <v>0</v>
      </c>
    </row>
    <row r="5543" spans="1:31" x14ac:dyDescent="0.3">
      <c r="A5543">
        <v>2774256</v>
      </c>
      <c r="B5543">
        <v>1</v>
      </c>
      <c r="C5543" t="s">
        <v>81</v>
      </c>
      <c r="D5543" t="s">
        <v>118</v>
      </c>
      <c r="E5543" t="s">
        <v>132</v>
      </c>
      <c r="F5543" t="s">
        <v>15362</v>
      </c>
      <c r="G5543" t="s">
        <v>197</v>
      </c>
      <c r="H5543" t="s">
        <v>135</v>
      </c>
      <c r="I5543" t="s">
        <v>136</v>
      </c>
      <c r="J5543" t="s">
        <v>137</v>
      </c>
      <c r="K5543" t="s">
        <v>138</v>
      </c>
      <c r="L5543" t="s">
        <v>15254</v>
      </c>
      <c r="M5543" t="s">
        <v>15363</v>
      </c>
      <c r="N5543" s="26">
        <v>1.846666666</v>
      </c>
      <c r="O5543">
        <v>0</v>
      </c>
      <c r="P5543">
        <v>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 s="26">
        <v>0</v>
      </c>
      <c r="X5543" s="26">
        <v>0</v>
      </c>
      <c r="Y5543" s="26">
        <v>0</v>
      </c>
      <c r="Z5543" s="26">
        <v>0</v>
      </c>
      <c r="AA5543" s="26">
        <v>0</v>
      </c>
      <c r="AB5543" s="26">
        <v>0</v>
      </c>
      <c r="AC5543" s="26">
        <v>0</v>
      </c>
      <c r="AD5543" s="26">
        <v>0</v>
      </c>
      <c r="AE5543" s="26">
        <v>0</v>
      </c>
    </row>
    <row r="5544" spans="1:31" x14ac:dyDescent="0.3">
      <c r="A5544">
        <v>2774107</v>
      </c>
      <c r="B5544">
        <v>1</v>
      </c>
      <c r="C5544" t="s">
        <v>80</v>
      </c>
      <c r="D5544" t="s">
        <v>103</v>
      </c>
      <c r="E5544" t="s">
        <v>157</v>
      </c>
      <c r="F5544" t="s">
        <v>15364</v>
      </c>
      <c r="G5544" t="s">
        <v>159</v>
      </c>
      <c r="H5544" t="s">
        <v>149</v>
      </c>
      <c r="I5544" t="s">
        <v>136</v>
      </c>
      <c r="J5544" t="s">
        <v>137</v>
      </c>
      <c r="K5544" t="s">
        <v>138</v>
      </c>
      <c r="L5544" t="s">
        <v>15365</v>
      </c>
      <c r="M5544" t="s">
        <v>15366</v>
      </c>
      <c r="N5544" s="26">
        <v>9.5555555E-2</v>
      </c>
      <c r="O5544">
        <v>0</v>
      </c>
      <c r="P5544">
        <v>2004</v>
      </c>
      <c r="Q5544">
        <v>2</v>
      </c>
      <c r="R5544">
        <v>25</v>
      </c>
      <c r="S5544">
        <v>39</v>
      </c>
      <c r="T5544">
        <v>247</v>
      </c>
      <c r="U5544">
        <v>48</v>
      </c>
      <c r="V5544">
        <v>10</v>
      </c>
      <c r="W5544" s="26">
        <v>0</v>
      </c>
      <c r="X5544" s="26">
        <v>44.473002694926656</v>
      </c>
      <c r="Y5544" s="26">
        <v>0.23887272222090469</v>
      </c>
      <c r="Z5544" s="26">
        <v>0.30372976382029648</v>
      </c>
      <c r="AA5544" s="26">
        <v>67.395415283378995</v>
      </c>
      <c r="AB5544" s="26">
        <v>29.349325972348378</v>
      </c>
      <c r="AC5544" s="26">
        <v>800.47260724893943</v>
      </c>
      <c r="AD5544" s="26">
        <v>26.765834421564385</v>
      </c>
      <c r="AE5544" s="26">
        <v>968.99878810719895</v>
      </c>
    </row>
    <row r="5545" spans="1:31" x14ac:dyDescent="0.3">
      <c r="A5545">
        <v>2774130</v>
      </c>
      <c r="B5545">
        <v>1</v>
      </c>
      <c r="C5545" t="s">
        <v>80</v>
      </c>
      <c r="D5545" t="s">
        <v>90</v>
      </c>
      <c r="E5545" t="s">
        <v>132</v>
      </c>
      <c r="F5545" t="s">
        <v>15367</v>
      </c>
      <c r="G5545" t="s">
        <v>307</v>
      </c>
      <c r="H5545" t="s">
        <v>135</v>
      </c>
      <c r="I5545" t="s">
        <v>136</v>
      </c>
      <c r="J5545" t="s">
        <v>137</v>
      </c>
      <c r="K5545" t="s">
        <v>138</v>
      </c>
      <c r="L5545" t="s">
        <v>15368</v>
      </c>
      <c r="M5545" t="s">
        <v>15369</v>
      </c>
      <c r="N5545" s="26">
        <v>4.1233333329999997</v>
      </c>
      <c r="O5545">
        <v>0</v>
      </c>
      <c r="P5545">
        <v>4</v>
      </c>
      <c r="Q5545">
        <v>0</v>
      </c>
      <c r="R5545">
        <v>0</v>
      </c>
      <c r="S5545">
        <v>0</v>
      </c>
      <c r="T5545">
        <v>6</v>
      </c>
      <c r="U5545">
        <v>0</v>
      </c>
      <c r="V5545">
        <v>0</v>
      </c>
      <c r="W5545" s="26">
        <v>0</v>
      </c>
      <c r="X5545" s="26">
        <v>4.5668679809879951</v>
      </c>
      <c r="Y5545" s="26">
        <v>0</v>
      </c>
      <c r="Z5545" s="26">
        <v>0</v>
      </c>
      <c r="AA5545" s="26">
        <v>0</v>
      </c>
      <c r="AB5545" s="26">
        <v>1.9471860953298601</v>
      </c>
      <c r="AC5545" s="26">
        <v>0</v>
      </c>
      <c r="AD5545" s="26">
        <v>0</v>
      </c>
      <c r="AE5545" s="26">
        <v>6.5140540763178549</v>
      </c>
    </row>
    <row r="5546" spans="1:31" x14ac:dyDescent="0.3">
      <c r="A5546">
        <v>2774591</v>
      </c>
      <c r="B5546">
        <v>1</v>
      </c>
      <c r="C5546" t="s">
        <v>81</v>
      </c>
      <c r="D5546" t="s">
        <v>128</v>
      </c>
      <c r="E5546" t="s">
        <v>157</v>
      </c>
      <c r="F5546" t="s">
        <v>15370</v>
      </c>
      <c r="G5546" t="s">
        <v>159</v>
      </c>
      <c r="H5546" t="s">
        <v>149</v>
      </c>
      <c r="I5546" t="s">
        <v>136</v>
      </c>
      <c r="J5546" t="s">
        <v>137</v>
      </c>
      <c r="K5546" t="s">
        <v>138</v>
      </c>
      <c r="L5546" t="s">
        <v>15371</v>
      </c>
      <c r="M5546" t="s">
        <v>15372</v>
      </c>
      <c r="N5546" s="26">
        <v>4.9016666659999997</v>
      </c>
      <c r="O5546">
        <v>0</v>
      </c>
      <c r="P5546">
        <v>4</v>
      </c>
      <c r="Q5546">
        <v>0</v>
      </c>
      <c r="R5546">
        <v>0</v>
      </c>
      <c r="S5546">
        <v>1</v>
      </c>
      <c r="T5546">
        <v>0</v>
      </c>
      <c r="U5546">
        <v>1</v>
      </c>
      <c r="V5546">
        <v>0</v>
      </c>
      <c r="W5546" s="26">
        <v>0</v>
      </c>
      <c r="X5546" s="26">
        <v>4.0572300523364255</v>
      </c>
      <c r="Y5546" s="26">
        <v>0</v>
      </c>
      <c r="Z5546" s="26">
        <v>0</v>
      </c>
      <c r="AA5546" s="26">
        <v>4.7545953250947219</v>
      </c>
      <c r="AB5546" s="26">
        <v>0</v>
      </c>
      <c r="AC5546" s="26">
        <v>136.72639738824014</v>
      </c>
      <c r="AD5546" s="26">
        <v>0</v>
      </c>
      <c r="AE5546" s="26">
        <v>145.53822276567129</v>
      </c>
    </row>
    <row r="5547" spans="1:31" x14ac:dyDescent="0.3">
      <c r="A5547">
        <v>2774342</v>
      </c>
      <c r="B5547">
        <v>1</v>
      </c>
      <c r="C5547" t="s">
        <v>81</v>
      </c>
      <c r="D5547" t="s">
        <v>113</v>
      </c>
      <c r="E5547" t="s">
        <v>170</v>
      </c>
      <c r="F5547" t="s">
        <v>15373</v>
      </c>
      <c r="G5547" t="s">
        <v>204</v>
      </c>
      <c r="H5547" t="s">
        <v>135</v>
      </c>
      <c r="I5547" t="s">
        <v>136</v>
      </c>
      <c r="J5547" t="s">
        <v>137</v>
      </c>
      <c r="K5547" t="s">
        <v>138</v>
      </c>
      <c r="L5547" t="s">
        <v>15374</v>
      </c>
      <c r="M5547" t="s">
        <v>15375</v>
      </c>
      <c r="N5547" s="26">
        <v>3.0391666659999999</v>
      </c>
      <c r="O5547">
        <v>0</v>
      </c>
      <c r="P5547">
        <v>13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 s="26">
        <v>0</v>
      </c>
      <c r="X5547" s="26">
        <v>0</v>
      </c>
      <c r="Y5547" s="26">
        <v>0</v>
      </c>
      <c r="Z5547" s="26">
        <v>0</v>
      </c>
      <c r="AA5547" s="26">
        <v>0</v>
      </c>
      <c r="AB5547" s="26">
        <v>0</v>
      </c>
      <c r="AC5547" s="26">
        <v>0</v>
      </c>
      <c r="AD5547" s="26">
        <v>0</v>
      </c>
      <c r="AE5547" s="26">
        <v>0</v>
      </c>
    </row>
    <row r="5548" spans="1:31" x14ac:dyDescent="0.3">
      <c r="A5548">
        <v>2773944</v>
      </c>
      <c r="B5548">
        <v>1</v>
      </c>
      <c r="C5548" t="s">
        <v>80</v>
      </c>
      <c r="D5548" t="s">
        <v>97</v>
      </c>
      <c r="E5548" t="s">
        <v>132</v>
      </c>
      <c r="F5548" t="s">
        <v>15376</v>
      </c>
      <c r="G5548" t="s">
        <v>134</v>
      </c>
      <c r="H5548" t="s">
        <v>135</v>
      </c>
      <c r="I5548" t="s">
        <v>136</v>
      </c>
      <c r="J5548" t="s">
        <v>137</v>
      </c>
      <c r="K5548" t="s">
        <v>138</v>
      </c>
      <c r="L5548" t="s">
        <v>15377</v>
      </c>
      <c r="M5548" t="s">
        <v>15378</v>
      </c>
      <c r="N5548" s="26">
        <v>2.2566666660000001</v>
      </c>
      <c r="O5548">
        <v>0</v>
      </c>
      <c r="P5548">
        <v>2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 s="26">
        <v>0</v>
      </c>
      <c r="X5548" s="26">
        <v>0.34912242142691674</v>
      </c>
      <c r="Y5548" s="26">
        <v>0</v>
      </c>
      <c r="Z5548" s="26">
        <v>0</v>
      </c>
      <c r="AA5548" s="26">
        <v>0</v>
      </c>
      <c r="AB5548" s="26">
        <v>0</v>
      </c>
      <c r="AC5548" s="26">
        <v>0</v>
      </c>
      <c r="AD5548" s="26">
        <v>0</v>
      </c>
      <c r="AE5548" s="26">
        <v>0.34912242142691674</v>
      </c>
    </row>
    <row r="5549" spans="1:31" x14ac:dyDescent="0.3">
      <c r="A5549">
        <v>2774265</v>
      </c>
      <c r="B5549">
        <v>1</v>
      </c>
      <c r="C5549" t="s">
        <v>80</v>
      </c>
      <c r="D5549" t="s">
        <v>106</v>
      </c>
      <c r="E5549" t="s">
        <v>152</v>
      </c>
      <c r="F5549" t="s">
        <v>15379</v>
      </c>
      <c r="G5549" t="s">
        <v>159</v>
      </c>
      <c r="H5549" t="s">
        <v>149</v>
      </c>
      <c r="I5549" t="s">
        <v>136</v>
      </c>
      <c r="J5549" t="s">
        <v>137</v>
      </c>
      <c r="K5549" t="s">
        <v>138</v>
      </c>
      <c r="L5549" t="s">
        <v>15380</v>
      </c>
      <c r="M5549" t="s">
        <v>15381</v>
      </c>
      <c r="N5549" s="26">
        <v>0.239166666</v>
      </c>
      <c r="O5549">
        <v>0</v>
      </c>
      <c r="P5549">
        <v>593</v>
      </c>
      <c r="Q5549">
        <v>0</v>
      </c>
      <c r="R5549">
        <v>16</v>
      </c>
      <c r="S5549">
        <v>3</v>
      </c>
      <c r="T5549">
        <v>73</v>
      </c>
      <c r="U5549">
        <v>0</v>
      </c>
      <c r="V5549">
        <v>0</v>
      </c>
      <c r="W5549" s="26">
        <v>0</v>
      </c>
      <c r="X5549" s="26">
        <v>16.150942600858848</v>
      </c>
      <c r="Y5549" s="26">
        <v>0</v>
      </c>
      <c r="Z5549" s="26">
        <v>0.56283998070042751</v>
      </c>
      <c r="AA5549" s="26">
        <v>4.2855773995368578</v>
      </c>
      <c r="AB5549" s="26">
        <v>5.3730777568937294</v>
      </c>
      <c r="AC5549" s="26">
        <v>0</v>
      </c>
      <c r="AD5549" s="26">
        <v>0</v>
      </c>
      <c r="AE5549" s="26">
        <v>26.372437737989863</v>
      </c>
    </row>
    <row r="5550" spans="1:31" x14ac:dyDescent="0.3">
      <c r="A5550">
        <v>2774428</v>
      </c>
      <c r="B5550">
        <v>1</v>
      </c>
      <c r="C5550" t="s">
        <v>80</v>
      </c>
      <c r="D5550" t="s">
        <v>104</v>
      </c>
      <c r="E5550" t="s">
        <v>157</v>
      </c>
      <c r="F5550" t="s">
        <v>15382</v>
      </c>
      <c r="G5550" t="s">
        <v>159</v>
      </c>
      <c r="H5550" t="s">
        <v>149</v>
      </c>
      <c r="I5550" t="s">
        <v>136</v>
      </c>
      <c r="J5550" t="s">
        <v>137</v>
      </c>
      <c r="K5550" t="s">
        <v>138</v>
      </c>
      <c r="L5550" t="s">
        <v>15383</v>
      </c>
      <c r="M5550" t="s">
        <v>15384</v>
      </c>
      <c r="N5550" s="26">
        <v>0.67111111099999998</v>
      </c>
      <c r="O5550">
        <v>0</v>
      </c>
      <c r="P5550">
        <v>21</v>
      </c>
      <c r="Q5550">
        <v>1</v>
      </c>
      <c r="R5550">
        <v>0</v>
      </c>
      <c r="S5550">
        <v>32</v>
      </c>
      <c r="T5550">
        <v>21</v>
      </c>
      <c r="U5550">
        <v>17</v>
      </c>
      <c r="V5550">
        <v>0</v>
      </c>
      <c r="W5550" s="26">
        <v>0</v>
      </c>
      <c r="X5550" s="26">
        <v>1.0418746257917428</v>
      </c>
      <c r="Y5550" s="26">
        <v>2.851593430784E-2</v>
      </c>
      <c r="Z5550" s="26">
        <v>0</v>
      </c>
      <c r="AA5550" s="26">
        <v>128.54769891865652</v>
      </c>
      <c r="AB5550" s="26">
        <v>8.4948275654067142</v>
      </c>
      <c r="AC5550" s="26">
        <v>447.87524630101206</v>
      </c>
      <c r="AD5550" s="26">
        <v>0</v>
      </c>
      <c r="AE5550" s="26">
        <v>585.98816334517483</v>
      </c>
    </row>
    <row r="5551" spans="1:31" x14ac:dyDescent="0.3">
      <c r="A5551">
        <v>2774474</v>
      </c>
      <c r="B5551">
        <v>1</v>
      </c>
      <c r="C5551" t="s">
        <v>80</v>
      </c>
      <c r="D5551" t="s">
        <v>87</v>
      </c>
      <c r="E5551" t="s">
        <v>170</v>
      </c>
      <c r="F5551" t="s">
        <v>14873</v>
      </c>
      <c r="G5551" t="s">
        <v>204</v>
      </c>
      <c r="H5551" t="s">
        <v>135</v>
      </c>
      <c r="I5551" t="s">
        <v>136</v>
      </c>
      <c r="J5551" t="s">
        <v>137</v>
      </c>
      <c r="K5551" t="s">
        <v>138</v>
      </c>
      <c r="L5551" t="s">
        <v>15385</v>
      </c>
      <c r="M5551" t="s">
        <v>15386</v>
      </c>
      <c r="N5551" s="26">
        <v>1.1469444440000001</v>
      </c>
      <c r="O5551">
        <v>0</v>
      </c>
      <c r="P5551">
        <v>14</v>
      </c>
      <c r="Q5551">
        <v>0</v>
      </c>
      <c r="R5551">
        <v>0</v>
      </c>
      <c r="S5551">
        <v>0</v>
      </c>
      <c r="T5551">
        <v>1</v>
      </c>
      <c r="U5551">
        <v>0</v>
      </c>
      <c r="V5551">
        <v>0</v>
      </c>
      <c r="W5551" s="26">
        <v>0</v>
      </c>
      <c r="X5551" s="26">
        <v>4.6683962952192513</v>
      </c>
      <c r="Y5551" s="26">
        <v>0</v>
      </c>
      <c r="Z5551" s="26">
        <v>0</v>
      </c>
      <c r="AA5551" s="26">
        <v>0</v>
      </c>
      <c r="AB5551" s="26">
        <v>0</v>
      </c>
      <c r="AC5551" s="26">
        <v>0</v>
      </c>
      <c r="AD5551" s="26">
        <v>0</v>
      </c>
      <c r="AE5551" s="26">
        <v>4.6683962952192513</v>
      </c>
    </row>
    <row r="5552" spans="1:31" x14ac:dyDescent="0.3">
      <c r="A5552">
        <v>2774119</v>
      </c>
      <c r="B5552">
        <v>1</v>
      </c>
      <c r="C5552" t="s">
        <v>81</v>
      </c>
      <c r="D5552" t="s">
        <v>113</v>
      </c>
      <c r="E5552" t="s">
        <v>146</v>
      </c>
      <c r="F5552" t="s">
        <v>14680</v>
      </c>
      <c r="G5552" t="s">
        <v>148</v>
      </c>
      <c r="H5552" t="s">
        <v>149</v>
      </c>
      <c r="I5552" t="s">
        <v>136</v>
      </c>
      <c r="J5552" t="s">
        <v>137</v>
      </c>
      <c r="K5552" t="s">
        <v>138</v>
      </c>
      <c r="L5552" t="s">
        <v>15387</v>
      </c>
      <c r="M5552" t="s">
        <v>15388</v>
      </c>
      <c r="N5552" s="26">
        <v>2.2233333329999998</v>
      </c>
      <c r="O5552">
        <v>0</v>
      </c>
      <c r="P5552">
        <v>1</v>
      </c>
      <c r="Q5552">
        <v>0</v>
      </c>
      <c r="R5552">
        <v>12</v>
      </c>
      <c r="S5552">
        <v>0</v>
      </c>
      <c r="T5552">
        <v>0</v>
      </c>
      <c r="U5552">
        <v>0</v>
      </c>
      <c r="V5552">
        <v>0</v>
      </c>
      <c r="W5552" s="26">
        <v>0</v>
      </c>
      <c r="X5552" s="26">
        <v>0.54062118544166671</v>
      </c>
      <c r="Y5552" s="26">
        <v>0</v>
      </c>
      <c r="Z5552" s="26">
        <v>0.86482390997333336</v>
      </c>
      <c r="AA5552" s="26">
        <v>0</v>
      </c>
      <c r="AB5552" s="26">
        <v>0</v>
      </c>
      <c r="AC5552" s="26">
        <v>0</v>
      </c>
      <c r="AD5552" s="26">
        <v>0</v>
      </c>
      <c r="AE5552" s="26">
        <v>1.4054450954150002</v>
      </c>
    </row>
    <row r="5553" spans="1:31" x14ac:dyDescent="0.3">
      <c r="A5553">
        <v>2773827</v>
      </c>
      <c r="B5553">
        <v>1</v>
      </c>
      <c r="C5553" t="s">
        <v>80</v>
      </c>
      <c r="D5553" t="s">
        <v>87</v>
      </c>
      <c r="E5553" t="s">
        <v>170</v>
      </c>
      <c r="F5553" t="s">
        <v>14873</v>
      </c>
      <c r="G5553" t="s">
        <v>204</v>
      </c>
      <c r="H5553" t="s">
        <v>135</v>
      </c>
      <c r="I5553" t="s">
        <v>136</v>
      </c>
      <c r="J5553" t="s">
        <v>137</v>
      </c>
      <c r="K5553" t="s">
        <v>138</v>
      </c>
      <c r="L5553" t="s">
        <v>15389</v>
      </c>
      <c r="M5553" t="s">
        <v>15390</v>
      </c>
      <c r="N5553" s="26">
        <v>4.5552777769999997</v>
      </c>
      <c r="O5553">
        <v>0</v>
      </c>
      <c r="P5553">
        <v>14</v>
      </c>
      <c r="Q5553">
        <v>0</v>
      </c>
      <c r="R5553">
        <v>0</v>
      </c>
      <c r="S5553">
        <v>0</v>
      </c>
      <c r="T5553">
        <v>1</v>
      </c>
      <c r="U5553">
        <v>0</v>
      </c>
      <c r="V5553">
        <v>0</v>
      </c>
      <c r="W5553" s="26">
        <v>0</v>
      </c>
      <c r="X5553" s="26">
        <v>16.707478838089276</v>
      </c>
      <c r="Y5553" s="26">
        <v>0</v>
      </c>
      <c r="Z5553" s="26">
        <v>0</v>
      </c>
      <c r="AA5553" s="26">
        <v>0</v>
      </c>
      <c r="AB5553" s="26">
        <v>0</v>
      </c>
      <c r="AC5553" s="26">
        <v>0</v>
      </c>
      <c r="AD5553" s="26">
        <v>0</v>
      </c>
      <c r="AE5553" s="26">
        <v>16.707478838089276</v>
      </c>
    </row>
    <row r="5554" spans="1:31" x14ac:dyDescent="0.3">
      <c r="A5554">
        <v>2774159</v>
      </c>
      <c r="B5554">
        <v>1</v>
      </c>
      <c r="C5554" t="s">
        <v>80</v>
      </c>
      <c r="D5554" t="s">
        <v>108</v>
      </c>
      <c r="E5554" t="s">
        <v>141</v>
      </c>
      <c r="F5554" t="s">
        <v>15391</v>
      </c>
      <c r="G5554" t="s">
        <v>344</v>
      </c>
      <c r="H5554" t="s">
        <v>135</v>
      </c>
      <c r="I5554" t="s">
        <v>136</v>
      </c>
      <c r="J5554" t="s">
        <v>137</v>
      </c>
      <c r="K5554" t="s">
        <v>138</v>
      </c>
      <c r="L5554" t="s">
        <v>15392</v>
      </c>
      <c r="M5554" t="s">
        <v>15393</v>
      </c>
      <c r="N5554" s="26">
        <v>4.1325000000000003</v>
      </c>
      <c r="O5554">
        <v>0</v>
      </c>
      <c r="P5554">
        <v>45</v>
      </c>
      <c r="Q5554">
        <v>0</v>
      </c>
      <c r="R5554">
        <v>15</v>
      </c>
      <c r="S5554">
        <v>0</v>
      </c>
      <c r="T5554">
        <v>6</v>
      </c>
      <c r="U5554">
        <v>0</v>
      </c>
      <c r="V5554">
        <v>0</v>
      </c>
      <c r="W5554" s="26">
        <v>0</v>
      </c>
      <c r="X5554" s="26">
        <v>42.540224897285007</v>
      </c>
      <c r="Y5554" s="26">
        <v>0</v>
      </c>
      <c r="Z5554" s="26">
        <v>8.86649006418304</v>
      </c>
      <c r="AA5554" s="26">
        <v>0</v>
      </c>
      <c r="AB5554" s="26">
        <v>15.148929548636264</v>
      </c>
      <c r="AC5554" s="26">
        <v>0</v>
      </c>
      <c r="AD5554" s="26">
        <v>0</v>
      </c>
      <c r="AE5554" s="26">
        <v>66.555644510104315</v>
      </c>
    </row>
    <row r="5555" spans="1:31" x14ac:dyDescent="0.3">
      <c r="A5555">
        <v>2774225</v>
      </c>
      <c r="B5555">
        <v>1</v>
      </c>
      <c r="C5555" t="s">
        <v>80</v>
      </c>
      <c r="D5555" t="s">
        <v>92</v>
      </c>
      <c r="E5555" t="s">
        <v>132</v>
      </c>
      <c r="F5555" t="s">
        <v>15394</v>
      </c>
      <c r="G5555" t="s">
        <v>197</v>
      </c>
      <c r="H5555" t="s">
        <v>135</v>
      </c>
      <c r="I5555" t="s">
        <v>136</v>
      </c>
      <c r="J5555" t="s">
        <v>137</v>
      </c>
      <c r="K5555" t="s">
        <v>138</v>
      </c>
      <c r="L5555" t="s">
        <v>15395</v>
      </c>
      <c r="M5555" t="s">
        <v>15396</v>
      </c>
      <c r="N5555" s="26">
        <v>1.9869444439999999</v>
      </c>
      <c r="O5555">
        <v>0</v>
      </c>
      <c r="P5555">
        <v>2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 s="26">
        <v>0</v>
      </c>
      <c r="X5555" s="26">
        <v>0</v>
      </c>
      <c r="Y5555" s="26">
        <v>0</v>
      </c>
      <c r="Z5555" s="26">
        <v>0</v>
      </c>
      <c r="AA5555" s="26">
        <v>0</v>
      </c>
      <c r="AB5555" s="26">
        <v>0</v>
      </c>
      <c r="AC5555" s="26">
        <v>0</v>
      </c>
      <c r="AD5555" s="26">
        <v>0</v>
      </c>
      <c r="AE5555" s="26">
        <v>0</v>
      </c>
    </row>
    <row r="5556" spans="1:31" x14ac:dyDescent="0.3">
      <c r="A5556">
        <v>2774202</v>
      </c>
      <c r="B5556">
        <v>1</v>
      </c>
      <c r="C5556" t="s">
        <v>81</v>
      </c>
      <c r="D5556" t="s">
        <v>122</v>
      </c>
      <c r="E5556" t="s">
        <v>152</v>
      </c>
      <c r="F5556" t="s">
        <v>15397</v>
      </c>
      <c r="G5556" t="s">
        <v>159</v>
      </c>
      <c r="H5556" t="s">
        <v>149</v>
      </c>
      <c r="I5556" t="s">
        <v>136</v>
      </c>
      <c r="J5556" t="s">
        <v>137</v>
      </c>
      <c r="K5556" t="s">
        <v>138</v>
      </c>
      <c r="L5556" t="s">
        <v>15398</v>
      </c>
      <c r="M5556" t="s">
        <v>14947</v>
      </c>
      <c r="N5556" s="26">
        <v>0.23861111099999999</v>
      </c>
      <c r="O5556">
        <v>5</v>
      </c>
      <c r="P5556">
        <v>215</v>
      </c>
      <c r="Q5556">
        <v>11</v>
      </c>
      <c r="R5556">
        <v>3</v>
      </c>
      <c r="S5556">
        <v>2</v>
      </c>
      <c r="T5556">
        <v>22</v>
      </c>
      <c r="U5556">
        <v>0</v>
      </c>
      <c r="V5556">
        <v>0</v>
      </c>
      <c r="W5556" s="26">
        <v>0.28847592686556506</v>
      </c>
      <c r="X5556" s="26">
        <v>7.6688131779422735</v>
      </c>
      <c r="Y5556" s="26">
        <v>0.35631544368738394</v>
      </c>
      <c r="Z5556" s="26">
        <v>2.1755190025467167E-2</v>
      </c>
      <c r="AA5556" s="26">
        <v>8.9513624108388967</v>
      </c>
      <c r="AB5556" s="26">
        <v>1.6926491115363249</v>
      </c>
      <c r="AC5556" s="26">
        <v>0</v>
      </c>
      <c r="AD5556" s="26">
        <v>0</v>
      </c>
      <c r="AE5556" s="26">
        <v>18.979371260895913</v>
      </c>
    </row>
    <row r="5557" spans="1:31" x14ac:dyDescent="0.3">
      <c r="A5557">
        <v>2774531</v>
      </c>
      <c r="B5557">
        <v>1</v>
      </c>
      <c r="C5557" t="s">
        <v>80</v>
      </c>
      <c r="D5557" t="s">
        <v>104</v>
      </c>
      <c r="E5557" t="s">
        <v>175</v>
      </c>
      <c r="F5557" t="s">
        <v>15346</v>
      </c>
      <c r="G5557" t="s">
        <v>159</v>
      </c>
      <c r="H5557" t="s">
        <v>149</v>
      </c>
      <c r="I5557" t="s">
        <v>136</v>
      </c>
      <c r="J5557" t="s">
        <v>137</v>
      </c>
      <c r="K5557" t="s">
        <v>138</v>
      </c>
      <c r="L5557" t="s">
        <v>15399</v>
      </c>
      <c r="M5557" t="s">
        <v>15400</v>
      </c>
      <c r="N5557" s="26">
        <v>2.2269444439999999</v>
      </c>
      <c r="O5557">
        <v>47</v>
      </c>
      <c r="P5557">
        <v>1382</v>
      </c>
      <c r="Q5557">
        <v>293</v>
      </c>
      <c r="R5557">
        <v>483</v>
      </c>
      <c r="S5557">
        <v>124</v>
      </c>
      <c r="T5557">
        <v>368</v>
      </c>
      <c r="U5557">
        <v>19</v>
      </c>
      <c r="V5557">
        <v>0</v>
      </c>
      <c r="W5557" s="26">
        <v>45.292311905756186</v>
      </c>
      <c r="X5557" s="26">
        <v>663.9108964068613</v>
      </c>
      <c r="Y5557" s="26">
        <v>721.81703824441252</v>
      </c>
      <c r="Z5557" s="26">
        <v>74.442717432268338</v>
      </c>
      <c r="AA5557" s="26">
        <v>1446.5610684966111</v>
      </c>
      <c r="AB5557" s="26">
        <v>213.58452782829406</v>
      </c>
      <c r="AC5557" s="26">
        <v>1339.7134285783532</v>
      </c>
      <c r="AD5557" s="26">
        <v>0</v>
      </c>
      <c r="AE5557" s="26">
        <v>4505.3219888925569</v>
      </c>
    </row>
    <row r="5558" spans="1:31" x14ac:dyDescent="0.3">
      <c r="A5558">
        <v>2774033</v>
      </c>
      <c r="B5558">
        <v>1</v>
      </c>
      <c r="C5558" t="s">
        <v>80</v>
      </c>
      <c r="D5558" t="s">
        <v>100</v>
      </c>
      <c r="E5558" t="s">
        <v>170</v>
      </c>
      <c r="F5558" t="s">
        <v>15401</v>
      </c>
      <c r="G5558" t="s">
        <v>186</v>
      </c>
      <c r="H5558" t="s">
        <v>135</v>
      </c>
      <c r="I5558" t="s">
        <v>136</v>
      </c>
      <c r="J5558" t="s">
        <v>137</v>
      </c>
      <c r="K5558" t="s">
        <v>187</v>
      </c>
      <c r="L5558" t="s">
        <v>15402</v>
      </c>
      <c r="M5558" t="s">
        <v>15403</v>
      </c>
      <c r="N5558" s="26">
        <v>2.6608333329999998</v>
      </c>
      <c r="O5558">
        <v>0</v>
      </c>
      <c r="P5558">
        <v>21</v>
      </c>
      <c r="Q5558">
        <v>0</v>
      </c>
      <c r="R5558">
        <v>5</v>
      </c>
      <c r="S5558">
        <v>0</v>
      </c>
      <c r="T5558">
        <v>5</v>
      </c>
      <c r="U5558">
        <v>0</v>
      </c>
      <c r="V5558">
        <v>0</v>
      </c>
      <c r="W5558" s="26">
        <v>0</v>
      </c>
      <c r="X5558" s="26">
        <v>18.268141838644677</v>
      </c>
      <c r="Y5558" s="26">
        <v>0</v>
      </c>
      <c r="Z5558" s="26">
        <v>2.9117209850456489</v>
      </c>
      <c r="AA5558" s="26">
        <v>0</v>
      </c>
      <c r="AB5558" s="26">
        <v>8.8894155104365939</v>
      </c>
      <c r="AC5558" s="26">
        <v>0</v>
      </c>
      <c r="AD5558" s="26">
        <v>0</v>
      </c>
      <c r="AE5558" s="26">
        <v>30.069278334126921</v>
      </c>
    </row>
    <row r="5559" spans="1:31" x14ac:dyDescent="0.3">
      <c r="A5559">
        <v>2773890</v>
      </c>
      <c r="B5559">
        <v>1</v>
      </c>
      <c r="C5559" t="s">
        <v>80</v>
      </c>
      <c r="D5559" t="s">
        <v>93</v>
      </c>
      <c r="E5559" t="s">
        <v>170</v>
      </c>
      <c r="F5559" t="s">
        <v>15404</v>
      </c>
      <c r="G5559" t="s">
        <v>303</v>
      </c>
      <c r="H5559" t="s">
        <v>135</v>
      </c>
      <c r="I5559" t="s">
        <v>136</v>
      </c>
      <c r="J5559" t="s">
        <v>137</v>
      </c>
      <c r="K5559" t="s">
        <v>138</v>
      </c>
      <c r="L5559" t="s">
        <v>15405</v>
      </c>
      <c r="M5559" t="s">
        <v>15406</v>
      </c>
      <c r="N5559" s="26">
        <v>3.82</v>
      </c>
      <c r="O5559">
        <v>0</v>
      </c>
      <c r="P5559">
        <v>24</v>
      </c>
      <c r="Q5559">
        <v>0</v>
      </c>
      <c r="R5559">
        <v>0</v>
      </c>
      <c r="S5559">
        <v>0</v>
      </c>
      <c r="T5559">
        <v>1</v>
      </c>
      <c r="U5559">
        <v>0</v>
      </c>
      <c r="V5559">
        <v>0</v>
      </c>
      <c r="W5559" s="26">
        <v>0</v>
      </c>
      <c r="X5559" s="26">
        <v>13.818072502108055</v>
      </c>
      <c r="Y5559" s="26">
        <v>0</v>
      </c>
      <c r="Z5559" s="26">
        <v>0</v>
      </c>
      <c r="AA5559" s="26">
        <v>0</v>
      </c>
      <c r="AB5559" s="26">
        <v>0.38398689996218183</v>
      </c>
      <c r="AC5559" s="26">
        <v>0</v>
      </c>
      <c r="AD5559" s="26">
        <v>0</v>
      </c>
      <c r="AE5559" s="26">
        <v>14.202059402070237</v>
      </c>
    </row>
    <row r="5560" spans="1:31" x14ac:dyDescent="0.3">
      <c r="A5560">
        <v>2774637</v>
      </c>
      <c r="B5560">
        <v>1</v>
      </c>
      <c r="C5560" t="s">
        <v>80</v>
      </c>
      <c r="D5560" t="s">
        <v>103</v>
      </c>
      <c r="E5560" t="s">
        <v>175</v>
      </c>
      <c r="F5560" t="s">
        <v>10214</v>
      </c>
      <c r="G5560" t="s">
        <v>159</v>
      </c>
      <c r="H5560" t="s">
        <v>149</v>
      </c>
      <c r="I5560" t="s">
        <v>566</v>
      </c>
      <c r="J5560" t="s">
        <v>137</v>
      </c>
      <c r="K5560" t="s">
        <v>138</v>
      </c>
      <c r="L5560" t="s">
        <v>15407</v>
      </c>
      <c r="M5560" t="s">
        <v>15138</v>
      </c>
      <c r="N5560" s="26">
        <v>3.7222221999999999E-2</v>
      </c>
      <c r="O5560">
        <v>32</v>
      </c>
      <c r="P5560">
        <v>6108</v>
      </c>
      <c r="Q5560">
        <v>71</v>
      </c>
      <c r="R5560">
        <v>696</v>
      </c>
      <c r="S5560">
        <v>138</v>
      </c>
      <c r="T5560">
        <v>2022</v>
      </c>
      <c r="U5560">
        <v>23</v>
      </c>
      <c r="V5560">
        <v>7</v>
      </c>
      <c r="W5560" s="26">
        <v>0.69465031444871206</v>
      </c>
      <c r="X5560" s="26">
        <v>38.85249274897857</v>
      </c>
      <c r="Y5560" s="26">
        <v>9.2751427286117405</v>
      </c>
      <c r="Z5560" s="26">
        <v>3.0087927479137413</v>
      </c>
      <c r="AA5560" s="26">
        <v>16.353134950479536</v>
      </c>
      <c r="AB5560" s="26">
        <v>19.223718485003413</v>
      </c>
      <c r="AC5560" s="26">
        <v>59.015323928210023</v>
      </c>
      <c r="AD5560" s="26">
        <v>1.1263767964471634</v>
      </c>
      <c r="AE5560" s="26">
        <v>147.54963270009293</v>
      </c>
    </row>
    <row r="5561" spans="1:31" x14ac:dyDescent="0.3">
      <c r="A5561">
        <v>2773704</v>
      </c>
      <c r="B5561">
        <v>1</v>
      </c>
      <c r="C5561" t="s">
        <v>80</v>
      </c>
      <c r="D5561" t="s">
        <v>98</v>
      </c>
      <c r="E5561" t="s">
        <v>146</v>
      </c>
      <c r="F5561" t="s">
        <v>10957</v>
      </c>
      <c r="G5561" t="s">
        <v>186</v>
      </c>
      <c r="H5561" t="s">
        <v>149</v>
      </c>
      <c r="I5561" t="s">
        <v>136</v>
      </c>
      <c r="J5561" t="s">
        <v>137</v>
      </c>
      <c r="K5561" t="s">
        <v>187</v>
      </c>
      <c r="L5561" t="s">
        <v>15408</v>
      </c>
      <c r="M5561" t="s">
        <v>15409</v>
      </c>
      <c r="N5561" s="26">
        <v>6.2522222220000003</v>
      </c>
      <c r="O5561">
        <v>0</v>
      </c>
      <c r="P5561">
        <v>166</v>
      </c>
      <c r="Q5561">
        <v>0</v>
      </c>
      <c r="R5561">
        <v>5</v>
      </c>
      <c r="S5561">
        <v>0</v>
      </c>
      <c r="T5561">
        <v>29</v>
      </c>
      <c r="U5561">
        <v>0</v>
      </c>
      <c r="V5561">
        <v>0</v>
      </c>
      <c r="W5561" s="26">
        <v>0</v>
      </c>
      <c r="X5561" s="26">
        <v>227.34882661758087</v>
      </c>
      <c r="Y5561" s="26">
        <v>0</v>
      </c>
      <c r="Z5561" s="26">
        <v>3.2586916158969164</v>
      </c>
      <c r="AA5561" s="26">
        <v>0</v>
      </c>
      <c r="AB5561" s="26">
        <v>72.411990919635045</v>
      </c>
      <c r="AC5561" s="26">
        <v>0</v>
      </c>
      <c r="AD5561" s="26">
        <v>0</v>
      </c>
      <c r="AE5561" s="26">
        <v>303.01950915311284</v>
      </c>
    </row>
    <row r="5562" spans="1:31" x14ac:dyDescent="0.3">
      <c r="A5562">
        <v>2774282</v>
      </c>
      <c r="B5562">
        <v>1</v>
      </c>
      <c r="C5562" t="s">
        <v>80</v>
      </c>
      <c r="D5562" t="s">
        <v>103</v>
      </c>
      <c r="E5562" t="s">
        <v>146</v>
      </c>
      <c r="F5562" t="s">
        <v>15410</v>
      </c>
      <c r="G5562" t="s">
        <v>154</v>
      </c>
      <c r="H5562" t="s">
        <v>149</v>
      </c>
      <c r="I5562" t="s">
        <v>136</v>
      </c>
      <c r="J5562" t="s">
        <v>137</v>
      </c>
      <c r="K5562" t="s">
        <v>138</v>
      </c>
      <c r="L5562" t="s">
        <v>15269</v>
      </c>
      <c r="M5562" t="s">
        <v>15411</v>
      </c>
      <c r="N5562" s="26">
        <v>5.7988888879999996</v>
      </c>
      <c r="O5562">
        <v>0</v>
      </c>
      <c r="P5562">
        <v>19</v>
      </c>
      <c r="Q5562">
        <v>0</v>
      </c>
      <c r="R5562">
        <v>10</v>
      </c>
      <c r="S5562">
        <v>1</v>
      </c>
      <c r="T5562">
        <v>19</v>
      </c>
      <c r="U5562">
        <v>0</v>
      </c>
      <c r="V5562">
        <v>0</v>
      </c>
      <c r="W5562" s="26">
        <v>0</v>
      </c>
      <c r="X5562" s="26">
        <v>14.190163658565119</v>
      </c>
      <c r="Y5562" s="26">
        <v>0</v>
      </c>
      <c r="Z5562" s="26">
        <v>2.8247102044588228</v>
      </c>
      <c r="AA5562" s="26">
        <v>14.16996927855503</v>
      </c>
      <c r="AB5562" s="26">
        <v>46.703451900174812</v>
      </c>
      <c r="AC5562" s="26">
        <v>0</v>
      </c>
      <c r="AD5562" s="26">
        <v>0</v>
      </c>
      <c r="AE5562" s="26">
        <v>77.888295041753793</v>
      </c>
    </row>
    <row r="5563" spans="1:31" x14ac:dyDescent="0.3">
      <c r="A5563">
        <v>2774139</v>
      </c>
      <c r="B5563">
        <v>1</v>
      </c>
      <c r="C5563" t="s">
        <v>80</v>
      </c>
      <c r="D5563" t="s">
        <v>83</v>
      </c>
      <c r="E5563" t="s">
        <v>132</v>
      </c>
      <c r="F5563" t="s">
        <v>15412</v>
      </c>
      <c r="G5563" t="s">
        <v>197</v>
      </c>
      <c r="H5563" t="s">
        <v>135</v>
      </c>
      <c r="I5563" t="s">
        <v>136</v>
      </c>
      <c r="J5563" t="s">
        <v>137</v>
      </c>
      <c r="K5563" t="s">
        <v>138</v>
      </c>
      <c r="L5563" t="s">
        <v>15413</v>
      </c>
      <c r="M5563" t="s">
        <v>15414</v>
      </c>
      <c r="N5563" s="26">
        <v>1.1475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1</v>
      </c>
      <c r="U5563">
        <v>0</v>
      </c>
      <c r="V5563">
        <v>0</v>
      </c>
      <c r="W5563" s="26">
        <v>0</v>
      </c>
      <c r="X5563" s="26">
        <v>0</v>
      </c>
      <c r="Y5563" s="26">
        <v>0</v>
      </c>
      <c r="Z5563" s="26">
        <v>0</v>
      </c>
      <c r="AA5563" s="26">
        <v>0</v>
      </c>
      <c r="AB5563" s="26">
        <v>0</v>
      </c>
      <c r="AC5563" s="26">
        <v>0</v>
      </c>
      <c r="AD5563" s="26">
        <v>0</v>
      </c>
      <c r="AE5563" s="26">
        <v>0</v>
      </c>
    </row>
    <row r="5564" spans="1:31" x14ac:dyDescent="0.3">
      <c r="A5564">
        <v>2774288</v>
      </c>
      <c r="B5564">
        <v>1</v>
      </c>
      <c r="C5564" t="s">
        <v>80</v>
      </c>
      <c r="D5564" t="s">
        <v>85</v>
      </c>
      <c r="E5564" t="s">
        <v>132</v>
      </c>
      <c r="F5564" t="s">
        <v>15415</v>
      </c>
      <c r="G5564" t="s">
        <v>197</v>
      </c>
      <c r="H5564" t="s">
        <v>135</v>
      </c>
      <c r="I5564" t="s">
        <v>136</v>
      </c>
      <c r="J5564" t="s">
        <v>137</v>
      </c>
      <c r="K5564" t="s">
        <v>138</v>
      </c>
      <c r="L5564" t="s">
        <v>15416</v>
      </c>
      <c r="M5564" t="s">
        <v>15417</v>
      </c>
      <c r="N5564" s="26">
        <v>1.943888888</v>
      </c>
      <c r="O5564">
        <v>0</v>
      </c>
      <c r="P5564">
        <v>12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 s="26">
        <v>0</v>
      </c>
      <c r="X5564" s="26">
        <v>5.8039103879528948</v>
      </c>
      <c r="Y5564" s="26">
        <v>0</v>
      </c>
      <c r="Z5564" s="26">
        <v>0</v>
      </c>
      <c r="AA5564" s="26">
        <v>0</v>
      </c>
      <c r="AB5564" s="26">
        <v>0</v>
      </c>
      <c r="AC5564" s="26">
        <v>0</v>
      </c>
      <c r="AD5564" s="26">
        <v>0</v>
      </c>
      <c r="AE5564" s="26">
        <v>5.8039103879528948</v>
      </c>
    </row>
    <row r="5565" spans="1:31" x14ac:dyDescent="0.3">
      <c r="A5565">
        <v>2773767</v>
      </c>
      <c r="B5565">
        <v>1</v>
      </c>
      <c r="C5565" t="s">
        <v>80</v>
      </c>
      <c r="D5565" t="s">
        <v>94</v>
      </c>
      <c r="E5565" t="s">
        <v>170</v>
      </c>
      <c r="F5565" t="s">
        <v>15418</v>
      </c>
      <c r="G5565" t="s">
        <v>204</v>
      </c>
      <c r="H5565" t="s">
        <v>135</v>
      </c>
      <c r="I5565" t="s">
        <v>136</v>
      </c>
      <c r="J5565" t="s">
        <v>137</v>
      </c>
      <c r="K5565" t="s">
        <v>138</v>
      </c>
      <c r="L5565" t="s">
        <v>15419</v>
      </c>
      <c r="M5565" t="s">
        <v>15420</v>
      </c>
      <c r="N5565" s="26">
        <v>6.0097222219999997</v>
      </c>
      <c r="O5565">
        <v>0</v>
      </c>
      <c r="P5565">
        <v>28</v>
      </c>
      <c r="Q5565">
        <v>0</v>
      </c>
      <c r="R5565">
        <v>0</v>
      </c>
      <c r="S5565">
        <v>0</v>
      </c>
      <c r="T5565">
        <v>8</v>
      </c>
      <c r="U5565">
        <v>0</v>
      </c>
      <c r="V5565">
        <v>0</v>
      </c>
      <c r="W5565" s="26">
        <v>0</v>
      </c>
      <c r="X5565" s="26">
        <v>35.486732846226317</v>
      </c>
      <c r="Y5565" s="26">
        <v>0</v>
      </c>
      <c r="Z5565" s="26">
        <v>0</v>
      </c>
      <c r="AA5565" s="26">
        <v>0</v>
      </c>
      <c r="AB5565" s="26">
        <v>180.18835877446548</v>
      </c>
      <c r="AC5565" s="26">
        <v>0</v>
      </c>
      <c r="AD5565" s="26">
        <v>0</v>
      </c>
      <c r="AE5565" s="26">
        <v>215.6750916206918</v>
      </c>
    </row>
    <row r="5566" spans="1:31" x14ac:dyDescent="0.3">
      <c r="A5566">
        <v>2773744</v>
      </c>
      <c r="B5566">
        <v>1</v>
      </c>
      <c r="C5566" t="s">
        <v>80</v>
      </c>
      <c r="D5566" t="s">
        <v>96</v>
      </c>
      <c r="E5566" t="s">
        <v>157</v>
      </c>
      <c r="F5566" t="s">
        <v>7853</v>
      </c>
      <c r="G5566" t="s">
        <v>628</v>
      </c>
      <c r="H5566" t="s">
        <v>149</v>
      </c>
      <c r="I5566" t="s">
        <v>136</v>
      </c>
      <c r="J5566" t="s">
        <v>137</v>
      </c>
      <c r="K5566" t="s">
        <v>187</v>
      </c>
      <c r="L5566" t="s">
        <v>15421</v>
      </c>
      <c r="M5566" t="s">
        <v>15422</v>
      </c>
      <c r="N5566" s="26">
        <v>0.35388888800000001</v>
      </c>
      <c r="O5566">
        <v>6</v>
      </c>
      <c r="P5566">
        <v>1160</v>
      </c>
      <c r="Q5566">
        <v>8</v>
      </c>
      <c r="R5566">
        <v>54</v>
      </c>
      <c r="S5566">
        <v>12</v>
      </c>
      <c r="T5566">
        <v>35</v>
      </c>
      <c r="U5566">
        <v>0</v>
      </c>
      <c r="V5566">
        <v>1</v>
      </c>
      <c r="W5566" s="26">
        <v>6.0996449706043361</v>
      </c>
      <c r="X5566" s="26">
        <v>30.585224194554119</v>
      </c>
      <c r="Y5566" s="26">
        <v>5.8409039018998046</v>
      </c>
      <c r="Z5566" s="26">
        <v>1.2053735109378032</v>
      </c>
      <c r="AA5566" s="26">
        <v>10.148019493634523</v>
      </c>
      <c r="AB5566" s="26">
        <v>5.5097676523553298</v>
      </c>
      <c r="AC5566" s="26">
        <v>0</v>
      </c>
      <c r="AD5566" s="26">
        <v>0</v>
      </c>
      <c r="AE5566" s="26">
        <v>59.388933723985915</v>
      </c>
    </row>
    <row r="5567" spans="1:31" x14ac:dyDescent="0.3">
      <c r="A5567">
        <v>2774076</v>
      </c>
      <c r="B5567">
        <v>1</v>
      </c>
      <c r="C5567" t="s">
        <v>80</v>
      </c>
      <c r="D5567" t="s">
        <v>93</v>
      </c>
      <c r="E5567" t="s">
        <v>132</v>
      </c>
      <c r="F5567" t="s">
        <v>15423</v>
      </c>
      <c r="G5567" t="s">
        <v>307</v>
      </c>
      <c r="H5567" t="s">
        <v>135</v>
      </c>
      <c r="I5567" t="s">
        <v>136</v>
      </c>
      <c r="J5567" t="s">
        <v>137</v>
      </c>
      <c r="K5567" t="s">
        <v>138</v>
      </c>
      <c r="L5567" t="s">
        <v>15424</v>
      </c>
      <c r="M5567" t="s">
        <v>15425</v>
      </c>
      <c r="N5567" s="26">
        <v>1.6319444439999999</v>
      </c>
      <c r="O5567">
        <v>0</v>
      </c>
      <c r="P5567">
        <v>11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 s="26">
        <v>0</v>
      </c>
      <c r="X5567" s="26">
        <v>5.2459523630566984</v>
      </c>
      <c r="Y5567" s="26">
        <v>0</v>
      </c>
      <c r="Z5567" s="26">
        <v>0</v>
      </c>
      <c r="AA5567" s="26">
        <v>0</v>
      </c>
      <c r="AB5567" s="26">
        <v>0</v>
      </c>
      <c r="AC5567" s="26">
        <v>0</v>
      </c>
      <c r="AD5567" s="26">
        <v>0</v>
      </c>
      <c r="AE5567" s="26">
        <v>5.2459523630566984</v>
      </c>
    </row>
    <row r="5568" spans="1:31" x14ac:dyDescent="0.3">
      <c r="A5568">
        <v>2775473</v>
      </c>
      <c r="B5568">
        <v>1</v>
      </c>
      <c r="C5568" t="s">
        <v>80</v>
      </c>
      <c r="D5568" t="s">
        <v>104</v>
      </c>
      <c r="E5568" t="s">
        <v>141</v>
      </c>
      <c r="F5568" t="s">
        <v>15426</v>
      </c>
      <c r="G5568" t="s">
        <v>344</v>
      </c>
      <c r="H5568" t="s">
        <v>135</v>
      </c>
      <c r="I5568" t="s">
        <v>136</v>
      </c>
      <c r="J5568" t="s">
        <v>137</v>
      </c>
      <c r="K5568" t="s">
        <v>138</v>
      </c>
      <c r="L5568" t="s">
        <v>15427</v>
      </c>
      <c r="M5568" t="s">
        <v>15428</v>
      </c>
      <c r="N5568" s="26">
        <v>2.6919444440000002</v>
      </c>
      <c r="O5568">
        <v>0</v>
      </c>
      <c r="P5568">
        <v>660</v>
      </c>
      <c r="Q5568">
        <v>0</v>
      </c>
      <c r="R5568">
        <v>0</v>
      </c>
      <c r="S5568">
        <v>0</v>
      </c>
      <c r="T5568">
        <v>61</v>
      </c>
      <c r="U5568">
        <v>0</v>
      </c>
      <c r="V5568">
        <v>0</v>
      </c>
      <c r="W5568" s="26">
        <v>0</v>
      </c>
      <c r="X5568" s="26">
        <v>410.77044385767215</v>
      </c>
      <c r="Y5568" s="26">
        <v>0</v>
      </c>
      <c r="Z5568" s="26">
        <v>0</v>
      </c>
      <c r="AA5568" s="26">
        <v>0</v>
      </c>
      <c r="AB5568" s="26">
        <v>101.69537016278318</v>
      </c>
      <c r="AC5568" s="26">
        <v>0</v>
      </c>
      <c r="AD5568" s="26">
        <v>0</v>
      </c>
      <c r="AE5568" s="26">
        <v>512.46581402045535</v>
      </c>
    </row>
    <row r="5569" spans="1:31" x14ac:dyDescent="0.3">
      <c r="A5569">
        <v>2773930</v>
      </c>
      <c r="B5569">
        <v>1</v>
      </c>
      <c r="C5569" t="s">
        <v>80</v>
      </c>
      <c r="D5569" t="s">
        <v>94</v>
      </c>
      <c r="E5569" t="s">
        <v>146</v>
      </c>
      <c r="F5569" t="s">
        <v>15429</v>
      </c>
      <c r="G5569" t="s">
        <v>148</v>
      </c>
      <c r="H5569" t="s">
        <v>149</v>
      </c>
      <c r="I5569" t="s">
        <v>136</v>
      </c>
      <c r="J5569" t="s">
        <v>137</v>
      </c>
      <c r="K5569" t="s">
        <v>138</v>
      </c>
      <c r="L5569" t="s">
        <v>15430</v>
      </c>
      <c r="M5569" t="s">
        <v>15431</v>
      </c>
      <c r="N5569" s="26">
        <v>3.0533333329999999</v>
      </c>
      <c r="O5569">
        <v>0</v>
      </c>
      <c r="P5569">
        <v>0</v>
      </c>
      <c r="Q5569">
        <v>0</v>
      </c>
      <c r="R5569">
        <v>10</v>
      </c>
      <c r="S5569">
        <v>0</v>
      </c>
      <c r="T5569">
        <v>1</v>
      </c>
      <c r="U5569">
        <v>0</v>
      </c>
      <c r="V5569">
        <v>0</v>
      </c>
      <c r="W5569" s="26">
        <v>0</v>
      </c>
      <c r="X5569" s="26">
        <v>0</v>
      </c>
      <c r="Y5569" s="26">
        <v>0</v>
      </c>
      <c r="Z5569" s="26">
        <v>1.1104414875733335</v>
      </c>
      <c r="AA5569" s="26">
        <v>0</v>
      </c>
      <c r="AB5569" s="26">
        <v>0</v>
      </c>
      <c r="AC5569" s="26">
        <v>0</v>
      </c>
      <c r="AD5569" s="26">
        <v>0</v>
      </c>
      <c r="AE5569" s="26">
        <v>1.1104414875733335</v>
      </c>
    </row>
    <row r="5570" spans="1:31" x14ac:dyDescent="0.3">
      <c r="A5570">
        <v>2773953</v>
      </c>
      <c r="B5570">
        <v>1</v>
      </c>
      <c r="C5570" t="s">
        <v>81</v>
      </c>
      <c r="D5570" t="s">
        <v>112</v>
      </c>
      <c r="E5570" t="s">
        <v>132</v>
      </c>
      <c r="F5570" t="s">
        <v>15432</v>
      </c>
      <c r="G5570" t="s">
        <v>197</v>
      </c>
      <c r="H5570" t="s">
        <v>135</v>
      </c>
      <c r="I5570" t="s">
        <v>136</v>
      </c>
      <c r="J5570" t="s">
        <v>137</v>
      </c>
      <c r="K5570" t="s">
        <v>138</v>
      </c>
      <c r="L5570" t="s">
        <v>15433</v>
      </c>
      <c r="M5570" t="s">
        <v>15434</v>
      </c>
      <c r="N5570" s="26">
        <v>1.0552777769999999</v>
      </c>
      <c r="O5570">
        <v>0</v>
      </c>
      <c r="P5570">
        <v>1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 s="26">
        <v>0</v>
      </c>
      <c r="X5570" s="26">
        <v>0.22773979007854678</v>
      </c>
      <c r="Y5570" s="26">
        <v>0</v>
      </c>
      <c r="Z5570" s="26">
        <v>0</v>
      </c>
      <c r="AA5570" s="26">
        <v>0</v>
      </c>
      <c r="AB5570" s="26">
        <v>0</v>
      </c>
      <c r="AC5570" s="26">
        <v>0</v>
      </c>
      <c r="AD5570" s="26">
        <v>0</v>
      </c>
      <c r="AE5570" s="26">
        <v>0.22773979007854678</v>
      </c>
    </row>
    <row r="5571" spans="1:31" x14ac:dyDescent="0.3">
      <c r="A5571">
        <v>2773907</v>
      </c>
      <c r="B5571">
        <v>1</v>
      </c>
      <c r="C5571" t="s">
        <v>81</v>
      </c>
      <c r="D5571" t="s">
        <v>113</v>
      </c>
      <c r="E5571" t="s">
        <v>157</v>
      </c>
      <c r="F5571" t="s">
        <v>15435</v>
      </c>
      <c r="G5571" t="s">
        <v>628</v>
      </c>
      <c r="H5571" t="s">
        <v>149</v>
      </c>
      <c r="I5571" t="s">
        <v>136</v>
      </c>
      <c r="J5571" t="s">
        <v>137</v>
      </c>
      <c r="K5571" t="s">
        <v>187</v>
      </c>
      <c r="L5571" t="s">
        <v>15436</v>
      </c>
      <c r="M5571" t="s">
        <v>15437</v>
      </c>
      <c r="N5571" s="26">
        <v>1.4541666660000001</v>
      </c>
      <c r="O5571">
        <v>13</v>
      </c>
      <c r="P5571">
        <v>2951</v>
      </c>
      <c r="Q5571">
        <v>90</v>
      </c>
      <c r="R5571">
        <v>711</v>
      </c>
      <c r="S5571">
        <v>50</v>
      </c>
      <c r="T5571">
        <v>569</v>
      </c>
      <c r="U5571">
        <v>22</v>
      </c>
      <c r="V5571">
        <v>3</v>
      </c>
      <c r="W5571" s="26">
        <v>21.065817595230254</v>
      </c>
      <c r="X5571" s="26">
        <v>497.08021483076595</v>
      </c>
      <c r="Y5571" s="26">
        <v>57.574826981776511</v>
      </c>
      <c r="Z5571" s="26">
        <v>74.979767484068731</v>
      </c>
      <c r="AA5571" s="26">
        <v>2169.7045231191237</v>
      </c>
      <c r="AB5571" s="26">
        <v>899.51453216113441</v>
      </c>
      <c r="AC5571" s="26">
        <v>5697.2934852676162</v>
      </c>
      <c r="AD5571" s="26">
        <v>7.4029078819020091</v>
      </c>
      <c r="AE5571" s="26">
        <v>9424.6160753216172</v>
      </c>
    </row>
    <row r="5572" spans="1:31" x14ac:dyDescent="0.3">
      <c r="A5572">
        <v>2773761</v>
      </c>
      <c r="B5572">
        <v>1</v>
      </c>
      <c r="C5572" t="s">
        <v>80</v>
      </c>
      <c r="D5572" t="s">
        <v>84</v>
      </c>
      <c r="E5572" t="s">
        <v>141</v>
      </c>
      <c r="F5572" t="s">
        <v>11176</v>
      </c>
      <c r="G5572" t="s">
        <v>186</v>
      </c>
      <c r="H5572" t="s">
        <v>135</v>
      </c>
      <c r="I5572" t="s">
        <v>136</v>
      </c>
      <c r="J5572" t="s">
        <v>137</v>
      </c>
      <c r="K5572" t="s">
        <v>187</v>
      </c>
      <c r="L5572" t="s">
        <v>15438</v>
      </c>
      <c r="M5572" t="s">
        <v>15439</v>
      </c>
      <c r="N5572" s="26">
        <v>8.8041666660000004</v>
      </c>
      <c r="O5572">
        <v>0</v>
      </c>
      <c r="P5572">
        <v>1280</v>
      </c>
      <c r="Q5572">
        <v>0</v>
      </c>
      <c r="R5572">
        <v>0</v>
      </c>
      <c r="S5572">
        <v>0</v>
      </c>
      <c r="T5572">
        <v>63</v>
      </c>
      <c r="U5572">
        <v>0</v>
      </c>
      <c r="V5572">
        <v>0</v>
      </c>
      <c r="W5572" s="26">
        <v>0</v>
      </c>
      <c r="X5572" s="26">
        <v>2596.9765700800299</v>
      </c>
      <c r="Y5572" s="26">
        <v>0</v>
      </c>
      <c r="Z5572" s="26">
        <v>0</v>
      </c>
      <c r="AA5572" s="26">
        <v>0</v>
      </c>
      <c r="AB5572" s="26">
        <v>379.16796371101293</v>
      </c>
      <c r="AC5572" s="26">
        <v>0</v>
      </c>
      <c r="AD5572" s="26">
        <v>0</v>
      </c>
      <c r="AE5572" s="26">
        <v>2976.1445337910427</v>
      </c>
    </row>
    <row r="5573" spans="1:31" x14ac:dyDescent="0.3">
      <c r="A5573">
        <v>2773867</v>
      </c>
      <c r="B5573">
        <v>1</v>
      </c>
      <c r="C5573" t="s">
        <v>81</v>
      </c>
      <c r="D5573" t="s">
        <v>126</v>
      </c>
      <c r="E5573" t="s">
        <v>146</v>
      </c>
      <c r="F5573" t="s">
        <v>15440</v>
      </c>
      <c r="G5573" t="s">
        <v>148</v>
      </c>
      <c r="H5573" t="s">
        <v>149</v>
      </c>
      <c r="I5573" t="s">
        <v>136</v>
      </c>
      <c r="J5573" t="s">
        <v>137</v>
      </c>
      <c r="K5573" t="s">
        <v>138</v>
      </c>
      <c r="L5573" t="s">
        <v>15441</v>
      </c>
      <c r="M5573" t="s">
        <v>15442</v>
      </c>
      <c r="N5573" s="26">
        <v>0.45361111100000001</v>
      </c>
      <c r="O5573">
        <v>1</v>
      </c>
      <c r="P5573">
        <v>23</v>
      </c>
      <c r="Q5573">
        <v>3</v>
      </c>
      <c r="R5573">
        <v>7</v>
      </c>
      <c r="S5573">
        <v>0</v>
      </c>
      <c r="T5573">
        <v>0</v>
      </c>
      <c r="U5573">
        <v>0</v>
      </c>
      <c r="V5573">
        <v>0</v>
      </c>
      <c r="W5573" s="26">
        <v>0.10463798024944444</v>
      </c>
      <c r="X5573" s="26">
        <v>0.69328845162074393</v>
      </c>
      <c r="Y5573" s="26">
        <v>6.0972861115052863</v>
      </c>
      <c r="Z5573" s="26">
        <v>0.6008701546745927</v>
      </c>
      <c r="AA5573" s="26">
        <v>0</v>
      </c>
      <c r="AB5573" s="26">
        <v>0</v>
      </c>
      <c r="AC5573" s="26">
        <v>0</v>
      </c>
      <c r="AD5573" s="26">
        <v>0</v>
      </c>
      <c r="AE5573" s="26">
        <v>7.4960826980500679</v>
      </c>
    </row>
    <row r="5574" spans="1:31" x14ac:dyDescent="0.3">
      <c r="A5574">
        <v>2774262</v>
      </c>
      <c r="B5574">
        <v>1</v>
      </c>
      <c r="C5574" t="s">
        <v>80</v>
      </c>
      <c r="D5574" t="s">
        <v>103</v>
      </c>
      <c r="E5574" t="s">
        <v>157</v>
      </c>
      <c r="F5574" t="s">
        <v>15443</v>
      </c>
      <c r="G5574" t="s">
        <v>143</v>
      </c>
      <c r="H5574" t="s">
        <v>149</v>
      </c>
      <c r="I5574" t="s">
        <v>136</v>
      </c>
      <c r="J5574" t="s">
        <v>137</v>
      </c>
      <c r="K5574" t="s">
        <v>138</v>
      </c>
      <c r="L5574" t="s">
        <v>15444</v>
      </c>
      <c r="M5574" t="s">
        <v>15445</v>
      </c>
      <c r="N5574" s="26">
        <v>0.19083333299999999</v>
      </c>
      <c r="O5574">
        <v>2</v>
      </c>
      <c r="P5574">
        <v>386</v>
      </c>
      <c r="Q5574">
        <v>59</v>
      </c>
      <c r="R5574">
        <v>75</v>
      </c>
      <c r="S5574">
        <v>15</v>
      </c>
      <c r="T5574">
        <v>48</v>
      </c>
      <c r="U5574">
        <v>0</v>
      </c>
      <c r="V5574">
        <v>0</v>
      </c>
      <c r="W5574" s="26">
        <v>9.5959501549964341E-2</v>
      </c>
      <c r="X5574" s="26">
        <v>20.093095206855061</v>
      </c>
      <c r="Y5574" s="26">
        <v>7.032962191935364</v>
      </c>
      <c r="Z5574" s="26">
        <v>0.89041633173053758</v>
      </c>
      <c r="AA5574" s="26">
        <v>12.239634521462651</v>
      </c>
      <c r="AB5574" s="26">
        <v>2.7372418056492718</v>
      </c>
      <c r="AC5574" s="26">
        <v>0</v>
      </c>
      <c r="AD5574" s="26">
        <v>0</v>
      </c>
      <c r="AE5574" s="26">
        <v>43.089309559182844</v>
      </c>
    </row>
    <row r="5575" spans="1:31" x14ac:dyDescent="0.3">
      <c r="A5575">
        <v>2774013</v>
      </c>
      <c r="B5575">
        <v>1</v>
      </c>
      <c r="C5575" t="s">
        <v>80</v>
      </c>
      <c r="D5575" t="s">
        <v>106</v>
      </c>
      <c r="E5575" t="s">
        <v>141</v>
      </c>
      <c r="F5575" t="s">
        <v>15446</v>
      </c>
      <c r="G5575" t="s">
        <v>344</v>
      </c>
      <c r="H5575" t="s">
        <v>135</v>
      </c>
      <c r="I5575" t="s">
        <v>136</v>
      </c>
      <c r="J5575" t="s">
        <v>137</v>
      </c>
      <c r="K5575" t="s">
        <v>138</v>
      </c>
      <c r="L5575" t="s">
        <v>15447</v>
      </c>
      <c r="M5575" t="s">
        <v>15448</v>
      </c>
      <c r="N5575" s="26">
        <v>0.79527777700000002</v>
      </c>
      <c r="O5575">
        <v>0</v>
      </c>
      <c r="P5575">
        <v>34</v>
      </c>
      <c r="Q5575">
        <v>0</v>
      </c>
      <c r="R5575">
        <v>0</v>
      </c>
      <c r="S5575">
        <v>0</v>
      </c>
      <c r="T5575">
        <v>6</v>
      </c>
      <c r="U5575">
        <v>0</v>
      </c>
      <c r="V5575">
        <v>0</v>
      </c>
      <c r="W5575" s="26">
        <v>0</v>
      </c>
      <c r="X5575" s="26">
        <v>3.9227442669911379</v>
      </c>
      <c r="Y5575" s="26">
        <v>0</v>
      </c>
      <c r="Z5575" s="26">
        <v>0</v>
      </c>
      <c r="AA5575" s="26">
        <v>0</v>
      </c>
      <c r="AB5575" s="26">
        <v>0.27273919323422835</v>
      </c>
      <c r="AC5575" s="26">
        <v>0</v>
      </c>
      <c r="AD5575" s="26">
        <v>0</v>
      </c>
      <c r="AE5575" s="26">
        <v>4.1954834602253666</v>
      </c>
    </row>
    <row r="5576" spans="1:31" x14ac:dyDescent="0.3">
      <c r="A5576">
        <v>2773830</v>
      </c>
      <c r="B5576">
        <v>1</v>
      </c>
      <c r="C5576" t="s">
        <v>80</v>
      </c>
      <c r="D5576" t="s">
        <v>104</v>
      </c>
      <c r="E5576" t="s">
        <v>146</v>
      </c>
      <c r="F5576" t="s">
        <v>15449</v>
      </c>
      <c r="G5576" t="s">
        <v>159</v>
      </c>
      <c r="H5576" t="s">
        <v>149</v>
      </c>
      <c r="I5576" t="s">
        <v>136</v>
      </c>
      <c r="J5576" t="s">
        <v>137</v>
      </c>
      <c r="K5576" t="s">
        <v>138</v>
      </c>
      <c r="L5576" t="s">
        <v>15450</v>
      </c>
      <c r="M5576" t="s">
        <v>15451</v>
      </c>
      <c r="N5576" s="26">
        <v>7.2222222000000003E-2</v>
      </c>
      <c r="O5576">
        <v>0</v>
      </c>
      <c r="P5576">
        <v>1587</v>
      </c>
      <c r="Q5576">
        <v>0</v>
      </c>
      <c r="R5576">
        <v>2</v>
      </c>
      <c r="S5576">
        <v>0</v>
      </c>
      <c r="T5576">
        <v>57</v>
      </c>
      <c r="U5576">
        <v>0</v>
      </c>
      <c r="V5576">
        <v>0</v>
      </c>
      <c r="W5576" s="26">
        <v>0</v>
      </c>
      <c r="X5576" s="26">
        <v>28.0967500527866</v>
      </c>
      <c r="Y5576" s="26">
        <v>0</v>
      </c>
      <c r="Z5576" s="26">
        <v>0</v>
      </c>
      <c r="AA5576" s="26">
        <v>0</v>
      </c>
      <c r="AB5576" s="26">
        <v>1.7602477069922475</v>
      </c>
      <c r="AC5576" s="26">
        <v>0</v>
      </c>
      <c r="AD5576" s="26">
        <v>0</v>
      </c>
      <c r="AE5576" s="26">
        <v>29.856997759778849</v>
      </c>
    </row>
    <row r="5577" spans="1:31" x14ac:dyDescent="0.3">
      <c r="A5577">
        <v>2773658</v>
      </c>
      <c r="B5577">
        <v>1</v>
      </c>
      <c r="C5577" t="s">
        <v>81</v>
      </c>
      <c r="D5577" t="s">
        <v>117</v>
      </c>
      <c r="E5577" t="s">
        <v>170</v>
      </c>
      <c r="F5577" t="s">
        <v>15145</v>
      </c>
      <c r="G5577" t="s">
        <v>143</v>
      </c>
      <c r="H5577" t="s">
        <v>135</v>
      </c>
      <c r="I5577" t="s">
        <v>136</v>
      </c>
      <c r="J5577" t="s">
        <v>137</v>
      </c>
      <c r="K5577" t="s">
        <v>138</v>
      </c>
      <c r="L5577" t="s">
        <v>15452</v>
      </c>
      <c r="M5577" t="s">
        <v>15453</v>
      </c>
      <c r="N5577" s="26">
        <v>0.29055555500000002</v>
      </c>
      <c r="O5577">
        <v>0</v>
      </c>
      <c r="P5577">
        <v>56</v>
      </c>
      <c r="Q5577">
        <v>0</v>
      </c>
      <c r="R5577">
        <v>0</v>
      </c>
      <c r="S5577">
        <v>0</v>
      </c>
      <c r="T5577">
        <v>23</v>
      </c>
      <c r="U5577">
        <v>0</v>
      </c>
      <c r="V5577">
        <v>0</v>
      </c>
      <c r="W5577" s="26">
        <v>0</v>
      </c>
      <c r="X5577" s="26">
        <v>4.8171492944675887</v>
      </c>
      <c r="Y5577" s="26">
        <v>0</v>
      </c>
      <c r="Z5577" s="26">
        <v>0</v>
      </c>
      <c r="AA5577" s="26">
        <v>0</v>
      </c>
      <c r="AB5577" s="26">
        <v>4.079905701724182</v>
      </c>
      <c r="AC5577" s="26">
        <v>0</v>
      </c>
      <c r="AD5577" s="26">
        <v>0</v>
      </c>
      <c r="AE5577" s="26">
        <v>8.8970549961917698</v>
      </c>
    </row>
    <row r="5578" spans="1:31" x14ac:dyDescent="0.3">
      <c r="A5578">
        <v>2773664</v>
      </c>
      <c r="B5578">
        <v>1</v>
      </c>
      <c r="C5578" t="s">
        <v>81</v>
      </c>
      <c r="D5578" t="s">
        <v>123</v>
      </c>
      <c r="E5578" t="s">
        <v>141</v>
      </c>
      <c r="F5578" t="s">
        <v>2904</v>
      </c>
      <c r="G5578" t="s">
        <v>344</v>
      </c>
      <c r="H5578" t="s">
        <v>135</v>
      </c>
      <c r="I5578" t="s">
        <v>136</v>
      </c>
      <c r="J5578" t="s">
        <v>137</v>
      </c>
      <c r="K5578" t="s">
        <v>138</v>
      </c>
      <c r="L5578" t="s">
        <v>15454</v>
      </c>
      <c r="M5578" t="s">
        <v>15455</v>
      </c>
      <c r="N5578" s="26">
        <v>1.8372222220000001</v>
      </c>
      <c r="O5578">
        <v>0</v>
      </c>
      <c r="P5578">
        <v>0</v>
      </c>
      <c r="Q5578">
        <v>0</v>
      </c>
      <c r="R5578">
        <v>18</v>
      </c>
      <c r="S5578">
        <v>0</v>
      </c>
      <c r="T5578">
        <v>1</v>
      </c>
      <c r="U5578">
        <v>0</v>
      </c>
      <c r="V5578">
        <v>0</v>
      </c>
      <c r="W5578" s="26">
        <v>0</v>
      </c>
      <c r="X5578" s="26">
        <v>0</v>
      </c>
      <c r="Y5578" s="26">
        <v>0</v>
      </c>
      <c r="Z5578" s="26">
        <v>0</v>
      </c>
      <c r="AA5578" s="26">
        <v>0</v>
      </c>
      <c r="AB5578" s="26">
        <v>0</v>
      </c>
      <c r="AC5578" s="26">
        <v>0</v>
      </c>
      <c r="AD5578" s="26">
        <v>0</v>
      </c>
      <c r="AE5578" s="26">
        <v>0</v>
      </c>
    </row>
    <row r="5579" spans="1:31" x14ac:dyDescent="0.3">
      <c r="A5579">
        <v>2773807</v>
      </c>
      <c r="B5579">
        <v>1</v>
      </c>
      <c r="C5579" t="s">
        <v>81</v>
      </c>
      <c r="D5579" t="s">
        <v>126</v>
      </c>
      <c r="E5579" t="s">
        <v>146</v>
      </c>
      <c r="F5579" t="s">
        <v>332</v>
      </c>
      <c r="G5579" t="s">
        <v>148</v>
      </c>
      <c r="H5579" t="s">
        <v>149</v>
      </c>
      <c r="I5579" t="s">
        <v>136</v>
      </c>
      <c r="J5579" t="s">
        <v>137</v>
      </c>
      <c r="K5579" t="s">
        <v>138</v>
      </c>
      <c r="L5579" t="s">
        <v>15456</v>
      </c>
      <c r="M5579" t="s">
        <v>15457</v>
      </c>
      <c r="N5579" s="26">
        <v>2.4024999999999999</v>
      </c>
      <c r="O5579">
        <v>2</v>
      </c>
      <c r="P5579">
        <v>175</v>
      </c>
      <c r="Q5579">
        <v>7</v>
      </c>
      <c r="R5579">
        <v>72</v>
      </c>
      <c r="S5579">
        <v>1</v>
      </c>
      <c r="T5579">
        <v>7</v>
      </c>
      <c r="U5579">
        <v>0</v>
      </c>
      <c r="V5579">
        <v>0</v>
      </c>
      <c r="W5579" s="26">
        <v>1.0677912680433332</v>
      </c>
      <c r="X5579" s="26">
        <v>33.200449305371166</v>
      </c>
      <c r="Y5579" s="26">
        <v>110.01321910249621</v>
      </c>
      <c r="Z5579" s="26">
        <v>39.838708723481453</v>
      </c>
      <c r="AA5579" s="26">
        <v>0</v>
      </c>
      <c r="AB5579" s="26">
        <v>13.057577509219572</v>
      </c>
      <c r="AC5579" s="26">
        <v>0</v>
      </c>
      <c r="AD5579" s="26">
        <v>0</v>
      </c>
      <c r="AE5579" s="26">
        <v>197.17774590861174</v>
      </c>
    </row>
    <row r="5580" spans="1:31" x14ac:dyDescent="0.3">
      <c r="A5580">
        <v>2773834</v>
      </c>
      <c r="B5580">
        <v>2</v>
      </c>
      <c r="C5580" t="s">
        <v>81</v>
      </c>
      <c r="D5580" t="s">
        <v>117</v>
      </c>
      <c r="E5580" t="s">
        <v>141</v>
      </c>
      <c r="F5580" t="s">
        <v>15185</v>
      </c>
      <c r="G5580" t="s">
        <v>287</v>
      </c>
      <c r="H5580" t="s">
        <v>135</v>
      </c>
      <c r="I5580" t="s">
        <v>136</v>
      </c>
      <c r="J5580" t="s">
        <v>3</v>
      </c>
      <c r="K5580" t="s">
        <v>138</v>
      </c>
      <c r="L5580" t="s">
        <v>14976</v>
      </c>
      <c r="M5580" t="s">
        <v>15458</v>
      </c>
      <c r="N5580" s="26">
        <v>0.43055555499999998</v>
      </c>
      <c r="O5580">
        <v>0</v>
      </c>
      <c r="P5580">
        <v>387</v>
      </c>
      <c r="Q5580">
        <v>0</v>
      </c>
      <c r="R5580">
        <v>0</v>
      </c>
      <c r="S5580">
        <v>0</v>
      </c>
      <c r="T5580">
        <v>23</v>
      </c>
      <c r="U5580">
        <v>0</v>
      </c>
      <c r="V5580">
        <v>0</v>
      </c>
      <c r="W5580" s="26">
        <v>0</v>
      </c>
      <c r="X5580" s="26">
        <v>33.340575460697238</v>
      </c>
      <c r="Y5580" s="26">
        <v>0</v>
      </c>
      <c r="Z5580" s="26">
        <v>0</v>
      </c>
      <c r="AA5580" s="26">
        <v>0</v>
      </c>
      <c r="AB5580" s="26">
        <v>7.9580439416130346</v>
      </c>
      <c r="AC5580" s="26">
        <v>0</v>
      </c>
      <c r="AD5580" s="26">
        <v>0</v>
      </c>
      <c r="AE5580" s="26">
        <v>41.298619402310273</v>
      </c>
    </row>
    <row r="5581" spans="1:31" x14ac:dyDescent="0.3">
      <c r="A5581">
        <v>2773950</v>
      </c>
      <c r="B5581">
        <v>1</v>
      </c>
      <c r="C5581" t="s">
        <v>81</v>
      </c>
      <c r="D5581" t="s">
        <v>127</v>
      </c>
      <c r="E5581" t="s">
        <v>146</v>
      </c>
      <c r="F5581" t="s">
        <v>15459</v>
      </c>
      <c r="G5581" t="s">
        <v>159</v>
      </c>
      <c r="H5581" t="s">
        <v>149</v>
      </c>
      <c r="I5581" t="s">
        <v>136</v>
      </c>
      <c r="J5581" t="s">
        <v>137</v>
      </c>
      <c r="K5581" t="s">
        <v>138</v>
      </c>
      <c r="L5581" t="s">
        <v>15460</v>
      </c>
      <c r="M5581" t="s">
        <v>15461</v>
      </c>
      <c r="N5581" s="26">
        <v>0.54138888799999996</v>
      </c>
      <c r="O5581">
        <v>0</v>
      </c>
      <c r="P5581">
        <v>337</v>
      </c>
      <c r="Q5581">
        <v>0</v>
      </c>
      <c r="R5581">
        <v>8</v>
      </c>
      <c r="S5581">
        <v>0</v>
      </c>
      <c r="T5581">
        <v>16</v>
      </c>
      <c r="U5581">
        <v>0</v>
      </c>
      <c r="V5581">
        <v>0</v>
      </c>
      <c r="W5581" s="26">
        <v>0</v>
      </c>
      <c r="X5581" s="26">
        <v>46.985561348166215</v>
      </c>
      <c r="Y5581" s="26">
        <v>0</v>
      </c>
      <c r="Z5581" s="26">
        <v>0.56815915300531816</v>
      </c>
      <c r="AA5581" s="26">
        <v>0</v>
      </c>
      <c r="AB5581" s="26">
        <v>2.5807005372524721</v>
      </c>
      <c r="AC5581" s="26">
        <v>0</v>
      </c>
      <c r="AD5581" s="26">
        <v>0</v>
      </c>
      <c r="AE5581" s="26">
        <v>50.134421038424009</v>
      </c>
    </row>
    <row r="5582" spans="1:31" x14ac:dyDescent="0.3">
      <c r="A5582">
        <v>2774285</v>
      </c>
      <c r="B5582">
        <v>1</v>
      </c>
      <c r="C5582" t="s">
        <v>80</v>
      </c>
      <c r="D5582" t="s">
        <v>100</v>
      </c>
      <c r="E5582" t="s">
        <v>170</v>
      </c>
      <c r="F5582" t="s">
        <v>9971</v>
      </c>
      <c r="G5582" t="s">
        <v>204</v>
      </c>
      <c r="H5582" t="s">
        <v>135</v>
      </c>
      <c r="I5582" t="s">
        <v>136</v>
      </c>
      <c r="J5582" t="s">
        <v>137</v>
      </c>
      <c r="K5582" t="s">
        <v>138</v>
      </c>
      <c r="L5582" t="s">
        <v>15462</v>
      </c>
      <c r="M5582" t="s">
        <v>15463</v>
      </c>
      <c r="N5582" s="26">
        <v>1.714722222</v>
      </c>
      <c r="O5582">
        <v>0</v>
      </c>
      <c r="P5582">
        <v>36</v>
      </c>
      <c r="Q5582">
        <v>0</v>
      </c>
      <c r="R5582">
        <v>4</v>
      </c>
      <c r="S5582">
        <v>0</v>
      </c>
      <c r="T5582">
        <v>3</v>
      </c>
      <c r="U5582">
        <v>0</v>
      </c>
      <c r="V5582">
        <v>0</v>
      </c>
      <c r="W5582" s="26">
        <v>0</v>
      </c>
      <c r="X5582" s="26">
        <v>25.982161650216369</v>
      </c>
      <c r="Y5582" s="26">
        <v>0</v>
      </c>
      <c r="Z5582" s="26">
        <v>0.2489636803270022</v>
      </c>
      <c r="AA5582" s="26">
        <v>0</v>
      </c>
      <c r="AB5582" s="26">
        <v>0.59715802150115482</v>
      </c>
      <c r="AC5582" s="26">
        <v>0</v>
      </c>
      <c r="AD5582" s="26">
        <v>0</v>
      </c>
      <c r="AE5582" s="26">
        <v>26.828283352044526</v>
      </c>
    </row>
    <row r="5583" spans="1:31" x14ac:dyDescent="0.3">
      <c r="A5583">
        <v>2774385</v>
      </c>
      <c r="B5583">
        <v>1</v>
      </c>
      <c r="C5583" t="s">
        <v>81</v>
      </c>
      <c r="D5583" t="s">
        <v>127</v>
      </c>
      <c r="E5583" t="s">
        <v>175</v>
      </c>
      <c r="F5583" t="s">
        <v>1251</v>
      </c>
      <c r="G5583" t="s">
        <v>159</v>
      </c>
      <c r="H5583" t="s">
        <v>149</v>
      </c>
      <c r="I5583" t="s">
        <v>136</v>
      </c>
      <c r="J5583" t="s">
        <v>137</v>
      </c>
      <c r="K5583" t="s">
        <v>138</v>
      </c>
      <c r="L5583" t="s">
        <v>15464</v>
      </c>
      <c r="M5583" t="s">
        <v>15465</v>
      </c>
      <c r="N5583" s="26">
        <v>0.96305555499999995</v>
      </c>
      <c r="O5583">
        <v>10</v>
      </c>
      <c r="P5583">
        <v>752</v>
      </c>
      <c r="Q5583">
        <v>312</v>
      </c>
      <c r="R5583">
        <v>489</v>
      </c>
      <c r="S5583">
        <v>45</v>
      </c>
      <c r="T5583">
        <v>121</v>
      </c>
      <c r="U5583">
        <v>2</v>
      </c>
      <c r="V5583">
        <v>1</v>
      </c>
      <c r="W5583" s="26">
        <v>5.4037210319945341</v>
      </c>
      <c r="X5583" s="26">
        <v>189.13253001733631</v>
      </c>
      <c r="Y5583" s="26">
        <v>38.548554719528042</v>
      </c>
      <c r="Z5583" s="26">
        <v>26.778642155507988</v>
      </c>
      <c r="AA5583" s="26">
        <v>220.37994331870885</v>
      </c>
      <c r="AB5583" s="26">
        <v>47.762721753299346</v>
      </c>
      <c r="AC5583" s="26">
        <v>127.63335824261185</v>
      </c>
      <c r="AD5583" s="26">
        <v>59.61192801030667</v>
      </c>
      <c r="AE5583" s="26">
        <v>715.25139924929363</v>
      </c>
    </row>
    <row r="5584" spans="1:31" x14ac:dyDescent="0.3">
      <c r="A5584">
        <v>2774480</v>
      </c>
      <c r="B5584">
        <v>1</v>
      </c>
      <c r="C5584" t="s">
        <v>80</v>
      </c>
      <c r="D5584" t="s">
        <v>95</v>
      </c>
      <c r="E5584" t="s">
        <v>175</v>
      </c>
      <c r="F5584" t="s">
        <v>14834</v>
      </c>
      <c r="G5584" t="s">
        <v>3589</v>
      </c>
      <c r="H5584" t="s">
        <v>149</v>
      </c>
      <c r="I5584" t="s">
        <v>136</v>
      </c>
      <c r="J5584" t="s">
        <v>137</v>
      </c>
      <c r="K5584" t="s">
        <v>138</v>
      </c>
      <c r="L5584" t="s">
        <v>15466</v>
      </c>
      <c r="M5584" t="s">
        <v>15467</v>
      </c>
      <c r="N5584" s="26">
        <v>2.9997222219999999</v>
      </c>
      <c r="O5584">
        <v>0</v>
      </c>
      <c r="P5584">
        <v>151</v>
      </c>
      <c r="Q5584">
        <v>0</v>
      </c>
      <c r="R5584">
        <v>2</v>
      </c>
      <c r="S5584">
        <v>31</v>
      </c>
      <c r="T5584">
        <v>11</v>
      </c>
      <c r="U5584">
        <v>3</v>
      </c>
      <c r="V5584">
        <v>0</v>
      </c>
      <c r="W5584" s="26">
        <v>0</v>
      </c>
      <c r="X5584" s="26">
        <v>94.359250474049972</v>
      </c>
      <c r="Y5584" s="26">
        <v>0</v>
      </c>
      <c r="Z5584" s="26">
        <v>0.34925857738200006</v>
      </c>
      <c r="AA5584" s="26">
        <v>634.81386270370888</v>
      </c>
      <c r="AB5584" s="26">
        <v>23.156838616736493</v>
      </c>
      <c r="AC5584" s="26">
        <v>675.31915101941308</v>
      </c>
      <c r="AD5584" s="26">
        <v>0</v>
      </c>
      <c r="AE5584" s="26">
        <v>1427.9983613912905</v>
      </c>
    </row>
    <row r="5585" spans="1:31" x14ac:dyDescent="0.3">
      <c r="A5585">
        <v>2773816</v>
      </c>
      <c r="B5585">
        <v>1</v>
      </c>
      <c r="C5585" t="s">
        <v>80</v>
      </c>
      <c r="D5585" t="s">
        <v>94</v>
      </c>
      <c r="E5585" t="s">
        <v>170</v>
      </c>
      <c r="F5585" t="s">
        <v>15468</v>
      </c>
      <c r="G5585" t="s">
        <v>628</v>
      </c>
      <c r="H5585" t="s">
        <v>135</v>
      </c>
      <c r="I5585" t="s">
        <v>136</v>
      </c>
      <c r="J5585" t="s">
        <v>137</v>
      </c>
      <c r="K5585" t="s">
        <v>187</v>
      </c>
      <c r="L5585" t="s">
        <v>15469</v>
      </c>
      <c r="M5585" t="s">
        <v>15470</v>
      </c>
      <c r="N5585" s="26">
        <v>7.0955555549999998</v>
      </c>
      <c r="O5585">
        <v>0</v>
      </c>
      <c r="P5585">
        <v>35</v>
      </c>
      <c r="Q5585">
        <v>0</v>
      </c>
      <c r="R5585">
        <v>0</v>
      </c>
      <c r="S5585">
        <v>0</v>
      </c>
      <c r="T5585">
        <v>10</v>
      </c>
      <c r="U5585">
        <v>0</v>
      </c>
      <c r="V5585">
        <v>0</v>
      </c>
      <c r="W5585" s="26">
        <v>0</v>
      </c>
      <c r="X5585" s="26">
        <v>25.868893577615928</v>
      </c>
      <c r="Y5585" s="26">
        <v>0</v>
      </c>
      <c r="Z5585" s="26">
        <v>0</v>
      </c>
      <c r="AA5585" s="26">
        <v>0</v>
      </c>
      <c r="AB5585" s="26">
        <v>2.4146715610482117</v>
      </c>
      <c r="AC5585" s="26">
        <v>0</v>
      </c>
      <c r="AD5585" s="26">
        <v>0</v>
      </c>
      <c r="AE5585" s="26">
        <v>28.283565138664141</v>
      </c>
    </row>
    <row r="5586" spans="1:31" x14ac:dyDescent="0.3">
      <c r="A5586">
        <v>2774025</v>
      </c>
      <c r="B5586">
        <v>1</v>
      </c>
      <c r="C5586" t="s">
        <v>80</v>
      </c>
      <c r="D5586" t="s">
        <v>93</v>
      </c>
      <c r="E5586" t="s">
        <v>157</v>
      </c>
      <c r="F5586" t="s">
        <v>15471</v>
      </c>
      <c r="G5586" t="s">
        <v>186</v>
      </c>
      <c r="H5586" t="s">
        <v>149</v>
      </c>
      <c r="I5586" t="s">
        <v>136</v>
      </c>
      <c r="J5586" t="s">
        <v>137</v>
      </c>
      <c r="K5586" t="s">
        <v>187</v>
      </c>
      <c r="L5586" t="s">
        <v>15472</v>
      </c>
      <c r="M5586" t="s">
        <v>15473</v>
      </c>
      <c r="N5586" s="26">
        <v>9.4774999999999991</v>
      </c>
      <c r="O5586">
        <v>0</v>
      </c>
      <c r="P5586">
        <v>7172</v>
      </c>
      <c r="Q5586">
        <v>0</v>
      </c>
      <c r="R5586">
        <v>1</v>
      </c>
      <c r="S5586">
        <v>4</v>
      </c>
      <c r="T5586">
        <v>512</v>
      </c>
      <c r="U5586">
        <v>0</v>
      </c>
      <c r="V5586">
        <v>0</v>
      </c>
      <c r="W5586" s="26">
        <v>0</v>
      </c>
      <c r="X5586" s="26">
        <v>15233.48329372954</v>
      </c>
      <c r="Y5586" s="26">
        <v>0</v>
      </c>
      <c r="Z5586" s="26">
        <v>0.40711152140614904</v>
      </c>
      <c r="AA5586" s="26">
        <v>451.95319399147252</v>
      </c>
      <c r="AB5586" s="26">
        <v>5688.7761530207827</v>
      </c>
      <c r="AC5586" s="26">
        <v>0</v>
      </c>
      <c r="AD5586" s="26">
        <v>0</v>
      </c>
      <c r="AE5586" s="26">
        <v>21374.619752263199</v>
      </c>
    </row>
    <row r="5587" spans="1:31" x14ac:dyDescent="0.3">
      <c r="A5587">
        <v>2773979</v>
      </c>
      <c r="B5587">
        <v>1</v>
      </c>
      <c r="C5587" t="s">
        <v>80</v>
      </c>
      <c r="D5587" t="s">
        <v>97</v>
      </c>
      <c r="E5587" t="s">
        <v>157</v>
      </c>
      <c r="F5587" t="s">
        <v>15474</v>
      </c>
      <c r="G5587" t="s">
        <v>159</v>
      </c>
      <c r="H5587" t="s">
        <v>149</v>
      </c>
      <c r="I5587" t="s">
        <v>136</v>
      </c>
      <c r="J5587" t="s">
        <v>137</v>
      </c>
      <c r="K5587" t="s">
        <v>138</v>
      </c>
      <c r="L5587" t="s">
        <v>15475</v>
      </c>
      <c r="M5587" t="s">
        <v>15476</v>
      </c>
      <c r="N5587" s="26">
        <v>0.43638888799999997</v>
      </c>
      <c r="O5587">
        <v>3</v>
      </c>
      <c r="P5587">
        <v>14994</v>
      </c>
      <c r="Q5587">
        <v>11</v>
      </c>
      <c r="R5587">
        <v>614</v>
      </c>
      <c r="S5587">
        <v>41</v>
      </c>
      <c r="T5587">
        <v>1523</v>
      </c>
      <c r="U5587">
        <v>2</v>
      </c>
      <c r="V5587">
        <v>7</v>
      </c>
      <c r="W5587" s="26">
        <v>21.244540047204616</v>
      </c>
      <c r="X5587" s="26">
        <v>1262.6855633227187</v>
      </c>
      <c r="Y5587" s="26">
        <v>7.6320179558212224</v>
      </c>
      <c r="Z5587" s="26">
        <v>30.013201117746362</v>
      </c>
      <c r="AA5587" s="26">
        <v>697.09850611066327</v>
      </c>
      <c r="AB5587" s="26">
        <v>927.47207468308409</v>
      </c>
      <c r="AC5587" s="26">
        <v>145.13489507160622</v>
      </c>
      <c r="AD5587" s="26">
        <v>0.53306955455594318</v>
      </c>
      <c r="AE5587" s="26">
        <v>3091.8138678634</v>
      </c>
    </row>
    <row r="5588" spans="1:31" x14ac:dyDescent="0.3">
      <c r="A5588">
        <v>2773833</v>
      </c>
      <c r="B5588">
        <v>1</v>
      </c>
      <c r="C5588" t="s">
        <v>81</v>
      </c>
      <c r="D5588" t="s">
        <v>123</v>
      </c>
      <c r="E5588" t="s">
        <v>132</v>
      </c>
      <c r="F5588" t="s">
        <v>15477</v>
      </c>
      <c r="G5588" t="s">
        <v>197</v>
      </c>
      <c r="H5588" t="s">
        <v>135</v>
      </c>
      <c r="I5588" t="s">
        <v>136</v>
      </c>
      <c r="J5588" t="s">
        <v>137</v>
      </c>
      <c r="K5588" t="s">
        <v>138</v>
      </c>
      <c r="L5588" t="s">
        <v>15478</v>
      </c>
      <c r="M5588" t="s">
        <v>15479</v>
      </c>
      <c r="N5588" s="26">
        <v>1.4063888879999999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1</v>
      </c>
      <c r="U5588">
        <v>0</v>
      </c>
      <c r="V5588">
        <v>0</v>
      </c>
      <c r="W5588" s="26">
        <v>0</v>
      </c>
      <c r="X5588" s="26">
        <v>0</v>
      </c>
      <c r="Y5588" s="26">
        <v>0</v>
      </c>
      <c r="Z5588" s="26">
        <v>0</v>
      </c>
      <c r="AA5588" s="26">
        <v>0</v>
      </c>
      <c r="AB5588" s="26">
        <v>8.8405949370276002E-2</v>
      </c>
      <c r="AC5588" s="26">
        <v>0</v>
      </c>
      <c r="AD5588" s="26">
        <v>0</v>
      </c>
      <c r="AE5588" s="26">
        <v>8.8405949370276002E-2</v>
      </c>
    </row>
    <row r="5589" spans="1:31" x14ac:dyDescent="0.3">
      <c r="A5589">
        <v>2773916</v>
      </c>
      <c r="B5589">
        <v>1</v>
      </c>
      <c r="C5589" t="s">
        <v>81</v>
      </c>
      <c r="D5589" t="s">
        <v>119</v>
      </c>
      <c r="E5589" t="s">
        <v>146</v>
      </c>
      <c r="F5589" t="s">
        <v>15480</v>
      </c>
      <c r="G5589" t="s">
        <v>148</v>
      </c>
      <c r="H5589" t="s">
        <v>149</v>
      </c>
      <c r="I5589" t="s">
        <v>136</v>
      </c>
      <c r="J5589" t="s">
        <v>137</v>
      </c>
      <c r="K5589" t="s">
        <v>138</v>
      </c>
      <c r="L5589" t="s">
        <v>15481</v>
      </c>
      <c r="M5589" t="s">
        <v>15482</v>
      </c>
      <c r="N5589" s="26">
        <v>2.134166666</v>
      </c>
      <c r="O5589">
        <v>1</v>
      </c>
      <c r="P5589">
        <v>350</v>
      </c>
      <c r="Q5589">
        <v>0</v>
      </c>
      <c r="R5589">
        <v>12</v>
      </c>
      <c r="S5589">
        <v>0</v>
      </c>
      <c r="T5589">
        <v>18</v>
      </c>
      <c r="U5589">
        <v>0</v>
      </c>
      <c r="V5589">
        <v>0</v>
      </c>
      <c r="W5589" s="26">
        <v>0.44792967038333337</v>
      </c>
      <c r="X5589" s="26">
        <v>35.82861064996618</v>
      </c>
      <c r="Y5589" s="26">
        <v>0</v>
      </c>
      <c r="Z5589" s="26">
        <v>0</v>
      </c>
      <c r="AA5589" s="26">
        <v>0</v>
      </c>
      <c r="AB5589" s="26">
        <v>7.4010728727352957</v>
      </c>
      <c r="AC5589" s="26">
        <v>0</v>
      </c>
      <c r="AD5589" s="26">
        <v>0</v>
      </c>
      <c r="AE5589" s="26">
        <v>43.677613193084809</v>
      </c>
    </row>
    <row r="5590" spans="1:31" x14ac:dyDescent="0.3">
      <c r="A5590">
        <v>2773879</v>
      </c>
      <c r="B5590">
        <v>1</v>
      </c>
      <c r="C5590" t="s">
        <v>80</v>
      </c>
      <c r="D5590" t="s">
        <v>104</v>
      </c>
      <c r="E5590" t="s">
        <v>170</v>
      </c>
      <c r="F5590" t="s">
        <v>15483</v>
      </c>
      <c r="G5590" t="s">
        <v>204</v>
      </c>
      <c r="H5590" t="s">
        <v>135</v>
      </c>
      <c r="I5590" t="s">
        <v>136</v>
      </c>
      <c r="J5590" t="s">
        <v>137</v>
      </c>
      <c r="K5590" t="s">
        <v>138</v>
      </c>
      <c r="L5590" t="s">
        <v>15484</v>
      </c>
      <c r="M5590" t="s">
        <v>15485</v>
      </c>
      <c r="N5590" s="26">
        <v>2.8111111110000002</v>
      </c>
      <c r="O5590">
        <v>0</v>
      </c>
      <c r="P5590">
        <v>42</v>
      </c>
      <c r="Q5590">
        <v>0</v>
      </c>
      <c r="R5590">
        <v>1</v>
      </c>
      <c r="S5590">
        <v>0</v>
      </c>
      <c r="T5590">
        <v>2</v>
      </c>
      <c r="U5590">
        <v>0</v>
      </c>
      <c r="V5590">
        <v>0</v>
      </c>
      <c r="W5590" s="26">
        <v>0</v>
      </c>
      <c r="X5590" s="26">
        <v>20.945606368129376</v>
      </c>
      <c r="Y5590" s="26">
        <v>0</v>
      </c>
      <c r="Z5590" s="26">
        <v>0</v>
      </c>
      <c r="AA5590" s="26">
        <v>0</v>
      </c>
      <c r="AB5590" s="26">
        <v>0.17156206237043223</v>
      </c>
      <c r="AC5590" s="26">
        <v>0</v>
      </c>
      <c r="AD5590" s="26">
        <v>0</v>
      </c>
      <c r="AE5590" s="26">
        <v>21.11716843049981</v>
      </c>
    </row>
    <row r="5591" spans="1:31" x14ac:dyDescent="0.3">
      <c r="A5591">
        <v>2773962</v>
      </c>
      <c r="B5591">
        <v>1</v>
      </c>
      <c r="C5591" t="s">
        <v>81</v>
      </c>
      <c r="D5591" t="s">
        <v>122</v>
      </c>
      <c r="E5591" t="s">
        <v>146</v>
      </c>
      <c r="F5591" t="s">
        <v>15486</v>
      </c>
      <c r="G5591" t="s">
        <v>159</v>
      </c>
      <c r="H5591" t="s">
        <v>149</v>
      </c>
      <c r="I5591" t="s">
        <v>136</v>
      </c>
      <c r="J5591" t="s">
        <v>137</v>
      </c>
      <c r="K5591" t="s">
        <v>138</v>
      </c>
      <c r="L5591" t="s">
        <v>15487</v>
      </c>
      <c r="M5591" t="s">
        <v>15488</v>
      </c>
      <c r="N5591" s="26">
        <v>0.91472222199999997</v>
      </c>
      <c r="O5591">
        <v>0</v>
      </c>
      <c r="P5591">
        <v>124</v>
      </c>
      <c r="Q5591">
        <v>0</v>
      </c>
      <c r="R5591">
        <v>1</v>
      </c>
      <c r="S5591">
        <v>8</v>
      </c>
      <c r="T5591">
        <v>12</v>
      </c>
      <c r="U5591">
        <v>5</v>
      </c>
      <c r="V5591">
        <v>0</v>
      </c>
      <c r="W5591" s="26">
        <v>0</v>
      </c>
      <c r="X5591" s="26">
        <v>22.907558330557077</v>
      </c>
      <c r="Y5591" s="26">
        <v>0</v>
      </c>
      <c r="Z5591" s="26">
        <v>9.6943593052079349E-2</v>
      </c>
      <c r="AA5591" s="26">
        <v>39.031296981941423</v>
      </c>
      <c r="AB5591" s="26">
        <v>26.931034160720969</v>
      </c>
      <c r="AC5591" s="26">
        <v>225.65886513999575</v>
      </c>
      <c r="AD5591" s="26">
        <v>0</v>
      </c>
      <c r="AE5591" s="26">
        <v>314.62569820626732</v>
      </c>
    </row>
    <row r="5592" spans="1:31" x14ac:dyDescent="0.3">
      <c r="A5592">
        <v>2774357</v>
      </c>
      <c r="B5592">
        <v>1</v>
      </c>
      <c r="C5592" t="s">
        <v>80</v>
      </c>
      <c r="D5592" t="s">
        <v>82</v>
      </c>
      <c r="E5592" t="s">
        <v>175</v>
      </c>
      <c r="F5592" t="s">
        <v>15489</v>
      </c>
      <c r="G5592" t="s">
        <v>159</v>
      </c>
      <c r="H5592" t="s">
        <v>149</v>
      </c>
      <c r="I5592" t="s">
        <v>136</v>
      </c>
      <c r="J5592" t="s">
        <v>137</v>
      </c>
      <c r="K5592" t="s">
        <v>138</v>
      </c>
      <c r="L5592" t="s">
        <v>15490</v>
      </c>
      <c r="M5592" t="s">
        <v>15491</v>
      </c>
      <c r="N5592" s="26">
        <v>1.0036111109999999</v>
      </c>
      <c r="O5592">
        <v>0</v>
      </c>
      <c r="P5592">
        <v>8567</v>
      </c>
      <c r="Q5592">
        <v>0</v>
      </c>
      <c r="R5592">
        <v>0</v>
      </c>
      <c r="S5592">
        <v>4</v>
      </c>
      <c r="T5592">
        <v>733</v>
      </c>
      <c r="U5592">
        <v>0</v>
      </c>
      <c r="V5592">
        <v>1</v>
      </c>
      <c r="W5592" s="26">
        <v>0</v>
      </c>
      <c r="X5592" s="26">
        <v>2414.1183029669978</v>
      </c>
      <c r="Y5592" s="26">
        <v>0</v>
      </c>
      <c r="Z5592" s="26">
        <v>0</v>
      </c>
      <c r="AA5592" s="26">
        <v>601.95817031867364</v>
      </c>
      <c r="AB5592" s="26">
        <v>505.02202969043668</v>
      </c>
      <c r="AC5592" s="26">
        <v>0</v>
      </c>
      <c r="AD5592" s="26">
        <v>0.37286093078420335</v>
      </c>
      <c r="AE5592" s="26">
        <v>3521.4713639068923</v>
      </c>
    </row>
    <row r="5593" spans="1:31" x14ac:dyDescent="0.3">
      <c r="A5593">
        <v>2773776</v>
      </c>
      <c r="B5593">
        <v>1</v>
      </c>
      <c r="C5593" t="s">
        <v>81</v>
      </c>
      <c r="D5593" t="s">
        <v>120</v>
      </c>
      <c r="E5593" t="s">
        <v>152</v>
      </c>
      <c r="F5593" t="s">
        <v>15492</v>
      </c>
      <c r="G5593" t="s">
        <v>159</v>
      </c>
      <c r="H5593" t="s">
        <v>149</v>
      </c>
      <c r="I5593" t="s">
        <v>136</v>
      </c>
      <c r="J5593" t="s">
        <v>137</v>
      </c>
      <c r="K5593" t="s">
        <v>138</v>
      </c>
      <c r="L5593" t="s">
        <v>15493</v>
      </c>
      <c r="M5593" t="s">
        <v>15494</v>
      </c>
      <c r="N5593" s="26">
        <v>4.8897222219999996</v>
      </c>
      <c r="O5593">
        <v>1</v>
      </c>
      <c r="P5593">
        <v>0</v>
      </c>
      <c r="Q5593">
        <v>39</v>
      </c>
      <c r="R5593">
        <v>43</v>
      </c>
      <c r="S5593">
        <v>4</v>
      </c>
      <c r="T5593">
        <v>0</v>
      </c>
      <c r="U5593">
        <v>0</v>
      </c>
      <c r="V5593">
        <v>0</v>
      </c>
      <c r="W5593" s="26">
        <v>1.0614960445099999</v>
      </c>
      <c r="X5593" s="26">
        <v>0</v>
      </c>
      <c r="Y5593" s="26">
        <v>15.388811831844636</v>
      </c>
      <c r="Z5593" s="26">
        <v>3.6863010089244446</v>
      </c>
      <c r="AA5593" s="26">
        <v>4.9422254638130854</v>
      </c>
      <c r="AB5593" s="26">
        <v>0</v>
      </c>
      <c r="AC5593" s="26">
        <v>0</v>
      </c>
      <c r="AD5593" s="26">
        <v>0</v>
      </c>
      <c r="AE5593" s="26">
        <v>25.078834349092165</v>
      </c>
    </row>
    <row r="5594" spans="1:31" x14ac:dyDescent="0.3">
      <c r="A5594">
        <v>2774019</v>
      </c>
      <c r="B5594">
        <v>1</v>
      </c>
      <c r="C5594" t="s">
        <v>81</v>
      </c>
      <c r="D5594" t="s">
        <v>113</v>
      </c>
      <c r="E5594" t="s">
        <v>157</v>
      </c>
      <c r="F5594" t="s">
        <v>4215</v>
      </c>
      <c r="G5594" t="s">
        <v>628</v>
      </c>
      <c r="H5594" t="s">
        <v>149</v>
      </c>
      <c r="I5594" t="s">
        <v>136</v>
      </c>
      <c r="J5594" t="s">
        <v>137</v>
      </c>
      <c r="K5594" t="s">
        <v>187</v>
      </c>
      <c r="L5594" t="s">
        <v>15495</v>
      </c>
      <c r="M5594" t="s">
        <v>15496</v>
      </c>
      <c r="N5594" s="26">
        <v>1.1513888880000001</v>
      </c>
      <c r="O5594">
        <v>4</v>
      </c>
      <c r="P5594">
        <v>747</v>
      </c>
      <c r="Q5594">
        <v>34</v>
      </c>
      <c r="R5594">
        <v>26</v>
      </c>
      <c r="S5594">
        <v>8</v>
      </c>
      <c r="T5594">
        <v>29</v>
      </c>
      <c r="U5594">
        <v>2</v>
      </c>
      <c r="V5594">
        <v>0</v>
      </c>
      <c r="W5594" s="26">
        <v>0.97998731445555565</v>
      </c>
      <c r="X5594" s="26">
        <v>74.697425855218356</v>
      </c>
      <c r="Y5594" s="26">
        <v>21.778987713469235</v>
      </c>
      <c r="Z5594" s="26">
        <v>1.0597547941532606</v>
      </c>
      <c r="AA5594" s="26">
        <v>18.945053343281185</v>
      </c>
      <c r="AB5594" s="26">
        <v>13.692663214538937</v>
      </c>
      <c r="AC5594" s="26">
        <v>198.6994563582027</v>
      </c>
      <c r="AD5594" s="26">
        <v>0</v>
      </c>
      <c r="AE5594" s="26">
        <v>329.85332859331925</v>
      </c>
    </row>
    <row r="5595" spans="1:31" x14ac:dyDescent="0.3">
      <c r="A5595">
        <v>2773770</v>
      </c>
      <c r="B5595">
        <v>1</v>
      </c>
      <c r="C5595" t="s">
        <v>80</v>
      </c>
      <c r="D5595" t="s">
        <v>100</v>
      </c>
      <c r="E5595" t="s">
        <v>132</v>
      </c>
      <c r="F5595" t="s">
        <v>15497</v>
      </c>
      <c r="G5595" t="s">
        <v>134</v>
      </c>
      <c r="H5595" t="s">
        <v>135</v>
      </c>
      <c r="I5595" t="s">
        <v>136</v>
      </c>
      <c r="J5595" t="s">
        <v>137</v>
      </c>
      <c r="K5595" t="s">
        <v>138</v>
      </c>
      <c r="L5595" t="s">
        <v>15498</v>
      </c>
      <c r="M5595" t="s">
        <v>15499</v>
      </c>
      <c r="N5595" s="26">
        <v>3.536944444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1</v>
      </c>
      <c r="U5595">
        <v>0</v>
      </c>
      <c r="V5595">
        <v>0</v>
      </c>
      <c r="W5595" s="26">
        <v>0</v>
      </c>
      <c r="X5595" s="26">
        <v>0</v>
      </c>
      <c r="Y5595" s="26">
        <v>0</v>
      </c>
      <c r="Z5595" s="26">
        <v>0</v>
      </c>
      <c r="AA5595" s="26">
        <v>0</v>
      </c>
      <c r="AB5595" s="26">
        <v>1.3191362161262119</v>
      </c>
      <c r="AC5595" s="26">
        <v>0</v>
      </c>
      <c r="AD5595" s="26">
        <v>0</v>
      </c>
      <c r="AE5595" s="26">
        <v>1.3191362161262119</v>
      </c>
    </row>
    <row r="5596" spans="1:31" x14ac:dyDescent="0.3">
      <c r="A5596">
        <v>2774457</v>
      </c>
      <c r="B5596">
        <v>1</v>
      </c>
      <c r="C5596" t="s">
        <v>80</v>
      </c>
      <c r="D5596" t="s">
        <v>90</v>
      </c>
      <c r="E5596" t="s">
        <v>146</v>
      </c>
      <c r="F5596" t="s">
        <v>15500</v>
      </c>
      <c r="G5596" t="s">
        <v>159</v>
      </c>
      <c r="H5596" t="s">
        <v>149</v>
      </c>
      <c r="I5596" t="s">
        <v>136</v>
      </c>
      <c r="J5596" t="s">
        <v>137</v>
      </c>
      <c r="K5596" t="s">
        <v>138</v>
      </c>
      <c r="L5596" t="s">
        <v>15501</v>
      </c>
      <c r="M5596" t="s">
        <v>15502</v>
      </c>
      <c r="N5596" s="26">
        <v>0.686111111</v>
      </c>
      <c r="O5596">
        <v>0</v>
      </c>
      <c r="P5596">
        <v>6411</v>
      </c>
      <c r="Q5596">
        <v>0</v>
      </c>
      <c r="R5596">
        <v>0</v>
      </c>
      <c r="S5596">
        <v>3</v>
      </c>
      <c r="T5596">
        <v>639</v>
      </c>
      <c r="U5596">
        <v>0</v>
      </c>
      <c r="V5596">
        <v>0</v>
      </c>
      <c r="W5596" s="26">
        <v>0</v>
      </c>
      <c r="X5596" s="26">
        <v>1210.2224540523919</v>
      </c>
      <c r="Y5596" s="26">
        <v>0</v>
      </c>
      <c r="Z5596" s="26">
        <v>0</v>
      </c>
      <c r="AA5596" s="26">
        <v>111.43625579308693</v>
      </c>
      <c r="AB5596" s="26">
        <v>366.03066612426835</v>
      </c>
      <c r="AC5596" s="26">
        <v>0</v>
      </c>
      <c r="AD5596" s="26">
        <v>0</v>
      </c>
      <c r="AE5596" s="26">
        <v>1687.6893759697473</v>
      </c>
    </row>
    <row r="5597" spans="1:31" x14ac:dyDescent="0.3">
      <c r="A5597">
        <v>2773670</v>
      </c>
      <c r="B5597">
        <v>1</v>
      </c>
      <c r="C5597" t="s">
        <v>81</v>
      </c>
      <c r="D5597" t="s">
        <v>122</v>
      </c>
      <c r="E5597" t="s">
        <v>157</v>
      </c>
      <c r="F5597" t="s">
        <v>15503</v>
      </c>
      <c r="G5597" t="s">
        <v>451</v>
      </c>
      <c r="H5597" t="s">
        <v>149</v>
      </c>
      <c r="I5597" t="s">
        <v>136</v>
      </c>
      <c r="J5597" t="s">
        <v>137</v>
      </c>
      <c r="K5597" t="s">
        <v>138</v>
      </c>
      <c r="L5597" t="s">
        <v>15504</v>
      </c>
      <c r="M5597" t="s">
        <v>15505</v>
      </c>
      <c r="N5597" s="26">
        <v>1.853611111</v>
      </c>
      <c r="O5597">
        <v>1</v>
      </c>
      <c r="P5597">
        <v>3366</v>
      </c>
      <c r="Q5597">
        <v>0</v>
      </c>
      <c r="R5597">
        <v>0</v>
      </c>
      <c r="S5597">
        <v>1</v>
      </c>
      <c r="T5597">
        <v>220</v>
      </c>
      <c r="U5597">
        <v>0</v>
      </c>
      <c r="V5597">
        <v>0</v>
      </c>
      <c r="W5597" s="26">
        <v>0.43498789985611108</v>
      </c>
      <c r="X5597" s="26">
        <v>1443.1139902986934</v>
      </c>
      <c r="Y5597" s="26">
        <v>0</v>
      </c>
      <c r="Z5597" s="26">
        <v>0</v>
      </c>
      <c r="AA5597" s="26">
        <v>34.070368915204206</v>
      </c>
      <c r="AB5597" s="26">
        <v>358.0883963458233</v>
      </c>
      <c r="AC5597" s="26">
        <v>0</v>
      </c>
      <c r="AD5597" s="26">
        <v>0</v>
      </c>
      <c r="AE5597" s="26">
        <v>1835.7077434595772</v>
      </c>
    </row>
    <row r="5598" spans="1:31" x14ac:dyDescent="0.3">
      <c r="A5598">
        <v>2774065</v>
      </c>
      <c r="B5598">
        <v>1</v>
      </c>
      <c r="C5598" t="s">
        <v>80</v>
      </c>
      <c r="D5598" t="s">
        <v>93</v>
      </c>
      <c r="E5598" t="s">
        <v>146</v>
      </c>
      <c r="F5598" t="s">
        <v>15506</v>
      </c>
      <c r="G5598" t="s">
        <v>186</v>
      </c>
      <c r="H5598" t="s">
        <v>149</v>
      </c>
      <c r="I5598" t="s">
        <v>136</v>
      </c>
      <c r="J5598" t="s">
        <v>137</v>
      </c>
      <c r="K5598" t="s">
        <v>187</v>
      </c>
      <c r="L5598" t="s">
        <v>15507</v>
      </c>
      <c r="M5598" t="s">
        <v>15508</v>
      </c>
      <c r="N5598" s="26">
        <v>2.3730555550000001</v>
      </c>
      <c r="O5598">
        <v>0</v>
      </c>
      <c r="P5598">
        <v>501</v>
      </c>
      <c r="Q5598">
        <v>0</v>
      </c>
      <c r="R5598">
        <v>0</v>
      </c>
      <c r="S5598">
        <v>0</v>
      </c>
      <c r="T5598">
        <v>27</v>
      </c>
      <c r="U5598">
        <v>0</v>
      </c>
      <c r="V5598">
        <v>0</v>
      </c>
      <c r="W5598" s="26">
        <v>0</v>
      </c>
      <c r="X5598" s="26">
        <v>273.58105721758272</v>
      </c>
      <c r="Y5598" s="26">
        <v>0</v>
      </c>
      <c r="Z5598" s="26">
        <v>0</v>
      </c>
      <c r="AA5598" s="26">
        <v>0</v>
      </c>
      <c r="AB5598" s="26">
        <v>72.927342285825802</v>
      </c>
      <c r="AC5598" s="26">
        <v>0</v>
      </c>
      <c r="AD5598" s="26">
        <v>0</v>
      </c>
      <c r="AE5598" s="26">
        <v>346.50839950340855</v>
      </c>
    </row>
    <row r="5599" spans="1:31" x14ac:dyDescent="0.3">
      <c r="A5599">
        <v>2774394</v>
      </c>
      <c r="B5599">
        <v>1</v>
      </c>
      <c r="C5599" t="s">
        <v>81</v>
      </c>
      <c r="D5599" t="s">
        <v>114</v>
      </c>
      <c r="E5599" t="s">
        <v>146</v>
      </c>
      <c r="F5599" t="s">
        <v>15509</v>
      </c>
      <c r="G5599" t="s">
        <v>148</v>
      </c>
      <c r="H5599" t="s">
        <v>149</v>
      </c>
      <c r="I5599" t="s">
        <v>136</v>
      </c>
      <c r="J5599" t="s">
        <v>137</v>
      </c>
      <c r="K5599" t="s">
        <v>138</v>
      </c>
      <c r="L5599" t="s">
        <v>15510</v>
      </c>
      <c r="M5599" t="s">
        <v>15511</v>
      </c>
      <c r="N5599" s="26">
        <v>0.82250000000000001</v>
      </c>
      <c r="O5599">
        <v>0</v>
      </c>
      <c r="P5599">
        <v>291</v>
      </c>
      <c r="Q5599">
        <v>0</v>
      </c>
      <c r="R5599">
        <v>0</v>
      </c>
      <c r="S5599">
        <v>0</v>
      </c>
      <c r="T5599">
        <v>19</v>
      </c>
      <c r="U5599">
        <v>0</v>
      </c>
      <c r="V5599">
        <v>0</v>
      </c>
      <c r="W5599" s="26">
        <v>0</v>
      </c>
      <c r="X5599" s="26">
        <v>1.2248729614799998</v>
      </c>
      <c r="Y5599" s="26">
        <v>0</v>
      </c>
      <c r="Z5599" s="26">
        <v>0</v>
      </c>
      <c r="AA5599" s="26">
        <v>0</v>
      </c>
      <c r="AB5599" s="26">
        <v>0</v>
      </c>
      <c r="AC5599" s="26">
        <v>0</v>
      </c>
      <c r="AD5599" s="26">
        <v>0</v>
      </c>
      <c r="AE5599" s="26">
        <v>1.2248729614799998</v>
      </c>
    </row>
    <row r="5600" spans="1:31" x14ac:dyDescent="0.3">
      <c r="A5600">
        <v>2774231</v>
      </c>
      <c r="B5600">
        <v>1</v>
      </c>
      <c r="C5600" t="s">
        <v>81</v>
      </c>
      <c r="D5600" t="s">
        <v>121</v>
      </c>
      <c r="E5600" t="s">
        <v>141</v>
      </c>
      <c r="F5600" t="s">
        <v>15512</v>
      </c>
      <c r="G5600" t="s">
        <v>344</v>
      </c>
      <c r="H5600" t="s">
        <v>135</v>
      </c>
      <c r="I5600" t="s">
        <v>136</v>
      </c>
      <c r="J5600" t="s">
        <v>137</v>
      </c>
      <c r="K5600" t="s">
        <v>138</v>
      </c>
      <c r="L5600" t="s">
        <v>15513</v>
      </c>
      <c r="M5600" t="s">
        <v>15514</v>
      </c>
      <c r="N5600" s="26">
        <v>3.6441666659999998</v>
      </c>
      <c r="O5600">
        <v>0</v>
      </c>
      <c r="P5600">
        <v>11</v>
      </c>
      <c r="Q5600">
        <v>0</v>
      </c>
      <c r="R5600">
        <v>1</v>
      </c>
      <c r="S5600">
        <v>0</v>
      </c>
      <c r="T5600">
        <v>2</v>
      </c>
      <c r="U5600">
        <v>0</v>
      </c>
      <c r="V5600">
        <v>0</v>
      </c>
      <c r="W5600" s="26">
        <v>0</v>
      </c>
      <c r="X5600" s="26">
        <v>5.9653502976359976</v>
      </c>
      <c r="Y5600" s="26">
        <v>0</v>
      </c>
      <c r="Z5600" s="26">
        <v>0</v>
      </c>
      <c r="AA5600" s="26">
        <v>0</v>
      </c>
      <c r="AB5600" s="26">
        <v>0</v>
      </c>
      <c r="AC5600" s="26">
        <v>0</v>
      </c>
      <c r="AD5600" s="26">
        <v>0</v>
      </c>
      <c r="AE5600" s="26">
        <v>5.9653502976359976</v>
      </c>
    </row>
    <row r="5601" spans="1:31" x14ac:dyDescent="0.3">
      <c r="A5601">
        <v>2773876</v>
      </c>
      <c r="B5601">
        <v>1</v>
      </c>
      <c r="C5601" t="s">
        <v>80</v>
      </c>
      <c r="D5601" t="s">
        <v>110</v>
      </c>
      <c r="E5601" t="s">
        <v>132</v>
      </c>
      <c r="F5601" t="s">
        <v>15515</v>
      </c>
      <c r="G5601" t="s">
        <v>134</v>
      </c>
      <c r="H5601" t="s">
        <v>135</v>
      </c>
      <c r="I5601" t="s">
        <v>136</v>
      </c>
      <c r="J5601" t="s">
        <v>137</v>
      </c>
      <c r="K5601" t="s">
        <v>138</v>
      </c>
      <c r="L5601" t="s">
        <v>15516</v>
      </c>
      <c r="M5601" t="s">
        <v>15517</v>
      </c>
      <c r="N5601" s="26">
        <v>1.1955555550000001</v>
      </c>
      <c r="O5601">
        <v>0</v>
      </c>
      <c r="P5601">
        <v>2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 s="26">
        <v>0</v>
      </c>
      <c r="X5601" s="26">
        <v>0.76250322644189938</v>
      </c>
      <c r="Y5601" s="26">
        <v>0</v>
      </c>
      <c r="Z5601" s="26">
        <v>0</v>
      </c>
      <c r="AA5601" s="26">
        <v>0</v>
      </c>
      <c r="AB5601" s="26">
        <v>0</v>
      </c>
      <c r="AC5601" s="26">
        <v>0</v>
      </c>
      <c r="AD5601" s="26">
        <v>0</v>
      </c>
      <c r="AE5601" s="26">
        <v>0.76250322644189938</v>
      </c>
    </row>
    <row r="5602" spans="1:31" x14ac:dyDescent="0.3">
      <c r="A5602">
        <v>2773753</v>
      </c>
      <c r="B5602">
        <v>1</v>
      </c>
      <c r="C5602" t="s">
        <v>81</v>
      </c>
      <c r="D5602" t="s">
        <v>118</v>
      </c>
      <c r="E5602" t="s">
        <v>141</v>
      </c>
      <c r="F5602" t="s">
        <v>15518</v>
      </c>
      <c r="G5602" t="s">
        <v>1313</v>
      </c>
      <c r="H5602" t="s">
        <v>135</v>
      </c>
      <c r="I5602" t="s">
        <v>136</v>
      </c>
      <c r="J5602" t="s">
        <v>137</v>
      </c>
      <c r="K5602" t="s">
        <v>138</v>
      </c>
      <c r="L5602" t="s">
        <v>15519</v>
      </c>
      <c r="M5602" t="s">
        <v>14852</v>
      </c>
      <c r="N5602" s="26">
        <v>1.9894444440000001</v>
      </c>
      <c r="O5602">
        <v>0</v>
      </c>
      <c r="P5602">
        <v>100</v>
      </c>
      <c r="Q5602">
        <v>0</v>
      </c>
      <c r="R5602">
        <v>6</v>
      </c>
      <c r="S5602">
        <v>0</v>
      </c>
      <c r="T5602">
        <v>17</v>
      </c>
      <c r="U5602">
        <v>0</v>
      </c>
      <c r="V5602">
        <v>0</v>
      </c>
      <c r="W5602" s="26">
        <v>0</v>
      </c>
      <c r="X5602" s="26">
        <v>5.0887587003855561</v>
      </c>
      <c r="Y5602" s="26">
        <v>0</v>
      </c>
      <c r="Z5602" s="26">
        <v>0.76306238165333329</v>
      </c>
      <c r="AA5602" s="26">
        <v>0</v>
      </c>
      <c r="AB5602" s="26">
        <v>12.014436504231645</v>
      </c>
      <c r="AC5602" s="26">
        <v>0</v>
      </c>
      <c r="AD5602" s="26">
        <v>0</v>
      </c>
      <c r="AE5602" s="26">
        <v>17.866257586270535</v>
      </c>
    </row>
    <row r="5603" spans="1:31" x14ac:dyDescent="0.3">
      <c r="A5603">
        <v>2774108</v>
      </c>
      <c r="B5603">
        <v>1</v>
      </c>
      <c r="C5603" t="s">
        <v>80</v>
      </c>
      <c r="D5603" t="s">
        <v>103</v>
      </c>
      <c r="E5603" t="s">
        <v>152</v>
      </c>
      <c r="F5603" t="s">
        <v>15520</v>
      </c>
      <c r="G5603" t="s">
        <v>148</v>
      </c>
      <c r="H5603" t="s">
        <v>149</v>
      </c>
      <c r="I5603" t="s">
        <v>136</v>
      </c>
      <c r="J5603" t="s">
        <v>137</v>
      </c>
      <c r="K5603" t="s">
        <v>138</v>
      </c>
      <c r="L5603" t="s">
        <v>15521</v>
      </c>
      <c r="M5603" t="s">
        <v>15522</v>
      </c>
      <c r="N5603" s="26">
        <v>2.7686111109999998</v>
      </c>
      <c r="O5603">
        <v>0</v>
      </c>
      <c r="P5603">
        <v>0</v>
      </c>
      <c r="Q5603">
        <v>0</v>
      </c>
      <c r="R5603">
        <v>0</v>
      </c>
      <c r="S5603">
        <v>1</v>
      </c>
      <c r="T5603">
        <v>0</v>
      </c>
      <c r="U5603">
        <v>0</v>
      </c>
      <c r="V5603">
        <v>0</v>
      </c>
      <c r="W5603" s="26">
        <v>0</v>
      </c>
      <c r="X5603" s="26">
        <v>0</v>
      </c>
      <c r="Y5603" s="26">
        <v>0</v>
      </c>
      <c r="Z5603" s="26">
        <v>0</v>
      </c>
      <c r="AA5603" s="26">
        <v>15.718042826263556</v>
      </c>
      <c r="AB5603" s="26">
        <v>0</v>
      </c>
      <c r="AC5603" s="26">
        <v>0</v>
      </c>
      <c r="AD5603" s="26">
        <v>0</v>
      </c>
      <c r="AE5603" s="26">
        <v>15.718042826263556</v>
      </c>
    </row>
    <row r="5604" spans="1:31" x14ac:dyDescent="0.3">
      <c r="A5604">
        <v>2774400</v>
      </c>
      <c r="B5604">
        <v>1</v>
      </c>
      <c r="C5604" t="s">
        <v>81</v>
      </c>
      <c r="D5604" t="s">
        <v>128</v>
      </c>
      <c r="E5604" t="s">
        <v>146</v>
      </c>
      <c r="F5604" t="s">
        <v>15523</v>
      </c>
      <c r="G5604" t="s">
        <v>159</v>
      </c>
      <c r="H5604" t="s">
        <v>149</v>
      </c>
      <c r="I5604" t="s">
        <v>136</v>
      </c>
      <c r="J5604" t="s">
        <v>137</v>
      </c>
      <c r="K5604" t="s">
        <v>138</v>
      </c>
      <c r="L5604" t="s">
        <v>15524</v>
      </c>
      <c r="M5604" t="s">
        <v>15525</v>
      </c>
      <c r="N5604" s="26">
        <v>1.238888888</v>
      </c>
      <c r="O5604">
        <v>0</v>
      </c>
      <c r="P5604">
        <v>1068</v>
      </c>
      <c r="Q5604">
        <v>2</v>
      </c>
      <c r="R5604">
        <v>9</v>
      </c>
      <c r="S5604">
        <v>1</v>
      </c>
      <c r="T5604">
        <v>212</v>
      </c>
      <c r="U5604">
        <v>2</v>
      </c>
      <c r="V5604">
        <v>0</v>
      </c>
      <c r="W5604" s="26">
        <v>0</v>
      </c>
      <c r="X5604" s="26">
        <v>282.13906375205954</v>
      </c>
      <c r="Y5604" s="26">
        <v>0</v>
      </c>
      <c r="Z5604" s="26">
        <v>5.3613239718542776</v>
      </c>
      <c r="AA5604" s="26">
        <v>19.554202229026149</v>
      </c>
      <c r="AB5604" s="26">
        <v>181.7665103378873</v>
      </c>
      <c r="AC5604" s="26">
        <v>40.846258132335258</v>
      </c>
      <c r="AD5604" s="26">
        <v>0</v>
      </c>
      <c r="AE5604" s="26">
        <v>529.66735842316257</v>
      </c>
    </row>
    <row r="5605" spans="1:31" x14ac:dyDescent="0.3">
      <c r="A5605">
        <v>2773733</v>
      </c>
      <c r="B5605">
        <v>1</v>
      </c>
      <c r="C5605" t="s">
        <v>80</v>
      </c>
      <c r="D5605" t="s">
        <v>99</v>
      </c>
      <c r="E5605" t="s">
        <v>146</v>
      </c>
      <c r="F5605" t="s">
        <v>7605</v>
      </c>
      <c r="G5605" t="s">
        <v>186</v>
      </c>
      <c r="H5605" t="s">
        <v>149</v>
      </c>
      <c r="I5605" t="s">
        <v>136</v>
      </c>
      <c r="J5605" t="s">
        <v>137</v>
      </c>
      <c r="K5605" t="s">
        <v>187</v>
      </c>
      <c r="L5605" t="s">
        <v>15526</v>
      </c>
      <c r="M5605" t="s">
        <v>15527</v>
      </c>
      <c r="N5605" s="26">
        <v>7.8038888880000004</v>
      </c>
      <c r="O5605">
        <v>1</v>
      </c>
      <c r="P5605">
        <v>945</v>
      </c>
      <c r="Q5605">
        <v>1</v>
      </c>
      <c r="R5605">
        <v>6</v>
      </c>
      <c r="S5605">
        <v>8</v>
      </c>
      <c r="T5605">
        <v>86</v>
      </c>
      <c r="U5605">
        <v>0</v>
      </c>
      <c r="V5605">
        <v>0</v>
      </c>
      <c r="W5605" s="26">
        <v>31.893793203447935</v>
      </c>
      <c r="X5605" s="26">
        <v>1171.3834975676707</v>
      </c>
      <c r="Y5605" s="26">
        <v>2.8139337366755557</v>
      </c>
      <c r="Z5605" s="26">
        <v>12.734022200041217</v>
      </c>
      <c r="AA5605" s="26">
        <v>3398.8636075311765</v>
      </c>
      <c r="AB5605" s="26">
        <v>495.417392808579</v>
      </c>
      <c r="AC5605" s="26">
        <v>0</v>
      </c>
      <c r="AD5605" s="26">
        <v>0</v>
      </c>
      <c r="AE5605" s="26">
        <v>5113.1062470475908</v>
      </c>
    </row>
    <row r="5606" spans="1:31" x14ac:dyDescent="0.3">
      <c r="A5606">
        <v>2774188</v>
      </c>
      <c r="B5606">
        <v>1</v>
      </c>
      <c r="C5606" t="s">
        <v>81</v>
      </c>
      <c r="D5606" t="s">
        <v>113</v>
      </c>
      <c r="E5606" t="s">
        <v>170</v>
      </c>
      <c r="F5606" t="s">
        <v>15528</v>
      </c>
      <c r="G5606" t="s">
        <v>143</v>
      </c>
      <c r="H5606" t="s">
        <v>135</v>
      </c>
      <c r="I5606" t="s">
        <v>136</v>
      </c>
      <c r="J5606" t="s">
        <v>137</v>
      </c>
      <c r="K5606" t="s">
        <v>138</v>
      </c>
      <c r="L5606" t="s">
        <v>15529</v>
      </c>
      <c r="M5606" t="s">
        <v>15530</v>
      </c>
      <c r="N5606" s="26">
        <v>2.8430555549999998</v>
      </c>
      <c r="O5606">
        <v>0</v>
      </c>
      <c r="P5606">
        <v>23</v>
      </c>
      <c r="Q5606">
        <v>0</v>
      </c>
      <c r="R5606">
        <v>7</v>
      </c>
      <c r="S5606">
        <v>0</v>
      </c>
      <c r="T5606">
        <v>2</v>
      </c>
      <c r="U5606">
        <v>0</v>
      </c>
      <c r="V5606">
        <v>0</v>
      </c>
      <c r="W5606" s="26">
        <v>0</v>
      </c>
      <c r="X5606" s="26">
        <v>9.0507038955761256</v>
      </c>
      <c r="Y5606" s="26">
        <v>0</v>
      </c>
      <c r="Z5606" s="26">
        <v>1.1470502658844444</v>
      </c>
      <c r="AA5606" s="26">
        <v>0</v>
      </c>
      <c r="AB5606" s="26">
        <v>1.7872534028587117</v>
      </c>
      <c r="AC5606" s="26">
        <v>0</v>
      </c>
      <c r="AD5606" s="26">
        <v>0</v>
      </c>
      <c r="AE5606" s="26">
        <v>11.985007564319281</v>
      </c>
    </row>
    <row r="5607" spans="1:31" x14ac:dyDescent="0.3">
      <c r="A5607">
        <v>2774543</v>
      </c>
      <c r="B5607">
        <v>1</v>
      </c>
      <c r="C5607" t="s">
        <v>80</v>
      </c>
      <c r="D5607" t="s">
        <v>105</v>
      </c>
      <c r="E5607" t="s">
        <v>157</v>
      </c>
      <c r="F5607" t="s">
        <v>1259</v>
      </c>
      <c r="G5607" t="s">
        <v>159</v>
      </c>
      <c r="H5607" t="s">
        <v>149</v>
      </c>
      <c r="I5607" t="s">
        <v>136</v>
      </c>
      <c r="J5607" t="s">
        <v>137</v>
      </c>
      <c r="K5607" t="s">
        <v>138</v>
      </c>
      <c r="L5607" t="s">
        <v>14992</v>
      </c>
      <c r="M5607" t="s">
        <v>15531</v>
      </c>
      <c r="N5607" s="26">
        <v>0.116111111</v>
      </c>
      <c r="O5607">
        <v>1</v>
      </c>
      <c r="P5607">
        <v>577</v>
      </c>
      <c r="Q5607">
        <v>7</v>
      </c>
      <c r="R5607">
        <v>40</v>
      </c>
      <c r="S5607">
        <v>34</v>
      </c>
      <c r="T5607">
        <v>76</v>
      </c>
      <c r="U5607">
        <v>7</v>
      </c>
      <c r="V5607">
        <v>0</v>
      </c>
      <c r="W5607" s="26">
        <v>2.0202930789881557E-2</v>
      </c>
      <c r="X5607" s="26">
        <v>17.981477989080489</v>
      </c>
      <c r="Y5607" s="26">
        <v>0.7954379654069561</v>
      </c>
      <c r="Z5607" s="26">
        <v>1.2132873134272901</v>
      </c>
      <c r="AA5607" s="26">
        <v>47.296776728738124</v>
      </c>
      <c r="AB5607" s="26">
        <v>5.4770017398250461</v>
      </c>
      <c r="AC5607" s="26">
        <v>67.110583198071168</v>
      </c>
      <c r="AD5607" s="26">
        <v>0</v>
      </c>
      <c r="AE5607" s="26">
        <v>139.89476786533896</v>
      </c>
    </row>
    <row r="5608" spans="1:31" x14ac:dyDescent="0.3">
      <c r="A5608">
        <v>2774629</v>
      </c>
      <c r="B5608">
        <v>1</v>
      </c>
      <c r="C5608" t="s">
        <v>81</v>
      </c>
      <c r="D5608" t="s">
        <v>117</v>
      </c>
      <c r="E5608" t="s">
        <v>132</v>
      </c>
      <c r="F5608" t="s">
        <v>15532</v>
      </c>
      <c r="G5608" t="s">
        <v>134</v>
      </c>
      <c r="H5608" t="s">
        <v>135</v>
      </c>
      <c r="I5608" t="s">
        <v>136</v>
      </c>
      <c r="J5608" t="s">
        <v>137</v>
      </c>
      <c r="K5608" t="s">
        <v>138</v>
      </c>
      <c r="L5608" t="s">
        <v>15533</v>
      </c>
      <c r="M5608" t="s">
        <v>15534</v>
      </c>
      <c r="N5608" s="26">
        <v>1.9675</v>
      </c>
      <c r="O5608">
        <v>0</v>
      </c>
      <c r="P5608">
        <v>2</v>
      </c>
      <c r="Q5608">
        <v>0</v>
      </c>
      <c r="R5608">
        <v>0</v>
      </c>
      <c r="S5608">
        <v>0</v>
      </c>
      <c r="T5608">
        <v>1</v>
      </c>
      <c r="U5608">
        <v>0</v>
      </c>
      <c r="V5608">
        <v>0</v>
      </c>
      <c r="W5608" s="26">
        <v>0</v>
      </c>
      <c r="X5608" s="26">
        <v>1.1885174179748379</v>
      </c>
      <c r="Y5608" s="26">
        <v>0</v>
      </c>
      <c r="Z5608" s="26">
        <v>0</v>
      </c>
      <c r="AA5608" s="26">
        <v>0</v>
      </c>
      <c r="AB5608" s="26">
        <v>0</v>
      </c>
      <c r="AC5608" s="26">
        <v>0</v>
      </c>
      <c r="AD5608" s="26">
        <v>0</v>
      </c>
      <c r="AE5608" s="26">
        <v>1.1885174179748379</v>
      </c>
    </row>
    <row r="5609" spans="1:31" x14ac:dyDescent="0.3">
      <c r="A5609">
        <v>2773896</v>
      </c>
      <c r="B5609">
        <v>1</v>
      </c>
      <c r="C5609" t="s">
        <v>80</v>
      </c>
      <c r="D5609" t="s">
        <v>106</v>
      </c>
      <c r="E5609" t="s">
        <v>157</v>
      </c>
      <c r="F5609" t="s">
        <v>15535</v>
      </c>
      <c r="G5609" t="s">
        <v>159</v>
      </c>
      <c r="H5609" t="s">
        <v>149</v>
      </c>
      <c r="I5609" t="s">
        <v>136</v>
      </c>
      <c r="J5609" t="s">
        <v>137</v>
      </c>
      <c r="K5609" t="s">
        <v>138</v>
      </c>
      <c r="L5609" t="s">
        <v>15536</v>
      </c>
      <c r="M5609" t="s">
        <v>15537</v>
      </c>
      <c r="N5609" s="26">
        <v>0.12916666600000001</v>
      </c>
      <c r="O5609">
        <v>0</v>
      </c>
      <c r="P5609">
        <v>4</v>
      </c>
      <c r="Q5609">
        <v>33</v>
      </c>
      <c r="R5609">
        <v>267</v>
      </c>
      <c r="S5609">
        <v>9</v>
      </c>
      <c r="T5609">
        <v>64</v>
      </c>
      <c r="U5609">
        <v>0</v>
      </c>
      <c r="V5609">
        <v>0</v>
      </c>
      <c r="W5609" s="26">
        <v>0</v>
      </c>
      <c r="X5609" s="26">
        <v>0</v>
      </c>
      <c r="Y5609" s="26">
        <v>3.6281122792741356</v>
      </c>
      <c r="Z5609" s="26">
        <v>4.0538016118949951</v>
      </c>
      <c r="AA5609" s="26">
        <v>5.6605073223735083</v>
      </c>
      <c r="AB5609" s="26">
        <v>2.3112156567033759</v>
      </c>
      <c r="AC5609" s="26">
        <v>0</v>
      </c>
      <c r="AD5609" s="26">
        <v>0</v>
      </c>
      <c r="AE5609" s="26">
        <v>15.653636870246014</v>
      </c>
    </row>
    <row r="5610" spans="1:31" x14ac:dyDescent="0.3">
      <c r="A5610">
        <v>2774145</v>
      </c>
      <c r="B5610">
        <v>1</v>
      </c>
      <c r="C5610" t="s">
        <v>80</v>
      </c>
      <c r="D5610" t="s">
        <v>103</v>
      </c>
      <c r="E5610" t="s">
        <v>157</v>
      </c>
      <c r="F5610" t="s">
        <v>9548</v>
      </c>
      <c r="G5610" t="s">
        <v>159</v>
      </c>
      <c r="H5610" t="s">
        <v>149</v>
      </c>
      <c r="I5610" t="s">
        <v>136</v>
      </c>
      <c r="J5610" t="s">
        <v>137</v>
      </c>
      <c r="K5610" t="s">
        <v>138</v>
      </c>
      <c r="L5610" t="s">
        <v>15538</v>
      </c>
      <c r="M5610" t="s">
        <v>15539</v>
      </c>
      <c r="N5610" s="26">
        <v>0.50194444400000005</v>
      </c>
      <c r="O5610">
        <v>1</v>
      </c>
      <c r="P5610">
        <v>298</v>
      </c>
      <c r="Q5610">
        <v>19</v>
      </c>
      <c r="R5610">
        <v>111</v>
      </c>
      <c r="S5610">
        <v>11</v>
      </c>
      <c r="T5610">
        <v>48</v>
      </c>
      <c r="U5610">
        <v>3</v>
      </c>
      <c r="V5610">
        <v>0</v>
      </c>
      <c r="W5610" s="26">
        <v>0.59634331709631794</v>
      </c>
      <c r="X5610" s="26">
        <v>34.303774907967977</v>
      </c>
      <c r="Y5610" s="26">
        <v>70.080780937974609</v>
      </c>
      <c r="Z5610" s="26">
        <v>4.0074015740268694</v>
      </c>
      <c r="AA5610" s="26">
        <v>8.679339702402121</v>
      </c>
      <c r="AB5610" s="26">
        <v>6.1238601203145642</v>
      </c>
      <c r="AC5610" s="26">
        <v>11.583041531239836</v>
      </c>
      <c r="AD5610" s="26">
        <v>0</v>
      </c>
      <c r="AE5610" s="26">
        <v>135.37454209102231</v>
      </c>
    </row>
    <row r="5611" spans="1:31" x14ac:dyDescent="0.3">
      <c r="A5611">
        <v>2773790</v>
      </c>
      <c r="B5611">
        <v>1</v>
      </c>
      <c r="C5611" t="s">
        <v>80</v>
      </c>
      <c r="D5611" t="s">
        <v>93</v>
      </c>
      <c r="E5611" t="s">
        <v>157</v>
      </c>
      <c r="F5611" t="s">
        <v>15540</v>
      </c>
      <c r="G5611" t="s">
        <v>186</v>
      </c>
      <c r="H5611" t="s">
        <v>149</v>
      </c>
      <c r="I5611" t="s">
        <v>136</v>
      </c>
      <c r="J5611" t="s">
        <v>137</v>
      </c>
      <c r="K5611" t="s">
        <v>187</v>
      </c>
      <c r="L5611" t="s">
        <v>15541</v>
      </c>
      <c r="M5611" t="s">
        <v>15542</v>
      </c>
      <c r="N5611" s="26">
        <v>2.3991666660000002</v>
      </c>
      <c r="O5611">
        <v>0</v>
      </c>
      <c r="P5611">
        <v>2493</v>
      </c>
      <c r="Q5611">
        <v>0</v>
      </c>
      <c r="R5611">
        <v>86</v>
      </c>
      <c r="S5611">
        <v>5</v>
      </c>
      <c r="T5611">
        <v>225</v>
      </c>
      <c r="U5611">
        <v>0</v>
      </c>
      <c r="V5611">
        <v>3</v>
      </c>
      <c r="W5611" s="26">
        <v>0</v>
      </c>
      <c r="X5611" s="26">
        <v>1253.0424210855247</v>
      </c>
      <c r="Y5611" s="26">
        <v>0</v>
      </c>
      <c r="Z5611" s="26">
        <v>153.64735936552117</v>
      </c>
      <c r="AA5611" s="26">
        <v>17.100074119676417</v>
      </c>
      <c r="AB5611" s="26">
        <v>443.81539060726226</v>
      </c>
      <c r="AC5611" s="26">
        <v>0</v>
      </c>
      <c r="AD5611" s="26">
        <v>132.1442436333142</v>
      </c>
      <c r="AE5611" s="26">
        <v>1999.7494888112988</v>
      </c>
    </row>
    <row r="5612" spans="1:31" x14ac:dyDescent="0.3">
      <c r="A5612">
        <v>2774546</v>
      </c>
      <c r="B5612">
        <v>1</v>
      </c>
      <c r="C5612" t="s">
        <v>81</v>
      </c>
      <c r="D5612" t="s">
        <v>128</v>
      </c>
      <c r="E5612" t="s">
        <v>146</v>
      </c>
      <c r="F5612" t="s">
        <v>15543</v>
      </c>
      <c r="G5612" t="s">
        <v>159</v>
      </c>
      <c r="H5612" t="s">
        <v>149</v>
      </c>
      <c r="I5612" t="s">
        <v>136</v>
      </c>
      <c r="J5612" t="s">
        <v>137</v>
      </c>
      <c r="K5612" t="s">
        <v>138</v>
      </c>
      <c r="L5612" t="s">
        <v>15544</v>
      </c>
      <c r="M5612" t="s">
        <v>15545</v>
      </c>
      <c r="N5612" s="26">
        <v>0.175277777</v>
      </c>
      <c r="O5612">
        <v>1</v>
      </c>
      <c r="P5612">
        <v>2038</v>
      </c>
      <c r="Q5612">
        <v>0</v>
      </c>
      <c r="R5612">
        <v>3</v>
      </c>
      <c r="S5612">
        <v>0</v>
      </c>
      <c r="T5612">
        <v>100</v>
      </c>
      <c r="U5612">
        <v>1</v>
      </c>
      <c r="V5612">
        <v>0</v>
      </c>
      <c r="W5612" s="26">
        <v>5.1494995751111106E-2</v>
      </c>
      <c r="X5612" s="26">
        <v>86.035658734393593</v>
      </c>
      <c r="Y5612" s="26">
        <v>0</v>
      </c>
      <c r="Z5612" s="26">
        <v>0.13897794124551321</v>
      </c>
      <c r="AA5612" s="26">
        <v>0</v>
      </c>
      <c r="AB5612" s="26">
        <v>17.722689589224313</v>
      </c>
      <c r="AC5612" s="26">
        <v>12.26823146332889</v>
      </c>
      <c r="AD5612" s="26">
        <v>0</v>
      </c>
      <c r="AE5612" s="26">
        <v>116.21705272394343</v>
      </c>
    </row>
    <row r="5613" spans="1:31" x14ac:dyDescent="0.3">
      <c r="A5613">
        <v>2773773</v>
      </c>
      <c r="B5613">
        <v>1</v>
      </c>
      <c r="C5613" t="s">
        <v>80</v>
      </c>
      <c r="D5613" t="s">
        <v>110</v>
      </c>
      <c r="E5613" t="s">
        <v>157</v>
      </c>
      <c r="F5613" t="s">
        <v>15546</v>
      </c>
      <c r="G5613" t="s">
        <v>628</v>
      </c>
      <c r="H5613" t="s">
        <v>149</v>
      </c>
      <c r="I5613" t="s">
        <v>136</v>
      </c>
      <c r="J5613" t="s">
        <v>137</v>
      </c>
      <c r="K5613" t="s">
        <v>187</v>
      </c>
      <c r="L5613" t="s">
        <v>15547</v>
      </c>
      <c r="M5613" t="s">
        <v>15548</v>
      </c>
      <c r="N5613" s="26">
        <v>7.0844444439999998</v>
      </c>
      <c r="O5613">
        <v>0</v>
      </c>
      <c r="P5613">
        <v>2350</v>
      </c>
      <c r="Q5613">
        <v>0</v>
      </c>
      <c r="R5613">
        <v>0</v>
      </c>
      <c r="S5613">
        <v>1</v>
      </c>
      <c r="T5613">
        <v>109</v>
      </c>
      <c r="U5613">
        <v>0</v>
      </c>
      <c r="V5613">
        <v>1</v>
      </c>
      <c r="W5613" s="26">
        <v>0</v>
      </c>
      <c r="X5613" s="26">
        <v>5382.6513178614432</v>
      </c>
      <c r="Y5613" s="26">
        <v>0</v>
      </c>
      <c r="Z5613" s="26">
        <v>0</v>
      </c>
      <c r="AA5613" s="26">
        <v>255.87920607672874</v>
      </c>
      <c r="AB5613" s="26">
        <v>988.75301441826593</v>
      </c>
      <c r="AC5613" s="26">
        <v>0</v>
      </c>
      <c r="AD5613" s="26">
        <v>84.72970820552834</v>
      </c>
      <c r="AE5613" s="26">
        <v>6712.0132465619663</v>
      </c>
    </row>
    <row r="5614" spans="1:31" x14ac:dyDescent="0.3">
      <c r="A5614">
        <v>2773713</v>
      </c>
      <c r="B5614">
        <v>1</v>
      </c>
      <c r="C5614" t="s">
        <v>81</v>
      </c>
      <c r="D5614" t="s">
        <v>122</v>
      </c>
      <c r="E5614" t="s">
        <v>146</v>
      </c>
      <c r="F5614" t="s">
        <v>5521</v>
      </c>
      <c r="G5614" t="s">
        <v>148</v>
      </c>
      <c r="H5614" t="s">
        <v>149</v>
      </c>
      <c r="I5614" t="s">
        <v>136</v>
      </c>
      <c r="J5614" t="s">
        <v>137</v>
      </c>
      <c r="K5614" t="s">
        <v>138</v>
      </c>
      <c r="L5614" t="s">
        <v>15549</v>
      </c>
      <c r="M5614" t="s">
        <v>15550</v>
      </c>
      <c r="N5614" s="26">
        <v>1.868333333</v>
      </c>
      <c r="O5614">
        <v>0</v>
      </c>
      <c r="P5614">
        <v>298</v>
      </c>
      <c r="Q5614">
        <v>0</v>
      </c>
      <c r="R5614">
        <v>1</v>
      </c>
      <c r="S5614">
        <v>2</v>
      </c>
      <c r="T5614">
        <v>12</v>
      </c>
      <c r="U5614">
        <v>0</v>
      </c>
      <c r="V5614">
        <v>0</v>
      </c>
      <c r="W5614" s="26">
        <v>0</v>
      </c>
      <c r="X5614" s="26">
        <v>65.879322933303598</v>
      </c>
      <c r="Y5614" s="26">
        <v>0</v>
      </c>
      <c r="Z5614" s="26">
        <v>0.17164018935437397</v>
      </c>
      <c r="AA5614" s="26">
        <v>6.1556094165357367</v>
      </c>
      <c r="AB5614" s="26">
        <v>19.86027895564855</v>
      </c>
      <c r="AC5614" s="26">
        <v>0</v>
      </c>
      <c r="AD5614" s="26">
        <v>0</v>
      </c>
      <c r="AE5614" s="26">
        <v>92.066851494842268</v>
      </c>
    </row>
    <row r="5615" spans="1:31" x14ac:dyDescent="0.3">
      <c r="A5615">
        <v>2774268</v>
      </c>
      <c r="B5615">
        <v>1</v>
      </c>
      <c r="C5615" t="s">
        <v>81</v>
      </c>
      <c r="D5615" t="s">
        <v>113</v>
      </c>
      <c r="E5615" t="s">
        <v>141</v>
      </c>
      <c r="F5615" t="s">
        <v>15551</v>
      </c>
      <c r="G5615" t="s">
        <v>458</v>
      </c>
      <c r="H5615" t="s">
        <v>135</v>
      </c>
      <c r="I5615" t="s">
        <v>136</v>
      </c>
      <c r="J5615" t="s">
        <v>137</v>
      </c>
      <c r="K5615" t="s">
        <v>138</v>
      </c>
      <c r="L5615" t="s">
        <v>15552</v>
      </c>
      <c r="M5615" t="s">
        <v>15553</v>
      </c>
      <c r="N5615" s="26">
        <v>3.6091666660000001</v>
      </c>
      <c r="O5615">
        <v>0</v>
      </c>
      <c r="P5615">
        <v>38</v>
      </c>
      <c r="Q5615">
        <v>0</v>
      </c>
      <c r="R5615">
        <v>22</v>
      </c>
      <c r="S5615">
        <v>0</v>
      </c>
      <c r="T5615">
        <v>1</v>
      </c>
      <c r="U5615">
        <v>0</v>
      </c>
      <c r="V5615">
        <v>0</v>
      </c>
      <c r="W5615" s="26">
        <v>0</v>
      </c>
      <c r="X5615" s="26">
        <v>11.523172013978787</v>
      </c>
      <c r="Y5615" s="26">
        <v>0</v>
      </c>
      <c r="Z5615" s="26">
        <v>3.2847730997223699</v>
      </c>
      <c r="AA5615" s="26">
        <v>0</v>
      </c>
      <c r="AB5615" s="26">
        <v>0.33759163926505026</v>
      </c>
      <c r="AC5615" s="26">
        <v>0</v>
      </c>
      <c r="AD5615" s="26">
        <v>0</v>
      </c>
      <c r="AE5615" s="26">
        <v>15.145536752966207</v>
      </c>
    </row>
    <row r="5616" spans="1:31" x14ac:dyDescent="0.3">
      <c r="A5616">
        <v>2774606</v>
      </c>
      <c r="B5616">
        <v>1</v>
      </c>
      <c r="C5616" t="s">
        <v>80</v>
      </c>
      <c r="D5616" t="s">
        <v>104</v>
      </c>
      <c r="E5616" t="s">
        <v>157</v>
      </c>
      <c r="F5616" t="s">
        <v>7138</v>
      </c>
      <c r="G5616" t="s">
        <v>159</v>
      </c>
      <c r="H5616" t="s">
        <v>149</v>
      </c>
      <c r="I5616" t="s">
        <v>136</v>
      </c>
      <c r="J5616" t="s">
        <v>137</v>
      </c>
      <c r="K5616" t="s">
        <v>138</v>
      </c>
      <c r="L5616" t="s">
        <v>15554</v>
      </c>
      <c r="M5616" t="s">
        <v>15555</v>
      </c>
      <c r="N5616" s="26">
        <v>3.2713888880000002</v>
      </c>
      <c r="O5616">
        <v>37</v>
      </c>
      <c r="P5616">
        <v>1640</v>
      </c>
      <c r="Q5616">
        <v>117</v>
      </c>
      <c r="R5616">
        <v>160</v>
      </c>
      <c r="S5616">
        <v>40</v>
      </c>
      <c r="T5616">
        <v>196</v>
      </c>
      <c r="U5616">
        <v>2</v>
      </c>
      <c r="V5616">
        <v>1</v>
      </c>
      <c r="W5616" s="26">
        <v>129.84469596630916</v>
      </c>
      <c r="X5616" s="26">
        <v>1192.3888059830929</v>
      </c>
      <c r="Y5616" s="26">
        <v>218.72454757813045</v>
      </c>
      <c r="Z5616" s="26">
        <v>13.442472556605049</v>
      </c>
      <c r="AA5616" s="26">
        <v>603.46166874953451</v>
      </c>
      <c r="AB5616" s="26">
        <v>230.59336679467023</v>
      </c>
      <c r="AC5616" s="26">
        <v>5.4528129461717834</v>
      </c>
      <c r="AD5616" s="26">
        <v>4.4991978927588718</v>
      </c>
      <c r="AE5616" s="26">
        <v>2398.407568467273</v>
      </c>
    </row>
    <row r="5617" spans="1:31" x14ac:dyDescent="0.3">
      <c r="A5617">
        <v>2774314</v>
      </c>
      <c r="B5617">
        <v>1</v>
      </c>
      <c r="C5617" t="s">
        <v>80</v>
      </c>
      <c r="D5617" t="s">
        <v>110</v>
      </c>
      <c r="E5617" t="s">
        <v>132</v>
      </c>
      <c r="F5617" t="s">
        <v>15556</v>
      </c>
      <c r="G5617" t="s">
        <v>197</v>
      </c>
      <c r="H5617" t="s">
        <v>135</v>
      </c>
      <c r="I5617" t="s">
        <v>136</v>
      </c>
      <c r="J5617" t="s">
        <v>137</v>
      </c>
      <c r="K5617" t="s">
        <v>138</v>
      </c>
      <c r="L5617" t="s">
        <v>15557</v>
      </c>
      <c r="M5617" t="s">
        <v>15558</v>
      </c>
      <c r="N5617" s="26">
        <v>2.8180555549999999</v>
      </c>
      <c r="O5617">
        <v>0</v>
      </c>
      <c r="P5617">
        <v>2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 s="26">
        <v>0</v>
      </c>
      <c r="X5617" s="26">
        <v>1.6876743863226134</v>
      </c>
      <c r="Y5617" s="26">
        <v>0</v>
      </c>
      <c r="Z5617" s="26">
        <v>0</v>
      </c>
      <c r="AA5617" s="26">
        <v>0</v>
      </c>
      <c r="AB5617" s="26">
        <v>0</v>
      </c>
      <c r="AC5617" s="26">
        <v>0</v>
      </c>
      <c r="AD5617" s="26">
        <v>0</v>
      </c>
      <c r="AE5617" s="26">
        <v>1.6876743863226134</v>
      </c>
    </row>
    <row r="5618" spans="1:31" x14ac:dyDescent="0.3">
      <c r="A5618">
        <v>2774460</v>
      </c>
      <c r="B5618">
        <v>1</v>
      </c>
      <c r="C5618" t="s">
        <v>81</v>
      </c>
      <c r="D5618" t="s">
        <v>127</v>
      </c>
      <c r="E5618" t="s">
        <v>152</v>
      </c>
      <c r="F5618" t="s">
        <v>11542</v>
      </c>
      <c r="G5618" t="s">
        <v>159</v>
      </c>
      <c r="H5618" t="s">
        <v>149</v>
      </c>
      <c r="I5618" t="s">
        <v>136</v>
      </c>
      <c r="J5618" t="s">
        <v>137</v>
      </c>
      <c r="K5618" t="s">
        <v>138</v>
      </c>
      <c r="L5618" t="s">
        <v>15559</v>
      </c>
      <c r="M5618" t="s">
        <v>15560</v>
      </c>
      <c r="N5618" s="26">
        <v>1.409444444</v>
      </c>
      <c r="O5618">
        <v>4</v>
      </c>
      <c r="P5618">
        <v>144</v>
      </c>
      <c r="Q5618">
        <v>42</v>
      </c>
      <c r="R5618">
        <v>25</v>
      </c>
      <c r="S5618">
        <v>5</v>
      </c>
      <c r="T5618">
        <v>17</v>
      </c>
      <c r="U5618">
        <v>0</v>
      </c>
      <c r="V5618">
        <v>0</v>
      </c>
      <c r="W5618" s="26">
        <v>2.032196114508952</v>
      </c>
      <c r="X5618" s="26">
        <v>34.056865315927951</v>
      </c>
      <c r="Y5618" s="26">
        <v>151.56137584827098</v>
      </c>
      <c r="Z5618" s="26">
        <v>3.212850120260331</v>
      </c>
      <c r="AA5618" s="26">
        <v>4.2123293059278005E-2</v>
      </c>
      <c r="AB5618" s="26">
        <v>7.5548146924785797</v>
      </c>
      <c r="AC5618" s="26">
        <v>0</v>
      </c>
      <c r="AD5618" s="26">
        <v>0</v>
      </c>
      <c r="AE5618" s="26">
        <v>198.46022538450609</v>
      </c>
    </row>
    <row r="5619" spans="1:31" x14ac:dyDescent="0.3">
      <c r="A5619">
        <v>2773873</v>
      </c>
      <c r="B5619">
        <v>1</v>
      </c>
      <c r="C5619" t="s">
        <v>80</v>
      </c>
      <c r="D5619" t="s">
        <v>110</v>
      </c>
      <c r="E5619" t="s">
        <v>132</v>
      </c>
      <c r="F5619" t="s">
        <v>10537</v>
      </c>
      <c r="G5619" t="s">
        <v>134</v>
      </c>
      <c r="H5619" t="s">
        <v>135</v>
      </c>
      <c r="I5619" t="s">
        <v>136</v>
      </c>
      <c r="J5619" t="s">
        <v>137</v>
      </c>
      <c r="K5619" t="s">
        <v>138</v>
      </c>
      <c r="L5619" t="s">
        <v>15561</v>
      </c>
      <c r="M5619" t="s">
        <v>15562</v>
      </c>
      <c r="N5619" s="26">
        <v>3.9275000000000002</v>
      </c>
      <c r="O5619">
        <v>0</v>
      </c>
      <c r="P5619">
        <v>25</v>
      </c>
      <c r="Q5619">
        <v>0</v>
      </c>
      <c r="R5619">
        <v>0</v>
      </c>
      <c r="S5619">
        <v>0</v>
      </c>
      <c r="T5619">
        <v>2</v>
      </c>
      <c r="U5619">
        <v>0</v>
      </c>
      <c r="V5619">
        <v>0</v>
      </c>
      <c r="W5619" s="26">
        <v>0</v>
      </c>
      <c r="X5619" s="26">
        <v>23.165909834107907</v>
      </c>
      <c r="Y5619" s="26">
        <v>0</v>
      </c>
      <c r="Z5619" s="26">
        <v>0</v>
      </c>
      <c r="AA5619" s="26">
        <v>0</v>
      </c>
      <c r="AB5619" s="26">
        <v>6.9025374906173287</v>
      </c>
      <c r="AC5619" s="26">
        <v>0</v>
      </c>
      <c r="AD5619" s="26">
        <v>0</v>
      </c>
      <c r="AE5619" s="26">
        <v>30.068447324725234</v>
      </c>
    </row>
    <row r="5620" spans="1:31" x14ac:dyDescent="0.3">
      <c r="A5620">
        <v>2774563</v>
      </c>
      <c r="B5620">
        <v>1</v>
      </c>
      <c r="C5620" t="s">
        <v>80</v>
      </c>
      <c r="D5620" t="s">
        <v>105</v>
      </c>
      <c r="E5620" t="s">
        <v>157</v>
      </c>
      <c r="F5620" t="s">
        <v>7496</v>
      </c>
      <c r="G5620" t="s">
        <v>248</v>
      </c>
      <c r="H5620" t="s">
        <v>149</v>
      </c>
      <c r="I5620" t="s">
        <v>136</v>
      </c>
      <c r="J5620" t="s">
        <v>137</v>
      </c>
      <c r="K5620" t="s">
        <v>138</v>
      </c>
      <c r="L5620" t="s">
        <v>15563</v>
      </c>
      <c r="M5620" t="s">
        <v>15564</v>
      </c>
      <c r="N5620" s="26">
        <v>1.5319444440000001</v>
      </c>
      <c r="O5620">
        <v>2</v>
      </c>
      <c r="P5620">
        <v>314</v>
      </c>
      <c r="Q5620">
        <v>2</v>
      </c>
      <c r="R5620">
        <v>20</v>
      </c>
      <c r="S5620">
        <v>17</v>
      </c>
      <c r="T5620">
        <v>68</v>
      </c>
      <c r="U5620">
        <v>2</v>
      </c>
      <c r="V5620">
        <v>0</v>
      </c>
      <c r="W5620" s="26">
        <v>1.3827711964418583</v>
      </c>
      <c r="X5620" s="26">
        <v>113.13040502984802</v>
      </c>
      <c r="Y5620" s="26">
        <v>1.2695627312909146</v>
      </c>
      <c r="Z5620" s="26">
        <v>4.6724111212979196</v>
      </c>
      <c r="AA5620" s="26">
        <v>90.235987247209749</v>
      </c>
      <c r="AB5620" s="26">
        <v>63.621374817582051</v>
      </c>
      <c r="AC5620" s="26">
        <v>50.089172736182249</v>
      </c>
      <c r="AD5620" s="26">
        <v>0</v>
      </c>
      <c r="AE5620" s="26">
        <v>324.40168487985278</v>
      </c>
    </row>
    <row r="5621" spans="1:31" x14ac:dyDescent="0.3">
      <c r="A5621">
        <v>2774540</v>
      </c>
      <c r="B5621">
        <v>1</v>
      </c>
      <c r="C5621" t="s">
        <v>81</v>
      </c>
      <c r="D5621" t="s">
        <v>127</v>
      </c>
      <c r="E5621" t="s">
        <v>152</v>
      </c>
      <c r="F5621" t="s">
        <v>3538</v>
      </c>
      <c r="G5621" t="s">
        <v>159</v>
      </c>
      <c r="H5621" t="s">
        <v>149</v>
      </c>
      <c r="I5621" t="s">
        <v>136</v>
      </c>
      <c r="J5621" t="s">
        <v>137</v>
      </c>
      <c r="K5621" t="s">
        <v>138</v>
      </c>
      <c r="L5621" t="s">
        <v>15565</v>
      </c>
      <c r="M5621" t="s">
        <v>15566</v>
      </c>
      <c r="N5621" s="26">
        <v>7.4444443999999999E-2</v>
      </c>
      <c r="O5621">
        <v>9</v>
      </c>
      <c r="P5621">
        <v>1529</v>
      </c>
      <c r="Q5621">
        <v>44</v>
      </c>
      <c r="R5621">
        <v>89</v>
      </c>
      <c r="S5621">
        <v>6</v>
      </c>
      <c r="T5621">
        <v>133</v>
      </c>
      <c r="U5621">
        <v>1</v>
      </c>
      <c r="V5621">
        <v>0</v>
      </c>
      <c r="W5621" s="26">
        <v>0.18003893008697333</v>
      </c>
      <c r="X5621" s="26">
        <v>15.014962774970668</v>
      </c>
      <c r="Y5621" s="26">
        <v>1.5879147570539134</v>
      </c>
      <c r="Z5621" s="26">
        <v>0.92609639186657322</v>
      </c>
      <c r="AA5621" s="26">
        <v>1.9223778933885582</v>
      </c>
      <c r="AB5621" s="26">
        <v>2.9395493865838476</v>
      </c>
      <c r="AC5621" s="26">
        <v>1.4110199226861908</v>
      </c>
      <c r="AD5621" s="26">
        <v>0</v>
      </c>
      <c r="AE5621" s="26">
        <v>23.981960056636723</v>
      </c>
    </row>
    <row r="5622" spans="1:31" x14ac:dyDescent="0.3">
      <c r="A5622">
        <v>2773544</v>
      </c>
      <c r="B5622">
        <v>1</v>
      </c>
      <c r="C5622" t="s">
        <v>81</v>
      </c>
      <c r="D5622" t="s">
        <v>118</v>
      </c>
      <c r="E5622" t="s">
        <v>170</v>
      </c>
      <c r="F5622" t="s">
        <v>15567</v>
      </c>
      <c r="G5622" t="s">
        <v>143</v>
      </c>
      <c r="H5622" t="s">
        <v>135</v>
      </c>
      <c r="I5622" t="s">
        <v>136</v>
      </c>
      <c r="J5622" t="s">
        <v>137</v>
      </c>
      <c r="K5622" t="s">
        <v>138</v>
      </c>
      <c r="L5622" t="s">
        <v>15568</v>
      </c>
      <c r="M5622" t="s">
        <v>15569</v>
      </c>
      <c r="N5622" s="26">
        <v>0.53055555499999996</v>
      </c>
      <c r="O5622">
        <v>0</v>
      </c>
      <c r="P5622">
        <v>0</v>
      </c>
      <c r="Q5622">
        <v>0</v>
      </c>
      <c r="R5622">
        <v>4</v>
      </c>
      <c r="S5622">
        <v>0</v>
      </c>
      <c r="T5622">
        <v>0</v>
      </c>
      <c r="U5622">
        <v>0</v>
      </c>
      <c r="V5622">
        <v>0</v>
      </c>
      <c r="W5622" s="26">
        <v>0</v>
      </c>
      <c r="X5622" s="26">
        <v>0</v>
      </c>
      <c r="Y5622" s="26">
        <v>0</v>
      </c>
      <c r="Z5622" s="26">
        <v>0.30050370408715421</v>
      </c>
      <c r="AA5622" s="26">
        <v>0</v>
      </c>
      <c r="AB5622" s="26">
        <v>0</v>
      </c>
      <c r="AC5622" s="26">
        <v>0</v>
      </c>
      <c r="AD5622" s="26">
        <v>0</v>
      </c>
      <c r="AE5622" s="26">
        <v>0.30050370408715421</v>
      </c>
    </row>
    <row r="5623" spans="1:31" x14ac:dyDescent="0.3">
      <c r="A5623">
        <v>2773856</v>
      </c>
      <c r="B5623">
        <v>1</v>
      </c>
      <c r="C5623" t="s">
        <v>81</v>
      </c>
      <c r="D5623" t="s">
        <v>113</v>
      </c>
      <c r="E5623" t="s">
        <v>146</v>
      </c>
      <c r="F5623" t="s">
        <v>15570</v>
      </c>
      <c r="G5623" t="s">
        <v>159</v>
      </c>
      <c r="H5623" t="s">
        <v>149</v>
      </c>
      <c r="I5623" t="s">
        <v>136</v>
      </c>
      <c r="J5623" t="s">
        <v>137</v>
      </c>
      <c r="K5623" t="s">
        <v>138</v>
      </c>
      <c r="L5623" t="s">
        <v>15571</v>
      </c>
      <c r="M5623" t="s">
        <v>15572</v>
      </c>
      <c r="N5623" s="26">
        <v>1.363888888</v>
      </c>
      <c r="O5623">
        <v>0</v>
      </c>
      <c r="P5623">
        <v>395</v>
      </c>
      <c r="Q5623">
        <v>0</v>
      </c>
      <c r="R5623">
        <v>9</v>
      </c>
      <c r="S5623">
        <v>0</v>
      </c>
      <c r="T5623">
        <v>26</v>
      </c>
      <c r="U5623">
        <v>0</v>
      </c>
      <c r="V5623">
        <v>0</v>
      </c>
      <c r="W5623" s="26">
        <v>0</v>
      </c>
      <c r="X5623" s="26">
        <v>97.346669968714281</v>
      </c>
      <c r="Y5623" s="26">
        <v>0</v>
      </c>
      <c r="Z5623" s="26">
        <v>0.21145466796478984</v>
      </c>
      <c r="AA5623" s="26">
        <v>0</v>
      </c>
      <c r="AB5623" s="26">
        <v>22.13296826945745</v>
      </c>
      <c r="AC5623" s="26">
        <v>0</v>
      </c>
      <c r="AD5623" s="26">
        <v>0</v>
      </c>
      <c r="AE5623" s="26">
        <v>119.69109290613652</v>
      </c>
    </row>
    <row r="5624" spans="1:31" x14ac:dyDescent="0.3">
      <c r="A5624">
        <v>2774248</v>
      </c>
      <c r="B5624">
        <v>1</v>
      </c>
      <c r="C5624" t="s">
        <v>81</v>
      </c>
      <c r="D5624" t="s">
        <v>122</v>
      </c>
      <c r="E5624" t="s">
        <v>141</v>
      </c>
      <c r="F5624" t="s">
        <v>15301</v>
      </c>
      <c r="G5624" t="s">
        <v>344</v>
      </c>
      <c r="H5624" t="s">
        <v>135</v>
      </c>
      <c r="I5624" t="s">
        <v>136</v>
      </c>
      <c r="J5624" t="s">
        <v>137</v>
      </c>
      <c r="K5624" t="s">
        <v>138</v>
      </c>
      <c r="L5624" t="s">
        <v>15573</v>
      </c>
      <c r="M5624" t="s">
        <v>15574</v>
      </c>
      <c r="N5624" s="26">
        <v>3.3508333330000002</v>
      </c>
      <c r="O5624">
        <v>0</v>
      </c>
      <c r="P5624">
        <v>15</v>
      </c>
      <c r="Q5624">
        <v>0</v>
      </c>
      <c r="R5624">
        <v>12</v>
      </c>
      <c r="S5624">
        <v>0</v>
      </c>
      <c r="T5624">
        <v>11</v>
      </c>
      <c r="U5624">
        <v>0</v>
      </c>
      <c r="V5624">
        <v>0</v>
      </c>
      <c r="W5624" s="26">
        <v>0</v>
      </c>
      <c r="X5624" s="26">
        <v>6.9183222392949535</v>
      </c>
      <c r="Y5624" s="26">
        <v>0</v>
      </c>
      <c r="Z5624" s="26">
        <v>5.1960165565662466</v>
      </c>
      <c r="AA5624" s="26">
        <v>0</v>
      </c>
      <c r="AB5624" s="26">
        <v>47.61730335600469</v>
      </c>
      <c r="AC5624" s="26">
        <v>0</v>
      </c>
      <c r="AD5624" s="26">
        <v>0</v>
      </c>
      <c r="AE5624" s="26">
        <v>59.731642151865891</v>
      </c>
    </row>
    <row r="5625" spans="1:31" x14ac:dyDescent="0.3">
      <c r="A5625">
        <v>2773644</v>
      </c>
      <c r="B5625">
        <v>1</v>
      </c>
      <c r="C5625" t="s">
        <v>80</v>
      </c>
      <c r="D5625" t="s">
        <v>82</v>
      </c>
      <c r="E5625" t="s">
        <v>170</v>
      </c>
      <c r="F5625" t="s">
        <v>15575</v>
      </c>
      <c r="G5625" t="s">
        <v>287</v>
      </c>
      <c r="H5625" t="s">
        <v>135</v>
      </c>
      <c r="I5625" t="s">
        <v>136</v>
      </c>
      <c r="J5625" t="s">
        <v>3</v>
      </c>
      <c r="K5625" t="s">
        <v>138</v>
      </c>
      <c r="L5625" t="s">
        <v>15576</v>
      </c>
      <c r="M5625" t="s">
        <v>15317</v>
      </c>
      <c r="N5625" s="26">
        <v>0.832777777</v>
      </c>
      <c r="O5625">
        <v>0</v>
      </c>
      <c r="P5625">
        <v>143</v>
      </c>
      <c r="Q5625">
        <v>0</v>
      </c>
      <c r="R5625">
        <v>0</v>
      </c>
      <c r="S5625">
        <v>0</v>
      </c>
      <c r="T5625">
        <v>7</v>
      </c>
      <c r="U5625">
        <v>0</v>
      </c>
      <c r="V5625">
        <v>0</v>
      </c>
      <c r="W5625" s="26">
        <v>0</v>
      </c>
      <c r="X5625" s="26">
        <v>34.624013355141912</v>
      </c>
      <c r="Y5625" s="26">
        <v>0</v>
      </c>
      <c r="Z5625" s="26">
        <v>0</v>
      </c>
      <c r="AA5625" s="26">
        <v>0</v>
      </c>
      <c r="AB5625" s="26">
        <v>2.558853027992066</v>
      </c>
      <c r="AC5625" s="26">
        <v>0</v>
      </c>
      <c r="AD5625" s="26">
        <v>0</v>
      </c>
      <c r="AE5625" s="26">
        <v>37.182866383133977</v>
      </c>
    </row>
    <row r="5626" spans="1:31" x14ac:dyDescent="0.3">
      <c r="A5626">
        <v>2774191</v>
      </c>
      <c r="B5626">
        <v>1</v>
      </c>
      <c r="C5626" t="s">
        <v>81</v>
      </c>
      <c r="D5626" t="s">
        <v>122</v>
      </c>
      <c r="E5626" t="s">
        <v>146</v>
      </c>
      <c r="F5626" t="s">
        <v>15577</v>
      </c>
      <c r="G5626" t="s">
        <v>159</v>
      </c>
      <c r="H5626" t="s">
        <v>149</v>
      </c>
      <c r="I5626" t="s">
        <v>566</v>
      </c>
      <c r="J5626" t="s">
        <v>137</v>
      </c>
      <c r="K5626" t="s">
        <v>138</v>
      </c>
      <c r="L5626" t="s">
        <v>15578</v>
      </c>
      <c r="M5626" t="s">
        <v>15579</v>
      </c>
      <c r="N5626" s="26">
        <v>8.3333330000000001E-3</v>
      </c>
      <c r="O5626">
        <v>0</v>
      </c>
      <c r="P5626">
        <v>321</v>
      </c>
      <c r="Q5626">
        <v>0</v>
      </c>
      <c r="R5626">
        <v>0</v>
      </c>
      <c r="S5626">
        <v>0</v>
      </c>
      <c r="T5626">
        <v>12</v>
      </c>
      <c r="U5626">
        <v>0</v>
      </c>
      <c r="V5626">
        <v>0</v>
      </c>
      <c r="W5626" s="26">
        <v>0</v>
      </c>
      <c r="X5626" s="26">
        <v>0.6394736085342605</v>
      </c>
      <c r="Y5626" s="26">
        <v>0</v>
      </c>
      <c r="Z5626" s="26">
        <v>0</v>
      </c>
      <c r="AA5626" s="26">
        <v>0</v>
      </c>
      <c r="AB5626" s="26">
        <v>3.7157048518339168E-2</v>
      </c>
      <c r="AC5626" s="26">
        <v>0</v>
      </c>
      <c r="AD5626" s="26">
        <v>0</v>
      </c>
      <c r="AE5626" s="26">
        <v>0.67663065705259962</v>
      </c>
    </row>
    <row r="5627" spans="1:31" x14ac:dyDescent="0.3">
      <c r="A5627">
        <v>2774583</v>
      </c>
      <c r="B5627">
        <v>1</v>
      </c>
      <c r="C5627" t="s">
        <v>80</v>
      </c>
      <c r="D5627" t="s">
        <v>91</v>
      </c>
      <c r="E5627" t="s">
        <v>175</v>
      </c>
      <c r="F5627" t="s">
        <v>15580</v>
      </c>
      <c r="G5627" t="s">
        <v>143</v>
      </c>
      <c r="H5627" t="s">
        <v>149</v>
      </c>
      <c r="I5627" t="s">
        <v>566</v>
      </c>
      <c r="J5627" t="s">
        <v>137</v>
      </c>
      <c r="K5627" t="s">
        <v>138</v>
      </c>
      <c r="L5627" t="s">
        <v>15581</v>
      </c>
      <c r="M5627" t="s">
        <v>15582</v>
      </c>
      <c r="N5627" s="26">
        <v>3.3888887999999999E-2</v>
      </c>
      <c r="O5627">
        <v>22</v>
      </c>
      <c r="P5627">
        <v>7843</v>
      </c>
      <c r="Q5627">
        <v>86</v>
      </c>
      <c r="R5627">
        <v>386</v>
      </c>
      <c r="S5627">
        <v>69</v>
      </c>
      <c r="T5627">
        <v>767</v>
      </c>
      <c r="U5627">
        <v>5</v>
      </c>
      <c r="V5627">
        <v>0</v>
      </c>
      <c r="W5627" s="26">
        <v>1.752877910167177</v>
      </c>
      <c r="X5627" s="26">
        <v>64.380307410880192</v>
      </c>
      <c r="Y5627" s="26">
        <v>1.0434003902420617</v>
      </c>
      <c r="Z5627" s="26">
        <v>1.4085662309937927</v>
      </c>
      <c r="AA5627" s="26">
        <v>43.816193475225383</v>
      </c>
      <c r="AB5627" s="26">
        <v>19.523690594197316</v>
      </c>
      <c r="AC5627" s="26">
        <v>3.5648341415420255</v>
      </c>
      <c r="AD5627" s="26">
        <v>0</v>
      </c>
      <c r="AE5627" s="26">
        <v>135.48987015324795</v>
      </c>
    </row>
    <row r="5628" spans="1:31" x14ac:dyDescent="0.3">
      <c r="A5628">
        <v>2774194</v>
      </c>
      <c r="B5628">
        <v>1</v>
      </c>
      <c r="C5628" t="s">
        <v>81</v>
      </c>
      <c r="D5628" t="s">
        <v>126</v>
      </c>
      <c r="E5628" t="s">
        <v>152</v>
      </c>
      <c r="F5628" t="s">
        <v>4768</v>
      </c>
      <c r="G5628" t="s">
        <v>143</v>
      </c>
      <c r="H5628" t="s">
        <v>149</v>
      </c>
      <c r="I5628" t="s">
        <v>136</v>
      </c>
      <c r="J5628" t="s">
        <v>137</v>
      </c>
      <c r="K5628" t="s">
        <v>138</v>
      </c>
      <c r="L5628" t="s">
        <v>15583</v>
      </c>
      <c r="M5628" t="s">
        <v>15584</v>
      </c>
      <c r="N5628" s="26">
        <v>0.29499999999999998</v>
      </c>
      <c r="O5628">
        <v>7</v>
      </c>
      <c r="P5628">
        <v>922</v>
      </c>
      <c r="Q5628">
        <v>51</v>
      </c>
      <c r="R5628">
        <v>131</v>
      </c>
      <c r="S5628">
        <v>3</v>
      </c>
      <c r="T5628">
        <v>57</v>
      </c>
      <c r="U5628">
        <v>1</v>
      </c>
      <c r="V5628">
        <v>0</v>
      </c>
      <c r="W5628" s="26">
        <v>0.59728213928055551</v>
      </c>
      <c r="X5628" s="26">
        <v>25.086732249822848</v>
      </c>
      <c r="Y5628" s="26">
        <v>9.5459460003145225</v>
      </c>
      <c r="Z5628" s="26">
        <v>2.4407971509306079</v>
      </c>
      <c r="AA5628" s="26">
        <v>2.3456432061397923</v>
      </c>
      <c r="AB5628" s="26">
        <v>4.7037903116803568</v>
      </c>
      <c r="AC5628" s="26">
        <v>25.629206192244446</v>
      </c>
      <c r="AD5628" s="26">
        <v>0</v>
      </c>
      <c r="AE5628" s="26">
        <v>70.349397250413119</v>
      </c>
    </row>
    <row r="5629" spans="1:31" x14ac:dyDescent="0.3">
      <c r="A5629">
        <v>2774549</v>
      </c>
      <c r="B5629">
        <v>1</v>
      </c>
      <c r="C5629" t="s">
        <v>80</v>
      </c>
      <c r="D5629" t="s">
        <v>105</v>
      </c>
      <c r="E5629" t="s">
        <v>157</v>
      </c>
      <c r="F5629" t="s">
        <v>15585</v>
      </c>
      <c r="G5629" t="s">
        <v>159</v>
      </c>
      <c r="H5629" t="s">
        <v>149</v>
      </c>
      <c r="I5629" t="s">
        <v>136</v>
      </c>
      <c r="J5629" t="s">
        <v>137</v>
      </c>
      <c r="K5629" t="s">
        <v>138</v>
      </c>
      <c r="L5629" t="s">
        <v>15586</v>
      </c>
      <c r="M5629" t="s">
        <v>15587</v>
      </c>
      <c r="N5629" s="26">
        <v>0.30305555499999998</v>
      </c>
      <c r="O5629">
        <v>0</v>
      </c>
      <c r="P5629">
        <v>1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 s="26">
        <v>0</v>
      </c>
      <c r="X5629" s="26">
        <v>6.1786894773100294E-3</v>
      </c>
      <c r="Y5629" s="26">
        <v>0</v>
      </c>
      <c r="Z5629" s="26">
        <v>0</v>
      </c>
      <c r="AA5629" s="26">
        <v>0</v>
      </c>
      <c r="AB5629" s="26">
        <v>0</v>
      </c>
      <c r="AC5629" s="26">
        <v>0</v>
      </c>
      <c r="AD5629" s="26">
        <v>0</v>
      </c>
      <c r="AE5629" s="26">
        <v>6.1786894773100294E-3</v>
      </c>
    </row>
    <row r="5630" spans="1:31" x14ac:dyDescent="0.3">
      <c r="A5630">
        <v>2774595</v>
      </c>
      <c r="B5630">
        <v>1</v>
      </c>
      <c r="C5630" t="s">
        <v>80</v>
      </c>
      <c r="D5630" t="s">
        <v>83</v>
      </c>
      <c r="E5630" t="s">
        <v>152</v>
      </c>
      <c r="F5630" t="s">
        <v>15588</v>
      </c>
      <c r="G5630" t="s">
        <v>159</v>
      </c>
      <c r="H5630" t="s">
        <v>149</v>
      </c>
      <c r="I5630" t="s">
        <v>136</v>
      </c>
      <c r="J5630" t="s">
        <v>137</v>
      </c>
      <c r="K5630" t="s">
        <v>138</v>
      </c>
      <c r="L5630" t="s">
        <v>15589</v>
      </c>
      <c r="M5630" t="s">
        <v>15590</v>
      </c>
      <c r="N5630" s="26">
        <v>0.108611111</v>
      </c>
      <c r="O5630">
        <v>9</v>
      </c>
      <c r="P5630">
        <v>579</v>
      </c>
      <c r="Q5630">
        <v>9</v>
      </c>
      <c r="R5630">
        <v>36</v>
      </c>
      <c r="S5630">
        <v>24</v>
      </c>
      <c r="T5630">
        <v>41</v>
      </c>
      <c r="U5630">
        <v>0</v>
      </c>
      <c r="V5630">
        <v>0</v>
      </c>
      <c r="W5630" s="26">
        <v>0.89447258938284324</v>
      </c>
      <c r="X5630" s="26">
        <v>18.126773392263274</v>
      </c>
      <c r="Y5630" s="26">
        <v>0.85943234674336344</v>
      </c>
      <c r="Z5630" s="26">
        <v>1.1645269290307227</v>
      </c>
      <c r="AA5630" s="26">
        <v>27.915113253513248</v>
      </c>
      <c r="AB5630" s="26">
        <v>1.4770597319794503</v>
      </c>
      <c r="AC5630" s="26">
        <v>0</v>
      </c>
      <c r="AD5630" s="26">
        <v>0</v>
      </c>
      <c r="AE5630" s="26">
        <v>50.437378242912899</v>
      </c>
    </row>
    <row r="5631" spans="1:31" x14ac:dyDescent="0.3">
      <c r="A5631">
        <v>2774117</v>
      </c>
      <c r="B5631">
        <v>1</v>
      </c>
      <c r="C5631" t="s">
        <v>80</v>
      </c>
      <c r="D5631" t="s">
        <v>110</v>
      </c>
      <c r="E5631" t="s">
        <v>132</v>
      </c>
      <c r="F5631" t="s">
        <v>15591</v>
      </c>
      <c r="G5631" t="s">
        <v>197</v>
      </c>
      <c r="H5631" t="s">
        <v>135</v>
      </c>
      <c r="I5631" t="s">
        <v>136</v>
      </c>
      <c r="J5631" t="s">
        <v>137</v>
      </c>
      <c r="K5631" t="s">
        <v>138</v>
      </c>
      <c r="L5631" t="s">
        <v>15592</v>
      </c>
      <c r="M5631" t="s">
        <v>15593</v>
      </c>
      <c r="N5631" s="26">
        <v>1.4575</v>
      </c>
      <c r="O5631">
        <v>0</v>
      </c>
      <c r="P5631">
        <v>3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 s="26">
        <v>0</v>
      </c>
      <c r="X5631" s="26">
        <v>1.85035782090756</v>
      </c>
      <c r="Y5631" s="26">
        <v>0</v>
      </c>
      <c r="Z5631" s="26">
        <v>0</v>
      </c>
      <c r="AA5631" s="26">
        <v>0</v>
      </c>
      <c r="AB5631" s="26">
        <v>0</v>
      </c>
      <c r="AC5631" s="26">
        <v>0</v>
      </c>
      <c r="AD5631" s="26">
        <v>0</v>
      </c>
      <c r="AE5631" s="26">
        <v>1.85035782090756</v>
      </c>
    </row>
    <row r="5632" spans="1:31" x14ac:dyDescent="0.3">
      <c r="A5632">
        <v>2773762</v>
      </c>
      <c r="B5632">
        <v>1</v>
      </c>
      <c r="C5632" t="s">
        <v>80</v>
      </c>
      <c r="D5632" t="s">
        <v>105</v>
      </c>
      <c r="E5632" t="s">
        <v>132</v>
      </c>
      <c r="F5632" t="s">
        <v>15594</v>
      </c>
      <c r="G5632" t="s">
        <v>134</v>
      </c>
      <c r="H5632" t="s">
        <v>135</v>
      </c>
      <c r="I5632" t="s">
        <v>136</v>
      </c>
      <c r="J5632" t="s">
        <v>137</v>
      </c>
      <c r="K5632" t="s">
        <v>138</v>
      </c>
      <c r="L5632" t="s">
        <v>15595</v>
      </c>
      <c r="M5632" t="s">
        <v>15596</v>
      </c>
      <c r="N5632" s="26">
        <v>2.4330555550000001</v>
      </c>
      <c r="O5632">
        <v>0</v>
      </c>
      <c r="P5632">
        <v>20</v>
      </c>
      <c r="Q5632">
        <v>0</v>
      </c>
      <c r="R5632">
        <v>0</v>
      </c>
      <c r="S5632">
        <v>0</v>
      </c>
      <c r="T5632">
        <v>1</v>
      </c>
      <c r="U5632">
        <v>0</v>
      </c>
      <c r="V5632">
        <v>0</v>
      </c>
      <c r="W5632" s="26">
        <v>0</v>
      </c>
      <c r="X5632" s="26">
        <v>9.0848295007832043</v>
      </c>
      <c r="Y5632" s="26">
        <v>0</v>
      </c>
      <c r="Z5632" s="26">
        <v>0</v>
      </c>
      <c r="AA5632" s="26">
        <v>0</v>
      </c>
      <c r="AB5632" s="26">
        <v>0.14034542417012336</v>
      </c>
      <c r="AC5632" s="26">
        <v>0</v>
      </c>
      <c r="AD5632" s="26">
        <v>0</v>
      </c>
      <c r="AE5632" s="26">
        <v>9.2251749249533272</v>
      </c>
    </row>
    <row r="5633" spans="1:31" x14ac:dyDescent="0.3">
      <c r="A5633">
        <v>2773716</v>
      </c>
      <c r="B5633">
        <v>1</v>
      </c>
      <c r="C5633" t="s">
        <v>80</v>
      </c>
      <c r="D5633" t="s">
        <v>89</v>
      </c>
      <c r="E5633" t="s">
        <v>132</v>
      </c>
      <c r="F5633" t="s">
        <v>15597</v>
      </c>
      <c r="G5633" t="s">
        <v>134</v>
      </c>
      <c r="H5633" t="s">
        <v>135</v>
      </c>
      <c r="I5633" t="s">
        <v>136</v>
      </c>
      <c r="J5633" t="s">
        <v>137</v>
      </c>
      <c r="K5633" t="s">
        <v>138</v>
      </c>
      <c r="L5633" t="s">
        <v>15598</v>
      </c>
      <c r="M5633" t="s">
        <v>15599</v>
      </c>
      <c r="N5633" s="26">
        <v>4.8441666659999996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 s="26">
        <v>0</v>
      </c>
      <c r="X5633" s="26">
        <v>0</v>
      </c>
      <c r="Y5633" s="26">
        <v>0</v>
      </c>
      <c r="Z5633" s="26">
        <v>0</v>
      </c>
      <c r="AA5633" s="26">
        <v>0</v>
      </c>
      <c r="AB5633" s="26">
        <v>0</v>
      </c>
      <c r="AC5633" s="26">
        <v>0</v>
      </c>
      <c r="AD5633" s="26">
        <v>0</v>
      </c>
      <c r="AE5633" s="26">
        <v>0</v>
      </c>
    </row>
    <row r="5634" spans="1:31" x14ac:dyDescent="0.3">
      <c r="A5634">
        <v>2773676</v>
      </c>
      <c r="B5634">
        <v>1</v>
      </c>
      <c r="C5634" t="s">
        <v>80</v>
      </c>
      <c r="D5634" t="s">
        <v>84</v>
      </c>
      <c r="E5634" t="s">
        <v>146</v>
      </c>
      <c r="F5634" t="s">
        <v>15600</v>
      </c>
      <c r="G5634" t="s">
        <v>774</v>
      </c>
      <c r="H5634" t="s">
        <v>149</v>
      </c>
      <c r="I5634" t="s">
        <v>136</v>
      </c>
      <c r="J5634" t="s">
        <v>137</v>
      </c>
      <c r="K5634" t="s">
        <v>187</v>
      </c>
      <c r="L5634" t="s">
        <v>15601</v>
      </c>
      <c r="M5634" t="s">
        <v>15602</v>
      </c>
      <c r="N5634" s="26">
        <v>3.4366666659999998</v>
      </c>
      <c r="O5634">
        <v>0</v>
      </c>
      <c r="P5634">
        <v>252</v>
      </c>
      <c r="Q5634">
        <v>0</v>
      </c>
      <c r="R5634">
        <v>0</v>
      </c>
      <c r="S5634">
        <v>0</v>
      </c>
      <c r="T5634">
        <v>25</v>
      </c>
      <c r="U5634">
        <v>0</v>
      </c>
      <c r="V5634">
        <v>0</v>
      </c>
      <c r="W5634" s="26">
        <v>0</v>
      </c>
      <c r="X5634" s="26">
        <v>186.54819460000519</v>
      </c>
      <c r="Y5634" s="26">
        <v>0</v>
      </c>
      <c r="Z5634" s="26">
        <v>0</v>
      </c>
      <c r="AA5634" s="26">
        <v>0</v>
      </c>
      <c r="AB5634" s="26">
        <v>89.96240485618145</v>
      </c>
      <c r="AC5634" s="26">
        <v>0</v>
      </c>
      <c r="AD5634" s="26">
        <v>0</v>
      </c>
      <c r="AE5634" s="26">
        <v>276.51059945618664</v>
      </c>
    </row>
    <row r="5635" spans="1:31" x14ac:dyDescent="0.3">
      <c r="A5635">
        <v>2773971</v>
      </c>
      <c r="B5635">
        <v>1</v>
      </c>
      <c r="C5635" t="s">
        <v>80</v>
      </c>
      <c r="D5635" t="s">
        <v>88</v>
      </c>
      <c r="E5635" t="s">
        <v>132</v>
      </c>
      <c r="F5635" t="s">
        <v>15603</v>
      </c>
      <c r="G5635" t="s">
        <v>134</v>
      </c>
      <c r="H5635" t="s">
        <v>135</v>
      </c>
      <c r="I5635" t="s">
        <v>136</v>
      </c>
      <c r="J5635" t="s">
        <v>137</v>
      </c>
      <c r="K5635" t="s">
        <v>138</v>
      </c>
      <c r="L5635" t="s">
        <v>15604</v>
      </c>
      <c r="M5635" t="s">
        <v>15605</v>
      </c>
      <c r="N5635" s="26">
        <v>2.0719444440000001</v>
      </c>
      <c r="O5635">
        <v>0</v>
      </c>
      <c r="P5635">
        <v>15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 s="26">
        <v>0</v>
      </c>
      <c r="X5635" s="26">
        <v>5.9884544624972031</v>
      </c>
      <c r="Y5635" s="26">
        <v>0</v>
      </c>
      <c r="Z5635" s="26">
        <v>0</v>
      </c>
      <c r="AA5635" s="26">
        <v>0</v>
      </c>
      <c r="AB5635" s="26">
        <v>0</v>
      </c>
      <c r="AC5635" s="26">
        <v>0</v>
      </c>
      <c r="AD5635" s="26">
        <v>0</v>
      </c>
      <c r="AE5635" s="26">
        <v>5.9884544624972031</v>
      </c>
    </row>
    <row r="5636" spans="1:31" x14ac:dyDescent="0.3">
      <c r="A5636">
        <v>2773822</v>
      </c>
      <c r="B5636">
        <v>1</v>
      </c>
      <c r="C5636" t="s">
        <v>81</v>
      </c>
      <c r="D5636" t="s">
        <v>120</v>
      </c>
      <c r="E5636" t="s">
        <v>157</v>
      </c>
      <c r="F5636" t="s">
        <v>6464</v>
      </c>
      <c r="G5636" t="s">
        <v>159</v>
      </c>
      <c r="H5636" t="s">
        <v>149</v>
      </c>
      <c r="I5636" t="s">
        <v>136</v>
      </c>
      <c r="J5636" t="s">
        <v>137</v>
      </c>
      <c r="K5636" t="s">
        <v>138</v>
      </c>
      <c r="L5636" t="s">
        <v>15606</v>
      </c>
      <c r="M5636" t="s">
        <v>15607</v>
      </c>
      <c r="N5636" s="26">
        <v>1.981666666</v>
      </c>
      <c r="O5636">
        <v>16</v>
      </c>
      <c r="P5636">
        <v>2323</v>
      </c>
      <c r="Q5636">
        <v>527</v>
      </c>
      <c r="R5636">
        <v>362</v>
      </c>
      <c r="S5636">
        <v>58</v>
      </c>
      <c r="T5636">
        <v>298</v>
      </c>
      <c r="U5636">
        <v>14</v>
      </c>
      <c r="V5636">
        <v>1</v>
      </c>
      <c r="W5636" s="26">
        <v>9.2352296061612211</v>
      </c>
      <c r="X5636" s="26">
        <v>1116.2792864179992</v>
      </c>
      <c r="Y5636" s="26">
        <v>393.33907494912614</v>
      </c>
      <c r="Z5636" s="26">
        <v>50.982889139878253</v>
      </c>
      <c r="AA5636" s="26">
        <v>1082.7130286285762</v>
      </c>
      <c r="AB5636" s="26">
        <v>345.32557443390488</v>
      </c>
      <c r="AC5636" s="26">
        <v>4842.0163814503567</v>
      </c>
      <c r="AD5636" s="26">
        <v>7.3081586939554741</v>
      </c>
      <c r="AE5636" s="26">
        <v>7847.1996233199579</v>
      </c>
    </row>
    <row r="5637" spans="1:31" x14ac:dyDescent="0.3">
      <c r="A5637">
        <v>2773968</v>
      </c>
      <c r="B5637">
        <v>1</v>
      </c>
      <c r="C5637" t="s">
        <v>81</v>
      </c>
      <c r="D5637" t="s">
        <v>122</v>
      </c>
      <c r="E5637" t="s">
        <v>141</v>
      </c>
      <c r="F5637" t="s">
        <v>15608</v>
      </c>
      <c r="G5637" t="s">
        <v>344</v>
      </c>
      <c r="H5637" t="s">
        <v>135</v>
      </c>
      <c r="I5637" t="s">
        <v>136</v>
      </c>
      <c r="J5637" t="s">
        <v>137</v>
      </c>
      <c r="K5637" t="s">
        <v>138</v>
      </c>
      <c r="L5637" t="s">
        <v>15609</v>
      </c>
      <c r="M5637" t="s">
        <v>15610</v>
      </c>
      <c r="N5637" s="26">
        <v>0.80805555500000004</v>
      </c>
      <c r="O5637">
        <v>0</v>
      </c>
      <c r="P5637">
        <v>120</v>
      </c>
      <c r="Q5637">
        <v>0</v>
      </c>
      <c r="R5637">
        <v>0</v>
      </c>
      <c r="S5637">
        <v>0</v>
      </c>
      <c r="T5637">
        <v>12</v>
      </c>
      <c r="U5637">
        <v>0</v>
      </c>
      <c r="V5637">
        <v>0</v>
      </c>
      <c r="W5637" s="26">
        <v>0</v>
      </c>
      <c r="X5637" s="26">
        <v>11.026486890305204</v>
      </c>
      <c r="Y5637" s="26">
        <v>0</v>
      </c>
      <c r="Z5637" s="26">
        <v>0</v>
      </c>
      <c r="AA5637" s="26">
        <v>0</v>
      </c>
      <c r="AB5637" s="26">
        <v>4.5795842926165236</v>
      </c>
      <c r="AC5637" s="26">
        <v>0</v>
      </c>
      <c r="AD5637" s="26">
        <v>0</v>
      </c>
      <c r="AE5637" s="26">
        <v>15.606071182921728</v>
      </c>
    </row>
    <row r="5638" spans="1:31" x14ac:dyDescent="0.3">
      <c r="A5638">
        <v>2774466</v>
      </c>
      <c r="B5638">
        <v>1</v>
      </c>
      <c r="C5638" t="s">
        <v>81</v>
      </c>
      <c r="D5638" t="s">
        <v>115</v>
      </c>
      <c r="E5638" t="s">
        <v>132</v>
      </c>
      <c r="F5638" t="s">
        <v>15611</v>
      </c>
      <c r="G5638" t="s">
        <v>197</v>
      </c>
      <c r="H5638" t="s">
        <v>135</v>
      </c>
      <c r="I5638" t="s">
        <v>136</v>
      </c>
      <c r="J5638" t="s">
        <v>137</v>
      </c>
      <c r="K5638" t="s">
        <v>138</v>
      </c>
      <c r="L5638" t="s">
        <v>15612</v>
      </c>
      <c r="M5638" t="s">
        <v>15613</v>
      </c>
      <c r="N5638" s="26">
        <v>1.078333333</v>
      </c>
      <c r="O5638">
        <v>0</v>
      </c>
      <c r="P5638">
        <v>3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 s="26">
        <v>0</v>
      </c>
      <c r="X5638" s="26">
        <v>0.29202296639601055</v>
      </c>
      <c r="Y5638" s="26">
        <v>0</v>
      </c>
      <c r="Z5638" s="26">
        <v>0</v>
      </c>
      <c r="AA5638" s="26">
        <v>0</v>
      </c>
      <c r="AB5638" s="26">
        <v>0</v>
      </c>
      <c r="AC5638" s="26">
        <v>0</v>
      </c>
      <c r="AD5638" s="26">
        <v>0</v>
      </c>
      <c r="AE5638" s="26">
        <v>0.29202296639601055</v>
      </c>
    </row>
    <row r="5639" spans="1:31" x14ac:dyDescent="0.3">
      <c r="A5639">
        <v>2773890</v>
      </c>
      <c r="B5639">
        <v>2</v>
      </c>
      <c r="C5639" t="s">
        <v>80</v>
      </c>
      <c r="D5639" t="s">
        <v>93</v>
      </c>
      <c r="E5639" t="s">
        <v>141</v>
      </c>
      <c r="F5639" t="s">
        <v>15614</v>
      </c>
      <c r="G5639" t="s">
        <v>303</v>
      </c>
      <c r="H5639" t="s">
        <v>135</v>
      </c>
      <c r="I5639" t="s">
        <v>136</v>
      </c>
      <c r="J5639" t="s">
        <v>137</v>
      </c>
      <c r="K5639" t="s">
        <v>138</v>
      </c>
      <c r="L5639" t="s">
        <v>15406</v>
      </c>
      <c r="M5639" t="s">
        <v>15615</v>
      </c>
      <c r="N5639" s="26">
        <v>0.66361111100000003</v>
      </c>
      <c r="O5639">
        <v>0</v>
      </c>
      <c r="P5639">
        <v>173</v>
      </c>
      <c r="Q5639">
        <v>0</v>
      </c>
      <c r="R5639">
        <v>8</v>
      </c>
      <c r="S5639">
        <v>0</v>
      </c>
      <c r="T5639">
        <v>37</v>
      </c>
      <c r="U5639">
        <v>0</v>
      </c>
      <c r="V5639">
        <v>0</v>
      </c>
      <c r="W5639" s="26">
        <v>0</v>
      </c>
      <c r="X5639" s="26">
        <v>20.729833794227943</v>
      </c>
      <c r="Y5639" s="26">
        <v>0</v>
      </c>
      <c r="Z5639" s="26">
        <v>5.5822219100395793</v>
      </c>
      <c r="AA5639" s="26">
        <v>0</v>
      </c>
      <c r="AB5639" s="26">
        <v>16.089745424432017</v>
      </c>
      <c r="AC5639" s="26">
        <v>0</v>
      </c>
      <c r="AD5639" s="26">
        <v>0</v>
      </c>
      <c r="AE5639" s="26">
        <v>42.401801128699539</v>
      </c>
    </row>
    <row r="5640" spans="1:31" x14ac:dyDescent="0.3">
      <c r="A5640">
        <v>2773653</v>
      </c>
      <c r="B5640">
        <v>1</v>
      </c>
      <c r="C5640" t="s">
        <v>80</v>
      </c>
      <c r="D5640" t="s">
        <v>92</v>
      </c>
      <c r="E5640" t="s">
        <v>170</v>
      </c>
      <c r="F5640" t="s">
        <v>14357</v>
      </c>
      <c r="G5640" t="s">
        <v>425</v>
      </c>
      <c r="H5640" t="s">
        <v>135</v>
      </c>
      <c r="I5640" t="s">
        <v>136</v>
      </c>
      <c r="J5640" t="s">
        <v>137</v>
      </c>
      <c r="K5640" t="s">
        <v>138</v>
      </c>
      <c r="L5640" t="s">
        <v>15616</v>
      </c>
      <c r="M5640" t="s">
        <v>15617</v>
      </c>
      <c r="N5640" s="26">
        <v>0.92749999999999999</v>
      </c>
      <c r="O5640">
        <v>0</v>
      </c>
      <c r="P5640">
        <v>9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 s="26">
        <v>0</v>
      </c>
      <c r="X5640" s="26">
        <v>1.6976403582729926</v>
      </c>
      <c r="Y5640" s="26">
        <v>0</v>
      </c>
      <c r="Z5640" s="26">
        <v>0</v>
      </c>
      <c r="AA5640" s="26">
        <v>0</v>
      </c>
      <c r="AB5640" s="26">
        <v>0</v>
      </c>
      <c r="AC5640" s="26">
        <v>0</v>
      </c>
      <c r="AD5640" s="26">
        <v>0</v>
      </c>
      <c r="AE5640" s="26">
        <v>1.6976403582729926</v>
      </c>
    </row>
    <row r="5641" spans="1:31" x14ac:dyDescent="0.3">
      <c r="A5641">
        <v>2773739</v>
      </c>
      <c r="B5641">
        <v>1</v>
      </c>
      <c r="C5641" t="s">
        <v>80</v>
      </c>
      <c r="D5641" t="s">
        <v>96</v>
      </c>
      <c r="E5641" t="s">
        <v>132</v>
      </c>
      <c r="F5641" t="s">
        <v>15618</v>
      </c>
      <c r="G5641" t="s">
        <v>134</v>
      </c>
      <c r="H5641" t="s">
        <v>135</v>
      </c>
      <c r="I5641" t="s">
        <v>136</v>
      </c>
      <c r="J5641" t="s">
        <v>137</v>
      </c>
      <c r="K5641" t="s">
        <v>138</v>
      </c>
      <c r="L5641" t="s">
        <v>15619</v>
      </c>
      <c r="M5641" t="s">
        <v>15620</v>
      </c>
      <c r="N5641" s="26">
        <v>3.588055555</v>
      </c>
      <c r="O5641">
        <v>0</v>
      </c>
      <c r="P5641">
        <v>1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 s="26">
        <v>0</v>
      </c>
      <c r="X5641" s="26">
        <v>2.5811242399406504</v>
      </c>
      <c r="Y5641" s="26">
        <v>0</v>
      </c>
      <c r="Z5641" s="26">
        <v>0</v>
      </c>
      <c r="AA5641" s="26">
        <v>0</v>
      </c>
      <c r="AB5641" s="26">
        <v>0</v>
      </c>
      <c r="AC5641" s="26">
        <v>0</v>
      </c>
      <c r="AD5641" s="26">
        <v>0</v>
      </c>
      <c r="AE5641" s="26">
        <v>2.5811242399406504</v>
      </c>
    </row>
    <row r="5642" spans="1:31" x14ac:dyDescent="0.3">
      <c r="A5642">
        <v>2773698</v>
      </c>
      <c r="B5642">
        <v>2</v>
      </c>
      <c r="C5642" t="s">
        <v>80</v>
      </c>
      <c r="D5642" t="s">
        <v>90</v>
      </c>
      <c r="E5642" t="s">
        <v>141</v>
      </c>
      <c r="F5642" t="s">
        <v>15621</v>
      </c>
      <c r="G5642" t="s">
        <v>1313</v>
      </c>
      <c r="H5642" t="s">
        <v>135</v>
      </c>
      <c r="I5642" t="s">
        <v>136</v>
      </c>
      <c r="J5642" t="s">
        <v>137</v>
      </c>
      <c r="K5642" t="s">
        <v>138</v>
      </c>
      <c r="L5642" t="s">
        <v>15321</v>
      </c>
      <c r="M5642" t="s">
        <v>15622</v>
      </c>
      <c r="N5642" s="26">
        <v>1.1727777770000001</v>
      </c>
      <c r="O5642">
        <v>0</v>
      </c>
      <c r="P5642">
        <v>871</v>
      </c>
      <c r="Q5642">
        <v>0</v>
      </c>
      <c r="R5642">
        <v>0</v>
      </c>
      <c r="S5642">
        <v>0</v>
      </c>
      <c r="T5642">
        <v>37</v>
      </c>
      <c r="U5642">
        <v>0</v>
      </c>
      <c r="V5642">
        <v>0</v>
      </c>
      <c r="W5642" s="26">
        <v>0</v>
      </c>
      <c r="X5642" s="26">
        <v>277.32972490072382</v>
      </c>
      <c r="Y5642" s="26">
        <v>0</v>
      </c>
      <c r="Z5642" s="26">
        <v>0</v>
      </c>
      <c r="AA5642" s="26">
        <v>0</v>
      </c>
      <c r="AB5642" s="26">
        <v>41.992725403133164</v>
      </c>
      <c r="AC5642" s="26">
        <v>0</v>
      </c>
      <c r="AD5642" s="26">
        <v>0</v>
      </c>
      <c r="AE5642" s="26">
        <v>319.32245030385695</v>
      </c>
    </row>
    <row r="5643" spans="1:31" x14ac:dyDescent="0.3">
      <c r="A5643">
        <v>2773696</v>
      </c>
      <c r="B5643">
        <v>1</v>
      </c>
      <c r="C5643" t="s">
        <v>80</v>
      </c>
      <c r="D5643" t="s">
        <v>95</v>
      </c>
      <c r="E5643" t="s">
        <v>141</v>
      </c>
      <c r="F5643" t="s">
        <v>3488</v>
      </c>
      <c r="G5643" t="s">
        <v>344</v>
      </c>
      <c r="H5643" t="s">
        <v>135</v>
      </c>
      <c r="I5643" t="s">
        <v>136</v>
      </c>
      <c r="J5643" t="s">
        <v>137</v>
      </c>
      <c r="K5643" t="s">
        <v>138</v>
      </c>
      <c r="L5643" t="s">
        <v>15623</v>
      </c>
      <c r="M5643" t="s">
        <v>15624</v>
      </c>
      <c r="N5643" s="26">
        <v>4.0680555549999999</v>
      </c>
      <c r="O5643">
        <v>0</v>
      </c>
      <c r="P5643">
        <v>120</v>
      </c>
      <c r="Q5643">
        <v>0</v>
      </c>
      <c r="R5643">
        <v>3</v>
      </c>
      <c r="S5643">
        <v>0</v>
      </c>
      <c r="T5643">
        <v>7</v>
      </c>
      <c r="U5643">
        <v>0</v>
      </c>
      <c r="V5643">
        <v>0</v>
      </c>
      <c r="W5643" s="26">
        <v>0</v>
      </c>
      <c r="X5643" s="26">
        <v>22.226762067687929</v>
      </c>
      <c r="Y5643" s="26">
        <v>0</v>
      </c>
      <c r="Z5643" s="26">
        <v>0</v>
      </c>
      <c r="AA5643" s="26">
        <v>0</v>
      </c>
      <c r="AB5643" s="26">
        <v>3.2037839299316477</v>
      </c>
      <c r="AC5643" s="26">
        <v>0</v>
      </c>
      <c r="AD5643" s="26">
        <v>0</v>
      </c>
      <c r="AE5643" s="26">
        <v>25.430545997619575</v>
      </c>
    </row>
    <row r="5644" spans="1:31" x14ac:dyDescent="0.3">
      <c r="A5644">
        <v>2773719</v>
      </c>
      <c r="B5644">
        <v>1</v>
      </c>
      <c r="C5644" t="s">
        <v>80</v>
      </c>
      <c r="D5644" t="s">
        <v>96</v>
      </c>
      <c r="E5644" t="s">
        <v>132</v>
      </c>
      <c r="F5644" t="s">
        <v>15625</v>
      </c>
      <c r="G5644" t="s">
        <v>134</v>
      </c>
      <c r="H5644" t="s">
        <v>135</v>
      </c>
      <c r="I5644" t="s">
        <v>136</v>
      </c>
      <c r="J5644" t="s">
        <v>137</v>
      </c>
      <c r="K5644" t="s">
        <v>138</v>
      </c>
      <c r="L5644" t="s">
        <v>15626</v>
      </c>
      <c r="M5644" t="s">
        <v>15627</v>
      </c>
      <c r="N5644" s="26">
        <v>0.505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1</v>
      </c>
      <c r="U5644">
        <v>0</v>
      </c>
      <c r="V5644">
        <v>0</v>
      </c>
      <c r="W5644" s="26">
        <v>0</v>
      </c>
      <c r="X5644" s="26">
        <v>0</v>
      </c>
      <c r="Y5644" s="26">
        <v>0</v>
      </c>
      <c r="Z5644" s="26">
        <v>0</v>
      </c>
      <c r="AA5644" s="26">
        <v>0</v>
      </c>
      <c r="AB5644" s="26">
        <v>0</v>
      </c>
      <c r="AC5644" s="26">
        <v>0</v>
      </c>
      <c r="AD5644" s="26">
        <v>0</v>
      </c>
      <c r="AE5644" s="26">
        <v>0</v>
      </c>
    </row>
    <row r="5645" spans="1:31" x14ac:dyDescent="0.3">
      <c r="A5645">
        <v>2774429</v>
      </c>
      <c r="B5645">
        <v>1</v>
      </c>
      <c r="C5645" t="s">
        <v>81</v>
      </c>
      <c r="D5645" t="s">
        <v>125</v>
      </c>
      <c r="E5645" t="s">
        <v>157</v>
      </c>
      <c r="F5645" t="s">
        <v>8585</v>
      </c>
      <c r="G5645" t="s">
        <v>159</v>
      </c>
      <c r="H5645" t="s">
        <v>149</v>
      </c>
      <c r="I5645" t="s">
        <v>136</v>
      </c>
      <c r="J5645" t="s">
        <v>137</v>
      </c>
      <c r="K5645" t="s">
        <v>138</v>
      </c>
      <c r="L5645" t="s">
        <v>15628</v>
      </c>
      <c r="M5645" t="s">
        <v>15629</v>
      </c>
      <c r="N5645" s="26">
        <v>1.176388888</v>
      </c>
      <c r="O5645">
        <v>2</v>
      </c>
      <c r="P5645">
        <v>95</v>
      </c>
      <c r="Q5645">
        <v>35</v>
      </c>
      <c r="R5645">
        <v>149</v>
      </c>
      <c r="S5645">
        <v>1</v>
      </c>
      <c r="T5645">
        <v>12</v>
      </c>
      <c r="U5645">
        <v>1</v>
      </c>
      <c r="V5645">
        <v>0</v>
      </c>
      <c r="W5645" s="26">
        <v>0.66090380544222216</v>
      </c>
      <c r="X5645" s="26">
        <v>13.542098017500638</v>
      </c>
      <c r="Y5645" s="26">
        <v>14.545669188379549</v>
      </c>
      <c r="Z5645" s="26">
        <v>7.1418922117793855</v>
      </c>
      <c r="AA5645" s="26">
        <v>8.8582256380833115</v>
      </c>
      <c r="AB5645" s="26">
        <v>0.18982574663603252</v>
      </c>
      <c r="AC5645" s="26">
        <v>126.32391317008492</v>
      </c>
      <c r="AD5645" s="26">
        <v>0</v>
      </c>
      <c r="AE5645" s="26">
        <v>171.26252777790606</v>
      </c>
    </row>
    <row r="5646" spans="1:31" x14ac:dyDescent="0.3">
      <c r="A5646">
        <v>2774552</v>
      </c>
      <c r="B5646">
        <v>1</v>
      </c>
      <c r="C5646" t="s">
        <v>80</v>
      </c>
      <c r="D5646" t="s">
        <v>91</v>
      </c>
      <c r="E5646" t="s">
        <v>157</v>
      </c>
      <c r="F5646" t="s">
        <v>15630</v>
      </c>
      <c r="G5646" t="s">
        <v>159</v>
      </c>
      <c r="H5646" t="s">
        <v>149</v>
      </c>
      <c r="I5646" t="s">
        <v>136</v>
      </c>
      <c r="J5646" t="s">
        <v>137</v>
      </c>
      <c r="K5646" t="s">
        <v>138</v>
      </c>
      <c r="L5646" t="s">
        <v>15631</v>
      </c>
      <c r="M5646" t="s">
        <v>15632</v>
      </c>
      <c r="N5646" s="26">
        <v>4.8066666659999999</v>
      </c>
      <c r="O5646">
        <v>0</v>
      </c>
      <c r="P5646">
        <v>0</v>
      </c>
      <c r="Q5646">
        <v>0</v>
      </c>
      <c r="R5646">
        <v>0</v>
      </c>
      <c r="S5646">
        <v>6</v>
      </c>
      <c r="T5646">
        <v>2</v>
      </c>
      <c r="U5646">
        <v>0</v>
      </c>
      <c r="V5646">
        <v>0</v>
      </c>
      <c r="W5646" s="26">
        <v>0</v>
      </c>
      <c r="X5646" s="26">
        <v>0</v>
      </c>
      <c r="Y5646" s="26">
        <v>0</v>
      </c>
      <c r="Z5646" s="26">
        <v>0</v>
      </c>
      <c r="AA5646" s="26">
        <v>1938.6875265715898</v>
      </c>
      <c r="AB5646" s="26">
        <v>4.0811675320653222</v>
      </c>
      <c r="AC5646" s="26">
        <v>0</v>
      </c>
      <c r="AD5646" s="26">
        <v>0</v>
      </c>
      <c r="AE5646" s="26">
        <v>1942.7686941036552</v>
      </c>
    </row>
    <row r="5647" spans="1:31" x14ac:dyDescent="0.3">
      <c r="A5647">
        <v>2773905</v>
      </c>
      <c r="B5647">
        <v>1</v>
      </c>
      <c r="C5647" t="s">
        <v>81</v>
      </c>
      <c r="D5647" t="s">
        <v>115</v>
      </c>
      <c r="E5647" t="s">
        <v>170</v>
      </c>
      <c r="F5647" t="s">
        <v>15633</v>
      </c>
      <c r="G5647" t="s">
        <v>143</v>
      </c>
      <c r="H5647" t="s">
        <v>135</v>
      </c>
      <c r="I5647" t="s">
        <v>136</v>
      </c>
      <c r="J5647" t="s">
        <v>137</v>
      </c>
      <c r="K5647" t="s">
        <v>138</v>
      </c>
      <c r="L5647" t="s">
        <v>15436</v>
      </c>
      <c r="M5647" t="s">
        <v>15634</v>
      </c>
      <c r="N5647" s="26">
        <v>1.243055555</v>
      </c>
      <c r="O5647">
        <v>0</v>
      </c>
      <c r="P5647">
        <v>115</v>
      </c>
      <c r="Q5647">
        <v>0</v>
      </c>
      <c r="R5647">
        <v>0</v>
      </c>
      <c r="S5647">
        <v>0</v>
      </c>
      <c r="T5647">
        <v>4</v>
      </c>
      <c r="U5647">
        <v>0</v>
      </c>
      <c r="V5647">
        <v>0</v>
      </c>
      <c r="W5647" s="26">
        <v>0</v>
      </c>
      <c r="X5647" s="26">
        <v>16.4912241043255</v>
      </c>
      <c r="Y5647" s="26">
        <v>0</v>
      </c>
      <c r="Z5647" s="26">
        <v>0</v>
      </c>
      <c r="AA5647" s="26">
        <v>0</v>
      </c>
      <c r="AB5647" s="26">
        <v>1.2922469126173111</v>
      </c>
      <c r="AC5647" s="26">
        <v>0</v>
      </c>
      <c r="AD5647" s="26">
        <v>0</v>
      </c>
      <c r="AE5647" s="26">
        <v>17.783471016942812</v>
      </c>
    </row>
    <row r="5648" spans="1:31" x14ac:dyDescent="0.3">
      <c r="A5648">
        <v>2773928</v>
      </c>
      <c r="B5648">
        <v>1</v>
      </c>
      <c r="C5648" t="s">
        <v>81</v>
      </c>
      <c r="D5648" t="s">
        <v>123</v>
      </c>
      <c r="E5648" t="s">
        <v>152</v>
      </c>
      <c r="F5648" t="s">
        <v>15635</v>
      </c>
      <c r="G5648" t="s">
        <v>159</v>
      </c>
      <c r="H5648" t="s">
        <v>149</v>
      </c>
      <c r="I5648" t="s">
        <v>136</v>
      </c>
      <c r="J5648" t="s">
        <v>137</v>
      </c>
      <c r="K5648" t="s">
        <v>138</v>
      </c>
      <c r="L5648" t="s">
        <v>15636</v>
      </c>
      <c r="M5648" t="s">
        <v>15637</v>
      </c>
      <c r="N5648" s="26">
        <v>1.326944444</v>
      </c>
      <c r="O5648">
        <v>3</v>
      </c>
      <c r="P5648">
        <v>0</v>
      </c>
      <c r="Q5648">
        <v>114</v>
      </c>
      <c r="R5648">
        <v>48</v>
      </c>
      <c r="S5648">
        <v>8</v>
      </c>
      <c r="T5648">
        <v>5</v>
      </c>
      <c r="U5648">
        <v>0</v>
      </c>
      <c r="V5648">
        <v>0</v>
      </c>
      <c r="W5648" s="26">
        <v>0.27801179708277779</v>
      </c>
      <c r="X5648" s="26">
        <v>0</v>
      </c>
      <c r="Y5648" s="26">
        <v>6.2915452473219124</v>
      </c>
      <c r="Z5648" s="26">
        <v>5.4970404059022231</v>
      </c>
      <c r="AA5648" s="26">
        <v>0</v>
      </c>
      <c r="AB5648" s="26">
        <v>0</v>
      </c>
      <c r="AC5648" s="26">
        <v>0</v>
      </c>
      <c r="AD5648" s="26">
        <v>0</v>
      </c>
      <c r="AE5648" s="26">
        <v>12.066597450306913</v>
      </c>
    </row>
    <row r="5649" spans="1:31" x14ac:dyDescent="0.3">
      <c r="A5649">
        <v>2774011</v>
      </c>
      <c r="B5649">
        <v>1</v>
      </c>
      <c r="C5649" t="s">
        <v>80</v>
      </c>
      <c r="D5649" t="s">
        <v>88</v>
      </c>
      <c r="E5649" t="s">
        <v>146</v>
      </c>
      <c r="F5649" t="s">
        <v>15638</v>
      </c>
      <c r="G5649" t="s">
        <v>159</v>
      </c>
      <c r="H5649" t="s">
        <v>149</v>
      </c>
      <c r="I5649" t="s">
        <v>136</v>
      </c>
      <c r="J5649" t="s">
        <v>137</v>
      </c>
      <c r="K5649" t="s">
        <v>138</v>
      </c>
      <c r="L5649" t="s">
        <v>15639</v>
      </c>
      <c r="M5649" t="s">
        <v>15640</v>
      </c>
      <c r="N5649" s="26">
        <v>0.147777777</v>
      </c>
      <c r="O5649">
        <v>0</v>
      </c>
      <c r="P5649">
        <v>0</v>
      </c>
      <c r="Q5649">
        <v>0</v>
      </c>
      <c r="R5649">
        <v>0</v>
      </c>
      <c r="S5649">
        <v>2</v>
      </c>
      <c r="T5649">
        <v>4</v>
      </c>
      <c r="U5649">
        <v>1</v>
      </c>
      <c r="V5649">
        <v>1</v>
      </c>
      <c r="W5649" s="26">
        <v>0</v>
      </c>
      <c r="X5649" s="26">
        <v>0</v>
      </c>
      <c r="Y5649" s="26">
        <v>0</v>
      </c>
      <c r="Z5649" s="26">
        <v>0</v>
      </c>
      <c r="AA5649" s="26">
        <v>39.641297162612176</v>
      </c>
      <c r="AB5649" s="26">
        <v>0.73732249306333342</v>
      </c>
      <c r="AC5649" s="26">
        <v>22.596316559406276</v>
      </c>
      <c r="AD5649" s="26">
        <v>4.1391755527711362</v>
      </c>
      <c r="AE5649" s="26">
        <v>67.114111767852918</v>
      </c>
    </row>
    <row r="5650" spans="1:31" x14ac:dyDescent="0.3">
      <c r="A5650">
        <v>2773965</v>
      </c>
      <c r="B5650">
        <v>1</v>
      </c>
      <c r="C5650" t="s">
        <v>80</v>
      </c>
      <c r="D5650" t="s">
        <v>97</v>
      </c>
      <c r="E5650" t="s">
        <v>175</v>
      </c>
      <c r="F5650" t="s">
        <v>4059</v>
      </c>
      <c r="G5650" t="s">
        <v>159</v>
      </c>
      <c r="H5650" t="s">
        <v>149</v>
      </c>
      <c r="I5650" t="s">
        <v>136</v>
      </c>
      <c r="J5650" t="s">
        <v>137</v>
      </c>
      <c r="K5650" t="s">
        <v>138</v>
      </c>
      <c r="L5650" t="s">
        <v>14930</v>
      </c>
      <c r="M5650" t="s">
        <v>15641</v>
      </c>
      <c r="N5650" s="26">
        <v>5.5E-2</v>
      </c>
      <c r="O5650">
        <v>54</v>
      </c>
      <c r="P5650">
        <v>5062</v>
      </c>
      <c r="Q5650">
        <v>0</v>
      </c>
      <c r="R5650">
        <v>112</v>
      </c>
      <c r="S5650">
        <v>12</v>
      </c>
      <c r="T5650">
        <v>609</v>
      </c>
      <c r="U5650">
        <v>0</v>
      </c>
      <c r="V5650">
        <v>0</v>
      </c>
      <c r="W5650" s="26">
        <v>15.270610562173697</v>
      </c>
      <c r="X5650" s="26">
        <v>97.584084373083869</v>
      </c>
      <c r="Y5650" s="26">
        <v>0</v>
      </c>
      <c r="Z5650" s="26">
        <v>1.3867184032774049</v>
      </c>
      <c r="AA5650" s="26">
        <v>17.974575596852191</v>
      </c>
      <c r="AB5650" s="26">
        <v>45.685467973708022</v>
      </c>
      <c r="AC5650" s="26">
        <v>0</v>
      </c>
      <c r="AD5650" s="26">
        <v>0</v>
      </c>
      <c r="AE5650" s="26">
        <v>177.90145690909517</v>
      </c>
    </row>
    <row r="5651" spans="1:31" x14ac:dyDescent="0.3">
      <c r="A5651">
        <v>2774512</v>
      </c>
      <c r="B5651">
        <v>1</v>
      </c>
      <c r="C5651" t="s">
        <v>81</v>
      </c>
      <c r="D5651" t="s">
        <v>118</v>
      </c>
      <c r="E5651" t="s">
        <v>146</v>
      </c>
      <c r="F5651" t="s">
        <v>15642</v>
      </c>
      <c r="G5651" t="s">
        <v>148</v>
      </c>
      <c r="H5651" t="s">
        <v>149</v>
      </c>
      <c r="I5651" t="s">
        <v>136</v>
      </c>
      <c r="J5651" t="s">
        <v>137</v>
      </c>
      <c r="K5651" t="s">
        <v>138</v>
      </c>
      <c r="L5651" t="s">
        <v>15643</v>
      </c>
      <c r="M5651" t="s">
        <v>15644</v>
      </c>
      <c r="N5651" s="26">
        <v>2.1944444440000002</v>
      </c>
      <c r="O5651">
        <v>0</v>
      </c>
      <c r="P5651">
        <v>455</v>
      </c>
      <c r="Q5651">
        <v>0</v>
      </c>
      <c r="R5651">
        <v>9</v>
      </c>
      <c r="S5651">
        <v>0</v>
      </c>
      <c r="T5651">
        <v>27</v>
      </c>
      <c r="U5651">
        <v>0</v>
      </c>
      <c r="V5651">
        <v>0</v>
      </c>
      <c r="W5651" s="26">
        <v>0</v>
      </c>
      <c r="X5651" s="26">
        <v>211.8880566148618</v>
      </c>
      <c r="Y5651" s="26">
        <v>0</v>
      </c>
      <c r="Z5651" s="26">
        <v>5.0125827037006179</v>
      </c>
      <c r="AA5651" s="26">
        <v>0</v>
      </c>
      <c r="AB5651" s="26">
        <v>25.969508928442831</v>
      </c>
      <c r="AC5651" s="26">
        <v>0</v>
      </c>
      <c r="AD5651" s="26">
        <v>0</v>
      </c>
      <c r="AE5651" s="26">
        <v>242.87014824700523</v>
      </c>
    </row>
    <row r="5652" spans="1:31" x14ac:dyDescent="0.3">
      <c r="A5652">
        <v>2774214</v>
      </c>
      <c r="B5652">
        <v>1</v>
      </c>
      <c r="C5652" t="s">
        <v>80</v>
      </c>
      <c r="D5652" t="s">
        <v>104</v>
      </c>
      <c r="E5652" t="s">
        <v>157</v>
      </c>
      <c r="F5652" t="s">
        <v>14997</v>
      </c>
      <c r="G5652" t="s">
        <v>159</v>
      </c>
      <c r="H5652" t="s">
        <v>149</v>
      </c>
      <c r="I5652" t="s">
        <v>566</v>
      </c>
      <c r="J5652" t="s">
        <v>137</v>
      </c>
      <c r="K5652" t="s">
        <v>138</v>
      </c>
      <c r="L5652" t="s">
        <v>15645</v>
      </c>
      <c r="M5652" t="s">
        <v>15646</v>
      </c>
      <c r="N5652" s="26">
        <v>4.6388888000000003E-2</v>
      </c>
      <c r="O5652">
        <v>1</v>
      </c>
      <c r="P5652">
        <v>10</v>
      </c>
      <c r="Q5652">
        <v>21</v>
      </c>
      <c r="R5652">
        <v>51</v>
      </c>
      <c r="S5652">
        <v>12</v>
      </c>
      <c r="T5652">
        <v>9</v>
      </c>
      <c r="U5652">
        <v>7</v>
      </c>
      <c r="V5652">
        <v>0</v>
      </c>
      <c r="W5652" s="26">
        <v>2.6328860754443E-2</v>
      </c>
      <c r="X5652" s="26">
        <v>5.9252922292338472E-2</v>
      </c>
      <c r="Y5652" s="26">
        <v>4.5571122050151729</v>
      </c>
      <c r="Z5652" s="26">
        <v>5.9205427840000005E-2</v>
      </c>
      <c r="AA5652" s="26">
        <v>4.5906457969796346</v>
      </c>
      <c r="AB5652" s="26">
        <v>0.40860384031143349</v>
      </c>
      <c r="AC5652" s="26">
        <v>51.091953997931554</v>
      </c>
      <c r="AD5652" s="26">
        <v>0</v>
      </c>
      <c r="AE5652" s="26">
        <v>60.793103051124575</v>
      </c>
    </row>
    <row r="5653" spans="1:31" x14ac:dyDescent="0.3">
      <c r="A5653">
        <v>2773673</v>
      </c>
      <c r="B5653">
        <v>1</v>
      </c>
      <c r="C5653" t="s">
        <v>80</v>
      </c>
      <c r="D5653" t="s">
        <v>100</v>
      </c>
      <c r="E5653" t="s">
        <v>157</v>
      </c>
      <c r="F5653" t="s">
        <v>15647</v>
      </c>
      <c r="G5653" t="s">
        <v>628</v>
      </c>
      <c r="H5653" t="s">
        <v>149</v>
      </c>
      <c r="I5653" t="s">
        <v>136</v>
      </c>
      <c r="J5653" t="s">
        <v>137</v>
      </c>
      <c r="K5653" t="s">
        <v>187</v>
      </c>
      <c r="L5653" t="s">
        <v>15648</v>
      </c>
      <c r="M5653" t="s">
        <v>15649</v>
      </c>
      <c r="N5653" s="26">
        <v>5.6094444440000002</v>
      </c>
      <c r="O5653">
        <v>16</v>
      </c>
      <c r="P5653">
        <v>7290</v>
      </c>
      <c r="Q5653">
        <v>40</v>
      </c>
      <c r="R5653">
        <v>715</v>
      </c>
      <c r="S5653">
        <v>56</v>
      </c>
      <c r="T5653">
        <v>1080</v>
      </c>
      <c r="U5653">
        <v>8</v>
      </c>
      <c r="V5653">
        <v>2</v>
      </c>
      <c r="W5653" s="26">
        <v>30.403644405062998</v>
      </c>
      <c r="X5653" s="26">
        <v>10270.341388661383</v>
      </c>
      <c r="Y5653" s="26">
        <v>153.652772443571</v>
      </c>
      <c r="Z5653" s="26">
        <v>1179.6696462405694</v>
      </c>
      <c r="AA5653" s="26">
        <v>1903.2785375247545</v>
      </c>
      <c r="AB5653" s="26">
        <v>6054.9419674585588</v>
      </c>
      <c r="AC5653" s="26">
        <v>3724.1920017894054</v>
      </c>
      <c r="AD5653" s="26">
        <v>47.638546870538391</v>
      </c>
      <c r="AE5653" s="26">
        <v>23364.118505393842</v>
      </c>
    </row>
    <row r="5654" spans="1:31" x14ac:dyDescent="0.3">
      <c r="A5654">
        <v>2774277</v>
      </c>
      <c r="B5654">
        <v>1</v>
      </c>
      <c r="C5654" t="s">
        <v>80</v>
      </c>
      <c r="D5654" t="s">
        <v>98</v>
      </c>
      <c r="E5654" t="s">
        <v>152</v>
      </c>
      <c r="F5654" t="s">
        <v>15191</v>
      </c>
      <c r="G5654" t="s">
        <v>159</v>
      </c>
      <c r="H5654" t="s">
        <v>149</v>
      </c>
      <c r="I5654" t="s">
        <v>136</v>
      </c>
      <c r="J5654" t="s">
        <v>137</v>
      </c>
      <c r="K5654" t="s">
        <v>138</v>
      </c>
      <c r="L5654" t="s">
        <v>15650</v>
      </c>
      <c r="M5654" t="s">
        <v>15651</v>
      </c>
      <c r="N5654" s="26">
        <v>1.459166666</v>
      </c>
      <c r="O5654">
        <v>0</v>
      </c>
      <c r="P5654">
        <v>786</v>
      </c>
      <c r="Q5654">
        <v>6</v>
      </c>
      <c r="R5654">
        <v>354</v>
      </c>
      <c r="S5654">
        <v>2</v>
      </c>
      <c r="T5654">
        <v>216</v>
      </c>
      <c r="U5654">
        <v>1</v>
      </c>
      <c r="V5654">
        <v>0</v>
      </c>
      <c r="W5654" s="26">
        <v>0</v>
      </c>
      <c r="X5654" s="26">
        <v>304.05107029910806</v>
      </c>
      <c r="Y5654" s="26">
        <v>11.862753505309898</v>
      </c>
      <c r="Z5654" s="26">
        <v>133.99138424128887</v>
      </c>
      <c r="AA5654" s="26">
        <v>29.717032760864218</v>
      </c>
      <c r="AB5654" s="26">
        <v>150.48220571620035</v>
      </c>
      <c r="AC5654" s="26">
        <v>107.20872113198666</v>
      </c>
      <c r="AD5654" s="26">
        <v>0</v>
      </c>
      <c r="AE5654" s="26">
        <v>737.3131676547581</v>
      </c>
    </row>
    <row r="5655" spans="1:31" x14ac:dyDescent="0.3">
      <c r="A5655">
        <v>2773779</v>
      </c>
      <c r="B5655">
        <v>1</v>
      </c>
      <c r="C5655" t="s">
        <v>80</v>
      </c>
      <c r="D5655" t="s">
        <v>104</v>
      </c>
      <c r="E5655" t="s">
        <v>170</v>
      </c>
      <c r="F5655" t="s">
        <v>15652</v>
      </c>
      <c r="G5655" t="s">
        <v>204</v>
      </c>
      <c r="H5655" t="s">
        <v>135</v>
      </c>
      <c r="I5655" t="s">
        <v>136</v>
      </c>
      <c r="J5655" t="s">
        <v>137</v>
      </c>
      <c r="K5655" t="s">
        <v>138</v>
      </c>
      <c r="L5655" t="s">
        <v>15653</v>
      </c>
      <c r="M5655" t="s">
        <v>15654</v>
      </c>
      <c r="N5655" s="26">
        <v>1.0647222220000001</v>
      </c>
      <c r="O5655">
        <v>0</v>
      </c>
      <c r="P5655">
        <v>68</v>
      </c>
      <c r="Q5655">
        <v>0</v>
      </c>
      <c r="R5655">
        <v>0</v>
      </c>
      <c r="S5655">
        <v>0</v>
      </c>
      <c r="T5655">
        <v>2</v>
      </c>
      <c r="U5655">
        <v>0</v>
      </c>
      <c r="V5655">
        <v>0</v>
      </c>
      <c r="W5655" s="26">
        <v>0</v>
      </c>
      <c r="X5655" s="26">
        <v>20.847260786077722</v>
      </c>
      <c r="Y5655" s="26">
        <v>0</v>
      </c>
      <c r="Z5655" s="26">
        <v>0</v>
      </c>
      <c r="AA5655" s="26">
        <v>0</v>
      </c>
      <c r="AB5655" s="26">
        <v>0.56092599522204933</v>
      </c>
      <c r="AC5655" s="26">
        <v>0</v>
      </c>
      <c r="AD5655" s="26">
        <v>0</v>
      </c>
      <c r="AE5655" s="26">
        <v>21.408186781299772</v>
      </c>
    </row>
    <row r="5656" spans="1:31" x14ac:dyDescent="0.3">
      <c r="A5656">
        <v>2773922</v>
      </c>
      <c r="B5656">
        <v>1</v>
      </c>
      <c r="C5656" t="s">
        <v>80</v>
      </c>
      <c r="D5656" t="s">
        <v>85</v>
      </c>
      <c r="E5656" t="s">
        <v>166</v>
      </c>
      <c r="F5656" t="s">
        <v>10576</v>
      </c>
      <c r="G5656" t="s">
        <v>143</v>
      </c>
      <c r="H5656" t="s">
        <v>135</v>
      </c>
      <c r="I5656" t="s">
        <v>136</v>
      </c>
      <c r="J5656" t="s">
        <v>137</v>
      </c>
      <c r="K5656" t="s">
        <v>138</v>
      </c>
      <c r="L5656" t="s">
        <v>15655</v>
      </c>
      <c r="M5656" t="s">
        <v>15656</v>
      </c>
      <c r="N5656" s="26">
        <v>0.22333333299999999</v>
      </c>
      <c r="O5656">
        <v>0</v>
      </c>
      <c r="P5656">
        <v>81</v>
      </c>
      <c r="Q5656">
        <v>0</v>
      </c>
      <c r="R5656">
        <v>0</v>
      </c>
      <c r="S5656">
        <v>0</v>
      </c>
      <c r="T5656">
        <v>4</v>
      </c>
      <c r="U5656">
        <v>0</v>
      </c>
      <c r="V5656">
        <v>0</v>
      </c>
      <c r="W5656" s="26">
        <v>0</v>
      </c>
      <c r="X5656" s="26">
        <v>6.9073441592816334</v>
      </c>
      <c r="Y5656" s="26">
        <v>0</v>
      </c>
      <c r="Z5656" s="26">
        <v>0</v>
      </c>
      <c r="AA5656" s="26">
        <v>0</v>
      </c>
      <c r="AB5656" s="26">
        <v>3.3611696050169697</v>
      </c>
      <c r="AC5656" s="26">
        <v>0</v>
      </c>
      <c r="AD5656" s="26">
        <v>0</v>
      </c>
      <c r="AE5656" s="26">
        <v>10.268513764298604</v>
      </c>
    </row>
    <row r="5657" spans="1:31" x14ac:dyDescent="0.3">
      <c r="A5657">
        <v>2775508</v>
      </c>
      <c r="B5657">
        <v>1</v>
      </c>
      <c r="C5657" t="s">
        <v>80</v>
      </c>
      <c r="D5657" t="s">
        <v>97</v>
      </c>
      <c r="E5657" t="s">
        <v>146</v>
      </c>
      <c r="F5657" t="s">
        <v>15657</v>
      </c>
      <c r="G5657" t="s">
        <v>148</v>
      </c>
      <c r="H5657" t="s">
        <v>149</v>
      </c>
      <c r="I5657" t="s">
        <v>136</v>
      </c>
      <c r="J5657" t="s">
        <v>137</v>
      </c>
      <c r="K5657" t="s">
        <v>138</v>
      </c>
      <c r="L5657" t="s">
        <v>15658</v>
      </c>
      <c r="M5657" t="s">
        <v>15659</v>
      </c>
      <c r="N5657" s="26">
        <v>1.0438888879999999</v>
      </c>
      <c r="O5657">
        <v>0</v>
      </c>
      <c r="P5657">
        <v>222</v>
      </c>
      <c r="Q5657">
        <v>0</v>
      </c>
      <c r="R5657">
        <v>6</v>
      </c>
      <c r="S5657">
        <v>0</v>
      </c>
      <c r="T5657">
        <v>36</v>
      </c>
      <c r="U5657">
        <v>0</v>
      </c>
      <c r="V5657">
        <v>0</v>
      </c>
      <c r="W5657" s="26">
        <v>0</v>
      </c>
      <c r="X5657" s="26">
        <v>109.45722995787106</v>
      </c>
      <c r="Y5657" s="26">
        <v>0</v>
      </c>
      <c r="Z5657" s="26">
        <v>0</v>
      </c>
      <c r="AA5657" s="26">
        <v>0</v>
      </c>
      <c r="AB5657" s="26">
        <v>10.934448853544396</v>
      </c>
      <c r="AC5657" s="26">
        <v>0</v>
      </c>
      <c r="AD5657" s="26">
        <v>0</v>
      </c>
      <c r="AE5657" s="26">
        <v>120.39167881141546</v>
      </c>
    </row>
    <row r="5658" spans="1:31" x14ac:dyDescent="0.3">
      <c r="A5658">
        <v>2774154</v>
      </c>
      <c r="B5658">
        <v>1</v>
      </c>
      <c r="C5658" t="s">
        <v>80</v>
      </c>
      <c r="D5658" t="s">
        <v>104</v>
      </c>
      <c r="E5658" t="s">
        <v>152</v>
      </c>
      <c r="F5658" t="s">
        <v>15660</v>
      </c>
      <c r="G5658" t="s">
        <v>159</v>
      </c>
      <c r="H5658" t="s">
        <v>149</v>
      </c>
      <c r="I5658" t="s">
        <v>136</v>
      </c>
      <c r="J5658" t="s">
        <v>137</v>
      </c>
      <c r="K5658" t="s">
        <v>138</v>
      </c>
      <c r="L5658" t="s">
        <v>15661</v>
      </c>
      <c r="M5658" t="s">
        <v>15662</v>
      </c>
      <c r="N5658" s="26">
        <v>2.025555555</v>
      </c>
      <c r="O5658">
        <v>0</v>
      </c>
      <c r="P5658">
        <v>2</v>
      </c>
      <c r="Q5658">
        <v>0</v>
      </c>
      <c r="R5658">
        <v>4</v>
      </c>
      <c r="S5658">
        <v>5</v>
      </c>
      <c r="T5658">
        <v>9</v>
      </c>
      <c r="U5658">
        <v>10</v>
      </c>
      <c r="V5658">
        <v>1</v>
      </c>
      <c r="W5658" s="26">
        <v>0</v>
      </c>
      <c r="X5658" s="26">
        <v>1.9264213034596342</v>
      </c>
      <c r="Y5658" s="26">
        <v>0</v>
      </c>
      <c r="Z5658" s="26">
        <v>0</v>
      </c>
      <c r="AA5658" s="26">
        <v>16.054857375387385</v>
      </c>
      <c r="AB5658" s="26">
        <v>5.3604812372795285</v>
      </c>
      <c r="AC5658" s="26">
        <v>3192.1922948734486</v>
      </c>
      <c r="AD5658" s="26">
        <v>1.7480258979370427</v>
      </c>
      <c r="AE5658" s="26">
        <v>3217.2820806875125</v>
      </c>
    </row>
    <row r="5659" spans="1:31" x14ac:dyDescent="0.3">
      <c r="A5659">
        <v>2774177</v>
      </c>
      <c r="B5659">
        <v>1</v>
      </c>
      <c r="C5659" t="s">
        <v>81</v>
      </c>
      <c r="D5659" t="s">
        <v>113</v>
      </c>
      <c r="E5659" t="s">
        <v>157</v>
      </c>
      <c r="F5659" t="s">
        <v>1900</v>
      </c>
      <c r="G5659" t="s">
        <v>159</v>
      </c>
      <c r="H5659" t="s">
        <v>149</v>
      </c>
      <c r="I5659" t="s">
        <v>136</v>
      </c>
      <c r="J5659" t="s">
        <v>137</v>
      </c>
      <c r="K5659" t="s">
        <v>138</v>
      </c>
      <c r="L5659" t="s">
        <v>15663</v>
      </c>
      <c r="M5659" t="s">
        <v>15664</v>
      </c>
      <c r="N5659" s="26">
        <v>0.58972222200000002</v>
      </c>
      <c r="O5659">
        <v>1</v>
      </c>
      <c r="P5659">
        <v>245</v>
      </c>
      <c r="Q5659">
        <v>61</v>
      </c>
      <c r="R5659">
        <v>168</v>
      </c>
      <c r="S5659">
        <v>3</v>
      </c>
      <c r="T5659">
        <v>16</v>
      </c>
      <c r="U5659">
        <v>0</v>
      </c>
      <c r="V5659">
        <v>0</v>
      </c>
      <c r="W5659" s="26">
        <v>0.16317100904833334</v>
      </c>
      <c r="X5659" s="26">
        <v>36.497618388203819</v>
      </c>
      <c r="Y5659" s="26">
        <v>5.8185673793021833</v>
      </c>
      <c r="Z5659" s="26">
        <v>11.41849239193159</v>
      </c>
      <c r="AA5659" s="26">
        <v>8.3042863089614514</v>
      </c>
      <c r="AB5659" s="26">
        <v>9.633389473818351</v>
      </c>
      <c r="AC5659" s="26">
        <v>0</v>
      </c>
      <c r="AD5659" s="26">
        <v>0</v>
      </c>
      <c r="AE5659" s="26">
        <v>71.835524951265725</v>
      </c>
    </row>
    <row r="5660" spans="1:31" x14ac:dyDescent="0.3">
      <c r="A5660">
        <v>2774426</v>
      </c>
      <c r="B5660">
        <v>1</v>
      </c>
      <c r="C5660" t="s">
        <v>80</v>
      </c>
      <c r="D5660" t="s">
        <v>104</v>
      </c>
      <c r="E5660" t="s">
        <v>157</v>
      </c>
      <c r="F5660" t="s">
        <v>15665</v>
      </c>
      <c r="G5660" t="s">
        <v>159</v>
      </c>
      <c r="H5660" t="s">
        <v>149</v>
      </c>
      <c r="I5660" t="s">
        <v>136</v>
      </c>
      <c r="J5660" t="s">
        <v>137</v>
      </c>
      <c r="K5660" t="s">
        <v>138</v>
      </c>
      <c r="L5660" t="s">
        <v>15666</v>
      </c>
      <c r="M5660" t="s">
        <v>15667</v>
      </c>
      <c r="N5660" s="26">
        <v>0.99055555500000003</v>
      </c>
      <c r="O5660">
        <v>25</v>
      </c>
      <c r="P5660">
        <v>501</v>
      </c>
      <c r="Q5660">
        <v>6</v>
      </c>
      <c r="R5660">
        <v>20</v>
      </c>
      <c r="S5660">
        <v>11</v>
      </c>
      <c r="T5660">
        <v>40</v>
      </c>
      <c r="U5660">
        <v>0</v>
      </c>
      <c r="V5660">
        <v>0</v>
      </c>
      <c r="W5660" s="26">
        <v>86.79300719498994</v>
      </c>
      <c r="X5660" s="26">
        <v>236.83499446620553</v>
      </c>
      <c r="Y5660" s="26">
        <v>5.6092747907080929</v>
      </c>
      <c r="Z5660" s="26">
        <v>7.7388972541542049</v>
      </c>
      <c r="AA5660" s="26">
        <v>78.284508246618145</v>
      </c>
      <c r="AB5660" s="26">
        <v>45.583419699488495</v>
      </c>
      <c r="AC5660" s="26">
        <v>0</v>
      </c>
      <c r="AD5660" s="26">
        <v>0</v>
      </c>
      <c r="AE5660" s="26">
        <v>460.8441016521644</v>
      </c>
    </row>
    <row r="5661" spans="1:31" x14ac:dyDescent="0.3">
      <c r="A5661">
        <v>2773807</v>
      </c>
      <c r="B5661">
        <v>2</v>
      </c>
      <c r="C5661" t="s">
        <v>81</v>
      </c>
      <c r="D5661" t="s">
        <v>126</v>
      </c>
      <c r="E5661" t="s">
        <v>152</v>
      </c>
      <c r="F5661" t="s">
        <v>15668</v>
      </c>
      <c r="G5661" t="s">
        <v>148</v>
      </c>
      <c r="H5661" t="s">
        <v>149</v>
      </c>
      <c r="I5661" t="s">
        <v>136</v>
      </c>
      <c r="J5661" t="s">
        <v>137</v>
      </c>
      <c r="K5661" t="s">
        <v>138</v>
      </c>
      <c r="L5661" t="s">
        <v>15457</v>
      </c>
      <c r="M5661" t="s">
        <v>15669</v>
      </c>
      <c r="N5661" s="26">
        <v>0.71861111099999997</v>
      </c>
      <c r="O5661">
        <v>15</v>
      </c>
      <c r="P5661">
        <v>1668</v>
      </c>
      <c r="Q5661">
        <v>73</v>
      </c>
      <c r="R5661">
        <v>552</v>
      </c>
      <c r="S5661">
        <v>17</v>
      </c>
      <c r="T5661">
        <v>94</v>
      </c>
      <c r="U5661">
        <v>1</v>
      </c>
      <c r="V5661">
        <v>0</v>
      </c>
      <c r="W5661" s="26">
        <v>2.4322071656314357</v>
      </c>
      <c r="X5661" s="26">
        <v>83.728796072075994</v>
      </c>
      <c r="Y5661" s="26">
        <v>164.94025578738982</v>
      </c>
      <c r="Z5661" s="26">
        <v>52.703642977108089</v>
      </c>
      <c r="AA5661" s="26">
        <v>58.421276621014407</v>
      </c>
      <c r="AB5661" s="26">
        <v>36.588794041736016</v>
      </c>
      <c r="AC5661" s="26">
        <v>104.78029977913334</v>
      </c>
      <c r="AD5661" s="26">
        <v>0</v>
      </c>
      <c r="AE5661" s="26">
        <v>503.59527244408912</v>
      </c>
    </row>
    <row r="5662" spans="1:31" x14ac:dyDescent="0.3">
      <c r="A5662">
        <v>2773699</v>
      </c>
      <c r="B5662">
        <v>1</v>
      </c>
      <c r="C5662" t="s">
        <v>81</v>
      </c>
      <c r="D5662" t="s">
        <v>118</v>
      </c>
      <c r="E5662" t="s">
        <v>170</v>
      </c>
      <c r="F5662" t="s">
        <v>7791</v>
      </c>
      <c r="G5662" t="s">
        <v>204</v>
      </c>
      <c r="H5662" t="s">
        <v>135</v>
      </c>
      <c r="I5662" t="s">
        <v>136</v>
      </c>
      <c r="J5662" t="s">
        <v>137</v>
      </c>
      <c r="K5662" t="s">
        <v>138</v>
      </c>
      <c r="L5662" t="s">
        <v>15670</v>
      </c>
      <c r="M5662" t="s">
        <v>15671</v>
      </c>
      <c r="N5662" s="26">
        <v>1.523055555</v>
      </c>
      <c r="O5662">
        <v>0</v>
      </c>
      <c r="P5662">
        <v>31</v>
      </c>
      <c r="Q5662">
        <v>0</v>
      </c>
      <c r="R5662">
        <v>1</v>
      </c>
      <c r="S5662">
        <v>0</v>
      </c>
      <c r="T5662">
        <v>4</v>
      </c>
      <c r="U5662">
        <v>0</v>
      </c>
      <c r="V5662">
        <v>0</v>
      </c>
      <c r="W5662" s="26">
        <v>0</v>
      </c>
      <c r="X5662" s="26">
        <v>8.8480615810945231</v>
      </c>
      <c r="Y5662" s="26">
        <v>0</v>
      </c>
      <c r="Z5662" s="26">
        <v>4.770488986391312</v>
      </c>
      <c r="AA5662" s="26">
        <v>0</v>
      </c>
      <c r="AB5662" s="26">
        <v>7.5077448443214234E-2</v>
      </c>
      <c r="AC5662" s="26">
        <v>0</v>
      </c>
      <c r="AD5662" s="26">
        <v>0</v>
      </c>
      <c r="AE5662" s="26">
        <v>13.693628015929049</v>
      </c>
    </row>
    <row r="5663" spans="1:31" x14ac:dyDescent="0.3">
      <c r="A5663">
        <v>2773799</v>
      </c>
      <c r="B5663">
        <v>1</v>
      </c>
      <c r="C5663" t="s">
        <v>81</v>
      </c>
      <c r="D5663" t="s">
        <v>113</v>
      </c>
      <c r="E5663" t="s">
        <v>157</v>
      </c>
      <c r="F5663" t="s">
        <v>12822</v>
      </c>
      <c r="G5663" t="s">
        <v>159</v>
      </c>
      <c r="H5663" t="s">
        <v>149</v>
      </c>
      <c r="I5663" t="s">
        <v>136</v>
      </c>
      <c r="J5663" t="s">
        <v>137</v>
      </c>
      <c r="K5663" t="s">
        <v>138</v>
      </c>
      <c r="L5663" t="s">
        <v>15672</v>
      </c>
      <c r="M5663" t="s">
        <v>15673</v>
      </c>
      <c r="N5663" s="26">
        <v>0.84444444399999996</v>
      </c>
      <c r="O5663">
        <v>8</v>
      </c>
      <c r="P5663">
        <v>62</v>
      </c>
      <c r="Q5663">
        <v>26</v>
      </c>
      <c r="R5663">
        <v>378</v>
      </c>
      <c r="S5663">
        <v>6</v>
      </c>
      <c r="T5663">
        <v>15</v>
      </c>
      <c r="U5663">
        <v>0</v>
      </c>
      <c r="V5663">
        <v>0</v>
      </c>
      <c r="W5663" s="26">
        <v>1.2269168871104166</v>
      </c>
      <c r="X5663" s="26">
        <v>1.2265045483657318</v>
      </c>
      <c r="Y5663" s="26">
        <v>7.6681229000191795</v>
      </c>
      <c r="Z5663" s="26">
        <v>49.28150629320583</v>
      </c>
      <c r="AA5663" s="26">
        <v>4.7554646897609469</v>
      </c>
      <c r="AB5663" s="26">
        <v>25.967519199906604</v>
      </c>
      <c r="AC5663" s="26">
        <v>0</v>
      </c>
      <c r="AD5663" s="26">
        <v>0</v>
      </c>
      <c r="AE5663" s="26">
        <v>90.126034518368712</v>
      </c>
    </row>
    <row r="5664" spans="1:31" x14ac:dyDescent="0.3">
      <c r="A5664">
        <v>2773842</v>
      </c>
      <c r="B5664">
        <v>1</v>
      </c>
      <c r="C5664" t="s">
        <v>80</v>
      </c>
      <c r="D5664" t="s">
        <v>96</v>
      </c>
      <c r="E5664" t="s">
        <v>132</v>
      </c>
      <c r="F5664" t="s">
        <v>15674</v>
      </c>
      <c r="G5664" t="s">
        <v>287</v>
      </c>
      <c r="H5664" t="s">
        <v>135</v>
      </c>
      <c r="I5664" t="s">
        <v>136</v>
      </c>
      <c r="J5664" t="s">
        <v>3</v>
      </c>
      <c r="K5664" t="s">
        <v>138</v>
      </c>
      <c r="L5664" t="s">
        <v>15675</v>
      </c>
      <c r="M5664" t="s">
        <v>15676</v>
      </c>
      <c r="N5664" s="26">
        <v>4.2666666659999999</v>
      </c>
      <c r="O5664">
        <v>0</v>
      </c>
      <c r="P5664">
        <v>2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 s="26">
        <v>0</v>
      </c>
      <c r="X5664" s="26">
        <v>0</v>
      </c>
      <c r="Y5664" s="26">
        <v>0</v>
      </c>
      <c r="Z5664" s="26">
        <v>0</v>
      </c>
      <c r="AA5664" s="26">
        <v>0</v>
      </c>
      <c r="AB5664" s="26">
        <v>0</v>
      </c>
      <c r="AC5664" s="26">
        <v>0</v>
      </c>
      <c r="AD5664" s="26">
        <v>0</v>
      </c>
      <c r="AE5664" s="26">
        <v>0</v>
      </c>
    </row>
    <row r="5665" spans="1:31" x14ac:dyDescent="0.3">
      <c r="A5665">
        <v>2774091</v>
      </c>
      <c r="B5665">
        <v>1</v>
      </c>
      <c r="C5665" t="s">
        <v>81</v>
      </c>
      <c r="D5665" t="s">
        <v>115</v>
      </c>
      <c r="E5665" t="s">
        <v>170</v>
      </c>
      <c r="F5665" t="s">
        <v>15677</v>
      </c>
      <c r="G5665" t="s">
        <v>143</v>
      </c>
      <c r="H5665" t="s">
        <v>135</v>
      </c>
      <c r="I5665" t="s">
        <v>136</v>
      </c>
      <c r="J5665" t="s">
        <v>137</v>
      </c>
      <c r="K5665" t="s">
        <v>138</v>
      </c>
      <c r="L5665" t="s">
        <v>15678</v>
      </c>
      <c r="M5665" t="s">
        <v>15679</v>
      </c>
      <c r="N5665" s="26">
        <v>0.64277777700000005</v>
      </c>
      <c r="O5665">
        <v>0</v>
      </c>
      <c r="P5665">
        <v>42</v>
      </c>
      <c r="Q5665">
        <v>0</v>
      </c>
      <c r="R5665">
        <v>0</v>
      </c>
      <c r="S5665">
        <v>0</v>
      </c>
      <c r="T5665">
        <v>4</v>
      </c>
      <c r="U5665">
        <v>0</v>
      </c>
      <c r="V5665">
        <v>0</v>
      </c>
      <c r="W5665" s="26">
        <v>0</v>
      </c>
      <c r="X5665" s="26">
        <v>3.9940760077423905</v>
      </c>
      <c r="Y5665" s="26">
        <v>0</v>
      </c>
      <c r="Z5665" s="26">
        <v>0</v>
      </c>
      <c r="AA5665" s="26">
        <v>0</v>
      </c>
      <c r="AB5665" s="26">
        <v>1.6117141667938262</v>
      </c>
      <c r="AC5665" s="26">
        <v>0</v>
      </c>
      <c r="AD5665" s="26">
        <v>0</v>
      </c>
      <c r="AE5665" s="26">
        <v>5.6057901745362164</v>
      </c>
    </row>
    <row r="5666" spans="1:31" x14ac:dyDescent="0.3">
      <c r="A5666">
        <v>2774764</v>
      </c>
      <c r="B5666">
        <v>1</v>
      </c>
      <c r="C5666" t="s">
        <v>81</v>
      </c>
      <c r="D5666" t="s">
        <v>122</v>
      </c>
      <c r="E5666" t="s">
        <v>175</v>
      </c>
      <c r="F5666" t="s">
        <v>15680</v>
      </c>
      <c r="G5666" t="s">
        <v>1309</v>
      </c>
      <c r="H5666" t="s">
        <v>149</v>
      </c>
      <c r="I5666" t="s">
        <v>136</v>
      </c>
      <c r="J5666" t="s">
        <v>137</v>
      </c>
      <c r="K5666" t="s">
        <v>138</v>
      </c>
      <c r="L5666" t="s">
        <v>15681</v>
      </c>
      <c r="M5666" t="s">
        <v>15682</v>
      </c>
      <c r="N5666" s="26">
        <v>2.2863888879999998</v>
      </c>
      <c r="O5666">
        <v>17</v>
      </c>
      <c r="P5666">
        <v>11707</v>
      </c>
      <c r="Q5666">
        <v>61</v>
      </c>
      <c r="R5666">
        <v>111</v>
      </c>
      <c r="S5666">
        <v>14</v>
      </c>
      <c r="T5666">
        <v>725</v>
      </c>
      <c r="U5666">
        <v>1</v>
      </c>
      <c r="V5666">
        <v>2</v>
      </c>
      <c r="W5666" s="26">
        <v>6.8170464722752842</v>
      </c>
      <c r="X5666" s="26">
        <v>4848.9335310007555</v>
      </c>
      <c r="Y5666" s="26">
        <v>171.0377367873763</v>
      </c>
      <c r="Z5666" s="26">
        <v>32.863232348890932</v>
      </c>
      <c r="AA5666" s="26">
        <v>1354.278861283439</v>
      </c>
      <c r="AB5666" s="26">
        <v>748.79751133837942</v>
      </c>
      <c r="AC5666" s="26">
        <v>78.554011330214024</v>
      </c>
      <c r="AD5666" s="26">
        <v>159.04046654486987</v>
      </c>
      <c r="AE5666" s="26">
        <v>7400.3223971061998</v>
      </c>
    </row>
    <row r="5667" spans="1:31" x14ac:dyDescent="0.3">
      <c r="A5667">
        <v>2774907</v>
      </c>
      <c r="B5667">
        <v>2</v>
      </c>
      <c r="C5667" t="s">
        <v>80</v>
      </c>
      <c r="D5667" t="s">
        <v>105</v>
      </c>
      <c r="E5667" t="s">
        <v>141</v>
      </c>
      <c r="F5667" t="s">
        <v>15683</v>
      </c>
      <c r="G5667" t="s">
        <v>303</v>
      </c>
      <c r="H5667" t="s">
        <v>135</v>
      </c>
      <c r="I5667" t="s">
        <v>136</v>
      </c>
      <c r="J5667" t="s">
        <v>137</v>
      </c>
      <c r="K5667" t="s">
        <v>138</v>
      </c>
      <c r="L5667" t="s">
        <v>15684</v>
      </c>
      <c r="M5667" t="s">
        <v>15685</v>
      </c>
      <c r="N5667" s="26">
        <v>0.72416666600000001</v>
      </c>
      <c r="O5667">
        <v>0</v>
      </c>
      <c r="P5667">
        <v>189</v>
      </c>
      <c r="Q5667">
        <v>0</v>
      </c>
      <c r="R5667">
        <v>50</v>
      </c>
      <c r="S5667">
        <v>0</v>
      </c>
      <c r="T5667">
        <v>15</v>
      </c>
      <c r="U5667">
        <v>0</v>
      </c>
      <c r="V5667">
        <v>0</v>
      </c>
      <c r="W5667" s="26">
        <v>0</v>
      </c>
      <c r="X5667" s="26">
        <v>37.840287976042994</v>
      </c>
      <c r="Y5667" s="26">
        <v>0</v>
      </c>
      <c r="Z5667" s="26">
        <v>5.8234692713527956</v>
      </c>
      <c r="AA5667" s="26">
        <v>0</v>
      </c>
      <c r="AB5667" s="26">
        <v>3.0859172047926662</v>
      </c>
      <c r="AC5667" s="26">
        <v>0</v>
      </c>
      <c r="AD5667" s="26">
        <v>0</v>
      </c>
      <c r="AE5667" s="26">
        <v>46.749674452188458</v>
      </c>
    </row>
    <row r="5668" spans="1:31" x14ac:dyDescent="0.3">
      <c r="A5668">
        <v>2775305</v>
      </c>
      <c r="B5668">
        <v>1</v>
      </c>
      <c r="C5668" t="s">
        <v>80</v>
      </c>
      <c r="D5668" t="s">
        <v>83</v>
      </c>
      <c r="E5668" t="s">
        <v>152</v>
      </c>
      <c r="F5668" t="s">
        <v>15686</v>
      </c>
      <c r="G5668" t="s">
        <v>159</v>
      </c>
      <c r="H5668" t="s">
        <v>149</v>
      </c>
      <c r="I5668" t="s">
        <v>136</v>
      </c>
      <c r="J5668" t="s">
        <v>137</v>
      </c>
      <c r="K5668" t="s">
        <v>138</v>
      </c>
      <c r="L5668" t="s">
        <v>15687</v>
      </c>
      <c r="M5668" t="s">
        <v>15688</v>
      </c>
      <c r="N5668" s="26">
        <v>0.14611111099999999</v>
      </c>
      <c r="O5668">
        <v>0</v>
      </c>
      <c r="P5668">
        <v>561</v>
      </c>
      <c r="Q5668">
        <v>0</v>
      </c>
      <c r="R5668">
        <v>0</v>
      </c>
      <c r="S5668">
        <v>5</v>
      </c>
      <c r="T5668">
        <v>43</v>
      </c>
      <c r="U5668">
        <v>0</v>
      </c>
      <c r="V5668">
        <v>0</v>
      </c>
      <c r="W5668" s="26">
        <v>0</v>
      </c>
      <c r="X5668" s="26">
        <v>28.477335245293016</v>
      </c>
      <c r="Y5668" s="26">
        <v>0</v>
      </c>
      <c r="Z5668" s="26">
        <v>0</v>
      </c>
      <c r="AA5668" s="26">
        <v>4.5971580243926713</v>
      </c>
      <c r="AB5668" s="26">
        <v>4.4429238490688361</v>
      </c>
      <c r="AC5668" s="26">
        <v>0</v>
      </c>
      <c r="AD5668" s="26">
        <v>0</v>
      </c>
      <c r="AE5668" s="26">
        <v>37.517417118754523</v>
      </c>
    </row>
    <row r="5669" spans="1:31" x14ac:dyDescent="0.3">
      <c r="A5669">
        <v>2775159</v>
      </c>
      <c r="B5669">
        <v>1</v>
      </c>
      <c r="C5669" t="s">
        <v>80</v>
      </c>
      <c r="D5669" t="s">
        <v>100</v>
      </c>
      <c r="E5669" t="s">
        <v>132</v>
      </c>
      <c r="F5669" t="s">
        <v>15689</v>
      </c>
      <c r="G5669" t="s">
        <v>197</v>
      </c>
      <c r="H5669" t="s">
        <v>135</v>
      </c>
      <c r="I5669" t="s">
        <v>136</v>
      </c>
      <c r="J5669" t="s">
        <v>137</v>
      </c>
      <c r="K5669" t="s">
        <v>138</v>
      </c>
      <c r="L5669" t="s">
        <v>15690</v>
      </c>
      <c r="M5669" t="s">
        <v>12660</v>
      </c>
      <c r="N5669" s="26">
        <v>1.8019444440000001</v>
      </c>
      <c r="O5669">
        <v>0</v>
      </c>
      <c r="P5669">
        <v>1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 s="26">
        <v>0</v>
      </c>
      <c r="X5669" s="26">
        <v>0.2124289607405806</v>
      </c>
      <c r="Y5669" s="26">
        <v>0</v>
      </c>
      <c r="Z5669" s="26">
        <v>0</v>
      </c>
      <c r="AA5669" s="26">
        <v>0</v>
      </c>
      <c r="AB5669" s="26">
        <v>0</v>
      </c>
      <c r="AC5669" s="26">
        <v>0</v>
      </c>
      <c r="AD5669" s="26">
        <v>0</v>
      </c>
      <c r="AE5669" s="26">
        <v>0.2124289607405806</v>
      </c>
    </row>
    <row r="5670" spans="1:31" x14ac:dyDescent="0.3">
      <c r="A5670">
        <v>2775351</v>
      </c>
      <c r="B5670">
        <v>1</v>
      </c>
      <c r="C5670" t="s">
        <v>80</v>
      </c>
      <c r="D5670" t="s">
        <v>88</v>
      </c>
      <c r="E5670" t="s">
        <v>132</v>
      </c>
      <c r="F5670" t="s">
        <v>15691</v>
      </c>
      <c r="G5670" t="s">
        <v>134</v>
      </c>
      <c r="H5670" t="s">
        <v>135</v>
      </c>
      <c r="I5670" t="s">
        <v>136</v>
      </c>
      <c r="J5670" t="s">
        <v>137</v>
      </c>
      <c r="K5670" t="s">
        <v>138</v>
      </c>
      <c r="L5670" t="s">
        <v>15692</v>
      </c>
      <c r="M5670" t="s">
        <v>15693</v>
      </c>
      <c r="N5670" s="26">
        <v>3.8263888879999999</v>
      </c>
      <c r="O5670">
        <v>0</v>
      </c>
      <c r="P5670">
        <v>5</v>
      </c>
      <c r="Q5670">
        <v>0</v>
      </c>
      <c r="R5670">
        <v>0</v>
      </c>
      <c r="S5670">
        <v>0</v>
      </c>
      <c r="T5670">
        <v>2</v>
      </c>
      <c r="U5670">
        <v>0</v>
      </c>
      <c r="V5670">
        <v>0</v>
      </c>
      <c r="W5670" s="26">
        <v>0</v>
      </c>
      <c r="X5670" s="26">
        <v>3.3014414155318645</v>
      </c>
      <c r="Y5670" s="26">
        <v>0</v>
      </c>
      <c r="Z5670" s="26">
        <v>0</v>
      </c>
      <c r="AA5670" s="26">
        <v>0</v>
      </c>
      <c r="AB5670" s="26">
        <v>2.7125799158495765</v>
      </c>
      <c r="AC5670" s="26">
        <v>0</v>
      </c>
      <c r="AD5670" s="26">
        <v>0</v>
      </c>
      <c r="AE5670" s="26">
        <v>6.014021331381441</v>
      </c>
    </row>
    <row r="5671" spans="1:31" x14ac:dyDescent="0.3">
      <c r="A5671">
        <v>2774910</v>
      </c>
      <c r="B5671">
        <v>1</v>
      </c>
      <c r="C5671" t="s">
        <v>80</v>
      </c>
      <c r="D5671" t="s">
        <v>103</v>
      </c>
      <c r="E5671" t="s">
        <v>146</v>
      </c>
      <c r="F5671" t="s">
        <v>13376</v>
      </c>
      <c r="G5671" t="s">
        <v>1365</v>
      </c>
      <c r="H5671" t="s">
        <v>149</v>
      </c>
      <c r="I5671" t="s">
        <v>136</v>
      </c>
      <c r="J5671" t="s">
        <v>137</v>
      </c>
      <c r="K5671" t="s">
        <v>138</v>
      </c>
      <c r="L5671" t="s">
        <v>15694</v>
      </c>
      <c r="M5671" t="s">
        <v>15695</v>
      </c>
      <c r="N5671" s="26">
        <v>1.738888888</v>
      </c>
      <c r="O5671">
        <v>0</v>
      </c>
      <c r="P5671">
        <v>82</v>
      </c>
      <c r="Q5671">
        <v>0</v>
      </c>
      <c r="R5671">
        <v>5</v>
      </c>
      <c r="S5671">
        <v>0</v>
      </c>
      <c r="T5671">
        <v>28</v>
      </c>
      <c r="U5671">
        <v>0</v>
      </c>
      <c r="V5671">
        <v>0</v>
      </c>
      <c r="W5671" s="26">
        <v>0</v>
      </c>
      <c r="X5671" s="26">
        <v>15.647097930188236</v>
      </c>
      <c r="Y5671" s="26">
        <v>0</v>
      </c>
      <c r="Z5671" s="26">
        <v>1.3020610403798667</v>
      </c>
      <c r="AA5671" s="26">
        <v>0</v>
      </c>
      <c r="AB5671" s="26">
        <v>9.7390442053209778</v>
      </c>
      <c r="AC5671" s="26">
        <v>0</v>
      </c>
      <c r="AD5671" s="26">
        <v>0</v>
      </c>
      <c r="AE5671" s="26">
        <v>26.688203175889079</v>
      </c>
    </row>
    <row r="5672" spans="1:31" x14ac:dyDescent="0.3">
      <c r="A5672">
        <v>2775109</v>
      </c>
      <c r="B5672">
        <v>2</v>
      </c>
      <c r="C5672" t="s">
        <v>80</v>
      </c>
      <c r="D5672" t="s">
        <v>101</v>
      </c>
      <c r="E5672" t="s">
        <v>141</v>
      </c>
      <c r="F5672" t="s">
        <v>7149</v>
      </c>
      <c r="G5672" t="s">
        <v>287</v>
      </c>
      <c r="H5672" t="s">
        <v>135</v>
      </c>
      <c r="I5672" t="s">
        <v>136</v>
      </c>
      <c r="J5672" t="s">
        <v>3</v>
      </c>
      <c r="K5672" t="s">
        <v>138</v>
      </c>
      <c r="L5672" t="s">
        <v>15696</v>
      </c>
      <c r="M5672" t="s">
        <v>15697</v>
      </c>
      <c r="N5672" s="26">
        <v>1.0436111109999999</v>
      </c>
      <c r="O5672">
        <v>0</v>
      </c>
      <c r="P5672">
        <v>47</v>
      </c>
      <c r="Q5672">
        <v>0</v>
      </c>
      <c r="R5672">
        <v>0</v>
      </c>
      <c r="S5672">
        <v>0</v>
      </c>
      <c r="T5672">
        <v>14</v>
      </c>
      <c r="U5672">
        <v>0</v>
      </c>
      <c r="V5672">
        <v>0</v>
      </c>
      <c r="W5672" s="26">
        <v>0</v>
      </c>
      <c r="X5672" s="26">
        <v>17.940596640275235</v>
      </c>
      <c r="Y5672" s="26">
        <v>0</v>
      </c>
      <c r="Z5672" s="26">
        <v>0</v>
      </c>
      <c r="AA5672" s="26">
        <v>0</v>
      </c>
      <c r="AB5672" s="26">
        <v>15.110097974188768</v>
      </c>
      <c r="AC5672" s="26">
        <v>0</v>
      </c>
      <c r="AD5672" s="26">
        <v>0</v>
      </c>
      <c r="AE5672" s="26">
        <v>33.050694614464007</v>
      </c>
    </row>
    <row r="5673" spans="1:31" x14ac:dyDescent="0.3">
      <c r="A5673">
        <v>2774956</v>
      </c>
      <c r="B5673">
        <v>1</v>
      </c>
      <c r="C5673" t="s">
        <v>81</v>
      </c>
      <c r="D5673" t="s">
        <v>116</v>
      </c>
      <c r="E5673" t="s">
        <v>146</v>
      </c>
      <c r="F5673" t="s">
        <v>2981</v>
      </c>
      <c r="G5673" t="s">
        <v>159</v>
      </c>
      <c r="H5673" t="s">
        <v>149</v>
      </c>
      <c r="I5673" t="s">
        <v>136</v>
      </c>
      <c r="J5673" t="s">
        <v>137</v>
      </c>
      <c r="K5673" t="s">
        <v>138</v>
      </c>
      <c r="L5673" t="s">
        <v>15698</v>
      </c>
      <c r="M5673" t="s">
        <v>15699</v>
      </c>
      <c r="N5673" s="26">
        <v>0.5575</v>
      </c>
      <c r="O5673">
        <v>0</v>
      </c>
      <c r="P5673">
        <v>49</v>
      </c>
      <c r="Q5673">
        <v>0</v>
      </c>
      <c r="R5673">
        <v>41</v>
      </c>
      <c r="S5673">
        <v>1</v>
      </c>
      <c r="T5673">
        <v>16</v>
      </c>
      <c r="U5673">
        <v>0</v>
      </c>
      <c r="V5673">
        <v>0</v>
      </c>
      <c r="W5673" s="26">
        <v>0</v>
      </c>
      <c r="X5673" s="26">
        <v>7.1522100245188103</v>
      </c>
      <c r="Y5673" s="26">
        <v>0</v>
      </c>
      <c r="Z5673" s="26">
        <v>4.2501632759987151</v>
      </c>
      <c r="AA5673" s="26">
        <v>1.9694209568069141</v>
      </c>
      <c r="AB5673" s="26">
        <v>4.6675031748342777</v>
      </c>
      <c r="AC5673" s="26">
        <v>0</v>
      </c>
      <c r="AD5673" s="26">
        <v>0</v>
      </c>
      <c r="AE5673" s="26">
        <v>18.039297432158715</v>
      </c>
    </row>
    <row r="5674" spans="1:31" x14ac:dyDescent="0.3">
      <c r="A5674">
        <v>2775345</v>
      </c>
      <c r="B5674">
        <v>1</v>
      </c>
      <c r="C5674" t="s">
        <v>80</v>
      </c>
      <c r="D5674" t="s">
        <v>94</v>
      </c>
      <c r="E5674" t="s">
        <v>141</v>
      </c>
      <c r="F5674" t="s">
        <v>8452</v>
      </c>
      <c r="G5674" t="s">
        <v>143</v>
      </c>
      <c r="H5674" t="s">
        <v>135</v>
      </c>
      <c r="I5674" t="s">
        <v>136</v>
      </c>
      <c r="J5674" t="s">
        <v>137</v>
      </c>
      <c r="K5674" t="s">
        <v>138</v>
      </c>
      <c r="L5674" t="s">
        <v>15700</v>
      </c>
      <c r="M5674" t="s">
        <v>15701</v>
      </c>
      <c r="N5674" s="26">
        <v>0.251111111</v>
      </c>
      <c r="O5674">
        <v>0</v>
      </c>
      <c r="P5674">
        <v>111</v>
      </c>
      <c r="Q5674">
        <v>0</v>
      </c>
      <c r="R5674">
        <v>2</v>
      </c>
      <c r="S5674">
        <v>0</v>
      </c>
      <c r="T5674">
        <v>24</v>
      </c>
      <c r="U5674">
        <v>0</v>
      </c>
      <c r="V5674">
        <v>0</v>
      </c>
      <c r="W5674" s="26">
        <v>0</v>
      </c>
      <c r="X5674" s="26">
        <v>3.4520511227207145</v>
      </c>
      <c r="Y5674" s="26">
        <v>0</v>
      </c>
      <c r="Z5674" s="26">
        <v>0.10636566722737889</v>
      </c>
      <c r="AA5674" s="26">
        <v>0</v>
      </c>
      <c r="AB5674" s="26">
        <v>1.6489966112580579</v>
      </c>
      <c r="AC5674" s="26">
        <v>0</v>
      </c>
      <c r="AD5674" s="26">
        <v>0</v>
      </c>
      <c r="AE5674" s="26">
        <v>5.2074134012061517</v>
      </c>
    </row>
    <row r="5675" spans="1:31" x14ac:dyDescent="0.3">
      <c r="A5675">
        <v>2774704</v>
      </c>
      <c r="B5675">
        <v>1</v>
      </c>
      <c r="C5675" t="s">
        <v>80</v>
      </c>
      <c r="D5675" t="s">
        <v>91</v>
      </c>
      <c r="E5675" t="s">
        <v>157</v>
      </c>
      <c r="F5675" t="s">
        <v>12880</v>
      </c>
      <c r="G5675" t="s">
        <v>159</v>
      </c>
      <c r="H5675" t="s">
        <v>149</v>
      </c>
      <c r="I5675" t="s">
        <v>136</v>
      </c>
      <c r="J5675" t="s">
        <v>137</v>
      </c>
      <c r="K5675" t="s">
        <v>138</v>
      </c>
      <c r="L5675" t="s">
        <v>15702</v>
      </c>
      <c r="M5675" t="s">
        <v>15703</v>
      </c>
      <c r="N5675" s="26">
        <v>0.22083333299999999</v>
      </c>
      <c r="O5675">
        <v>15</v>
      </c>
      <c r="P5675">
        <v>254</v>
      </c>
      <c r="Q5675">
        <v>25</v>
      </c>
      <c r="R5675">
        <v>87</v>
      </c>
      <c r="S5675">
        <v>17</v>
      </c>
      <c r="T5675">
        <v>238</v>
      </c>
      <c r="U5675">
        <v>1</v>
      </c>
      <c r="V5675">
        <v>0</v>
      </c>
      <c r="W5675" s="26">
        <v>3.7589303139753887</v>
      </c>
      <c r="X5675" s="26">
        <v>15.503289886596161</v>
      </c>
      <c r="Y5675" s="26">
        <v>1.8757572877623627</v>
      </c>
      <c r="Z5675" s="26">
        <v>2.419254314970368</v>
      </c>
      <c r="AA5675" s="26">
        <v>37.03895129094721</v>
      </c>
      <c r="AB5675" s="26">
        <v>33.811008327775973</v>
      </c>
      <c r="AC5675" s="26">
        <v>4.3145349189129858</v>
      </c>
      <c r="AD5675" s="26">
        <v>0</v>
      </c>
      <c r="AE5675" s="26">
        <v>98.72172634094045</v>
      </c>
    </row>
    <row r="5676" spans="1:31" x14ac:dyDescent="0.3">
      <c r="A5676">
        <v>2774890</v>
      </c>
      <c r="B5676">
        <v>1</v>
      </c>
      <c r="C5676" t="s">
        <v>80</v>
      </c>
      <c r="D5676" t="s">
        <v>103</v>
      </c>
      <c r="E5676" t="s">
        <v>175</v>
      </c>
      <c r="F5676" t="s">
        <v>10214</v>
      </c>
      <c r="G5676" t="s">
        <v>159</v>
      </c>
      <c r="H5676" t="s">
        <v>149</v>
      </c>
      <c r="I5676" t="s">
        <v>136</v>
      </c>
      <c r="J5676" t="s">
        <v>137</v>
      </c>
      <c r="K5676" t="s">
        <v>138</v>
      </c>
      <c r="L5676" t="s">
        <v>15704</v>
      </c>
      <c r="M5676" t="s">
        <v>15705</v>
      </c>
      <c r="N5676" s="26">
        <v>0.193333333</v>
      </c>
      <c r="O5676">
        <v>32</v>
      </c>
      <c r="P5676">
        <v>6105</v>
      </c>
      <c r="Q5676">
        <v>71</v>
      </c>
      <c r="R5676">
        <v>696</v>
      </c>
      <c r="S5676">
        <v>138</v>
      </c>
      <c r="T5676">
        <v>2024</v>
      </c>
      <c r="U5676">
        <v>23</v>
      </c>
      <c r="V5676">
        <v>7</v>
      </c>
      <c r="W5676" s="26">
        <v>3.8531030196215013</v>
      </c>
      <c r="X5676" s="26">
        <v>213.63569311205097</v>
      </c>
      <c r="Y5676" s="26">
        <v>62.270525578206431</v>
      </c>
      <c r="Z5676" s="26">
        <v>19.178780526315389</v>
      </c>
      <c r="AA5676" s="26">
        <v>117.47981233351081</v>
      </c>
      <c r="AB5676" s="26">
        <v>182.1936955238175</v>
      </c>
      <c r="AC5676" s="26">
        <v>705.67146141119179</v>
      </c>
      <c r="AD5676" s="26">
        <v>14.430640230007636</v>
      </c>
      <c r="AE5676" s="26">
        <v>1318.713711734722</v>
      </c>
    </row>
    <row r="5677" spans="1:31" x14ac:dyDescent="0.3">
      <c r="A5677">
        <v>2774913</v>
      </c>
      <c r="B5677">
        <v>1</v>
      </c>
      <c r="C5677" t="s">
        <v>80</v>
      </c>
      <c r="D5677" t="s">
        <v>105</v>
      </c>
      <c r="E5677" t="s">
        <v>157</v>
      </c>
      <c r="F5677" t="s">
        <v>15706</v>
      </c>
      <c r="G5677" t="s">
        <v>159</v>
      </c>
      <c r="H5677" t="s">
        <v>149</v>
      </c>
      <c r="I5677" t="s">
        <v>136</v>
      </c>
      <c r="J5677" t="s">
        <v>137</v>
      </c>
      <c r="K5677" t="s">
        <v>138</v>
      </c>
      <c r="L5677" t="s">
        <v>15707</v>
      </c>
      <c r="M5677" t="s">
        <v>15708</v>
      </c>
      <c r="N5677" s="26">
        <v>7.1666666000000004E-2</v>
      </c>
      <c r="O5677">
        <v>1</v>
      </c>
      <c r="P5677">
        <v>5576</v>
      </c>
      <c r="Q5677">
        <v>0</v>
      </c>
      <c r="R5677">
        <v>20</v>
      </c>
      <c r="S5677">
        <v>4</v>
      </c>
      <c r="T5677">
        <v>1404</v>
      </c>
      <c r="U5677">
        <v>1</v>
      </c>
      <c r="V5677">
        <v>2</v>
      </c>
      <c r="W5677" s="26">
        <v>0.12076897776872034</v>
      </c>
      <c r="X5677" s="26">
        <v>91.197854585497439</v>
      </c>
      <c r="Y5677" s="26">
        <v>0</v>
      </c>
      <c r="Z5677" s="26">
        <v>0.170166992427603</v>
      </c>
      <c r="AA5677" s="26">
        <v>11.792090600406706</v>
      </c>
      <c r="AB5677" s="26">
        <v>102.70546455637563</v>
      </c>
      <c r="AC5677" s="26">
        <v>28.41096251233073</v>
      </c>
      <c r="AD5677" s="26">
        <v>1.0649119743349968</v>
      </c>
      <c r="AE5677" s="26">
        <v>235.46222019914183</v>
      </c>
    </row>
    <row r="5678" spans="1:31" x14ac:dyDescent="0.3">
      <c r="A5678">
        <v>2775013</v>
      </c>
      <c r="B5678">
        <v>1</v>
      </c>
      <c r="C5678" t="s">
        <v>80</v>
      </c>
      <c r="D5678" t="s">
        <v>96</v>
      </c>
      <c r="E5678" t="s">
        <v>170</v>
      </c>
      <c r="F5678" t="s">
        <v>15709</v>
      </c>
      <c r="G5678" t="s">
        <v>303</v>
      </c>
      <c r="H5678" t="s">
        <v>135</v>
      </c>
      <c r="I5678" t="s">
        <v>136</v>
      </c>
      <c r="J5678" t="s">
        <v>137</v>
      </c>
      <c r="K5678" t="s">
        <v>138</v>
      </c>
      <c r="L5678" t="s">
        <v>15710</v>
      </c>
      <c r="M5678" t="s">
        <v>15711</v>
      </c>
      <c r="N5678" s="26">
        <v>2.2338888880000001</v>
      </c>
      <c r="O5678">
        <v>0</v>
      </c>
      <c r="P5678">
        <v>59</v>
      </c>
      <c r="Q5678">
        <v>0</v>
      </c>
      <c r="R5678">
        <v>0</v>
      </c>
      <c r="S5678">
        <v>0</v>
      </c>
      <c r="T5678">
        <v>1</v>
      </c>
      <c r="U5678">
        <v>0</v>
      </c>
      <c r="V5678">
        <v>0</v>
      </c>
      <c r="W5678" s="26">
        <v>0</v>
      </c>
      <c r="X5678" s="26">
        <v>29.071540608451837</v>
      </c>
      <c r="Y5678" s="26">
        <v>0</v>
      </c>
      <c r="Z5678" s="26">
        <v>0</v>
      </c>
      <c r="AA5678" s="26">
        <v>0</v>
      </c>
      <c r="AB5678" s="26">
        <v>3.4044199068455558</v>
      </c>
      <c r="AC5678" s="26">
        <v>0</v>
      </c>
      <c r="AD5678" s="26">
        <v>0</v>
      </c>
      <c r="AE5678" s="26">
        <v>32.475960515297395</v>
      </c>
    </row>
    <row r="5679" spans="1:31" x14ac:dyDescent="0.3">
      <c r="A5679">
        <v>2775039</v>
      </c>
      <c r="B5679">
        <v>1</v>
      </c>
      <c r="C5679" t="s">
        <v>81</v>
      </c>
      <c r="D5679" t="s">
        <v>121</v>
      </c>
      <c r="E5679" t="s">
        <v>157</v>
      </c>
      <c r="F5679" t="s">
        <v>992</v>
      </c>
      <c r="G5679" t="s">
        <v>628</v>
      </c>
      <c r="H5679" t="s">
        <v>149</v>
      </c>
      <c r="I5679" t="s">
        <v>136</v>
      </c>
      <c r="J5679" t="s">
        <v>137</v>
      </c>
      <c r="K5679" t="s">
        <v>187</v>
      </c>
      <c r="L5679" t="s">
        <v>15712</v>
      </c>
      <c r="M5679" t="s">
        <v>15713</v>
      </c>
      <c r="N5679" s="26">
        <v>3.9505555550000002</v>
      </c>
      <c r="O5679">
        <v>8</v>
      </c>
      <c r="P5679">
        <v>1333</v>
      </c>
      <c r="Q5679">
        <v>4</v>
      </c>
      <c r="R5679">
        <v>122</v>
      </c>
      <c r="S5679">
        <v>5</v>
      </c>
      <c r="T5679">
        <v>96</v>
      </c>
      <c r="U5679">
        <v>0</v>
      </c>
      <c r="V5679">
        <v>0</v>
      </c>
      <c r="W5679" s="26">
        <v>7.8660385422844437</v>
      </c>
      <c r="X5679" s="26">
        <v>328.3118400270522</v>
      </c>
      <c r="Y5679" s="26">
        <v>29.715038321716129</v>
      </c>
      <c r="Z5679" s="26">
        <v>20.630288152790712</v>
      </c>
      <c r="AA5679" s="26">
        <v>49.462904961703224</v>
      </c>
      <c r="AB5679" s="26">
        <v>98.246872219579018</v>
      </c>
      <c r="AC5679" s="26">
        <v>0</v>
      </c>
      <c r="AD5679" s="26">
        <v>0</v>
      </c>
      <c r="AE5679" s="26">
        <v>534.23298222512574</v>
      </c>
    </row>
    <row r="5680" spans="1:31" x14ac:dyDescent="0.3">
      <c r="A5680">
        <v>2775268</v>
      </c>
      <c r="B5680">
        <v>1</v>
      </c>
      <c r="C5680" t="s">
        <v>80</v>
      </c>
      <c r="D5680" t="s">
        <v>100</v>
      </c>
      <c r="E5680" t="s">
        <v>141</v>
      </c>
      <c r="F5680" t="s">
        <v>12659</v>
      </c>
      <c r="G5680" t="s">
        <v>143</v>
      </c>
      <c r="H5680" t="s">
        <v>135</v>
      </c>
      <c r="I5680" t="s">
        <v>136</v>
      </c>
      <c r="J5680" t="s">
        <v>137</v>
      </c>
      <c r="K5680" t="s">
        <v>138</v>
      </c>
      <c r="L5680" t="s">
        <v>15714</v>
      </c>
      <c r="M5680" t="s">
        <v>15715</v>
      </c>
      <c r="N5680" s="26">
        <v>0.161111111</v>
      </c>
      <c r="O5680">
        <v>0</v>
      </c>
      <c r="P5680">
        <v>405</v>
      </c>
      <c r="Q5680">
        <v>0</v>
      </c>
      <c r="R5680">
        <v>0</v>
      </c>
      <c r="S5680">
        <v>0</v>
      </c>
      <c r="T5680">
        <v>8</v>
      </c>
      <c r="U5680">
        <v>0</v>
      </c>
      <c r="V5680">
        <v>0</v>
      </c>
      <c r="W5680" s="26">
        <v>0</v>
      </c>
      <c r="X5680" s="26">
        <v>3.3452601262150901</v>
      </c>
      <c r="Y5680" s="26">
        <v>0</v>
      </c>
      <c r="Z5680" s="26">
        <v>0</v>
      </c>
      <c r="AA5680" s="26">
        <v>0</v>
      </c>
      <c r="AB5680" s="26">
        <v>0.27006958033456563</v>
      </c>
      <c r="AC5680" s="26">
        <v>0</v>
      </c>
      <c r="AD5680" s="26">
        <v>0</v>
      </c>
      <c r="AE5680" s="26">
        <v>3.6153297065496557</v>
      </c>
    </row>
    <row r="5681" spans="1:31" x14ac:dyDescent="0.3">
      <c r="A5681">
        <v>2775331</v>
      </c>
      <c r="B5681">
        <v>1</v>
      </c>
      <c r="C5681" t="s">
        <v>80</v>
      </c>
      <c r="D5681" t="s">
        <v>88</v>
      </c>
      <c r="E5681" t="s">
        <v>132</v>
      </c>
      <c r="F5681" t="s">
        <v>15716</v>
      </c>
      <c r="G5681" t="s">
        <v>197</v>
      </c>
      <c r="H5681" t="s">
        <v>135</v>
      </c>
      <c r="I5681" t="s">
        <v>136</v>
      </c>
      <c r="J5681" t="s">
        <v>137</v>
      </c>
      <c r="K5681" t="s">
        <v>138</v>
      </c>
      <c r="L5681" t="s">
        <v>15717</v>
      </c>
      <c r="M5681" t="s">
        <v>15718</v>
      </c>
      <c r="N5681" s="26">
        <v>1.61</v>
      </c>
      <c r="O5681">
        <v>0</v>
      </c>
      <c r="P5681">
        <v>1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 s="26">
        <v>0</v>
      </c>
      <c r="X5681" s="26">
        <v>0</v>
      </c>
      <c r="Y5681" s="26">
        <v>0</v>
      </c>
      <c r="Z5681" s="26">
        <v>0</v>
      </c>
      <c r="AA5681" s="26">
        <v>0</v>
      </c>
      <c r="AB5681" s="26">
        <v>0</v>
      </c>
      <c r="AC5681" s="26">
        <v>0</v>
      </c>
      <c r="AD5681" s="26">
        <v>0</v>
      </c>
      <c r="AE5681" s="26">
        <v>0</v>
      </c>
    </row>
    <row r="5682" spans="1:31" x14ac:dyDescent="0.3">
      <c r="A5682">
        <v>2775139</v>
      </c>
      <c r="B5682">
        <v>1</v>
      </c>
      <c r="C5682" t="s">
        <v>81</v>
      </c>
      <c r="D5682" t="s">
        <v>113</v>
      </c>
      <c r="E5682" t="s">
        <v>152</v>
      </c>
      <c r="F5682" t="s">
        <v>15719</v>
      </c>
      <c r="G5682" t="s">
        <v>159</v>
      </c>
      <c r="H5682" t="s">
        <v>149</v>
      </c>
      <c r="I5682" t="s">
        <v>136</v>
      </c>
      <c r="J5682" t="s">
        <v>137</v>
      </c>
      <c r="K5682" t="s">
        <v>138</v>
      </c>
      <c r="L5682" t="s">
        <v>15720</v>
      </c>
      <c r="M5682" t="s">
        <v>15721</v>
      </c>
      <c r="N5682" s="26">
        <v>0.37444444399999999</v>
      </c>
      <c r="O5682">
        <v>0</v>
      </c>
      <c r="P5682">
        <v>0</v>
      </c>
      <c r="Q5682">
        <v>0</v>
      </c>
      <c r="R5682">
        <v>0</v>
      </c>
      <c r="S5682">
        <v>3</v>
      </c>
      <c r="T5682">
        <v>0</v>
      </c>
      <c r="U5682">
        <v>8</v>
      </c>
      <c r="V5682">
        <v>0</v>
      </c>
      <c r="W5682" s="26">
        <v>0</v>
      </c>
      <c r="X5682" s="26">
        <v>0</v>
      </c>
      <c r="Y5682" s="26">
        <v>0</v>
      </c>
      <c r="Z5682" s="26">
        <v>0</v>
      </c>
      <c r="AA5682" s="26">
        <v>8.8318768512135755</v>
      </c>
      <c r="AB5682" s="26">
        <v>0</v>
      </c>
      <c r="AC5682" s="26">
        <v>118.3356897266615</v>
      </c>
      <c r="AD5682" s="26">
        <v>0</v>
      </c>
      <c r="AE5682" s="26">
        <v>127.16756657787508</v>
      </c>
    </row>
    <row r="5683" spans="1:31" x14ac:dyDescent="0.3">
      <c r="A5683">
        <v>2775477</v>
      </c>
      <c r="B5683">
        <v>1</v>
      </c>
      <c r="C5683" t="s">
        <v>81</v>
      </c>
      <c r="D5683" t="s">
        <v>113</v>
      </c>
      <c r="E5683" t="s">
        <v>132</v>
      </c>
      <c r="F5683" t="s">
        <v>15722</v>
      </c>
      <c r="G5683" t="s">
        <v>197</v>
      </c>
      <c r="H5683" t="s">
        <v>135</v>
      </c>
      <c r="I5683" t="s">
        <v>136</v>
      </c>
      <c r="J5683" t="s">
        <v>137</v>
      </c>
      <c r="K5683" t="s">
        <v>138</v>
      </c>
      <c r="L5683" t="s">
        <v>15723</v>
      </c>
      <c r="M5683" t="s">
        <v>15724</v>
      </c>
      <c r="N5683" s="26">
        <v>1.145</v>
      </c>
      <c r="O5683">
        <v>0</v>
      </c>
      <c r="P5683">
        <v>1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 s="26">
        <v>0</v>
      </c>
      <c r="X5683" s="26">
        <v>0.27714417369</v>
      </c>
      <c r="Y5683" s="26">
        <v>0</v>
      </c>
      <c r="Z5683" s="26">
        <v>0</v>
      </c>
      <c r="AA5683" s="26">
        <v>0</v>
      </c>
      <c r="AB5683" s="26">
        <v>0</v>
      </c>
      <c r="AC5683" s="26">
        <v>0</v>
      </c>
      <c r="AD5683" s="26">
        <v>0</v>
      </c>
      <c r="AE5683" s="26">
        <v>0.27714417369</v>
      </c>
    </row>
    <row r="5684" spans="1:31" x14ac:dyDescent="0.3">
      <c r="A5684">
        <v>2774790</v>
      </c>
      <c r="B5684">
        <v>1</v>
      </c>
      <c r="C5684" t="s">
        <v>81</v>
      </c>
      <c r="D5684" t="s">
        <v>114</v>
      </c>
      <c r="E5684" t="s">
        <v>132</v>
      </c>
      <c r="F5684" t="s">
        <v>15725</v>
      </c>
      <c r="G5684" t="s">
        <v>307</v>
      </c>
      <c r="H5684" t="s">
        <v>135</v>
      </c>
      <c r="I5684" t="s">
        <v>136</v>
      </c>
      <c r="J5684" t="s">
        <v>137</v>
      </c>
      <c r="K5684" t="s">
        <v>138</v>
      </c>
      <c r="L5684" t="s">
        <v>15726</v>
      </c>
      <c r="M5684" t="s">
        <v>15727</v>
      </c>
      <c r="N5684" s="26">
        <v>1.557222222</v>
      </c>
      <c r="O5684">
        <v>0</v>
      </c>
      <c r="P5684">
        <v>29</v>
      </c>
      <c r="Q5684">
        <v>0</v>
      </c>
      <c r="R5684">
        <v>0</v>
      </c>
      <c r="S5684">
        <v>0</v>
      </c>
      <c r="T5684">
        <v>1</v>
      </c>
      <c r="U5684">
        <v>0</v>
      </c>
      <c r="V5684">
        <v>0</v>
      </c>
      <c r="W5684" s="26">
        <v>0</v>
      </c>
      <c r="X5684" s="26">
        <v>8.2827056231077236</v>
      </c>
      <c r="Y5684" s="26">
        <v>0</v>
      </c>
      <c r="Z5684" s="26">
        <v>0</v>
      </c>
      <c r="AA5684" s="26">
        <v>0</v>
      </c>
      <c r="AB5684" s="26">
        <v>1.4211461722852778</v>
      </c>
      <c r="AC5684" s="26">
        <v>0</v>
      </c>
      <c r="AD5684" s="26">
        <v>0</v>
      </c>
      <c r="AE5684" s="26">
        <v>9.7038517953930015</v>
      </c>
    </row>
    <row r="5685" spans="1:31" x14ac:dyDescent="0.3">
      <c r="A5685">
        <v>2775262</v>
      </c>
      <c r="B5685">
        <v>1</v>
      </c>
      <c r="C5685" t="s">
        <v>80</v>
      </c>
      <c r="D5685" t="s">
        <v>90</v>
      </c>
      <c r="E5685" t="s">
        <v>132</v>
      </c>
      <c r="F5685" t="s">
        <v>15728</v>
      </c>
      <c r="G5685" t="s">
        <v>134</v>
      </c>
      <c r="H5685" t="s">
        <v>135</v>
      </c>
      <c r="I5685" t="s">
        <v>136</v>
      </c>
      <c r="J5685" t="s">
        <v>137</v>
      </c>
      <c r="K5685" t="s">
        <v>138</v>
      </c>
      <c r="L5685" t="s">
        <v>15729</v>
      </c>
      <c r="M5685" t="s">
        <v>15730</v>
      </c>
      <c r="N5685" s="26">
        <v>3.3244444440000001</v>
      </c>
      <c r="O5685">
        <v>0</v>
      </c>
      <c r="P5685">
        <v>4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 s="26">
        <v>0</v>
      </c>
      <c r="X5685" s="26">
        <v>3.0458376541004308</v>
      </c>
      <c r="Y5685" s="26">
        <v>0</v>
      </c>
      <c r="Z5685" s="26">
        <v>0</v>
      </c>
      <c r="AA5685" s="26">
        <v>0</v>
      </c>
      <c r="AB5685" s="26">
        <v>0</v>
      </c>
      <c r="AC5685" s="26">
        <v>0</v>
      </c>
      <c r="AD5685" s="26">
        <v>0</v>
      </c>
      <c r="AE5685" s="26">
        <v>3.0458376541004308</v>
      </c>
    </row>
    <row r="5686" spans="1:31" x14ac:dyDescent="0.3">
      <c r="A5686">
        <v>2775285</v>
      </c>
      <c r="B5686">
        <v>1</v>
      </c>
      <c r="C5686" t="s">
        <v>81</v>
      </c>
      <c r="D5686" t="s">
        <v>112</v>
      </c>
      <c r="E5686" t="s">
        <v>166</v>
      </c>
      <c r="F5686" t="s">
        <v>15731</v>
      </c>
      <c r="G5686" t="s">
        <v>307</v>
      </c>
      <c r="H5686" t="s">
        <v>135</v>
      </c>
      <c r="I5686" t="s">
        <v>136</v>
      </c>
      <c r="J5686" t="s">
        <v>137</v>
      </c>
      <c r="K5686" t="s">
        <v>138</v>
      </c>
      <c r="L5686" t="s">
        <v>15732</v>
      </c>
      <c r="M5686" t="s">
        <v>15733</v>
      </c>
      <c r="N5686" s="26">
        <v>7.2213888879999999</v>
      </c>
      <c r="O5686">
        <v>0</v>
      </c>
      <c r="P5686">
        <v>83</v>
      </c>
      <c r="Q5686">
        <v>0</v>
      </c>
      <c r="R5686">
        <v>0</v>
      </c>
      <c r="S5686">
        <v>0</v>
      </c>
      <c r="T5686">
        <v>26</v>
      </c>
      <c r="U5686">
        <v>0</v>
      </c>
      <c r="V5686">
        <v>0</v>
      </c>
      <c r="W5686" s="26">
        <v>0</v>
      </c>
      <c r="X5686" s="26">
        <v>106.88568858447582</v>
      </c>
      <c r="Y5686" s="26">
        <v>0</v>
      </c>
      <c r="Z5686" s="26">
        <v>0</v>
      </c>
      <c r="AA5686" s="26">
        <v>0</v>
      </c>
      <c r="AB5686" s="26">
        <v>112.25119495555036</v>
      </c>
      <c r="AC5686" s="26">
        <v>0</v>
      </c>
      <c r="AD5686" s="26">
        <v>0</v>
      </c>
      <c r="AE5686" s="26">
        <v>219.13688354002619</v>
      </c>
    </row>
    <row r="5687" spans="1:31" x14ac:dyDescent="0.3">
      <c r="A5687">
        <v>2775099</v>
      </c>
      <c r="B5687">
        <v>1</v>
      </c>
      <c r="C5687" t="s">
        <v>80</v>
      </c>
      <c r="D5687" t="s">
        <v>82</v>
      </c>
      <c r="E5687" t="s">
        <v>175</v>
      </c>
      <c r="F5687" t="s">
        <v>15734</v>
      </c>
      <c r="G5687" t="s">
        <v>159</v>
      </c>
      <c r="H5687" t="s">
        <v>149</v>
      </c>
      <c r="I5687" t="s">
        <v>136</v>
      </c>
      <c r="J5687" t="s">
        <v>137</v>
      </c>
      <c r="K5687" t="s">
        <v>138</v>
      </c>
      <c r="L5687" t="s">
        <v>15735</v>
      </c>
      <c r="M5687" t="s">
        <v>15736</v>
      </c>
      <c r="N5687" s="26">
        <v>0.93277777699999997</v>
      </c>
      <c r="O5687">
        <v>0</v>
      </c>
      <c r="P5687">
        <v>911</v>
      </c>
      <c r="Q5687">
        <v>0</v>
      </c>
      <c r="R5687">
        <v>0</v>
      </c>
      <c r="S5687">
        <v>3</v>
      </c>
      <c r="T5687">
        <v>413</v>
      </c>
      <c r="U5687">
        <v>0</v>
      </c>
      <c r="V5687">
        <v>0</v>
      </c>
      <c r="W5687" s="26">
        <v>0</v>
      </c>
      <c r="X5687" s="26">
        <v>325.26577890991956</v>
      </c>
      <c r="Y5687" s="26">
        <v>0</v>
      </c>
      <c r="Z5687" s="26">
        <v>0</v>
      </c>
      <c r="AA5687" s="26">
        <v>1469.5003854957422</v>
      </c>
      <c r="AB5687" s="26">
        <v>554.53915345145845</v>
      </c>
      <c r="AC5687" s="26">
        <v>0</v>
      </c>
      <c r="AD5687" s="26">
        <v>0</v>
      </c>
      <c r="AE5687" s="26">
        <v>2349.3053178571204</v>
      </c>
    </row>
    <row r="5688" spans="1:31" x14ac:dyDescent="0.3">
      <c r="A5688">
        <v>2774707</v>
      </c>
      <c r="B5688">
        <v>1</v>
      </c>
      <c r="C5688" t="s">
        <v>80</v>
      </c>
      <c r="D5688" t="s">
        <v>89</v>
      </c>
      <c r="E5688" t="s">
        <v>157</v>
      </c>
      <c r="F5688" t="s">
        <v>2003</v>
      </c>
      <c r="G5688" t="s">
        <v>159</v>
      </c>
      <c r="H5688" t="s">
        <v>149</v>
      </c>
      <c r="I5688" t="s">
        <v>136</v>
      </c>
      <c r="J5688" t="s">
        <v>137</v>
      </c>
      <c r="K5688" t="s">
        <v>138</v>
      </c>
      <c r="L5688" t="s">
        <v>15737</v>
      </c>
      <c r="M5688" t="s">
        <v>15738</v>
      </c>
      <c r="N5688" s="26">
        <v>0.41277777700000001</v>
      </c>
      <c r="O5688">
        <v>0</v>
      </c>
      <c r="P5688">
        <v>659</v>
      </c>
      <c r="Q5688">
        <v>2</v>
      </c>
      <c r="R5688">
        <v>67</v>
      </c>
      <c r="S5688">
        <v>7</v>
      </c>
      <c r="T5688">
        <v>145</v>
      </c>
      <c r="U5688">
        <v>0</v>
      </c>
      <c r="V5688">
        <v>0</v>
      </c>
      <c r="W5688" s="26">
        <v>0</v>
      </c>
      <c r="X5688" s="26">
        <v>185.991352488514</v>
      </c>
      <c r="Y5688" s="26">
        <v>0</v>
      </c>
      <c r="Z5688" s="26">
        <v>3.2886793833646575</v>
      </c>
      <c r="AA5688" s="26">
        <v>42.706634124719805</v>
      </c>
      <c r="AB5688" s="26">
        <v>60.723850494867989</v>
      </c>
      <c r="AC5688" s="26">
        <v>0</v>
      </c>
      <c r="AD5688" s="26">
        <v>0</v>
      </c>
      <c r="AE5688" s="26">
        <v>292.71051649146648</v>
      </c>
    </row>
    <row r="5689" spans="1:31" x14ac:dyDescent="0.3">
      <c r="A5689">
        <v>2775494</v>
      </c>
      <c r="B5689">
        <v>1</v>
      </c>
      <c r="C5689" t="s">
        <v>80</v>
      </c>
      <c r="D5689" t="s">
        <v>107</v>
      </c>
      <c r="E5689" t="s">
        <v>132</v>
      </c>
      <c r="F5689" t="s">
        <v>15739</v>
      </c>
      <c r="G5689" t="s">
        <v>307</v>
      </c>
      <c r="H5689" t="s">
        <v>135</v>
      </c>
      <c r="I5689" t="s">
        <v>136</v>
      </c>
      <c r="J5689" t="s">
        <v>137</v>
      </c>
      <c r="K5689" t="s">
        <v>138</v>
      </c>
      <c r="L5689" t="s">
        <v>15740</v>
      </c>
      <c r="M5689" t="s">
        <v>15741</v>
      </c>
      <c r="N5689" s="26">
        <v>0.96499999999999997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1</v>
      </c>
      <c r="U5689">
        <v>0</v>
      </c>
      <c r="V5689">
        <v>0</v>
      </c>
      <c r="W5689" s="26">
        <v>0</v>
      </c>
      <c r="X5689" s="26">
        <v>0</v>
      </c>
      <c r="Y5689" s="26">
        <v>0</v>
      </c>
      <c r="Z5689" s="26">
        <v>0</v>
      </c>
      <c r="AA5689" s="26">
        <v>0</v>
      </c>
      <c r="AB5689" s="26">
        <v>1.0814592425422223</v>
      </c>
      <c r="AC5689" s="26">
        <v>0</v>
      </c>
      <c r="AD5689" s="26">
        <v>0</v>
      </c>
      <c r="AE5689" s="26">
        <v>1.0814592425422223</v>
      </c>
    </row>
    <row r="5690" spans="1:31" x14ac:dyDescent="0.3">
      <c r="A5690">
        <v>2775391</v>
      </c>
      <c r="B5690">
        <v>1</v>
      </c>
      <c r="C5690" t="s">
        <v>80</v>
      </c>
      <c r="D5690" t="s">
        <v>96</v>
      </c>
      <c r="E5690" t="s">
        <v>132</v>
      </c>
      <c r="F5690" t="s">
        <v>15742</v>
      </c>
      <c r="G5690" t="s">
        <v>134</v>
      </c>
      <c r="H5690" t="s">
        <v>135</v>
      </c>
      <c r="I5690" t="s">
        <v>136</v>
      </c>
      <c r="J5690" t="s">
        <v>137</v>
      </c>
      <c r="K5690" t="s">
        <v>138</v>
      </c>
      <c r="L5690" t="s">
        <v>15743</v>
      </c>
      <c r="M5690" t="s">
        <v>15744</v>
      </c>
      <c r="N5690" s="26">
        <v>4.3897222219999996</v>
      </c>
      <c r="O5690">
        <v>0</v>
      </c>
      <c r="P5690">
        <v>1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 s="26">
        <v>0</v>
      </c>
      <c r="X5690" s="26">
        <v>3.2217910833986361</v>
      </c>
      <c r="Y5690" s="26">
        <v>0</v>
      </c>
      <c r="Z5690" s="26">
        <v>0</v>
      </c>
      <c r="AA5690" s="26">
        <v>0</v>
      </c>
      <c r="AB5690" s="26">
        <v>0</v>
      </c>
      <c r="AC5690" s="26">
        <v>0</v>
      </c>
      <c r="AD5690" s="26">
        <v>0</v>
      </c>
      <c r="AE5690" s="26">
        <v>3.2217910833986361</v>
      </c>
    </row>
    <row r="5691" spans="1:31" x14ac:dyDescent="0.3">
      <c r="A5691">
        <v>2775059</v>
      </c>
      <c r="B5691">
        <v>1</v>
      </c>
      <c r="C5691" t="s">
        <v>80</v>
      </c>
      <c r="D5691" t="s">
        <v>97</v>
      </c>
      <c r="E5691" t="s">
        <v>132</v>
      </c>
      <c r="F5691" t="s">
        <v>15745</v>
      </c>
      <c r="G5691" t="s">
        <v>134</v>
      </c>
      <c r="H5691" t="s">
        <v>135</v>
      </c>
      <c r="I5691" t="s">
        <v>136</v>
      </c>
      <c r="J5691" t="s">
        <v>137</v>
      </c>
      <c r="K5691" t="s">
        <v>138</v>
      </c>
      <c r="L5691" t="s">
        <v>15746</v>
      </c>
      <c r="M5691" t="s">
        <v>15747</v>
      </c>
      <c r="N5691" s="26">
        <v>1.8305555549999999</v>
      </c>
      <c r="O5691">
        <v>0</v>
      </c>
      <c r="P5691">
        <v>2</v>
      </c>
      <c r="Q5691">
        <v>0</v>
      </c>
      <c r="R5691">
        <v>0</v>
      </c>
      <c r="S5691">
        <v>0</v>
      </c>
      <c r="T5691">
        <v>2</v>
      </c>
      <c r="U5691">
        <v>0</v>
      </c>
      <c r="V5691">
        <v>0</v>
      </c>
      <c r="W5691" s="26">
        <v>0</v>
      </c>
      <c r="X5691" s="26">
        <v>1.7890218318268407</v>
      </c>
      <c r="Y5691" s="26">
        <v>0</v>
      </c>
      <c r="Z5691" s="26">
        <v>0</v>
      </c>
      <c r="AA5691" s="26">
        <v>0</v>
      </c>
      <c r="AB5691" s="26">
        <v>2.9147722366330644</v>
      </c>
      <c r="AC5691" s="26">
        <v>0</v>
      </c>
      <c r="AD5691" s="26">
        <v>0</v>
      </c>
      <c r="AE5691" s="26">
        <v>4.7037940684599047</v>
      </c>
    </row>
    <row r="5692" spans="1:31" x14ac:dyDescent="0.3">
      <c r="A5692">
        <v>2775202</v>
      </c>
      <c r="B5692">
        <v>1</v>
      </c>
      <c r="C5692" t="s">
        <v>81</v>
      </c>
      <c r="D5692" t="s">
        <v>128</v>
      </c>
      <c r="E5692" t="s">
        <v>146</v>
      </c>
      <c r="F5692" t="s">
        <v>9035</v>
      </c>
      <c r="G5692" t="s">
        <v>159</v>
      </c>
      <c r="H5692" t="s">
        <v>149</v>
      </c>
      <c r="I5692" t="s">
        <v>136</v>
      </c>
      <c r="J5692" t="s">
        <v>137</v>
      </c>
      <c r="K5692" t="s">
        <v>138</v>
      </c>
      <c r="L5692" t="s">
        <v>15748</v>
      </c>
      <c r="M5692" t="s">
        <v>15749</v>
      </c>
      <c r="N5692" s="26">
        <v>0.24361111099999999</v>
      </c>
      <c r="O5692">
        <v>4</v>
      </c>
      <c r="P5692">
        <v>92</v>
      </c>
      <c r="Q5692">
        <v>10</v>
      </c>
      <c r="R5692">
        <v>103</v>
      </c>
      <c r="S5692">
        <v>10</v>
      </c>
      <c r="T5692">
        <v>13</v>
      </c>
      <c r="U5692">
        <v>1</v>
      </c>
      <c r="V5692">
        <v>0</v>
      </c>
      <c r="W5692" s="26">
        <v>0.23709248283328532</v>
      </c>
      <c r="X5692" s="26">
        <v>3.3392359791176047</v>
      </c>
      <c r="Y5692" s="26">
        <v>1.1911772483786778</v>
      </c>
      <c r="Z5692" s="26">
        <v>0.82930662708365732</v>
      </c>
      <c r="AA5692" s="26">
        <v>25.61158354378852</v>
      </c>
      <c r="AB5692" s="26">
        <v>1.6517133626643645</v>
      </c>
      <c r="AC5692" s="26">
        <v>1.508153123501206</v>
      </c>
      <c r="AD5692" s="26">
        <v>0</v>
      </c>
      <c r="AE5692" s="26">
        <v>34.368262367367322</v>
      </c>
    </row>
    <row r="5693" spans="1:31" x14ac:dyDescent="0.3">
      <c r="A5693">
        <v>2774701</v>
      </c>
      <c r="B5693">
        <v>1</v>
      </c>
      <c r="C5693" t="s">
        <v>80</v>
      </c>
      <c r="D5693" t="s">
        <v>106</v>
      </c>
      <c r="E5693" t="s">
        <v>157</v>
      </c>
      <c r="F5693" t="s">
        <v>15750</v>
      </c>
      <c r="G5693" t="s">
        <v>159</v>
      </c>
      <c r="H5693" t="s">
        <v>149</v>
      </c>
      <c r="I5693" t="s">
        <v>136</v>
      </c>
      <c r="J5693" t="s">
        <v>137</v>
      </c>
      <c r="K5693" t="s">
        <v>138</v>
      </c>
      <c r="L5693" t="s">
        <v>15751</v>
      </c>
      <c r="M5693" t="s">
        <v>15752</v>
      </c>
      <c r="N5693" s="26">
        <v>0.16416666599999999</v>
      </c>
      <c r="O5693">
        <v>4</v>
      </c>
      <c r="P5693">
        <v>1843</v>
      </c>
      <c r="Q5693">
        <v>56</v>
      </c>
      <c r="R5693">
        <v>400</v>
      </c>
      <c r="S5693">
        <v>25</v>
      </c>
      <c r="T5693">
        <v>304</v>
      </c>
      <c r="U5693">
        <v>5</v>
      </c>
      <c r="V5693">
        <v>1</v>
      </c>
      <c r="W5693" s="26">
        <v>0.12073235729280823</v>
      </c>
      <c r="X5693" s="26">
        <v>43.800556805403438</v>
      </c>
      <c r="Y5693" s="26">
        <v>11.412305633143133</v>
      </c>
      <c r="Z5693" s="26">
        <v>5.1884730277230027</v>
      </c>
      <c r="AA5693" s="26">
        <v>16.428254973628302</v>
      </c>
      <c r="AB5693" s="26">
        <v>13.352274333998448</v>
      </c>
      <c r="AC5693" s="26">
        <v>84.15938050691274</v>
      </c>
      <c r="AD5693" s="26">
        <v>3.0525100117367331E-2</v>
      </c>
      <c r="AE5693" s="26">
        <v>174.49250273821923</v>
      </c>
    </row>
    <row r="5694" spans="1:31" x14ac:dyDescent="0.3">
      <c r="A5694">
        <v>2775434</v>
      </c>
      <c r="B5694">
        <v>1</v>
      </c>
      <c r="C5694" t="s">
        <v>80</v>
      </c>
      <c r="D5694" t="s">
        <v>110</v>
      </c>
      <c r="E5694" t="s">
        <v>146</v>
      </c>
      <c r="F5694" t="s">
        <v>15753</v>
      </c>
      <c r="G5694" t="s">
        <v>159</v>
      </c>
      <c r="H5694" t="s">
        <v>149</v>
      </c>
      <c r="I5694" t="s">
        <v>136</v>
      </c>
      <c r="J5694" t="s">
        <v>137</v>
      </c>
      <c r="K5694" t="s">
        <v>138</v>
      </c>
      <c r="L5694" t="s">
        <v>15754</v>
      </c>
      <c r="M5694" t="s">
        <v>15755</v>
      </c>
      <c r="N5694" s="26">
        <v>3.2808333329999999</v>
      </c>
      <c r="O5694">
        <v>8</v>
      </c>
      <c r="P5694">
        <v>129</v>
      </c>
      <c r="Q5694">
        <v>5</v>
      </c>
      <c r="R5694">
        <v>1</v>
      </c>
      <c r="S5694">
        <v>5</v>
      </c>
      <c r="T5694">
        <v>17</v>
      </c>
      <c r="U5694">
        <v>0</v>
      </c>
      <c r="V5694">
        <v>0</v>
      </c>
      <c r="W5694" s="26">
        <v>10.792163803470844</v>
      </c>
      <c r="X5694" s="26">
        <v>75.137528909300883</v>
      </c>
      <c r="Y5694" s="26">
        <v>3.8196897147439817</v>
      </c>
      <c r="Z5694" s="26">
        <v>0</v>
      </c>
      <c r="AA5694" s="26">
        <v>168.38936032086221</v>
      </c>
      <c r="AB5694" s="26">
        <v>70.160552754136276</v>
      </c>
      <c r="AC5694" s="26">
        <v>0</v>
      </c>
      <c r="AD5694" s="26">
        <v>0</v>
      </c>
      <c r="AE5694" s="26">
        <v>328.29929550251421</v>
      </c>
    </row>
    <row r="5695" spans="1:31" x14ac:dyDescent="0.3">
      <c r="A5695">
        <v>2775016</v>
      </c>
      <c r="B5695">
        <v>1</v>
      </c>
      <c r="C5695" t="s">
        <v>81</v>
      </c>
      <c r="D5695" t="s">
        <v>120</v>
      </c>
      <c r="E5695" t="s">
        <v>152</v>
      </c>
      <c r="F5695" t="s">
        <v>15756</v>
      </c>
      <c r="G5695" t="s">
        <v>159</v>
      </c>
      <c r="H5695" t="s">
        <v>149</v>
      </c>
      <c r="I5695" t="s">
        <v>136</v>
      </c>
      <c r="J5695" t="s">
        <v>137</v>
      </c>
      <c r="K5695" t="s">
        <v>138</v>
      </c>
      <c r="L5695" t="s">
        <v>15757</v>
      </c>
      <c r="M5695" t="s">
        <v>15758</v>
      </c>
      <c r="N5695" s="26">
        <v>0.50166666599999998</v>
      </c>
      <c r="O5695">
        <v>0</v>
      </c>
      <c r="P5695">
        <v>0</v>
      </c>
      <c r="Q5695">
        <v>25</v>
      </c>
      <c r="R5695">
        <v>0</v>
      </c>
      <c r="S5695">
        <v>3</v>
      </c>
      <c r="T5695">
        <v>0</v>
      </c>
      <c r="U5695">
        <v>0</v>
      </c>
      <c r="V5695">
        <v>0</v>
      </c>
      <c r="W5695" s="26">
        <v>0</v>
      </c>
      <c r="X5695" s="26">
        <v>0</v>
      </c>
      <c r="Y5695" s="26">
        <v>0.56417473450666678</v>
      </c>
      <c r="Z5695" s="26">
        <v>0</v>
      </c>
      <c r="AA5695" s="26">
        <v>1.3281454031536644</v>
      </c>
      <c r="AB5695" s="26">
        <v>0</v>
      </c>
      <c r="AC5695" s="26">
        <v>0</v>
      </c>
      <c r="AD5695" s="26">
        <v>0</v>
      </c>
      <c r="AE5695" s="26">
        <v>1.8923201376603311</v>
      </c>
    </row>
    <row r="5696" spans="1:31" x14ac:dyDescent="0.3">
      <c r="A5696">
        <v>2774867</v>
      </c>
      <c r="B5696">
        <v>1</v>
      </c>
      <c r="C5696" t="s">
        <v>80</v>
      </c>
      <c r="D5696" t="s">
        <v>101</v>
      </c>
      <c r="E5696" t="s">
        <v>132</v>
      </c>
      <c r="F5696" t="s">
        <v>15759</v>
      </c>
      <c r="G5696" t="s">
        <v>134</v>
      </c>
      <c r="H5696" t="s">
        <v>135</v>
      </c>
      <c r="I5696" t="s">
        <v>136</v>
      </c>
      <c r="J5696" t="s">
        <v>137</v>
      </c>
      <c r="K5696" t="s">
        <v>138</v>
      </c>
      <c r="L5696" t="s">
        <v>15760</v>
      </c>
      <c r="M5696" t="s">
        <v>15761</v>
      </c>
      <c r="N5696" s="26">
        <v>5.1008333329999997</v>
      </c>
      <c r="O5696">
        <v>0</v>
      </c>
      <c r="P5696">
        <v>4</v>
      </c>
      <c r="Q5696">
        <v>0</v>
      </c>
      <c r="R5696">
        <v>0</v>
      </c>
      <c r="S5696">
        <v>0</v>
      </c>
      <c r="T5696">
        <v>1</v>
      </c>
      <c r="U5696">
        <v>0</v>
      </c>
      <c r="V5696">
        <v>0</v>
      </c>
      <c r="W5696" s="26">
        <v>0</v>
      </c>
      <c r="X5696" s="26">
        <v>6.1064457771167708</v>
      </c>
      <c r="Y5696" s="26">
        <v>0</v>
      </c>
      <c r="Z5696" s="26">
        <v>0</v>
      </c>
      <c r="AA5696" s="26">
        <v>0</v>
      </c>
      <c r="AB5696" s="26">
        <v>12.680695338978936</v>
      </c>
      <c r="AC5696" s="26">
        <v>0</v>
      </c>
      <c r="AD5696" s="26">
        <v>0</v>
      </c>
      <c r="AE5696" s="26">
        <v>18.787141116095707</v>
      </c>
    </row>
    <row r="5697" spans="1:31" x14ac:dyDescent="0.3">
      <c r="A5697">
        <v>2774910</v>
      </c>
      <c r="B5697">
        <v>2</v>
      </c>
      <c r="C5697" t="s">
        <v>80</v>
      </c>
      <c r="D5697" t="s">
        <v>103</v>
      </c>
      <c r="E5697" t="s">
        <v>152</v>
      </c>
      <c r="F5697" t="s">
        <v>4687</v>
      </c>
      <c r="G5697" t="s">
        <v>1365</v>
      </c>
      <c r="H5697" t="s">
        <v>149</v>
      </c>
      <c r="I5697" t="s">
        <v>136</v>
      </c>
      <c r="J5697" t="s">
        <v>137</v>
      </c>
      <c r="K5697" t="s">
        <v>138</v>
      </c>
      <c r="L5697" t="s">
        <v>15695</v>
      </c>
      <c r="M5697" t="s">
        <v>15762</v>
      </c>
      <c r="N5697" s="26">
        <v>7.5588888880000003</v>
      </c>
      <c r="O5697">
        <v>6</v>
      </c>
      <c r="P5697">
        <v>2104</v>
      </c>
      <c r="Q5697">
        <v>22</v>
      </c>
      <c r="R5697">
        <v>310</v>
      </c>
      <c r="S5697">
        <v>33</v>
      </c>
      <c r="T5697">
        <v>801</v>
      </c>
      <c r="U5697">
        <v>2</v>
      </c>
      <c r="V5697">
        <v>1</v>
      </c>
      <c r="W5697" s="26">
        <v>8.8554258276354236</v>
      </c>
      <c r="X5697" s="26">
        <v>2187.3586979929305</v>
      </c>
      <c r="Y5697" s="26">
        <v>332.08710612748047</v>
      </c>
      <c r="Z5697" s="26">
        <v>203.16863907566284</v>
      </c>
      <c r="AA5697" s="26">
        <v>656.62551273177712</v>
      </c>
      <c r="AB5697" s="26">
        <v>1521.475837539416</v>
      </c>
      <c r="AC5697" s="26">
        <v>300.46274645557935</v>
      </c>
      <c r="AD5697" s="26">
        <v>0</v>
      </c>
      <c r="AE5697" s="26">
        <v>5210.0339657504819</v>
      </c>
    </row>
    <row r="5698" spans="1:31" x14ac:dyDescent="0.3">
      <c r="A5698">
        <v>2775265</v>
      </c>
      <c r="B5698">
        <v>1</v>
      </c>
      <c r="C5698" t="s">
        <v>80</v>
      </c>
      <c r="D5698" t="s">
        <v>88</v>
      </c>
      <c r="E5698" t="s">
        <v>132</v>
      </c>
      <c r="F5698" t="s">
        <v>15763</v>
      </c>
      <c r="G5698" t="s">
        <v>287</v>
      </c>
      <c r="H5698" t="s">
        <v>135</v>
      </c>
      <c r="I5698" t="s">
        <v>136</v>
      </c>
      <c r="J5698" t="s">
        <v>3</v>
      </c>
      <c r="K5698" t="s">
        <v>138</v>
      </c>
      <c r="L5698" t="s">
        <v>15764</v>
      </c>
      <c r="M5698" t="s">
        <v>15765</v>
      </c>
      <c r="N5698" s="26">
        <v>3.0844444439999998</v>
      </c>
      <c r="O5698">
        <v>0</v>
      </c>
      <c r="P5698">
        <v>1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 s="26">
        <v>0</v>
      </c>
      <c r="X5698" s="26">
        <v>0</v>
      </c>
      <c r="Y5698" s="26">
        <v>0</v>
      </c>
      <c r="Z5698" s="26">
        <v>0</v>
      </c>
      <c r="AA5698" s="26">
        <v>0</v>
      </c>
      <c r="AB5698" s="26">
        <v>0</v>
      </c>
      <c r="AC5698" s="26">
        <v>0</v>
      </c>
      <c r="AD5698" s="26">
        <v>0</v>
      </c>
      <c r="AE5698" s="26">
        <v>0</v>
      </c>
    </row>
    <row r="5699" spans="1:31" x14ac:dyDescent="0.3">
      <c r="A5699">
        <v>2775514</v>
      </c>
      <c r="B5699">
        <v>1</v>
      </c>
      <c r="C5699" t="s">
        <v>80</v>
      </c>
      <c r="D5699" t="s">
        <v>100</v>
      </c>
      <c r="E5699" t="s">
        <v>132</v>
      </c>
      <c r="F5699" t="s">
        <v>15766</v>
      </c>
      <c r="G5699" t="s">
        <v>134</v>
      </c>
      <c r="H5699" t="s">
        <v>135</v>
      </c>
      <c r="I5699" t="s">
        <v>136</v>
      </c>
      <c r="J5699" t="s">
        <v>137</v>
      </c>
      <c r="K5699" t="s">
        <v>138</v>
      </c>
      <c r="L5699" t="s">
        <v>15767</v>
      </c>
      <c r="M5699" t="s">
        <v>15768</v>
      </c>
      <c r="N5699" s="26">
        <v>1.851388888</v>
      </c>
      <c r="O5699">
        <v>0</v>
      </c>
      <c r="P5699">
        <v>1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 s="26">
        <v>0</v>
      </c>
      <c r="X5699" s="26">
        <v>0.56502275444785921</v>
      </c>
      <c r="Y5699" s="26">
        <v>0</v>
      </c>
      <c r="Z5699" s="26">
        <v>0</v>
      </c>
      <c r="AA5699" s="26">
        <v>0</v>
      </c>
      <c r="AB5699" s="26">
        <v>0</v>
      </c>
      <c r="AC5699" s="26">
        <v>0</v>
      </c>
      <c r="AD5699" s="26">
        <v>0</v>
      </c>
      <c r="AE5699" s="26">
        <v>0.56502275444785921</v>
      </c>
    </row>
    <row r="5700" spans="1:31" x14ac:dyDescent="0.3">
      <c r="A5700">
        <v>2775328</v>
      </c>
      <c r="B5700">
        <v>1</v>
      </c>
      <c r="C5700" t="s">
        <v>80</v>
      </c>
      <c r="D5700" t="s">
        <v>107</v>
      </c>
      <c r="E5700" t="s">
        <v>132</v>
      </c>
      <c r="F5700" t="s">
        <v>15769</v>
      </c>
      <c r="G5700" t="s">
        <v>134</v>
      </c>
      <c r="H5700" t="s">
        <v>135</v>
      </c>
      <c r="I5700" t="s">
        <v>136</v>
      </c>
      <c r="J5700" t="s">
        <v>137</v>
      </c>
      <c r="K5700" t="s">
        <v>138</v>
      </c>
      <c r="L5700" t="s">
        <v>15770</v>
      </c>
      <c r="M5700" t="s">
        <v>12713</v>
      </c>
      <c r="N5700" s="26">
        <v>1.3277777770000001</v>
      </c>
      <c r="O5700">
        <v>0</v>
      </c>
      <c r="P5700">
        <v>1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 s="26">
        <v>0</v>
      </c>
      <c r="X5700" s="26">
        <v>0.3302888352033333</v>
      </c>
      <c r="Y5700" s="26">
        <v>0</v>
      </c>
      <c r="Z5700" s="26">
        <v>0</v>
      </c>
      <c r="AA5700" s="26">
        <v>0</v>
      </c>
      <c r="AB5700" s="26">
        <v>0</v>
      </c>
      <c r="AC5700" s="26">
        <v>0</v>
      </c>
      <c r="AD5700" s="26">
        <v>0</v>
      </c>
      <c r="AE5700" s="26">
        <v>0.3302888352033333</v>
      </c>
    </row>
    <row r="5701" spans="1:31" x14ac:dyDescent="0.3">
      <c r="A5701">
        <v>2774973</v>
      </c>
      <c r="B5701">
        <v>1</v>
      </c>
      <c r="C5701" t="s">
        <v>80</v>
      </c>
      <c r="D5701" t="s">
        <v>104</v>
      </c>
      <c r="E5701" t="s">
        <v>170</v>
      </c>
      <c r="F5701" t="s">
        <v>15771</v>
      </c>
      <c r="G5701" t="s">
        <v>204</v>
      </c>
      <c r="H5701" t="s">
        <v>135</v>
      </c>
      <c r="I5701" t="s">
        <v>136</v>
      </c>
      <c r="J5701" t="s">
        <v>137</v>
      </c>
      <c r="K5701" t="s">
        <v>138</v>
      </c>
      <c r="L5701" t="s">
        <v>15772</v>
      </c>
      <c r="M5701" t="s">
        <v>15773</v>
      </c>
      <c r="N5701" s="26">
        <v>7.2891666659999999</v>
      </c>
      <c r="O5701">
        <v>0</v>
      </c>
      <c r="P5701">
        <v>4</v>
      </c>
      <c r="Q5701">
        <v>0</v>
      </c>
      <c r="R5701">
        <v>2</v>
      </c>
      <c r="S5701">
        <v>0</v>
      </c>
      <c r="T5701">
        <v>0</v>
      </c>
      <c r="U5701">
        <v>0</v>
      </c>
      <c r="V5701">
        <v>0</v>
      </c>
      <c r="W5701" s="26">
        <v>0</v>
      </c>
      <c r="X5701" s="26">
        <v>3.8122609475787983</v>
      </c>
      <c r="Y5701" s="26">
        <v>0</v>
      </c>
      <c r="Z5701" s="26">
        <v>52.210809788110211</v>
      </c>
      <c r="AA5701" s="26">
        <v>0</v>
      </c>
      <c r="AB5701" s="26">
        <v>0</v>
      </c>
      <c r="AC5701" s="26">
        <v>0</v>
      </c>
      <c r="AD5701" s="26">
        <v>0</v>
      </c>
      <c r="AE5701" s="26">
        <v>56.023070735689011</v>
      </c>
    </row>
    <row r="5702" spans="1:31" x14ac:dyDescent="0.3">
      <c r="A5702">
        <v>2775222</v>
      </c>
      <c r="B5702">
        <v>1</v>
      </c>
      <c r="C5702" t="s">
        <v>80</v>
      </c>
      <c r="D5702" t="s">
        <v>83</v>
      </c>
      <c r="E5702" t="s">
        <v>132</v>
      </c>
      <c r="F5702" t="s">
        <v>15774</v>
      </c>
      <c r="G5702" t="s">
        <v>197</v>
      </c>
      <c r="H5702" t="s">
        <v>135</v>
      </c>
      <c r="I5702" t="s">
        <v>136</v>
      </c>
      <c r="J5702" t="s">
        <v>137</v>
      </c>
      <c r="K5702" t="s">
        <v>138</v>
      </c>
      <c r="L5702" t="s">
        <v>15775</v>
      </c>
      <c r="M5702" t="s">
        <v>15776</v>
      </c>
      <c r="N5702" s="26">
        <v>0.69944444400000005</v>
      </c>
      <c r="O5702">
        <v>0</v>
      </c>
      <c r="P5702">
        <v>5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 s="26">
        <v>0</v>
      </c>
      <c r="X5702" s="26">
        <v>0.99643679263667162</v>
      </c>
      <c r="Y5702" s="26">
        <v>0</v>
      </c>
      <c r="Z5702" s="26">
        <v>0</v>
      </c>
      <c r="AA5702" s="26">
        <v>0</v>
      </c>
      <c r="AB5702" s="26">
        <v>0</v>
      </c>
      <c r="AC5702" s="26">
        <v>0</v>
      </c>
      <c r="AD5702" s="26">
        <v>0</v>
      </c>
      <c r="AE5702" s="26">
        <v>0.99643679263667162</v>
      </c>
    </row>
    <row r="5703" spans="1:31" x14ac:dyDescent="0.3">
      <c r="A5703">
        <v>2775122</v>
      </c>
      <c r="B5703">
        <v>1</v>
      </c>
      <c r="C5703" t="s">
        <v>81</v>
      </c>
      <c r="D5703" t="s">
        <v>123</v>
      </c>
      <c r="E5703" t="s">
        <v>132</v>
      </c>
      <c r="F5703" t="s">
        <v>15777</v>
      </c>
      <c r="G5703" t="s">
        <v>307</v>
      </c>
      <c r="H5703" t="s">
        <v>135</v>
      </c>
      <c r="I5703" t="s">
        <v>136</v>
      </c>
      <c r="J5703" t="s">
        <v>137</v>
      </c>
      <c r="K5703" t="s">
        <v>138</v>
      </c>
      <c r="L5703" t="s">
        <v>15778</v>
      </c>
      <c r="M5703" t="s">
        <v>15779</v>
      </c>
      <c r="N5703" s="26">
        <v>3.3405555549999999</v>
      </c>
      <c r="O5703">
        <v>0</v>
      </c>
      <c r="P5703">
        <v>3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 s="26">
        <v>0</v>
      </c>
      <c r="X5703" s="26">
        <v>1.2107271699294411</v>
      </c>
      <c r="Y5703" s="26">
        <v>0</v>
      </c>
      <c r="Z5703" s="26">
        <v>0</v>
      </c>
      <c r="AA5703" s="26">
        <v>0</v>
      </c>
      <c r="AB5703" s="26">
        <v>0</v>
      </c>
      <c r="AC5703" s="26">
        <v>0</v>
      </c>
      <c r="AD5703" s="26">
        <v>0</v>
      </c>
      <c r="AE5703" s="26">
        <v>1.2107271699294411</v>
      </c>
    </row>
    <row r="5704" spans="1:31" x14ac:dyDescent="0.3">
      <c r="A5704">
        <v>2774930</v>
      </c>
      <c r="B5704">
        <v>1</v>
      </c>
      <c r="C5704" t="s">
        <v>80</v>
      </c>
      <c r="D5704" t="s">
        <v>100</v>
      </c>
      <c r="E5704" t="s">
        <v>152</v>
      </c>
      <c r="F5704" t="s">
        <v>12862</v>
      </c>
      <c r="G5704" t="s">
        <v>159</v>
      </c>
      <c r="H5704" t="s">
        <v>149</v>
      </c>
      <c r="I5704" t="s">
        <v>136</v>
      </c>
      <c r="J5704" t="s">
        <v>137</v>
      </c>
      <c r="K5704" t="s">
        <v>138</v>
      </c>
      <c r="L5704" t="s">
        <v>15780</v>
      </c>
      <c r="M5704" t="s">
        <v>15781</v>
      </c>
      <c r="N5704" s="26">
        <v>0.41027777700000001</v>
      </c>
      <c r="O5704">
        <v>0</v>
      </c>
      <c r="P5704">
        <v>847</v>
      </c>
      <c r="Q5704">
        <v>3</v>
      </c>
      <c r="R5704">
        <v>120</v>
      </c>
      <c r="S5704">
        <v>0</v>
      </c>
      <c r="T5704">
        <v>140</v>
      </c>
      <c r="U5704">
        <v>0</v>
      </c>
      <c r="V5704">
        <v>1</v>
      </c>
      <c r="W5704" s="26">
        <v>0</v>
      </c>
      <c r="X5704" s="26">
        <v>98.867486496344711</v>
      </c>
      <c r="Y5704" s="26">
        <v>1.1836596137928026</v>
      </c>
      <c r="Z5704" s="26">
        <v>7.4932127194559719</v>
      </c>
      <c r="AA5704" s="26">
        <v>0</v>
      </c>
      <c r="AB5704" s="26">
        <v>53.629930138980519</v>
      </c>
      <c r="AC5704" s="26">
        <v>0</v>
      </c>
      <c r="AD5704" s="26">
        <v>11.700959246453674</v>
      </c>
      <c r="AE5704" s="26">
        <v>172.87524821502765</v>
      </c>
    </row>
    <row r="5705" spans="1:31" x14ac:dyDescent="0.3">
      <c r="A5705">
        <v>2774681</v>
      </c>
      <c r="B5705">
        <v>1</v>
      </c>
      <c r="C5705" t="s">
        <v>80</v>
      </c>
      <c r="D5705" t="s">
        <v>99</v>
      </c>
      <c r="E5705" t="s">
        <v>157</v>
      </c>
      <c r="F5705" t="s">
        <v>15782</v>
      </c>
      <c r="G5705" t="s">
        <v>159</v>
      </c>
      <c r="H5705" t="s">
        <v>149</v>
      </c>
      <c r="I5705" t="s">
        <v>136</v>
      </c>
      <c r="J5705" t="s">
        <v>137</v>
      </c>
      <c r="K5705" t="s">
        <v>138</v>
      </c>
      <c r="L5705" t="s">
        <v>15783</v>
      </c>
      <c r="M5705" t="s">
        <v>15784</v>
      </c>
      <c r="N5705" s="26">
        <v>0.193333333</v>
      </c>
      <c r="O5705">
        <v>11</v>
      </c>
      <c r="P5705">
        <v>5903</v>
      </c>
      <c r="Q5705">
        <v>16</v>
      </c>
      <c r="R5705">
        <v>217</v>
      </c>
      <c r="S5705">
        <v>33</v>
      </c>
      <c r="T5705">
        <v>748</v>
      </c>
      <c r="U5705">
        <v>0</v>
      </c>
      <c r="V5705">
        <v>10</v>
      </c>
      <c r="W5705" s="26">
        <v>4.9135285969738378</v>
      </c>
      <c r="X5705" s="26">
        <v>169.61368982955381</v>
      </c>
      <c r="Y5705" s="26">
        <v>1.712302889033299</v>
      </c>
      <c r="Z5705" s="26">
        <v>3.4089280338788219</v>
      </c>
      <c r="AA5705" s="26">
        <v>33.965563499712957</v>
      </c>
      <c r="AB5705" s="26">
        <v>59.113452133852952</v>
      </c>
      <c r="AC5705" s="26">
        <v>0</v>
      </c>
      <c r="AD5705" s="26">
        <v>14.658327501801441</v>
      </c>
      <c r="AE5705" s="26">
        <v>287.38579248480715</v>
      </c>
    </row>
    <row r="5706" spans="1:31" x14ac:dyDescent="0.3">
      <c r="A5706">
        <v>2775188</v>
      </c>
      <c r="B5706">
        <v>1</v>
      </c>
      <c r="C5706" t="s">
        <v>80</v>
      </c>
      <c r="D5706" t="s">
        <v>104</v>
      </c>
      <c r="E5706" t="s">
        <v>157</v>
      </c>
      <c r="F5706" t="s">
        <v>15785</v>
      </c>
      <c r="G5706" t="s">
        <v>159</v>
      </c>
      <c r="H5706" t="s">
        <v>149</v>
      </c>
      <c r="I5706" t="s">
        <v>136</v>
      </c>
      <c r="J5706" t="s">
        <v>137</v>
      </c>
      <c r="K5706" t="s">
        <v>138</v>
      </c>
      <c r="L5706" t="s">
        <v>15786</v>
      </c>
      <c r="M5706" t="s">
        <v>15787</v>
      </c>
      <c r="N5706" s="26">
        <v>0.94888888800000004</v>
      </c>
      <c r="O5706">
        <v>0</v>
      </c>
      <c r="P5706">
        <v>21</v>
      </c>
      <c r="Q5706">
        <v>1</v>
      </c>
      <c r="R5706">
        <v>0</v>
      </c>
      <c r="S5706">
        <v>32</v>
      </c>
      <c r="T5706">
        <v>21</v>
      </c>
      <c r="U5706">
        <v>17</v>
      </c>
      <c r="V5706">
        <v>0</v>
      </c>
      <c r="W5706" s="26">
        <v>0</v>
      </c>
      <c r="X5706" s="26">
        <v>1.335867892545884</v>
      </c>
      <c r="Y5706" s="26">
        <v>4.5650808901973344E-2</v>
      </c>
      <c r="Z5706" s="26">
        <v>0</v>
      </c>
      <c r="AA5706" s="26">
        <v>205.17124745338219</v>
      </c>
      <c r="AB5706" s="26">
        <v>15.994436230329933</v>
      </c>
      <c r="AC5706" s="26">
        <v>1122.9059186477998</v>
      </c>
      <c r="AD5706" s="26">
        <v>0</v>
      </c>
      <c r="AE5706" s="26">
        <v>1345.4531210329599</v>
      </c>
    </row>
    <row r="5707" spans="1:31" x14ac:dyDescent="0.3">
      <c r="A5707">
        <v>2775334</v>
      </c>
      <c r="B5707">
        <v>1</v>
      </c>
      <c r="C5707" t="s">
        <v>81</v>
      </c>
      <c r="D5707" t="s">
        <v>113</v>
      </c>
      <c r="E5707" t="s">
        <v>141</v>
      </c>
      <c r="F5707" t="s">
        <v>15788</v>
      </c>
      <c r="G5707" t="s">
        <v>344</v>
      </c>
      <c r="H5707" t="s">
        <v>135</v>
      </c>
      <c r="I5707" t="s">
        <v>136</v>
      </c>
      <c r="J5707" t="s">
        <v>137</v>
      </c>
      <c r="K5707" t="s">
        <v>138</v>
      </c>
      <c r="L5707" t="s">
        <v>15789</v>
      </c>
      <c r="M5707" t="s">
        <v>15790</v>
      </c>
      <c r="N5707" s="26">
        <v>2.0299999999999998</v>
      </c>
      <c r="O5707">
        <v>0</v>
      </c>
      <c r="P5707">
        <v>40</v>
      </c>
      <c r="Q5707">
        <v>0</v>
      </c>
      <c r="R5707">
        <v>12</v>
      </c>
      <c r="S5707">
        <v>0</v>
      </c>
      <c r="T5707">
        <v>4</v>
      </c>
      <c r="U5707">
        <v>0</v>
      </c>
      <c r="V5707">
        <v>0</v>
      </c>
      <c r="W5707" s="26">
        <v>0</v>
      </c>
      <c r="X5707" s="26">
        <v>18.77095755493178</v>
      </c>
      <c r="Y5707" s="26">
        <v>0</v>
      </c>
      <c r="Z5707" s="26">
        <v>0</v>
      </c>
      <c r="AA5707" s="26">
        <v>0</v>
      </c>
      <c r="AB5707" s="26">
        <v>3.7188898763315974</v>
      </c>
      <c r="AC5707" s="26">
        <v>0</v>
      </c>
      <c r="AD5707" s="26">
        <v>0</v>
      </c>
      <c r="AE5707" s="26">
        <v>22.489847431263378</v>
      </c>
    </row>
    <row r="5708" spans="1:31" x14ac:dyDescent="0.3">
      <c r="A5708">
        <v>2775137</v>
      </c>
      <c r="B5708">
        <v>2</v>
      </c>
      <c r="C5708" t="s">
        <v>80</v>
      </c>
      <c r="D5708" t="s">
        <v>94</v>
      </c>
      <c r="E5708" t="s">
        <v>141</v>
      </c>
      <c r="F5708" t="s">
        <v>15791</v>
      </c>
      <c r="G5708" t="s">
        <v>197</v>
      </c>
      <c r="H5708" t="s">
        <v>135</v>
      </c>
      <c r="I5708" t="s">
        <v>136</v>
      </c>
      <c r="J5708" t="s">
        <v>137</v>
      </c>
      <c r="K5708" t="s">
        <v>138</v>
      </c>
      <c r="L5708" t="s">
        <v>15792</v>
      </c>
      <c r="M5708" t="s">
        <v>15793</v>
      </c>
      <c r="N5708" s="26">
        <v>0.38611111100000001</v>
      </c>
      <c r="O5708">
        <v>0</v>
      </c>
      <c r="P5708">
        <v>148</v>
      </c>
      <c r="Q5708">
        <v>0</v>
      </c>
      <c r="R5708">
        <v>0</v>
      </c>
      <c r="S5708">
        <v>0</v>
      </c>
      <c r="T5708">
        <v>13</v>
      </c>
      <c r="U5708">
        <v>0</v>
      </c>
      <c r="V5708">
        <v>0</v>
      </c>
      <c r="W5708" s="26">
        <v>0</v>
      </c>
      <c r="X5708" s="26">
        <v>5.5098408509044861</v>
      </c>
      <c r="Y5708" s="26">
        <v>0</v>
      </c>
      <c r="Z5708" s="26">
        <v>0</v>
      </c>
      <c r="AA5708" s="26">
        <v>0</v>
      </c>
      <c r="AB5708" s="26">
        <v>1.6154023801243516</v>
      </c>
      <c r="AC5708" s="26">
        <v>0</v>
      </c>
      <c r="AD5708" s="26">
        <v>0</v>
      </c>
      <c r="AE5708" s="26">
        <v>7.1252432310288381</v>
      </c>
    </row>
    <row r="5709" spans="1:31" x14ac:dyDescent="0.3">
      <c r="A5709">
        <v>2774710</v>
      </c>
      <c r="B5709">
        <v>1</v>
      </c>
      <c r="C5709" t="s">
        <v>80</v>
      </c>
      <c r="D5709" t="s">
        <v>92</v>
      </c>
      <c r="E5709" t="s">
        <v>146</v>
      </c>
      <c r="F5709" t="s">
        <v>15794</v>
      </c>
      <c r="G5709" t="s">
        <v>159</v>
      </c>
      <c r="H5709" t="s">
        <v>149</v>
      </c>
      <c r="I5709" t="s">
        <v>136</v>
      </c>
      <c r="J5709" t="s">
        <v>137</v>
      </c>
      <c r="K5709" t="s">
        <v>138</v>
      </c>
      <c r="L5709" t="s">
        <v>15795</v>
      </c>
      <c r="M5709" t="s">
        <v>15796</v>
      </c>
      <c r="N5709" s="26">
        <v>0.13555555499999999</v>
      </c>
      <c r="O5709">
        <v>3</v>
      </c>
      <c r="P5709">
        <v>758</v>
      </c>
      <c r="Q5709">
        <v>1</v>
      </c>
      <c r="R5709">
        <v>0</v>
      </c>
      <c r="S5709">
        <v>0</v>
      </c>
      <c r="T5709">
        <v>7</v>
      </c>
      <c r="U5709">
        <v>0</v>
      </c>
      <c r="V5709">
        <v>0</v>
      </c>
      <c r="W5709" s="26">
        <v>0.37800110473850268</v>
      </c>
      <c r="X5709" s="26">
        <v>10.890394249481307</v>
      </c>
      <c r="Y5709" s="26">
        <v>0.10021882325375003</v>
      </c>
      <c r="Z5709" s="26">
        <v>0</v>
      </c>
      <c r="AA5709" s="26">
        <v>0</v>
      </c>
      <c r="AB5709" s="26">
        <v>0.38220714765215741</v>
      </c>
      <c r="AC5709" s="26">
        <v>0</v>
      </c>
      <c r="AD5709" s="26">
        <v>0</v>
      </c>
      <c r="AE5709" s="26">
        <v>11.750821325125719</v>
      </c>
    </row>
    <row r="5710" spans="1:31" x14ac:dyDescent="0.3">
      <c r="A5710">
        <v>2775503</v>
      </c>
      <c r="B5710">
        <v>1</v>
      </c>
      <c r="C5710" t="s">
        <v>81</v>
      </c>
      <c r="D5710" t="s">
        <v>128</v>
      </c>
      <c r="E5710" t="s">
        <v>141</v>
      </c>
      <c r="F5710" t="s">
        <v>15797</v>
      </c>
      <c r="G5710" t="s">
        <v>425</v>
      </c>
      <c r="H5710" t="s">
        <v>135</v>
      </c>
      <c r="I5710" t="s">
        <v>136</v>
      </c>
      <c r="J5710" t="s">
        <v>137</v>
      </c>
      <c r="K5710" t="s">
        <v>138</v>
      </c>
      <c r="L5710" t="s">
        <v>15798</v>
      </c>
      <c r="M5710" t="s">
        <v>15799</v>
      </c>
      <c r="N5710" s="26">
        <v>8.1577777769999997</v>
      </c>
      <c r="O5710">
        <v>0</v>
      </c>
      <c r="P5710">
        <v>1370</v>
      </c>
      <c r="Q5710">
        <v>0</v>
      </c>
      <c r="R5710">
        <v>0</v>
      </c>
      <c r="S5710">
        <v>0</v>
      </c>
      <c r="T5710">
        <v>75</v>
      </c>
      <c r="U5710">
        <v>0</v>
      </c>
      <c r="V5710">
        <v>1</v>
      </c>
      <c r="W5710" s="26">
        <v>0</v>
      </c>
      <c r="X5710" s="26">
        <v>2061.3045400293026</v>
      </c>
      <c r="Y5710" s="26">
        <v>0</v>
      </c>
      <c r="Z5710" s="26">
        <v>0</v>
      </c>
      <c r="AA5710" s="26">
        <v>0</v>
      </c>
      <c r="AB5710" s="26">
        <v>336.21314595852124</v>
      </c>
      <c r="AC5710" s="26">
        <v>0</v>
      </c>
      <c r="AD5710" s="26">
        <v>38.141275086405656</v>
      </c>
      <c r="AE5710" s="26">
        <v>2435.6589610742294</v>
      </c>
    </row>
    <row r="5711" spans="1:31" x14ac:dyDescent="0.3">
      <c r="A5711">
        <v>2774902</v>
      </c>
      <c r="B5711">
        <v>1</v>
      </c>
      <c r="C5711" t="s">
        <v>80</v>
      </c>
      <c r="D5711" t="s">
        <v>100</v>
      </c>
      <c r="E5711" t="s">
        <v>141</v>
      </c>
      <c r="F5711" t="s">
        <v>15800</v>
      </c>
      <c r="G5711" t="s">
        <v>186</v>
      </c>
      <c r="H5711" t="s">
        <v>135</v>
      </c>
      <c r="I5711" t="s">
        <v>136</v>
      </c>
      <c r="J5711" t="s">
        <v>137</v>
      </c>
      <c r="K5711" t="s">
        <v>187</v>
      </c>
      <c r="L5711" t="s">
        <v>15801</v>
      </c>
      <c r="M5711" t="s">
        <v>15802</v>
      </c>
      <c r="N5711" s="26">
        <v>7.045833333</v>
      </c>
      <c r="O5711">
        <v>0</v>
      </c>
      <c r="P5711">
        <v>224</v>
      </c>
      <c r="Q5711">
        <v>0</v>
      </c>
      <c r="R5711">
        <v>5</v>
      </c>
      <c r="S5711">
        <v>0</v>
      </c>
      <c r="T5711">
        <v>2</v>
      </c>
      <c r="U5711">
        <v>0</v>
      </c>
      <c r="V5711">
        <v>0</v>
      </c>
      <c r="W5711" s="26">
        <v>0</v>
      </c>
      <c r="X5711" s="26">
        <v>542.95504986577009</v>
      </c>
      <c r="Y5711" s="26">
        <v>0</v>
      </c>
      <c r="Z5711" s="26">
        <v>10.830859466743114</v>
      </c>
      <c r="AA5711" s="26">
        <v>0</v>
      </c>
      <c r="AB5711" s="26">
        <v>0</v>
      </c>
      <c r="AC5711" s="26">
        <v>0</v>
      </c>
      <c r="AD5711" s="26">
        <v>0</v>
      </c>
      <c r="AE5711" s="26">
        <v>553.78590933251326</v>
      </c>
    </row>
    <row r="5712" spans="1:31" x14ac:dyDescent="0.3">
      <c r="A5712">
        <v>2774856</v>
      </c>
      <c r="B5712">
        <v>1</v>
      </c>
      <c r="C5712" t="s">
        <v>80</v>
      </c>
      <c r="D5712" t="s">
        <v>103</v>
      </c>
      <c r="E5712" t="s">
        <v>175</v>
      </c>
      <c r="F5712" t="s">
        <v>10214</v>
      </c>
      <c r="G5712" t="s">
        <v>159</v>
      </c>
      <c r="H5712" t="s">
        <v>149</v>
      </c>
      <c r="I5712" t="s">
        <v>136</v>
      </c>
      <c r="J5712" t="s">
        <v>137</v>
      </c>
      <c r="K5712" t="s">
        <v>138</v>
      </c>
      <c r="L5712" t="s">
        <v>15803</v>
      </c>
      <c r="M5712" t="s">
        <v>15804</v>
      </c>
      <c r="N5712" s="26">
        <v>6.25E-2</v>
      </c>
      <c r="O5712">
        <v>32</v>
      </c>
      <c r="P5712">
        <v>6105</v>
      </c>
      <c r="Q5712">
        <v>71</v>
      </c>
      <c r="R5712">
        <v>696</v>
      </c>
      <c r="S5712">
        <v>138</v>
      </c>
      <c r="T5712">
        <v>2024</v>
      </c>
      <c r="U5712">
        <v>23</v>
      </c>
      <c r="V5712">
        <v>7</v>
      </c>
      <c r="W5712" s="26">
        <v>1.15620646505875</v>
      </c>
      <c r="X5712" s="26">
        <v>67.065056345952783</v>
      </c>
      <c r="Y5712" s="26">
        <v>21.329877416028893</v>
      </c>
      <c r="Z5712" s="26">
        <v>6.3651194625583827</v>
      </c>
      <c r="AA5712" s="26">
        <v>36.846265042146797</v>
      </c>
      <c r="AB5712" s="26">
        <v>55.086049954110308</v>
      </c>
      <c r="AC5712" s="26">
        <v>230.05278474470455</v>
      </c>
      <c r="AD5712" s="26">
        <v>4.7179210980113444</v>
      </c>
      <c r="AE5712" s="26">
        <v>422.61928052857178</v>
      </c>
    </row>
    <row r="5713" spans="1:31" x14ac:dyDescent="0.3">
      <c r="A5713">
        <v>2775297</v>
      </c>
      <c r="B5713">
        <v>1</v>
      </c>
      <c r="C5713" t="s">
        <v>80</v>
      </c>
      <c r="D5713" t="s">
        <v>96</v>
      </c>
      <c r="E5713" t="s">
        <v>170</v>
      </c>
      <c r="F5713" t="s">
        <v>15805</v>
      </c>
      <c r="G5713" t="s">
        <v>204</v>
      </c>
      <c r="H5713" t="s">
        <v>135</v>
      </c>
      <c r="I5713" t="s">
        <v>136</v>
      </c>
      <c r="J5713" t="s">
        <v>137</v>
      </c>
      <c r="K5713" t="s">
        <v>138</v>
      </c>
      <c r="L5713" t="s">
        <v>15806</v>
      </c>
      <c r="M5713" t="s">
        <v>15807</v>
      </c>
      <c r="N5713" s="26">
        <v>4.7180555550000003</v>
      </c>
      <c r="O5713">
        <v>0</v>
      </c>
      <c r="P5713">
        <v>76</v>
      </c>
      <c r="Q5713">
        <v>0</v>
      </c>
      <c r="R5713">
        <v>1</v>
      </c>
      <c r="S5713">
        <v>0</v>
      </c>
      <c r="T5713">
        <v>5</v>
      </c>
      <c r="U5713">
        <v>0</v>
      </c>
      <c r="V5713">
        <v>0</v>
      </c>
      <c r="W5713" s="26">
        <v>0</v>
      </c>
      <c r="X5713" s="26">
        <v>14.294910739843361</v>
      </c>
      <c r="Y5713" s="26">
        <v>0</v>
      </c>
      <c r="Z5713" s="26">
        <v>1.6712653166486804</v>
      </c>
      <c r="AA5713" s="26">
        <v>0</v>
      </c>
      <c r="AB5713" s="26">
        <v>0</v>
      </c>
      <c r="AC5713" s="26">
        <v>0</v>
      </c>
      <c r="AD5713" s="26">
        <v>0</v>
      </c>
      <c r="AE5713" s="26">
        <v>15.966176056492042</v>
      </c>
    </row>
    <row r="5714" spans="1:31" x14ac:dyDescent="0.3">
      <c r="A5714">
        <v>2775437</v>
      </c>
      <c r="B5714">
        <v>1</v>
      </c>
      <c r="C5714" t="s">
        <v>81</v>
      </c>
      <c r="D5714" t="s">
        <v>122</v>
      </c>
      <c r="E5714" t="s">
        <v>152</v>
      </c>
      <c r="F5714" t="s">
        <v>15808</v>
      </c>
      <c r="G5714" t="s">
        <v>159</v>
      </c>
      <c r="H5714" t="s">
        <v>149</v>
      </c>
      <c r="I5714" t="s">
        <v>136</v>
      </c>
      <c r="J5714" t="s">
        <v>137</v>
      </c>
      <c r="K5714" t="s">
        <v>138</v>
      </c>
      <c r="L5714" t="s">
        <v>15809</v>
      </c>
      <c r="M5714" t="s">
        <v>15810</v>
      </c>
      <c r="N5714" s="26">
        <v>9.8611111000000001E-2</v>
      </c>
      <c r="O5714">
        <v>2</v>
      </c>
      <c r="P5714">
        <v>284</v>
      </c>
      <c r="Q5714">
        <v>3</v>
      </c>
      <c r="R5714">
        <v>0</v>
      </c>
      <c r="S5714">
        <v>1</v>
      </c>
      <c r="T5714">
        <v>5</v>
      </c>
      <c r="U5714">
        <v>0</v>
      </c>
      <c r="V5714">
        <v>0</v>
      </c>
      <c r="W5714" s="26">
        <v>4.3547437666375831E-2</v>
      </c>
      <c r="X5714" s="26">
        <v>2.2966272120109199</v>
      </c>
      <c r="Y5714" s="26">
        <v>0.11302376364900361</v>
      </c>
      <c r="Z5714" s="26">
        <v>0</v>
      </c>
      <c r="AA5714" s="26">
        <v>0.11992576077777779</v>
      </c>
      <c r="AB5714" s="26">
        <v>0.2648566816922181</v>
      </c>
      <c r="AC5714" s="26">
        <v>0</v>
      </c>
      <c r="AD5714" s="26">
        <v>0</v>
      </c>
      <c r="AE5714" s="26">
        <v>2.8379808557962956</v>
      </c>
    </row>
    <row r="5715" spans="1:31" x14ac:dyDescent="0.3">
      <c r="A5715">
        <v>2774776</v>
      </c>
      <c r="B5715">
        <v>1</v>
      </c>
      <c r="C5715" t="s">
        <v>80</v>
      </c>
      <c r="D5715" t="s">
        <v>104</v>
      </c>
      <c r="E5715" t="s">
        <v>152</v>
      </c>
      <c r="F5715" t="s">
        <v>15811</v>
      </c>
      <c r="G5715" t="s">
        <v>159</v>
      </c>
      <c r="H5715" t="s">
        <v>149</v>
      </c>
      <c r="I5715" t="s">
        <v>136</v>
      </c>
      <c r="J5715" t="s">
        <v>137</v>
      </c>
      <c r="K5715" t="s">
        <v>138</v>
      </c>
      <c r="L5715" t="s">
        <v>15812</v>
      </c>
      <c r="M5715" t="s">
        <v>15813</v>
      </c>
      <c r="N5715" s="26">
        <v>1.1019444439999999</v>
      </c>
      <c r="O5715">
        <v>7</v>
      </c>
      <c r="P5715">
        <v>18</v>
      </c>
      <c r="Q5715">
        <v>52</v>
      </c>
      <c r="R5715">
        <v>19</v>
      </c>
      <c r="S5715">
        <v>9</v>
      </c>
      <c r="T5715">
        <v>1</v>
      </c>
      <c r="U5715">
        <v>2</v>
      </c>
      <c r="V5715">
        <v>0</v>
      </c>
      <c r="W5715" s="26">
        <v>1.1681743714952062</v>
      </c>
      <c r="X5715" s="26">
        <v>3.213482963066677</v>
      </c>
      <c r="Y5715" s="26">
        <v>37.235754321061464</v>
      </c>
      <c r="Z5715" s="26">
        <v>7.1780262640131021</v>
      </c>
      <c r="AA5715" s="26">
        <v>66.685333860382897</v>
      </c>
      <c r="AB5715" s="26">
        <v>0.59379245152951965</v>
      </c>
      <c r="AC5715" s="26">
        <v>31.481207207309019</v>
      </c>
      <c r="AD5715" s="26">
        <v>0</v>
      </c>
      <c r="AE5715" s="26">
        <v>147.55577143885787</v>
      </c>
    </row>
    <row r="5716" spans="1:31" x14ac:dyDescent="0.3">
      <c r="A5716">
        <v>2775131</v>
      </c>
      <c r="B5716">
        <v>1</v>
      </c>
      <c r="C5716" t="s">
        <v>80</v>
      </c>
      <c r="D5716" t="s">
        <v>87</v>
      </c>
      <c r="E5716" t="s">
        <v>170</v>
      </c>
      <c r="F5716" t="s">
        <v>15814</v>
      </c>
      <c r="G5716" t="s">
        <v>204</v>
      </c>
      <c r="H5716" t="s">
        <v>135</v>
      </c>
      <c r="I5716" t="s">
        <v>136</v>
      </c>
      <c r="J5716" t="s">
        <v>137</v>
      </c>
      <c r="K5716" t="s">
        <v>138</v>
      </c>
      <c r="L5716" t="s">
        <v>15815</v>
      </c>
      <c r="M5716" t="s">
        <v>15816</v>
      </c>
      <c r="N5716" s="26">
        <v>5.4016666659999997</v>
      </c>
      <c r="O5716">
        <v>0</v>
      </c>
      <c r="P5716">
        <v>52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 s="26">
        <v>0</v>
      </c>
      <c r="X5716" s="26">
        <v>77.671702755847349</v>
      </c>
      <c r="Y5716" s="26">
        <v>0</v>
      </c>
      <c r="Z5716" s="26">
        <v>0</v>
      </c>
      <c r="AA5716" s="26">
        <v>0</v>
      </c>
      <c r="AB5716" s="26">
        <v>0</v>
      </c>
      <c r="AC5716" s="26">
        <v>0</v>
      </c>
      <c r="AD5716" s="26">
        <v>0</v>
      </c>
      <c r="AE5716" s="26">
        <v>77.671702755847349</v>
      </c>
    </row>
    <row r="5717" spans="1:31" x14ac:dyDescent="0.3">
      <c r="A5717">
        <v>2774819</v>
      </c>
      <c r="B5717">
        <v>1</v>
      </c>
      <c r="C5717" t="s">
        <v>80</v>
      </c>
      <c r="D5717" t="s">
        <v>96</v>
      </c>
      <c r="E5717" t="s">
        <v>166</v>
      </c>
      <c r="F5717" t="s">
        <v>15817</v>
      </c>
      <c r="G5717" t="s">
        <v>425</v>
      </c>
      <c r="H5717" t="s">
        <v>135</v>
      </c>
      <c r="I5717" t="s">
        <v>136</v>
      </c>
      <c r="J5717" t="s">
        <v>137</v>
      </c>
      <c r="K5717" t="s">
        <v>138</v>
      </c>
      <c r="L5717" t="s">
        <v>15818</v>
      </c>
      <c r="M5717" t="s">
        <v>15819</v>
      </c>
      <c r="N5717" s="26">
        <v>6.8886111110000003</v>
      </c>
      <c r="O5717">
        <v>0</v>
      </c>
      <c r="P5717">
        <v>55</v>
      </c>
      <c r="Q5717">
        <v>0</v>
      </c>
      <c r="R5717">
        <v>0</v>
      </c>
      <c r="S5717">
        <v>0</v>
      </c>
      <c r="T5717">
        <v>36</v>
      </c>
      <c r="U5717">
        <v>0</v>
      </c>
      <c r="V5717">
        <v>0</v>
      </c>
      <c r="W5717" s="26">
        <v>0</v>
      </c>
      <c r="X5717" s="26">
        <v>59.762395238312294</v>
      </c>
      <c r="Y5717" s="26">
        <v>0</v>
      </c>
      <c r="Z5717" s="26">
        <v>0</v>
      </c>
      <c r="AA5717" s="26">
        <v>0</v>
      </c>
      <c r="AB5717" s="26">
        <v>358.40976479610919</v>
      </c>
      <c r="AC5717" s="26">
        <v>0</v>
      </c>
      <c r="AD5717" s="26">
        <v>0</v>
      </c>
      <c r="AE5717" s="26">
        <v>418.17216003442149</v>
      </c>
    </row>
    <row r="5718" spans="1:31" x14ac:dyDescent="0.3">
      <c r="A5718">
        <v>2774896</v>
      </c>
      <c r="B5718">
        <v>1</v>
      </c>
      <c r="C5718" t="s">
        <v>80</v>
      </c>
      <c r="D5718" t="s">
        <v>96</v>
      </c>
      <c r="E5718" t="s">
        <v>132</v>
      </c>
      <c r="F5718" t="s">
        <v>15820</v>
      </c>
      <c r="G5718" t="s">
        <v>197</v>
      </c>
      <c r="H5718" t="s">
        <v>135</v>
      </c>
      <c r="I5718" t="s">
        <v>136</v>
      </c>
      <c r="J5718" t="s">
        <v>137</v>
      </c>
      <c r="K5718" t="s">
        <v>138</v>
      </c>
      <c r="L5718" t="s">
        <v>15821</v>
      </c>
      <c r="M5718" t="s">
        <v>15822</v>
      </c>
      <c r="N5718" s="26">
        <v>2.7297222219999999</v>
      </c>
      <c r="O5718">
        <v>0</v>
      </c>
      <c r="P5718">
        <v>1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 s="26">
        <v>0</v>
      </c>
      <c r="X5718" s="26">
        <v>1.5862190996398382</v>
      </c>
      <c r="Y5718" s="26">
        <v>0</v>
      </c>
      <c r="Z5718" s="26">
        <v>0</v>
      </c>
      <c r="AA5718" s="26">
        <v>0</v>
      </c>
      <c r="AB5718" s="26">
        <v>0</v>
      </c>
      <c r="AC5718" s="26">
        <v>0</v>
      </c>
      <c r="AD5718" s="26">
        <v>0</v>
      </c>
      <c r="AE5718" s="26">
        <v>1.5862190996398382</v>
      </c>
    </row>
    <row r="5719" spans="1:31" x14ac:dyDescent="0.3">
      <c r="A5719">
        <v>2774962</v>
      </c>
      <c r="B5719">
        <v>1</v>
      </c>
      <c r="C5719" t="s">
        <v>81</v>
      </c>
      <c r="D5719" t="s">
        <v>113</v>
      </c>
      <c r="E5719" t="s">
        <v>152</v>
      </c>
      <c r="F5719" t="s">
        <v>15823</v>
      </c>
      <c r="G5719" t="s">
        <v>774</v>
      </c>
      <c r="H5719" t="s">
        <v>149</v>
      </c>
      <c r="I5719" t="s">
        <v>136</v>
      </c>
      <c r="J5719" t="s">
        <v>137</v>
      </c>
      <c r="K5719" t="s">
        <v>187</v>
      </c>
      <c r="L5719" t="s">
        <v>15824</v>
      </c>
      <c r="M5719" t="s">
        <v>15825</v>
      </c>
      <c r="N5719" s="26">
        <v>6.5919444440000001</v>
      </c>
      <c r="O5719">
        <v>7</v>
      </c>
      <c r="P5719">
        <v>1636</v>
      </c>
      <c r="Q5719">
        <v>16</v>
      </c>
      <c r="R5719">
        <v>413</v>
      </c>
      <c r="S5719">
        <v>6</v>
      </c>
      <c r="T5719">
        <v>137</v>
      </c>
      <c r="U5719">
        <v>0</v>
      </c>
      <c r="V5719">
        <v>0</v>
      </c>
      <c r="W5719" s="26">
        <v>9.9684223419999931</v>
      </c>
      <c r="X5719" s="26">
        <v>884.28421474310369</v>
      </c>
      <c r="Y5719" s="26">
        <v>28.156594438642021</v>
      </c>
      <c r="Z5719" s="26">
        <v>151.37010541185231</v>
      </c>
      <c r="AA5719" s="26">
        <v>208.75674668580729</v>
      </c>
      <c r="AB5719" s="26">
        <v>302.5933094864555</v>
      </c>
      <c r="AC5719" s="26">
        <v>0</v>
      </c>
      <c r="AD5719" s="26">
        <v>0</v>
      </c>
      <c r="AE5719" s="26">
        <v>1585.1293931078608</v>
      </c>
    </row>
    <row r="5720" spans="1:31" x14ac:dyDescent="0.3">
      <c r="A5720">
        <v>2774939</v>
      </c>
      <c r="B5720">
        <v>1</v>
      </c>
      <c r="C5720" t="s">
        <v>81</v>
      </c>
      <c r="D5720" t="s">
        <v>122</v>
      </c>
      <c r="E5720" t="s">
        <v>152</v>
      </c>
      <c r="F5720" t="s">
        <v>7564</v>
      </c>
      <c r="G5720" t="s">
        <v>159</v>
      </c>
      <c r="H5720" t="s">
        <v>149</v>
      </c>
      <c r="I5720" t="s">
        <v>136</v>
      </c>
      <c r="J5720" t="s">
        <v>137</v>
      </c>
      <c r="K5720" t="s">
        <v>138</v>
      </c>
      <c r="L5720" t="s">
        <v>15826</v>
      </c>
      <c r="M5720" t="s">
        <v>15827</v>
      </c>
      <c r="N5720" s="26">
        <v>0.17111111100000001</v>
      </c>
      <c r="O5720">
        <v>7</v>
      </c>
      <c r="P5720">
        <v>2889</v>
      </c>
      <c r="Q5720">
        <v>70</v>
      </c>
      <c r="R5720">
        <v>128</v>
      </c>
      <c r="S5720">
        <v>18</v>
      </c>
      <c r="T5720">
        <v>306</v>
      </c>
      <c r="U5720">
        <v>3</v>
      </c>
      <c r="V5720">
        <v>1</v>
      </c>
      <c r="W5720" s="26">
        <v>0.30022125843111114</v>
      </c>
      <c r="X5720" s="26">
        <v>88.501137297096136</v>
      </c>
      <c r="Y5720" s="26">
        <v>10.051007707549747</v>
      </c>
      <c r="Z5720" s="26">
        <v>3.5338134345181182</v>
      </c>
      <c r="AA5720" s="26">
        <v>31.369722452855452</v>
      </c>
      <c r="AB5720" s="26">
        <v>35.366608656188497</v>
      </c>
      <c r="AC5720" s="26">
        <v>34.877875396940162</v>
      </c>
      <c r="AD5720" s="26">
        <v>8.9822925530800006</v>
      </c>
      <c r="AE5720" s="26">
        <v>212.98267875665925</v>
      </c>
    </row>
    <row r="5721" spans="1:31" x14ac:dyDescent="0.3">
      <c r="A5721">
        <v>2774733</v>
      </c>
      <c r="B5721">
        <v>1</v>
      </c>
      <c r="C5721" t="s">
        <v>80</v>
      </c>
      <c r="D5721" t="s">
        <v>82</v>
      </c>
      <c r="E5721" t="s">
        <v>132</v>
      </c>
      <c r="F5721" t="s">
        <v>10219</v>
      </c>
      <c r="G5721" t="s">
        <v>307</v>
      </c>
      <c r="H5721" t="s">
        <v>135</v>
      </c>
      <c r="I5721" t="s">
        <v>136</v>
      </c>
      <c r="J5721" t="s">
        <v>137</v>
      </c>
      <c r="K5721" t="s">
        <v>138</v>
      </c>
      <c r="L5721" t="s">
        <v>15828</v>
      </c>
      <c r="M5721" t="s">
        <v>15829</v>
      </c>
      <c r="N5721" s="26">
        <v>1.3080555549999999</v>
      </c>
      <c r="O5721">
        <v>0</v>
      </c>
      <c r="P5721">
        <v>7</v>
      </c>
      <c r="Q5721">
        <v>0</v>
      </c>
      <c r="R5721">
        <v>0</v>
      </c>
      <c r="S5721">
        <v>0</v>
      </c>
      <c r="T5721">
        <v>12</v>
      </c>
      <c r="U5721">
        <v>0</v>
      </c>
      <c r="V5721">
        <v>0</v>
      </c>
      <c r="W5721" s="26">
        <v>0</v>
      </c>
      <c r="X5721" s="26">
        <v>1.1829226661297823</v>
      </c>
      <c r="Y5721" s="26">
        <v>0</v>
      </c>
      <c r="Z5721" s="26">
        <v>0</v>
      </c>
      <c r="AA5721" s="26">
        <v>0</v>
      </c>
      <c r="AB5721" s="26">
        <v>4.9849362997370132</v>
      </c>
      <c r="AC5721" s="26">
        <v>0</v>
      </c>
      <c r="AD5721" s="26">
        <v>0</v>
      </c>
      <c r="AE5721" s="26">
        <v>6.1678589658667953</v>
      </c>
    </row>
    <row r="5722" spans="1:31" x14ac:dyDescent="0.3">
      <c r="A5722">
        <v>2774829</v>
      </c>
      <c r="B5722">
        <v>2</v>
      </c>
      <c r="C5722" t="s">
        <v>80</v>
      </c>
      <c r="D5722" t="s">
        <v>105</v>
      </c>
      <c r="E5722" t="s">
        <v>141</v>
      </c>
      <c r="F5722" t="s">
        <v>15830</v>
      </c>
      <c r="G5722" t="s">
        <v>204</v>
      </c>
      <c r="H5722" t="s">
        <v>135</v>
      </c>
      <c r="I5722" t="s">
        <v>136</v>
      </c>
      <c r="J5722" t="s">
        <v>137</v>
      </c>
      <c r="K5722" t="s">
        <v>138</v>
      </c>
      <c r="L5722" t="s">
        <v>12638</v>
      </c>
      <c r="M5722" t="s">
        <v>15831</v>
      </c>
      <c r="N5722" s="26">
        <v>0.59944444399999997</v>
      </c>
      <c r="O5722">
        <v>0</v>
      </c>
      <c r="P5722">
        <v>1390</v>
      </c>
      <c r="Q5722">
        <v>0</v>
      </c>
      <c r="R5722">
        <v>1</v>
      </c>
      <c r="S5722">
        <v>0</v>
      </c>
      <c r="T5722">
        <v>88</v>
      </c>
      <c r="U5722">
        <v>0</v>
      </c>
      <c r="V5722">
        <v>0</v>
      </c>
      <c r="W5722" s="26">
        <v>0</v>
      </c>
      <c r="X5722" s="26">
        <v>178.74949769394473</v>
      </c>
      <c r="Y5722" s="26">
        <v>0</v>
      </c>
      <c r="Z5722" s="26">
        <v>3.2225437196701665E-2</v>
      </c>
      <c r="AA5722" s="26">
        <v>0</v>
      </c>
      <c r="AB5722" s="26">
        <v>43.77227211676496</v>
      </c>
      <c r="AC5722" s="26">
        <v>0</v>
      </c>
      <c r="AD5722" s="26">
        <v>0</v>
      </c>
      <c r="AE5722" s="26">
        <v>222.55399524790639</v>
      </c>
    </row>
    <row r="5723" spans="1:31" x14ac:dyDescent="0.3">
      <c r="A5723">
        <v>2774876</v>
      </c>
      <c r="B5723">
        <v>1</v>
      </c>
      <c r="C5723" t="s">
        <v>80</v>
      </c>
      <c r="D5723" t="s">
        <v>97</v>
      </c>
      <c r="E5723" t="s">
        <v>132</v>
      </c>
      <c r="F5723" t="s">
        <v>15832</v>
      </c>
      <c r="G5723" t="s">
        <v>134</v>
      </c>
      <c r="H5723" t="s">
        <v>135</v>
      </c>
      <c r="I5723" t="s">
        <v>136</v>
      </c>
      <c r="J5723" t="s">
        <v>137</v>
      </c>
      <c r="K5723" t="s">
        <v>138</v>
      </c>
      <c r="L5723" t="s">
        <v>15833</v>
      </c>
      <c r="M5723" t="s">
        <v>15834</v>
      </c>
      <c r="N5723" s="26">
        <v>1.882222222</v>
      </c>
      <c r="O5723">
        <v>0</v>
      </c>
      <c r="P5723">
        <v>1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 s="26">
        <v>0</v>
      </c>
      <c r="X5723" s="26">
        <v>0.35058745022975846</v>
      </c>
      <c r="Y5723" s="26">
        <v>0</v>
      </c>
      <c r="Z5723" s="26">
        <v>0</v>
      </c>
      <c r="AA5723" s="26">
        <v>0</v>
      </c>
      <c r="AB5723" s="26">
        <v>0</v>
      </c>
      <c r="AC5723" s="26">
        <v>0</v>
      </c>
      <c r="AD5723" s="26">
        <v>0</v>
      </c>
      <c r="AE5723" s="26">
        <v>0.35058745022975846</v>
      </c>
    </row>
    <row r="5724" spans="1:31" x14ac:dyDescent="0.3">
      <c r="A5724">
        <v>2775317</v>
      </c>
      <c r="B5724">
        <v>1</v>
      </c>
      <c r="C5724" t="s">
        <v>81</v>
      </c>
      <c r="D5724" t="s">
        <v>127</v>
      </c>
      <c r="E5724" t="s">
        <v>132</v>
      </c>
      <c r="F5724" t="s">
        <v>15835</v>
      </c>
      <c r="G5724" t="s">
        <v>134</v>
      </c>
      <c r="H5724" t="s">
        <v>135</v>
      </c>
      <c r="I5724" t="s">
        <v>136</v>
      </c>
      <c r="J5724" t="s">
        <v>137</v>
      </c>
      <c r="K5724" t="s">
        <v>138</v>
      </c>
      <c r="L5724" t="s">
        <v>15836</v>
      </c>
      <c r="M5724" t="s">
        <v>15837</v>
      </c>
      <c r="N5724" s="26">
        <v>4.7869444440000004</v>
      </c>
      <c r="O5724">
        <v>0</v>
      </c>
      <c r="P5724">
        <v>7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 s="26">
        <v>0</v>
      </c>
      <c r="X5724" s="26">
        <v>7.3279888917834519</v>
      </c>
      <c r="Y5724" s="26">
        <v>0</v>
      </c>
      <c r="Z5724" s="26">
        <v>0</v>
      </c>
      <c r="AA5724" s="26">
        <v>0</v>
      </c>
      <c r="AB5724" s="26">
        <v>0</v>
      </c>
      <c r="AC5724" s="26">
        <v>0</v>
      </c>
      <c r="AD5724" s="26">
        <v>0</v>
      </c>
      <c r="AE5724" s="26">
        <v>7.3279888917834519</v>
      </c>
    </row>
    <row r="5725" spans="1:31" x14ac:dyDescent="0.3">
      <c r="A5725">
        <v>2775025</v>
      </c>
      <c r="B5725">
        <v>1</v>
      </c>
      <c r="C5725" t="s">
        <v>80</v>
      </c>
      <c r="D5725" t="s">
        <v>100</v>
      </c>
      <c r="E5725" t="s">
        <v>132</v>
      </c>
      <c r="F5725" t="s">
        <v>15838</v>
      </c>
      <c r="G5725" t="s">
        <v>307</v>
      </c>
      <c r="H5725" t="s">
        <v>135</v>
      </c>
      <c r="I5725" t="s">
        <v>136</v>
      </c>
      <c r="J5725" t="s">
        <v>137</v>
      </c>
      <c r="K5725" t="s">
        <v>138</v>
      </c>
      <c r="L5725" t="s">
        <v>15839</v>
      </c>
      <c r="M5725" t="s">
        <v>15840</v>
      </c>
      <c r="N5725" s="26">
        <v>4.6972222219999997</v>
      </c>
      <c r="O5725">
        <v>0</v>
      </c>
      <c r="P5725">
        <v>1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 s="26">
        <v>0</v>
      </c>
      <c r="X5725" s="26">
        <v>1.1019974385467448</v>
      </c>
      <c r="Y5725" s="26">
        <v>0</v>
      </c>
      <c r="Z5725" s="26">
        <v>0</v>
      </c>
      <c r="AA5725" s="26">
        <v>0</v>
      </c>
      <c r="AB5725" s="26">
        <v>0</v>
      </c>
      <c r="AC5725" s="26">
        <v>0</v>
      </c>
      <c r="AD5725" s="26">
        <v>0</v>
      </c>
      <c r="AE5725" s="26">
        <v>1.1019974385467448</v>
      </c>
    </row>
    <row r="5726" spans="1:31" x14ac:dyDescent="0.3">
      <c r="A5726">
        <v>2775125</v>
      </c>
      <c r="B5726">
        <v>1</v>
      </c>
      <c r="C5726" t="s">
        <v>80</v>
      </c>
      <c r="D5726" t="s">
        <v>104</v>
      </c>
      <c r="E5726" t="s">
        <v>146</v>
      </c>
      <c r="F5726" t="s">
        <v>7695</v>
      </c>
      <c r="G5726" t="s">
        <v>159</v>
      </c>
      <c r="H5726" t="s">
        <v>149</v>
      </c>
      <c r="I5726" t="s">
        <v>136</v>
      </c>
      <c r="J5726" t="s">
        <v>137</v>
      </c>
      <c r="K5726" t="s">
        <v>138</v>
      </c>
      <c r="L5726" t="s">
        <v>15841</v>
      </c>
      <c r="M5726" t="s">
        <v>15842</v>
      </c>
      <c r="N5726" s="26">
        <v>0.66527777700000001</v>
      </c>
      <c r="O5726">
        <v>0</v>
      </c>
      <c r="P5726">
        <v>1587</v>
      </c>
      <c r="Q5726">
        <v>0</v>
      </c>
      <c r="R5726">
        <v>2</v>
      </c>
      <c r="S5726">
        <v>0</v>
      </c>
      <c r="T5726">
        <v>57</v>
      </c>
      <c r="U5726">
        <v>0</v>
      </c>
      <c r="V5726">
        <v>0</v>
      </c>
      <c r="W5726" s="26">
        <v>0</v>
      </c>
      <c r="X5726" s="26">
        <v>254.08977194718796</v>
      </c>
      <c r="Y5726" s="26">
        <v>0</v>
      </c>
      <c r="Z5726" s="26">
        <v>0</v>
      </c>
      <c r="AA5726" s="26">
        <v>0</v>
      </c>
      <c r="AB5726" s="26">
        <v>13.297421590357684</v>
      </c>
      <c r="AC5726" s="26">
        <v>0</v>
      </c>
      <c r="AD5726" s="26">
        <v>0</v>
      </c>
      <c r="AE5726" s="26">
        <v>267.38719353754561</v>
      </c>
    </row>
    <row r="5727" spans="1:31" x14ac:dyDescent="0.3">
      <c r="A5727">
        <v>2774999</v>
      </c>
      <c r="B5727">
        <v>1</v>
      </c>
      <c r="C5727" t="s">
        <v>80</v>
      </c>
      <c r="D5727" t="s">
        <v>94</v>
      </c>
      <c r="E5727" t="s">
        <v>170</v>
      </c>
      <c r="F5727" t="s">
        <v>15843</v>
      </c>
      <c r="G5727" t="s">
        <v>628</v>
      </c>
      <c r="H5727" t="s">
        <v>135</v>
      </c>
      <c r="I5727" t="s">
        <v>136</v>
      </c>
      <c r="J5727" t="s">
        <v>137</v>
      </c>
      <c r="K5727" t="s">
        <v>187</v>
      </c>
      <c r="L5727" t="s">
        <v>15844</v>
      </c>
      <c r="M5727" t="s">
        <v>15845</v>
      </c>
      <c r="N5727" s="26">
        <v>6.6369444440000001</v>
      </c>
      <c r="O5727">
        <v>0</v>
      </c>
      <c r="P5727">
        <v>14</v>
      </c>
      <c r="Q5727">
        <v>0</v>
      </c>
      <c r="R5727">
        <v>2</v>
      </c>
      <c r="S5727">
        <v>0</v>
      </c>
      <c r="T5727">
        <v>9</v>
      </c>
      <c r="U5727">
        <v>0</v>
      </c>
      <c r="V5727">
        <v>0</v>
      </c>
      <c r="W5727" s="26">
        <v>0</v>
      </c>
      <c r="X5727" s="26">
        <v>12.108759452747622</v>
      </c>
      <c r="Y5727" s="26">
        <v>0</v>
      </c>
      <c r="Z5727" s="26">
        <v>2.4829047520487824</v>
      </c>
      <c r="AA5727" s="26">
        <v>0</v>
      </c>
      <c r="AB5727" s="26">
        <v>34.035413852084588</v>
      </c>
      <c r="AC5727" s="26">
        <v>0</v>
      </c>
      <c r="AD5727" s="26">
        <v>0</v>
      </c>
      <c r="AE5727" s="26">
        <v>48.62707805688099</v>
      </c>
    </row>
    <row r="5728" spans="1:31" x14ac:dyDescent="0.3">
      <c r="A5728">
        <v>2775546</v>
      </c>
      <c r="B5728">
        <v>1</v>
      </c>
      <c r="C5728" t="s">
        <v>80</v>
      </c>
      <c r="D5728" t="s">
        <v>82</v>
      </c>
      <c r="E5728" t="s">
        <v>166</v>
      </c>
      <c r="F5728" t="s">
        <v>14367</v>
      </c>
      <c r="G5728" t="s">
        <v>425</v>
      </c>
      <c r="H5728" t="s">
        <v>135</v>
      </c>
      <c r="I5728" t="s">
        <v>136</v>
      </c>
      <c r="J5728" t="s">
        <v>137</v>
      </c>
      <c r="K5728" t="s">
        <v>138</v>
      </c>
      <c r="L5728" t="s">
        <v>15846</v>
      </c>
      <c r="M5728" t="s">
        <v>15847</v>
      </c>
      <c r="N5728" s="26">
        <v>8.4622222219999994</v>
      </c>
      <c r="O5728">
        <v>0</v>
      </c>
      <c r="P5728">
        <v>76</v>
      </c>
      <c r="Q5728">
        <v>0</v>
      </c>
      <c r="R5728">
        <v>0</v>
      </c>
      <c r="S5728">
        <v>0</v>
      </c>
      <c r="T5728">
        <v>11</v>
      </c>
      <c r="U5728">
        <v>0</v>
      </c>
      <c r="V5728">
        <v>0</v>
      </c>
      <c r="W5728" s="26">
        <v>0</v>
      </c>
      <c r="X5728" s="26">
        <v>233.81046442375691</v>
      </c>
      <c r="Y5728" s="26">
        <v>0</v>
      </c>
      <c r="Z5728" s="26">
        <v>0</v>
      </c>
      <c r="AA5728" s="26">
        <v>0</v>
      </c>
      <c r="AB5728" s="26">
        <v>52.36425543282563</v>
      </c>
      <c r="AC5728" s="26">
        <v>0</v>
      </c>
      <c r="AD5728" s="26">
        <v>0</v>
      </c>
      <c r="AE5728" s="26">
        <v>286.17471985658256</v>
      </c>
    </row>
    <row r="5729" spans="1:31" x14ac:dyDescent="0.3">
      <c r="A5729">
        <v>2775022</v>
      </c>
      <c r="B5729">
        <v>1</v>
      </c>
      <c r="C5729" t="s">
        <v>81</v>
      </c>
      <c r="D5729" t="s">
        <v>128</v>
      </c>
      <c r="E5729" t="s">
        <v>175</v>
      </c>
      <c r="F5729" t="s">
        <v>15848</v>
      </c>
      <c r="G5729" t="s">
        <v>159</v>
      </c>
      <c r="H5729" t="s">
        <v>149</v>
      </c>
      <c r="I5729" t="s">
        <v>136</v>
      </c>
      <c r="J5729" t="s">
        <v>137</v>
      </c>
      <c r="K5729" t="s">
        <v>138</v>
      </c>
      <c r="L5729" t="s">
        <v>15849</v>
      </c>
      <c r="M5729" t="s">
        <v>15850</v>
      </c>
      <c r="N5729" s="26">
        <v>0.83972222200000002</v>
      </c>
      <c r="O5729">
        <v>32</v>
      </c>
      <c r="P5729">
        <v>11673</v>
      </c>
      <c r="Q5729">
        <v>41</v>
      </c>
      <c r="R5729">
        <v>36</v>
      </c>
      <c r="S5729">
        <v>37</v>
      </c>
      <c r="T5729">
        <v>715</v>
      </c>
      <c r="U5729">
        <v>4</v>
      </c>
      <c r="V5729">
        <v>1</v>
      </c>
      <c r="W5729" s="26">
        <v>14.199101299979931</v>
      </c>
      <c r="X5729" s="26">
        <v>1634.3790517439877</v>
      </c>
      <c r="Y5729" s="26">
        <v>191.06683522280647</v>
      </c>
      <c r="Z5729" s="26">
        <v>3.3514572046054751</v>
      </c>
      <c r="AA5729" s="26">
        <v>399.23840517606965</v>
      </c>
      <c r="AB5729" s="26">
        <v>451.4360348875789</v>
      </c>
      <c r="AC5729" s="26">
        <v>805.21823254587741</v>
      </c>
      <c r="AD5729" s="26">
        <v>13.081929112340873</v>
      </c>
      <c r="AE5729" s="26">
        <v>3511.9710471932462</v>
      </c>
    </row>
    <row r="5730" spans="1:31" x14ac:dyDescent="0.3">
      <c r="A5730">
        <v>2775523</v>
      </c>
      <c r="B5730">
        <v>1</v>
      </c>
      <c r="C5730" t="s">
        <v>81</v>
      </c>
      <c r="D5730" t="s">
        <v>128</v>
      </c>
      <c r="E5730" t="s">
        <v>166</v>
      </c>
      <c r="F5730" t="s">
        <v>9155</v>
      </c>
      <c r="G5730" t="s">
        <v>307</v>
      </c>
      <c r="H5730" t="s">
        <v>135</v>
      </c>
      <c r="I5730" t="s">
        <v>136</v>
      </c>
      <c r="J5730" t="s">
        <v>137</v>
      </c>
      <c r="K5730" t="s">
        <v>138</v>
      </c>
      <c r="L5730" t="s">
        <v>15851</v>
      </c>
      <c r="M5730" t="s">
        <v>15852</v>
      </c>
      <c r="N5730" s="26">
        <v>2.3661111109999999</v>
      </c>
      <c r="O5730">
        <v>0</v>
      </c>
      <c r="P5730">
        <v>23</v>
      </c>
      <c r="Q5730">
        <v>0</v>
      </c>
      <c r="R5730">
        <v>0</v>
      </c>
      <c r="S5730">
        <v>0</v>
      </c>
      <c r="T5730">
        <v>2</v>
      </c>
      <c r="U5730">
        <v>0</v>
      </c>
      <c r="V5730">
        <v>0</v>
      </c>
      <c r="W5730" s="26">
        <v>0</v>
      </c>
      <c r="X5730" s="26">
        <v>12.119945364416589</v>
      </c>
      <c r="Y5730" s="26">
        <v>0</v>
      </c>
      <c r="Z5730" s="26">
        <v>0</v>
      </c>
      <c r="AA5730" s="26">
        <v>0</v>
      </c>
      <c r="AB5730" s="26">
        <v>12.996890167019234</v>
      </c>
      <c r="AC5730" s="26">
        <v>0</v>
      </c>
      <c r="AD5730" s="26">
        <v>0</v>
      </c>
      <c r="AE5730" s="26">
        <v>25.116835531435825</v>
      </c>
    </row>
    <row r="5731" spans="1:31" x14ac:dyDescent="0.3">
      <c r="A5731">
        <v>2774859</v>
      </c>
      <c r="B5731">
        <v>1</v>
      </c>
      <c r="C5731" t="s">
        <v>80</v>
      </c>
      <c r="D5731" t="s">
        <v>94</v>
      </c>
      <c r="E5731" t="s">
        <v>170</v>
      </c>
      <c r="F5731" t="s">
        <v>15853</v>
      </c>
      <c r="G5731" t="s">
        <v>143</v>
      </c>
      <c r="H5731" t="s">
        <v>135</v>
      </c>
      <c r="I5731" t="s">
        <v>136</v>
      </c>
      <c r="J5731" t="s">
        <v>137</v>
      </c>
      <c r="K5731" t="s">
        <v>138</v>
      </c>
      <c r="L5731" t="s">
        <v>15854</v>
      </c>
      <c r="M5731" t="s">
        <v>15855</v>
      </c>
      <c r="N5731" s="26">
        <v>3.3483333329999998</v>
      </c>
      <c r="O5731">
        <v>0</v>
      </c>
      <c r="P5731">
        <v>74</v>
      </c>
      <c r="Q5731">
        <v>0</v>
      </c>
      <c r="R5731">
        <v>0</v>
      </c>
      <c r="S5731">
        <v>0</v>
      </c>
      <c r="T5731">
        <v>2</v>
      </c>
      <c r="U5731">
        <v>0</v>
      </c>
      <c r="V5731">
        <v>0</v>
      </c>
      <c r="W5731" s="26">
        <v>0</v>
      </c>
      <c r="X5731" s="26">
        <v>67.582870132353634</v>
      </c>
      <c r="Y5731" s="26">
        <v>0</v>
      </c>
      <c r="Z5731" s="26">
        <v>0</v>
      </c>
      <c r="AA5731" s="26">
        <v>0</v>
      </c>
      <c r="AB5731" s="26">
        <v>44.989440461398729</v>
      </c>
      <c r="AC5731" s="26">
        <v>0</v>
      </c>
      <c r="AD5731" s="26">
        <v>0</v>
      </c>
      <c r="AE5731" s="26">
        <v>112.57231059375236</v>
      </c>
    </row>
    <row r="5732" spans="1:31" x14ac:dyDescent="0.3">
      <c r="A5732">
        <v>2774959</v>
      </c>
      <c r="B5732">
        <v>1</v>
      </c>
      <c r="C5732" t="s">
        <v>80</v>
      </c>
      <c r="D5732" t="s">
        <v>107</v>
      </c>
      <c r="E5732" t="s">
        <v>141</v>
      </c>
      <c r="F5732" t="s">
        <v>15856</v>
      </c>
      <c r="G5732" t="s">
        <v>143</v>
      </c>
      <c r="H5732" t="s">
        <v>135</v>
      </c>
      <c r="I5732" t="s">
        <v>136</v>
      </c>
      <c r="J5732" t="s">
        <v>137</v>
      </c>
      <c r="K5732" t="s">
        <v>138</v>
      </c>
      <c r="L5732" t="s">
        <v>15857</v>
      </c>
      <c r="M5732" t="s">
        <v>15858</v>
      </c>
      <c r="N5732" s="26">
        <v>6.0580555550000001</v>
      </c>
      <c r="O5732">
        <v>0</v>
      </c>
      <c r="P5732">
        <v>139</v>
      </c>
      <c r="Q5732">
        <v>0</v>
      </c>
      <c r="R5732">
        <v>0</v>
      </c>
      <c r="S5732">
        <v>0</v>
      </c>
      <c r="T5732">
        <v>5</v>
      </c>
      <c r="U5732">
        <v>0</v>
      </c>
      <c r="V5732">
        <v>0</v>
      </c>
      <c r="W5732" s="26">
        <v>0</v>
      </c>
      <c r="X5732" s="26">
        <v>78.570369344069164</v>
      </c>
      <c r="Y5732" s="26">
        <v>0</v>
      </c>
      <c r="Z5732" s="26">
        <v>0</v>
      </c>
      <c r="AA5732" s="26">
        <v>0</v>
      </c>
      <c r="AB5732" s="26">
        <v>21.574224203211447</v>
      </c>
      <c r="AC5732" s="26">
        <v>0</v>
      </c>
      <c r="AD5732" s="26">
        <v>0</v>
      </c>
      <c r="AE5732" s="26">
        <v>100.14459354728061</v>
      </c>
    </row>
    <row r="5733" spans="1:31" x14ac:dyDescent="0.3">
      <c r="A5733">
        <v>2775463</v>
      </c>
      <c r="B5733">
        <v>1</v>
      </c>
      <c r="C5733" t="s">
        <v>80</v>
      </c>
      <c r="D5733" t="s">
        <v>101</v>
      </c>
      <c r="E5733" t="s">
        <v>170</v>
      </c>
      <c r="F5733" t="s">
        <v>15859</v>
      </c>
      <c r="G5733" t="s">
        <v>204</v>
      </c>
      <c r="H5733" t="s">
        <v>135</v>
      </c>
      <c r="I5733" t="s">
        <v>136</v>
      </c>
      <c r="J5733" t="s">
        <v>137</v>
      </c>
      <c r="K5733" t="s">
        <v>138</v>
      </c>
      <c r="L5733" t="s">
        <v>15860</v>
      </c>
      <c r="M5733" t="s">
        <v>15861</v>
      </c>
      <c r="N5733" s="26">
        <v>1.818888888</v>
      </c>
      <c r="O5733">
        <v>0</v>
      </c>
      <c r="P5733">
        <v>59</v>
      </c>
      <c r="Q5733">
        <v>0</v>
      </c>
      <c r="R5733">
        <v>0</v>
      </c>
      <c r="S5733">
        <v>0</v>
      </c>
      <c r="T5733">
        <v>19</v>
      </c>
      <c r="U5733">
        <v>0</v>
      </c>
      <c r="V5733">
        <v>0</v>
      </c>
      <c r="W5733" s="26">
        <v>0</v>
      </c>
      <c r="X5733" s="26">
        <v>40.12364490723872</v>
      </c>
      <c r="Y5733" s="26">
        <v>0</v>
      </c>
      <c r="Z5733" s="26">
        <v>0</v>
      </c>
      <c r="AA5733" s="26">
        <v>0</v>
      </c>
      <c r="AB5733" s="26">
        <v>18.75750610945888</v>
      </c>
      <c r="AC5733" s="26">
        <v>0</v>
      </c>
      <c r="AD5733" s="26">
        <v>0</v>
      </c>
      <c r="AE5733" s="26">
        <v>58.881151016697601</v>
      </c>
    </row>
    <row r="5734" spans="1:31" x14ac:dyDescent="0.3">
      <c r="A5734">
        <v>2774702</v>
      </c>
      <c r="B5734">
        <v>2</v>
      </c>
      <c r="C5734" t="s">
        <v>80</v>
      </c>
      <c r="D5734" t="s">
        <v>97</v>
      </c>
      <c r="E5734" t="s">
        <v>146</v>
      </c>
      <c r="F5734" t="s">
        <v>14696</v>
      </c>
      <c r="G5734" t="s">
        <v>154</v>
      </c>
      <c r="H5734" t="s">
        <v>149</v>
      </c>
      <c r="I5734" t="s">
        <v>136</v>
      </c>
      <c r="J5734" t="s">
        <v>137</v>
      </c>
      <c r="K5734" t="s">
        <v>138</v>
      </c>
      <c r="L5734" t="s">
        <v>15862</v>
      </c>
      <c r="M5734" t="s">
        <v>15863</v>
      </c>
      <c r="N5734" s="26">
        <v>0.74888888799999997</v>
      </c>
      <c r="O5734">
        <v>5</v>
      </c>
      <c r="P5734">
        <v>1978</v>
      </c>
      <c r="Q5734">
        <v>3</v>
      </c>
      <c r="R5734">
        <v>250</v>
      </c>
      <c r="S5734">
        <v>14</v>
      </c>
      <c r="T5734">
        <v>275</v>
      </c>
      <c r="U5734">
        <v>0</v>
      </c>
      <c r="V5734">
        <v>0</v>
      </c>
      <c r="W5734" s="26">
        <v>180.72940744703166</v>
      </c>
      <c r="X5734" s="26">
        <v>343.01569715288196</v>
      </c>
      <c r="Y5734" s="26">
        <v>2.3015675911922862</v>
      </c>
      <c r="Z5734" s="26">
        <v>10.582710579864919</v>
      </c>
      <c r="AA5734" s="26">
        <v>175.41887890358475</v>
      </c>
      <c r="AB5734" s="26">
        <v>70.842713363828096</v>
      </c>
      <c r="AC5734" s="26">
        <v>0</v>
      </c>
      <c r="AD5734" s="26">
        <v>0</v>
      </c>
      <c r="AE5734" s="26">
        <v>782.89097503838377</v>
      </c>
    </row>
    <row r="5735" spans="1:31" x14ac:dyDescent="0.3">
      <c r="A5735">
        <v>2774942</v>
      </c>
      <c r="B5735">
        <v>1</v>
      </c>
      <c r="C5735" t="s">
        <v>81</v>
      </c>
      <c r="D5735" t="s">
        <v>118</v>
      </c>
      <c r="E5735" t="s">
        <v>157</v>
      </c>
      <c r="F5735" t="s">
        <v>15864</v>
      </c>
      <c r="G5735" t="s">
        <v>186</v>
      </c>
      <c r="H5735" t="s">
        <v>149</v>
      </c>
      <c r="I5735" t="s">
        <v>136</v>
      </c>
      <c r="J5735" t="s">
        <v>137</v>
      </c>
      <c r="K5735" t="s">
        <v>187</v>
      </c>
      <c r="L5735" t="s">
        <v>15865</v>
      </c>
      <c r="M5735" t="s">
        <v>15866</v>
      </c>
      <c r="N5735" s="26">
        <v>7.0105555549999998</v>
      </c>
      <c r="O5735">
        <v>1</v>
      </c>
      <c r="P5735">
        <v>2455</v>
      </c>
      <c r="Q5735">
        <v>5</v>
      </c>
      <c r="R5735">
        <v>160</v>
      </c>
      <c r="S5735">
        <v>1</v>
      </c>
      <c r="T5735">
        <v>312</v>
      </c>
      <c r="U5735">
        <v>0</v>
      </c>
      <c r="V5735">
        <v>1</v>
      </c>
      <c r="W5735" s="26">
        <v>1.7686864857744444</v>
      </c>
      <c r="X5735" s="26">
        <v>3436.4894424699851</v>
      </c>
      <c r="Y5735" s="26">
        <v>2.6064755764622225</v>
      </c>
      <c r="Z5735" s="26">
        <v>21.038734605466015</v>
      </c>
      <c r="AA5735" s="26">
        <v>8.6675738506977194</v>
      </c>
      <c r="AB5735" s="26">
        <v>1211.1809864846266</v>
      </c>
      <c r="AC5735" s="26">
        <v>0</v>
      </c>
      <c r="AD5735" s="26">
        <v>242.32323807606696</v>
      </c>
      <c r="AE5735" s="26">
        <v>4924.07513754908</v>
      </c>
    </row>
    <row r="5736" spans="1:31" x14ac:dyDescent="0.3">
      <c r="A5736">
        <v>2774965</v>
      </c>
      <c r="B5736">
        <v>1</v>
      </c>
      <c r="C5736" t="s">
        <v>81</v>
      </c>
      <c r="D5736" t="s">
        <v>127</v>
      </c>
      <c r="E5736" t="s">
        <v>152</v>
      </c>
      <c r="F5736" t="s">
        <v>9465</v>
      </c>
      <c r="G5736" t="s">
        <v>628</v>
      </c>
      <c r="H5736" t="s">
        <v>149</v>
      </c>
      <c r="I5736" t="s">
        <v>136</v>
      </c>
      <c r="J5736" t="s">
        <v>137</v>
      </c>
      <c r="K5736" t="s">
        <v>187</v>
      </c>
      <c r="L5736" t="s">
        <v>15867</v>
      </c>
      <c r="M5736" t="s">
        <v>15868</v>
      </c>
      <c r="N5736" s="26">
        <v>7.3305555550000001</v>
      </c>
      <c r="O5736">
        <v>10</v>
      </c>
      <c r="P5736">
        <v>3</v>
      </c>
      <c r="Q5736">
        <v>289</v>
      </c>
      <c r="R5736">
        <v>46</v>
      </c>
      <c r="S5736">
        <v>17</v>
      </c>
      <c r="T5736">
        <v>2</v>
      </c>
      <c r="U5736">
        <v>0</v>
      </c>
      <c r="V5736">
        <v>0</v>
      </c>
      <c r="W5736" s="26">
        <v>25.954872495499504</v>
      </c>
      <c r="X5736" s="26">
        <v>0</v>
      </c>
      <c r="Y5736" s="26">
        <v>595.86020548300132</v>
      </c>
      <c r="Z5736" s="26">
        <v>56.313852772279894</v>
      </c>
      <c r="AA5736" s="26">
        <v>237.53548310161679</v>
      </c>
      <c r="AB5736" s="26">
        <v>0</v>
      </c>
      <c r="AC5736" s="26">
        <v>0</v>
      </c>
      <c r="AD5736" s="26">
        <v>0</v>
      </c>
      <c r="AE5736" s="26">
        <v>915.66441385239762</v>
      </c>
    </row>
    <row r="5737" spans="1:31" x14ac:dyDescent="0.3">
      <c r="A5737">
        <v>2775314</v>
      </c>
      <c r="B5737">
        <v>1</v>
      </c>
      <c r="C5737" t="s">
        <v>81</v>
      </c>
      <c r="D5737" t="s">
        <v>113</v>
      </c>
      <c r="E5737" t="s">
        <v>141</v>
      </c>
      <c r="F5737" t="s">
        <v>15551</v>
      </c>
      <c r="G5737" t="s">
        <v>143</v>
      </c>
      <c r="H5737" t="s">
        <v>135</v>
      </c>
      <c r="I5737" t="s">
        <v>136</v>
      </c>
      <c r="J5737" t="s">
        <v>137</v>
      </c>
      <c r="K5737" t="s">
        <v>138</v>
      </c>
      <c r="L5737" t="s">
        <v>15869</v>
      </c>
      <c r="M5737" t="s">
        <v>15870</v>
      </c>
      <c r="N5737" s="26">
        <v>2.0377777770000001</v>
      </c>
      <c r="O5737">
        <v>0</v>
      </c>
      <c r="P5737">
        <v>38</v>
      </c>
      <c r="Q5737">
        <v>0</v>
      </c>
      <c r="R5737">
        <v>22</v>
      </c>
      <c r="S5737">
        <v>0</v>
      </c>
      <c r="T5737">
        <v>1</v>
      </c>
      <c r="U5737">
        <v>0</v>
      </c>
      <c r="V5737">
        <v>0</v>
      </c>
      <c r="W5737" s="26">
        <v>0</v>
      </c>
      <c r="X5737" s="26">
        <v>6.3991996999480092</v>
      </c>
      <c r="Y5737" s="26">
        <v>0</v>
      </c>
      <c r="Z5737" s="26">
        <v>2.0449966471829915</v>
      </c>
      <c r="AA5737" s="26">
        <v>0</v>
      </c>
      <c r="AB5737" s="26">
        <v>0.21889853343611576</v>
      </c>
      <c r="AC5737" s="26">
        <v>0</v>
      </c>
      <c r="AD5737" s="26">
        <v>0</v>
      </c>
      <c r="AE5737" s="26">
        <v>8.6630948805671171</v>
      </c>
    </row>
    <row r="5738" spans="1:31" x14ac:dyDescent="0.3">
      <c r="A5738">
        <v>2775563</v>
      </c>
      <c r="B5738">
        <v>1</v>
      </c>
      <c r="C5738" t="s">
        <v>80</v>
      </c>
      <c r="D5738" t="s">
        <v>85</v>
      </c>
      <c r="E5738" t="s">
        <v>132</v>
      </c>
      <c r="F5738" t="s">
        <v>15871</v>
      </c>
      <c r="G5738" t="s">
        <v>307</v>
      </c>
      <c r="H5738" t="s">
        <v>135</v>
      </c>
      <c r="I5738" t="s">
        <v>136</v>
      </c>
      <c r="J5738" t="s">
        <v>137</v>
      </c>
      <c r="K5738" t="s">
        <v>138</v>
      </c>
      <c r="L5738" t="s">
        <v>15872</v>
      </c>
      <c r="M5738" t="s">
        <v>15873</v>
      </c>
      <c r="N5738" s="26">
        <v>3.2655555550000002</v>
      </c>
      <c r="O5738">
        <v>0</v>
      </c>
      <c r="P5738">
        <v>22</v>
      </c>
      <c r="Q5738">
        <v>0</v>
      </c>
      <c r="R5738">
        <v>0</v>
      </c>
      <c r="S5738">
        <v>0</v>
      </c>
      <c r="T5738">
        <v>5</v>
      </c>
      <c r="U5738">
        <v>0</v>
      </c>
      <c r="V5738">
        <v>0</v>
      </c>
      <c r="W5738" s="26">
        <v>0</v>
      </c>
      <c r="X5738" s="26">
        <v>18.361364932824909</v>
      </c>
      <c r="Y5738" s="26">
        <v>0</v>
      </c>
      <c r="Z5738" s="26">
        <v>0</v>
      </c>
      <c r="AA5738" s="26">
        <v>0</v>
      </c>
      <c r="AB5738" s="26">
        <v>22.700613158079531</v>
      </c>
      <c r="AC5738" s="26">
        <v>0</v>
      </c>
      <c r="AD5738" s="26">
        <v>0</v>
      </c>
      <c r="AE5738" s="26">
        <v>41.061978090904439</v>
      </c>
    </row>
    <row r="5739" spans="1:31" x14ac:dyDescent="0.3">
      <c r="A5739">
        <v>2774673</v>
      </c>
      <c r="B5739">
        <v>1</v>
      </c>
      <c r="C5739" t="s">
        <v>80</v>
      </c>
      <c r="D5739" t="s">
        <v>84</v>
      </c>
      <c r="E5739" t="s">
        <v>152</v>
      </c>
      <c r="F5739" t="s">
        <v>15874</v>
      </c>
      <c r="G5739" t="s">
        <v>159</v>
      </c>
      <c r="H5739" t="s">
        <v>149</v>
      </c>
      <c r="I5739" t="s">
        <v>136</v>
      </c>
      <c r="J5739" t="s">
        <v>137</v>
      </c>
      <c r="K5739" t="s">
        <v>138</v>
      </c>
      <c r="L5739" t="s">
        <v>15875</v>
      </c>
      <c r="M5739" t="s">
        <v>15876</v>
      </c>
      <c r="N5739" s="26">
        <v>1.8888888880000001</v>
      </c>
      <c r="O5739">
        <v>15</v>
      </c>
      <c r="P5739">
        <v>2684</v>
      </c>
      <c r="Q5739">
        <v>6</v>
      </c>
      <c r="R5739">
        <v>310</v>
      </c>
      <c r="S5739">
        <v>13</v>
      </c>
      <c r="T5739">
        <v>344</v>
      </c>
      <c r="U5739">
        <v>0</v>
      </c>
      <c r="V5739">
        <v>0</v>
      </c>
      <c r="W5739" s="26">
        <v>9.829484972208375</v>
      </c>
      <c r="X5739" s="26">
        <v>876.49118292033199</v>
      </c>
      <c r="Y5739" s="26">
        <v>31.229745198972697</v>
      </c>
      <c r="Z5739" s="26">
        <v>72.913098150507324</v>
      </c>
      <c r="AA5739" s="26">
        <v>16.589310920253823</v>
      </c>
      <c r="AB5739" s="26">
        <v>254.02754538275582</v>
      </c>
      <c r="AC5739" s="26">
        <v>0</v>
      </c>
      <c r="AD5739" s="26">
        <v>0</v>
      </c>
      <c r="AE5739" s="26">
        <v>1261.08036754503</v>
      </c>
    </row>
    <row r="5740" spans="1:31" x14ac:dyDescent="0.3">
      <c r="A5740">
        <v>2774687</v>
      </c>
      <c r="B5740">
        <v>1</v>
      </c>
      <c r="C5740" t="s">
        <v>81</v>
      </c>
      <c r="D5740" t="s">
        <v>122</v>
      </c>
      <c r="E5740" t="s">
        <v>146</v>
      </c>
      <c r="F5740" t="s">
        <v>14948</v>
      </c>
      <c r="G5740" t="s">
        <v>159</v>
      </c>
      <c r="H5740" t="s">
        <v>149</v>
      </c>
      <c r="I5740" t="s">
        <v>136</v>
      </c>
      <c r="J5740" t="s">
        <v>137</v>
      </c>
      <c r="K5740" t="s">
        <v>138</v>
      </c>
      <c r="L5740" t="s">
        <v>15877</v>
      </c>
      <c r="M5740" t="s">
        <v>15878</v>
      </c>
      <c r="N5740" s="26">
        <v>2.0677777769999999</v>
      </c>
      <c r="O5740">
        <v>1</v>
      </c>
      <c r="P5740">
        <v>1267</v>
      </c>
      <c r="Q5740">
        <v>0</v>
      </c>
      <c r="R5740">
        <v>0</v>
      </c>
      <c r="S5740">
        <v>0</v>
      </c>
      <c r="T5740">
        <v>22</v>
      </c>
      <c r="U5740">
        <v>0</v>
      </c>
      <c r="V5740">
        <v>0</v>
      </c>
      <c r="W5740" s="26">
        <v>0.38775643256555559</v>
      </c>
      <c r="X5740" s="26">
        <v>451.1251173469841</v>
      </c>
      <c r="Y5740" s="26">
        <v>0</v>
      </c>
      <c r="Z5740" s="26">
        <v>0</v>
      </c>
      <c r="AA5740" s="26">
        <v>0</v>
      </c>
      <c r="AB5740" s="26">
        <v>15.094390200126595</v>
      </c>
      <c r="AC5740" s="26">
        <v>0</v>
      </c>
      <c r="AD5740" s="26">
        <v>0</v>
      </c>
      <c r="AE5740" s="26">
        <v>466.60726397967625</v>
      </c>
    </row>
    <row r="5741" spans="1:31" x14ac:dyDescent="0.3">
      <c r="A5741">
        <v>2774922</v>
      </c>
      <c r="B5741">
        <v>1</v>
      </c>
      <c r="C5741" t="s">
        <v>80</v>
      </c>
      <c r="D5741" t="s">
        <v>104</v>
      </c>
      <c r="E5741" t="s">
        <v>152</v>
      </c>
      <c r="F5741" t="s">
        <v>13049</v>
      </c>
      <c r="G5741" t="s">
        <v>628</v>
      </c>
      <c r="H5741" t="s">
        <v>149</v>
      </c>
      <c r="I5741" t="s">
        <v>136</v>
      </c>
      <c r="J5741" t="s">
        <v>137</v>
      </c>
      <c r="K5741" t="s">
        <v>187</v>
      </c>
      <c r="L5741" t="s">
        <v>15879</v>
      </c>
      <c r="M5741" t="s">
        <v>15880</v>
      </c>
      <c r="N5741" s="26">
        <v>8.0633333329999992</v>
      </c>
      <c r="O5741">
        <v>2</v>
      </c>
      <c r="P5741">
        <v>426</v>
      </c>
      <c r="Q5741">
        <v>6</v>
      </c>
      <c r="R5741">
        <v>32</v>
      </c>
      <c r="S5741">
        <v>5</v>
      </c>
      <c r="T5741">
        <v>76</v>
      </c>
      <c r="U5741">
        <v>0</v>
      </c>
      <c r="V5741">
        <v>0</v>
      </c>
      <c r="W5741" s="26">
        <v>15.310319874251935</v>
      </c>
      <c r="X5741" s="26">
        <v>687.07653423279612</v>
      </c>
      <c r="Y5741" s="26">
        <v>142.34778831847836</v>
      </c>
      <c r="Z5741" s="26">
        <v>4.6685028077020636</v>
      </c>
      <c r="AA5741" s="26">
        <v>302.7478702034133</v>
      </c>
      <c r="AB5741" s="26">
        <v>290.13572487250042</v>
      </c>
      <c r="AC5741" s="26">
        <v>0</v>
      </c>
      <c r="AD5741" s="26">
        <v>0</v>
      </c>
      <c r="AE5741" s="26">
        <v>1442.2867403091423</v>
      </c>
    </row>
    <row r="5742" spans="1:31" x14ac:dyDescent="0.3">
      <c r="A5742">
        <v>2774979</v>
      </c>
      <c r="B5742">
        <v>1</v>
      </c>
      <c r="C5742" t="s">
        <v>80</v>
      </c>
      <c r="D5742" t="s">
        <v>83</v>
      </c>
      <c r="E5742" t="s">
        <v>146</v>
      </c>
      <c r="F5742" t="s">
        <v>15881</v>
      </c>
      <c r="G5742" t="s">
        <v>159</v>
      </c>
      <c r="H5742" t="s">
        <v>149</v>
      </c>
      <c r="I5742" t="s">
        <v>136</v>
      </c>
      <c r="J5742" t="s">
        <v>137</v>
      </c>
      <c r="K5742" t="s">
        <v>138</v>
      </c>
      <c r="L5742" t="s">
        <v>15882</v>
      </c>
      <c r="M5742" t="s">
        <v>15883</v>
      </c>
      <c r="N5742" s="26">
        <v>0.73111111100000004</v>
      </c>
      <c r="O5742">
        <v>0</v>
      </c>
      <c r="P5742">
        <v>0</v>
      </c>
      <c r="Q5742">
        <v>6</v>
      </c>
      <c r="R5742">
        <v>0</v>
      </c>
      <c r="S5742">
        <v>5</v>
      </c>
      <c r="T5742">
        <v>0</v>
      </c>
      <c r="U5742">
        <v>1</v>
      </c>
      <c r="V5742">
        <v>0</v>
      </c>
      <c r="W5742" s="26">
        <v>0</v>
      </c>
      <c r="X5742" s="26">
        <v>0</v>
      </c>
      <c r="Y5742" s="26">
        <v>3.8655745110870847</v>
      </c>
      <c r="Z5742" s="26">
        <v>0</v>
      </c>
      <c r="AA5742" s="26">
        <v>7.9995730039199326</v>
      </c>
      <c r="AB5742" s="26">
        <v>0</v>
      </c>
      <c r="AC5742" s="26">
        <v>37.242158433137661</v>
      </c>
      <c r="AD5742" s="26">
        <v>0</v>
      </c>
      <c r="AE5742" s="26">
        <v>49.107305948144678</v>
      </c>
    </row>
    <row r="5743" spans="1:31" x14ac:dyDescent="0.3">
      <c r="A5743">
        <v>2775128</v>
      </c>
      <c r="B5743">
        <v>1</v>
      </c>
      <c r="C5743" t="s">
        <v>80</v>
      </c>
      <c r="D5743" t="s">
        <v>96</v>
      </c>
      <c r="E5743" t="s">
        <v>170</v>
      </c>
      <c r="F5743" t="s">
        <v>15805</v>
      </c>
      <c r="G5743" t="s">
        <v>303</v>
      </c>
      <c r="H5743" t="s">
        <v>135</v>
      </c>
      <c r="I5743" t="s">
        <v>136</v>
      </c>
      <c r="J5743" t="s">
        <v>137</v>
      </c>
      <c r="K5743" t="s">
        <v>138</v>
      </c>
      <c r="L5743" t="s">
        <v>15884</v>
      </c>
      <c r="M5743" t="s">
        <v>15885</v>
      </c>
      <c r="N5743" s="26">
        <v>1.381388888</v>
      </c>
      <c r="O5743">
        <v>0</v>
      </c>
      <c r="P5743">
        <v>76</v>
      </c>
      <c r="Q5743">
        <v>0</v>
      </c>
      <c r="R5743">
        <v>1</v>
      </c>
      <c r="S5743">
        <v>0</v>
      </c>
      <c r="T5743">
        <v>5</v>
      </c>
      <c r="U5743">
        <v>0</v>
      </c>
      <c r="V5743">
        <v>0</v>
      </c>
      <c r="W5743" s="26">
        <v>0</v>
      </c>
      <c r="X5743" s="26">
        <v>3.8559089854956219</v>
      </c>
      <c r="Y5743" s="26">
        <v>0</v>
      </c>
      <c r="Z5743" s="26">
        <v>0.45246554776568965</v>
      </c>
      <c r="AA5743" s="26">
        <v>0</v>
      </c>
      <c r="AB5743" s="26">
        <v>0</v>
      </c>
      <c r="AC5743" s="26">
        <v>0</v>
      </c>
      <c r="AD5743" s="26">
        <v>0</v>
      </c>
      <c r="AE5743" s="26">
        <v>4.3083745332613113</v>
      </c>
    </row>
    <row r="5744" spans="1:31" x14ac:dyDescent="0.3">
      <c r="A5744">
        <v>2775520</v>
      </c>
      <c r="B5744">
        <v>1</v>
      </c>
      <c r="C5744" t="s">
        <v>80</v>
      </c>
      <c r="D5744" t="s">
        <v>105</v>
      </c>
      <c r="E5744" t="s">
        <v>141</v>
      </c>
      <c r="F5744" t="s">
        <v>15886</v>
      </c>
      <c r="G5744" t="s">
        <v>143</v>
      </c>
      <c r="H5744" t="s">
        <v>135</v>
      </c>
      <c r="I5744" t="s">
        <v>136</v>
      </c>
      <c r="J5744" t="s">
        <v>137</v>
      </c>
      <c r="K5744" t="s">
        <v>138</v>
      </c>
      <c r="L5744" t="s">
        <v>15887</v>
      </c>
      <c r="M5744" t="s">
        <v>15888</v>
      </c>
      <c r="N5744" s="26">
        <v>1.0691666660000001</v>
      </c>
      <c r="O5744">
        <v>0</v>
      </c>
      <c r="P5744">
        <v>130</v>
      </c>
      <c r="Q5744">
        <v>0</v>
      </c>
      <c r="R5744">
        <v>36</v>
      </c>
      <c r="S5744">
        <v>0</v>
      </c>
      <c r="T5744">
        <v>12</v>
      </c>
      <c r="U5744">
        <v>0</v>
      </c>
      <c r="V5744">
        <v>0</v>
      </c>
      <c r="W5744" s="26">
        <v>0</v>
      </c>
      <c r="X5744" s="26">
        <v>32.373266187461716</v>
      </c>
      <c r="Y5744" s="26">
        <v>0</v>
      </c>
      <c r="Z5744" s="26">
        <v>1.6061028772564336</v>
      </c>
      <c r="AA5744" s="26">
        <v>0</v>
      </c>
      <c r="AB5744" s="26">
        <v>1.3817782204735398</v>
      </c>
      <c r="AC5744" s="26">
        <v>0</v>
      </c>
      <c r="AD5744" s="26">
        <v>0</v>
      </c>
      <c r="AE5744" s="26">
        <v>35.361147285191691</v>
      </c>
    </row>
    <row r="5745" spans="1:31" x14ac:dyDescent="0.3">
      <c r="A5745">
        <v>2775420</v>
      </c>
      <c r="B5745">
        <v>1</v>
      </c>
      <c r="C5745" t="s">
        <v>81</v>
      </c>
      <c r="D5745" t="s">
        <v>113</v>
      </c>
      <c r="E5745" t="s">
        <v>132</v>
      </c>
      <c r="F5745" t="s">
        <v>15889</v>
      </c>
      <c r="G5745" t="s">
        <v>197</v>
      </c>
      <c r="H5745" t="s">
        <v>135</v>
      </c>
      <c r="I5745" t="s">
        <v>136</v>
      </c>
      <c r="J5745" t="s">
        <v>137</v>
      </c>
      <c r="K5745" t="s">
        <v>138</v>
      </c>
      <c r="L5745" t="s">
        <v>15890</v>
      </c>
      <c r="M5745" t="s">
        <v>15891</v>
      </c>
      <c r="N5745" s="26">
        <v>1.1988888879999999</v>
      </c>
      <c r="O5745">
        <v>0</v>
      </c>
      <c r="P5745">
        <v>2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 s="26">
        <v>0</v>
      </c>
      <c r="X5745" s="26">
        <v>0.20819520358416665</v>
      </c>
      <c r="Y5745" s="26">
        <v>0</v>
      </c>
      <c r="Z5745" s="26">
        <v>0</v>
      </c>
      <c r="AA5745" s="26">
        <v>0</v>
      </c>
      <c r="AB5745" s="26">
        <v>0</v>
      </c>
      <c r="AC5745" s="26">
        <v>0</v>
      </c>
      <c r="AD5745" s="26">
        <v>0</v>
      </c>
      <c r="AE5745" s="26">
        <v>0.20819520358416665</v>
      </c>
    </row>
    <row r="5746" spans="1:31" x14ac:dyDescent="0.3">
      <c r="A5746">
        <v>2775449</v>
      </c>
      <c r="B5746">
        <v>1</v>
      </c>
      <c r="C5746" t="s">
        <v>80</v>
      </c>
      <c r="D5746" t="s">
        <v>88</v>
      </c>
      <c r="E5746" t="s">
        <v>166</v>
      </c>
      <c r="F5746" t="s">
        <v>15892</v>
      </c>
      <c r="G5746" t="s">
        <v>232</v>
      </c>
      <c r="H5746" t="s">
        <v>135</v>
      </c>
      <c r="I5746" t="s">
        <v>136</v>
      </c>
      <c r="J5746" t="s">
        <v>137</v>
      </c>
      <c r="K5746" t="s">
        <v>138</v>
      </c>
      <c r="L5746" t="s">
        <v>15893</v>
      </c>
      <c r="M5746" t="s">
        <v>15894</v>
      </c>
      <c r="N5746" s="26">
        <v>1.690833333</v>
      </c>
      <c r="O5746">
        <v>0</v>
      </c>
      <c r="P5746">
        <v>40</v>
      </c>
      <c r="Q5746">
        <v>0</v>
      </c>
      <c r="R5746">
        <v>0</v>
      </c>
      <c r="S5746">
        <v>0</v>
      </c>
      <c r="T5746">
        <v>14</v>
      </c>
      <c r="U5746">
        <v>0</v>
      </c>
      <c r="V5746">
        <v>0</v>
      </c>
      <c r="W5746" s="26">
        <v>0</v>
      </c>
      <c r="X5746" s="26">
        <v>22.810481866146986</v>
      </c>
      <c r="Y5746" s="26">
        <v>0</v>
      </c>
      <c r="Z5746" s="26">
        <v>0</v>
      </c>
      <c r="AA5746" s="26">
        <v>0</v>
      </c>
      <c r="AB5746" s="26">
        <v>16.347120244228126</v>
      </c>
      <c r="AC5746" s="26">
        <v>0</v>
      </c>
      <c r="AD5746" s="26">
        <v>0</v>
      </c>
      <c r="AE5746" s="26">
        <v>39.157602110375109</v>
      </c>
    </row>
    <row r="5747" spans="1:31" x14ac:dyDescent="0.3">
      <c r="A5747">
        <v>2774762</v>
      </c>
      <c r="B5747">
        <v>1</v>
      </c>
      <c r="C5747" t="s">
        <v>81</v>
      </c>
      <c r="D5747" t="s">
        <v>122</v>
      </c>
      <c r="E5747" t="s">
        <v>146</v>
      </c>
      <c r="F5747" t="s">
        <v>15895</v>
      </c>
      <c r="G5747" t="s">
        <v>1269</v>
      </c>
      <c r="H5747" t="s">
        <v>149</v>
      </c>
      <c r="I5747" t="s">
        <v>136</v>
      </c>
      <c r="J5747" t="s">
        <v>137</v>
      </c>
      <c r="K5747" t="s">
        <v>138</v>
      </c>
      <c r="L5747" t="s">
        <v>15896</v>
      </c>
      <c r="M5747" t="s">
        <v>15897</v>
      </c>
      <c r="N5747" s="26">
        <v>5.0475000000000003</v>
      </c>
      <c r="O5747">
        <v>1</v>
      </c>
      <c r="P5747">
        <v>1267</v>
      </c>
      <c r="Q5747">
        <v>0</v>
      </c>
      <c r="R5747">
        <v>0</v>
      </c>
      <c r="S5747">
        <v>0</v>
      </c>
      <c r="T5747">
        <v>22</v>
      </c>
      <c r="U5747">
        <v>0</v>
      </c>
      <c r="V5747">
        <v>0</v>
      </c>
      <c r="W5747" s="26">
        <v>0.9848757608444445</v>
      </c>
      <c r="X5747" s="26">
        <v>1127.9732586178095</v>
      </c>
      <c r="Y5747" s="26">
        <v>0</v>
      </c>
      <c r="Z5747" s="26">
        <v>0</v>
      </c>
      <c r="AA5747" s="26">
        <v>0</v>
      </c>
      <c r="AB5747" s="26">
        <v>46.991492834483225</v>
      </c>
      <c r="AC5747" s="26">
        <v>0</v>
      </c>
      <c r="AD5747" s="26">
        <v>0</v>
      </c>
      <c r="AE5747" s="26">
        <v>1175.9496272131373</v>
      </c>
    </row>
    <row r="5748" spans="1:31" x14ac:dyDescent="0.3">
      <c r="A5748">
        <v>2775263</v>
      </c>
      <c r="B5748">
        <v>1</v>
      </c>
      <c r="C5748" t="s">
        <v>80</v>
      </c>
      <c r="D5748" t="s">
        <v>82</v>
      </c>
      <c r="E5748" t="s">
        <v>132</v>
      </c>
      <c r="F5748" t="s">
        <v>15898</v>
      </c>
      <c r="G5748" t="s">
        <v>197</v>
      </c>
      <c r="H5748" t="s">
        <v>135</v>
      </c>
      <c r="I5748" t="s">
        <v>136</v>
      </c>
      <c r="J5748" t="s">
        <v>137</v>
      </c>
      <c r="K5748" t="s">
        <v>138</v>
      </c>
      <c r="L5748" t="s">
        <v>15899</v>
      </c>
      <c r="M5748" t="s">
        <v>15900</v>
      </c>
      <c r="N5748" s="26">
        <v>2.9677777769999998</v>
      </c>
      <c r="O5748">
        <v>0</v>
      </c>
      <c r="P5748">
        <v>1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 s="26">
        <v>0</v>
      </c>
      <c r="X5748" s="26">
        <v>0.36394274777745572</v>
      </c>
      <c r="Y5748" s="26">
        <v>0</v>
      </c>
      <c r="Z5748" s="26">
        <v>0</v>
      </c>
      <c r="AA5748" s="26">
        <v>0</v>
      </c>
      <c r="AB5748" s="26">
        <v>0</v>
      </c>
      <c r="AC5748" s="26">
        <v>0</v>
      </c>
      <c r="AD5748" s="26">
        <v>0</v>
      </c>
      <c r="AE5748" s="26">
        <v>0.36394274777745572</v>
      </c>
    </row>
    <row r="5749" spans="1:31" x14ac:dyDescent="0.3">
      <c r="A5749">
        <v>2775054</v>
      </c>
      <c r="B5749">
        <v>1</v>
      </c>
      <c r="C5749" t="s">
        <v>80</v>
      </c>
      <c r="D5749" t="s">
        <v>103</v>
      </c>
      <c r="E5749" t="s">
        <v>152</v>
      </c>
      <c r="F5749" t="s">
        <v>10306</v>
      </c>
      <c r="G5749" t="s">
        <v>159</v>
      </c>
      <c r="H5749" t="s">
        <v>149</v>
      </c>
      <c r="I5749" t="s">
        <v>136</v>
      </c>
      <c r="J5749" t="s">
        <v>137</v>
      </c>
      <c r="K5749" t="s">
        <v>138</v>
      </c>
      <c r="L5749" t="s">
        <v>15901</v>
      </c>
      <c r="M5749" t="s">
        <v>15902</v>
      </c>
      <c r="N5749" s="26">
        <v>1.260277777</v>
      </c>
      <c r="O5749">
        <v>0</v>
      </c>
      <c r="P5749">
        <v>205</v>
      </c>
      <c r="Q5749">
        <v>0</v>
      </c>
      <c r="R5749">
        <v>76</v>
      </c>
      <c r="S5749">
        <v>1</v>
      </c>
      <c r="T5749">
        <v>75</v>
      </c>
      <c r="U5749">
        <v>1</v>
      </c>
      <c r="V5749">
        <v>0</v>
      </c>
      <c r="W5749" s="26">
        <v>0</v>
      </c>
      <c r="X5749" s="26">
        <v>65.862352180722738</v>
      </c>
      <c r="Y5749" s="26">
        <v>0</v>
      </c>
      <c r="Z5749" s="26">
        <v>10.166087254222621</v>
      </c>
      <c r="AA5749" s="26">
        <v>4.1249674953086419</v>
      </c>
      <c r="AB5749" s="26">
        <v>81.275559214564979</v>
      </c>
      <c r="AC5749" s="26">
        <v>32.870603961163077</v>
      </c>
      <c r="AD5749" s="26">
        <v>0</v>
      </c>
      <c r="AE5749" s="26">
        <v>194.29957010598204</v>
      </c>
    </row>
    <row r="5750" spans="1:31" x14ac:dyDescent="0.3">
      <c r="A5750">
        <v>2775303</v>
      </c>
      <c r="B5750">
        <v>1</v>
      </c>
      <c r="C5750" t="s">
        <v>81</v>
      </c>
      <c r="D5750" t="s">
        <v>127</v>
      </c>
      <c r="E5750" t="s">
        <v>152</v>
      </c>
      <c r="F5750" t="s">
        <v>14554</v>
      </c>
      <c r="G5750" t="s">
        <v>159</v>
      </c>
      <c r="H5750" t="s">
        <v>149</v>
      </c>
      <c r="I5750" t="s">
        <v>136</v>
      </c>
      <c r="J5750" t="s">
        <v>137</v>
      </c>
      <c r="K5750" t="s">
        <v>138</v>
      </c>
      <c r="L5750" t="s">
        <v>15903</v>
      </c>
      <c r="M5750" t="s">
        <v>15904</v>
      </c>
      <c r="N5750" s="26">
        <v>4.0041666659999997</v>
      </c>
      <c r="O5750">
        <v>0</v>
      </c>
      <c r="P5750">
        <v>3</v>
      </c>
      <c r="Q5750">
        <v>41</v>
      </c>
      <c r="R5750">
        <v>37</v>
      </c>
      <c r="S5750">
        <v>4</v>
      </c>
      <c r="T5750">
        <v>1</v>
      </c>
      <c r="U5750">
        <v>0</v>
      </c>
      <c r="V5750">
        <v>0</v>
      </c>
      <c r="W5750" s="26">
        <v>0</v>
      </c>
      <c r="X5750" s="26">
        <v>0</v>
      </c>
      <c r="Y5750" s="26">
        <v>20.150662419510148</v>
      </c>
      <c r="Z5750" s="26">
        <v>4.5743710901333339</v>
      </c>
      <c r="AA5750" s="26">
        <v>25.754145683236558</v>
      </c>
      <c r="AB5750" s="26">
        <v>0</v>
      </c>
      <c r="AC5750" s="26">
        <v>0</v>
      </c>
      <c r="AD5750" s="26">
        <v>0</v>
      </c>
      <c r="AE5750" s="26">
        <v>50.479179192880039</v>
      </c>
    </row>
    <row r="5751" spans="1:31" x14ac:dyDescent="0.3">
      <c r="A5751">
        <v>2775200</v>
      </c>
      <c r="B5751">
        <v>1</v>
      </c>
      <c r="C5751" t="s">
        <v>80</v>
      </c>
      <c r="D5751" t="s">
        <v>96</v>
      </c>
      <c r="E5751" t="s">
        <v>132</v>
      </c>
      <c r="F5751" t="s">
        <v>15905</v>
      </c>
      <c r="G5751" t="s">
        <v>134</v>
      </c>
      <c r="H5751" t="s">
        <v>135</v>
      </c>
      <c r="I5751" t="s">
        <v>136</v>
      </c>
      <c r="J5751" t="s">
        <v>137</v>
      </c>
      <c r="K5751" t="s">
        <v>138</v>
      </c>
      <c r="L5751" t="s">
        <v>15906</v>
      </c>
      <c r="M5751" t="s">
        <v>15907</v>
      </c>
      <c r="N5751" s="26">
        <v>5.9422222219999998</v>
      </c>
      <c r="O5751">
        <v>0</v>
      </c>
      <c r="P5751">
        <v>5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 s="26">
        <v>0</v>
      </c>
      <c r="X5751" s="26">
        <v>1.4399359800062781</v>
      </c>
      <c r="Y5751" s="26">
        <v>0</v>
      </c>
      <c r="Z5751" s="26">
        <v>0</v>
      </c>
      <c r="AA5751" s="26">
        <v>0</v>
      </c>
      <c r="AB5751" s="26">
        <v>0</v>
      </c>
      <c r="AC5751" s="26">
        <v>0</v>
      </c>
      <c r="AD5751" s="26">
        <v>0</v>
      </c>
      <c r="AE5751" s="26">
        <v>1.4399359800062781</v>
      </c>
    </row>
    <row r="5752" spans="1:31" x14ac:dyDescent="0.3">
      <c r="A5752">
        <v>2775154</v>
      </c>
      <c r="B5752">
        <v>1</v>
      </c>
      <c r="C5752" t="s">
        <v>80</v>
      </c>
      <c r="D5752" t="s">
        <v>83</v>
      </c>
      <c r="E5752" t="s">
        <v>141</v>
      </c>
      <c r="F5752" t="s">
        <v>15908</v>
      </c>
      <c r="G5752" t="s">
        <v>186</v>
      </c>
      <c r="H5752" t="s">
        <v>135</v>
      </c>
      <c r="I5752" t="s">
        <v>136</v>
      </c>
      <c r="J5752" t="s">
        <v>137</v>
      </c>
      <c r="K5752" t="s">
        <v>187</v>
      </c>
      <c r="L5752" t="s">
        <v>15909</v>
      </c>
      <c r="M5752" t="s">
        <v>15910</v>
      </c>
      <c r="N5752" s="26">
        <v>1.664722222</v>
      </c>
      <c r="O5752">
        <v>0</v>
      </c>
      <c r="P5752">
        <v>43</v>
      </c>
      <c r="Q5752">
        <v>0</v>
      </c>
      <c r="R5752">
        <v>0</v>
      </c>
      <c r="S5752">
        <v>0</v>
      </c>
      <c r="T5752">
        <v>38</v>
      </c>
      <c r="U5752">
        <v>0</v>
      </c>
      <c r="V5752">
        <v>2</v>
      </c>
      <c r="W5752" s="26">
        <v>0</v>
      </c>
      <c r="X5752" s="26">
        <v>14.264179002978464</v>
      </c>
      <c r="Y5752" s="26">
        <v>0</v>
      </c>
      <c r="Z5752" s="26">
        <v>0</v>
      </c>
      <c r="AA5752" s="26">
        <v>0</v>
      </c>
      <c r="AB5752" s="26">
        <v>130.94391871981205</v>
      </c>
      <c r="AC5752" s="26">
        <v>0</v>
      </c>
      <c r="AD5752" s="26">
        <v>38.87695140218662</v>
      </c>
      <c r="AE5752" s="26">
        <v>184.08504912497713</v>
      </c>
    </row>
    <row r="5753" spans="1:31" x14ac:dyDescent="0.3">
      <c r="A5753">
        <v>2774845</v>
      </c>
      <c r="B5753">
        <v>1</v>
      </c>
      <c r="C5753" t="s">
        <v>80</v>
      </c>
      <c r="D5753" t="s">
        <v>105</v>
      </c>
      <c r="E5753" t="s">
        <v>170</v>
      </c>
      <c r="F5753" t="s">
        <v>15911</v>
      </c>
      <c r="G5753" t="s">
        <v>204</v>
      </c>
      <c r="H5753" t="s">
        <v>135</v>
      </c>
      <c r="I5753" t="s">
        <v>136</v>
      </c>
      <c r="J5753" t="s">
        <v>137</v>
      </c>
      <c r="K5753" t="s">
        <v>138</v>
      </c>
      <c r="L5753" t="s">
        <v>15912</v>
      </c>
      <c r="M5753" t="s">
        <v>15913</v>
      </c>
      <c r="N5753" s="26">
        <v>2.0747222220000001</v>
      </c>
      <c r="O5753">
        <v>0</v>
      </c>
      <c r="P5753">
        <v>1</v>
      </c>
      <c r="Q5753">
        <v>0</v>
      </c>
      <c r="R5753">
        <v>0</v>
      </c>
      <c r="S5753">
        <v>0</v>
      </c>
      <c r="T5753">
        <v>37</v>
      </c>
      <c r="U5753">
        <v>0</v>
      </c>
      <c r="V5753">
        <v>0</v>
      </c>
      <c r="W5753" s="26">
        <v>0</v>
      </c>
      <c r="X5753" s="26">
        <v>0</v>
      </c>
      <c r="Y5753" s="26">
        <v>0</v>
      </c>
      <c r="Z5753" s="26">
        <v>0</v>
      </c>
      <c r="AA5753" s="26">
        <v>0</v>
      </c>
      <c r="AB5753" s="26">
        <v>51.493299953591489</v>
      </c>
      <c r="AC5753" s="26">
        <v>0</v>
      </c>
      <c r="AD5753" s="26">
        <v>0</v>
      </c>
      <c r="AE5753" s="26">
        <v>51.493299953591489</v>
      </c>
    </row>
    <row r="5754" spans="1:31" x14ac:dyDescent="0.3">
      <c r="A5754">
        <v>2775011</v>
      </c>
      <c r="B5754">
        <v>1</v>
      </c>
      <c r="C5754" t="s">
        <v>80</v>
      </c>
      <c r="D5754" t="s">
        <v>93</v>
      </c>
      <c r="E5754" t="s">
        <v>141</v>
      </c>
      <c r="F5754" t="s">
        <v>15914</v>
      </c>
      <c r="G5754" t="s">
        <v>143</v>
      </c>
      <c r="H5754" t="s">
        <v>135</v>
      </c>
      <c r="I5754" t="s">
        <v>136</v>
      </c>
      <c r="J5754" t="s">
        <v>137</v>
      </c>
      <c r="K5754" t="s">
        <v>138</v>
      </c>
      <c r="L5754" t="s">
        <v>15915</v>
      </c>
      <c r="M5754" t="s">
        <v>15916</v>
      </c>
      <c r="N5754" s="26">
        <v>1.0591666660000001</v>
      </c>
      <c r="O5754">
        <v>0</v>
      </c>
      <c r="P5754">
        <v>77</v>
      </c>
      <c r="Q5754">
        <v>0</v>
      </c>
      <c r="R5754">
        <v>2</v>
      </c>
      <c r="S5754">
        <v>0</v>
      </c>
      <c r="T5754">
        <v>37</v>
      </c>
      <c r="U5754">
        <v>0</v>
      </c>
      <c r="V5754">
        <v>0</v>
      </c>
      <c r="W5754" s="26">
        <v>0</v>
      </c>
      <c r="X5754" s="26">
        <v>13.115933695455571</v>
      </c>
      <c r="Y5754" s="26">
        <v>0</v>
      </c>
      <c r="Z5754" s="26">
        <v>0</v>
      </c>
      <c r="AA5754" s="26">
        <v>0</v>
      </c>
      <c r="AB5754" s="26">
        <v>14.318427521611268</v>
      </c>
      <c r="AC5754" s="26">
        <v>0</v>
      </c>
      <c r="AD5754" s="26">
        <v>0</v>
      </c>
      <c r="AE5754" s="26">
        <v>27.434361217066837</v>
      </c>
    </row>
    <row r="5755" spans="1:31" x14ac:dyDescent="0.3">
      <c r="A5755">
        <v>2774702</v>
      </c>
      <c r="B5755">
        <v>1</v>
      </c>
      <c r="C5755" t="s">
        <v>80</v>
      </c>
      <c r="D5755" t="s">
        <v>97</v>
      </c>
      <c r="E5755" t="s">
        <v>146</v>
      </c>
      <c r="F5755" t="s">
        <v>15917</v>
      </c>
      <c r="G5755" t="s">
        <v>154</v>
      </c>
      <c r="H5755" t="s">
        <v>149</v>
      </c>
      <c r="I5755" t="s">
        <v>136</v>
      </c>
      <c r="J5755" t="s">
        <v>137</v>
      </c>
      <c r="K5755" t="s">
        <v>138</v>
      </c>
      <c r="L5755" t="s">
        <v>15918</v>
      </c>
      <c r="M5755" t="s">
        <v>15862</v>
      </c>
      <c r="N5755" s="26">
        <v>1.5505555550000001</v>
      </c>
      <c r="O5755">
        <v>0</v>
      </c>
      <c r="P5755">
        <v>963</v>
      </c>
      <c r="Q5755">
        <v>0</v>
      </c>
      <c r="R5755">
        <v>51</v>
      </c>
      <c r="S5755">
        <v>2</v>
      </c>
      <c r="T5755">
        <v>103</v>
      </c>
      <c r="U5755">
        <v>0</v>
      </c>
      <c r="V5755">
        <v>0</v>
      </c>
      <c r="W5755" s="26">
        <v>0</v>
      </c>
      <c r="X5755" s="26">
        <v>323.23421577163191</v>
      </c>
      <c r="Y5755" s="26">
        <v>0</v>
      </c>
      <c r="Z5755" s="26">
        <v>2.9426202247629436</v>
      </c>
      <c r="AA5755" s="26">
        <v>70.879333200075962</v>
      </c>
      <c r="AB5755" s="26">
        <v>46.008762571175509</v>
      </c>
      <c r="AC5755" s="26">
        <v>0</v>
      </c>
      <c r="AD5755" s="26">
        <v>0</v>
      </c>
      <c r="AE5755" s="26">
        <v>443.06493176764633</v>
      </c>
    </row>
    <row r="5756" spans="1:31" x14ac:dyDescent="0.3">
      <c r="A5756">
        <v>2774968</v>
      </c>
      <c r="B5756">
        <v>1</v>
      </c>
      <c r="C5756" t="s">
        <v>80</v>
      </c>
      <c r="D5756" t="s">
        <v>97</v>
      </c>
      <c r="E5756" t="s">
        <v>170</v>
      </c>
      <c r="F5756" t="s">
        <v>15919</v>
      </c>
      <c r="G5756" t="s">
        <v>204</v>
      </c>
      <c r="H5756" t="s">
        <v>135</v>
      </c>
      <c r="I5756" t="s">
        <v>136</v>
      </c>
      <c r="J5756" t="s">
        <v>137</v>
      </c>
      <c r="K5756" t="s">
        <v>138</v>
      </c>
      <c r="L5756" t="s">
        <v>15920</v>
      </c>
      <c r="M5756" t="s">
        <v>15921</v>
      </c>
      <c r="N5756" s="26">
        <v>1.8647222219999999</v>
      </c>
      <c r="O5756">
        <v>0</v>
      </c>
      <c r="P5756">
        <v>66</v>
      </c>
      <c r="Q5756">
        <v>0</v>
      </c>
      <c r="R5756">
        <v>1</v>
      </c>
      <c r="S5756">
        <v>0</v>
      </c>
      <c r="T5756">
        <v>11</v>
      </c>
      <c r="U5756">
        <v>0</v>
      </c>
      <c r="V5756">
        <v>0</v>
      </c>
      <c r="W5756" s="26">
        <v>0</v>
      </c>
      <c r="X5756" s="26">
        <v>29.230528491317173</v>
      </c>
      <c r="Y5756" s="26">
        <v>0</v>
      </c>
      <c r="Z5756" s="26">
        <v>0</v>
      </c>
      <c r="AA5756" s="26">
        <v>0</v>
      </c>
      <c r="AB5756" s="26">
        <v>9.2887654424119717</v>
      </c>
      <c r="AC5756" s="26">
        <v>0</v>
      </c>
      <c r="AD5756" s="26">
        <v>0</v>
      </c>
      <c r="AE5756" s="26">
        <v>38.519293933729145</v>
      </c>
    </row>
    <row r="5757" spans="1:31" x14ac:dyDescent="0.3">
      <c r="A5757">
        <v>2775409</v>
      </c>
      <c r="B5757">
        <v>1</v>
      </c>
      <c r="C5757" t="s">
        <v>80</v>
      </c>
      <c r="D5757" t="s">
        <v>83</v>
      </c>
      <c r="E5757" t="s">
        <v>166</v>
      </c>
      <c r="F5757" t="s">
        <v>15922</v>
      </c>
      <c r="G5757" t="s">
        <v>232</v>
      </c>
      <c r="H5757" t="s">
        <v>135</v>
      </c>
      <c r="I5757" t="s">
        <v>136</v>
      </c>
      <c r="J5757" t="s">
        <v>137</v>
      </c>
      <c r="K5757" t="s">
        <v>138</v>
      </c>
      <c r="L5757" t="s">
        <v>15923</v>
      </c>
      <c r="M5757" t="s">
        <v>15924</v>
      </c>
      <c r="N5757" s="26">
        <v>5.2555555549999999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8</v>
      </c>
      <c r="U5757">
        <v>0</v>
      </c>
      <c r="V5757">
        <v>0</v>
      </c>
      <c r="W5757" s="26">
        <v>0</v>
      </c>
      <c r="X5757" s="26">
        <v>0</v>
      </c>
      <c r="Y5757" s="26">
        <v>0</v>
      </c>
      <c r="Z5757" s="26">
        <v>0</v>
      </c>
      <c r="AA5757" s="26">
        <v>0</v>
      </c>
      <c r="AB5757" s="26">
        <v>294.83608419781746</v>
      </c>
      <c r="AC5757" s="26">
        <v>0</v>
      </c>
      <c r="AD5757" s="26">
        <v>0</v>
      </c>
      <c r="AE5757" s="26">
        <v>294.83608419781746</v>
      </c>
    </row>
    <row r="5758" spans="1:31" x14ac:dyDescent="0.3">
      <c r="A5758">
        <v>2774888</v>
      </c>
      <c r="B5758">
        <v>1</v>
      </c>
      <c r="C5758" t="s">
        <v>80</v>
      </c>
      <c r="D5758" t="s">
        <v>96</v>
      </c>
      <c r="E5758" t="s">
        <v>157</v>
      </c>
      <c r="F5758" t="s">
        <v>7853</v>
      </c>
      <c r="G5758" t="s">
        <v>186</v>
      </c>
      <c r="H5758" t="s">
        <v>149</v>
      </c>
      <c r="I5758" t="s">
        <v>136</v>
      </c>
      <c r="J5758" t="s">
        <v>137</v>
      </c>
      <c r="K5758" t="s">
        <v>187</v>
      </c>
      <c r="L5758" t="s">
        <v>15925</v>
      </c>
      <c r="M5758" t="s">
        <v>15926</v>
      </c>
      <c r="N5758" s="26">
        <v>10.344166666</v>
      </c>
      <c r="O5758">
        <v>6</v>
      </c>
      <c r="P5758">
        <v>1160</v>
      </c>
      <c r="Q5758">
        <v>8</v>
      </c>
      <c r="R5758">
        <v>54</v>
      </c>
      <c r="S5758">
        <v>12</v>
      </c>
      <c r="T5758">
        <v>35</v>
      </c>
      <c r="U5758">
        <v>0</v>
      </c>
      <c r="V5758">
        <v>1</v>
      </c>
      <c r="W5758" s="26">
        <v>197.68946599583205</v>
      </c>
      <c r="X5758" s="26">
        <v>892.11844182889138</v>
      </c>
      <c r="Y5758" s="26">
        <v>164.05089669920105</v>
      </c>
      <c r="Z5758" s="26">
        <v>33.849957732594618</v>
      </c>
      <c r="AA5758" s="26">
        <v>223.67976845953612</v>
      </c>
      <c r="AB5758" s="26">
        <v>127.89693425762979</v>
      </c>
      <c r="AC5758" s="26">
        <v>0</v>
      </c>
      <c r="AD5758" s="26">
        <v>0</v>
      </c>
      <c r="AE5758" s="26">
        <v>1639.2854649736848</v>
      </c>
    </row>
    <row r="5759" spans="1:31" x14ac:dyDescent="0.3">
      <c r="A5759">
        <v>2775031</v>
      </c>
      <c r="B5759">
        <v>1</v>
      </c>
      <c r="C5759" t="s">
        <v>80</v>
      </c>
      <c r="D5759" t="s">
        <v>105</v>
      </c>
      <c r="E5759" t="s">
        <v>157</v>
      </c>
      <c r="F5759" t="s">
        <v>7602</v>
      </c>
      <c r="G5759" t="s">
        <v>143</v>
      </c>
      <c r="H5759" t="s">
        <v>149</v>
      </c>
      <c r="I5759" t="s">
        <v>136</v>
      </c>
      <c r="J5759" t="s">
        <v>137</v>
      </c>
      <c r="K5759" t="s">
        <v>138</v>
      </c>
      <c r="L5759" t="s">
        <v>15927</v>
      </c>
      <c r="M5759" t="s">
        <v>15928</v>
      </c>
      <c r="N5759" s="26">
        <v>0.64333333299999995</v>
      </c>
      <c r="O5759">
        <v>0</v>
      </c>
      <c r="P5759">
        <v>1411</v>
      </c>
      <c r="Q5759">
        <v>0</v>
      </c>
      <c r="R5759">
        <v>18</v>
      </c>
      <c r="S5759">
        <v>8</v>
      </c>
      <c r="T5759">
        <v>34</v>
      </c>
      <c r="U5759">
        <v>6</v>
      </c>
      <c r="V5759">
        <v>0</v>
      </c>
      <c r="W5759" s="26">
        <v>0</v>
      </c>
      <c r="X5759" s="26">
        <v>247.83100760556042</v>
      </c>
      <c r="Y5759" s="26">
        <v>0</v>
      </c>
      <c r="Z5759" s="26">
        <v>1.6089236630016266</v>
      </c>
      <c r="AA5759" s="26">
        <v>78.186500351657486</v>
      </c>
      <c r="AB5759" s="26">
        <v>37.205864437172899</v>
      </c>
      <c r="AC5759" s="26">
        <v>190.04720851510021</v>
      </c>
      <c r="AD5759" s="26">
        <v>0</v>
      </c>
      <c r="AE5759" s="26">
        <v>554.87950457249269</v>
      </c>
    </row>
    <row r="5760" spans="1:31" x14ac:dyDescent="0.3">
      <c r="A5760">
        <v>2775280</v>
      </c>
      <c r="B5760">
        <v>1</v>
      </c>
      <c r="C5760" t="s">
        <v>80</v>
      </c>
      <c r="D5760" t="s">
        <v>97</v>
      </c>
      <c r="E5760" t="s">
        <v>132</v>
      </c>
      <c r="F5760" t="s">
        <v>15929</v>
      </c>
      <c r="G5760" t="s">
        <v>134</v>
      </c>
      <c r="H5760" t="s">
        <v>135</v>
      </c>
      <c r="I5760" t="s">
        <v>136</v>
      </c>
      <c r="J5760" t="s">
        <v>137</v>
      </c>
      <c r="K5760" t="s">
        <v>138</v>
      </c>
      <c r="L5760" t="s">
        <v>15930</v>
      </c>
      <c r="M5760" t="s">
        <v>15931</v>
      </c>
      <c r="N5760" s="26">
        <v>3.628055555</v>
      </c>
      <c r="O5760">
        <v>0</v>
      </c>
      <c r="P5760">
        <v>1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 s="26">
        <v>0</v>
      </c>
      <c r="X5760" s="26">
        <v>1.8351639032176668</v>
      </c>
      <c r="Y5760" s="26">
        <v>0</v>
      </c>
      <c r="Z5760" s="26">
        <v>0</v>
      </c>
      <c r="AA5760" s="26">
        <v>0</v>
      </c>
      <c r="AB5760" s="26">
        <v>0</v>
      </c>
      <c r="AC5760" s="26">
        <v>0</v>
      </c>
      <c r="AD5760" s="26">
        <v>0</v>
      </c>
      <c r="AE5760" s="26">
        <v>1.8351639032176668</v>
      </c>
    </row>
    <row r="5761" spans="1:31" x14ac:dyDescent="0.3">
      <c r="A5761">
        <v>2774825</v>
      </c>
      <c r="B5761">
        <v>1</v>
      </c>
      <c r="C5761" t="s">
        <v>81</v>
      </c>
      <c r="D5761" t="s">
        <v>128</v>
      </c>
      <c r="E5761" t="s">
        <v>152</v>
      </c>
      <c r="F5761" t="s">
        <v>15218</v>
      </c>
      <c r="G5761" t="s">
        <v>159</v>
      </c>
      <c r="H5761" t="s">
        <v>149</v>
      </c>
      <c r="I5761" t="s">
        <v>136</v>
      </c>
      <c r="J5761" t="s">
        <v>137</v>
      </c>
      <c r="K5761" t="s">
        <v>138</v>
      </c>
      <c r="L5761" t="s">
        <v>15932</v>
      </c>
      <c r="M5761" t="s">
        <v>15933</v>
      </c>
      <c r="N5761" s="26">
        <v>0.49722222199999999</v>
      </c>
      <c r="O5761">
        <v>0</v>
      </c>
      <c r="P5761">
        <v>0</v>
      </c>
      <c r="Q5761">
        <v>1</v>
      </c>
      <c r="R5761">
        <v>0</v>
      </c>
      <c r="S5761">
        <v>27</v>
      </c>
      <c r="T5761">
        <v>0</v>
      </c>
      <c r="U5761">
        <v>25</v>
      </c>
      <c r="V5761">
        <v>0</v>
      </c>
      <c r="W5761" s="26">
        <v>0</v>
      </c>
      <c r="X5761" s="26">
        <v>0</v>
      </c>
      <c r="Y5761" s="26">
        <v>0</v>
      </c>
      <c r="Z5761" s="26">
        <v>0</v>
      </c>
      <c r="AA5761" s="26">
        <v>56.624425760890119</v>
      </c>
      <c r="AB5761" s="26">
        <v>0</v>
      </c>
      <c r="AC5761" s="26">
        <v>1229.484463875285</v>
      </c>
      <c r="AD5761" s="26">
        <v>0</v>
      </c>
      <c r="AE5761" s="26">
        <v>1286.108889636175</v>
      </c>
    </row>
    <row r="5762" spans="1:31" x14ac:dyDescent="0.3">
      <c r="A5762">
        <v>2775323</v>
      </c>
      <c r="B5762">
        <v>1</v>
      </c>
      <c r="C5762" t="s">
        <v>80</v>
      </c>
      <c r="D5762" t="s">
        <v>82</v>
      </c>
      <c r="E5762" t="s">
        <v>132</v>
      </c>
      <c r="F5762" t="s">
        <v>15934</v>
      </c>
      <c r="G5762" t="s">
        <v>197</v>
      </c>
      <c r="H5762" t="s">
        <v>135</v>
      </c>
      <c r="I5762" t="s">
        <v>136</v>
      </c>
      <c r="J5762" t="s">
        <v>137</v>
      </c>
      <c r="K5762" t="s">
        <v>138</v>
      </c>
      <c r="L5762" t="s">
        <v>15935</v>
      </c>
      <c r="M5762" t="s">
        <v>15936</v>
      </c>
      <c r="N5762" s="26">
        <v>2.7083333330000001</v>
      </c>
      <c r="O5762">
        <v>0</v>
      </c>
      <c r="P5762">
        <v>1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 s="26">
        <v>0</v>
      </c>
      <c r="X5762" s="26">
        <v>0.93140225712240265</v>
      </c>
      <c r="Y5762" s="26">
        <v>0</v>
      </c>
      <c r="Z5762" s="26">
        <v>0</v>
      </c>
      <c r="AA5762" s="26">
        <v>0</v>
      </c>
      <c r="AB5762" s="26">
        <v>0</v>
      </c>
      <c r="AC5762" s="26">
        <v>0</v>
      </c>
      <c r="AD5762" s="26">
        <v>0</v>
      </c>
      <c r="AE5762" s="26">
        <v>0.93140225712240265</v>
      </c>
    </row>
    <row r="5763" spans="1:31" x14ac:dyDescent="0.3">
      <c r="A5763">
        <v>2775423</v>
      </c>
      <c r="B5763">
        <v>1</v>
      </c>
      <c r="C5763" t="s">
        <v>81</v>
      </c>
      <c r="D5763" t="s">
        <v>118</v>
      </c>
      <c r="E5763" t="s">
        <v>170</v>
      </c>
      <c r="F5763" t="s">
        <v>12100</v>
      </c>
      <c r="G5763" t="s">
        <v>204</v>
      </c>
      <c r="H5763" t="s">
        <v>135</v>
      </c>
      <c r="I5763" t="s">
        <v>136</v>
      </c>
      <c r="J5763" t="s">
        <v>137</v>
      </c>
      <c r="K5763" t="s">
        <v>138</v>
      </c>
      <c r="L5763" t="s">
        <v>15937</v>
      </c>
      <c r="M5763" t="s">
        <v>15938</v>
      </c>
      <c r="N5763" s="26">
        <v>1.910833333</v>
      </c>
      <c r="O5763">
        <v>0</v>
      </c>
      <c r="P5763">
        <v>67</v>
      </c>
      <c r="Q5763">
        <v>0</v>
      </c>
      <c r="R5763">
        <v>0</v>
      </c>
      <c r="S5763">
        <v>0</v>
      </c>
      <c r="T5763">
        <v>34</v>
      </c>
      <c r="U5763">
        <v>0</v>
      </c>
      <c r="V5763">
        <v>0</v>
      </c>
      <c r="W5763" s="26">
        <v>0</v>
      </c>
      <c r="X5763" s="26">
        <v>26.43133845844061</v>
      </c>
      <c r="Y5763" s="26">
        <v>0</v>
      </c>
      <c r="Z5763" s="26">
        <v>0</v>
      </c>
      <c r="AA5763" s="26">
        <v>0</v>
      </c>
      <c r="AB5763" s="26">
        <v>35.90651761137908</v>
      </c>
      <c r="AC5763" s="26">
        <v>0</v>
      </c>
      <c r="AD5763" s="26">
        <v>0</v>
      </c>
      <c r="AE5763" s="26">
        <v>62.337856069819694</v>
      </c>
    </row>
    <row r="5764" spans="1:31" x14ac:dyDescent="0.3">
      <c r="A5764">
        <v>2774925</v>
      </c>
      <c r="B5764">
        <v>1</v>
      </c>
      <c r="C5764" t="s">
        <v>80</v>
      </c>
      <c r="D5764" t="s">
        <v>110</v>
      </c>
      <c r="E5764" t="s">
        <v>170</v>
      </c>
      <c r="F5764" t="s">
        <v>15939</v>
      </c>
      <c r="G5764" t="s">
        <v>143</v>
      </c>
      <c r="H5764" t="s">
        <v>135</v>
      </c>
      <c r="I5764" t="s">
        <v>136</v>
      </c>
      <c r="J5764" t="s">
        <v>137</v>
      </c>
      <c r="K5764" t="s">
        <v>138</v>
      </c>
      <c r="L5764" t="s">
        <v>15940</v>
      </c>
      <c r="M5764" t="s">
        <v>15941</v>
      </c>
      <c r="N5764" s="26">
        <v>6.8308333330000002</v>
      </c>
      <c r="O5764">
        <v>0</v>
      </c>
      <c r="P5764">
        <v>91</v>
      </c>
      <c r="Q5764">
        <v>0</v>
      </c>
      <c r="R5764">
        <v>0</v>
      </c>
      <c r="S5764">
        <v>0</v>
      </c>
      <c r="T5764">
        <v>14</v>
      </c>
      <c r="U5764">
        <v>0</v>
      </c>
      <c r="V5764">
        <v>0</v>
      </c>
      <c r="W5764" s="26">
        <v>0</v>
      </c>
      <c r="X5764" s="26">
        <v>156.51897309404117</v>
      </c>
      <c r="Y5764" s="26">
        <v>0</v>
      </c>
      <c r="Z5764" s="26">
        <v>0</v>
      </c>
      <c r="AA5764" s="26">
        <v>0</v>
      </c>
      <c r="AB5764" s="26">
        <v>93.392447732812428</v>
      </c>
      <c r="AC5764" s="26">
        <v>0</v>
      </c>
      <c r="AD5764" s="26">
        <v>0</v>
      </c>
      <c r="AE5764" s="26">
        <v>249.9114208268536</v>
      </c>
    </row>
    <row r="5765" spans="1:31" x14ac:dyDescent="0.3">
      <c r="A5765">
        <v>2774931</v>
      </c>
      <c r="B5765">
        <v>1</v>
      </c>
      <c r="C5765" t="s">
        <v>80</v>
      </c>
      <c r="D5765" t="s">
        <v>99</v>
      </c>
      <c r="E5765" t="s">
        <v>157</v>
      </c>
      <c r="F5765" t="s">
        <v>14784</v>
      </c>
      <c r="G5765" t="s">
        <v>186</v>
      </c>
      <c r="H5765" t="s">
        <v>149</v>
      </c>
      <c r="I5765" t="s">
        <v>136</v>
      </c>
      <c r="J5765" t="s">
        <v>137</v>
      </c>
      <c r="K5765" t="s">
        <v>187</v>
      </c>
      <c r="L5765" t="s">
        <v>15780</v>
      </c>
      <c r="M5765" t="s">
        <v>15942</v>
      </c>
      <c r="N5765" s="26">
        <v>7.2516666660000002</v>
      </c>
      <c r="O5765">
        <v>0</v>
      </c>
      <c r="P5765">
        <v>78</v>
      </c>
      <c r="Q5765">
        <v>0</v>
      </c>
      <c r="R5765">
        <v>0</v>
      </c>
      <c r="S5765">
        <v>0</v>
      </c>
      <c r="T5765">
        <v>40</v>
      </c>
      <c r="U5765">
        <v>0</v>
      </c>
      <c r="V5765">
        <v>0</v>
      </c>
      <c r="W5765" s="26">
        <v>0</v>
      </c>
      <c r="X5765" s="26">
        <v>144.88765983391485</v>
      </c>
      <c r="Y5765" s="26">
        <v>0</v>
      </c>
      <c r="Z5765" s="26">
        <v>0</v>
      </c>
      <c r="AA5765" s="26">
        <v>0</v>
      </c>
      <c r="AB5765" s="26">
        <v>103.50434233539751</v>
      </c>
      <c r="AC5765" s="26">
        <v>0</v>
      </c>
      <c r="AD5765" s="26">
        <v>0</v>
      </c>
      <c r="AE5765" s="26">
        <v>248.39200216931238</v>
      </c>
    </row>
    <row r="5766" spans="1:31" x14ac:dyDescent="0.3">
      <c r="A5766">
        <v>2775472</v>
      </c>
      <c r="B5766">
        <v>1</v>
      </c>
      <c r="C5766" t="s">
        <v>80</v>
      </c>
      <c r="D5766" t="s">
        <v>101</v>
      </c>
      <c r="E5766" t="s">
        <v>132</v>
      </c>
      <c r="F5766" t="s">
        <v>15943</v>
      </c>
      <c r="G5766" t="s">
        <v>134</v>
      </c>
      <c r="H5766" t="s">
        <v>135</v>
      </c>
      <c r="I5766" t="s">
        <v>136</v>
      </c>
      <c r="J5766" t="s">
        <v>137</v>
      </c>
      <c r="K5766" t="s">
        <v>138</v>
      </c>
      <c r="L5766" t="s">
        <v>15944</v>
      </c>
      <c r="M5766" t="s">
        <v>15945</v>
      </c>
      <c r="N5766" s="26">
        <v>7.0947222219999997</v>
      </c>
      <c r="O5766">
        <v>0</v>
      </c>
      <c r="P5766">
        <v>1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 s="26">
        <v>0</v>
      </c>
      <c r="X5766" s="26">
        <v>0.64085135800266124</v>
      </c>
      <c r="Y5766" s="26">
        <v>0</v>
      </c>
      <c r="Z5766" s="26">
        <v>0</v>
      </c>
      <c r="AA5766" s="26">
        <v>0</v>
      </c>
      <c r="AB5766" s="26">
        <v>0</v>
      </c>
      <c r="AC5766" s="26">
        <v>0</v>
      </c>
      <c r="AD5766" s="26">
        <v>0</v>
      </c>
      <c r="AE5766" s="26">
        <v>0.64085135800266124</v>
      </c>
    </row>
    <row r="5767" spans="1:31" x14ac:dyDescent="0.3">
      <c r="A5767">
        <v>2774742</v>
      </c>
      <c r="B5767">
        <v>1</v>
      </c>
      <c r="C5767" t="s">
        <v>80</v>
      </c>
      <c r="D5767" t="s">
        <v>103</v>
      </c>
      <c r="E5767" t="s">
        <v>152</v>
      </c>
      <c r="F5767" t="s">
        <v>4595</v>
      </c>
      <c r="G5767" t="s">
        <v>159</v>
      </c>
      <c r="H5767" t="s">
        <v>149</v>
      </c>
      <c r="I5767" t="s">
        <v>136</v>
      </c>
      <c r="J5767" t="s">
        <v>137</v>
      </c>
      <c r="K5767" t="s">
        <v>138</v>
      </c>
      <c r="L5767" t="s">
        <v>15946</v>
      </c>
      <c r="M5767" t="s">
        <v>15947</v>
      </c>
      <c r="N5767" s="26">
        <v>0.12055555499999999</v>
      </c>
      <c r="O5767">
        <v>6</v>
      </c>
      <c r="P5767">
        <v>2104</v>
      </c>
      <c r="Q5767">
        <v>22</v>
      </c>
      <c r="R5767">
        <v>310</v>
      </c>
      <c r="S5767">
        <v>33</v>
      </c>
      <c r="T5767">
        <v>801</v>
      </c>
      <c r="U5767">
        <v>2</v>
      </c>
      <c r="V5767">
        <v>1</v>
      </c>
      <c r="W5767" s="26">
        <v>0.12011191553289602</v>
      </c>
      <c r="X5767" s="26">
        <v>32.322233043023644</v>
      </c>
      <c r="Y5767" s="26">
        <v>4.1654645435697786</v>
      </c>
      <c r="Z5767" s="26">
        <v>2.4157645838724635</v>
      </c>
      <c r="AA5767" s="26">
        <v>8.3332157115438026</v>
      </c>
      <c r="AB5767" s="26">
        <v>15.95596765830596</v>
      </c>
      <c r="AC5767" s="26">
        <v>6.2135492363398219</v>
      </c>
      <c r="AD5767" s="26">
        <v>0</v>
      </c>
      <c r="AE5767" s="26">
        <v>69.526306692188356</v>
      </c>
    </row>
    <row r="5768" spans="1:31" x14ac:dyDescent="0.3">
      <c r="A5768">
        <v>2775091</v>
      </c>
      <c r="B5768">
        <v>1</v>
      </c>
      <c r="C5768" t="s">
        <v>80</v>
      </c>
      <c r="D5768" t="s">
        <v>96</v>
      </c>
      <c r="E5768" t="s">
        <v>170</v>
      </c>
      <c r="F5768" t="s">
        <v>15948</v>
      </c>
      <c r="G5768" t="s">
        <v>287</v>
      </c>
      <c r="H5768" t="s">
        <v>135</v>
      </c>
      <c r="I5768" t="s">
        <v>136</v>
      </c>
      <c r="J5768" t="s">
        <v>3</v>
      </c>
      <c r="K5768" t="s">
        <v>138</v>
      </c>
      <c r="L5768" t="s">
        <v>15949</v>
      </c>
      <c r="M5768" t="s">
        <v>15950</v>
      </c>
      <c r="N5768" s="26">
        <v>4.0844444439999998</v>
      </c>
      <c r="O5768">
        <v>0</v>
      </c>
      <c r="P5768">
        <v>88</v>
      </c>
      <c r="Q5768">
        <v>0</v>
      </c>
      <c r="R5768">
        <v>0</v>
      </c>
      <c r="S5768">
        <v>0</v>
      </c>
      <c r="T5768">
        <v>3</v>
      </c>
      <c r="U5768">
        <v>0</v>
      </c>
      <c r="V5768">
        <v>0</v>
      </c>
      <c r="W5768" s="26">
        <v>0</v>
      </c>
      <c r="X5768" s="26">
        <v>17.596143065682003</v>
      </c>
      <c r="Y5768" s="26">
        <v>0</v>
      </c>
      <c r="Z5768" s="26">
        <v>0</v>
      </c>
      <c r="AA5768" s="26">
        <v>0</v>
      </c>
      <c r="AB5768" s="26">
        <v>5.9918418196275001</v>
      </c>
      <c r="AC5768" s="26">
        <v>0</v>
      </c>
      <c r="AD5768" s="26">
        <v>0</v>
      </c>
      <c r="AE5768" s="26">
        <v>23.587984885309503</v>
      </c>
    </row>
    <row r="5769" spans="1:31" x14ac:dyDescent="0.3">
      <c r="A5769">
        <v>2775114</v>
      </c>
      <c r="B5769">
        <v>1</v>
      </c>
      <c r="C5769" t="s">
        <v>81</v>
      </c>
      <c r="D5769" t="s">
        <v>128</v>
      </c>
      <c r="E5769" t="s">
        <v>146</v>
      </c>
      <c r="F5769" t="s">
        <v>15543</v>
      </c>
      <c r="G5769" t="s">
        <v>159</v>
      </c>
      <c r="H5769" t="s">
        <v>149</v>
      </c>
      <c r="I5769" t="s">
        <v>136</v>
      </c>
      <c r="J5769" t="s">
        <v>137</v>
      </c>
      <c r="K5769" t="s">
        <v>138</v>
      </c>
      <c r="L5769" t="s">
        <v>15951</v>
      </c>
      <c r="M5769" t="s">
        <v>15952</v>
      </c>
      <c r="N5769" s="26">
        <v>0.108611111</v>
      </c>
      <c r="O5769">
        <v>1</v>
      </c>
      <c r="P5769">
        <v>2037</v>
      </c>
      <c r="Q5769">
        <v>0</v>
      </c>
      <c r="R5769">
        <v>3</v>
      </c>
      <c r="S5769">
        <v>0</v>
      </c>
      <c r="T5769">
        <v>100</v>
      </c>
      <c r="U5769">
        <v>1</v>
      </c>
      <c r="V5769">
        <v>0</v>
      </c>
      <c r="W5769" s="26">
        <v>2.7930367949444441E-2</v>
      </c>
      <c r="X5769" s="26">
        <v>48.00790251511858</v>
      </c>
      <c r="Y5769" s="26">
        <v>0</v>
      </c>
      <c r="Z5769" s="26">
        <v>8.663416111706243E-2</v>
      </c>
      <c r="AA5769" s="26">
        <v>0</v>
      </c>
      <c r="AB5769" s="26">
        <v>13.621210724186415</v>
      </c>
      <c r="AC5769" s="26">
        <v>14.809362588977779</v>
      </c>
      <c r="AD5769" s="26">
        <v>0</v>
      </c>
      <c r="AE5769" s="26">
        <v>76.553040357349275</v>
      </c>
    </row>
    <row r="5770" spans="1:31" x14ac:dyDescent="0.3">
      <c r="A5770">
        <v>2775383</v>
      </c>
      <c r="B5770">
        <v>1</v>
      </c>
      <c r="C5770" t="s">
        <v>80</v>
      </c>
      <c r="D5770" t="s">
        <v>84</v>
      </c>
      <c r="E5770" t="s">
        <v>166</v>
      </c>
      <c r="F5770" t="s">
        <v>5596</v>
      </c>
      <c r="G5770" t="s">
        <v>204</v>
      </c>
      <c r="H5770" t="s">
        <v>135</v>
      </c>
      <c r="I5770" t="s">
        <v>136</v>
      </c>
      <c r="J5770" t="s">
        <v>137</v>
      </c>
      <c r="K5770" t="s">
        <v>138</v>
      </c>
      <c r="L5770" t="s">
        <v>15953</v>
      </c>
      <c r="M5770" t="s">
        <v>15954</v>
      </c>
      <c r="N5770" s="26">
        <v>1.7733333330000001</v>
      </c>
      <c r="O5770">
        <v>0</v>
      </c>
      <c r="P5770">
        <v>56</v>
      </c>
      <c r="Q5770">
        <v>0</v>
      </c>
      <c r="R5770">
        <v>0</v>
      </c>
      <c r="S5770">
        <v>0</v>
      </c>
      <c r="T5770">
        <v>18</v>
      </c>
      <c r="U5770">
        <v>0</v>
      </c>
      <c r="V5770">
        <v>0</v>
      </c>
      <c r="W5770" s="26">
        <v>0</v>
      </c>
      <c r="X5770" s="26">
        <v>21.77346120808447</v>
      </c>
      <c r="Y5770" s="26">
        <v>0</v>
      </c>
      <c r="Z5770" s="26">
        <v>0</v>
      </c>
      <c r="AA5770" s="26">
        <v>0</v>
      </c>
      <c r="AB5770" s="26">
        <v>28.003665973861548</v>
      </c>
      <c r="AC5770" s="26">
        <v>0</v>
      </c>
      <c r="AD5770" s="26">
        <v>0</v>
      </c>
      <c r="AE5770" s="26">
        <v>49.777127181946014</v>
      </c>
    </row>
    <row r="5771" spans="1:31" x14ac:dyDescent="0.3">
      <c r="A5771">
        <v>2775137</v>
      </c>
      <c r="B5771">
        <v>1</v>
      </c>
      <c r="C5771" t="s">
        <v>80</v>
      </c>
      <c r="D5771" t="s">
        <v>94</v>
      </c>
      <c r="E5771" t="s">
        <v>132</v>
      </c>
      <c r="F5771" t="s">
        <v>15955</v>
      </c>
      <c r="G5771" t="s">
        <v>197</v>
      </c>
      <c r="H5771" t="s">
        <v>135</v>
      </c>
      <c r="I5771" t="s">
        <v>136</v>
      </c>
      <c r="J5771" t="s">
        <v>137</v>
      </c>
      <c r="K5771" t="s">
        <v>138</v>
      </c>
      <c r="L5771" t="s">
        <v>15956</v>
      </c>
      <c r="M5771" t="s">
        <v>15792</v>
      </c>
      <c r="N5771" s="26">
        <v>1.866944444</v>
      </c>
      <c r="O5771">
        <v>0</v>
      </c>
      <c r="P5771">
        <v>1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 s="26">
        <v>0</v>
      </c>
      <c r="X5771" s="26">
        <v>0.12172651487942401</v>
      </c>
      <c r="Y5771" s="26">
        <v>0</v>
      </c>
      <c r="Z5771" s="26">
        <v>0</v>
      </c>
      <c r="AA5771" s="26">
        <v>0</v>
      </c>
      <c r="AB5771" s="26">
        <v>0</v>
      </c>
      <c r="AC5771" s="26">
        <v>0</v>
      </c>
      <c r="AD5771" s="26">
        <v>0</v>
      </c>
      <c r="AE5771" s="26">
        <v>0.12172651487942401</v>
      </c>
    </row>
    <row r="5772" spans="1:31" x14ac:dyDescent="0.3">
      <c r="A5772">
        <v>2775243</v>
      </c>
      <c r="B5772">
        <v>1</v>
      </c>
      <c r="C5772" t="s">
        <v>80</v>
      </c>
      <c r="D5772" t="s">
        <v>94</v>
      </c>
      <c r="E5772" t="s">
        <v>141</v>
      </c>
      <c r="F5772" t="s">
        <v>10940</v>
      </c>
      <c r="G5772" t="s">
        <v>143</v>
      </c>
      <c r="H5772" t="s">
        <v>135</v>
      </c>
      <c r="I5772" t="s">
        <v>136</v>
      </c>
      <c r="J5772" t="s">
        <v>137</v>
      </c>
      <c r="K5772" t="s">
        <v>138</v>
      </c>
      <c r="L5772" t="s">
        <v>15957</v>
      </c>
      <c r="M5772" t="s">
        <v>15958</v>
      </c>
      <c r="N5772" s="26">
        <v>0.98555555500000003</v>
      </c>
      <c r="O5772">
        <v>0</v>
      </c>
      <c r="P5772">
        <v>106</v>
      </c>
      <c r="Q5772">
        <v>0</v>
      </c>
      <c r="R5772">
        <v>0</v>
      </c>
      <c r="S5772">
        <v>0</v>
      </c>
      <c r="T5772">
        <v>14</v>
      </c>
      <c r="U5772">
        <v>0</v>
      </c>
      <c r="V5772">
        <v>0</v>
      </c>
      <c r="W5772" s="26">
        <v>0</v>
      </c>
      <c r="X5772" s="26">
        <v>11.920459878668083</v>
      </c>
      <c r="Y5772" s="26">
        <v>0</v>
      </c>
      <c r="Z5772" s="26">
        <v>0</v>
      </c>
      <c r="AA5772" s="26">
        <v>0</v>
      </c>
      <c r="AB5772" s="26">
        <v>8.9735598805662438</v>
      </c>
      <c r="AC5772" s="26">
        <v>0</v>
      </c>
      <c r="AD5772" s="26">
        <v>0</v>
      </c>
      <c r="AE5772" s="26">
        <v>20.894019759234325</v>
      </c>
    </row>
    <row r="5773" spans="1:31" x14ac:dyDescent="0.3">
      <c r="A5773">
        <v>2775160</v>
      </c>
      <c r="B5773">
        <v>1</v>
      </c>
      <c r="C5773" t="s">
        <v>80</v>
      </c>
      <c r="D5773" t="s">
        <v>85</v>
      </c>
      <c r="E5773" t="s">
        <v>132</v>
      </c>
      <c r="F5773" t="s">
        <v>15959</v>
      </c>
      <c r="G5773" t="s">
        <v>134</v>
      </c>
      <c r="H5773" t="s">
        <v>135</v>
      </c>
      <c r="I5773" t="s">
        <v>136</v>
      </c>
      <c r="J5773" t="s">
        <v>137</v>
      </c>
      <c r="K5773" t="s">
        <v>138</v>
      </c>
      <c r="L5773" t="s">
        <v>15960</v>
      </c>
      <c r="M5773" t="s">
        <v>15961</v>
      </c>
      <c r="N5773" s="26">
        <v>5.2108333330000001</v>
      </c>
      <c r="O5773">
        <v>0</v>
      </c>
      <c r="P5773">
        <v>2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 s="26">
        <v>0</v>
      </c>
      <c r="X5773" s="26">
        <v>7.2635804740197649</v>
      </c>
      <c r="Y5773" s="26">
        <v>0</v>
      </c>
      <c r="Z5773" s="26">
        <v>0</v>
      </c>
      <c r="AA5773" s="26">
        <v>0</v>
      </c>
      <c r="AB5773" s="26">
        <v>0</v>
      </c>
      <c r="AC5773" s="26">
        <v>0</v>
      </c>
      <c r="AD5773" s="26">
        <v>0</v>
      </c>
      <c r="AE5773" s="26">
        <v>7.2635804740197649</v>
      </c>
    </row>
    <row r="5774" spans="1:31" x14ac:dyDescent="0.3">
      <c r="A5774">
        <v>2775300</v>
      </c>
      <c r="B5774">
        <v>1</v>
      </c>
      <c r="C5774" t="s">
        <v>81</v>
      </c>
      <c r="D5774" t="s">
        <v>112</v>
      </c>
      <c r="E5774" t="s">
        <v>170</v>
      </c>
      <c r="F5774" t="s">
        <v>15962</v>
      </c>
      <c r="G5774" t="s">
        <v>303</v>
      </c>
      <c r="H5774" t="s">
        <v>135</v>
      </c>
      <c r="I5774" t="s">
        <v>136</v>
      </c>
      <c r="J5774" t="s">
        <v>137</v>
      </c>
      <c r="K5774" t="s">
        <v>138</v>
      </c>
      <c r="L5774" t="s">
        <v>15963</v>
      </c>
      <c r="M5774" t="s">
        <v>15964</v>
      </c>
      <c r="N5774" s="26">
        <v>6.5547222219999997</v>
      </c>
      <c r="O5774">
        <v>0</v>
      </c>
      <c r="P5774">
        <v>86</v>
      </c>
      <c r="Q5774">
        <v>0</v>
      </c>
      <c r="R5774">
        <v>5</v>
      </c>
      <c r="S5774">
        <v>0</v>
      </c>
      <c r="T5774">
        <v>1</v>
      </c>
      <c r="U5774">
        <v>0</v>
      </c>
      <c r="V5774">
        <v>0</v>
      </c>
      <c r="W5774" s="26">
        <v>0</v>
      </c>
      <c r="X5774" s="26">
        <v>109.35523495136354</v>
      </c>
      <c r="Y5774" s="26">
        <v>0</v>
      </c>
      <c r="Z5774" s="26">
        <v>2.3345971761324198</v>
      </c>
      <c r="AA5774" s="26">
        <v>0</v>
      </c>
      <c r="AB5774" s="26">
        <v>0</v>
      </c>
      <c r="AC5774" s="26">
        <v>0</v>
      </c>
      <c r="AD5774" s="26">
        <v>0</v>
      </c>
      <c r="AE5774" s="26">
        <v>111.68983212749596</v>
      </c>
    </row>
    <row r="5775" spans="1:31" x14ac:dyDescent="0.3">
      <c r="A5775">
        <v>2775051</v>
      </c>
      <c r="B5775">
        <v>1</v>
      </c>
      <c r="C5775" t="s">
        <v>80</v>
      </c>
      <c r="D5775" t="s">
        <v>108</v>
      </c>
      <c r="E5775" t="s">
        <v>146</v>
      </c>
      <c r="F5775" t="s">
        <v>15965</v>
      </c>
      <c r="G5775" t="s">
        <v>628</v>
      </c>
      <c r="H5775" t="s">
        <v>149</v>
      </c>
      <c r="I5775" t="s">
        <v>136</v>
      </c>
      <c r="J5775" t="s">
        <v>137</v>
      </c>
      <c r="K5775" t="s">
        <v>187</v>
      </c>
      <c r="L5775" t="s">
        <v>15966</v>
      </c>
      <c r="M5775" t="s">
        <v>15967</v>
      </c>
      <c r="N5775" s="26">
        <v>1.285833333</v>
      </c>
      <c r="O5775">
        <v>0</v>
      </c>
      <c r="P5775">
        <v>340</v>
      </c>
      <c r="Q5775">
        <v>0</v>
      </c>
      <c r="R5775">
        <v>3</v>
      </c>
      <c r="S5775">
        <v>0</v>
      </c>
      <c r="T5775">
        <v>49</v>
      </c>
      <c r="U5775">
        <v>0</v>
      </c>
      <c r="V5775">
        <v>0</v>
      </c>
      <c r="W5775" s="26">
        <v>0</v>
      </c>
      <c r="X5775" s="26">
        <v>86.887081794919567</v>
      </c>
      <c r="Y5775" s="26">
        <v>0</v>
      </c>
      <c r="Z5775" s="26">
        <v>0</v>
      </c>
      <c r="AA5775" s="26">
        <v>0</v>
      </c>
      <c r="AB5775" s="26">
        <v>58.96093579191789</v>
      </c>
      <c r="AC5775" s="26">
        <v>0</v>
      </c>
      <c r="AD5775" s="26">
        <v>0</v>
      </c>
      <c r="AE5775" s="26">
        <v>145.84801758683744</v>
      </c>
    </row>
    <row r="5776" spans="1:31" x14ac:dyDescent="0.3">
      <c r="A5776">
        <v>2775346</v>
      </c>
      <c r="B5776">
        <v>1</v>
      </c>
      <c r="C5776" t="s">
        <v>80</v>
      </c>
      <c r="D5776" t="s">
        <v>104</v>
      </c>
      <c r="E5776" t="s">
        <v>132</v>
      </c>
      <c r="F5776" t="s">
        <v>15968</v>
      </c>
      <c r="G5776" t="s">
        <v>307</v>
      </c>
      <c r="H5776" t="s">
        <v>135</v>
      </c>
      <c r="I5776" t="s">
        <v>136</v>
      </c>
      <c r="J5776" t="s">
        <v>137</v>
      </c>
      <c r="K5776" t="s">
        <v>138</v>
      </c>
      <c r="L5776" t="s">
        <v>15969</v>
      </c>
      <c r="M5776" t="s">
        <v>15970</v>
      </c>
      <c r="N5776" s="26">
        <v>6.1061111109999997</v>
      </c>
      <c r="O5776">
        <v>0</v>
      </c>
      <c r="P5776">
        <v>5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 s="26">
        <v>0</v>
      </c>
      <c r="X5776" s="26">
        <v>7.2030140689885425</v>
      </c>
      <c r="Y5776" s="26">
        <v>0</v>
      </c>
      <c r="Z5776" s="26">
        <v>0</v>
      </c>
      <c r="AA5776" s="26">
        <v>0</v>
      </c>
      <c r="AB5776" s="26">
        <v>0</v>
      </c>
      <c r="AC5776" s="26">
        <v>0</v>
      </c>
      <c r="AD5776" s="26">
        <v>0</v>
      </c>
      <c r="AE5776" s="26">
        <v>7.2030140689885425</v>
      </c>
    </row>
    <row r="5777" spans="1:31" x14ac:dyDescent="0.3">
      <c r="A5777">
        <v>2774822</v>
      </c>
      <c r="B5777">
        <v>1</v>
      </c>
      <c r="C5777" t="s">
        <v>81</v>
      </c>
      <c r="D5777" t="s">
        <v>124</v>
      </c>
      <c r="E5777" t="s">
        <v>170</v>
      </c>
      <c r="F5777" t="s">
        <v>15971</v>
      </c>
      <c r="G5777" t="s">
        <v>204</v>
      </c>
      <c r="H5777" t="s">
        <v>135</v>
      </c>
      <c r="I5777" t="s">
        <v>136</v>
      </c>
      <c r="J5777" t="s">
        <v>137</v>
      </c>
      <c r="K5777" t="s">
        <v>138</v>
      </c>
      <c r="L5777" t="s">
        <v>15972</v>
      </c>
      <c r="M5777" t="s">
        <v>15973</v>
      </c>
      <c r="N5777" s="26">
        <v>1.741944444</v>
      </c>
      <c r="O5777">
        <v>0</v>
      </c>
      <c r="P5777">
        <v>48</v>
      </c>
      <c r="Q5777">
        <v>0</v>
      </c>
      <c r="R5777">
        <v>0</v>
      </c>
      <c r="S5777">
        <v>0</v>
      </c>
      <c r="T5777">
        <v>8</v>
      </c>
      <c r="U5777">
        <v>0</v>
      </c>
      <c r="V5777">
        <v>0</v>
      </c>
      <c r="W5777" s="26">
        <v>0</v>
      </c>
      <c r="X5777" s="26">
        <v>15.673961148396977</v>
      </c>
      <c r="Y5777" s="26">
        <v>0</v>
      </c>
      <c r="Z5777" s="26">
        <v>0</v>
      </c>
      <c r="AA5777" s="26">
        <v>0</v>
      </c>
      <c r="AB5777" s="26">
        <v>6.0470652100359956</v>
      </c>
      <c r="AC5777" s="26">
        <v>0</v>
      </c>
      <c r="AD5777" s="26">
        <v>0</v>
      </c>
      <c r="AE5777" s="26">
        <v>21.721026358432972</v>
      </c>
    </row>
    <row r="5778" spans="1:31" x14ac:dyDescent="0.3">
      <c r="A5778">
        <v>2775034</v>
      </c>
      <c r="B5778">
        <v>1</v>
      </c>
      <c r="C5778" t="s">
        <v>80</v>
      </c>
      <c r="D5778" t="s">
        <v>94</v>
      </c>
      <c r="E5778" t="s">
        <v>132</v>
      </c>
      <c r="F5778" t="s">
        <v>15974</v>
      </c>
      <c r="G5778" t="s">
        <v>134</v>
      </c>
      <c r="H5778" t="s">
        <v>135</v>
      </c>
      <c r="I5778" t="s">
        <v>136</v>
      </c>
      <c r="J5778" t="s">
        <v>137</v>
      </c>
      <c r="K5778" t="s">
        <v>138</v>
      </c>
      <c r="L5778" t="s">
        <v>15975</v>
      </c>
      <c r="M5778" t="s">
        <v>15976</v>
      </c>
      <c r="N5778" s="26">
        <v>7.7166666660000001</v>
      </c>
      <c r="O5778">
        <v>0</v>
      </c>
      <c r="P5778">
        <v>4</v>
      </c>
      <c r="Q5778">
        <v>0</v>
      </c>
      <c r="R5778">
        <v>0</v>
      </c>
      <c r="S5778">
        <v>0</v>
      </c>
      <c r="T5778">
        <v>1</v>
      </c>
      <c r="U5778">
        <v>0</v>
      </c>
      <c r="V5778">
        <v>0</v>
      </c>
      <c r="W5778" s="26">
        <v>0</v>
      </c>
      <c r="X5778" s="26">
        <v>5.6707989389389519</v>
      </c>
      <c r="Y5778" s="26">
        <v>0</v>
      </c>
      <c r="Z5778" s="26">
        <v>0</v>
      </c>
      <c r="AA5778" s="26">
        <v>0</v>
      </c>
      <c r="AB5778" s="26">
        <v>51.890188463663478</v>
      </c>
      <c r="AC5778" s="26">
        <v>0</v>
      </c>
      <c r="AD5778" s="26">
        <v>0</v>
      </c>
      <c r="AE5778" s="26">
        <v>57.560987402602429</v>
      </c>
    </row>
    <row r="5779" spans="1:31" x14ac:dyDescent="0.3">
      <c r="A5779">
        <v>2775157</v>
      </c>
      <c r="B5779">
        <v>1</v>
      </c>
      <c r="C5779" t="s">
        <v>80</v>
      </c>
      <c r="D5779" t="s">
        <v>108</v>
      </c>
      <c r="E5779" t="s">
        <v>152</v>
      </c>
      <c r="F5779" t="s">
        <v>15977</v>
      </c>
      <c r="G5779" t="s">
        <v>159</v>
      </c>
      <c r="H5779" t="s">
        <v>149</v>
      </c>
      <c r="I5779" t="s">
        <v>136</v>
      </c>
      <c r="J5779" t="s">
        <v>137</v>
      </c>
      <c r="K5779" t="s">
        <v>138</v>
      </c>
      <c r="L5779" t="s">
        <v>15978</v>
      </c>
      <c r="M5779" t="s">
        <v>15979</v>
      </c>
      <c r="N5779" s="26">
        <v>0.15583333299999999</v>
      </c>
      <c r="O5779">
        <v>0</v>
      </c>
      <c r="P5779">
        <v>531</v>
      </c>
      <c r="Q5779">
        <v>2</v>
      </c>
      <c r="R5779">
        <v>221</v>
      </c>
      <c r="S5779">
        <v>3</v>
      </c>
      <c r="T5779">
        <v>115</v>
      </c>
      <c r="U5779">
        <v>0</v>
      </c>
      <c r="V5779">
        <v>0</v>
      </c>
      <c r="W5779" s="26">
        <v>0</v>
      </c>
      <c r="X5779" s="26">
        <v>17.762252887506929</v>
      </c>
      <c r="Y5779" s="26">
        <v>0.252905370611894</v>
      </c>
      <c r="Z5779" s="26">
        <v>3.0699526625332227</v>
      </c>
      <c r="AA5779" s="26">
        <v>5.7613164645263284</v>
      </c>
      <c r="AB5779" s="26">
        <v>19.69507032509572</v>
      </c>
      <c r="AC5779" s="26">
        <v>0</v>
      </c>
      <c r="AD5779" s="26">
        <v>0</v>
      </c>
      <c r="AE5779" s="26">
        <v>46.541497710274093</v>
      </c>
    </row>
    <row r="5780" spans="1:31" x14ac:dyDescent="0.3">
      <c r="A5780">
        <v>2775532</v>
      </c>
      <c r="B5780">
        <v>1</v>
      </c>
      <c r="C5780" t="s">
        <v>80</v>
      </c>
      <c r="D5780" t="s">
        <v>83</v>
      </c>
      <c r="E5780" t="s">
        <v>141</v>
      </c>
      <c r="F5780" t="s">
        <v>15980</v>
      </c>
      <c r="G5780" t="s">
        <v>344</v>
      </c>
      <c r="H5780" t="s">
        <v>135</v>
      </c>
      <c r="I5780" t="s">
        <v>136</v>
      </c>
      <c r="J5780" t="s">
        <v>137</v>
      </c>
      <c r="K5780" t="s">
        <v>138</v>
      </c>
      <c r="L5780" t="s">
        <v>15981</v>
      </c>
      <c r="M5780" t="s">
        <v>15982</v>
      </c>
      <c r="N5780" s="26">
        <v>3.6186111109999999</v>
      </c>
      <c r="O5780">
        <v>0</v>
      </c>
      <c r="P5780">
        <v>524</v>
      </c>
      <c r="Q5780">
        <v>0</v>
      </c>
      <c r="R5780">
        <v>0</v>
      </c>
      <c r="S5780">
        <v>0</v>
      </c>
      <c r="T5780">
        <v>15</v>
      </c>
      <c r="U5780">
        <v>0</v>
      </c>
      <c r="V5780">
        <v>0</v>
      </c>
      <c r="W5780" s="26">
        <v>0</v>
      </c>
      <c r="X5780" s="26">
        <v>542.76725900365579</v>
      </c>
      <c r="Y5780" s="26">
        <v>0</v>
      </c>
      <c r="Z5780" s="26">
        <v>0</v>
      </c>
      <c r="AA5780" s="26">
        <v>0</v>
      </c>
      <c r="AB5780" s="26">
        <v>17.179441606643305</v>
      </c>
      <c r="AC5780" s="26">
        <v>0</v>
      </c>
      <c r="AD5780" s="26">
        <v>0</v>
      </c>
      <c r="AE5780" s="26">
        <v>559.9467006102991</v>
      </c>
    </row>
    <row r="5781" spans="1:31" x14ac:dyDescent="0.3">
      <c r="A5781">
        <v>2775220</v>
      </c>
      <c r="B5781">
        <v>1</v>
      </c>
      <c r="C5781" t="s">
        <v>80</v>
      </c>
      <c r="D5781" t="s">
        <v>106</v>
      </c>
      <c r="E5781" t="s">
        <v>141</v>
      </c>
      <c r="F5781" t="s">
        <v>15983</v>
      </c>
      <c r="G5781" t="s">
        <v>344</v>
      </c>
      <c r="H5781" t="s">
        <v>135</v>
      </c>
      <c r="I5781" t="s">
        <v>136</v>
      </c>
      <c r="J5781" t="s">
        <v>137</v>
      </c>
      <c r="K5781" t="s">
        <v>138</v>
      </c>
      <c r="L5781" t="s">
        <v>15984</v>
      </c>
      <c r="M5781" t="s">
        <v>15985</v>
      </c>
      <c r="N5781" s="26">
        <v>0.69916666599999999</v>
      </c>
      <c r="O5781">
        <v>0</v>
      </c>
      <c r="P5781">
        <v>609</v>
      </c>
      <c r="Q5781">
        <v>0</v>
      </c>
      <c r="R5781">
        <v>0</v>
      </c>
      <c r="S5781">
        <v>0</v>
      </c>
      <c r="T5781">
        <v>48</v>
      </c>
      <c r="U5781">
        <v>0</v>
      </c>
      <c r="V5781">
        <v>1</v>
      </c>
      <c r="W5781" s="26">
        <v>0</v>
      </c>
      <c r="X5781" s="26">
        <v>77.366063102157696</v>
      </c>
      <c r="Y5781" s="26">
        <v>0</v>
      </c>
      <c r="Z5781" s="26">
        <v>0</v>
      </c>
      <c r="AA5781" s="26">
        <v>0</v>
      </c>
      <c r="AB5781" s="26">
        <v>23.025564187899779</v>
      </c>
      <c r="AC5781" s="26">
        <v>0</v>
      </c>
      <c r="AD5781" s="26">
        <v>11.869958902832625</v>
      </c>
      <c r="AE5781" s="26">
        <v>112.26158619289009</v>
      </c>
    </row>
    <row r="5782" spans="1:31" x14ac:dyDescent="0.3">
      <c r="A5782">
        <v>2775332</v>
      </c>
      <c r="B5782">
        <v>1</v>
      </c>
      <c r="C5782" t="s">
        <v>81</v>
      </c>
      <c r="D5782" t="s">
        <v>118</v>
      </c>
      <c r="E5782" t="s">
        <v>166</v>
      </c>
      <c r="F5782" t="s">
        <v>15986</v>
      </c>
      <c r="G5782" t="s">
        <v>307</v>
      </c>
      <c r="H5782" t="s">
        <v>135</v>
      </c>
      <c r="I5782" t="s">
        <v>136</v>
      </c>
      <c r="J5782" t="s">
        <v>137</v>
      </c>
      <c r="K5782" t="s">
        <v>138</v>
      </c>
      <c r="L5782" t="s">
        <v>15987</v>
      </c>
      <c r="M5782" t="s">
        <v>15988</v>
      </c>
      <c r="N5782" s="26">
        <v>1.1844444439999999</v>
      </c>
      <c r="O5782">
        <v>0</v>
      </c>
      <c r="P5782">
        <v>22</v>
      </c>
      <c r="Q5782">
        <v>0</v>
      </c>
      <c r="R5782">
        <v>0</v>
      </c>
      <c r="S5782">
        <v>0</v>
      </c>
      <c r="T5782">
        <v>2</v>
      </c>
      <c r="U5782">
        <v>0</v>
      </c>
      <c r="V5782">
        <v>0</v>
      </c>
      <c r="W5782" s="26">
        <v>0</v>
      </c>
      <c r="X5782" s="26">
        <v>5.7486559750855051</v>
      </c>
      <c r="Y5782" s="26">
        <v>0</v>
      </c>
      <c r="Z5782" s="26">
        <v>0</v>
      </c>
      <c r="AA5782" s="26">
        <v>0</v>
      </c>
      <c r="AB5782" s="26">
        <v>9.9255737990226436</v>
      </c>
      <c r="AC5782" s="26">
        <v>0</v>
      </c>
      <c r="AD5782" s="26">
        <v>0</v>
      </c>
      <c r="AE5782" s="26">
        <v>15.674229774108149</v>
      </c>
    </row>
    <row r="5783" spans="1:31" x14ac:dyDescent="0.3">
      <c r="A5783">
        <v>2775355</v>
      </c>
      <c r="B5783">
        <v>1</v>
      </c>
      <c r="C5783" t="s">
        <v>80</v>
      </c>
      <c r="D5783" t="s">
        <v>104</v>
      </c>
      <c r="E5783" t="s">
        <v>170</v>
      </c>
      <c r="F5783" t="s">
        <v>15989</v>
      </c>
      <c r="G5783" t="s">
        <v>612</v>
      </c>
      <c r="H5783" t="s">
        <v>135</v>
      </c>
      <c r="I5783" t="s">
        <v>136</v>
      </c>
      <c r="J5783" t="s">
        <v>137</v>
      </c>
      <c r="K5783" t="s">
        <v>138</v>
      </c>
      <c r="L5783" t="s">
        <v>15990</v>
      </c>
      <c r="M5783" t="s">
        <v>15991</v>
      </c>
      <c r="N5783" s="26">
        <v>3.1502777769999999</v>
      </c>
      <c r="O5783">
        <v>0</v>
      </c>
      <c r="P5783">
        <v>80</v>
      </c>
      <c r="Q5783">
        <v>0</v>
      </c>
      <c r="R5783">
        <v>4</v>
      </c>
      <c r="S5783">
        <v>0</v>
      </c>
      <c r="T5783">
        <v>7</v>
      </c>
      <c r="U5783">
        <v>0</v>
      </c>
      <c r="V5783">
        <v>1</v>
      </c>
      <c r="W5783" s="26">
        <v>0</v>
      </c>
      <c r="X5783" s="26">
        <v>87.14980714532642</v>
      </c>
      <c r="Y5783" s="26">
        <v>0</v>
      </c>
      <c r="Z5783" s="26">
        <v>1.5159429025667273</v>
      </c>
      <c r="AA5783" s="26">
        <v>0</v>
      </c>
      <c r="AB5783" s="26">
        <v>7.9964395511031618</v>
      </c>
      <c r="AC5783" s="26">
        <v>0</v>
      </c>
      <c r="AD5783" s="26">
        <v>0</v>
      </c>
      <c r="AE5783" s="26">
        <v>96.662189598996306</v>
      </c>
    </row>
    <row r="5784" spans="1:31" x14ac:dyDescent="0.3">
      <c r="A5784">
        <v>2775286</v>
      </c>
      <c r="B5784">
        <v>1</v>
      </c>
      <c r="C5784" t="s">
        <v>80</v>
      </c>
      <c r="D5784" t="s">
        <v>105</v>
      </c>
      <c r="E5784" t="s">
        <v>170</v>
      </c>
      <c r="F5784" t="s">
        <v>15992</v>
      </c>
      <c r="G5784" t="s">
        <v>2710</v>
      </c>
      <c r="H5784" t="s">
        <v>135</v>
      </c>
      <c r="I5784" t="s">
        <v>136</v>
      </c>
      <c r="J5784" t="s">
        <v>137</v>
      </c>
      <c r="K5784" t="s">
        <v>138</v>
      </c>
      <c r="L5784" t="s">
        <v>15993</v>
      </c>
      <c r="M5784" t="s">
        <v>15994</v>
      </c>
      <c r="N5784" s="26">
        <v>4.1074999999999999</v>
      </c>
      <c r="O5784">
        <v>0</v>
      </c>
      <c r="P5784">
        <v>63</v>
      </c>
      <c r="Q5784">
        <v>0</v>
      </c>
      <c r="R5784">
        <v>23</v>
      </c>
      <c r="S5784">
        <v>0</v>
      </c>
      <c r="T5784">
        <v>6</v>
      </c>
      <c r="U5784">
        <v>0</v>
      </c>
      <c r="V5784">
        <v>0</v>
      </c>
      <c r="W5784" s="26">
        <v>0</v>
      </c>
      <c r="X5784" s="26">
        <v>49.532714557140579</v>
      </c>
      <c r="Y5784" s="26">
        <v>0</v>
      </c>
      <c r="Z5784" s="26">
        <v>16.062050268338009</v>
      </c>
      <c r="AA5784" s="26">
        <v>0</v>
      </c>
      <c r="AB5784" s="26">
        <v>11.647806792297487</v>
      </c>
      <c r="AC5784" s="26">
        <v>0</v>
      </c>
      <c r="AD5784" s="26">
        <v>0</v>
      </c>
      <c r="AE5784" s="26">
        <v>77.242571617776079</v>
      </c>
    </row>
    <row r="5785" spans="1:31" x14ac:dyDescent="0.3">
      <c r="A5785">
        <v>2775209</v>
      </c>
      <c r="B5785">
        <v>1</v>
      </c>
      <c r="C5785" t="s">
        <v>80</v>
      </c>
      <c r="D5785" t="s">
        <v>99</v>
      </c>
      <c r="E5785" t="s">
        <v>132</v>
      </c>
      <c r="F5785" t="s">
        <v>15995</v>
      </c>
      <c r="G5785" t="s">
        <v>134</v>
      </c>
      <c r="H5785" t="s">
        <v>135</v>
      </c>
      <c r="I5785" t="s">
        <v>136</v>
      </c>
      <c r="J5785" t="s">
        <v>137</v>
      </c>
      <c r="K5785" t="s">
        <v>138</v>
      </c>
      <c r="L5785" t="s">
        <v>15996</v>
      </c>
      <c r="M5785" t="s">
        <v>15997</v>
      </c>
      <c r="N5785" s="26">
        <v>3.8083333330000002</v>
      </c>
      <c r="O5785">
        <v>0</v>
      </c>
      <c r="P5785">
        <v>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 s="26">
        <v>0</v>
      </c>
      <c r="X5785" s="26">
        <v>1.8380281200834205</v>
      </c>
      <c r="Y5785" s="26">
        <v>0</v>
      </c>
      <c r="Z5785" s="26">
        <v>0</v>
      </c>
      <c r="AA5785" s="26">
        <v>0</v>
      </c>
      <c r="AB5785" s="26">
        <v>0</v>
      </c>
      <c r="AC5785" s="26">
        <v>0</v>
      </c>
      <c r="AD5785" s="26">
        <v>0</v>
      </c>
      <c r="AE5785" s="26">
        <v>1.8380281200834205</v>
      </c>
    </row>
    <row r="5786" spans="1:31" x14ac:dyDescent="0.3">
      <c r="A5786">
        <v>2774765</v>
      </c>
      <c r="B5786">
        <v>2</v>
      </c>
      <c r="C5786" t="s">
        <v>81</v>
      </c>
      <c r="D5786" t="s">
        <v>118</v>
      </c>
      <c r="E5786" t="s">
        <v>141</v>
      </c>
      <c r="F5786" t="s">
        <v>15998</v>
      </c>
      <c r="G5786" t="s">
        <v>143</v>
      </c>
      <c r="H5786" t="s">
        <v>135</v>
      </c>
      <c r="I5786" t="s">
        <v>136</v>
      </c>
      <c r="J5786" t="s">
        <v>137</v>
      </c>
      <c r="K5786" t="s">
        <v>138</v>
      </c>
      <c r="L5786" t="s">
        <v>15999</v>
      </c>
      <c r="M5786" t="s">
        <v>16000</v>
      </c>
      <c r="N5786" s="26">
        <v>0.47861111099999998</v>
      </c>
      <c r="O5786">
        <v>0</v>
      </c>
      <c r="P5786">
        <v>220</v>
      </c>
      <c r="Q5786">
        <v>0</v>
      </c>
      <c r="R5786">
        <v>0</v>
      </c>
      <c r="S5786">
        <v>0</v>
      </c>
      <c r="T5786">
        <v>16</v>
      </c>
      <c r="U5786">
        <v>0</v>
      </c>
      <c r="V5786">
        <v>0</v>
      </c>
      <c r="W5786" s="26">
        <v>0</v>
      </c>
      <c r="X5786" s="26">
        <v>17.160009333201028</v>
      </c>
      <c r="Y5786" s="26">
        <v>0</v>
      </c>
      <c r="Z5786" s="26">
        <v>0</v>
      </c>
      <c r="AA5786" s="26">
        <v>0</v>
      </c>
      <c r="AB5786" s="26">
        <v>2.0052681118359867</v>
      </c>
      <c r="AC5786" s="26">
        <v>0</v>
      </c>
      <c r="AD5786" s="26">
        <v>0</v>
      </c>
      <c r="AE5786" s="26">
        <v>19.165277445037013</v>
      </c>
    </row>
    <row r="5787" spans="1:31" x14ac:dyDescent="0.3">
      <c r="A5787">
        <v>2775309</v>
      </c>
      <c r="B5787">
        <v>1</v>
      </c>
      <c r="C5787" t="s">
        <v>80</v>
      </c>
      <c r="D5787" t="s">
        <v>90</v>
      </c>
      <c r="E5787" t="s">
        <v>132</v>
      </c>
      <c r="F5787" t="s">
        <v>15006</v>
      </c>
      <c r="G5787" t="s">
        <v>134</v>
      </c>
      <c r="H5787" t="s">
        <v>135</v>
      </c>
      <c r="I5787" t="s">
        <v>136</v>
      </c>
      <c r="J5787" t="s">
        <v>137</v>
      </c>
      <c r="K5787" t="s">
        <v>138</v>
      </c>
      <c r="L5787" t="s">
        <v>16001</v>
      </c>
      <c r="M5787" t="s">
        <v>16002</v>
      </c>
      <c r="N5787" s="26">
        <v>4.670833333</v>
      </c>
      <c r="O5787">
        <v>0</v>
      </c>
      <c r="P5787">
        <v>17</v>
      </c>
      <c r="Q5787">
        <v>0</v>
      </c>
      <c r="R5787">
        <v>0</v>
      </c>
      <c r="S5787">
        <v>0</v>
      </c>
      <c r="T5787">
        <v>3</v>
      </c>
      <c r="U5787">
        <v>0</v>
      </c>
      <c r="V5787">
        <v>0</v>
      </c>
      <c r="W5787" s="26">
        <v>0</v>
      </c>
      <c r="X5787" s="26">
        <v>14.170571069584343</v>
      </c>
      <c r="Y5787" s="26">
        <v>0</v>
      </c>
      <c r="Z5787" s="26">
        <v>0</v>
      </c>
      <c r="AA5787" s="26">
        <v>0</v>
      </c>
      <c r="AB5787" s="26">
        <v>7.4074793204583811</v>
      </c>
      <c r="AC5787" s="26">
        <v>0</v>
      </c>
      <c r="AD5787" s="26">
        <v>0</v>
      </c>
      <c r="AE5787" s="26">
        <v>21.578050390042723</v>
      </c>
    </row>
    <row r="5788" spans="1:31" x14ac:dyDescent="0.3">
      <c r="A5788">
        <v>2774745</v>
      </c>
      <c r="B5788">
        <v>1</v>
      </c>
      <c r="C5788" t="s">
        <v>80</v>
      </c>
      <c r="D5788" t="s">
        <v>101</v>
      </c>
      <c r="E5788" t="s">
        <v>146</v>
      </c>
      <c r="F5788" t="s">
        <v>16003</v>
      </c>
      <c r="G5788" t="s">
        <v>248</v>
      </c>
      <c r="H5788" t="s">
        <v>149</v>
      </c>
      <c r="I5788" t="s">
        <v>136</v>
      </c>
      <c r="J5788" t="s">
        <v>137</v>
      </c>
      <c r="K5788" t="s">
        <v>138</v>
      </c>
      <c r="L5788" t="s">
        <v>16004</v>
      </c>
      <c r="M5788" t="s">
        <v>16005</v>
      </c>
      <c r="N5788" s="26">
        <v>7.4941666659999999</v>
      </c>
      <c r="O5788">
        <v>0</v>
      </c>
      <c r="P5788">
        <v>116</v>
      </c>
      <c r="Q5788">
        <v>0</v>
      </c>
      <c r="R5788">
        <v>1</v>
      </c>
      <c r="S5788">
        <v>0</v>
      </c>
      <c r="T5788">
        <v>26</v>
      </c>
      <c r="U5788">
        <v>0</v>
      </c>
      <c r="V5788">
        <v>0</v>
      </c>
      <c r="W5788" s="26">
        <v>0</v>
      </c>
      <c r="X5788" s="26">
        <v>115.13951399918354</v>
      </c>
      <c r="Y5788" s="26">
        <v>0</v>
      </c>
      <c r="Z5788" s="26">
        <v>0.26538804377684783</v>
      </c>
      <c r="AA5788" s="26">
        <v>0</v>
      </c>
      <c r="AB5788" s="26">
        <v>203.23610028146007</v>
      </c>
      <c r="AC5788" s="26">
        <v>0</v>
      </c>
      <c r="AD5788" s="26">
        <v>0</v>
      </c>
      <c r="AE5788" s="26">
        <v>318.64100232442047</v>
      </c>
    </row>
    <row r="5789" spans="1:31" x14ac:dyDescent="0.3">
      <c r="A5789">
        <v>2775349</v>
      </c>
      <c r="B5789">
        <v>1</v>
      </c>
      <c r="C5789" t="s">
        <v>80</v>
      </c>
      <c r="D5789" t="s">
        <v>91</v>
      </c>
      <c r="E5789" t="s">
        <v>157</v>
      </c>
      <c r="F5789" t="s">
        <v>12880</v>
      </c>
      <c r="G5789" t="s">
        <v>159</v>
      </c>
      <c r="H5789" t="s">
        <v>149</v>
      </c>
      <c r="I5789" t="s">
        <v>136</v>
      </c>
      <c r="J5789" t="s">
        <v>137</v>
      </c>
      <c r="K5789" t="s">
        <v>138</v>
      </c>
      <c r="L5789" t="s">
        <v>16006</v>
      </c>
      <c r="M5789" t="s">
        <v>16007</v>
      </c>
      <c r="N5789" s="26">
        <v>0.69555555499999999</v>
      </c>
      <c r="O5789">
        <v>15</v>
      </c>
      <c r="P5789">
        <v>254</v>
      </c>
      <c r="Q5789">
        <v>25</v>
      </c>
      <c r="R5789">
        <v>87</v>
      </c>
      <c r="S5789">
        <v>17</v>
      </c>
      <c r="T5789">
        <v>238</v>
      </c>
      <c r="U5789">
        <v>1</v>
      </c>
      <c r="V5789">
        <v>0</v>
      </c>
      <c r="W5789" s="26">
        <v>17.782941332600551</v>
      </c>
      <c r="X5789" s="26">
        <v>61.187712424447703</v>
      </c>
      <c r="Y5789" s="26">
        <v>7.7865330754166004</v>
      </c>
      <c r="Z5789" s="26">
        <v>10.977079014310567</v>
      </c>
      <c r="AA5789" s="26">
        <v>150.58150966159735</v>
      </c>
      <c r="AB5789" s="26">
        <v>186.51469836045496</v>
      </c>
      <c r="AC5789" s="26">
        <v>16.065373524960144</v>
      </c>
      <c r="AD5789" s="26">
        <v>0</v>
      </c>
      <c r="AE5789" s="26">
        <v>450.8958473937879</v>
      </c>
    </row>
    <row r="5790" spans="1:31" x14ac:dyDescent="0.3">
      <c r="A5790">
        <v>2775292</v>
      </c>
      <c r="B5790">
        <v>1</v>
      </c>
      <c r="C5790" t="s">
        <v>80</v>
      </c>
      <c r="D5790" t="s">
        <v>96</v>
      </c>
      <c r="E5790" t="s">
        <v>132</v>
      </c>
      <c r="F5790" t="s">
        <v>16008</v>
      </c>
      <c r="G5790" t="s">
        <v>134</v>
      </c>
      <c r="H5790" t="s">
        <v>135</v>
      </c>
      <c r="I5790" t="s">
        <v>136</v>
      </c>
      <c r="J5790" t="s">
        <v>137</v>
      </c>
      <c r="K5790" t="s">
        <v>138</v>
      </c>
      <c r="L5790" t="s">
        <v>16009</v>
      </c>
      <c r="M5790" t="s">
        <v>16010</v>
      </c>
      <c r="N5790" s="26">
        <v>5.8277777769999997</v>
      </c>
      <c r="O5790">
        <v>0</v>
      </c>
      <c r="P5790">
        <v>1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 s="26">
        <v>0</v>
      </c>
      <c r="X5790" s="26">
        <v>0</v>
      </c>
      <c r="Y5790" s="26">
        <v>0</v>
      </c>
      <c r="Z5790" s="26">
        <v>0</v>
      </c>
      <c r="AA5790" s="26">
        <v>0</v>
      </c>
      <c r="AB5790" s="26">
        <v>0</v>
      </c>
      <c r="AC5790" s="26">
        <v>0</v>
      </c>
      <c r="AD5790" s="26">
        <v>0</v>
      </c>
      <c r="AE5790" s="26">
        <v>0</v>
      </c>
    </row>
    <row r="5791" spans="1:31" x14ac:dyDescent="0.3">
      <c r="A5791">
        <v>2775246</v>
      </c>
      <c r="B5791">
        <v>1</v>
      </c>
      <c r="C5791" t="s">
        <v>80</v>
      </c>
      <c r="D5791" t="s">
        <v>103</v>
      </c>
      <c r="E5791" t="s">
        <v>175</v>
      </c>
      <c r="F5791" t="s">
        <v>7554</v>
      </c>
      <c r="G5791" t="s">
        <v>159</v>
      </c>
      <c r="H5791" t="s">
        <v>149</v>
      </c>
      <c r="I5791" t="s">
        <v>136</v>
      </c>
      <c r="J5791" t="s">
        <v>137</v>
      </c>
      <c r="K5791" t="s">
        <v>138</v>
      </c>
      <c r="L5791" t="s">
        <v>16011</v>
      </c>
      <c r="M5791" t="s">
        <v>16012</v>
      </c>
      <c r="N5791" s="26">
        <v>0.564722222</v>
      </c>
      <c r="O5791">
        <v>0</v>
      </c>
      <c r="P5791">
        <v>9</v>
      </c>
      <c r="Q5791">
        <v>6</v>
      </c>
      <c r="R5791">
        <v>0</v>
      </c>
      <c r="S5791">
        <v>14</v>
      </c>
      <c r="T5791">
        <v>14</v>
      </c>
      <c r="U5791">
        <v>13</v>
      </c>
      <c r="V5791">
        <v>0</v>
      </c>
      <c r="W5791" s="26">
        <v>0</v>
      </c>
      <c r="X5791" s="26">
        <v>0.69865788875414137</v>
      </c>
      <c r="Y5791" s="26">
        <v>11.153473921317815</v>
      </c>
      <c r="Z5791" s="26">
        <v>0</v>
      </c>
      <c r="AA5791" s="26">
        <v>114.21434089059396</v>
      </c>
      <c r="AB5791" s="26">
        <v>1.6881550916141521</v>
      </c>
      <c r="AC5791" s="26">
        <v>715.10158630100807</v>
      </c>
      <c r="AD5791" s="26">
        <v>0</v>
      </c>
      <c r="AE5791" s="26">
        <v>842.85621409328814</v>
      </c>
    </row>
    <row r="5792" spans="1:31" x14ac:dyDescent="0.3">
      <c r="A5792">
        <v>2775495</v>
      </c>
      <c r="B5792">
        <v>1</v>
      </c>
      <c r="C5792" t="s">
        <v>80</v>
      </c>
      <c r="D5792" t="s">
        <v>83</v>
      </c>
      <c r="E5792" t="s">
        <v>170</v>
      </c>
      <c r="F5792" t="s">
        <v>16013</v>
      </c>
      <c r="G5792" t="s">
        <v>204</v>
      </c>
      <c r="H5792" t="s">
        <v>135</v>
      </c>
      <c r="I5792" t="s">
        <v>136</v>
      </c>
      <c r="J5792" t="s">
        <v>137</v>
      </c>
      <c r="K5792" t="s">
        <v>138</v>
      </c>
      <c r="L5792" t="s">
        <v>16014</v>
      </c>
      <c r="M5792" t="s">
        <v>16015</v>
      </c>
      <c r="N5792" s="26">
        <v>2.54</v>
      </c>
      <c r="O5792">
        <v>0</v>
      </c>
      <c r="P5792">
        <v>97</v>
      </c>
      <c r="Q5792">
        <v>0</v>
      </c>
      <c r="R5792">
        <v>0</v>
      </c>
      <c r="S5792">
        <v>0</v>
      </c>
      <c r="T5792">
        <v>18</v>
      </c>
      <c r="U5792">
        <v>0</v>
      </c>
      <c r="V5792">
        <v>0</v>
      </c>
      <c r="W5792" s="26">
        <v>0</v>
      </c>
      <c r="X5792" s="26">
        <v>62.585186748156346</v>
      </c>
      <c r="Y5792" s="26">
        <v>0</v>
      </c>
      <c r="Z5792" s="26">
        <v>0</v>
      </c>
      <c r="AA5792" s="26">
        <v>0</v>
      </c>
      <c r="AB5792" s="26">
        <v>9.9524114268738195</v>
      </c>
      <c r="AC5792" s="26">
        <v>0</v>
      </c>
      <c r="AD5792" s="26">
        <v>0</v>
      </c>
      <c r="AE5792" s="26">
        <v>72.537598175030169</v>
      </c>
    </row>
    <row r="5793" spans="1:31" x14ac:dyDescent="0.3">
      <c r="A5793">
        <v>2774808</v>
      </c>
      <c r="B5793">
        <v>1</v>
      </c>
      <c r="C5793" t="s">
        <v>80</v>
      </c>
      <c r="D5793" t="s">
        <v>105</v>
      </c>
      <c r="E5793" t="s">
        <v>166</v>
      </c>
      <c r="F5793" t="s">
        <v>16016</v>
      </c>
      <c r="G5793" t="s">
        <v>232</v>
      </c>
      <c r="H5793" t="s">
        <v>135</v>
      </c>
      <c r="I5793" t="s">
        <v>136</v>
      </c>
      <c r="J5793" t="s">
        <v>137</v>
      </c>
      <c r="K5793" t="s">
        <v>138</v>
      </c>
      <c r="L5793" t="s">
        <v>16017</v>
      </c>
      <c r="M5793" t="s">
        <v>16018</v>
      </c>
      <c r="N5793" s="26">
        <v>5.4338888880000003</v>
      </c>
      <c r="O5793">
        <v>0</v>
      </c>
      <c r="P5793">
        <v>37</v>
      </c>
      <c r="Q5793">
        <v>0</v>
      </c>
      <c r="R5793">
        <v>0</v>
      </c>
      <c r="S5793">
        <v>0</v>
      </c>
      <c r="T5793">
        <v>1</v>
      </c>
      <c r="U5793">
        <v>0</v>
      </c>
      <c r="V5793">
        <v>0</v>
      </c>
      <c r="W5793" s="26">
        <v>0</v>
      </c>
      <c r="X5793" s="26">
        <v>32.285411038999449</v>
      </c>
      <c r="Y5793" s="26">
        <v>0</v>
      </c>
      <c r="Z5793" s="26">
        <v>0</v>
      </c>
      <c r="AA5793" s="26">
        <v>0</v>
      </c>
      <c r="AB5793" s="26">
        <v>2.1228806231273731</v>
      </c>
      <c r="AC5793" s="26">
        <v>0</v>
      </c>
      <c r="AD5793" s="26">
        <v>0</v>
      </c>
      <c r="AE5793" s="26">
        <v>34.408291662126821</v>
      </c>
    </row>
    <row r="5794" spans="1:31" x14ac:dyDescent="0.3">
      <c r="A5794">
        <v>2775146</v>
      </c>
      <c r="B5794">
        <v>1</v>
      </c>
      <c r="C5794" t="s">
        <v>80</v>
      </c>
      <c r="D5794" t="s">
        <v>107</v>
      </c>
      <c r="E5794" t="s">
        <v>132</v>
      </c>
      <c r="F5794" t="s">
        <v>16019</v>
      </c>
      <c r="G5794" t="s">
        <v>134</v>
      </c>
      <c r="H5794" t="s">
        <v>135</v>
      </c>
      <c r="I5794" t="s">
        <v>136</v>
      </c>
      <c r="J5794" t="s">
        <v>137</v>
      </c>
      <c r="K5794" t="s">
        <v>138</v>
      </c>
      <c r="L5794" t="s">
        <v>16020</v>
      </c>
      <c r="M5794" t="s">
        <v>16021</v>
      </c>
      <c r="N5794" s="26">
        <v>0.52416666599999995</v>
      </c>
      <c r="O5794">
        <v>0</v>
      </c>
      <c r="P5794">
        <v>9</v>
      </c>
      <c r="Q5794">
        <v>0</v>
      </c>
      <c r="R5794">
        <v>0</v>
      </c>
      <c r="S5794">
        <v>0</v>
      </c>
      <c r="T5794">
        <v>2</v>
      </c>
      <c r="U5794">
        <v>0</v>
      </c>
      <c r="V5794">
        <v>0</v>
      </c>
      <c r="W5794" s="26">
        <v>0</v>
      </c>
      <c r="X5794" s="26">
        <v>0.83179695188692127</v>
      </c>
      <c r="Y5794" s="26">
        <v>0</v>
      </c>
      <c r="Z5794" s="26">
        <v>0</v>
      </c>
      <c r="AA5794" s="26">
        <v>0</v>
      </c>
      <c r="AB5794" s="26">
        <v>1.1152067608326635</v>
      </c>
      <c r="AC5794" s="26">
        <v>0</v>
      </c>
      <c r="AD5794" s="26">
        <v>0</v>
      </c>
      <c r="AE5794" s="26">
        <v>1.9470037127195847</v>
      </c>
    </row>
    <row r="5795" spans="1:31" x14ac:dyDescent="0.3">
      <c r="A5795">
        <v>2774954</v>
      </c>
      <c r="B5795">
        <v>1</v>
      </c>
      <c r="C5795" t="s">
        <v>81</v>
      </c>
      <c r="D5795" t="s">
        <v>122</v>
      </c>
      <c r="E5795" t="s">
        <v>175</v>
      </c>
      <c r="F5795" t="s">
        <v>16022</v>
      </c>
      <c r="G5795" t="s">
        <v>159</v>
      </c>
      <c r="H5795" t="s">
        <v>149</v>
      </c>
      <c r="I5795" t="s">
        <v>136</v>
      </c>
      <c r="J5795" t="s">
        <v>137</v>
      </c>
      <c r="K5795" t="s">
        <v>138</v>
      </c>
      <c r="L5795" t="s">
        <v>16023</v>
      </c>
      <c r="M5795" t="s">
        <v>16024</v>
      </c>
      <c r="N5795" s="26">
        <v>0.63333333300000005</v>
      </c>
      <c r="O5795">
        <v>1</v>
      </c>
      <c r="P5795">
        <v>46</v>
      </c>
      <c r="Q5795">
        <v>0</v>
      </c>
      <c r="R5795">
        <v>0</v>
      </c>
      <c r="S5795">
        <v>7</v>
      </c>
      <c r="T5795">
        <v>0</v>
      </c>
      <c r="U5795">
        <v>4</v>
      </c>
      <c r="V5795">
        <v>0</v>
      </c>
      <c r="W5795" s="26">
        <v>0.16156363976333332</v>
      </c>
      <c r="X5795" s="26">
        <v>5.4880602233219227</v>
      </c>
      <c r="Y5795" s="26">
        <v>0</v>
      </c>
      <c r="Z5795" s="26">
        <v>0</v>
      </c>
      <c r="AA5795" s="26">
        <v>124.07033273345284</v>
      </c>
      <c r="AB5795" s="26">
        <v>0</v>
      </c>
      <c r="AC5795" s="26">
        <v>1369.7622813598605</v>
      </c>
      <c r="AD5795" s="26">
        <v>0</v>
      </c>
      <c r="AE5795" s="26">
        <v>1499.4822379563986</v>
      </c>
    </row>
    <row r="5796" spans="1:31" x14ac:dyDescent="0.3">
      <c r="A5796">
        <v>2774854</v>
      </c>
      <c r="B5796">
        <v>1</v>
      </c>
      <c r="C5796" t="s">
        <v>80</v>
      </c>
      <c r="D5796" t="s">
        <v>105</v>
      </c>
      <c r="E5796" t="s">
        <v>146</v>
      </c>
      <c r="F5796" t="s">
        <v>16025</v>
      </c>
      <c r="G5796" t="s">
        <v>148</v>
      </c>
      <c r="H5796" t="s">
        <v>149</v>
      </c>
      <c r="I5796" t="s">
        <v>136</v>
      </c>
      <c r="J5796" t="s">
        <v>137</v>
      </c>
      <c r="K5796" t="s">
        <v>138</v>
      </c>
      <c r="L5796" t="s">
        <v>15912</v>
      </c>
      <c r="M5796" t="s">
        <v>16026</v>
      </c>
      <c r="N5796" s="26">
        <v>3.1441666659999998</v>
      </c>
      <c r="O5796">
        <v>7</v>
      </c>
      <c r="P5796">
        <v>0</v>
      </c>
      <c r="Q5796">
        <v>5</v>
      </c>
      <c r="R5796">
        <v>1</v>
      </c>
      <c r="S5796">
        <v>4</v>
      </c>
      <c r="T5796">
        <v>0</v>
      </c>
      <c r="U5796">
        <v>0</v>
      </c>
      <c r="V5796">
        <v>0</v>
      </c>
      <c r="W5796" s="26">
        <v>8.4023333532193814</v>
      </c>
      <c r="X5796" s="26">
        <v>0</v>
      </c>
      <c r="Y5796" s="26">
        <v>26.247369023803611</v>
      </c>
      <c r="Z5796" s="26">
        <v>0.13742590829724</v>
      </c>
      <c r="AA5796" s="26">
        <v>66.040371211885542</v>
      </c>
      <c r="AB5796" s="26">
        <v>0</v>
      </c>
      <c r="AC5796" s="26">
        <v>0</v>
      </c>
      <c r="AD5796" s="26">
        <v>0</v>
      </c>
      <c r="AE5796" s="26">
        <v>100.82749949720576</v>
      </c>
    </row>
    <row r="5797" spans="1:31" x14ac:dyDescent="0.3">
      <c r="A5797">
        <v>2775395</v>
      </c>
      <c r="B5797">
        <v>1</v>
      </c>
      <c r="C5797" t="s">
        <v>80</v>
      </c>
      <c r="D5797" t="s">
        <v>83</v>
      </c>
      <c r="E5797" t="s">
        <v>141</v>
      </c>
      <c r="F5797" t="s">
        <v>10509</v>
      </c>
      <c r="G5797" t="s">
        <v>344</v>
      </c>
      <c r="H5797" t="s">
        <v>135</v>
      </c>
      <c r="I5797" t="s">
        <v>136</v>
      </c>
      <c r="J5797" t="s">
        <v>137</v>
      </c>
      <c r="K5797" t="s">
        <v>138</v>
      </c>
      <c r="L5797" t="s">
        <v>16027</v>
      </c>
      <c r="M5797" t="s">
        <v>16028</v>
      </c>
      <c r="N5797" s="26">
        <v>4.2780555549999999</v>
      </c>
      <c r="O5797">
        <v>0</v>
      </c>
      <c r="P5797">
        <v>372</v>
      </c>
      <c r="Q5797">
        <v>0</v>
      </c>
      <c r="R5797">
        <v>0</v>
      </c>
      <c r="S5797">
        <v>0</v>
      </c>
      <c r="T5797">
        <v>20</v>
      </c>
      <c r="U5797">
        <v>0</v>
      </c>
      <c r="V5797">
        <v>0</v>
      </c>
      <c r="W5797" s="26">
        <v>0</v>
      </c>
      <c r="X5797" s="26">
        <v>465.23004374554523</v>
      </c>
      <c r="Y5797" s="26">
        <v>0</v>
      </c>
      <c r="Z5797" s="26">
        <v>0</v>
      </c>
      <c r="AA5797" s="26">
        <v>0</v>
      </c>
      <c r="AB5797" s="26">
        <v>20.955810579340682</v>
      </c>
      <c r="AC5797" s="26">
        <v>0</v>
      </c>
      <c r="AD5797" s="26">
        <v>0</v>
      </c>
      <c r="AE5797" s="26">
        <v>486.1858543248859</v>
      </c>
    </row>
    <row r="5798" spans="1:31" x14ac:dyDescent="0.3">
      <c r="A5798">
        <v>2775198</v>
      </c>
      <c r="B5798">
        <v>2</v>
      </c>
      <c r="C5798" t="s">
        <v>80</v>
      </c>
      <c r="D5798" t="s">
        <v>88</v>
      </c>
      <c r="E5798" t="s">
        <v>146</v>
      </c>
      <c r="F5798" t="s">
        <v>15156</v>
      </c>
      <c r="G5798" t="s">
        <v>451</v>
      </c>
      <c r="H5798" t="s">
        <v>149</v>
      </c>
      <c r="I5798" t="s">
        <v>136</v>
      </c>
      <c r="J5798" t="s">
        <v>137</v>
      </c>
      <c r="K5798" t="s">
        <v>138</v>
      </c>
      <c r="L5798" t="s">
        <v>16029</v>
      </c>
      <c r="M5798" t="s">
        <v>16030</v>
      </c>
      <c r="N5798" s="26">
        <v>0.94555555499999999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2</v>
      </c>
      <c r="U5798">
        <v>0</v>
      </c>
      <c r="V5798">
        <v>0</v>
      </c>
      <c r="W5798" s="26">
        <v>0</v>
      </c>
      <c r="X5798" s="26">
        <v>0</v>
      </c>
      <c r="Y5798" s="26">
        <v>0</v>
      </c>
      <c r="Z5798" s="26">
        <v>0</v>
      </c>
      <c r="AA5798" s="26">
        <v>0</v>
      </c>
      <c r="AB5798" s="26">
        <v>1.2194753490408332</v>
      </c>
      <c r="AC5798" s="26">
        <v>0</v>
      </c>
      <c r="AD5798" s="26">
        <v>0</v>
      </c>
      <c r="AE5798" s="26">
        <v>1.2194753490408332</v>
      </c>
    </row>
    <row r="5799" spans="1:31" x14ac:dyDescent="0.3">
      <c r="A5799">
        <v>2775203</v>
      </c>
      <c r="B5799">
        <v>1</v>
      </c>
      <c r="C5799" t="s">
        <v>80</v>
      </c>
      <c r="D5799" t="s">
        <v>85</v>
      </c>
      <c r="E5799" t="s">
        <v>166</v>
      </c>
      <c r="F5799" t="s">
        <v>16031</v>
      </c>
      <c r="G5799" t="s">
        <v>287</v>
      </c>
      <c r="H5799" t="s">
        <v>135</v>
      </c>
      <c r="I5799" t="s">
        <v>136</v>
      </c>
      <c r="J5799" t="s">
        <v>137</v>
      </c>
      <c r="K5799" t="s">
        <v>138</v>
      </c>
      <c r="L5799" t="s">
        <v>16032</v>
      </c>
      <c r="M5799" t="s">
        <v>16033</v>
      </c>
      <c r="N5799" s="26">
        <v>9.2202777769999997</v>
      </c>
      <c r="O5799">
        <v>0</v>
      </c>
      <c r="P5799">
        <v>85</v>
      </c>
      <c r="Q5799">
        <v>0</v>
      </c>
      <c r="R5799">
        <v>0</v>
      </c>
      <c r="S5799">
        <v>0</v>
      </c>
      <c r="T5799">
        <v>27</v>
      </c>
      <c r="U5799">
        <v>0</v>
      </c>
      <c r="V5799">
        <v>0</v>
      </c>
      <c r="W5799" s="26">
        <v>0</v>
      </c>
      <c r="X5799" s="26">
        <v>196.64246571936741</v>
      </c>
      <c r="Y5799" s="26">
        <v>0</v>
      </c>
      <c r="Z5799" s="26">
        <v>0</v>
      </c>
      <c r="AA5799" s="26">
        <v>0</v>
      </c>
      <c r="AB5799" s="26">
        <v>228.96968177171777</v>
      </c>
      <c r="AC5799" s="26">
        <v>0</v>
      </c>
      <c r="AD5799" s="26">
        <v>0</v>
      </c>
      <c r="AE5799" s="26">
        <v>425.61214749108518</v>
      </c>
    </row>
    <row r="5800" spans="1:31" x14ac:dyDescent="0.3">
      <c r="A5800">
        <v>2774725</v>
      </c>
      <c r="B5800">
        <v>1</v>
      </c>
      <c r="C5800" t="s">
        <v>80</v>
      </c>
      <c r="D5800" t="s">
        <v>96</v>
      </c>
      <c r="E5800" t="s">
        <v>132</v>
      </c>
      <c r="F5800" t="s">
        <v>16034</v>
      </c>
      <c r="G5800" t="s">
        <v>197</v>
      </c>
      <c r="H5800" t="s">
        <v>135</v>
      </c>
      <c r="I5800" t="s">
        <v>136</v>
      </c>
      <c r="J5800" t="s">
        <v>137</v>
      </c>
      <c r="K5800" t="s">
        <v>138</v>
      </c>
      <c r="L5800" t="s">
        <v>16035</v>
      </c>
      <c r="M5800" t="s">
        <v>16036</v>
      </c>
      <c r="N5800" s="26">
        <v>3.5108333329999999</v>
      </c>
      <c r="O5800">
        <v>0</v>
      </c>
      <c r="P5800">
        <v>1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 s="26">
        <v>0</v>
      </c>
      <c r="X5800" s="26">
        <v>0</v>
      </c>
      <c r="Y5800" s="26">
        <v>0</v>
      </c>
      <c r="Z5800" s="26">
        <v>0</v>
      </c>
      <c r="AA5800" s="26">
        <v>0</v>
      </c>
      <c r="AB5800" s="26">
        <v>0</v>
      </c>
      <c r="AC5800" s="26">
        <v>0</v>
      </c>
      <c r="AD5800" s="26">
        <v>0</v>
      </c>
      <c r="AE5800" s="26">
        <v>0</v>
      </c>
    </row>
    <row r="5801" spans="1:31" x14ac:dyDescent="0.3">
      <c r="A5801">
        <v>2775017</v>
      </c>
      <c r="B5801">
        <v>1</v>
      </c>
      <c r="C5801" t="s">
        <v>81</v>
      </c>
      <c r="D5801" t="s">
        <v>124</v>
      </c>
      <c r="E5801" t="s">
        <v>170</v>
      </c>
      <c r="F5801" t="s">
        <v>16037</v>
      </c>
      <c r="G5801" t="s">
        <v>143</v>
      </c>
      <c r="H5801" t="s">
        <v>135</v>
      </c>
      <c r="I5801" t="s">
        <v>136</v>
      </c>
      <c r="J5801" t="s">
        <v>137</v>
      </c>
      <c r="K5801" t="s">
        <v>138</v>
      </c>
      <c r="L5801" t="s">
        <v>16038</v>
      </c>
      <c r="M5801" t="s">
        <v>16039</v>
      </c>
      <c r="N5801" s="26">
        <v>2.4116666659999999</v>
      </c>
      <c r="O5801">
        <v>0</v>
      </c>
      <c r="P5801">
        <v>14</v>
      </c>
      <c r="Q5801">
        <v>0</v>
      </c>
      <c r="R5801">
        <v>0</v>
      </c>
      <c r="S5801">
        <v>0</v>
      </c>
      <c r="T5801">
        <v>4</v>
      </c>
      <c r="U5801">
        <v>0</v>
      </c>
      <c r="V5801">
        <v>0</v>
      </c>
      <c r="W5801" s="26">
        <v>0</v>
      </c>
      <c r="X5801" s="26">
        <v>9.352238384963826</v>
      </c>
      <c r="Y5801" s="26">
        <v>0</v>
      </c>
      <c r="Z5801" s="26">
        <v>0</v>
      </c>
      <c r="AA5801" s="26">
        <v>0</v>
      </c>
      <c r="AB5801" s="26">
        <v>21.201051534854908</v>
      </c>
      <c r="AC5801" s="26">
        <v>0</v>
      </c>
      <c r="AD5801" s="26">
        <v>0</v>
      </c>
      <c r="AE5801" s="26">
        <v>30.553289919818734</v>
      </c>
    </row>
    <row r="5802" spans="1:31" x14ac:dyDescent="0.3">
      <c r="A5802">
        <v>2774688</v>
      </c>
      <c r="B5802">
        <v>1</v>
      </c>
      <c r="C5802" t="s">
        <v>80</v>
      </c>
      <c r="D5802" t="s">
        <v>97</v>
      </c>
      <c r="E5802" t="s">
        <v>157</v>
      </c>
      <c r="F5802" t="s">
        <v>16040</v>
      </c>
      <c r="G5802" t="s">
        <v>159</v>
      </c>
      <c r="H5802" t="s">
        <v>149</v>
      </c>
      <c r="I5802" t="s">
        <v>136</v>
      </c>
      <c r="J5802" t="s">
        <v>137</v>
      </c>
      <c r="K5802" t="s">
        <v>138</v>
      </c>
      <c r="L5802" t="s">
        <v>16041</v>
      </c>
      <c r="M5802" t="s">
        <v>16042</v>
      </c>
      <c r="N5802" s="26">
        <v>0.61833333300000004</v>
      </c>
      <c r="O5802">
        <v>8</v>
      </c>
      <c r="P5802">
        <v>1246</v>
      </c>
      <c r="Q5802">
        <v>13</v>
      </c>
      <c r="R5802">
        <v>426</v>
      </c>
      <c r="S5802">
        <v>29</v>
      </c>
      <c r="T5802">
        <v>263</v>
      </c>
      <c r="U5802">
        <v>2</v>
      </c>
      <c r="V5802">
        <v>2</v>
      </c>
      <c r="W5802" s="26">
        <v>68.017579791553544</v>
      </c>
      <c r="X5802" s="26">
        <v>328.73086149889065</v>
      </c>
      <c r="Y5802" s="26">
        <v>28.216110881251218</v>
      </c>
      <c r="Z5802" s="26">
        <v>42.988337026250129</v>
      </c>
      <c r="AA5802" s="26">
        <v>57.356664975047899</v>
      </c>
      <c r="AB5802" s="26">
        <v>84.365287185063551</v>
      </c>
      <c r="AC5802" s="26">
        <v>25.264909662543992</v>
      </c>
      <c r="AD5802" s="26">
        <v>0.72941333702626832</v>
      </c>
      <c r="AE5802" s="26">
        <v>635.66916435762721</v>
      </c>
    </row>
    <row r="5803" spans="1:31" x14ac:dyDescent="0.3">
      <c r="A5803">
        <v>2774974</v>
      </c>
      <c r="B5803">
        <v>1</v>
      </c>
      <c r="C5803" t="s">
        <v>80</v>
      </c>
      <c r="D5803" t="s">
        <v>104</v>
      </c>
      <c r="E5803" t="s">
        <v>141</v>
      </c>
      <c r="F5803" t="s">
        <v>16043</v>
      </c>
      <c r="G5803" t="s">
        <v>681</v>
      </c>
      <c r="H5803" t="s">
        <v>135</v>
      </c>
      <c r="I5803" t="s">
        <v>136</v>
      </c>
      <c r="J5803" t="s">
        <v>137</v>
      </c>
      <c r="K5803" t="s">
        <v>138</v>
      </c>
      <c r="L5803" t="s">
        <v>16044</v>
      </c>
      <c r="M5803" t="s">
        <v>16045</v>
      </c>
      <c r="N5803" s="26">
        <v>5.9088888879999999</v>
      </c>
      <c r="O5803">
        <v>0</v>
      </c>
      <c r="P5803">
        <v>4</v>
      </c>
      <c r="Q5803">
        <v>0</v>
      </c>
      <c r="R5803">
        <v>2</v>
      </c>
      <c r="S5803">
        <v>0</v>
      </c>
      <c r="T5803">
        <v>2</v>
      </c>
      <c r="U5803">
        <v>0</v>
      </c>
      <c r="V5803">
        <v>0</v>
      </c>
      <c r="W5803" s="26">
        <v>0</v>
      </c>
      <c r="X5803" s="26">
        <v>1.350473777937778</v>
      </c>
      <c r="Y5803" s="26">
        <v>0</v>
      </c>
      <c r="Z5803" s="26">
        <v>2.5551262149555559E-5</v>
      </c>
      <c r="AA5803" s="26">
        <v>0</v>
      </c>
      <c r="AB5803" s="26">
        <v>0.85641540826932561</v>
      </c>
      <c r="AC5803" s="26">
        <v>0</v>
      </c>
      <c r="AD5803" s="26">
        <v>0</v>
      </c>
      <c r="AE5803" s="26">
        <v>2.206914737469253</v>
      </c>
    </row>
    <row r="5804" spans="1:31" x14ac:dyDescent="0.3">
      <c r="A5804">
        <v>2775123</v>
      </c>
      <c r="B5804">
        <v>1</v>
      </c>
      <c r="C5804" t="s">
        <v>81</v>
      </c>
      <c r="D5804" t="s">
        <v>119</v>
      </c>
      <c r="E5804" t="s">
        <v>132</v>
      </c>
      <c r="F5804" t="s">
        <v>16046</v>
      </c>
      <c r="G5804" t="s">
        <v>197</v>
      </c>
      <c r="H5804" t="s">
        <v>135</v>
      </c>
      <c r="I5804" t="s">
        <v>136</v>
      </c>
      <c r="J5804" t="s">
        <v>137</v>
      </c>
      <c r="K5804" t="s">
        <v>138</v>
      </c>
      <c r="L5804" t="s">
        <v>16047</v>
      </c>
      <c r="M5804" t="s">
        <v>16048</v>
      </c>
      <c r="N5804" s="26">
        <v>1.544444444</v>
      </c>
      <c r="O5804">
        <v>0</v>
      </c>
      <c r="P5804">
        <v>1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 s="26">
        <v>0</v>
      </c>
      <c r="X5804" s="26">
        <v>0.47121185447278807</v>
      </c>
      <c r="Y5804" s="26">
        <v>0</v>
      </c>
      <c r="Z5804" s="26">
        <v>0</v>
      </c>
      <c r="AA5804" s="26">
        <v>0</v>
      </c>
      <c r="AB5804" s="26">
        <v>0</v>
      </c>
      <c r="AC5804" s="26">
        <v>0</v>
      </c>
      <c r="AD5804" s="26">
        <v>0</v>
      </c>
      <c r="AE5804" s="26">
        <v>0.47121185447278807</v>
      </c>
    </row>
    <row r="5805" spans="1:31" x14ac:dyDescent="0.3">
      <c r="A5805">
        <v>2775223</v>
      </c>
      <c r="B5805">
        <v>1</v>
      </c>
      <c r="C5805" t="s">
        <v>81</v>
      </c>
      <c r="D5805" t="s">
        <v>118</v>
      </c>
      <c r="E5805" t="s">
        <v>146</v>
      </c>
      <c r="F5805" t="s">
        <v>6402</v>
      </c>
      <c r="G5805" t="s">
        <v>148</v>
      </c>
      <c r="H5805" t="s">
        <v>149</v>
      </c>
      <c r="I5805" t="s">
        <v>136</v>
      </c>
      <c r="J5805" t="s">
        <v>137</v>
      </c>
      <c r="K5805" t="s">
        <v>138</v>
      </c>
      <c r="L5805" t="s">
        <v>12721</v>
      </c>
      <c r="M5805" t="s">
        <v>16049</v>
      </c>
      <c r="N5805" s="26">
        <v>4.6325000000000003</v>
      </c>
      <c r="O5805">
        <v>15</v>
      </c>
      <c r="P5805">
        <v>1413</v>
      </c>
      <c r="Q5805">
        <v>197</v>
      </c>
      <c r="R5805">
        <v>178</v>
      </c>
      <c r="S5805">
        <v>17</v>
      </c>
      <c r="T5805">
        <v>115</v>
      </c>
      <c r="U5805">
        <v>0</v>
      </c>
      <c r="V5805">
        <v>0</v>
      </c>
      <c r="W5805" s="26">
        <v>56.784864952878053</v>
      </c>
      <c r="X5805" s="26">
        <v>741.81885422741595</v>
      </c>
      <c r="Y5805" s="26">
        <v>581.19034984515349</v>
      </c>
      <c r="Z5805" s="26">
        <v>78.9795129529805</v>
      </c>
      <c r="AA5805" s="26">
        <v>98.602676799415335</v>
      </c>
      <c r="AB5805" s="26">
        <v>187.88471641455425</v>
      </c>
      <c r="AC5805" s="26">
        <v>0</v>
      </c>
      <c r="AD5805" s="26">
        <v>0</v>
      </c>
      <c r="AE5805" s="26">
        <v>1745.2609751923976</v>
      </c>
    </row>
    <row r="5806" spans="1:31" x14ac:dyDescent="0.3">
      <c r="A5806">
        <v>2775272</v>
      </c>
      <c r="B5806">
        <v>1</v>
      </c>
      <c r="C5806" t="s">
        <v>80</v>
      </c>
      <c r="D5806" t="s">
        <v>103</v>
      </c>
      <c r="E5806" t="s">
        <v>152</v>
      </c>
      <c r="F5806" t="s">
        <v>15520</v>
      </c>
      <c r="G5806" t="s">
        <v>159</v>
      </c>
      <c r="H5806" t="s">
        <v>149</v>
      </c>
      <c r="I5806" t="s">
        <v>136</v>
      </c>
      <c r="J5806" t="s">
        <v>137</v>
      </c>
      <c r="K5806" t="s">
        <v>138</v>
      </c>
      <c r="L5806" t="s">
        <v>16050</v>
      </c>
      <c r="M5806" t="s">
        <v>16051</v>
      </c>
      <c r="N5806" s="26">
        <v>0.225833333</v>
      </c>
      <c r="O5806">
        <v>0</v>
      </c>
      <c r="P5806">
        <v>0</v>
      </c>
      <c r="Q5806">
        <v>0</v>
      </c>
      <c r="R5806">
        <v>0</v>
      </c>
      <c r="S5806">
        <v>1</v>
      </c>
      <c r="T5806">
        <v>0</v>
      </c>
      <c r="U5806">
        <v>0</v>
      </c>
      <c r="V5806">
        <v>0</v>
      </c>
      <c r="W5806" s="26">
        <v>0</v>
      </c>
      <c r="X5806" s="26">
        <v>0</v>
      </c>
      <c r="Y5806" s="26">
        <v>0</v>
      </c>
      <c r="Z5806" s="26">
        <v>0</v>
      </c>
      <c r="AA5806" s="26">
        <v>1.1755436970200002</v>
      </c>
      <c r="AB5806" s="26">
        <v>0</v>
      </c>
      <c r="AC5806" s="26">
        <v>0</v>
      </c>
      <c r="AD5806" s="26">
        <v>0</v>
      </c>
      <c r="AE5806" s="26">
        <v>1.1755436970200002</v>
      </c>
    </row>
    <row r="5807" spans="1:31" x14ac:dyDescent="0.3">
      <c r="A5807">
        <v>2775166</v>
      </c>
      <c r="B5807">
        <v>1</v>
      </c>
      <c r="C5807" t="s">
        <v>81</v>
      </c>
      <c r="D5807" t="s">
        <v>120</v>
      </c>
      <c r="E5807" t="s">
        <v>152</v>
      </c>
      <c r="F5807" t="s">
        <v>3601</v>
      </c>
      <c r="G5807" t="s">
        <v>159</v>
      </c>
      <c r="H5807" t="s">
        <v>149</v>
      </c>
      <c r="I5807" t="s">
        <v>136</v>
      </c>
      <c r="J5807" t="s">
        <v>137</v>
      </c>
      <c r="K5807" t="s">
        <v>138</v>
      </c>
      <c r="L5807" t="s">
        <v>16052</v>
      </c>
      <c r="M5807" t="s">
        <v>16053</v>
      </c>
      <c r="N5807" s="26">
        <v>0.62833333300000005</v>
      </c>
      <c r="O5807">
        <v>2</v>
      </c>
      <c r="P5807">
        <v>95</v>
      </c>
      <c r="Q5807">
        <v>83</v>
      </c>
      <c r="R5807">
        <v>3</v>
      </c>
      <c r="S5807">
        <v>11</v>
      </c>
      <c r="T5807">
        <v>7</v>
      </c>
      <c r="U5807">
        <v>0</v>
      </c>
      <c r="V5807">
        <v>0</v>
      </c>
      <c r="W5807" s="26">
        <v>0.3094527617133333</v>
      </c>
      <c r="X5807" s="26">
        <v>17.360252651485059</v>
      </c>
      <c r="Y5807" s="26">
        <v>14.343664126755499</v>
      </c>
      <c r="Z5807" s="26">
        <v>0.21602490069333333</v>
      </c>
      <c r="AA5807" s="26">
        <v>75.780719509009771</v>
      </c>
      <c r="AB5807" s="26">
        <v>3.2283199059933487</v>
      </c>
      <c r="AC5807" s="26">
        <v>0</v>
      </c>
      <c r="AD5807" s="26">
        <v>0</v>
      </c>
      <c r="AE5807" s="26">
        <v>111.23843385565034</v>
      </c>
    </row>
    <row r="5808" spans="1:31" x14ac:dyDescent="0.3">
      <c r="A5808">
        <v>2774834</v>
      </c>
      <c r="B5808">
        <v>1</v>
      </c>
      <c r="C5808" t="s">
        <v>80</v>
      </c>
      <c r="D5808" t="s">
        <v>89</v>
      </c>
      <c r="E5808" t="s">
        <v>132</v>
      </c>
      <c r="F5808" t="s">
        <v>16054</v>
      </c>
      <c r="G5808" t="s">
        <v>134</v>
      </c>
      <c r="H5808" t="s">
        <v>135</v>
      </c>
      <c r="I5808" t="s">
        <v>136</v>
      </c>
      <c r="J5808" t="s">
        <v>137</v>
      </c>
      <c r="K5808" t="s">
        <v>138</v>
      </c>
      <c r="L5808" t="s">
        <v>16055</v>
      </c>
      <c r="M5808" t="s">
        <v>16056</v>
      </c>
      <c r="N5808" s="26">
        <v>6.6219444440000004</v>
      </c>
      <c r="O5808">
        <v>0</v>
      </c>
      <c r="P5808">
        <v>1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 s="26">
        <v>0</v>
      </c>
      <c r="X5808" s="26">
        <v>10.104847065331606</v>
      </c>
      <c r="Y5808" s="26">
        <v>0</v>
      </c>
      <c r="Z5808" s="26">
        <v>0</v>
      </c>
      <c r="AA5808" s="26">
        <v>0</v>
      </c>
      <c r="AB5808" s="26">
        <v>0</v>
      </c>
      <c r="AC5808" s="26">
        <v>0</v>
      </c>
      <c r="AD5808" s="26">
        <v>0</v>
      </c>
      <c r="AE5808" s="26">
        <v>10.104847065331606</v>
      </c>
    </row>
    <row r="5809" spans="1:31" x14ac:dyDescent="0.3">
      <c r="A5809">
        <v>2775521</v>
      </c>
      <c r="B5809">
        <v>1</v>
      </c>
      <c r="C5809" t="s">
        <v>80</v>
      </c>
      <c r="D5809" t="s">
        <v>97</v>
      </c>
      <c r="E5809" t="s">
        <v>166</v>
      </c>
      <c r="F5809" t="s">
        <v>16057</v>
      </c>
      <c r="G5809" t="s">
        <v>232</v>
      </c>
      <c r="H5809" t="s">
        <v>135</v>
      </c>
      <c r="I5809" t="s">
        <v>136</v>
      </c>
      <c r="J5809" t="s">
        <v>137</v>
      </c>
      <c r="K5809" t="s">
        <v>138</v>
      </c>
      <c r="L5809" t="s">
        <v>16058</v>
      </c>
      <c r="M5809" t="s">
        <v>16059</v>
      </c>
      <c r="N5809" s="26">
        <v>0.91777777699999996</v>
      </c>
      <c r="O5809">
        <v>0</v>
      </c>
      <c r="P5809">
        <v>16</v>
      </c>
      <c r="Q5809">
        <v>0</v>
      </c>
      <c r="R5809">
        <v>0</v>
      </c>
      <c r="S5809">
        <v>0</v>
      </c>
      <c r="T5809">
        <v>12</v>
      </c>
      <c r="U5809">
        <v>0</v>
      </c>
      <c r="V5809">
        <v>0</v>
      </c>
      <c r="W5809" s="26">
        <v>0</v>
      </c>
      <c r="X5809" s="26">
        <v>4.6078987445201793</v>
      </c>
      <c r="Y5809" s="26">
        <v>0</v>
      </c>
      <c r="Z5809" s="26">
        <v>0</v>
      </c>
      <c r="AA5809" s="26">
        <v>0</v>
      </c>
      <c r="AB5809" s="26">
        <v>44.592383964225107</v>
      </c>
      <c r="AC5809" s="26">
        <v>0</v>
      </c>
      <c r="AD5809" s="26">
        <v>0</v>
      </c>
      <c r="AE5809" s="26">
        <v>49.200282708745284</v>
      </c>
    </row>
    <row r="5810" spans="1:31" x14ac:dyDescent="0.3">
      <c r="A5810">
        <v>2775475</v>
      </c>
      <c r="B5810">
        <v>1</v>
      </c>
      <c r="C5810" t="s">
        <v>80</v>
      </c>
      <c r="D5810" t="s">
        <v>91</v>
      </c>
      <c r="E5810" t="s">
        <v>157</v>
      </c>
      <c r="F5810" t="s">
        <v>12880</v>
      </c>
      <c r="G5810" t="s">
        <v>159</v>
      </c>
      <c r="H5810" t="s">
        <v>149</v>
      </c>
      <c r="I5810" t="s">
        <v>136</v>
      </c>
      <c r="J5810" t="s">
        <v>137</v>
      </c>
      <c r="K5810" t="s">
        <v>138</v>
      </c>
      <c r="L5810" t="s">
        <v>16060</v>
      </c>
      <c r="M5810" t="s">
        <v>16061</v>
      </c>
      <c r="N5810" s="26">
        <v>0.15805555499999999</v>
      </c>
      <c r="O5810">
        <v>15</v>
      </c>
      <c r="P5810">
        <v>254</v>
      </c>
      <c r="Q5810">
        <v>25</v>
      </c>
      <c r="R5810">
        <v>87</v>
      </c>
      <c r="S5810">
        <v>17</v>
      </c>
      <c r="T5810">
        <v>238</v>
      </c>
      <c r="U5810">
        <v>1</v>
      </c>
      <c r="V5810">
        <v>0</v>
      </c>
      <c r="W5810" s="26">
        <v>4.0318441846751725</v>
      </c>
      <c r="X5810" s="26">
        <v>13.578606754831378</v>
      </c>
      <c r="Y5810" s="26">
        <v>1.6255868105993696</v>
      </c>
      <c r="Z5810" s="26">
        <v>2.255686343513327</v>
      </c>
      <c r="AA5810" s="26">
        <v>32.244351965682171</v>
      </c>
      <c r="AB5810" s="26">
        <v>38.141319353189068</v>
      </c>
      <c r="AC5810" s="26">
        <v>3.205793058617826</v>
      </c>
      <c r="AD5810" s="26">
        <v>0</v>
      </c>
      <c r="AE5810" s="26">
        <v>95.083188471108315</v>
      </c>
    </row>
    <row r="5811" spans="1:31" x14ac:dyDescent="0.3">
      <c r="A5811">
        <v>2775143</v>
      </c>
      <c r="B5811">
        <v>1</v>
      </c>
      <c r="C5811" t="s">
        <v>80</v>
      </c>
      <c r="D5811" t="s">
        <v>95</v>
      </c>
      <c r="E5811" t="s">
        <v>166</v>
      </c>
      <c r="F5811" t="s">
        <v>16062</v>
      </c>
      <c r="G5811" t="s">
        <v>204</v>
      </c>
      <c r="H5811" t="s">
        <v>135</v>
      </c>
      <c r="I5811" t="s">
        <v>136</v>
      </c>
      <c r="J5811" t="s">
        <v>137</v>
      </c>
      <c r="K5811" t="s">
        <v>138</v>
      </c>
      <c r="L5811" t="s">
        <v>16063</v>
      </c>
      <c r="M5811" t="s">
        <v>16064</v>
      </c>
      <c r="N5811" s="26">
        <v>1.8544444440000001</v>
      </c>
      <c r="O5811">
        <v>0</v>
      </c>
      <c r="P5811">
        <v>9</v>
      </c>
      <c r="Q5811">
        <v>0</v>
      </c>
      <c r="R5811">
        <v>0</v>
      </c>
      <c r="S5811">
        <v>0</v>
      </c>
      <c r="T5811">
        <v>2</v>
      </c>
      <c r="U5811">
        <v>0</v>
      </c>
      <c r="V5811">
        <v>0</v>
      </c>
      <c r="W5811" s="26">
        <v>0</v>
      </c>
      <c r="X5811" s="26">
        <v>3.7658999722448825</v>
      </c>
      <c r="Y5811" s="26">
        <v>0</v>
      </c>
      <c r="Z5811" s="26">
        <v>0</v>
      </c>
      <c r="AA5811" s="26">
        <v>0</v>
      </c>
      <c r="AB5811" s="26">
        <v>6.2483576472689505E-2</v>
      </c>
      <c r="AC5811" s="26">
        <v>0</v>
      </c>
      <c r="AD5811" s="26">
        <v>0</v>
      </c>
      <c r="AE5811" s="26">
        <v>3.8283835487175719</v>
      </c>
    </row>
    <row r="5812" spans="1:31" x14ac:dyDescent="0.3">
      <c r="A5812">
        <v>2774665</v>
      </c>
      <c r="B5812">
        <v>1</v>
      </c>
      <c r="C5812" t="s">
        <v>80</v>
      </c>
      <c r="D5812" t="s">
        <v>105</v>
      </c>
      <c r="E5812" t="s">
        <v>166</v>
      </c>
      <c r="F5812" t="s">
        <v>16065</v>
      </c>
      <c r="G5812" t="s">
        <v>204</v>
      </c>
      <c r="H5812" t="s">
        <v>135</v>
      </c>
      <c r="I5812" t="s">
        <v>136</v>
      </c>
      <c r="J5812" t="s">
        <v>137</v>
      </c>
      <c r="K5812" t="s">
        <v>138</v>
      </c>
      <c r="L5812" t="s">
        <v>16066</v>
      </c>
      <c r="M5812" t="s">
        <v>16067</v>
      </c>
      <c r="N5812" s="26">
        <v>2.2324999999999999</v>
      </c>
      <c r="O5812">
        <v>0</v>
      </c>
      <c r="P5812">
        <v>39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 s="26">
        <v>0</v>
      </c>
      <c r="X5812" s="26">
        <v>13.021171419536747</v>
      </c>
      <c r="Y5812" s="26">
        <v>0</v>
      </c>
      <c r="Z5812" s="26">
        <v>0</v>
      </c>
      <c r="AA5812" s="26">
        <v>0</v>
      </c>
      <c r="AB5812" s="26">
        <v>0</v>
      </c>
      <c r="AC5812" s="26">
        <v>0</v>
      </c>
      <c r="AD5812" s="26">
        <v>0</v>
      </c>
      <c r="AE5812" s="26">
        <v>13.021171419536747</v>
      </c>
    </row>
    <row r="5813" spans="1:31" x14ac:dyDescent="0.3">
      <c r="A5813">
        <v>2774765</v>
      </c>
      <c r="B5813">
        <v>1</v>
      </c>
      <c r="C5813" t="s">
        <v>81</v>
      </c>
      <c r="D5813" t="s">
        <v>118</v>
      </c>
      <c r="E5813" t="s">
        <v>170</v>
      </c>
      <c r="F5813" t="s">
        <v>16068</v>
      </c>
      <c r="G5813" t="s">
        <v>143</v>
      </c>
      <c r="H5813" t="s">
        <v>135</v>
      </c>
      <c r="I5813" t="s">
        <v>136</v>
      </c>
      <c r="J5813" t="s">
        <v>137</v>
      </c>
      <c r="K5813" t="s">
        <v>138</v>
      </c>
      <c r="L5813" t="s">
        <v>16069</v>
      </c>
      <c r="M5813" t="s">
        <v>15999</v>
      </c>
      <c r="N5813" s="26">
        <v>0.118333333</v>
      </c>
      <c r="O5813">
        <v>0</v>
      </c>
      <c r="P5813">
        <v>41</v>
      </c>
      <c r="Q5813">
        <v>0</v>
      </c>
      <c r="R5813">
        <v>0</v>
      </c>
      <c r="S5813">
        <v>0</v>
      </c>
      <c r="T5813">
        <v>6</v>
      </c>
      <c r="U5813">
        <v>0</v>
      </c>
      <c r="V5813">
        <v>0</v>
      </c>
      <c r="W5813" s="26">
        <v>0</v>
      </c>
      <c r="X5813" s="26">
        <v>0.89381864331957206</v>
      </c>
      <c r="Y5813" s="26">
        <v>0</v>
      </c>
      <c r="Z5813" s="26">
        <v>0</v>
      </c>
      <c r="AA5813" s="26">
        <v>0</v>
      </c>
      <c r="AB5813" s="26">
        <v>0.2468549397132615</v>
      </c>
      <c r="AC5813" s="26">
        <v>0</v>
      </c>
      <c r="AD5813" s="26">
        <v>0</v>
      </c>
      <c r="AE5813" s="26">
        <v>1.1406735830328336</v>
      </c>
    </row>
    <row r="5814" spans="1:31" x14ac:dyDescent="0.3">
      <c r="A5814">
        <v>2775352</v>
      </c>
      <c r="B5814">
        <v>1</v>
      </c>
      <c r="C5814" t="s">
        <v>80</v>
      </c>
      <c r="D5814" t="s">
        <v>101</v>
      </c>
      <c r="E5814" t="s">
        <v>132</v>
      </c>
      <c r="F5814" t="s">
        <v>16070</v>
      </c>
      <c r="G5814" t="s">
        <v>134</v>
      </c>
      <c r="H5814" t="s">
        <v>135</v>
      </c>
      <c r="I5814" t="s">
        <v>136</v>
      </c>
      <c r="J5814" t="s">
        <v>137</v>
      </c>
      <c r="K5814" t="s">
        <v>138</v>
      </c>
      <c r="L5814" t="s">
        <v>16071</v>
      </c>
      <c r="M5814" t="s">
        <v>16072</v>
      </c>
      <c r="N5814" s="26">
        <v>7.3488888880000003</v>
      </c>
      <c r="O5814">
        <v>0</v>
      </c>
      <c r="P5814">
        <v>1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 s="26">
        <v>0</v>
      </c>
      <c r="X5814" s="26">
        <v>1.7367484820533332</v>
      </c>
      <c r="Y5814" s="26">
        <v>0</v>
      </c>
      <c r="Z5814" s="26">
        <v>0</v>
      </c>
      <c r="AA5814" s="26">
        <v>0</v>
      </c>
      <c r="AB5814" s="26">
        <v>0</v>
      </c>
      <c r="AC5814" s="26">
        <v>0</v>
      </c>
      <c r="AD5814" s="26">
        <v>0</v>
      </c>
      <c r="AE5814" s="26">
        <v>1.7367484820533332</v>
      </c>
    </row>
    <row r="5815" spans="1:31" x14ac:dyDescent="0.3">
      <c r="A5815">
        <v>2774997</v>
      </c>
      <c r="B5815">
        <v>1</v>
      </c>
      <c r="C5815" t="s">
        <v>81</v>
      </c>
      <c r="D5815" t="s">
        <v>127</v>
      </c>
      <c r="E5815" t="s">
        <v>152</v>
      </c>
      <c r="F5815" t="s">
        <v>816</v>
      </c>
      <c r="G5815" t="s">
        <v>628</v>
      </c>
      <c r="H5815" t="s">
        <v>149</v>
      </c>
      <c r="I5815" t="s">
        <v>136</v>
      </c>
      <c r="J5815" t="s">
        <v>137</v>
      </c>
      <c r="K5815" t="s">
        <v>187</v>
      </c>
      <c r="L5815" t="s">
        <v>16073</v>
      </c>
      <c r="M5815" t="s">
        <v>16074</v>
      </c>
      <c r="N5815" s="26">
        <v>8.8877777770000002</v>
      </c>
      <c r="O5815">
        <v>2</v>
      </c>
      <c r="P5815">
        <v>3</v>
      </c>
      <c r="Q5815">
        <v>59</v>
      </c>
      <c r="R5815">
        <v>37</v>
      </c>
      <c r="S5815">
        <v>6</v>
      </c>
      <c r="T5815">
        <v>0</v>
      </c>
      <c r="U5815">
        <v>0</v>
      </c>
      <c r="V5815">
        <v>0</v>
      </c>
      <c r="W5815" s="26">
        <v>11.129419543197054</v>
      </c>
      <c r="X5815" s="26">
        <v>0</v>
      </c>
      <c r="Y5815" s="26">
        <v>45.152099383689297</v>
      </c>
      <c r="Z5815" s="26">
        <v>63.366751108394425</v>
      </c>
      <c r="AA5815" s="26">
        <v>7.6205241435526148</v>
      </c>
      <c r="AB5815" s="26">
        <v>0</v>
      </c>
      <c r="AC5815" s="26">
        <v>0</v>
      </c>
      <c r="AD5815" s="26">
        <v>0</v>
      </c>
      <c r="AE5815" s="26">
        <v>127.26879417883339</v>
      </c>
    </row>
    <row r="5816" spans="1:31" x14ac:dyDescent="0.3">
      <c r="A5816">
        <v>2774871</v>
      </c>
      <c r="B5816">
        <v>1</v>
      </c>
      <c r="C5816" t="s">
        <v>80</v>
      </c>
      <c r="D5816" t="s">
        <v>105</v>
      </c>
      <c r="E5816" t="s">
        <v>170</v>
      </c>
      <c r="F5816" t="s">
        <v>16075</v>
      </c>
      <c r="G5816" t="s">
        <v>143</v>
      </c>
      <c r="H5816" t="s">
        <v>135</v>
      </c>
      <c r="I5816" t="s">
        <v>136</v>
      </c>
      <c r="J5816" t="s">
        <v>137</v>
      </c>
      <c r="K5816" t="s">
        <v>138</v>
      </c>
      <c r="L5816" t="s">
        <v>16076</v>
      </c>
      <c r="M5816" t="s">
        <v>16077</v>
      </c>
      <c r="N5816" s="26">
        <v>2.7269444439999999</v>
      </c>
      <c r="O5816">
        <v>0</v>
      </c>
      <c r="P5816">
        <v>35</v>
      </c>
      <c r="Q5816">
        <v>0</v>
      </c>
      <c r="R5816">
        <v>0</v>
      </c>
      <c r="S5816">
        <v>0</v>
      </c>
      <c r="T5816">
        <v>2</v>
      </c>
      <c r="U5816">
        <v>0</v>
      </c>
      <c r="V5816">
        <v>0</v>
      </c>
      <c r="W5816" s="26">
        <v>0</v>
      </c>
      <c r="X5816" s="26">
        <v>49.081432047010502</v>
      </c>
      <c r="Y5816" s="26">
        <v>0</v>
      </c>
      <c r="Z5816" s="26">
        <v>0</v>
      </c>
      <c r="AA5816" s="26">
        <v>0</v>
      </c>
      <c r="AB5816" s="26">
        <v>10.342483107722719</v>
      </c>
      <c r="AC5816" s="26">
        <v>0</v>
      </c>
      <c r="AD5816" s="26">
        <v>0</v>
      </c>
      <c r="AE5816" s="26">
        <v>59.423915154733223</v>
      </c>
    </row>
    <row r="5817" spans="1:31" x14ac:dyDescent="0.3">
      <c r="A5817">
        <v>2775057</v>
      </c>
      <c r="B5817">
        <v>1</v>
      </c>
      <c r="C5817" t="s">
        <v>80</v>
      </c>
      <c r="D5817" t="s">
        <v>95</v>
      </c>
      <c r="E5817" t="s">
        <v>141</v>
      </c>
      <c r="F5817" t="s">
        <v>3488</v>
      </c>
      <c r="G5817" t="s">
        <v>344</v>
      </c>
      <c r="H5817" t="s">
        <v>135</v>
      </c>
      <c r="I5817" t="s">
        <v>136</v>
      </c>
      <c r="J5817" t="s">
        <v>137</v>
      </c>
      <c r="K5817" t="s">
        <v>138</v>
      </c>
      <c r="L5817" t="s">
        <v>16078</v>
      </c>
      <c r="M5817" t="s">
        <v>16079</v>
      </c>
      <c r="N5817" s="26">
        <v>6.488611111</v>
      </c>
      <c r="O5817">
        <v>0</v>
      </c>
      <c r="P5817">
        <v>120</v>
      </c>
      <c r="Q5817">
        <v>0</v>
      </c>
      <c r="R5817">
        <v>3</v>
      </c>
      <c r="S5817">
        <v>0</v>
      </c>
      <c r="T5817">
        <v>7</v>
      </c>
      <c r="U5817">
        <v>0</v>
      </c>
      <c r="V5817">
        <v>0</v>
      </c>
      <c r="W5817" s="26">
        <v>0</v>
      </c>
      <c r="X5817" s="26">
        <v>35.677057882623018</v>
      </c>
      <c r="Y5817" s="26">
        <v>0</v>
      </c>
      <c r="Z5817" s="26">
        <v>0</v>
      </c>
      <c r="AA5817" s="26">
        <v>0</v>
      </c>
      <c r="AB5817" s="26">
        <v>4.1647817973301562</v>
      </c>
      <c r="AC5817" s="26">
        <v>0</v>
      </c>
      <c r="AD5817" s="26">
        <v>0</v>
      </c>
      <c r="AE5817" s="26">
        <v>39.841839679953175</v>
      </c>
    </row>
    <row r="5818" spans="1:31" x14ac:dyDescent="0.3">
      <c r="A5818">
        <v>2774914</v>
      </c>
      <c r="B5818">
        <v>1</v>
      </c>
      <c r="C5818" t="s">
        <v>81</v>
      </c>
      <c r="D5818" t="s">
        <v>127</v>
      </c>
      <c r="E5818" t="s">
        <v>146</v>
      </c>
      <c r="F5818" t="s">
        <v>16080</v>
      </c>
      <c r="G5818" t="s">
        <v>148</v>
      </c>
      <c r="H5818" t="s">
        <v>149</v>
      </c>
      <c r="I5818" t="s">
        <v>136</v>
      </c>
      <c r="J5818" t="s">
        <v>137</v>
      </c>
      <c r="K5818" t="s">
        <v>138</v>
      </c>
      <c r="L5818" t="s">
        <v>16081</v>
      </c>
      <c r="M5818" t="s">
        <v>16082</v>
      </c>
      <c r="N5818" s="26">
        <v>7.7847222220000001</v>
      </c>
      <c r="O5818">
        <v>3</v>
      </c>
      <c r="P5818">
        <v>1</v>
      </c>
      <c r="Q5818">
        <v>31</v>
      </c>
      <c r="R5818">
        <v>4</v>
      </c>
      <c r="S5818">
        <v>1</v>
      </c>
      <c r="T5818">
        <v>1</v>
      </c>
      <c r="U5818">
        <v>0</v>
      </c>
      <c r="V5818">
        <v>0</v>
      </c>
      <c r="W5818" s="26">
        <v>0</v>
      </c>
      <c r="X5818" s="26">
        <v>0</v>
      </c>
      <c r="Y5818" s="26">
        <v>0</v>
      </c>
      <c r="Z5818" s="26">
        <v>148.38828688251084</v>
      </c>
      <c r="AA5818" s="26">
        <v>0</v>
      </c>
      <c r="AB5818" s="26">
        <v>0</v>
      </c>
      <c r="AC5818" s="26">
        <v>0</v>
      </c>
      <c r="AD5818" s="26">
        <v>0</v>
      </c>
      <c r="AE5818" s="26">
        <v>148.38828688251084</v>
      </c>
    </row>
    <row r="5819" spans="1:31" x14ac:dyDescent="0.3">
      <c r="A5819">
        <v>2774891</v>
      </c>
      <c r="B5819">
        <v>1</v>
      </c>
      <c r="C5819" t="s">
        <v>80</v>
      </c>
      <c r="D5819" t="s">
        <v>91</v>
      </c>
      <c r="E5819" t="s">
        <v>157</v>
      </c>
      <c r="F5819" t="s">
        <v>15630</v>
      </c>
      <c r="G5819" t="s">
        <v>159</v>
      </c>
      <c r="H5819" t="s">
        <v>149</v>
      </c>
      <c r="I5819" t="s">
        <v>136</v>
      </c>
      <c r="J5819" t="s">
        <v>137</v>
      </c>
      <c r="K5819" t="s">
        <v>138</v>
      </c>
      <c r="L5819" t="s">
        <v>16083</v>
      </c>
      <c r="M5819" t="s">
        <v>16084</v>
      </c>
      <c r="N5819" s="26">
        <v>1.860833333</v>
      </c>
      <c r="O5819">
        <v>0</v>
      </c>
      <c r="P5819">
        <v>0</v>
      </c>
      <c r="Q5819">
        <v>0</v>
      </c>
      <c r="R5819">
        <v>0</v>
      </c>
      <c r="S5819">
        <v>6</v>
      </c>
      <c r="T5819">
        <v>2</v>
      </c>
      <c r="U5819">
        <v>0</v>
      </c>
      <c r="V5819">
        <v>0</v>
      </c>
      <c r="W5819" s="26">
        <v>0</v>
      </c>
      <c r="X5819" s="26">
        <v>0</v>
      </c>
      <c r="Y5819" s="26">
        <v>0</v>
      </c>
      <c r="Z5819" s="26">
        <v>0</v>
      </c>
      <c r="AA5819" s="26">
        <v>1060.4373646684728</v>
      </c>
      <c r="AB5819" s="26">
        <v>2.9600529376328035</v>
      </c>
      <c r="AC5819" s="26">
        <v>0</v>
      </c>
      <c r="AD5819" s="26">
        <v>0</v>
      </c>
      <c r="AE5819" s="26">
        <v>1063.3974176061056</v>
      </c>
    </row>
    <row r="5820" spans="1:31" x14ac:dyDescent="0.3">
      <c r="A5820">
        <v>2775183</v>
      </c>
      <c r="B5820">
        <v>1</v>
      </c>
      <c r="C5820" t="s">
        <v>80</v>
      </c>
      <c r="D5820" t="s">
        <v>84</v>
      </c>
      <c r="E5820" t="s">
        <v>132</v>
      </c>
      <c r="F5820" t="s">
        <v>14449</v>
      </c>
      <c r="G5820" t="s">
        <v>134</v>
      </c>
      <c r="H5820" t="s">
        <v>135</v>
      </c>
      <c r="I5820" t="s">
        <v>136</v>
      </c>
      <c r="J5820" t="s">
        <v>137</v>
      </c>
      <c r="K5820" t="s">
        <v>138</v>
      </c>
      <c r="L5820" t="s">
        <v>16085</v>
      </c>
      <c r="M5820" t="s">
        <v>16086</v>
      </c>
      <c r="N5820" s="26">
        <v>4.5122222220000001</v>
      </c>
      <c r="O5820">
        <v>0</v>
      </c>
      <c r="P5820">
        <v>1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 s="26">
        <v>0</v>
      </c>
      <c r="X5820" s="26">
        <v>1.3923646622606058</v>
      </c>
      <c r="Y5820" s="26">
        <v>0</v>
      </c>
      <c r="Z5820" s="26">
        <v>0</v>
      </c>
      <c r="AA5820" s="26">
        <v>0</v>
      </c>
      <c r="AB5820" s="26">
        <v>0</v>
      </c>
      <c r="AC5820" s="26">
        <v>0</v>
      </c>
      <c r="AD5820" s="26">
        <v>0</v>
      </c>
      <c r="AE5820" s="26">
        <v>1.3923646622606058</v>
      </c>
    </row>
    <row r="5821" spans="1:31" x14ac:dyDescent="0.3">
      <c r="A5821">
        <v>2775369</v>
      </c>
      <c r="B5821">
        <v>1</v>
      </c>
      <c r="C5821" t="s">
        <v>80</v>
      </c>
      <c r="D5821" t="s">
        <v>104</v>
      </c>
      <c r="E5821" t="s">
        <v>157</v>
      </c>
      <c r="F5821" t="s">
        <v>16087</v>
      </c>
      <c r="G5821" t="s">
        <v>159</v>
      </c>
      <c r="H5821" t="s">
        <v>149</v>
      </c>
      <c r="I5821" t="s">
        <v>136</v>
      </c>
      <c r="J5821" t="s">
        <v>137</v>
      </c>
      <c r="K5821" t="s">
        <v>138</v>
      </c>
      <c r="L5821" t="s">
        <v>16088</v>
      </c>
      <c r="M5821" t="s">
        <v>16089</v>
      </c>
      <c r="N5821" s="26">
        <v>7.3611111000000007E-2</v>
      </c>
      <c r="O5821">
        <v>1</v>
      </c>
      <c r="P5821">
        <v>10</v>
      </c>
      <c r="Q5821">
        <v>25</v>
      </c>
      <c r="R5821">
        <v>55</v>
      </c>
      <c r="S5821">
        <v>16</v>
      </c>
      <c r="T5821">
        <v>11</v>
      </c>
      <c r="U5821">
        <v>18</v>
      </c>
      <c r="V5821">
        <v>0</v>
      </c>
      <c r="W5821" s="26">
        <v>4.1786559961185001E-2</v>
      </c>
      <c r="X5821" s="26">
        <v>9.2029632248964183E-2</v>
      </c>
      <c r="Y5821" s="26">
        <v>7.5002508790799221</v>
      </c>
      <c r="Z5821" s="26">
        <v>8.8752641066666679E-2</v>
      </c>
      <c r="AA5821" s="26">
        <v>22.825764917530645</v>
      </c>
      <c r="AB5821" s="26">
        <v>0.62405149495506396</v>
      </c>
      <c r="AC5821" s="26">
        <v>274.57342106637793</v>
      </c>
      <c r="AD5821" s="26">
        <v>0</v>
      </c>
      <c r="AE5821" s="26">
        <v>305.74605719122036</v>
      </c>
    </row>
    <row r="5822" spans="1:31" x14ac:dyDescent="0.3">
      <c r="A5822">
        <v>2774691</v>
      </c>
      <c r="B5822">
        <v>1</v>
      </c>
      <c r="C5822" t="s">
        <v>80</v>
      </c>
      <c r="D5822" t="s">
        <v>96</v>
      </c>
      <c r="E5822" t="s">
        <v>132</v>
      </c>
      <c r="F5822" t="s">
        <v>16090</v>
      </c>
      <c r="G5822" t="s">
        <v>197</v>
      </c>
      <c r="H5822" t="s">
        <v>135</v>
      </c>
      <c r="I5822" t="s">
        <v>136</v>
      </c>
      <c r="J5822" t="s">
        <v>137</v>
      </c>
      <c r="K5822" t="s">
        <v>138</v>
      </c>
      <c r="L5822" t="s">
        <v>16091</v>
      </c>
      <c r="M5822" t="s">
        <v>16092</v>
      </c>
      <c r="N5822" s="26">
        <v>2.8172222219999998</v>
      </c>
      <c r="O5822">
        <v>0</v>
      </c>
      <c r="P5822">
        <v>1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 s="26">
        <v>0</v>
      </c>
      <c r="X5822" s="26">
        <v>0.56549423935333332</v>
      </c>
      <c r="Y5822" s="26">
        <v>0</v>
      </c>
      <c r="Z5822" s="26">
        <v>0</v>
      </c>
      <c r="AA5822" s="26">
        <v>0</v>
      </c>
      <c r="AB5822" s="26">
        <v>0</v>
      </c>
      <c r="AC5822" s="26">
        <v>0</v>
      </c>
      <c r="AD5822" s="26">
        <v>0</v>
      </c>
      <c r="AE5822" s="26">
        <v>0.56549423935333332</v>
      </c>
    </row>
    <row r="5823" spans="1:31" x14ac:dyDescent="0.3">
      <c r="A5823">
        <v>2775046</v>
      </c>
      <c r="B5823">
        <v>1</v>
      </c>
      <c r="C5823" t="s">
        <v>80</v>
      </c>
      <c r="D5823" t="s">
        <v>93</v>
      </c>
      <c r="E5823" t="s">
        <v>157</v>
      </c>
      <c r="F5823" t="s">
        <v>16093</v>
      </c>
      <c r="G5823" t="s">
        <v>186</v>
      </c>
      <c r="H5823" t="s">
        <v>149</v>
      </c>
      <c r="I5823" t="s">
        <v>136</v>
      </c>
      <c r="J5823" t="s">
        <v>137</v>
      </c>
      <c r="K5823" t="s">
        <v>187</v>
      </c>
      <c r="L5823" t="s">
        <v>16094</v>
      </c>
      <c r="M5823" t="s">
        <v>16095</v>
      </c>
      <c r="N5823" s="26">
        <v>3.0252777769999999</v>
      </c>
      <c r="O5823">
        <v>2</v>
      </c>
      <c r="P5823">
        <v>316</v>
      </c>
      <c r="Q5823">
        <v>36</v>
      </c>
      <c r="R5823">
        <v>86</v>
      </c>
      <c r="S5823">
        <v>5</v>
      </c>
      <c r="T5823">
        <v>74</v>
      </c>
      <c r="U5823">
        <v>0</v>
      </c>
      <c r="V5823">
        <v>0</v>
      </c>
      <c r="W5823" s="26">
        <v>10.729863814923096</v>
      </c>
      <c r="X5823" s="26">
        <v>177.29170497777915</v>
      </c>
      <c r="Y5823" s="26">
        <v>175.16268557738525</v>
      </c>
      <c r="Z5823" s="26">
        <v>71.185858741410996</v>
      </c>
      <c r="AA5823" s="26">
        <v>189.87953447001848</v>
      </c>
      <c r="AB5823" s="26">
        <v>105.01932798580884</v>
      </c>
      <c r="AC5823" s="26">
        <v>0</v>
      </c>
      <c r="AD5823" s="26">
        <v>0</v>
      </c>
      <c r="AE5823" s="26">
        <v>729.2689755673257</v>
      </c>
    </row>
    <row r="5824" spans="1:31" x14ac:dyDescent="0.3">
      <c r="A5824">
        <v>2775215</v>
      </c>
      <c r="B5824">
        <v>1</v>
      </c>
      <c r="C5824" t="s">
        <v>80</v>
      </c>
      <c r="D5824" t="s">
        <v>82</v>
      </c>
      <c r="E5824" t="s">
        <v>132</v>
      </c>
      <c r="F5824" t="s">
        <v>16096</v>
      </c>
      <c r="G5824" t="s">
        <v>197</v>
      </c>
      <c r="H5824" t="s">
        <v>135</v>
      </c>
      <c r="I5824" t="s">
        <v>136</v>
      </c>
      <c r="J5824" t="s">
        <v>137</v>
      </c>
      <c r="K5824" t="s">
        <v>138</v>
      </c>
      <c r="L5824" t="s">
        <v>16097</v>
      </c>
      <c r="M5824" t="s">
        <v>16098</v>
      </c>
      <c r="N5824" s="26">
        <v>4.2666666659999999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1</v>
      </c>
      <c r="U5824">
        <v>0</v>
      </c>
      <c r="V5824">
        <v>0</v>
      </c>
      <c r="W5824" s="26">
        <v>0</v>
      </c>
      <c r="X5824" s="26">
        <v>0</v>
      </c>
      <c r="Y5824" s="26">
        <v>0</v>
      </c>
      <c r="Z5824" s="26">
        <v>0</v>
      </c>
      <c r="AA5824" s="26">
        <v>0</v>
      </c>
      <c r="AB5824" s="26">
        <v>2.2921943471995316</v>
      </c>
      <c r="AC5824" s="26">
        <v>0</v>
      </c>
      <c r="AD5824" s="26">
        <v>0</v>
      </c>
      <c r="AE5824" s="26">
        <v>2.2921943471995316</v>
      </c>
    </row>
    <row r="5825" spans="1:31" x14ac:dyDescent="0.3">
      <c r="A5825">
        <v>2774737</v>
      </c>
      <c r="B5825">
        <v>1</v>
      </c>
      <c r="C5825" t="s">
        <v>80</v>
      </c>
      <c r="D5825" t="s">
        <v>91</v>
      </c>
      <c r="E5825" t="s">
        <v>152</v>
      </c>
      <c r="F5825" t="s">
        <v>16099</v>
      </c>
      <c r="G5825" t="s">
        <v>159</v>
      </c>
      <c r="H5825" t="s">
        <v>149</v>
      </c>
      <c r="I5825" t="s">
        <v>566</v>
      </c>
      <c r="J5825" t="s">
        <v>137</v>
      </c>
      <c r="K5825" t="s">
        <v>138</v>
      </c>
      <c r="L5825" t="s">
        <v>16100</v>
      </c>
      <c r="M5825" t="s">
        <v>16101</v>
      </c>
      <c r="N5825" s="26">
        <v>1.3888888E-2</v>
      </c>
      <c r="O5825">
        <v>3</v>
      </c>
      <c r="P5825">
        <v>16</v>
      </c>
      <c r="Q5825">
        <v>25</v>
      </c>
      <c r="R5825">
        <v>4</v>
      </c>
      <c r="S5825">
        <v>26</v>
      </c>
      <c r="T5825">
        <v>2</v>
      </c>
      <c r="U5825">
        <v>0</v>
      </c>
      <c r="V5825">
        <v>0</v>
      </c>
      <c r="W5825" s="26">
        <v>3.7800024393600001E-2</v>
      </c>
      <c r="X5825" s="26">
        <v>3.3179262636388887E-2</v>
      </c>
      <c r="Y5825" s="26">
        <v>0.14036889552262505</v>
      </c>
      <c r="Z5825" s="26">
        <v>1.0111532728444446E-3</v>
      </c>
      <c r="AA5825" s="26">
        <v>1.775756250390375</v>
      </c>
      <c r="AB5825" s="26">
        <v>3.9784751970395826E-2</v>
      </c>
      <c r="AC5825" s="26">
        <v>0</v>
      </c>
      <c r="AD5825" s="26">
        <v>0</v>
      </c>
      <c r="AE5825" s="26">
        <v>2.0279003381862291</v>
      </c>
    </row>
    <row r="5826" spans="1:31" x14ac:dyDescent="0.3">
      <c r="A5826">
        <v>2775192</v>
      </c>
      <c r="B5826">
        <v>1</v>
      </c>
      <c r="C5826" t="s">
        <v>80</v>
      </c>
      <c r="D5826" t="s">
        <v>96</v>
      </c>
      <c r="E5826" t="s">
        <v>132</v>
      </c>
      <c r="F5826" t="s">
        <v>16102</v>
      </c>
      <c r="G5826" t="s">
        <v>134</v>
      </c>
      <c r="H5826" t="s">
        <v>135</v>
      </c>
      <c r="I5826" t="s">
        <v>136</v>
      </c>
      <c r="J5826" t="s">
        <v>137</v>
      </c>
      <c r="K5826" t="s">
        <v>138</v>
      </c>
      <c r="L5826" t="s">
        <v>16103</v>
      </c>
      <c r="M5826" t="s">
        <v>16104</v>
      </c>
      <c r="N5826" s="26">
        <v>5.6522222219999998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1</v>
      </c>
      <c r="U5826">
        <v>0</v>
      </c>
      <c r="V5826">
        <v>0</v>
      </c>
      <c r="W5826" s="26">
        <v>0</v>
      </c>
      <c r="X5826" s="26">
        <v>0</v>
      </c>
      <c r="Y5826" s="26">
        <v>0</v>
      </c>
      <c r="Z5826" s="26">
        <v>0</v>
      </c>
      <c r="AA5826" s="26">
        <v>0</v>
      </c>
      <c r="AB5826" s="26">
        <v>7.7962143646472226</v>
      </c>
      <c r="AC5826" s="26">
        <v>0</v>
      </c>
      <c r="AD5826" s="26">
        <v>0</v>
      </c>
      <c r="AE5826" s="26">
        <v>7.7962143646472226</v>
      </c>
    </row>
    <row r="5827" spans="1:31" x14ac:dyDescent="0.3">
      <c r="A5827">
        <v>2775069</v>
      </c>
      <c r="B5827">
        <v>1</v>
      </c>
      <c r="C5827" t="s">
        <v>80</v>
      </c>
      <c r="D5827" t="s">
        <v>100</v>
      </c>
      <c r="E5827" t="s">
        <v>146</v>
      </c>
      <c r="F5827" t="s">
        <v>16105</v>
      </c>
      <c r="G5827" t="s">
        <v>148</v>
      </c>
      <c r="H5827" t="s">
        <v>149</v>
      </c>
      <c r="I5827" t="s">
        <v>136</v>
      </c>
      <c r="J5827" t="s">
        <v>137</v>
      </c>
      <c r="K5827" t="s">
        <v>138</v>
      </c>
      <c r="L5827" t="s">
        <v>16106</v>
      </c>
      <c r="M5827" t="s">
        <v>16107</v>
      </c>
      <c r="N5827" s="26">
        <v>0.55722222200000004</v>
      </c>
      <c r="O5827">
        <v>0</v>
      </c>
      <c r="P5827">
        <v>92</v>
      </c>
      <c r="Q5827">
        <v>0</v>
      </c>
      <c r="R5827">
        <v>20</v>
      </c>
      <c r="S5827">
        <v>0</v>
      </c>
      <c r="T5827">
        <v>16</v>
      </c>
      <c r="U5827">
        <v>0</v>
      </c>
      <c r="V5827">
        <v>0</v>
      </c>
      <c r="W5827" s="26">
        <v>0</v>
      </c>
      <c r="X5827" s="26">
        <v>9.9818716971555403</v>
      </c>
      <c r="Y5827" s="26">
        <v>0</v>
      </c>
      <c r="Z5827" s="26">
        <v>1.2935809234432214</v>
      </c>
      <c r="AA5827" s="26">
        <v>0</v>
      </c>
      <c r="AB5827" s="26">
        <v>3.3649273637813004</v>
      </c>
      <c r="AC5827" s="26">
        <v>0</v>
      </c>
      <c r="AD5827" s="26">
        <v>0</v>
      </c>
      <c r="AE5827" s="26">
        <v>14.640379984380061</v>
      </c>
    </row>
    <row r="5828" spans="1:31" x14ac:dyDescent="0.3">
      <c r="A5828">
        <v>2774860</v>
      </c>
      <c r="B5828">
        <v>1</v>
      </c>
      <c r="C5828" t="s">
        <v>80</v>
      </c>
      <c r="D5828" t="s">
        <v>84</v>
      </c>
      <c r="E5828" t="s">
        <v>132</v>
      </c>
      <c r="F5828" t="s">
        <v>16108</v>
      </c>
      <c r="G5828" t="s">
        <v>134</v>
      </c>
      <c r="H5828" t="s">
        <v>135</v>
      </c>
      <c r="I5828" t="s">
        <v>136</v>
      </c>
      <c r="J5828" t="s">
        <v>137</v>
      </c>
      <c r="K5828" t="s">
        <v>138</v>
      </c>
      <c r="L5828" t="s">
        <v>16109</v>
      </c>
      <c r="M5828" t="s">
        <v>16110</v>
      </c>
      <c r="N5828" s="26">
        <v>8.0052777769999999</v>
      </c>
      <c r="O5828">
        <v>0</v>
      </c>
      <c r="P5828">
        <v>3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 s="26">
        <v>0</v>
      </c>
      <c r="X5828" s="26">
        <v>3.7512332950320673</v>
      </c>
      <c r="Y5828" s="26">
        <v>0</v>
      </c>
      <c r="Z5828" s="26">
        <v>0</v>
      </c>
      <c r="AA5828" s="26">
        <v>0</v>
      </c>
      <c r="AB5828" s="26">
        <v>0</v>
      </c>
      <c r="AC5828" s="26">
        <v>0</v>
      </c>
      <c r="AD5828" s="26">
        <v>0</v>
      </c>
      <c r="AE5828" s="26">
        <v>3.7512332950320673</v>
      </c>
    </row>
    <row r="5829" spans="1:31" x14ac:dyDescent="0.3">
      <c r="A5829">
        <v>2774697</v>
      </c>
      <c r="B5829">
        <v>1</v>
      </c>
      <c r="C5829" t="s">
        <v>80</v>
      </c>
      <c r="D5829" t="s">
        <v>106</v>
      </c>
      <c r="E5829" t="s">
        <v>157</v>
      </c>
      <c r="F5829" t="s">
        <v>2619</v>
      </c>
      <c r="G5829" t="s">
        <v>159</v>
      </c>
      <c r="H5829" t="s">
        <v>149</v>
      </c>
      <c r="I5829" t="s">
        <v>136</v>
      </c>
      <c r="J5829" t="s">
        <v>137</v>
      </c>
      <c r="K5829" t="s">
        <v>138</v>
      </c>
      <c r="L5829" t="s">
        <v>16111</v>
      </c>
      <c r="M5829" t="s">
        <v>16112</v>
      </c>
      <c r="N5829" s="26">
        <v>7.0555555000000006E-2</v>
      </c>
      <c r="O5829">
        <v>2</v>
      </c>
      <c r="P5829">
        <v>5</v>
      </c>
      <c r="Q5829">
        <v>67</v>
      </c>
      <c r="R5829">
        <v>344</v>
      </c>
      <c r="S5829">
        <v>27</v>
      </c>
      <c r="T5829">
        <v>61</v>
      </c>
      <c r="U5829">
        <v>0</v>
      </c>
      <c r="V5829">
        <v>0</v>
      </c>
      <c r="W5829" s="26">
        <v>3.5071205627133499E-2</v>
      </c>
      <c r="X5829" s="26">
        <v>9.0526887205713044E-2</v>
      </c>
      <c r="Y5829" s="26">
        <v>20.253809692642498</v>
      </c>
      <c r="Z5829" s="26">
        <v>1.538025281637045</v>
      </c>
      <c r="AA5829" s="26">
        <v>1.7914633993701377</v>
      </c>
      <c r="AB5829" s="26">
        <v>0.55848009490497397</v>
      </c>
      <c r="AC5829" s="26">
        <v>0</v>
      </c>
      <c r="AD5829" s="26">
        <v>0</v>
      </c>
      <c r="AE5829" s="26">
        <v>24.267376561387501</v>
      </c>
    </row>
    <row r="5830" spans="1:31" x14ac:dyDescent="0.3">
      <c r="A5830">
        <v>2774900</v>
      </c>
      <c r="B5830">
        <v>1</v>
      </c>
      <c r="C5830" t="s">
        <v>80</v>
      </c>
      <c r="D5830" t="s">
        <v>108</v>
      </c>
      <c r="E5830" t="s">
        <v>141</v>
      </c>
      <c r="F5830" t="s">
        <v>1997</v>
      </c>
      <c r="G5830" t="s">
        <v>186</v>
      </c>
      <c r="H5830" t="s">
        <v>135</v>
      </c>
      <c r="I5830" t="s">
        <v>136</v>
      </c>
      <c r="J5830" t="s">
        <v>137</v>
      </c>
      <c r="K5830" t="s">
        <v>187</v>
      </c>
      <c r="L5830" t="s">
        <v>16113</v>
      </c>
      <c r="M5830" t="s">
        <v>16114</v>
      </c>
      <c r="N5830" s="26">
        <v>7.9744444440000004</v>
      </c>
      <c r="O5830">
        <v>0</v>
      </c>
      <c r="P5830">
        <v>16</v>
      </c>
      <c r="Q5830">
        <v>0</v>
      </c>
      <c r="R5830">
        <v>9</v>
      </c>
      <c r="S5830">
        <v>0</v>
      </c>
      <c r="T5830">
        <v>7</v>
      </c>
      <c r="U5830">
        <v>0</v>
      </c>
      <c r="V5830">
        <v>0</v>
      </c>
      <c r="W5830" s="26">
        <v>0</v>
      </c>
      <c r="X5830" s="26">
        <v>23.632214610819958</v>
      </c>
      <c r="Y5830" s="26">
        <v>0</v>
      </c>
      <c r="Z5830" s="26">
        <v>3.668718600884322</v>
      </c>
      <c r="AA5830" s="26">
        <v>0</v>
      </c>
      <c r="AB5830" s="26">
        <v>49.10686868624277</v>
      </c>
      <c r="AC5830" s="26">
        <v>0</v>
      </c>
      <c r="AD5830" s="26">
        <v>0</v>
      </c>
      <c r="AE5830" s="26">
        <v>76.407801897947053</v>
      </c>
    </row>
    <row r="5831" spans="1:31" x14ac:dyDescent="0.3">
      <c r="A5831">
        <v>2774960</v>
      </c>
      <c r="B5831">
        <v>1</v>
      </c>
      <c r="C5831" t="s">
        <v>81</v>
      </c>
      <c r="D5831" t="s">
        <v>120</v>
      </c>
      <c r="E5831" t="s">
        <v>157</v>
      </c>
      <c r="F5831" t="s">
        <v>16115</v>
      </c>
      <c r="G5831" t="s">
        <v>628</v>
      </c>
      <c r="H5831" t="s">
        <v>149</v>
      </c>
      <c r="I5831" t="s">
        <v>136</v>
      </c>
      <c r="J5831" t="s">
        <v>137</v>
      </c>
      <c r="K5831" t="s">
        <v>187</v>
      </c>
      <c r="L5831" t="s">
        <v>16116</v>
      </c>
      <c r="M5831" t="s">
        <v>16117</v>
      </c>
      <c r="N5831" s="26">
        <v>4.5225</v>
      </c>
      <c r="O5831">
        <v>5</v>
      </c>
      <c r="P5831">
        <v>1837</v>
      </c>
      <c r="Q5831">
        <v>78</v>
      </c>
      <c r="R5831">
        <v>106</v>
      </c>
      <c r="S5831">
        <v>15</v>
      </c>
      <c r="T5831">
        <v>206</v>
      </c>
      <c r="U5831">
        <v>4</v>
      </c>
      <c r="V5831">
        <v>1</v>
      </c>
      <c r="W5831" s="26">
        <v>42.152151033357008</v>
      </c>
      <c r="X5831" s="26">
        <v>1766.0576919270575</v>
      </c>
      <c r="Y5831" s="26">
        <v>60.72915687582281</v>
      </c>
      <c r="Z5831" s="26">
        <v>16.354992408103158</v>
      </c>
      <c r="AA5831" s="26">
        <v>267.36062197189995</v>
      </c>
      <c r="AB5831" s="26">
        <v>578.51480353184206</v>
      </c>
      <c r="AC5831" s="26">
        <v>1744.9127969071519</v>
      </c>
      <c r="AD5831" s="26">
        <v>4.5764281734673053</v>
      </c>
      <c r="AE5831" s="26">
        <v>4480.6586428287019</v>
      </c>
    </row>
    <row r="5832" spans="1:31" x14ac:dyDescent="0.3">
      <c r="A5832">
        <v>2774946</v>
      </c>
      <c r="B5832">
        <v>1</v>
      </c>
      <c r="C5832" t="s">
        <v>80</v>
      </c>
      <c r="D5832" t="s">
        <v>88</v>
      </c>
      <c r="E5832" t="s">
        <v>146</v>
      </c>
      <c r="F5832" t="s">
        <v>16118</v>
      </c>
      <c r="G5832" t="s">
        <v>159</v>
      </c>
      <c r="H5832" t="s">
        <v>149</v>
      </c>
      <c r="I5832" t="s">
        <v>136</v>
      </c>
      <c r="J5832" t="s">
        <v>137</v>
      </c>
      <c r="K5832" t="s">
        <v>138</v>
      </c>
      <c r="L5832" t="s">
        <v>16119</v>
      </c>
      <c r="M5832" t="s">
        <v>16120</v>
      </c>
      <c r="N5832" s="26">
        <v>1.385555555</v>
      </c>
      <c r="O5832">
        <v>0</v>
      </c>
      <c r="P5832">
        <v>224</v>
      </c>
      <c r="Q5832">
        <v>0</v>
      </c>
      <c r="R5832">
        <v>0</v>
      </c>
      <c r="S5832">
        <v>0</v>
      </c>
      <c r="T5832">
        <v>26</v>
      </c>
      <c r="U5832">
        <v>2</v>
      </c>
      <c r="V5832">
        <v>0</v>
      </c>
      <c r="W5832" s="26">
        <v>0</v>
      </c>
      <c r="X5832" s="26">
        <v>110.14105918418522</v>
      </c>
      <c r="Y5832" s="26">
        <v>0</v>
      </c>
      <c r="Z5832" s="26">
        <v>0</v>
      </c>
      <c r="AA5832" s="26">
        <v>0</v>
      </c>
      <c r="AB5832" s="26">
        <v>66.749996040009279</v>
      </c>
      <c r="AC5832" s="26">
        <v>424.43524017264212</v>
      </c>
      <c r="AD5832" s="26">
        <v>0</v>
      </c>
      <c r="AE5832" s="26">
        <v>601.3262953968366</v>
      </c>
    </row>
    <row r="5833" spans="1:31" x14ac:dyDescent="0.3">
      <c r="A5833">
        <v>2774754</v>
      </c>
      <c r="B5833">
        <v>1</v>
      </c>
      <c r="C5833" t="s">
        <v>80</v>
      </c>
      <c r="D5833" t="s">
        <v>82</v>
      </c>
      <c r="E5833" t="s">
        <v>170</v>
      </c>
      <c r="F5833" t="s">
        <v>16121</v>
      </c>
      <c r="G5833" t="s">
        <v>1313</v>
      </c>
      <c r="H5833" t="s">
        <v>135</v>
      </c>
      <c r="I5833" t="s">
        <v>136</v>
      </c>
      <c r="J5833" t="s">
        <v>137</v>
      </c>
      <c r="K5833" t="s">
        <v>138</v>
      </c>
      <c r="L5833" t="s">
        <v>16122</v>
      </c>
      <c r="M5833" t="s">
        <v>16123</v>
      </c>
      <c r="N5833" s="26">
        <v>2.6475</v>
      </c>
      <c r="O5833">
        <v>0</v>
      </c>
      <c r="P5833">
        <v>28</v>
      </c>
      <c r="Q5833">
        <v>0</v>
      </c>
      <c r="R5833">
        <v>0</v>
      </c>
      <c r="S5833">
        <v>0</v>
      </c>
      <c r="T5833">
        <v>3</v>
      </c>
      <c r="U5833">
        <v>0</v>
      </c>
      <c r="V5833">
        <v>0</v>
      </c>
      <c r="W5833" s="26">
        <v>0</v>
      </c>
      <c r="X5833" s="26">
        <v>6.0899126130407044</v>
      </c>
      <c r="Y5833" s="26">
        <v>0</v>
      </c>
      <c r="Z5833" s="26">
        <v>0</v>
      </c>
      <c r="AA5833" s="26">
        <v>0</v>
      </c>
      <c r="AB5833" s="26">
        <v>0.35961904936126471</v>
      </c>
      <c r="AC5833" s="26">
        <v>0</v>
      </c>
      <c r="AD5833" s="26">
        <v>0</v>
      </c>
      <c r="AE5833" s="26">
        <v>6.4495316624019692</v>
      </c>
    </row>
    <row r="5834" spans="1:31" x14ac:dyDescent="0.3">
      <c r="A5834">
        <v>2775152</v>
      </c>
      <c r="B5834">
        <v>1</v>
      </c>
      <c r="C5834" t="s">
        <v>80</v>
      </c>
      <c r="D5834" t="s">
        <v>108</v>
      </c>
      <c r="E5834" t="s">
        <v>146</v>
      </c>
      <c r="F5834" t="s">
        <v>11003</v>
      </c>
      <c r="G5834" t="s">
        <v>159</v>
      </c>
      <c r="H5834" t="s">
        <v>149</v>
      </c>
      <c r="I5834" t="s">
        <v>136</v>
      </c>
      <c r="J5834" t="s">
        <v>137</v>
      </c>
      <c r="K5834" t="s">
        <v>138</v>
      </c>
      <c r="L5834" t="s">
        <v>16124</v>
      </c>
      <c r="M5834" t="s">
        <v>16125</v>
      </c>
      <c r="N5834" s="26">
        <v>1.9527777770000001</v>
      </c>
      <c r="O5834">
        <v>0</v>
      </c>
      <c r="P5834">
        <v>160</v>
      </c>
      <c r="Q5834">
        <v>0</v>
      </c>
      <c r="R5834">
        <v>17</v>
      </c>
      <c r="S5834">
        <v>0</v>
      </c>
      <c r="T5834">
        <v>20</v>
      </c>
      <c r="U5834">
        <v>0</v>
      </c>
      <c r="V5834">
        <v>0</v>
      </c>
      <c r="W5834" s="26">
        <v>0</v>
      </c>
      <c r="X5834" s="26">
        <v>60.787693092424782</v>
      </c>
      <c r="Y5834" s="26">
        <v>0</v>
      </c>
      <c r="Z5834" s="26">
        <v>7.6243517066292288</v>
      </c>
      <c r="AA5834" s="26">
        <v>0</v>
      </c>
      <c r="AB5834" s="26">
        <v>26.028351447681473</v>
      </c>
      <c r="AC5834" s="26">
        <v>0</v>
      </c>
      <c r="AD5834" s="26">
        <v>0</v>
      </c>
      <c r="AE5834" s="26">
        <v>94.440396246735489</v>
      </c>
    </row>
    <row r="5835" spans="1:31" x14ac:dyDescent="0.3">
      <c r="A5835">
        <v>2774800</v>
      </c>
      <c r="B5835">
        <v>1</v>
      </c>
      <c r="C5835" t="s">
        <v>81</v>
      </c>
      <c r="D5835" t="s">
        <v>128</v>
      </c>
      <c r="E5835" t="s">
        <v>152</v>
      </c>
      <c r="F5835" t="s">
        <v>16126</v>
      </c>
      <c r="G5835" t="s">
        <v>159</v>
      </c>
      <c r="H5835" t="s">
        <v>149</v>
      </c>
      <c r="I5835" t="s">
        <v>136</v>
      </c>
      <c r="J5835" t="s">
        <v>137</v>
      </c>
      <c r="K5835" t="s">
        <v>138</v>
      </c>
      <c r="L5835" t="s">
        <v>16127</v>
      </c>
      <c r="M5835" t="s">
        <v>16128</v>
      </c>
      <c r="N5835" s="26">
        <v>3.6133333329999999</v>
      </c>
      <c r="O5835">
        <v>0</v>
      </c>
      <c r="P5835">
        <v>0</v>
      </c>
      <c r="Q5835">
        <v>0</v>
      </c>
      <c r="R5835">
        <v>0</v>
      </c>
      <c r="S5835">
        <v>2</v>
      </c>
      <c r="T5835">
        <v>0</v>
      </c>
      <c r="U5835">
        <v>2</v>
      </c>
      <c r="V5835">
        <v>0</v>
      </c>
      <c r="W5835" s="26">
        <v>0</v>
      </c>
      <c r="X5835" s="26">
        <v>0</v>
      </c>
      <c r="Y5835" s="26">
        <v>0</v>
      </c>
      <c r="Z5835" s="26">
        <v>0</v>
      </c>
      <c r="AA5835" s="26">
        <v>50.441301192380699</v>
      </c>
      <c r="AB5835" s="26">
        <v>0</v>
      </c>
      <c r="AC5835" s="26">
        <v>468.3032193012744</v>
      </c>
      <c r="AD5835" s="26">
        <v>0</v>
      </c>
      <c r="AE5835" s="26">
        <v>518.74452049365505</v>
      </c>
    </row>
    <row r="5836" spans="1:31" x14ac:dyDescent="0.3">
      <c r="A5836">
        <v>2775464</v>
      </c>
      <c r="B5836">
        <v>1</v>
      </c>
      <c r="C5836" t="s">
        <v>80</v>
      </c>
      <c r="D5836" t="s">
        <v>107</v>
      </c>
      <c r="E5836" t="s">
        <v>166</v>
      </c>
      <c r="F5836" t="s">
        <v>16129</v>
      </c>
      <c r="G5836" t="s">
        <v>204</v>
      </c>
      <c r="H5836" t="s">
        <v>135</v>
      </c>
      <c r="I5836" t="s">
        <v>136</v>
      </c>
      <c r="J5836" t="s">
        <v>137</v>
      </c>
      <c r="K5836" t="s">
        <v>138</v>
      </c>
      <c r="L5836" t="s">
        <v>16130</v>
      </c>
      <c r="M5836" t="s">
        <v>16131</v>
      </c>
      <c r="N5836" s="26">
        <v>1.5649999999999999</v>
      </c>
      <c r="O5836">
        <v>0</v>
      </c>
      <c r="P5836">
        <v>179</v>
      </c>
      <c r="Q5836">
        <v>0</v>
      </c>
      <c r="R5836">
        <v>0</v>
      </c>
      <c r="S5836">
        <v>0</v>
      </c>
      <c r="T5836">
        <v>3</v>
      </c>
      <c r="U5836">
        <v>0</v>
      </c>
      <c r="V5836">
        <v>0</v>
      </c>
      <c r="W5836" s="26">
        <v>0</v>
      </c>
      <c r="X5836" s="26">
        <v>34.291676384424662</v>
      </c>
      <c r="Y5836" s="26">
        <v>0</v>
      </c>
      <c r="Z5836" s="26">
        <v>0</v>
      </c>
      <c r="AA5836" s="26">
        <v>0</v>
      </c>
      <c r="AB5836" s="26">
        <v>3.4939841936566669</v>
      </c>
      <c r="AC5836" s="26">
        <v>0</v>
      </c>
      <c r="AD5836" s="26">
        <v>0</v>
      </c>
      <c r="AE5836" s="26">
        <v>37.785660578081327</v>
      </c>
    </row>
    <row r="5837" spans="1:31" x14ac:dyDescent="0.3">
      <c r="A5837">
        <v>2775009</v>
      </c>
      <c r="B5837">
        <v>1</v>
      </c>
      <c r="C5837" t="s">
        <v>80</v>
      </c>
      <c r="D5837" t="s">
        <v>100</v>
      </c>
      <c r="E5837" t="s">
        <v>152</v>
      </c>
      <c r="F5837" t="s">
        <v>16132</v>
      </c>
      <c r="G5837" t="s">
        <v>326</v>
      </c>
      <c r="H5837" t="s">
        <v>149</v>
      </c>
      <c r="I5837" t="s">
        <v>136</v>
      </c>
      <c r="J5837" t="s">
        <v>137</v>
      </c>
      <c r="K5837" t="s">
        <v>138</v>
      </c>
      <c r="L5837" t="s">
        <v>16133</v>
      </c>
      <c r="M5837" t="s">
        <v>16134</v>
      </c>
      <c r="N5837" s="26">
        <v>0.14749999999999999</v>
      </c>
      <c r="O5837">
        <v>0</v>
      </c>
      <c r="P5837">
        <v>724</v>
      </c>
      <c r="Q5837">
        <v>0</v>
      </c>
      <c r="R5837">
        <v>118</v>
      </c>
      <c r="S5837">
        <v>5</v>
      </c>
      <c r="T5837">
        <v>139</v>
      </c>
      <c r="U5837">
        <v>0</v>
      </c>
      <c r="V5837">
        <v>1</v>
      </c>
      <c r="W5837" s="26">
        <v>0</v>
      </c>
      <c r="X5837" s="26">
        <v>24.708282214788799</v>
      </c>
      <c r="Y5837" s="26">
        <v>0</v>
      </c>
      <c r="Z5837" s="26">
        <v>2.3428676883054149</v>
      </c>
      <c r="AA5837" s="26">
        <v>48.826725783723298</v>
      </c>
      <c r="AB5837" s="26">
        <v>15.402122827490732</v>
      </c>
      <c r="AC5837" s="26">
        <v>0</v>
      </c>
      <c r="AD5837" s="26">
        <v>0</v>
      </c>
      <c r="AE5837" s="26">
        <v>91.279998514308232</v>
      </c>
    </row>
    <row r="5838" spans="1:31" x14ac:dyDescent="0.3">
      <c r="A5838">
        <v>2775109</v>
      </c>
      <c r="B5838">
        <v>1</v>
      </c>
      <c r="C5838" t="s">
        <v>80</v>
      </c>
      <c r="D5838" t="s">
        <v>101</v>
      </c>
      <c r="E5838" t="s">
        <v>170</v>
      </c>
      <c r="F5838" t="s">
        <v>16135</v>
      </c>
      <c r="G5838" t="s">
        <v>287</v>
      </c>
      <c r="H5838" t="s">
        <v>135</v>
      </c>
      <c r="I5838" t="s">
        <v>136</v>
      </c>
      <c r="J5838" t="s">
        <v>3</v>
      </c>
      <c r="K5838" t="s">
        <v>138</v>
      </c>
      <c r="L5838" t="s">
        <v>16136</v>
      </c>
      <c r="M5838" t="s">
        <v>15696</v>
      </c>
      <c r="N5838" s="26">
        <v>6.1338888880000004</v>
      </c>
      <c r="O5838">
        <v>0</v>
      </c>
      <c r="P5838">
        <v>10</v>
      </c>
      <c r="Q5838">
        <v>0</v>
      </c>
      <c r="R5838">
        <v>0</v>
      </c>
      <c r="S5838">
        <v>0</v>
      </c>
      <c r="T5838">
        <v>8</v>
      </c>
      <c r="U5838">
        <v>0</v>
      </c>
      <c r="V5838">
        <v>0</v>
      </c>
      <c r="W5838" s="26">
        <v>0</v>
      </c>
      <c r="X5838" s="26">
        <v>35.789548755927797</v>
      </c>
      <c r="Y5838" s="26">
        <v>0</v>
      </c>
      <c r="Z5838" s="26">
        <v>0</v>
      </c>
      <c r="AA5838" s="26">
        <v>0</v>
      </c>
      <c r="AB5838" s="26">
        <v>71.752461717222573</v>
      </c>
      <c r="AC5838" s="26">
        <v>0</v>
      </c>
      <c r="AD5838" s="26">
        <v>0</v>
      </c>
      <c r="AE5838" s="26">
        <v>107.54201047315037</v>
      </c>
    </row>
    <row r="5839" spans="1:31" x14ac:dyDescent="0.3">
      <c r="A5839">
        <v>2775484</v>
      </c>
      <c r="B5839">
        <v>1</v>
      </c>
      <c r="C5839" t="s">
        <v>80</v>
      </c>
      <c r="D5839" t="s">
        <v>83</v>
      </c>
      <c r="E5839" t="s">
        <v>132</v>
      </c>
      <c r="F5839" t="s">
        <v>13758</v>
      </c>
      <c r="G5839" t="s">
        <v>197</v>
      </c>
      <c r="H5839" t="s">
        <v>135</v>
      </c>
      <c r="I5839" t="s">
        <v>136</v>
      </c>
      <c r="J5839" t="s">
        <v>137</v>
      </c>
      <c r="K5839" t="s">
        <v>138</v>
      </c>
      <c r="L5839" t="s">
        <v>16137</v>
      </c>
      <c r="M5839" t="s">
        <v>16138</v>
      </c>
      <c r="N5839" s="26">
        <v>4.562777777</v>
      </c>
      <c r="O5839">
        <v>0</v>
      </c>
      <c r="P5839">
        <v>7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 s="26">
        <v>0</v>
      </c>
      <c r="X5839" s="26">
        <v>7.5818176623756823</v>
      </c>
      <c r="Y5839" s="26">
        <v>0</v>
      </c>
      <c r="Z5839" s="26">
        <v>0</v>
      </c>
      <c r="AA5839" s="26">
        <v>0</v>
      </c>
      <c r="AB5839" s="26">
        <v>0</v>
      </c>
      <c r="AC5839" s="26">
        <v>0</v>
      </c>
      <c r="AD5839" s="26">
        <v>0</v>
      </c>
      <c r="AE5839" s="26">
        <v>7.5818176623756823</v>
      </c>
    </row>
    <row r="5840" spans="1:31" x14ac:dyDescent="0.3">
      <c r="A5840">
        <v>2775172</v>
      </c>
      <c r="B5840">
        <v>1</v>
      </c>
      <c r="C5840" t="s">
        <v>81</v>
      </c>
      <c r="D5840" t="s">
        <v>113</v>
      </c>
      <c r="E5840" t="s">
        <v>132</v>
      </c>
      <c r="F5840" t="s">
        <v>16139</v>
      </c>
      <c r="G5840" t="s">
        <v>197</v>
      </c>
      <c r="H5840" t="s">
        <v>135</v>
      </c>
      <c r="I5840" t="s">
        <v>136</v>
      </c>
      <c r="J5840" t="s">
        <v>137</v>
      </c>
      <c r="K5840" t="s">
        <v>138</v>
      </c>
      <c r="L5840" t="s">
        <v>16140</v>
      </c>
      <c r="M5840" t="s">
        <v>16141</v>
      </c>
      <c r="N5840" s="26">
        <v>1.4869444439999999</v>
      </c>
      <c r="O5840">
        <v>0</v>
      </c>
      <c r="P5840">
        <v>1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 s="26">
        <v>0</v>
      </c>
      <c r="X5840" s="26">
        <v>0</v>
      </c>
      <c r="Y5840" s="26">
        <v>0</v>
      </c>
      <c r="Z5840" s="26">
        <v>0</v>
      </c>
      <c r="AA5840" s="26">
        <v>0</v>
      </c>
      <c r="AB5840" s="26">
        <v>0</v>
      </c>
      <c r="AC5840" s="26">
        <v>0</v>
      </c>
      <c r="AD5840" s="26">
        <v>0</v>
      </c>
      <c r="AE5840" s="26">
        <v>0</v>
      </c>
    </row>
    <row r="5841" spans="1:31" x14ac:dyDescent="0.3">
      <c r="A5841">
        <v>2774880</v>
      </c>
      <c r="B5841">
        <v>1</v>
      </c>
      <c r="C5841" t="s">
        <v>81</v>
      </c>
      <c r="D5841" t="s">
        <v>123</v>
      </c>
      <c r="E5841" t="s">
        <v>170</v>
      </c>
      <c r="F5841" t="s">
        <v>16142</v>
      </c>
      <c r="G5841" t="s">
        <v>204</v>
      </c>
      <c r="H5841" t="s">
        <v>135</v>
      </c>
      <c r="I5841" t="s">
        <v>136</v>
      </c>
      <c r="J5841" t="s">
        <v>137</v>
      </c>
      <c r="K5841" t="s">
        <v>138</v>
      </c>
      <c r="L5841" t="s">
        <v>16143</v>
      </c>
      <c r="M5841" t="s">
        <v>16144</v>
      </c>
      <c r="N5841" s="26">
        <v>1.82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50</v>
      </c>
      <c r="U5841">
        <v>0</v>
      </c>
      <c r="V5841">
        <v>1</v>
      </c>
      <c r="W5841" s="26">
        <v>0</v>
      </c>
      <c r="X5841" s="26">
        <v>0</v>
      </c>
      <c r="Y5841" s="26">
        <v>0</v>
      </c>
      <c r="Z5841" s="26">
        <v>0</v>
      </c>
      <c r="AA5841" s="26">
        <v>0</v>
      </c>
      <c r="AB5841" s="26">
        <v>120.46365363292337</v>
      </c>
      <c r="AC5841" s="26">
        <v>0</v>
      </c>
      <c r="AD5841" s="26">
        <v>23.768500206411602</v>
      </c>
      <c r="AE5841" s="26">
        <v>144.23215383933496</v>
      </c>
    </row>
    <row r="5842" spans="1:31" x14ac:dyDescent="0.3">
      <c r="A5842">
        <v>2775404</v>
      </c>
      <c r="B5842">
        <v>1</v>
      </c>
      <c r="C5842" t="s">
        <v>80</v>
      </c>
      <c r="D5842" t="s">
        <v>84</v>
      </c>
      <c r="E5842" t="s">
        <v>132</v>
      </c>
      <c r="F5842" t="s">
        <v>16145</v>
      </c>
      <c r="G5842" t="s">
        <v>197</v>
      </c>
      <c r="H5842" t="s">
        <v>135</v>
      </c>
      <c r="I5842" t="s">
        <v>136</v>
      </c>
      <c r="J5842" t="s">
        <v>137</v>
      </c>
      <c r="K5842" t="s">
        <v>138</v>
      </c>
      <c r="L5842" t="s">
        <v>16146</v>
      </c>
      <c r="M5842" t="s">
        <v>16147</v>
      </c>
      <c r="N5842" s="26">
        <v>7.3713888880000003</v>
      </c>
      <c r="O5842">
        <v>0</v>
      </c>
      <c r="P5842">
        <v>5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 s="26">
        <v>0</v>
      </c>
      <c r="X5842" s="26">
        <v>6.3635829969186259</v>
      </c>
      <c r="Y5842" s="26">
        <v>0</v>
      </c>
      <c r="Z5842" s="26">
        <v>0</v>
      </c>
      <c r="AA5842" s="26">
        <v>0</v>
      </c>
      <c r="AB5842" s="26">
        <v>0</v>
      </c>
      <c r="AC5842" s="26">
        <v>0</v>
      </c>
      <c r="AD5842" s="26">
        <v>0</v>
      </c>
      <c r="AE5842" s="26">
        <v>6.3635829969186259</v>
      </c>
    </row>
    <row r="5843" spans="1:31" x14ac:dyDescent="0.3">
      <c r="A5843">
        <v>2774914</v>
      </c>
      <c r="B5843">
        <v>2</v>
      </c>
      <c r="C5843" t="s">
        <v>81</v>
      </c>
      <c r="D5843" t="s">
        <v>127</v>
      </c>
      <c r="E5843" t="s">
        <v>152</v>
      </c>
      <c r="F5843" t="s">
        <v>11994</v>
      </c>
      <c r="G5843" t="s">
        <v>148</v>
      </c>
      <c r="H5843" t="s">
        <v>149</v>
      </c>
      <c r="I5843" t="s">
        <v>136</v>
      </c>
      <c r="J5843" t="s">
        <v>137</v>
      </c>
      <c r="K5843" t="s">
        <v>138</v>
      </c>
      <c r="L5843" t="s">
        <v>16082</v>
      </c>
      <c r="M5843" t="s">
        <v>16148</v>
      </c>
      <c r="N5843" s="26">
        <v>1.9169444440000001</v>
      </c>
      <c r="O5843">
        <v>3</v>
      </c>
      <c r="P5843">
        <v>4</v>
      </c>
      <c r="Q5843">
        <v>46</v>
      </c>
      <c r="R5843">
        <v>21</v>
      </c>
      <c r="S5843">
        <v>2</v>
      </c>
      <c r="T5843">
        <v>2</v>
      </c>
      <c r="U5843">
        <v>0</v>
      </c>
      <c r="V5843">
        <v>0</v>
      </c>
      <c r="W5843" s="26">
        <v>0</v>
      </c>
      <c r="X5843" s="26">
        <v>0</v>
      </c>
      <c r="Y5843" s="26">
        <v>2.1828728313599997</v>
      </c>
      <c r="Z5843" s="26">
        <v>42.188919985406613</v>
      </c>
      <c r="AA5843" s="26">
        <v>0</v>
      </c>
      <c r="AB5843" s="26">
        <v>0</v>
      </c>
      <c r="AC5843" s="26">
        <v>0</v>
      </c>
      <c r="AD5843" s="26">
        <v>0</v>
      </c>
      <c r="AE5843" s="26">
        <v>44.371792816766614</v>
      </c>
    </row>
    <row r="5844" spans="1:31" x14ac:dyDescent="0.3">
      <c r="A5844">
        <v>2775381</v>
      </c>
      <c r="B5844">
        <v>1</v>
      </c>
      <c r="C5844" t="s">
        <v>80</v>
      </c>
      <c r="D5844" t="s">
        <v>106</v>
      </c>
      <c r="E5844" t="s">
        <v>141</v>
      </c>
      <c r="F5844" t="s">
        <v>16149</v>
      </c>
      <c r="G5844" t="s">
        <v>344</v>
      </c>
      <c r="H5844" t="s">
        <v>135</v>
      </c>
      <c r="I5844" t="s">
        <v>136</v>
      </c>
      <c r="J5844" t="s">
        <v>137</v>
      </c>
      <c r="K5844" t="s">
        <v>138</v>
      </c>
      <c r="L5844" t="s">
        <v>16150</v>
      </c>
      <c r="M5844" t="s">
        <v>16151</v>
      </c>
      <c r="N5844" s="26">
        <v>1.058888888</v>
      </c>
      <c r="O5844">
        <v>0</v>
      </c>
      <c r="P5844">
        <v>0</v>
      </c>
      <c r="Q5844">
        <v>0</v>
      </c>
      <c r="R5844">
        <v>8</v>
      </c>
      <c r="S5844">
        <v>0</v>
      </c>
      <c r="T5844">
        <v>4</v>
      </c>
      <c r="U5844">
        <v>0</v>
      </c>
      <c r="V5844">
        <v>0</v>
      </c>
      <c r="W5844" s="26">
        <v>0</v>
      </c>
      <c r="X5844" s="26">
        <v>0</v>
      </c>
      <c r="Y5844" s="26">
        <v>0</v>
      </c>
      <c r="Z5844" s="26">
        <v>0</v>
      </c>
      <c r="AA5844" s="26">
        <v>0</v>
      </c>
      <c r="AB5844" s="26">
        <v>1.4136143899505558</v>
      </c>
      <c r="AC5844" s="26">
        <v>0</v>
      </c>
      <c r="AD5844" s="26">
        <v>0</v>
      </c>
      <c r="AE5844" s="26">
        <v>1.4136143899505558</v>
      </c>
    </row>
    <row r="5845" spans="1:31" x14ac:dyDescent="0.3">
      <c r="A5845">
        <v>2775212</v>
      </c>
      <c r="B5845">
        <v>1</v>
      </c>
      <c r="C5845" t="s">
        <v>81</v>
      </c>
      <c r="D5845" t="s">
        <v>128</v>
      </c>
      <c r="E5845" t="s">
        <v>132</v>
      </c>
      <c r="F5845" t="s">
        <v>12747</v>
      </c>
      <c r="G5845" t="s">
        <v>134</v>
      </c>
      <c r="H5845" t="s">
        <v>135</v>
      </c>
      <c r="I5845" t="s">
        <v>136</v>
      </c>
      <c r="J5845" t="s">
        <v>137</v>
      </c>
      <c r="K5845" t="s">
        <v>138</v>
      </c>
      <c r="L5845" t="s">
        <v>16152</v>
      </c>
      <c r="M5845" t="s">
        <v>16153</v>
      </c>
      <c r="N5845" s="26">
        <v>1.6641666660000001</v>
      </c>
      <c r="O5845">
        <v>0</v>
      </c>
      <c r="P5845">
        <v>9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 s="26">
        <v>0</v>
      </c>
      <c r="X5845" s="26">
        <v>2.3171457800172992</v>
      </c>
      <c r="Y5845" s="26">
        <v>0</v>
      </c>
      <c r="Z5845" s="26">
        <v>0</v>
      </c>
      <c r="AA5845" s="26">
        <v>0</v>
      </c>
      <c r="AB5845" s="26">
        <v>0</v>
      </c>
      <c r="AC5845" s="26">
        <v>0</v>
      </c>
      <c r="AD5845" s="26">
        <v>0</v>
      </c>
      <c r="AE5845" s="26">
        <v>2.3171457800172992</v>
      </c>
    </row>
    <row r="5846" spans="1:31" x14ac:dyDescent="0.3">
      <c r="A5846">
        <v>2775504</v>
      </c>
      <c r="B5846">
        <v>1</v>
      </c>
      <c r="C5846" t="s">
        <v>80</v>
      </c>
      <c r="D5846" t="s">
        <v>105</v>
      </c>
      <c r="E5846" t="s">
        <v>132</v>
      </c>
      <c r="F5846" t="s">
        <v>16154</v>
      </c>
      <c r="G5846" t="s">
        <v>307</v>
      </c>
      <c r="H5846" t="s">
        <v>135</v>
      </c>
      <c r="I5846" t="s">
        <v>136</v>
      </c>
      <c r="J5846" t="s">
        <v>137</v>
      </c>
      <c r="K5846" t="s">
        <v>138</v>
      </c>
      <c r="L5846" t="s">
        <v>16155</v>
      </c>
      <c r="M5846" t="s">
        <v>16156</v>
      </c>
      <c r="N5846" s="26">
        <v>2.6302777769999999</v>
      </c>
      <c r="O5846">
        <v>0</v>
      </c>
      <c r="P5846">
        <v>23</v>
      </c>
      <c r="Q5846">
        <v>0</v>
      </c>
      <c r="R5846">
        <v>0</v>
      </c>
      <c r="S5846">
        <v>0</v>
      </c>
      <c r="T5846">
        <v>2</v>
      </c>
      <c r="U5846">
        <v>0</v>
      </c>
      <c r="V5846">
        <v>0</v>
      </c>
      <c r="W5846" s="26">
        <v>0</v>
      </c>
      <c r="X5846" s="26">
        <v>17.415645500676174</v>
      </c>
      <c r="Y5846" s="26">
        <v>0</v>
      </c>
      <c r="Z5846" s="26">
        <v>0</v>
      </c>
      <c r="AA5846" s="26">
        <v>0</v>
      </c>
      <c r="AB5846" s="26">
        <v>23.234582381452942</v>
      </c>
      <c r="AC5846" s="26">
        <v>0</v>
      </c>
      <c r="AD5846" s="26">
        <v>0</v>
      </c>
      <c r="AE5846" s="26">
        <v>40.650227882129116</v>
      </c>
    </row>
    <row r="5847" spans="1:31" x14ac:dyDescent="0.3">
      <c r="A5847">
        <v>2775195</v>
      </c>
      <c r="B5847">
        <v>1</v>
      </c>
      <c r="C5847" t="s">
        <v>81</v>
      </c>
      <c r="D5847" t="s">
        <v>115</v>
      </c>
      <c r="E5847" t="s">
        <v>141</v>
      </c>
      <c r="F5847" t="s">
        <v>16157</v>
      </c>
      <c r="G5847" t="s">
        <v>143</v>
      </c>
      <c r="H5847" t="s">
        <v>135</v>
      </c>
      <c r="I5847" t="s">
        <v>136</v>
      </c>
      <c r="J5847" t="s">
        <v>137</v>
      </c>
      <c r="K5847" t="s">
        <v>138</v>
      </c>
      <c r="L5847" t="s">
        <v>16158</v>
      </c>
      <c r="M5847" t="s">
        <v>16159</v>
      </c>
      <c r="N5847" s="26">
        <v>0.63027777699999998</v>
      </c>
      <c r="O5847">
        <v>0</v>
      </c>
      <c r="P5847">
        <v>55</v>
      </c>
      <c r="Q5847">
        <v>0</v>
      </c>
      <c r="R5847">
        <v>2</v>
      </c>
      <c r="S5847">
        <v>0</v>
      </c>
      <c r="T5847">
        <v>1</v>
      </c>
      <c r="U5847">
        <v>0</v>
      </c>
      <c r="V5847">
        <v>0</v>
      </c>
      <c r="W5847" s="26">
        <v>0</v>
      </c>
      <c r="X5847" s="26">
        <v>2.6938961249146494</v>
      </c>
      <c r="Y5847" s="26">
        <v>0</v>
      </c>
      <c r="Z5847" s="26">
        <v>0.38902653570222057</v>
      </c>
      <c r="AA5847" s="26">
        <v>0</v>
      </c>
      <c r="AB5847" s="26">
        <v>0</v>
      </c>
      <c r="AC5847" s="26">
        <v>0</v>
      </c>
      <c r="AD5847" s="26">
        <v>0</v>
      </c>
      <c r="AE5847" s="26">
        <v>3.08292266061687</v>
      </c>
    </row>
    <row r="5848" spans="1:31" x14ac:dyDescent="0.3">
      <c r="A5848">
        <v>2774863</v>
      </c>
      <c r="B5848">
        <v>1</v>
      </c>
      <c r="C5848" t="s">
        <v>80</v>
      </c>
      <c r="D5848" t="s">
        <v>95</v>
      </c>
      <c r="E5848" t="s">
        <v>132</v>
      </c>
      <c r="F5848" t="s">
        <v>16160</v>
      </c>
      <c r="G5848" t="s">
        <v>134</v>
      </c>
      <c r="H5848" t="s">
        <v>135</v>
      </c>
      <c r="I5848" t="s">
        <v>136</v>
      </c>
      <c r="J5848" t="s">
        <v>137</v>
      </c>
      <c r="K5848" t="s">
        <v>138</v>
      </c>
      <c r="L5848" t="s">
        <v>16161</v>
      </c>
      <c r="M5848" t="s">
        <v>16162</v>
      </c>
      <c r="N5848" s="26">
        <v>2.150555555</v>
      </c>
      <c r="O5848">
        <v>0</v>
      </c>
      <c r="P5848">
        <v>3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 s="26">
        <v>0</v>
      </c>
      <c r="X5848" s="26">
        <v>0.79265201229818016</v>
      </c>
      <c r="Y5848" s="26">
        <v>0</v>
      </c>
      <c r="Z5848" s="26">
        <v>0</v>
      </c>
      <c r="AA5848" s="26">
        <v>0</v>
      </c>
      <c r="AB5848" s="26">
        <v>0</v>
      </c>
      <c r="AC5848" s="26">
        <v>0</v>
      </c>
      <c r="AD5848" s="26">
        <v>0</v>
      </c>
      <c r="AE5848" s="26">
        <v>0.79265201229818016</v>
      </c>
    </row>
    <row r="5849" spans="1:31" x14ac:dyDescent="0.3">
      <c r="A5849">
        <v>2775341</v>
      </c>
      <c r="B5849">
        <v>1</v>
      </c>
      <c r="C5849" t="s">
        <v>81</v>
      </c>
      <c r="D5849" t="s">
        <v>127</v>
      </c>
      <c r="E5849" t="s">
        <v>152</v>
      </c>
      <c r="F5849" t="s">
        <v>4373</v>
      </c>
      <c r="G5849" t="s">
        <v>159</v>
      </c>
      <c r="H5849" t="s">
        <v>149</v>
      </c>
      <c r="I5849" t="s">
        <v>136</v>
      </c>
      <c r="J5849" t="s">
        <v>137</v>
      </c>
      <c r="K5849" t="s">
        <v>138</v>
      </c>
      <c r="L5849" t="s">
        <v>16163</v>
      </c>
      <c r="M5849" t="s">
        <v>16164</v>
      </c>
      <c r="N5849" s="26">
        <v>5.0469444440000002</v>
      </c>
      <c r="O5849">
        <v>6</v>
      </c>
      <c r="P5849">
        <v>12</v>
      </c>
      <c r="Q5849">
        <v>191</v>
      </c>
      <c r="R5849">
        <v>121</v>
      </c>
      <c r="S5849">
        <v>15</v>
      </c>
      <c r="T5849">
        <v>8</v>
      </c>
      <c r="U5849">
        <v>0</v>
      </c>
      <c r="V5849">
        <v>0</v>
      </c>
      <c r="W5849" s="26">
        <v>18.145377518008875</v>
      </c>
      <c r="X5849" s="26">
        <v>0</v>
      </c>
      <c r="Y5849" s="26">
        <v>175.76555098875377</v>
      </c>
      <c r="Z5849" s="26">
        <v>47.667009352530464</v>
      </c>
      <c r="AA5849" s="26">
        <v>273.83342232513945</v>
      </c>
      <c r="AB5849" s="26">
        <v>4.0479208590476654</v>
      </c>
      <c r="AC5849" s="26">
        <v>0</v>
      </c>
      <c r="AD5849" s="26">
        <v>0</v>
      </c>
      <c r="AE5849" s="26">
        <v>519.45928104348025</v>
      </c>
    </row>
    <row r="5850" spans="1:31" x14ac:dyDescent="0.3">
      <c r="A5850">
        <v>2775295</v>
      </c>
      <c r="B5850">
        <v>1</v>
      </c>
      <c r="C5850" t="s">
        <v>81</v>
      </c>
      <c r="D5850" t="s">
        <v>113</v>
      </c>
      <c r="E5850" t="s">
        <v>170</v>
      </c>
      <c r="F5850" t="s">
        <v>15373</v>
      </c>
      <c r="G5850" t="s">
        <v>204</v>
      </c>
      <c r="H5850" t="s">
        <v>135</v>
      </c>
      <c r="I5850" t="s">
        <v>136</v>
      </c>
      <c r="J5850" t="s">
        <v>137</v>
      </c>
      <c r="K5850" t="s">
        <v>138</v>
      </c>
      <c r="L5850" t="s">
        <v>16165</v>
      </c>
      <c r="M5850" t="s">
        <v>16166</v>
      </c>
      <c r="N5850" s="26">
        <v>4.0705555550000003</v>
      </c>
      <c r="O5850">
        <v>0</v>
      </c>
      <c r="P5850">
        <v>13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 s="26">
        <v>0</v>
      </c>
      <c r="X5850" s="26">
        <v>0</v>
      </c>
      <c r="Y5850" s="26">
        <v>0</v>
      </c>
      <c r="Z5850" s="26">
        <v>0</v>
      </c>
      <c r="AA5850" s="26">
        <v>0</v>
      </c>
      <c r="AB5850" s="26">
        <v>0</v>
      </c>
      <c r="AC5850" s="26">
        <v>0</v>
      </c>
      <c r="AD5850" s="26">
        <v>0</v>
      </c>
      <c r="AE5850" s="26">
        <v>0</v>
      </c>
    </row>
    <row r="5851" spans="1:31" x14ac:dyDescent="0.3">
      <c r="A5851">
        <v>2775298</v>
      </c>
      <c r="B5851">
        <v>1</v>
      </c>
      <c r="C5851" t="s">
        <v>81</v>
      </c>
      <c r="D5851" t="s">
        <v>119</v>
      </c>
      <c r="E5851" t="s">
        <v>132</v>
      </c>
      <c r="F5851" t="s">
        <v>16167</v>
      </c>
      <c r="G5851" t="s">
        <v>197</v>
      </c>
      <c r="H5851" t="s">
        <v>135</v>
      </c>
      <c r="I5851" t="s">
        <v>136</v>
      </c>
      <c r="J5851" t="s">
        <v>137</v>
      </c>
      <c r="K5851" t="s">
        <v>138</v>
      </c>
      <c r="L5851" t="s">
        <v>16168</v>
      </c>
      <c r="M5851" t="s">
        <v>16169</v>
      </c>
      <c r="N5851" s="26">
        <v>1.710555555</v>
      </c>
      <c r="O5851">
        <v>0</v>
      </c>
      <c r="P5851">
        <v>1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 s="26">
        <v>0</v>
      </c>
      <c r="X5851" s="26">
        <v>0.2022216398134738</v>
      </c>
      <c r="Y5851" s="26">
        <v>0</v>
      </c>
      <c r="Z5851" s="26">
        <v>0</v>
      </c>
      <c r="AA5851" s="26">
        <v>0</v>
      </c>
      <c r="AB5851" s="26">
        <v>0</v>
      </c>
      <c r="AC5851" s="26">
        <v>0</v>
      </c>
      <c r="AD5851" s="26">
        <v>0</v>
      </c>
      <c r="AE5851" s="26">
        <v>0.2022216398134738</v>
      </c>
    </row>
    <row r="5852" spans="1:31" x14ac:dyDescent="0.3">
      <c r="A5852">
        <v>2774903</v>
      </c>
      <c r="B5852">
        <v>1</v>
      </c>
      <c r="C5852" t="s">
        <v>81</v>
      </c>
      <c r="D5852" t="s">
        <v>123</v>
      </c>
      <c r="E5852" t="s">
        <v>152</v>
      </c>
      <c r="F5852" t="s">
        <v>14913</v>
      </c>
      <c r="G5852" t="s">
        <v>186</v>
      </c>
      <c r="H5852" t="s">
        <v>149</v>
      </c>
      <c r="I5852" t="s">
        <v>136</v>
      </c>
      <c r="J5852" t="s">
        <v>137</v>
      </c>
      <c r="K5852" t="s">
        <v>187</v>
      </c>
      <c r="L5852" t="s">
        <v>16170</v>
      </c>
      <c r="M5852" t="s">
        <v>12654</v>
      </c>
      <c r="N5852" s="26">
        <v>6.784444444</v>
      </c>
      <c r="O5852">
        <v>0</v>
      </c>
      <c r="P5852">
        <v>335</v>
      </c>
      <c r="Q5852">
        <v>1</v>
      </c>
      <c r="R5852">
        <v>15</v>
      </c>
      <c r="S5852">
        <v>2</v>
      </c>
      <c r="T5852">
        <v>20</v>
      </c>
      <c r="U5852">
        <v>1</v>
      </c>
      <c r="V5852">
        <v>0</v>
      </c>
      <c r="W5852" s="26">
        <v>0</v>
      </c>
      <c r="X5852" s="26">
        <v>335.10241804670886</v>
      </c>
      <c r="Y5852" s="26">
        <v>0</v>
      </c>
      <c r="Z5852" s="26">
        <v>12.087663526455032</v>
      </c>
      <c r="AA5852" s="26">
        <v>13.490802258459231</v>
      </c>
      <c r="AB5852" s="26">
        <v>36.001092500774334</v>
      </c>
      <c r="AC5852" s="26">
        <v>8544.0472670203653</v>
      </c>
      <c r="AD5852" s="26">
        <v>0</v>
      </c>
      <c r="AE5852" s="26">
        <v>8940.7292433527618</v>
      </c>
    </row>
    <row r="5853" spans="1:31" x14ac:dyDescent="0.3">
      <c r="A5853">
        <v>2775286</v>
      </c>
      <c r="B5853">
        <v>2</v>
      </c>
      <c r="C5853" t="s">
        <v>80</v>
      </c>
      <c r="D5853" t="s">
        <v>105</v>
      </c>
      <c r="E5853" t="s">
        <v>141</v>
      </c>
      <c r="F5853" t="s">
        <v>15683</v>
      </c>
      <c r="G5853" t="s">
        <v>2710</v>
      </c>
      <c r="H5853" t="s">
        <v>135</v>
      </c>
      <c r="I5853" t="s">
        <v>136</v>
      </c>
      <c r="J5853" t="s">
        <v>137</v>
      </c>
      <c r="K5853" t="s">
        <v>138</v>
      </c>
      <c r="L5853" t="s">
        <v>15994</v>
      </c>
      <c r="M5853" t="s">
        <v>16171</v>
      </c>
      <c r="N5853" s="26">
        <v>1.375</v>
      </c>
      <c r="O5853">
        <v>0</v>
      </c>
      <c r="P5853">
        <v>189</v>
      </c>
      <c r="Q5853">
        <v>0</v>
      </c>
      <c r="R5853">
        <v>50</v>
      </c>
      <c r="S5853">
        <v>0</v>
      </c>
      <c r="T5853">
        <v>15</v>
      </c>
      <c r="U5853">
        <v>0</v>
      </c>
      <c r="V5853">
        <v>0</v>
      </c>
      <c r="W5853" s="26">
        <v>0</v>
      </c>
      <c r="X5853" s="26">
        <v>76.219623983415119</v>
      </c>
      <c r="Y5853" s="26">
        <v>0</v>
      </c>
      <c r="Z5853" s="26">
        <v>10.653579035228621</v>
      </c>
      <c r="AA5853" s="26">
        <v>0</v>
      </c>
      <c r="AB5853" s="26">
        <v>4.4698299278932145</v>
      </c>
      <c r="AC5853" s="26">
        <v>0</v>
      </c>
      <c r="AD5853" s="26">
        <v>0</v>
      </c>
      <c r="AE5853" s="26">
        <v>91.343032946536951</v>
      </c>
    </row>
    <row r="5854" spans="1:31" x14ac:dyDescent="0.3">
      <c r="A5854">
        <v>2774797</v>
      </c>
      <c r="B5854">
        <v>1</v>
      </c>
      <c r="C5854" t="s">
        <v>80</v>
      </c>
      <c r="D5854" t="s">
        <v>99</v>
      </c>
      <c r="E5854" t="s">
        <v>152</v>
      </c>
      <c r="F5854" t="s">
        <v>9653</v>
      </c>
      <c r="G5854" t="s">
        <v>159</v>
      </c>
      <c r="H5854" t="s">
        <v>149</v>
      </c>
      <c r="I5854" t="s">
        <v>136</v>
      </c>
      <c r="J5854" t="s">
        <v>137</v>
      </c>
      <c r="K5854" t="s">
        <v>138</v>
      </c>
      <c r="L5854" t="s">
        <v>16172</v>
      </c>
      <c r="M5854" t="s">
        <v>16173</v>
      </c>
      <c r="N5854" s="26">
        <v>1.4455555550000001</v>
      </c>
      <c r="O5854">
        <v>0</v>
      </c>
      <c r="P5854">
        <v>0</v>
      </c>
      <c r="Q5854">
        <v>0</v>
      </c>
      <c r="R5854">
        <v>0</v>
      </c>
      <c r="S5854">
        <v>5</v>
      </c>
      <c r="T5854">
        <v>0</v>
      </c>
      <c r="U5854">
        <v>0</v>
      </c>
      <c r="V5854">
        <v>0</v>
      </c>
      <c r="W5854" s="26">
        <v>0</v>
      </c>
      <c r="X5854" s="26">
        <v>0</v>
      </c>
      <c r="Y5854" s="26">
        <v>0</v>
      </c>
      <c r="Z5854" s="26">
        <v>0</v>
      </c>
      <c r="AA5854" s="26">
        <v>358.20268642546404</v>
      </c>
      <c r="AB5854" s="26">
        <v>0</v>
      </c>
      <c r="AC5854" s="26">
        <v>0</v>
      </c>
      <c r="AD5854" s="26">
        <v>0</v>
      </c>
      <c r="AE5854" s="26">
        <v>358.20268642546404</v>
      </c>
    </row>
    <row r="5855" spans="1:31" x14ac:dyDescent="0.3">
      <c r="A5855">
        <v>2774920</v>
      </c>
      <c r="B5855">
        <v>1</v>
      </c>
      <c r="C5855" t="s">
        <v>80</v>
      </c>
      <c r="D5855" t="s">
        <v>100</v>
      </c>
      <c r="E5855" t="s">
        <v>157</v>
      </c>
      <c r="F5855" t="s">
        <v>16174</v>
      </c>
      <c r="G5855" t="s">
        <v>159</v>
      </c>
      <c r="H5855" t="s">
        <v>149</v>
      </c>
      <c r="I5855" t="s">
        <v>566</v>
      </c>
      <c r="J5855" t="s">
        <v>137</v>
      </c>
      <c r="K5855" t="s">
        <v>138</v>
      </c>
      <c r="L5855" t="s">
        <v>16175</v>
      </c>
      <c r="M5855" t="s">
        <v>16176</v>
      </c>
      <c r="N5855" s="26">
        <v>1.6111111000000001E-2</v>
      </c>
      <c r="O5855">
        <v>0</v>
      </c>
      <c r="P5855">
        <v>32</v>
      </c>
      <c r="Q5855">
        <v>1</v>
      </c>
      <c r="R5855">
        <v>13</v>
      </c>
      <c r="S5855">
        <v>14</v>
      </c>
      <c r="T5855">
        <v>659</v>
      </c>
      <c r="U5855">
        <v>13</v>
      </c>
      <c r="V5855">
        <v>133</v>
      </c>
      <c r="W5855" s="26">
        <v>0</v>
      </c>
      <c r="X5855" s="26">
        <v>0.10896488447866745</v>
      </c>
      <c r="Y5855" s="26">
        <v>2.7115610884012393E-2</v>
      </c>
      <c r="Z5855" s="26">
        <v>1.9240927942026996E-2</v>
      </c>
      <c r="AA5855" s="26">
        <v>1.6176399975868239</v>
      </c>
      <c r="AB5855" s="26">
        <v>23.583447969242453</v>
      </c>
      <c r="AC5855" s="26">
        <v>10.477862325905583</v>
      </c>
      <c r="AD5855" s="26">
        <v>51.903693420406078</v>
      </c>
      <c r="AE5855" s="26">
        <v>87.737965136445638</v>
      </c>
    </row>
    <row r="5856" spans="1:31" x14ac:dyDescent="0.3">
      <c r="A5856">
        <v>2775481</v>
      </c>
      <c r="B5856">
        <v>1</v>
      </c>
      <c r="C5856" t="s">
        <v>81</v>
      </c>
      <c r="D5856" t="s">
        <v>112</v>
      </c>
      <c r="E5856" t="s">
        <v>152</v>
      </c>
      <c r="F5856" t="s">
        <v>16177</v>
      </c>
      <c r="G5856" t="s">
        <v>159</v>
      </c>
      <c r="H5856" t="s">
        <v>149</v>
      </c>
      <c r="I5856" t="s">
        <v>136</v>
      </c>
      <c r="J5856" t="s">
        <v>137</v>
      </c>
      <c r="K5856" t="s">
        <v>138</v>
      </c>
      <c r="L5856" t="s">
        <v>16178</v>
      </c>
      <c r="M5856" t="s">
        <v>16179</v>
      </c>
      <c r="N5856" s="26">
        <v>0.134722222</v>
      </c>
      <c r="O5856">
        <v>10</v>
      </c>
      <c r="P5856">
        <v>2149</v>
      </c>
      <c r="Q5856">
        <v>124</v>
      </c>
      <c r="R5856">
        <v>391</v>
      </c>
      <c r="S5856">
        <v>33</v>
      </c>
      <c r="T5856">
        <v>184</v>
      </c>
      <c r="U5856">
        <v>3</v>
      </c>
      <c r="V5856">
        <v>0</v>
      </c>
      <c r="W5856" s="26">
        <v>0.33414029784371535</v>
      </c>
      <c r="X5856" s="26">
        <v>21.936195142876457</v>
      </c>
      <c r="Y5856" s="26">
        <v>0.99806331810186444</v>
      </c>
      <c r="Z5856" s="26">
        <v>6.8396354193730904</v>
      </c>
      <c r="AA5856" s="26">
        <v>9.5199917482534104</v>
      </c>
      <c r="AB5856" s="26">
        <v>3.4337769784167924</v>
      </c>
      <c r="AC5856" s="26">
        <v>8.9292109520724967</v>
      </c>
      <c r="AD5856" s="26">
        <v>0</v>
      </c>
      <c r="AE5856" s="26">
        <v>51.991013856937826</v>
      </c>
    </row>
    <row r="5857" spans="1:31" x14ac:dyDescent="0.3">
      <c r="A5857">
        <v>2774840</v>
      </c>
      <c r="B5857">
        <v>1</v>
      </c>
      <c r="C5857" t="s">
        <v>80</v>
      </c>
      <c r="D5857" t="s">
        <v>92</v>
      </c>
      <c r="E5857" t="s">
        <v>170</v>
      </c>
      <c r="F5857" t="s">
        <v>16180</v>
      </c>
      <c r="G5857" t="s">
        <v>204</v>
      </c>
      <c r="H5857" t="s">
        <v>135</v>
      </c>
      <c r="I5857" t="s">
        <v>136</v>
      </c>
      <c r="J5857" t="s">
        <v>137</v>
      </c>
      <c r="K5857" t="s">
        <v>138</v>
      </c>
      <c r="L5857" t="s">
        <v>16181</v>
      </c>
      <c r="M5857" t="s">
        <v>16182</v>
      </c>
      <c r="N5857" s="26">
        <v>2.4905555549999998</v>
      </c>
      <c r="O5857">
        <v>0</v>
      </c>
      <c r="P5857">
        <v>41</v>
      </c>
      <c r="Q5857">
        <v>0</v>
      </c>
      <c r="R5857">
        <v>0</v>
      </c>
      <c r="S5857">
        <v>0</v>
      </c>
      <c r="T5857">
        <v>1</v>
      </c>
      <c r="U5857">
        <v>0</v>
      </c>
      <c r="V5857">
        <v>0</v>
      </c>
      <c r="W5857" s="26">
        <v>0</v>
      </c>
      <c r="X5857" s="26">
        <v>48.377747584611839</v>
      </c>
      <c r="Y5857" s="26">
        <v>0</v>
      </c>
      <c r="Z5857" s="26">
        <v>0</v>
      </c>
      <c r="AA5857" s="26">
        <v>0</v>
      </c>
      <c r="AB5857" s="26">
        <v>1.5983067339789172</v>
      </c>
      <c r="AC5857" s="26">
        <v>0</v>
      </c>
      <c r="AD5857" s="26">
        <v>0</v>
      </c>
      <c r="AE5857" s="26">
        <v>49.976054318590755</v>
      </c>
    </row>
    <row r="5858" spans="1:31" x14ac:dyDescent="0.3">
      <c r="A5858">
        <v>2775361</v>
      </c>
      <c r="B5858">
        <v>1</v>
      </c>
      <c r="C5858" t="s">
        <v>81</v>
      </c>
      <c r="D5858" t="s">
        <v>118</v>
      </c>
      <c r="E5858" t="s">
        <v>132</v>
      </c>
      <c r="F5858" t="s">
        <v>16183</v>
      </c>
      <c r="G5858" t="s">
        <v>197</v>
      </c>
      <c r="H5858" t="s">
        <v>135</v>
      </c>
      <c r="I5858" t="s">
        <v>136</v>
      </c>
      <c r="J5858" t="s">
        <v>137</v>
      </c>
      <c r="K5858" t="s">
        <v>138</v>
      </c>
      <c r="L5858" t="s">
        <v>16184</v>
      </c>
      <c r="M5858" t="s">
        <v>16185</v>
      </c>
      <c r="N5858" s="26">
        <v>2.8433333329999999</v>
      </c>
      <c r="O5858">
        <v>0</v>
      </c>
      <c r="P5858">
        <v>1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 s="26">
        <v>0</v>
      </c>
      <c r="X5858" s="26">
        <v>0.7558079699793484</v>
      </c>
      <c r="Y5858" s="26">
        <v>0</v>
      </c>
      <c r="Z5858" s="26">
        <v>0</v>
      </c>
      <c r="AA5858" s="26">
        <v>0</v>
      </c>
      <c r="AB5858" s="26">
        <v>0</v>
      </c>
      <c r="AC5858" s="26">
        <v>0</v>
      </c>
      <c r="AD5858" s="26">
        <v>0</v>
      </c>
      <c r="AE5858" s="26">
        <v>0.7558079699793484</v>
      </c>
    </row>
    <row r="5859" spans="1:31" x14ac:dyDescent="0.3">
      <c r="A5859">
        <v>2775424</v>
      </c>
      <c r="B5859">
        <v>1</v>
      </c>
      <c r="C5859" t="s">
        <v>81</v>
      </c>
      <c r="D5859" t="s">
        <v>123</v>
      </c>
      <c r="E5859" t="s">
        <v>146</v>
      </c>
      <c r="F5859" t="s">
        <v>16186</v>
      </c>
      <c r="G5859" t="s">
        <v>159</v>
      </c>
      <c r="H5859" t="s">
        <v>149</v>
      </c>
      <c r="I5859" t="s">
        <v>136</v>
      </c>
      <c r="J5859" t="s">
        <v>137</v>
      </c>
      <c r="K5859" t="s">
        <v>138</v>
      </c>
      <c r="L5859" t="s">
        <v>16187</v>
      </c>
      <c r="M5859" t="s">
        <v>16188</v>
      </c>
      <c r="N5859" s="26">
        <v>0.84583333299999997</v>
      </c>
      <c r="O5859">
        <v>2</v>
      </c>
      <c r="P5859">
        <v>734</v>
      </c>
      <c r="Q5859">
        <v>12</v>
      </c>
      <c r="R5859">
        <v>93</v>
      </c>
      <c r="S5859">
        <v>6</v>
      </c>
      <c r="T5859">
        <v>74</v>
      </c>
      <c r="U5859">
        <v>2</v>
      </c>
      <c r="V5859">
        <v>0</v>
      </c>
      <c r="W5859" s="26">
        <v>9.9618873388292197</v>
      </c>
      <c r="X5859" s="26">
        <v>104.26204102297234</v>
      </c>
      <c r="Y5859" s="26">
        <v>5.3707363527681622</v>
      </c>
      <c r="Z5859" s="26">
        <v>17.526361863663151</v>
      </c>
      <c r="AA5859" s="26">
        <v>19.265700558880528</v>
      </c>
      <c r="AB5859" s="26">
        <v>29.54778518750479</v>
      </c>
      <c r="AC5859" s="26">
        <v>67.002956776299229</v>
      </c>
      <c r="AD5859" s="26">
        <v>0</v>
      </c>
      <c r="AE5859" s="26">
        <v>252.93746910091738</v>
      </c>
    </row>
    <row r="5860" spans="1:31" x14ac:dyDescent="0.3">
      <c r="A5860">
        <v>2774777</v>
      </c>
      <c r="B5860">
        <v>1</v>
      </c>
      <c r="C5860" t="s">
        <v>80</v>
      </c>
      <c r="D5860" t="s">
        <v>103</v>
      </c>
      <c r="E5860" t="s">
        <v>175</v>
      </c>
      <c r="F5860" t="s">
        <v>10214</v>
      </c>
      <c r="G5860" t="s">
        <v>159</v>
      </c>
      <c r="H5860" t="s">
        <v>149</v>
      </c>
      <c r="I5860" t="s">
        <v>566</v>
      </c>
      <c r="J5860" t="s">
        <v>137</v>
      </c>
      <c r="K5860" t="s">
        <v>138</v>
      </c>
      <c r="L5860" t="s">
        <v>16189</v>
      </c>
      <c r="M5860" t="s">
        <v>16190</v>
      </c>
      <c r="N5860" s="26">
        <v>4.4722221999999999E-2</v>
      </c>
      <c r="O5860">
        <v>32</v>
      </c>
      <c r="P5860">
        <v>6105</v>
      </c>
      <c r="Q5860">
        <v>71</v>
      </c>
      <c r="R5860">
        <v>696</v>
      </c>
      <c r="S5860">
        <v>138</v>
      </c>
      <c r="T5860">
        <v>2024</v>
      </c>
      <c r="U5860">
        <v>23</v>
      </c>
      <c r="V5860">
        <v>7</v>
      </c>
      <c r="W5860" s="26">
        <v>0.64017647676849998</v>
      </c>
      <c r="X5860" s="26">
        <v>41.941940117184181</v>
      </c>
      <c r="Y5860" s="26">
        <v>11.162733709543916</v>
      </c>
      <c r="Z5860" s="26">
        <v>4.0771619461100093</v>
      </c>
      <c r="AA5860" s="26">
        <v>18.647357736098588</v>
      </c>
      <c r="AB5860" s="26">
        <v>22.139767317546411</v>
      </c>
      <c r="AC5860" s="26">
        <v>68.29811967606733</v>
      </c>
      <c r="AD5860" s="26">
        <v>1.4853597812234787</v>
      </c>
      <c r="AE5860" s="26">
        <v>168.39261676054244</v>
      </c>
    </row>
    <row r="5861" spans="1:31" x14ac:dyDescent="0.3">
      <c r="A5861">
        <v>2775467</v>
      </c>
      <c r="B5861">
        <v>1</v>
      </c>
      <c r="C5861" t="s">
        <v>80</v>
      </c>
      <c r="D5861" t="s">
        <v>84</v>
      </c>
      <c r="E5861" t="s">
        <v>170</v>
      </c>
      <c r="F5861" t="s">
        <v>16191</v>
      </c>
      <c r="G5861" t="s">
        <v>204</v>
      </c>
      <c r="H5861" t="s">
        <v>135</v>
      </c>
      <c r="I5861" t="s">
        <v>136</v>
      </c>
      <c r="J5861" t="s">
        <v>137</v>
      </c>
      <c r="K5861" t="s">
        <v>138</v>
      </c>
      <c r="L5861" t="s">
        <v>16192</v>
      </c>
      <c r="M5861" t="s">
        <v>16193</v>
      </c>
      <c r="N5861" s="26">
        <v>0.762222222</v>
      </c>
      <c r="O5861">
        <v>0</v>
      </c>
      <c r="P5861">
        <v>203</v>
      </c>
      <c r="Q5861">
        <v>0</v>
      </c>
      <c r="R5861">
        <v>0</v>
      </c>
      <c r="S5861">
        <v>0</v>
      </c>
      <c r="T5861">
        <v>4</v>
      </c>
      <c r="U5861">
        <v>0</v>
      </c>
      <c r="V5861">
        <v>0</v>
      </c>
      <c r="W5861" s="26">
        <v>0</v>
      </c>
      <c r="X5861" s="26">
        <v>47.663123098413841</v>
      </c>
      <c r="Y5861" s="26">
        <v>0</v>
      </c>
      <c r="Z5861" s="26">
        <v>0</v>
      </c>
      <c r="AA5861" s="26">
        <v>0</v>
      </c>
      <c r="AB5861" s="26">
        <v>1.3587740100426113</v>
      </c>
      <c r="AC5861" s="26">
        <v>0</v>
      </c>
      <c r="AD5861" s="26">
        <v>0</v>
      </c>
      <c r="AE5861" s="26">
        <v>49.02189710845645</v>
      </c>
    </row>
    <row r="5862" spans="1:31" x14ac:dyDescent="0.3">
      <c r="A5862">
        <v>2775567</v>
      </c>
      <c r="B5862">
        <v>1</v>
      </c>
      <c r="C5862" t="s">
        <v>80</v>
      </c>
      <c r="D5862" t="s">
        <v>103</v>
      </c>
      <c r="E5862" t="s">
        <v>132</v>
      </c>
      <c r="F5862" t="s">
        <v>16194</v>
      </c>
      <c r="G5862" t="s">
        <v>307</v>
      </c>
      <c r="H5862" t="s">
        <v>135</v>
      </c>
      <c r="I5862" t="s">
        <v>136</v>
      </c>
      <c r="J5862" t="s">
        <v>137</v>
      </c>
      <c r="K5862" t="s">
        <v>138</v>
      </c>
      <c r="L5862" t="s">
        <v>16195</v>
      </c>
      <c r="M5862" t="s">
        <v>16196</v>
      </c>
      <c r="N5862" s="26">
        <v>2.0041666660000002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1</v>
      </c>
      <c r="U5862">
        <v>0</v>
      </c>
      <c r="V5862">
        <v>0</v>
      </c>
      <c r="W5862" s="26">
        <v>0</v>
      </c>
      <c r="X5862" s="26">
        <v>0</v>
      </c>
      <c r="Y5862" s="26">
        <v>0</v>
      </c>
      <c r="Z5862" s="26">
        <v>0</v>
      </c>
      <c r="AA5862" s="26">
        <v>0</v>
      </c>
      <c r="AB5862" s="26">
        <v>1.6484576118241665</v>
      </c>
      <c r="AC5862" s="26">
        <v>0</v>
      </c>
      <c r="AD5862" s="26">
        <v>0</v>
      </c>
      <c r="AE5862" s="26">
        <v>1.6484576118241665</v>
      </c>
    </row>
    <row r="5863" spans="1:31" x14ac:dyDescent="0.3">
      <c r="A5863">
        <v>2775026</v>
      </c>
      <c r="B5863">
        <v>1</v>
      </c>
      <c r="C5863" t="s">
        <v>80</v>
      </c>
      <c r="D5863" t="s">
        <v>105</v>
      </c>
      <c r="E5863" t="s">
        <v>146</v>
      </c>
      <c r="F5863" t="s">
        <v>8932</v>
      </c>
      <c r="G5863" t="s">
        <v>186</v>
      </c>
      <c r="H5863" t="s">
        <v>149</v>
      </c>
      <c r="I5863" t="s">
        <v>136</v>
      </c>
      <c r="J5863" t="s">
        <v>137</v>
      </c>
      <c r="K5863" t="s">
        <v>187</v>
      </c>
      <c r="L5863" t="s">
        <v>16197</v>
      </c>
      <c r="M5863" t="s">
        <v>16198</v>
      </c>
      <c r="N5863" s="26">
        <v>5.7797222220000002</v>
      </c>
      <c r="O5863">
        <v>0</v>
      </c>
      <c r="P5863">
        <v>15</v>
      </c>
      <c r="Q5863">
        <v>0</v>
      </c>
      <c r="R5863">
        <v>18</v>
      </c>
      <c r="S5863">
        <v>0</v>
      </c>
      <c r="T5863">
        <v>8</v>
      </c>
      <c r="U5863">
        <v>0</v>
      </c>
      <c r="V5863">
        <v>0</v>
      </c>
      <c r="W5863" s="26">
        <v>0</v>
      </c>
      <c r="X5863" s="26">
        <v>14.598734838247701</v>
      </c>
      <c r="Y5863" s="26">
        <v>0</v>
      </c>
      <c r="Z5863" s="26">
        <v>13.536294526965486</v>
      </c>
      <c r="AA5863" s="26">
        <v>0</v>
      </c>
      <c r="AB5863" s="26">
        <v>60.60103661574172</v>
      </c>
      <c r="AC5863" s="26">
        <v>0</v>
      </c>
      <c r="AD5863" s="26">
        <v>0</v>
      </c>
      <c r="AE5863" s="26">
        <v>88.736065980954905</v>
      </c>
    </row>
    <row r="5864" spans="1:31" x14ac:dyDescent="0.3">
      <c r="A5864">
        <v>2774929</v>
      </c>
      <c r="B5864">
        <v>1</v>
      </c>
      <c r="C5864" t="s">
        <v>80</v>
      </c>
      <c r="D5864" t="s">
        <v>82</v>
      </c>
      <c r="E5864" t="s">
        <v>132</v>
      </c>
      <c r="F5864" t="s">
        <v>16199</v>
      </c>
      <c r="G5864" t="s">
        <v>197</v>
      </c>
      <c r="H5864" t="s">
        <v>135</v>
      </c>
      <c r="I5864" t="s">
        <v>136</v>
      </c>
      <c r="J5864" t="s">
        <v>137</v>
      </c>
      <c r="K5864" t="s">
        <v>138</v>
      </c>
      <c r="L5864" t="s">
        <v>16200</v>
      </c>
      <c r="M5864" t="s">
        <v>12749</v>
      </c>
      <c r="N5864" s="26">
        <v>2.0186111109999998</v>
      </c>
      <c r="O5864">
        <v>0</v>
      </c>
      <c r="P5864">
        <v>1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 s="26">
        <v>0</v>
      </c>
      <c r="X5864" s="26">
        <v>0.639705101965792</v>
      </c>
      <c r="Y5864" s="26">
        <v>0</v>
      </c>
      <c r="Z5864" s="26">
        <v>0</v>
      </c>
      <c r="AA5864" s="26">
        <v>0</v>
      </c>
      <c r="AB5864" s="26">
        <v>0</v>
      </c>
      <c r="AC5864" s="26">
        <v>0</v>
      </c>
      <c r="AD5864" s="26">
        <v>0</v>
      </c>
      <c r="AE5864" s="26">
        <v>0.639705101965792</v>
      </c>
    </row>
    <row r="5865" spans="1:31" x14ac:dyDescent="0.3">
      <c r="A5865">
        <v>2774346</v>
      </c>
      <c r="B5865">
        <v>2</v>
      </c>
      <c r="C5865" t="s">
        <v>81</v>
      </c>
      <c r="D5865" t="s">
        <v>128</v>
      </c>
      <c r="E5865" t="s">
        <v>152</v>
      </c>
      <c r="F5865" t="s">
        <v>9968</v>
      </c>
      <c r="G5865" t="s">
        <v>154</v>
      </c>
      <c r="H5865" t="s">
        <v>149</v>
      </c>
      <c r="I5865" t="s">
        <v>136</v>
      </c>
      <c r="J5865" t="s">
        <v>137</v>
      </c>
      <c r="K5865" t="s">
        <v>138</v>
      </c>
      <c r="L5865" t="s">
        <v>14890</v>
      </c>
      <c r="M5865" t="s">
        <v>16201</v>
      </c>
      <c r="N5865" s="26">
        <v>0.21722222199999999</v>
      </c>
      <c r="O5865">
        <v>18</v>
      </c>
      <c r="P5865">
        <v>1496</v>
      </c>
      <c r="Q5865">
        <v>28</v>
      </c>
      <c r="R5865">
        <v>23</v>
      </c>
      <c r="S5865">
        <v>14</v>
      </c>
      <c r="T5865">
        <v>129</v>
      </c>
      <c r="U5865">
        <v>1</v>
      </c>
      <c r="V5865">
        <v>0</v>
      </c>
      <c r="W5865" s="26">
        <v>0.72568000631886476</v>
      </c>
      <c r="X5865" s="26">
        <v>24.267869287896861</v>
      </c>
      <c r="Y5865" s="26">
        <v>37.63419075205374</v>
      </c>
      <c r="Z5865" s="26">
        <v>0.27611870370413732</v>
      </c>
      <c r="AA5865" s="26">
        <v>10.73305469971003</v>
      </c>
      <c r="AB5865" s="26">
        <v>4.4070124009178686</v>
      </c>
      <c r="AC5865" s="26">
        <v>16.291996943131998</v>
      </c>
      <c r="AD5865" s="26">
        <v>0</v>
      </c>
      <c r="AE5865" s="26">
        <v>94.335922793733488</v>
      </c>
    </row>
    <row r="5866" spans="1:31" x14ac:dyDescent="0.3">
      <c r="A5866">
        <v>2774743</v>
      </c>
      <c r="B5866">
        <v>1</v>
      </c>
      <c r="C5866" t="s">
        <v>80</v>
      </c>
      <c r="D5866" t="s">
        <v>103</v>
      </c>
      <c r="E5866" t="s">
        <v>132</v>
      </c>
      <c r="F5866" t="s">
        <v>16202</v>
      </c>
      <c r="G5866" t="s">
        <v>307</v>
      </c>
      <c r="H5866" t="s">
        <v>135</v>
      </c>
      <c r="I5866" t="s">
        <v>136</v>
      </c>
      <c r="J5866" t="s">
        <v>137</v>
      </c>
      <c r="K5866" t="s">
        <v>138</v>
      </c>
      <c r="L5866" t="s">
        <v>16203</v>
      </c>
      <c r="M5866" t="s">
        <v>16204</v>
      </c>
      <c r="N5866" s="26">
        <v>6.9269444440000001</v>
      </c>
      <c r="O5866">
        <v>0</v>
      </c>
      <c r="P5866">
        <v>6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 s="26">
        <v>0</v>
      </c>
      <c r="X5866" s="26">
        <v>6.2678951671828464</v>
      </c>
      <c r="Y5866" s="26">
        <v>0</v>
      </c>
      <c r="Z5866" s="26">
        <v>0</v>
      </c>
      <c r="AA5866" s="26">
        <v>0</v>
      </c>
      <c r="AB5866" s="26">
        <v>0</v>
      </c>
      <c r="AC5866" s="26">
        <v>0</v>
      </c>
      <c r="AD5866" s="26">
        <v>0</v>
      </c>
      <c r="AE5866" s="26">
        <v>6.2678951671828464</v>
      </c>
    </row>
    <row r="5867" spans="1:31" x14ac:dyDescent="0.3">
      <c r="A5867">
        <v>2775161</v>
      </c>
      <c r="B5867">
        <v>1</v>
      </c>
      <c r="C5867" t="s">
        <v>80</v>
      </c>
      <c r="D5867" t="s">
        <v>99</v>
      </c>
      <c r="E5867" t="s">
        <v>132</v>
      </c>
      <c r="F5867" t="s">
        <v>16205</v>
      </c>
      <c r="G5867" t="s">
        <v>197</v>
      </c>
      <c r="H5867" t="s">
        <v>135</v>
      </c>
      <c r="I5867" t="s">
        <v>136</v>
      </c>
      <c r="J5867" t="s">
        <v>137</v>
      </c>
      <c r="K5867" t="s">
        <v>138</v>
      </c>
      <c r="L5867" t="s">
        <v>16206</v>
      </c>
      <c r="M5867" t="s">
        <v>16207</v>
      </c>
      <c r="N5867" s="26">
        <v>2.7719444439999998</v>
      </c>
      <c r="O5867">
        <v>0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0</v>
      </c>
      <c r="V5867">
        <v>0</v>
      </c>
      <c r="W5867" s="26">
        <v>0</v>
      </c>
      <c r="X5867" s="26">
        <v>0</v>
      </c>
      <c r="Y5867" s="26">
        <v>0</v>
      </c>
      <c r="Z5867" s="26">
        <v>0.63608177420147505</v>
      </c>
      <c r="AA5867" s="26">
        <v>0</v>
      </c>
      <c r="AB5867" s="26">
        <v>0</v>
      </c>
      <c r="AC5867" s="26">
        <v>0</v>
      </c>
      <c r="AD5867" s="26">
        <v>0</v>
      </c>
      <c r="AE5867" s="26">
        <v>0.63608177420147505</v>
      </c>
    </row>
    <row r="5868" spans="1:31" x14ac:dyDescent="0.3">
      <c r="A5868">
        <v>2775244</v>
      </c>
      <c r="B5868">
        <v>1</v>
      </c>
      <c r="C5868" t="s">
        <v>81</v>
      </c>
      <c r="D5868" t="s">
        <v>112</v>
      </c>
      <c r="E5868" t="s">
        <v>132</v>
      </c>
      <c r="F5868" t="s">
        <v>16208</v>
      </c>
      <c r="G5868" t="s">
        <v>134</v>
      </c>
      <c r="H5868" t="s">
        <v>135</v>
      </c>
      <c r="I5868" t="s">
        <v>136</v>
      </c>
      <c r="J5868" t="s">
        <v>137</v>
      </c>
      <c r="K5868" t="s">
        <v>138</v>
      </c>
      <c r="L5868" t="s">
        <v>16209</v>
      </c>
      <c r="M5868" t="s">
        <v>16210</v>
      </c>
      <c r="N5868" s="26">
        <v>3.4544444439999999</v>
      </c>
      <c r="O5868">
        <v>0</v>
      </c>
      <c r="P5868">
        <v>6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 s="26">
        <v>0</v>
      </c>
      <c r="X5868" s="26">
        <v>1.8068262565862903</v>
      </c>
      <c r="Y5868" s="26">
        <v>0</v>
      </c>
      <c r="Z5868" s="26">
        <v>0</v>
      </c>
      <c r="AA5868" s="26">
        <v>0</v>
      </c>
      <c r="AB5868" s="26">
        <v>0</v>
      </c>
      <c r="AC5868" s="26">
        <v>0</v>
      </c>
      <c r="AD5868" s="26">
        <v>0</v>
      </c>
      <c r="AE5868" s="26">
        <v>1.8068262565862903</v>
      </c>
    </row>
    <row r="5869" spans="1:31" x14ac:dyDescent="0.3">
      <c r="A5869">
        <v>2775301</v>
      </c>
      <c r="B5869">
        <v>1</v>
      </c>
      <c r="C5869" t="s">
        <v>81</v>
      </c>
      <c r="D5869" t="s">
        <v>122</v>
      </c>
      <c r="E5869" t="s">
        <v>132</v>
      </c>
      <c r="F5869" t="s">
        <v>16211</v>
      </c>
      <c r="G5869" t="s">
        <v>197</v>
      </c>
      <c r="H5869" t="s">
        <v>135</v>
      </c>
      <c r="I5869" t="s">
        <v>136</v>
      </c>
      <c r="J5869" t="s">
        <v>137</v>
      </c>
      <c r="K5869" t="s">
        <v>138</v>
      </c>
      <c r="L5869" t="s">
        <v>16212</v>
      </c>
      <c r="M5869" t="s">
        <v>16213</v>
      </c>
      <c r="N5869" s="26">
        <v>2.4302777770000001</v>
      </c>
      <c r="O5869">
        <v>0</v>
      </c>
      <c r="P5869">
        <v>1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 s="26">
        <v>0</v>
      </c>
      <c r="X5869" s="26">
        <v>0.38170751121573493</v>
      </c>
      <c r="Y5869" s="26">
        <v>0</v>
      </c>
      <c r="Z5869" s="26">
        <v>0</v>
      </c>
      <c r="AA5869" s="26">
        <v>0</v>
      </c>
      <c r="AB5869" s="26">
        <v>0</v>
      </c>
      <c r="AC5869" s="26">
        <v>0</v>
      </c>
      <c r="AD5869" s="26">
        <v>0</v>
      </c>
      <c r="AE5869" s="26">
        <v>0.38170751121573493</v>
      </c>
    </row>
    <row r="5870" spans="1:31" x14ac:dyDescent="0.3">
      <c r="A5870">
        <v>2775198</v>
      </c>
      <c r="B5870">
        <v>1</v>
      </c>
      <c r="C5870" t="s">
        <v>80</v>
      </c>
      <c r="D5870" t="s">
        <v>88</v>
      </c>
      <c r="E5870" t="s">
        <v>146</v>
      </c>
      <c r="F5870" t="s">
        <v>2893</v>
      </c>
      <c r="G5870" t="s">
        <v>451</v>
      </c>
      <c r="H5870" t="s">
        <v>149</v>
      </c>
      <c r="I5870" t="s">
        <v>136</v>
      </c>
      <c r="J5870" t="s">
        <v>137</v>
      </c>
      <c r="K5870" t="s">
        <v>138</v>
      </c>
      <c r="L5870" t="s">
        <v>16214</v>
      </c>
      <c r="M5870" t="s">
        <v>16029</v>
      </c>
      <c r="N5870" s="26">
        <v>5.0525000000000002</v>
      </c>
      <c r="O5870">
        <v>1</v>
      </c>
      <c r="P5870">
        <v>533</v>
      </c>
      <c r="Q5870">
        <v>0</v>
      </c>
      <c r="R5870">
        <v>1</v>
      </c>
      <c r="S5870">
        <v>13</v>
      </c>
      <c r="T5870">
        <v>134</v>
      </c>
      <c r="U5870">
        <v>2</v>
      </c>
      <c r="V5870">
        <v>1</v>
      </c>
      <c r="W5870" s="26">
        <v>65.038334066176731</v>
      </c>
      <c r="X5870" s="26">
        <v>1026.5684443998239</v>
      </c>
      <c r="Y5870" s="26">
        <v>0</v>
      </c>
      <c r="Z5870" s="26">
        <v>12.065894651439265</v>
      </c>
      <c r="AA5870" s="26">
        <v>795.4374120237934</v>
      </c>
      <c r="AB5870" s="26">
        <v>1057.2620278993988</v>
      </c>
      <c r="AC5870" s="26">
        <v>533.99447839560492</v>
      </c>
      <c r="AD5870" s="26">
        <v>45.922675180764536</v>
      </c>
      <c r="AE5870" s="26">
        <v>3536.2892666170014</v>
      </c>
    </row>
    <row r="5871" spans="1:31" x14ac:dyDescent="0.3">
      <c r="A5871">
        <v>2775035</v>
      </c>
      <c r="B5871">
        <v>1</v>
      </c>
      <c r="C5871" t="s">
        <v>80</v>
      </c>
      <c r="D5871" t="s">
        <v>92</v>
      </c>
      <c r="E5871" t="s">
        <v>157</v>
      </c>
      <c r="F5871" t="s">
        <v>16215</v>
      </c>
      <c r="G5871" t="s">
        <v>186</v>
      </c>
      <c r="H5871" t="s">
        <v>149</v>
      </c>
      <c r="I5871" t="s">
        <v>136</v>
      </c>
      <c r="J5871" t="s">
        <v>137</v>
      </c>
      <c r="K5871" t="s">
        <v>187</v>
      </c>
      <c r="L5871" t="s">
        <v>16216</v>
      </c>
      <c r="M5871" t="s">
        <v>16217</v>
      </c>
      <c r="N5871" s="26">
        <v>4.7702777770000004</v>
      </c>
      <c r="O5871">
        <v>1</v>
      </c>
      <c r="P5871">
        <v>2090</v>
      </c>
      <c r="Q5871">
        <v>1</v>
      </c>
      <c r="R5871">
        <v>0</v>
      </c>
      <c r="S5871">
        <v>7</v>
      </c>
      <c r="T5871">
        <v>117</v>
      </c>
      <c r="U5871">
        <v>0</v>
      </c>
      <c r="V5871">
        <v>2</v>
      </c>
      <c r="W5871" s="26">
        <v>277.19395256528611</v>
      </c>
      <c r="X5871" s="26">
        <v>1300.8569014761683</v>
      </c>
      <c r="Y5871" s="26">
        <v>29.913409293405088</v>
      </c>
      <c r="Z5871" s="26">
        <v>0</v>
      </c>
      <c r="AA5871" s="26">
        <v>83.622376571997847</v>
      </c>
      <c r="AB5871" s="26">
        <v>381.87462906927055</v>
      </c>
      <c r="AC5871" s="26">
        <v>0</v>
      </c>
      <c r="AD5871" s="26">
        <v>0</v>
      </c>
      <c r="AE5871" s="26">
        <v>2073.4612689761279</v>
      </c>
    </row>
    <row r="5872" spans="1:31" x14ac:dyDescent="0.3">
      <c r="A5872">
        <v>2775390</v>
      </c>
      <c r="B5872">
        <v>1</v>
      </c>
      <c r="C5872" t="s">
        <v>80</v>
      </c>
      <c r="D5872" t="s">
        <v>101</v>
      </c>
      <c r="E5872" t="s">
        <v>141</v>
      </c>
      <c r="F5872" t="s">
        <v>16218</v>
      </c>
      <c r="G5872" t="s">
        <v>143</v>
      </c>
      <c r="H5872" t="s">
        <v>135</v>
      </c>
      <c r="I5872" t="s">
        <v>136</v>
      </c>
      <c r="J5872" t="s">
        <v>137</v>
      </c>
      <c r="K5872" t="s">
        <v>138</v>
      </c>
      <c r="L5872" t="s">
        <v>16219</v>
      </c>
      <c r="M5872" t="s">
        <v>15809</v>
      </c>
      <c r="N5872" s="26">
        <v>0.73583333299999998</v>
      </c>
      <c r="O5872">
        <v>0</v>
      </c>
      <c r="P5872">
        <v>112</v>
      </c>
      <c r="Q5872">
        <v>0</v>
      </c>
      <c r="R5872">
        <v>0</v>
      </c>
      <c r="S5872">
        <v>0</v>
      </c>
      <c r="T5872">
        <v>14</v>
      </c>
      <c r="U5872">
        <v>0</v>
      </c>
      <c r="V5872">
        <v>0</v>
      </c>
      <c r="W5872" s="26">
        <v>0</v>
      </c>
      <c r="X5872" s="26">
        <v>33.260928045440494</v>
      </c>
      <c r="Y5872" s="26">
        <v>0</v>
      </c>
      <c r="Z5872" s="26">
        <v>0</v>
      </c>
      <c r="AA5872" s="26">
        <v>0</v>
      </c>
      <c r="AB5872" s="26">
        <v>7.580375004331227</v>
      </c>
      <c r="AC5872" s="26">
        <v>0</v>
      </c>
      <c r="AD5872" s="26">
        <v>0</v>
      </c>
      <c r="AE5872" s="26">
        <v>40.841303049771724</v>
      </c>
    </row>
    <row r="5873" spans="1:31" x14ac:dyDescent="0.3">
      <c r="A5873">
        <v>2774843</v>
      </c>
      <c r="B5873">
        <v>1</v>
      </c>
      <c r="C5873" t="s">
        <v>80</v>
      </c>
      <c r="D5873" t="s">
        <v>88</v>
      </c>
      <c r="E5873" t="s">
        <v>132</v>
      </c>
      <c r="F5873" t="s">
        <v>6755</v>
      </c>
      <c r="G5873" t="s">
        <v>307</v>
      </c>
      <c r="H5873" t="s">
        <v>135</v>
      </c>
      <c r="I5873" t="s">
        <v>136</v>
      </c>
      <c r="J5873" t="s">
        <v>137</v>
      </c>
      <c r="K5873" t="s">
        <v>138</v>
      </c>
      <c r="L5873" t="s">
        <v>16220</v>
      </c>
      <c r="M5873" t="s">
        <v>16221</v>
      </c>
      <c r="N5873" s="26">
        <v>1.0986111110000001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1</v>
      </c>
      <c r="U5873">
        <v>0</v>
      </c>
      <c r="V5873">
        <v>0</v>
      </c>
      <c r="W5873" s="26">
        <v>0</v>
      </c>
      <c r="X5873" s="26">
        <v>0</v>
      </c>
      <c r="Y5873" s="26">
        <v>0</v>
      </c>
      <c r="Z5873" s="26">
        <v>0</v>
      </c>
      <c r="AA5873" s="26">
        <v>0</v>
      </c>
      <c r="AB5873" s="26">
        <v>1.6111120403719443</v>
      </c>
      <c r="AC5873" s="26">
        <v>0</v>
      </c>
      <c r="AD5873" s="26">
        <v>0</v>
      </c>
      <c r="AE5873" s="26">
        <v>1.6111120403719443</v>
      </c>
    </row>
    <row r="5874" spans="1:31" x14ac:dyDescent="0.3">
      <c r="A5874">
        <v>2774992</v>
      </c>
      <c r="B5874">
        <v>1</v>
      </c>
      <c r="C5874" t="s">
        <v>81</v>
      </c>
      <c r="D5874" t="s">
        <v>116</v>
      </c>
      <c r="E5874" t="s">
        <v>157</v>
      </c>
      <c r="F5874" t="s">
        <v>16222</v>
      </c>
      <c r="G5874" t="s">
        <v>186</v>
      </c>
      <c r="H5874" t="s">
        <v>149</v>
      </c>
      <c r="I5874" t="s">
        <v>136</v>
      </c>
      <c r="J5874" t="s">
        <v>137</v>
      </c>
      <c r="K5874" t="s">
        <v>187</v>
      </c>
      <c r="L5874" t="s">
        <v>16223</v>
      </c>
      <c r="M5874" t="s">
        <v>16224</v>
      </c>
      <c r="N5874" s="26">
        <v>6.7091666659999998</v>
      </c>
      <c r="O5874">
        <v>1</v>
      </c>
      <c r="P5874">
        <v>6524</v>
      </c>
      <c r="Q5874">
        <v>5</v>
      </c>
      <c r="R5874">
        <v>11</v>
      </c>
      <c r="S5874">
        <v>10</v>
      </c>
      <c r="T5874">
        <v>1279</v>
      </c>
      <c r="U5874">
        <v>2</v>
      </c>
      <c r="V5874">
        <v>1</v>
      </c>
      <c r="W5874" s="26">
        <v>932.56456033281802</v>
      </c>
      <c r="X5874" s="26">
        <v>9653.5474747043063</v>
      </c>
      <c r="Y5874" s="26">
        <v>17.741061408160373</v>
      </c>
      <c r="Z5874" s="26">
        <v>19.202084952039389</v>
      </c>
      <c r="AA5874" s="26">
        <v>1009.2802064757004</v>
      </c>
      <c r="AB5874" s="26">
        <v>4946.6654496672727</v>
      </c>
      <c r="AC5874" s="26">
        <v>666.83401072683091</v>
      </c>
      <c r="AD5874" s="26">
        <v>7.768548091878908</v>
      </c>
      <c r="AE5874" s="26">
        <v>17253.603396359005</v>
      </c>
    </row>
    <row r="5875" spans="1:31" x14ac:dyDescent="0.3">
      <c r="A5875">
        <v>2775135</v>
      </c>
      <c r="B5875">
        <v>1</v>
      </c>
      <c r="C5875" t="s">
        <v>80</v>
      </c>
      <c r="D5875" t="s">
        <v>82</v>
      </c>
      <c r="E5875" t="s">
        <v>146</v>
      </c>
      <c r="F5875" t="s">
        <v>16225</v>
      </c>
      <c r="G5875" t="s">
        <v>159</v>
      </c>
      <c r="H5875" t="s">
        <v>149</v>
      </c>
      <c r="I5875" t="s">
        <v>136</v>
      </c>
      <c r="J5875" t="s">
        <v>137</v>
      </c>
      <c r="K5875" t="s">
        <v>138</v>
      </c>
      <c r="L5875" t="s">
        <v>16226</v>
      </c>
      <c r="M5875" t="s">
        <v>16227</v>
      </c>
      <c r="N5875" s="26">
        <v>0.60361111099999998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2</v>
      </c>
      <c r="U5875">
        <v>0</v>
      </c>
      <c r="V5875">
        <v>0</v>
      </c>
      <c r="W5875" s="26">
        <v>0</v>
      </c>
      <c r="X5875" s="26">
        <v>0</v>
      </c>
      <c r="Y5875" s="26">
        <v>0</v>
      </c>
      <c r="Z5875" s="26">
        <v>0</v>
      </c>
      <c r="AA5875" s="26">
        <v>0</v>
      </c>
      <c r="AB5875" s="26">
        <v>509.66185665951463</v>
      </c>
      <c r="AC5875" s="26">
        <v>0</v>
      </c>
      <c r="AD5875" s="26">
        <v>0</v>
      </c>
      <c r="AE5875" s="26">
        <v>509.66185665951463</v>
      </c>
    </row>
    <row r="5876" spans="1:31" x14ac:dyDescent="0.3">
      <c r="A5876">
        <v>2774866</v>
      </c>
      <c r="B5876">
        <v>1</v>
      </c>
      <c r="C5876" t="s">
        <v>81</v>
      </c>
      <c r="D5876" t="s">
        <v>112</v>
      </c>
      <c r="E5876" t="s">
        <v>157</v>
      </c>
      <c r="F5876" t="s">
        <v>16228</v>
      </c>
      <c r="G5876" t="s">
        <v>159</v>
      </c>
      <c r="H5876" t="s">
        <v>149</v>
      </c>
      <c r="I5876" t="s">
        <v>136</v>
      </c>
      <c r="J5876" t="s">
        <v>137</v>
      </c>
      <c r="K5876" t="s">
        <v>138</v>
      </c>
      <c r="L5876" t="s">
        <v>16229</v>
      </c>
      <c r="M5876" t="s">
        <v>16230</v>
      </c>
      <c r="N5876" s="26">
        <v>1.311666666</v>
      </c>
      <c r="O5876">
        <v>3</v>
      </c>
      <c r="P5876">
        <v>0</v>
      </c>
      <c r="Q5876">
        <v>29</v>
      </c>
      <c r="R5876">
        <v>11</v>
      </c>
      <c r="S5876">
        <v>6</v>
      </c>
      <c r="T5876">
        <v>1</v>
      </c>
      <c r="U5876">
        <v>2</v>
      </c>
      <c r="V5876">
        <v>0</v>
      </c>
      <c r="W5876" s="26">
        <v>4.8616354583715813</v>
      </c>
      <c r="X5876" s="26">
        <v>0</v>
      </c>
      <c r="Y5876" s="26">
        <v>25.158026053867797</v>
      </c>
      <c r="Z5876" s="26">
        <v>0.9705903152355555</v>
      </c>
      <c r="AA5876" s="26">
        <v>59.969455392857803</v>
      </c>
      <c r="AB5876" s="26">
        <v>0</v>
      </c>
      <c r="AC5876" s="26">
        <v>475.6610087256015</v>
      </c>
      <c r="AD5876" s="26">
        <v>0</v>
      </c>
      <c r="AE5876" s="26">
        <v>566.62071594593419</v>
      </c>
    </row>
    <row r="5877" spans="1:31" x14ac:dyDescent="0.3">
      <c r="A5877">
        <v>2774723</v>
      </c>
      <c r="B5877">
        <v>1</v>
      </c>
      <c r="C5877" t="s">
        <v>80</v>
      </c>
      <c r="D5877" t="s">
        <v>85</v>
      </c>
      <c r="E5877" t="s">
        <v>166</v>
      </c>
      <c r="F5877" t="s">
        <v>10524</v>
      </c>
      <c r="G5877" t="s">
        <v>232</v>
      </c>
      <c r="H5877" t="s">
        <v>135</v>
      </c>
      <c r="I5877" t="s">
        <v>136</v>
      </c>
      <c r="J5877" t="s">
        <v>137</v>
      </c>
      <c r="K5877" t="s">
        <v>138</v>
      </c>
      <c r="L5877" t="s">
        <v>16231</v>
      </c>
      <c r="M5877" t="s">
        <v>16232</v>
      </c>
      <c r="N5877" s="26">
        <v>0.71722222199999996</v>
      </c>
      <c r="O5877">
        <v>0</v>
      </c>
      <c r="P5877">
        <v>81</v>
      </c>
      <c r="Q5877">
        <v>0</v>
      </c>
      <c r="R5877">
        <v>0</v>
      </c>
      <c r="S5877">
        <v>0</v>
      </c>
      <c r="T5877">
        <v>9</v>
      </c>
      <c r="U5877">
        <v>0</v>
      </c>
      <c r="V5877">
        <v>0</v>
      </c>
      <c r="W5877" s="26">
        <v>0</v>
      </c>
      <c r="X5877" s="26">
        <v>12.055255577871469</v>
      </c>
      <c r="Y5877" s="26">
        <v>0</v>
      </c>
      <c r="Z5877" s="26">
        <v>0</v>
      </c>
      <c r="AA5877" s="26">
        <v>0</v>
      </c>
      <c r="AB5877" s="26">
        <v>3.4264522063311031</v>
      </c>
      <c r="AC5877" s="26">
        <v>0</v>
      </c>
      <c r="AD5877" s="26">
        <v>0</v>
      </c>
      <c r="AE5877" s="26">
        <v>15.481707784202571</v>
      </c>
    </row>
    <row r="5878" spans="1:31" x14ac:dyDescent="0.3">
      <c r="A5878">
        <v>2774692</v>
      </c>
      <c r="B5878">
        <v>1</v>
      </c>
      <c r="C5878" t="s">
        <v>80</v>
      </c>
      <c r="D5878" t="s">
        <v>103</v>
      </c>
      <c r="E5878" t="s">
        <v>152</v>
      </c>
      <c r="F5878" t="s">
        <v>16233</v>
      </c>
      <c r="G5878" t="s">
        <v>159</v>
      </c>
      <c r="H5878" t="s">
        <v>149</v>
      </c>
      <c r="I5878" t="s">
        <v>136</v>
      </c>
      <c r="J5878" t="s">
        <v>137</v>
      </c>
      <c r="K5878" t="s">
        <v>138</v>
      </c>
      <c r="L5878" t="s">
        <v>16234</v>
      </c>
      <c r="M5878" t="s">
        <v>16235</v>
      </c>
      <c r="N5878" s="26">
        <v>0.24722222199999999</v>
      </c>
      <c r="O5878">
        <v>0</v>
      </c>
      <c r="P5878">
        <v>205</v>
      </c>
      <c r="Q5878">
        <v>0</v>
      </c>
      <c r="R5878">
        <v>76</v>
      </c>
      <c r="S5878">
        <v>1</v>
      </c>
      <c r="T5878">
        <v>75</v>
      </c>
      <c r="U5878">
        <v>1</v>
      </c>
      <c r="V5878">
        <v>0</v>
      </c>
      <c r="W5878" s="26">
        <v>0</v>
      </c>
      <c r="X5878" s="26">
        <v>11.088811071125154</v>
      </c>
      <c r="Y5878" s="26">
        <v>0</v>
      </c>
      <c r="Z5878" s="26">
        <v>1.5144693883647737</v>
      </c>
      <c r="AA5878" s="26">
        <v>0.58022040129091668</v>
      </c>
      <c r="AB5878" s="26">
        <v>8.2675824903996613</v>
      </c>
      <c r="AC5878" s="26">
        <v>3.1786469083063054</v>
      </c>
      <c r="AD5878" s="26">
        <v>0</v>
      </c>
      <c r="AE5878" s="26">
        <v>24.629730259486809</v>
      </c>
    </row>
    <row r="5879" spans="1:31" x14ac:dyDescent="0.3">
      <c r="A5879">
        <v>2774907</v>
      </c>
      <c r="B5879">
        <v>1</v>
      </c>
      <c r="C5879" t="s">
        <v>80</v>
      </c>
      <c r="D5879" t="s">
        <v>105</v>
      </c>
      <c r="E5879" t="s">
        <v>170</v>
      </c>
      <c r="F5879" t="s">
        <v>15992</v>
      </c>
      <c r="G5879" t="s">
        <v>303</v>
      </c>
      <c r="H5879" t="s">
        <v>135</v>
      </c>
      <c r="I5879" t="s">
        <v>136</v>
      </c>
      <c r="J5879" t="s">
        <v>137</v>
      </c>
      <c r="K5879" t="s">
        <v>138</v>
      </c>
      <c r="L5879" t="s">
        <v>16236</v>
      </c>
      <c r="M5879" t="s">
        <v>15684</v>
      </c>
      <c r="N5879" s="26">
        <v>2.6663888880000002</v>
      </c>
      <c r="O5879">
        <v>0</v>
      </c>
      <c r="P5879">
        <v>63</v>
      </c>
      <c r="Q5879">
        <v>0</v>
      </c>
      <c r="R5879">
        <v>23</v>
      </c>
      <c r="S5879">
        <v>0</v>
      </c>
      <c r="T5879">
        <v>6</v>
      </c>
      <c r="U5879">
        <v>0</v>
      </c>
      <c r="V5879">
        <v>0</v>
      </c>
      <c r="W5879" s="26">
        <v>0</v>
      </c>
      <c r="X5879" s="26">
        <v>30.323542791175768</v>
      </c>
      <c r="Y5879" s="26">
        <v>0</v>
      </c>
      <c r="Z5879" s="26">
        <v>10.289790677740598</v>
      </c>
      <c r="AA5879" s="26">
        <v>0</v>
      </c>
      <c r="AB5879" s="26">
        <v>8.613996665900725</v>
      </c>
      <c r="AC5879" s="26">
        <v>0</v>
      </c>
      <c r="AD5879" s="26">
        <v>0</v>
      </c>
      <c r="AE5879" s="26">
        <v>49.227330134817095</v>
      </c>
    </row>
    <row r="5880" spans="1:31" x14ac:dyDescent="0.3">
      <c r="A5880">
        <v>2775070</v>
      </c>
      <c r="B5880">
        <v>1</v>
      </c>
      <c r="C5880" t="s">
        <v>81</v>
      </c>
      <c r="D5880" t="s">
        <v>114</v>
      </c>
      <c r="E5880" t="s">
        <v>132</v>
      </c>
      <c r="F5880" t="s">
        <v>12645</v>
      </c>
      <c r="G5880" t="s">
        <v>134</v>
      </c>
      <c r="H5880" t="s">
        <v>135</v>
      </c>
      <c r="I5880" t="s">
        <v>136</v>
      </c>
      <c r="J5880" t="s">
        <v>137</v>
      </c>
      <c r="K5880" t="s">
        <v>138</v>
      </c>
      <c r="L5880" t="s">
        <v>16237</v>
      </c>
      <c r="M5880" t="s">
        <v>16238</v>
      </c>
      <c r="N5880" s="26">
        <v>0.87833333300000005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1</v>
      </c>
      <c r="U5880">
        <v>0</v>
      </c>
      <c r="V5880">
        <v>0</v>
      </c>
      <c r="W5880" s="26">
        <v>0</v>
      </c>
      <c r="X5880" s="26">
        <v>0</v>
      </c>
      <c r="Y5880" s="26">
        <v>0</v>
      </c>
      <c r="Z5880" s="26">
        <v>0</v>
      </c>
      <c r="AA5880" s="26">
        <v>0</v>
      </c>
      <c r="AB5880" s="26">
        <v>0.86648561673717583</v>
      </c>
      <c r="AC5880" s="26">
        <v>0</v>
      </c>
      <c r="AD5880" s="26">
        <v>0</v>
      </c>
      <c r="AE5880" s="26">
        <v>0.86648561673717583</v>
      </c>
    </row>
    <row r="5881" spans="1:31" x14ac:dyDescent="0.3">
      <c r="A5881">
        <v>2775216</v>
      </c>
      <c r="B5881">
        <v>1</v>
      </c>
      <c r="C5881" t="s">
        <v>80</v>
      </c>
      <c r="D5881" t="s">
        <v>105</v>
      </c>
      <c r="E5881" t="s">
        <v>157</v>
      </c>
      <c r="F5881" t="s">
        <v>1259</v>
      </c>
      <c r="G5881" t="s">
        <v>159</v>
      </c>
      <c r="H5881" t="s">
        <v>149</v>
      </c>
      <c r="I5881" t="s">
        <v>136</v>
      </c>
      <c r="J5881" t="s">
        <v>137</v>
      </c>
      <c r="K5881" t="s">
        <v>138</v>
      </c>
      <c r="L5881" t="s">
        <v>16239</v>
      </c>
      <c r="M5881" t="s">
        <v>16240</v>
      </c>
      <c r="N5881" s="26">
        <v>0.19166666600000001</v>
      </c>
      <c r="O5881">
        <v>1</v>
      </c>
      <c r="P5881">
        <v>577</v>
      </c>
      <c r="Q5881">
        <v>7</v>
      </c>
      <c r="R5881">
        <v>40</v>
      </c>
      <c r="S5881">
        <v>34</v>
      </c>
      <c r="T5881">
        <v>76</v>
      </c>
      <c r="U5881">
        <v>7</v>
      </c>
      <c r="V5881">
        <v>0</v>
      </c>
      <c r="W5881" s="26">
        <v>3.1434498937146671E-2</v>
      </c>
      <c r="X5881" s="26">
        <v>28.659180104039272</v>
      </c>
      <c r="Y5881" s="26">
        <v>1.578710400785627</v>
      </c>
      <c r="Z5881" s="26">
        <v>2.1103449136897763</v>
      </c>
      <c r="AA5881" s="26">
        <v>94.342401422322396</v>
      </c>
      <c r="AB5881" s="26">
        <v>14.301239171929099</v>
      </c>
      <c r="AC5881" s="26">
        <v>206.81502130828088</v>
      </c>
      <c r="AD5881" s="26">
        <v>0</v>
      </c>
      <c r="AE5881" s="26">
        <v>347.83833181998421</v>
      </c>
    </row>
    <row r="5882" spans="1:31" x14ac:dyDescent="0.3">
      <c r="A5882">
        <v>2775548</v>
      </c>
      <c r="B5882">
        <v>1</v>
      </c>
      <c r="C5882" t="s">
        <v>80</v>
      </c>
      <c r="D5882" t="s">
        <v>83</v>
      </c>
      <c r="E5882" t="s">
        <v>141</v>
      </c>
      <c r="F5882" t="s">
        <v>16241</v>
      </c>
      <c r="G5882" t="s">
        <v>344</v>
      </c>
      <c r="H5882" t="s">
        <v>135</v>
      </c>
      <c r="I5882" t="s">
        <v>136</v>
      </c>
      <c r="J5882" t="s">
        <v>137</v>
      </c>
      <c r="K5882" t="s">
        <v>138</v>
      </c>
      <c r="L5882" t="s">
        <v>16242</v>
      </c>
      <c r="M5882" t="s">
        <v>16243</v>
      </c>
      <c r="N5882" s="26">
        <v>3.0322222220000001</v>
      </c>
      <c r="O5882">
        <v>0</v>
      </c>
      <c r="P5882">
        <v>401</v>
      </c>
      <c r="Q5882">
        <v>0</v>
      </c>
      <c r="R5882">
        <v>0</v>
      </c>
      <c r="S5882">
        <v>0</v>
      </c>
      <c r="T5882">
        <v>6</v>
      </c>
      <c r="U5882">
        <v>0</v>
      </c>
      <c r="V5882">
        <v>0</v>
      </c>
      <c r="W5882" s="26">
        <v>0</v>
      </c>
      <c r="X5882" s="26">
        <v>307.94193813410931</v>
      </c>
      <c r="Y5882" s="26">
        <v>0</v>
      </c>
      <c r="Z5882" s="26">
        <v>0</v>
      </c>
      <c r="AA5882" s="26">
        <v>0</v>
      </c>
      <c r="AB5882" s="26">
        <v>2.0334923448582658</v>
      </c>
      <c r="AC5882" s="26">
        <v>0</v>
      </c>
      <c r="AD5882" s="26">
        <v>0</v>
      </c>
      <c r="AE5882" s="26">
        <v>309.97543047896755</v>
      </c>
    </row>
    <row r="5883" spans="1:31" x14ac:dyDescent="0.3">
      <c r="A5883">
        <v>2774761</v>
      </c>
      <c r="B5883">
        <v>1</v>
      </c>
      <c r="C5883" t="s">
        <v>80</v>
      </c>
      <c r="D5883" t="s">
        <v>104</v>
      </c>
      <c r="E5883" t="s">
        <v>170</v>
      </c>
      <c r="F5883" t="s">
        <v>16244</v>
      </c>
      <c r="G5883" t="s">
        <v>287</v>
      </c>
      <c r="H5883" t="s">
        <v>135</v>
      </c>
      <c r="I5883" t="s">
        <v>136</v>
      </c>
      <c r="J5883" t="s">
        <v>3</v>
      </c>
      <c r="K5883" t="s">
        <v>138</v>
      </c>
      <c r="L5883" t="s">
        <v>16245</v>
      </c>
      <c r="M5883" t="s">
        <v>16246</v>
      </c>
      <c r="N5883" s="26">
        <v>7.9908333330000003</v>
      </c>
      <c r="O5883">
        <v>0</v>
      </c>
      <c r="P5883">
        <v>133</v>
      </c>
      <c r="Q5883">
        <v>0</v>
      </c>
      <c r="R5883">
        <v>0</v>
      </c>
      <c r="S5883">
        <v>0</v>
      </c>
      <c r="T5883">
        <v>8</v>
      </c>
      <c r="U5883">
        <v>0</v>
      </c>
      <c r="V5883">
        <v>0</v>
      </c>
      <c r="W5883" s="26">
        <v>0</v>
      </c>
      <c r="X5883" s="26">
        <v>243.48620291596373</v>
      </c>
      <c r="Y5883" s="26">
        <v>0</v>
      </c>
      <c r="Z5883" s="26">
        <v>0</v>
      </c>
      <c r="AA5883" s="26">
        <v>0</v>
      </c>
      <c r="AB5883" s="26">
        <v>50.288708811442916</v>
      </c>
      <c r="AC5883" s="26">
        <v>0</v>
      </c>
      <c r="AD5883" s="26">
        <v>0</v>
      </c>
      <c r="AE5883" s="26">
        <v>293.77491172740667</v>
      </c>
    </row>
    <row r="5884" spans="1:31" x14ac:dyDescent="0.3">
      <c r="A5884">
        <v>2775302</v>
      </c>
      <c r="B5884">
        <v>1</v>
      </c>
      <c r="C5884" t="s">
        <v>80</v>
      </c>
      <c r="D5884" t="s">
        <v>83</v>
      </c>
      <c r="E5884" t="s">
        <v>146</v>
      </c>
      <c r="F5884" t="s">
        <v>16247</v>
      </c>
      <c r="G5884" t="s">
        <v>628</v>
      </c>
      <c r="H5884" t="s">
        <v>149</v>
      </c>
      <c r="I5884" t="s">
        <v>136</v>
      </c>
      <c r="J5884" t="s">
        <v>137</v>
      </c>
      <c r="K5884" t="s">
        <v>187</v>
      </c>
      <c r="L5884" t="s">
        <v>16248</v>
      </c>
      <c r="M5884" t="s">
        <v>16249</v>
      </c>
      <c r="N5884" s="26">
        <v>1.196666666</v>
      </c>
      <c r="O5884">
        <v>1</v>
      </c>
      <c r="P5884">
        <v>817</v>
      </c>
      <c r="Q5884">
        <v>0</v>
      </c>
      <c r="R5884">
        <v>7</v>
      </c>
      <c r="S5884">
        <v>9</v>
      </c>
      <c r="T5884">
        <v>48</v>
      </c>
      <c r="U5884">
        <v>3</v>
      </c>
      <c r="V5884">
        <v>1</v>
      </c>
      <c r="W5884" s="26">
        <v>9.5141565516122846</v>
      </c>
      <c r="X5884" s="26">
        <v>318.07393475155158</v>
      </c>
      <c r="Y5884" s="26">
        <v>0</v>
      </c>
      <c r="Z5884" s="26">
        <v>13.795042752859748</v>
      </c>
      <c r="AA5884" s="26">
        <v>84.162516965315433</v>
      </c>
      <c r="AB5884" s="26">
        <v>96.934127856281535</v>
      </c>
      <c r="AC5884" s="26">
        <v>44.437153119274356</v>
      </c>
      <c r="AD5884" s="26">
        <v>8.6683985624488287</v>
      </c>
      <c r="AE5884" s="26">
        <v>575.58533055934379</v>
      </c>
    </row>
    <row r="5885" spans="1:31" x14ac:dyDescent="0.3">
      <c r="A5885">
        <v>2775339</v>
      </c>
      <c r="B5885">
        <v>1</v>
      </c>
      <c r="C5885" t="s">
        <v>80</v>
      </c>
      <c r="D5885" t="s">
        <v>99</v>
      </c>
      <c r="E5885" t="s">
        <v>170</v>
      </c>
      <c r="F5885" t="s">
        <v>16250</v>
      </c>
      <c r="G5885" t="s">
        <v>204</v>
      </c>
      <c r="H5885" t="s">
        <v>135</v>
      </c>
      <c r="I5885" t="s">
        <v>136</v>
      </c>
      <c r="J5885" t="s">
        <v>137</v>
      </c>
      <c r="K5885" t="s">
        <v>138</v>
      </c>
      <c r="L5885" t="s">
        <v>16251</v>
      </c>
      <c r="M5885" t="s">
        <v>16252</v>
      </c>
      <c r="N5885" s="26">
        <v>3.318888888</v>
      </c>
      <c r="O5885">
        <v>0</v>
      </c>
      <c r="P5885">
        <v>64</v>
      </c>
      <c r="Q5885">
        <v>0</v>
      </c>
      <c r="R5885">
        <v>0</v>
      </c>
      <c r="S5885">
        <v>0</v>
      </c>
      <c r="T5885">
        <v>4</v>
      </c>
      <c r="U5885">
        <v>0</v>
      </c>
      <c r="V5885">
        <v>0</v>
      </c>
      <c r="W5885" s="26">
        <v>0</v>
      </c>
      <c r="X5885" s="26">
        <v>29.088052639537118</v>
      </c>
      <c r="Y5885" s="26">
        <v>0</v>
      </c>
      <c r="Z5885" s="26">
        <v>0</v>
      </c>
      <c r="AA5885" s="26">
        <v>0</v>
      </c>
      <c r="AB5885" s="26">
        <v>4.3984048464510836</v>
      </c>
      <c r="AC5885" s="26">
        <v>0</v>
      </c>
      <c r="AD5885" s="26">
        <v>0</v>
      </c>
      <c r="AE5885" s="26">
        <v>33.486457485988204</v>
      </c>
    </row>
    <row r="5886" spans="1:31" x14ac:dyDescent="0.3">
      <c r="A5886">
        <v>2775128</v>
      </c>
      <c r="B5886">
        <v>2</v>
      </c>
      <c r="C5886" t="s">
        <v>80</v>
      </c>
      <c r="D5886" t="s">
        <v>96</v>
      </c>
      <c r="E5886" t="s">
        <v>141</v>
      </c>
      <c r="F5886" t="s">
        <v>16253</v>
      </c>
      <c r="G5886" t="s">
        <v>303</v>
      </c>
      <c r="H5886" t="s">
        <v>135</v>
      </c>
      <c r="I5886" t="s">
        <v>136</v>
      </c>
      <c r="J5886" t="s">
        <v>137</v>
      </c>
      <c r="K5886" t="s">
        <v>138</v>
      </c>
      <c r="L5886" t="s">
        <v>15885</v>
      </c>
      <c r="M5886" t="s">
        <v>16254</v>
      </c>
      <c r="N5886" s="26">
        <v>0.46694444400000001</v>
      </c>
      <c r="O5886">
        <v>0</v>
      </c>
      <c r="P5886">
        <v>106</v>
      </c>
      <c r="Q5886">
        <v>0</v>
      </c>
      <c r="R5886">
        <v>1</v>
      </c>
      <c r="S5886">
        <v>0</v>
      </c>
      <c r="T5886">
        <v>5</v>
      </c>
      <c r="U5886">
        <v>0</v>
      </c>
      <c r="V5886">
        <v>0</v>
      </c>
      <c r="W5886" s="26">
        <v>0</v>
      </c>
      <c r="X5886" s="26">
        <v>1.3850666001914924</v>
      </c>
      <c r="Y5886" s="26">
        <v>0</v>
      </c>
      <c r="Z5886" s="26">
        <v>0.14569822855114006</v>
      </c>
      <c r="AA5886" s="26">
        <v>0</v>
      </c>
      <c r="AB5886" s="26">
        <v>0</v>
      </c>
      <c r="AC5886" s="26">
        <v>0</v>
      </c>
      <c r="AD5886" s="26">
        <v>0</v>
      </c>
      <c r="AE5886" s="26">
        <v>1.5307648287426325</v>
      </c>
    </row>
    <row r="5887" spans="1:31" x14ac:dyDescent="0.3">
      <c r="A5887">
        <v>2775193</v>
      </c>
      <c r="B5887">
        <v>1</v>
      </c>
      <c r="C5887" t="s">
        <v>80</v>
      </c>
      <c r="D5887" t="s">
        <v>96</v>
      </c>
      <c r="E5887" t="s">
        <v>132</v>
      </c>
      <c r="F5887" t="s">
        <v>16255</v>
      </c>
      <c r="G5887" t="s">
        <v>134</v>
      </c>
      <c r="H5887" t="s">
        <v>135</v>
      </c>
      <c r="I5887" t="s">
        <v>136</v>
      </c>
      <c r="J5887" t="s">
        <v>137</v>
      </c>
      <c r="K5887" t="s">
        <v>138</v>
      </c>
      <c r="L5887" t="s">
        <v>16256</v>
      </c>
      <c r="M5887" t="s">
        <v>16257</v>
      </c>
      <c r="N5887" s="26">
        <v>7.0794444439999999</v>
      </c>
      <c r="O5887">
        <v>0</v>
      </c>
      <c r="P5887">
        <v>1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 s="26">
        <v>0</v>
      </c>
      <c r="X5887" s="26">
        <v>0</v>
      </c>
      <c r="Y5887" s="26">
        <v>0</v>
      </c>
      <c r="Z5887" s="26">
        <v>0</v>
      </c>
      <c r="AA5887" s="26">
        <v>0</v>
      </c>
      <c r="AB5887" s="26">
        <v>0</v>
      </c>
      <c r="AC5887" s="26">
        <v>0</v>
      </c>
      <c r="AD5887" s="26">
        <v>0</v>
      </c>
      <c r="AE5887" s="26">
        <v>0</v>
      </c>
    </row>
    <row r="5888" spans="1:31" x14ac:dyDescent="0.3">
      <c r="A5888">
        <v>2775153</v>
      </c>
      <c r="B5888">
        <v>1</v>
      </c>
      <c r="C5888" t="s">
        <v>80</v>
      </c>
      <c r="D5888" t="s">
        <v>103</v>
      </c>
      <c r="E5888" t="s">
        <v>170</v>
      </c>
      <c r="F5888" t="s">
        <v>16258</v>
      </c>
      <c r="G5888" t="s">
        <v>143</v>
      </c>
      <c r="H5888" t="s">
        <v>135</v>
      </c>
      <c r="I5888" t="s">
        <v>136</v>
      </c>
      <c r="J5888" t="s">
        <v>137</v>
      </c>
      <c r="K5888" t="s">
        <v>138</v>
      </c>
      <c r="L5888" t="s">
        <v>16259</v>
      </c>
      <c r="M5888" t="s">
        <v>16260</v>
      </c>
      <c r="N5888" s="26">
        <v>4.0991666660000003</v>
      </c>
      <c r="O5888">
        <v>0</v>
      </c>
      <c r="P5888">
        <v>24</v>
      </c>
      <c r="Q5888">
        <v>0</v>
      </c>
      <c r="R5888">
        <v>0</v>
      </c>
      <c r="S5888">
        <v>0</v>
      </c>
      <c r="T5888">
        <v>11</v>
      </c>
      <c r="U5888">
        <v>0</v>
      </c>
      <c r="V5888">
        <v>0</v>
      </c>
      <c r="W5888" s="26">
        <v>0</v>
      </c>
      <c r="X5888" s="26">
        <v>21.692107902198185</v>
      </c>
      <c r="Y5888" s="26">
        <v>0</v>
      </c>
      <c r="Z5888" s="26">
        <v>0</v>
      </c>
      <c r="AA5888" s="26">
        <v>0</v>
      </c>
      <c r="AB5888" s="26">
        <v>25.404412257390593</v>
      </c>
      <c r="AC5888" s="26">
        <v>0</v>
      </c>
      <c r="AD5888" s="26">
        <v>0</v>
      </c>
      <c r="AE5888" s="26">
        <v>47.096520159588778</v>
      </c>
    </row>
    <row r="5889" spans="1:31" x14ac:dyDescent="0.3">
      <c r="A5889">
        <v>2774824</v>
      </c>
      <c r="B5889">
        <v>1</v>
      </c>
      <c r="C5889" t="s">
        <v>80</v>
      </c>
      <c r="D5889" t="s">
        <v>86</v>
      </c>
      <c r="E5889" t="s">
        <v>132</v>
      </c>
      <c r="F5889" t="s">
        <v>16261</v>
      </c>
      <c r="G5889" t="s">
        <v>134</v>
      </c>
      <c r="H5889" t="s">
        <v>135</v>
      </c>
      <c r="I5889" t="s">
        <v>136</v>
      </c>
      <c r="J5889" t="s">
        <v>137</v>
      </c>
      <c r="K5889" t="s">
        <v>138</v>
      </c>
      <c r="L5889" t="s">
        <v>16262</v>
      </c>
      <c r="M5889" t="s">
        <v>16263</v>
      </c>
      <c r="N5889" s="26">
        <v>8.5761111109999995</v>
      </c>
      <c r="O5889">
        <v>0</v>
      </c>
      <c r="P5889">
        <v>1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 s="26">
        <v>0</v>
      </c>
      <c r="X5889" s="26">
        <v>1.9477613578222224</v>
      </c>
      <c r="Y5889" s="26">
        <v>0</v>
      </c>
      <c r="Z5889" s="26">
        <v>0</v>
      </c>
      <c r="AA5889" s="26">
        <v>0</v>
      </c>
      <c r="AB5889" s="26">
        <v>0</v>
      </c>
      <c r="AC5889" s="26">
        <v>0</v>
      </c>
      <c r="AD5889" s="26">
        <v>0</v>
      </c>
      <c r="AE5889" s="26">
        <v>1.9477613578222224</v>
      </c>
    </row>
    <row r="5890" spans="1:31" x14ac:dyDescent="0.3">
      <c r="A5890">
        <v>2775130</v>
      </c>
      <c r="B5890">
        <v>1</v>
      </c>
      <c r="C5890" t="s">
        <v>80</v>
      </c>
      <c r="D5890" t="s">
        <v>105</v>
      </c>
      <c r="E5890" t="s">
        <v>166</v>
      </c>
      <c r="F5890" t="s">
        <v>16264</v>
      </c>
      <c r="G5890" t="s">
        <v>307</v>
      </c>
      <c r="H5890" t="s">
        <v>135</v>
      </c>
      <c r="I5890" t="s">
        <v>136</v>
      </c>
      <c r="J5890" t="s">
        <v>137</v>
      </c>
      <c r="K5890" t="s">
        <v>138</v>
      </c>
      <c r="L5890" t="s">
        <v>16265</v>
      </c>
      <c r="M5890" t="s">
        <v>16266</v>
      </c>
      <c r="N5890" s="26">
        <v>5.6213888880000003</v>
      </c>
      <c r="O5890">
        <v>0</v>
      </c>
      <c r="P5890">
        <v>38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 s="26">
        <v>0</v>
      </c>
      <c r="X5890" s="26">
        <v>35.534843846959738</v>
      </c>
      <c r="Y5890" s="26">
        <v>0</v>
      </c>
      <c r="Z5890" s="26">
        <v>0</v>
      </c>
      <c r="AA5890" s="26">
        <v>0</v>
      </c>
      <c r="AB5890" s="26">
        <v>0</v>
      </c>
      <c r="AC5890" s="26">
        <v>0</v>
      </c>
      <c r="AD5890" s="26">
        <v>0</v>
      </c>
      <c r="AE5890" s="26">
        <v>35.534843846959738</v>
      </c>
    </row>
    <row r="5891" spans="1:31" x14ac:dyDescent="0.3">
      <c r="A5891">
        <v>2774987</v>
      </c>
      <c r="B5891">
        <v>1</v>
      </c>
      <c r="C5891" t="s">
        <v>80</v>
      </c>
      <c r="D5891" t="s">
        <v>100</v>
      </c>
      <c r="E5891" t="s">
        <v>157</v>
      </c>
      <c r="F5891" t="s">
        <v>16267</v>
      </c>
      <c r="G5891" t="s">
        <v>326</v>
      </c>
      <c r="H5891" t="s">
        <v>149</v>
      </c>
      <c r="I5891" t="s">
        <v>566</v>
      </c>
      <c r="J5891" t="s">
        <v>137</v>
      </c>
      <c r="K5891" t="s">
        <v>138</v>
      </c>
      <c r="L5891" t="s">
        <v>16268</v>
      </c>
      <c r="M5891" t="s">
        <v>16269</v>
      </c>
      <c r="N5891" s="26">
        <v>4.5277776999999998E-2</v>
      </c>
      <c r="O5891">
        <v>0</v>
      </c>
      <c r="P5891">
        <v>724</v>
      </c>
      <c r="Q5891">
        <v>0</v>
      </c>
      <c r="R5891">
        <v>118</v>
      </c>
      <c r="S5891">
        <v>5</v>
      </c>
      <c r="T5891">
        <v>139</v>
      </c>
      <c r="U5891">
        <v>0</v>
      </c>
      <c r="V5891">
        <v>1</v>
      </c>
      <c r="W5891" s="26">
        <v>0</v>
      </c>
      <c r="X5891" s="26">
        <v>7.5846516026564688</v>
      </c>
      <c r="Y5891" s="26">
        <v>0</v>
      </c>
      <c r="Z5891" s="26">
        <v>0.71918537324629495</v>
      </c>
      <c r="AA5891" s="26">
        <v>14.988241624758757</v>
      </c>
      <c r="AB5891" s="26">
        <v>4.7279586080621279</v>
      </c>
      <c r="AC5891" s="26">
        <v>0</v>
      </c>
      <c r="AD5891" s="26">
        <v>0</v>
      </c>
      <c r="AE5891" s="26">
        <v>28.020037208723647</v>
      </c>
    </row>
    <row r="5892" spans="1:31" x14ac:dyDescent="0.3">
      <c r="A5892">
        <v>2775030</v>
      </c>
      <c r="B5892">
        <v>1</v>
      </c>
      <c r="C5892" t="s">
        <v>80</v>
      </c>
      <c r="D5892" t="s">
        <v>97</v>
      </c>
      <c r="E5892" t="s">
        <v>157</v>
      </c>
      <c r="F5892" t="s">
        <v>2500</v>
      </c>
      <c r="G5892" t="s">
        <v>159</v>
      </c>
      <c r="H5892" t="s">
        <v>149</v>
      </c>
      <c r="I5892" t="s">
        <v>136</v>
      </c>
      <c r="J5892" t="s">
        <v>137</v>
      </c>
      <c r="K5892" t="s">
        <v>138</v>
      </c>
      <c r="L5892" t="s">
        <v>16270</v>
      </c>
      <c r="M5892" t="s">
        <v>16271</v>
      </c>
      <c r="N5892" s="26">
        <v>0.97472222200000003</v>
      </c>
      <c r="O5892">
        <v>0</v>
      </c>
      <c r="P5892">
        <v>160</v>
      </c>
      <c r="Q5892">
        <v>0</v>
      </c>
      <c r="R5892">
        <v>258</v>
      </c>
      <c r="S5892">
        <v>2</v>
      </c>
      <c r="T5892">
        <v>77</v>
      </c>
      <c r="U5892">
        <v>0</v>
      </c>
      <c r="V5892">
        <v>0</v>
      </c>
      <c r="W5892" s="26">
        <v>0</v>
      </c>
      <c r="X5892" s="26">
        <v>92.570702290373092</v>
      </c>
      <c r="Y5892" s="26">
        <v>0</v>
      </c>
      <c r="Z5892" s="26">
        <v>31.195652803689224</v>
      </c>
      <c r="AA5892" s="26">
        <v>15.950967670726216</v>
      </c>
      <c r="AB5892" s="26">
        <v>79.738905629700312</v>
      </c>
      <c r="AC5892" s="26">
        <v>0</v>
      </c>
      <c r="AD5892" s="26">
        <v>0</v>
      </c>
      <c r="AE5892" s="26">
        <v>219.45622839448885</v>
      </c>
    </row>
    <row r="5893" spans="1:31" x14ac:dyDescent="0.3">
      <c r="A5893">
        <v>2775528</v>
      </c>
      <c r="B5893">
        <v>1</v>
      </c>
      <c r="C5893" t="s">
        <v>80</v>
      </c>
      <c r="D5893" t="s">
        <v>101</v>
      </c>
      <c r="E5893" t="s">
        <v>132</v>
      </c>
      <c r="F5893" t="s">
        <v>16272</v>
      </c>
      <c r="G5893" t="s">
        <v>134</v>
      </c>
      <c r="H5893" t="s">
        <v>135</v>
      </c>
      <c r="I5893" t="s">
        <v>136</v>
      </c>
      <c r="J5893" t="s">
        <v>137</v>
      </c>
      <c r="K5893" t="s">
        <v>138</v>
      </c>
      <c r="L5893" t="s">
        <v>16273</v>
      </c>
      <c r="M5893" t="s">
        <v>16274</v>
      </c>
      <c r="N5893" s="26">
        <v>2.1724999999999999</v>
      </c>
      <c r="O5893">
        <v>0</v>
      </c>
      <c r="P5893">
        <v>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 s="26">
        <v>0</v>
      </c>
      <c r="X5893" s="26">
        <v>4.1677136745806254E-2</v>
      </c>
      <c r="Y5893" s="26">
        <v>0</v>
      </c>
      <c r="Z5893" s="26">
        <v>0</v>
      </c>
      <c r="AA5893" s="26">
        <v>0</v>
      </c>
      <c r="AB5893" s="26">
        <v>0</v>
      </c>
      <c r="AC5893" s="26">
        <v>0</v>
      </c>
      <c r="AD5893" s="26">
        <v>0</v>
      </c>
      <c r="AE5893" s="26">
        <v>4.1677136745806254E-2</v>
      </c>
    </row>
    <row r="5894" spans="1:31" x14ac:dyDescent="0.3">
      <c r="A5894">
        <v>2775422</v>
      </c>
      <c r="B5894">
        <v>1</v>
      </c>
      <c r="C5894" t="s">
        <v>81</v>
      </c>
      <c r="D5894" t="s">
        <v>116</v>
      </c>
      <c r="E5894" t="s">
        <v>141</v>
      </c>
      <c r="F5894" t="s">
        <v>16275</v>
      </c>
      <c r="G5894" t="s">
        <v>344</v>
      </c>
      <c r="H5894" t="s">
        <v>135</v>
      </c>
      <c r="I5894" t="s">
        <v>136</v>
      </c>
      <c r="J5894" t="s">
        <v>137</v>
      </c>
      <c r="K5894" t="s">
        <v>138</v>
      </c>
      <c r="L5894" t="s">
        <v>16276</v>
      </c>
      <c r="M5894" t="s">
        <v>16277</v>
      </c>
      <c r="N5894" s="26">
        <v>1.709166666</v>
      </c>
      <c r="O5894">
        <v>0</v>
      </c>
      <c r="P5894">
        <v>63</v>
      </c>
      <c r="Q5894">
        <v>0</v>
      </c>
      <c r="R5894">
        <v>1</v>
      </c>
      <c r="S5894">
        <v>0</v>
      </c>
      <c r="T5894">
        <v>2</v>
      </c>
      <c r="U5894">
        <v>0</v>
      </c>
      <c r="V5894">
        <v>0</v>
      </c>
      <c r="W5894" s="26">
        <v>0</v>
      </c>
      <c r="X5894" s="26">
        <v>10.863243890738318</v>
      </c>
      <c r="Y5894" s="26">
        <v>0</v>
      </c>
      <c r="Z5894" s="26">
        <v>0</v>
      </c>
      <c r="AA5894" s="26">
        <v>0</v>
      </c>
      <c r="AB5894" s="26">
        <v>0.11760094620754066</v>
      </c>
      <c r="AC5894" s="26">
        <v>0</v>
      </c>
      <c r="AD5894" s="26">
        <v>0</v>
      </c>
      <c r="AE5894" s="26">
        <v>10.980844836945858</v>
      </c>
    </row>
    <row r="5895" spans="1:31" x14ac:dyDescent="0.3">
      <c r="A5895">
        <v>2775365</v>
      </c>
      <c r="B5895">
        <v>1</v>
      </c>
      <c r="C5895" t="s">
        <v>80</v>
      </c>
      <c r="D5895" t="s">
        <v>85</v>
      </c>
      <c r="E5895" t="s">
        <v>146</v>
      </c>
      <c r="F5895" t="s">
        <v>16278</v>
      </c>
      <c r="G5895" t="s">
        <v>148</v>
      </c>
      <c r="H5895" t="s">
        <v>149</v>
      </c>
      <c r="I5895" t="s">
        <v>136</v>
      </c>
      <c r="J5895" t="s">
        <v>137</v>
      </c>
      <c r="K5895" t="s">
        <v>138</v>
      </c>
      <c r="L5895" t="s">
        <v>16279</v>
      </c>
      <c r="M5895" t="s">
        <v>16280</v>
      </c>
      <c r="N5895" s="26">
        <v>1.6316666660000001</v>
      </c>
      <c r="O5895">
        <v>0</v>
      </c>
      <c r="P5895">
        <v>0</v>
      </c>
      <c r="Q5895">
        <v>0</v>
      </c>
      <c r="R5895">
        <v>0</v>
      </c>
      <c r="S5895">
        <v>1</v>
      </c>
      <c r="T5895">
        <v>0</v>
      </c>
      <c r="U5895">
        <v>0</v>
      </c>
      <c r="V5895">
        <v>0</v>
      </c>
      <c r="W5895" s="26">
        <v>0</v>
      </c>
      <c r="X5895" s="26">
        <v>0</v>
      </c>
      <c r="Y5895" s="26">
        <v>0</v>
      </c>
      <c r="Z5895" s="26">
        <v>0</v>
      </c>
      <c r="AA5895" s="26">
        <v>6.6074571567091569</v>
      </c>
      <c r="AB5895" s="26">
        <v>0</v>
      </c>
      <c r="AC5895" s="26">
        <v>0</v>
      </c>
      <c r="AD5895" s="26">
        <v>0</v>
      </c>
      <c r="AE5895" s="26">
        <v>6.6074571567091569</v>
      </c>
    </row>
    <row r="5896" spans="1:31" x14ac:dyDescent="0.3">
      <c r="A5896">
        <v>2775073</v>
      </c>
      <c r="B5896">
        <v>1</v>
      </c>
      <c r="C5896" t="s">
        <v>81</v>
      </c>
      <c r="D5896" t="s">
        <v>120</v>
      </c>
      <c r="E5896" t="s">
        <v>152</v>
      </c>
      <c r="F5896" t="s">
        <v>3203</v>
      </c>
      <c r="G5896" t="s">
        <v>159</v>
      </c>
      <c r="H5896" t="s">
        <v>149</v>
      </c>
      <c r="I5896" t="s">
        <v>136</v>
      </c>
      <c r="J5896" t="s">
        <v>137</v>
      </c>
      <c r="K5896" t="s">
        <v>138</v>
      </c>
      <c r="L5896" t="s">
        <v>16281</v>
      </c>
      <c r="M5896" t="s">
        <v>16282</v>
      </c>
      <c r="N5896" s="26">
        <v>0.68361111100000005</v>
      </c>
      <c r="O5896">
        <v>2</v>
      </c>
      <c r="P5896">
        <v>1</v>
      </c>
      <c r="Q5896">
        <v>66</v>
      </c>
      <c r="R5896">
        <v>29</v>
      </c>
      <c r="S5896">
        <v>6</v>
      </c>
      <c r="T5896">
        <v>2</v>
      </c>
      <c r="U5896">
        <v>1</v>
      </c>
      <c r="V5896">
        <v>0</v>
      </c>
      <c r="W5896" s="26">
        <v>0.3446435787788889</v>
      </c>
      <c r="X5896" s="26">
        <v>0</v>
      </c>
      <c r="Y5896" s="26">
        <v>1.9876935270399996</v>
      </c>
      <c r="Z5896" s="26">
        <v>0.24997250375111107</v>
      </c>
      <c r="AA5896" s="26">
        <v>16.06958704280294</v>
      </c>
      <c r="AB5896" s="26">
        <v>0</v>
      </c>
      <c r="AC5896" s="26">
        <v>53.572669155611649</v>
      </c>
      <c r="AD5896" s="26">
        <v>0</v>
      </c>
      <c r="AE5896" s="26">
        <v>72.22456580798459</v>
      </c>
    </row>
    <row r="5897" spans="1:31" x14ac:dyDescent="0.3">
      <c r="A5897">
        <v>2775322</v>
      </c>
      <c r="B5897">
        <v>1</v>
      </c>
      <c r="C5897" t="s">
        <v>81</v>
      </c>
      <c r="D5897" t="s">
        <v>128</v>
      </c>
      <c r="E5897" t="s">
        <v>141</v>
      </c>
      <c r="F5897" t="s">
        <v>15797</v>
      </c>
      <c r="G5897" t="s">
        <v>344</v>
      </c>
      <c r="H5897" t="s">
        <v>135</v>
      </c>
      <c r="I5897" t="s">
        <v>136</v>
      </c>
      <c r="J5897" t="s">
        <v>137</v>
      </c>
      <c r="K5897" t="s">
        <v>138</v>
      </c>
      <c r="L5897" t="s">
        <v>16283</v>
      </c>
      <c r="M5897" t="s">
        <v>16284</v>
      </c>
      <c r="N5897" s="26">
        <v>3.2422222220000001</v>
      </c>
      <c r="O5897">
        <v>0</v>
      </c>
      <c r="P5897">
        <v>1370</v>
      </c>
      <c r="Q5897">
        <v>0</v>
      </c>
      <c r="R5897">
        <v>0</v>
      </c>
      <c r="S5897">
        <v>0</v>
      </c>
      <c r="T5897">
        <v>75</v>
      </c>
      <c r="U5897">
        <v>0</v>
      </c>
      <c r="V5897">
        <v>1</v>
      </c>
      <c r="W5897" s="26">
        <v>0</v>
      </c>
      <c r="X5897" s="26">
        <v>938.91989061758261</v>
      </c>
      <c r="Y5897" s="26">
        <v>0</v>
      </c>
      <c r="Z5897" s="26">
        <v>0</v>
      </c>
      <c r="AA5897" s="26">
        <v>0</v>
      </c>
      <c r="AB5897" s="26">
        <v>219.98418958936821</v>
      </c>
      <c r="AC5897" s="26">
        <v>0</v>
      </c>
      <c r="AD5897" s="26">
        <v>25.381024254783625</v>
      </c>
      <c r="AE5897" s="26">
        <v>1184.2851044617344</v>
      </c>
    </row>
    <row r="5898" spans="1:31" x14ac:dyDescent="0.3">
      <c r="A5898">
        <v>2775806</v>
      </c>
      <c r="B5898">
        <v>1</v>
      </c>
      <c r="C5898" t="s">
        <v>81</v>
      </c>
      <c r="D5898" t="s">
        <v>117</v>
      </c>
      <c r="E5898" t="s">
        <v>146</v>
      </c>
      <c r="F5898" t="s">
        <v>16285</v>
      </c>
      <c r="G5898" t="s">
        <v>148</v>
      </c>
      <c r="H5898" t="s">
        <v>149</v>
      </c>
      <c r="I5898" t="s">
        <v>136</v>
      </c>
      <c r="J5898" t="s">
        <v>137</v>
      </c>
      <c r="K5898" t="s">
        <v>138</v>
      </c>
      <c r="L5898" t="s">
        <v>16286</v>
      </c>
      <c r="M5898" t="s">
        <v>16287</v>
      </c>
      <c r="N5898" s="26">
        <v>3.17</v>
      </c>
      <c r="O5898">
        <v>0</v>
      </c>
      <c r="P5898">
        <v>12</v>
      </c>
      <c r="Q5898">
        <v>1</v>
      </c>
      <c r="R5898">
        <v>12</v>
      </c>
      <c r="S5898">
        <v>0</v>
      </c>
      <c r="T5898">
        <v>1</v>
      </c>
      <c r="U5898">
        <v>0</v>
      </c>
      <c r="V5898">
        <v>0</v>
      </c>
      <c r="W5898" s="26">
        <v>0</v>
      </c>
      <c r="X5898" s="26">
        <v>0</v>
      </c>
      <c r="Y5898" s="26">
        <v>0</v>
      </c>
      <c r="Z5898" s="26">
        <v>0</v>
      </c>
      <c r="AA5898" s="26">
        <v>0</v>
      </c>
      <c r="AB5898" s="26">
        <v>0</v>
      </c>
      <c r="AC5898" s="26">
        <v>0</v>
      </c>
      <c r="AD5898" s="26">
        <v>0</v>
      </c>
      <c r="AE5898" s="26">
        <v>0</v>
      </c>
    </row>
    <row r="5899" spans="1:31" x14ac:dyDescent="0.3">
      <c r="A5899">
        <v>2776115</v>
      </c>
      <c r="B5899">
        <v>1</v>
      </c>
      <c r="C5899" t="s">
        <v>80</v>
      </c>
      <c r="D5899" t="s">
        <v>85</v>
      </c>
      <c r="E5899" t="s">
        <v>132</v>
      </c>
      <c r="F5899" t="s">
        <v>16288</v>
      </c>
      <c r="G5899" t="s">
        <v>307</v>
      </c>
      <c r="H5899" t="s">
        <v>135</v>
      </c>
      <c r="I5899" t="s">
        <v>136</v>
      </c>
      <c r="J5899" t="s">
        <v>137</v>
      </c>
      <c r="K5899" t="s">
        <v>138</v>
      </c>
      <c r="L5899" t="s">
        <v>16289</v>
      </c>
      <c r="M5899" t="s">
        <v>16290</v>
      </c>
      <c r="N5899" s="26">
        <v>5.3080555550000001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1</v>
      </c>
      <c r="U5899">
        <v>0</v>
      </c>
      <c r="V5899">
        <v>0</v>
      </c>
      <c r="W5899" s="26">
        <v>0</v>
      </c>
      <c r="X5899" s="26">
        <v>0</v>
      </c>
      <c r="Y5899" s="26">
        <v>0</v>
      </c>
      <c r="Z5899" s="26">
        <v>0</v>
      </c>
      <c r="AA5899" s="26">
        <v>0</v>
      </c>
      <c r="AB5899" s="26">
        <v>11.260449893715002</v>
      </c>
      <c r="AC5899" s="26">
        <v>0</v>
      </c>
      <c r="AD5899" s="26">
        <v>0</v>
      </c>
      <c r="AE5899" s="26">
        <v>11.260449893715002</v>
      </c>
    </row>
    <row r="5900" spans="1:31" x14ac:dyDescent="0.3">
      <c r="A5900">
        <v>2775975</v>
      </c>
      <c r="B5900">
        <v>1</v>
      </c>
      <c r="C5900" t="s">
        <v>81</v>
      </c>
      <c r="D5900" t="s">
        <v>116</v>
      </c>
      <c r="E5900" t="s">
        <v>132</v>
      </c>
      <c r="F5900" t="s">
        <v>16291</v>
      </c>
      <c r="G5900" t="s">
        <v>197</v>
      </c>
      <c r="H5900" t="s">
        <v>135</v>
      </c>
      <c r="I5900" t="s">
        <v>136</v>
      </c>
      <c r="J5900" t="s">
        <v>137</v>
      </c>
      <c r="K5900" t="s">
        <v>138</v>
      </c>
      <c r="L5900" t="s">
        <v>16292</v>
      </c>
      <c r="M5900" t="s">
        <v>16293</v>
      </c>
      <c r="N5900" s="26">
        <v>1.4608333330000001</v>
      </c>
      <c r="O5900">
        <v>0</v>
      </c>
      <c r="P5900">
        <v>1</v>
      </c>
      <c r="Q5900">
        <v>0</v>
      </c>
      <c r="R5900">
        <v>0</v>
      </c>
      <c r="S5900">
        <v>0</v>
      </c>
      <c r="T5900">
        <v>1</v>
      </c>
      <c r="U5900">
        <v>0</v>
      </c>
      <c r="V5900">
        <v>0</v>
      </c>
      <c r="W5900" s="26">
        <v>0</v>
      </c>
      <c r="X5900" s="26">
        <v>0.33042313450238192</v>
      </c>
      <c r="Y5900" s="26">
        <v>0</v>
      </c>
      <c r="Z5900" s="26">
        <v>0</v>
      </c>
      <c r="AA5900" s="26">
        <v>0</v>
      </c>
      <c r="AB5900" s="26">
        <v>8.2961051703391409E-2</v>
      </c>
      <c r="AC5900" s="26">
        <v>0</v>
      </c>
      <c r="AD5900" s="26">
        <v>0</v>
      </c>
      <c r="AE5900" s="26">
        <v>0.41338418620577333</v>
      </c>
    </row>
    <row r="5901" spans="1:31" x14ac:dyDescent="0.3">
      <c r="A5901">
        <v>2775683</v>
      </c>
      <c r="B5901">
        <v>1</v>
      </c>
      <c r="C5901" t="s">
        <v>80</v>
      </c>
      <c r="D5901" t="s">
        <v>96</v>
      </c>
      <c r="E5901" t="s">
        <v>152</v>
      </c>
      <c r="F5901" t="s">
        <v>16294</v>
      </c>
      <c r="G5901" t="s">
        <v>186</v>
      </c>
      <c r="H5901" t="s">
        <v>149</v>
      </c>
      <c r="I5901" t="s">
        <v>136</v>
      </c>
      <c r="J5901" t="s">
        <v>137</v>
      </c>
      <c r="K5901" t="s">
        <v>187</v>
      </c>
      <c r="L5901" t="s">
        <v>16295</v>
      </c>
      <c r="M5901" t="s">
        <v>16296</v>
      </c>
      <c r="N5901" s="26">
        <v>12.171666666</v>
      </c>
      <c r="O5901">
        <v>6</v>
      </c>
      <c r="P5901">
        <v>1160</v>
      </c>
      <c r="Q5901">
        <v>8</v>
      </c>
      <c r="R5901">
        <v>54</v>
      </c>
      <c r="S5901">
        <v>12</v>
      </c>
      <c r="T5901">
        <v>35</v>
      </c>
      <c r="U5901">
        <v>0</v>
      </c>
      <c r="V5901">
        <v>1</v>
      </c>
      <c r="W5901" s="26">
        <v>226.95220427901637</v>
      </c>
      <c r="X5901" s="26">
        <v>1002.0409687976687</v>
      </c>
      <c r="Y5901" s="26">
        <v>178.818912891743</v>
      </c>
      <c r="Z5901" s="26">
        <v>38.545302138229452</v>
      </c>
      <c r="AA5901" s="26">
        <v>219.81405898293548</v>
      </c>
      <c r="AB5901" s="26">
        <v>126.71164657527359</v>
      </c>
      <c r="AC5901" s="26">
        <v>0</v>
      </c>
      <c r="AD5901" s="26">
        <v>0</v>
      </c>
      <c r="AE5901" s="26">
        <v>1792.8830936648665</v>
      </c>
    </row>
    <row r="5902" spans="1:31" x14ac:dyDescent="0.3">
      <c r="A5902">
        <v>2776178</v>
      </c>
      <c r="B5902">
        <v>1</v>
      </c>
      <c r="C5902" t="s">
        <v>80</v>
      </c>
      <c r="D5902" t="s">
        <v>82</v>
      </c>
      <c r="E5902" t="s">
        <v>166</v>
      </c>
      <c r="F5902" t="s">
        <v>13268</v>
      </c>
      <c r="G5902" t="s">
        <v>204</v>
      </c>
      <c r="H5902" t="s">
        <v>135</v>
      </c>
      <c r="I5902" t="s">
        <v>136</v>
      </c>
      <c r="J5902" t="s">
        <v>137</v>
      </c>
      <c r="K5902" t="s">
        <v>138</v>
      </c>
      <c r="L5902" t="s">
        <v>16297</v>
      </c>
      <c r="M5902" t="s">
        <v>16298</v>
      </c>
      <c r="N5902" s="26">
        <v>1.893888888</v>
      </c>
      <c r="O5902">
        <v>0</v>
      </c>
      <c r="P5902">
        <v>114</v>
      </c>
      <c r="Q5902">
        <v>0</v>
      </c>
      <c r="R5902">
        <v>0</v>
      </c>
      <c r="S5902">
        <v>0</v>
      </c>
      <c r="T5902">
        <v>17</v>
      </c>
      <c r="U5902">
        <v>0</v>
      </c>
      <c r="V5902">
        <v>0</v>
      </c>
      <c r="W5902" s="26">
        <v>0</v>
      </c>
      <c r="X5902" s="26">
        <v>57.262768742345955</v>
      </c>
      <c r="Y5902" s="26">
        <v>0</v>
      </c>
      <c r="Z5902" s="26">
        <v>0</v>
      </c>
      <c r="AA5902" s="26">
        <v>0</v>
      </c>
      <c r="AB5902" s="26">
        <v>50.379738096261384</v>
      </c>
      <c r="AC5902" s="26">
        <v>0</v>
      </c>
      <c r="AD5902" s="26">
        <v>0</v>
      </c>
      <c r="AE5902" s="26">
        <v>107.64250683860735</v>
      </c>
    </row>
    <row r="5903" spans="1:31" x14ac:dyDescent="0.3">
      <c r="A5903">
        <v>2775892</v>
      </c>
      <c r="B5903">
        <v>1</v>
      </c>
      <c r="C5903" t="s">
        <v>80</v>
      </c>
      <c r="D5903" t="s">
        <v>105</v>
      </c>
      <c r="E5903" t="s">
        <v>170</v>
      </c>
      <c r="F5903" t="s">
        <v>16299</v>
      </c>
      <c r="G5903" t="s">
        <v>172</v>
      </c>
      <c r="H5903" t="s">
        <v>135</v>
      </c>
      <c r="I5903" t="s">
        <v>136</v>
      </c>
      <c r="J5903" t="s">
        <v>137</v>
      </c>
      <c r="K5903" t="s">
        <v>138</v>
      </c>
      <c r="L5903" t="s">
        <v>16300</v>
      </c>
      <c r="M5903" t="s">
        <v>16301</v>
      </c>
      <c r="N5903" s="26">
        <v>6.6247222219999999</v>
      </c>
      <c r="O5903">
        <v>0</v>
      </c>
      <c r="P5903">
        <v>70</v>
      </c>
      <c r="Q5903">
        <v>0</v>
      </c>
      <c r="R5903">
        <v>2</v>
      </c>
      <c r="S5903">
        <v>0</v>
      </c>
      <c r="T5903">
        <v>15</v>
      </c>
      <c r="U5903">
        <v>0</v>
      </c>
      <c r="V5903">
        <v>0</v>
      </c>
      <c r="W5903" s="26">
        <v>0</v>
      </c>
      <c r="X5903" s="26">
        <v>152.2839328862654</v>
      </c>
      <c r="Y5903" s="26">
        <v>0</v>
      </c>
      <c r="Z5903" s="26">
        <v>1.0163508773160643</v>
      </c>
      <c r="AA5903" s="26">
        <v>0</v>
      </c>
      <c r="AB5903" s="26">
        <v>68.162549804324954</v>
      </c>
      <c r="AC5903" s="26">
        <v>0</v>
      </c>
      <c r="AD5903" s="26">
        <v>0</v>
      </c>
      <c r="AE5903" s="26">
        <v>221.46283356790642</v>
      </c>
    </row>
    <row r="5904" spans="1:31" x14ac:dyDescent="0.3">
      <c r="A5904">
        <v>2776184</v>
      </c>
      <c r="B5904">
        <v>1</v>
      </c>
      <c r="C5904" t="s">
        <v>80</v>
      </c>
      <c r="D5904" t="s">
        <v>83</v>
      </c>
      <c r="E5904" t="s">
        <v>170</v>
      </c>
      <c r="F5904" t="s">
        <v>16302</v>
      </c>
      <c r="G5904" t="s">
        <v>204</v>
      </c>
      <c r="H5904" t="s">
        <v>135</v>
      </c>
      <c r="I5904" t="s">
        <v>136</v>
      </c>
      <c r="J5904" t="s">
        <v>137</v>
      </c>
      <c r="K5904" t="s">
        <v>138</v>
      </c>
      <c r="L5904" t="s">
        <v>16303</v>
      </c>
      <c r="M5904" t="s">
        <v>16304</v>
      </c>
      <c r="N5904" s="26">
        <v>1.237777777</v>
      </c>
      <c r="O5904">
        <v>0</v>
      </c>
      <c r="P5904">
        <v>77</v>
      </c>
      <c r="Q5904">
        <v>0</v>
      </c>
      <c r="R5904">
        <v>0</v>
      </c>
      <c r="S5904">
        <v>0</v>
      </c>
      <c r="T5904">
        <v>2</v>
      </c>
      <c r="U5904">
        <v>0</v>
      </c>
      <c r="V5904">
        <v>0</v>
      </c>
      <c r="W5904" s="26">
        <v>0</v>
      </c>
      <c r="X5904" s="26">
        <v>25.311880201209721</v>
      </c>
      <c r="Y5904" s="26">
        <v>0</v>
      </c>
      <c r="Z5904" s="26">
        <v>0</v>
      </c>
      <c r="AA5904" s="26">
        <v>0</v>
      </c>
      <c r="AB5904" s="26">
        <v>0.34140633451331825</v>
      </c>
      <c r="AC5904" s="26">
        <v>0</v>
      </c>
      <c r="AD5904" s="26">
        <v>0</v>
      </c>
      <c r="AE5904" s="26">
        <v>25.653286535723041</v>
      </c>
    </row>
    <row r="5905" spans="1:31" x14ac:dyDescent="0.3">
      <c r="A5905">
        <v>2775723</v>
      </c>
      <c r="B5905">
        <v>1</v>
      </c>
      <c r="C5905" t="s">
        <v>80</v>
      </c>
      <c r="D5905" t="s">
        <v>99</v>
      </c>
      <c r="E5905" t="s">
        <v>146</v>
      </c>
      <c r="F5905" t="s">
        <v>7605</v>
      </c>
      <c r="G5905" t="s">
        <v>186</v>
      </c>
      <c r="H5905" t="s">
        <v>149</v>
      </c>
      <c r="I5905" t="s">
        <v>136</v>
      </c>
      <c r="J5905" t="s">
        <v>137</v>
      </c>
      <c r="K5905" t="s">
        <v>187</v>
      </c>
      <c r="L5905" t="s">
        <v>16305</v>
      </c>
      <c r="M5905" t="s">
        <v>16306</v>
      </c>
      <c r="N5905" s="26">
        <v>7.4361111109999998</v>
      </c>
      <c r="O5905">
        <v>1</v>
      </c>
      <c r="P5905">
        <v>945</v>
      </c>
      <c r="Q5905">
        <v>1</v>
      </c>
      <c r="R5905">
        <v>6</v>
      </c>
      <c r="S5905">
        <v>8</v>
      </c>
      <c r="T5905">
        <v>86</v>
      </c>
      <c r="U5905">
        <v>0</v>
      </c>
      <c r="V5905">
        <v>0</v>
      </c>
      <c r="W5905" s="26">
        <v>32.453797304790037</v>
      </c>
      <c r="X5905" s="26">
        <v>1044.554598555221</v>
      </c>
      <c r="Y5905" s="26">
        <v>2.5595519297422218</v>
      </c>
      <c r="Z5905" s="26">
        <v>11.169918911041574</v>
      </c>
      <c r="AA5905" s="26">
        <v>2238.6299285158807</v>
      </c>
      <c r="AB5905" s="26">
        <v>350.60181777120124</v>
      </c>
      <c r="AC5905" s="26">
        <v>0</v>
      </c>
      <c r="AD5905" s="26">
        <v>0</v>
      </c>
      <c r="AE5905" s="26">
        <v>3679.9696129878766</v>
      </c>
    </row>
    <row r="5906" spans="1:31" x14ac:dyDescent="0.3">
      <c r="A5906">
        <v>2775866</v>
      </c>
      <c r="B5906">
        <v>1</v>
      </c>
      <c r="C5906" t="s">
        <v>81</v>
      </c>
      <c r="D5906" t="s">
        <v>127</v>
      </c>
      <c r="E5906" t="s">
        <v>166</v>
      </c>
      <c r="F5906" t="s">
        <v>16307</v>
      </c>
      <c r="G5906" t="s">
        <v>232</v>
      </c>
      <c r="H5906" t="s">
        <v>135</v>
      </c>
      <c r="I5906" t="s">
        <v>136</v>
      </c>
      <c r="J5906" t="s">
        <v>137</v>
      </c>
      <c r="K5906" t="s">
        <v>138</v>
      </c>
      <c r="L5906" t="s">
        <v>16308</v>
      </c>
      <c r="M5906" t="s">
        <v>16309</v>
      </c>
      <c r="N5906" s="26">
        <v>4.2347222220000003</v>
      </c>
      <c r="O5906">
        <v>0</v>
      </c>
      <c r="P5906">
        <v>32</v>
      </c>
      <c r="Q5906">
        <v>0</v>
      </c>
      <c r="R5906">
        <v>0</v>
      </c>
      <c r="S5906">
        <v>0</v>
      </c>
      <c r="T5906">
        <v>7</v>
      </c>
      <c r="U5906">
        <v>0</v>
      </c>
      <c r="V5906">
        <v>0</v>
      </c>
      <c r="W5906" s="26">
        <v>0</v>
      </c>
      <c r="X5906" s="26">
        <v>27.140850089739981</v>
      </c>
      <c r="Y5906" s="26">
        <v>0</v>
      </c>
      <c r="Z5906" s="26">
        <v>0</v>
      </c>
      <c r="AA5906" s="26">
        <v>0</v>
      </c>
      <c r="AB5906" s="26">
        <v>17.946367711275123</v>
      </c>
      <c r="AC5906" s="26">
        <v>0</v>
      </c>
      <c r="AD5906" s="26">
        <v>0</v>
      </c>
      <c r="AE5906" s="26">
        <v>45.0872178010151</v>
      </c>
    </row>
    <row r="5907" spans="1:31" x14ac:dyDescent="0.3">
      <c r="A5907">
        <v>2775746</v>
      </c>
      <c r="B5907">
        <v>1</v>
      </c>
      <c r="C5907" t="s">
        <v>80</v>
      </c>
      <c r="D5907" t="s">
        <v>82</v>
      </c>
      <c r="E5907" t="s">
        <v>132</v>
      </c>
      <c r="F5907" t="s">
        <v>16310</v>
      </c>
      <c r="G5907" t="s">
        <v>307</v>
      </c>
      <c r="H5907" t="s">
        <v>135</v>
      </c>
      <c r="I5907" t="s">
        <v>136</v>
      </c>
      <c r="J5907" t="s">
        <v>137</v>
      </c>
      <c r="K5907" t="s">
        <v>138</v>
      </c>
      <c r="L5907" t="s">
        <v>16311</v>
      </c>
      <c r="M5907" t="s">
        <v>16312</v>
      </c>
      <c r="N5907" s="26">
        <v>4.8344444439999998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1</v>
      </c>
      <c r="U5907">
        <v>0</v>
      </c>
      <c r="V5907">
        <v>0</v>
      </c>
      <c r="W5907" s="26">
        <v>0</v>
      </c>
      <c r="X5907" s="26">
        <v>0</v>
      </c>
      <c r="Y5907" s="26">
        <v>0</v>
      </c>
      <c r="Z5907" s="26">
        <v>0</v>
      </c>
      <c r="AA5907" s="26">
        <v>0</v>
      </c>
      <c r="AB5907" s="26">
        <v>6.0749640747036109</v>
      </c>
      <c r="AC5907" s="26">
        <v>0</v>
      </c>
      <c r="AD5907" s="26">
        <v>0</v>
      </c>
      <c r="AE5907" s="26">
        <v>6.0749640747036109</v>
      </c>
    </row>
    <row r="5908" spans="1:31" x14ac:dyDescent="0.3">
      <c r="A5908">
        <v>2775680</v>
      </c>
      <c r="B5908">
        <v>1</v>
      </c>
      <c r="C5908" t="s">
        <v>80</v>
      </c>
      <c r="D5908" t="s">
        <v>106</v>
      </c>
      <c r="E5908" t="s">
        <v>166</v>
      </c>
      <c r="F5908" t="s">
        <v>16313</v>
      </c>
      <c r="G5908" t="s">
        <v>143</v>
      </c>
      <c r="H5908" t="s">
        <v>135</v>
      </c>
      <c r="I5908" t="s">
        <v>136</v>
      </c>
      <c r="J5908" t="s">
        <v>137</v>
      </c>
      <c r="K5908" t="s">
        <v>138</v>
      </c>
      <c r="L5908" t="s">
        <v>16314</v>
      </c>
      <c r="M5908" t="s">
        <v>16315</v>
      </c>
      <c r="N5908" s="26">
        <v>1.440555555</v>
      </c>
      <c r="O5908">
        <v>0</v>
      </c>
      <c r="P5908">
        <v>9</v>
      </c>
      <c r="Q5908">
        <v>0</v>
      </c>
      <c r="R5908">
        <v>0</v>
      </c>
      <c r="S5908">
        <v>0</v>
      </c>
      <c r="T5908">
        <v>39</v>
      </c>
      <c r="U5908">
        <v>0</v>
      </c>
      <c r="V5908">
        <v>0</v>
      </c>
      <c r="W5908" s="26">
        <v>0</v>
      </c>
      <c r="X5908" s="26">
        <v>1.5653111262246446</v>
      </c>
      <c r="Y5908" s="26">
        <v>0</v>
      </c>
      <c r="Z5908" s="26">
        <v>0</v>
      </c>
      <c r="AA5908" s="26">
        <v>0</v>
      </c>
      <c r="AB5908" s="26">
        <v>9.5983987486390934</v>
      </c>
      <c r="AC5908" s="26">
        <v>0</v>
      </c>
      <c r="AD5908" s="26">
        <v>0</v>
      </c>
      <c r="AE5908" s="26">
        <v>11.163709874863738</v>
      </c>
    </row>
    <row r="5909" spans="1:31" x14ac:dyDescent="0.3">
      <c r="A5909">
        <v>2775703</v>
      </c>
      <c r="B5909">
        <v>1</v>
      </c>
      <c r="C5909" t="s">
        <v>80</v>
      </c>
      <c r="D5909" t="s">
        <v>94</v>
      </c>
      <c r="E5909" t="s">
        <v>175</v>
      </c>
      <c r="F5909" t="s">
        <v>4470</v>
      </c>
      <c r="G5909" t="s">
        <v>159</v>
      </c>
      <c r="H5909" t="s">
        <v>149</v>
      </c>
      <c r="I5909" t="s">
        <v>136</v>
      </c>
      <c r="J5909" t="s">
        <v>137</v>
      </c>
      <c r="K5909" t="s">
        <v>138</v>
      </c>
      <c r="L5909" t="s">
        <v>16316</v>
      </c>
      <c r="M5909" t="s">
        <v>16317</v>
      </c>
      <c r="N5909" s="26">
        <v>7.7777777000000006E-2</v>
      </c>
      <c r="O5909">
        <v>2</v>
      </c>
      <c r="P5909">
        <v>998</v>
      </c>
      <c r="Q5909">
        <v>103</v>
      </c>
      <c r="R5909">
        <v>434</v>
      </c>
      <c r="S5909">
        <v>33</v>
      </c>
      <c r="T5909">
        <v>182</v>
      </c>
      <c r="U5909">
        <v>10</v>
      </c>
      <c r="V5909">
        <v>0</v>
      </c>
      <c r="W5909" s="26">
        <v>4.0089950074440002E-2</v>
      </c>
      <c r="X5909" s="26">
        <v>18.104694947154069</v>
      </c>
      <c r="Y5909" s="26">
        <v>1.2193840000490397</v>
      </c>
      <c r="Z5909" s="26">
        <v>1.5006363106980938</v>
      </c>
      <c r="AA5909" s="26">
        <v>24.424056907498837</v>
      </c>
      <c r="AB5909" s="26">
        <v>6.702140327008002</v>
      </c>
      <c r="AC5909" s="26">
        <v>22.180324479830858</v>
      </c>
      <c r="AD5909" s="26">
        <v>0</v>
      </c>
      <c r="AE5909" s="26">
        <v>74.171326922313341</v>
      </c>
    </row>
    <row r="5910" spans="1:31" x14ac:dyDescent="0.3">
      <c r="A5910">
        <v>2775660</v>
      </c>
      <c r="B5910">
        <v>1</v>
      </c>
      <c r="C5910" t="s">
        <v>81</v>
      </c>
      <c r="D5910" t="s">
        <v>123</v>
      </c>
      <c r="E5910" t="s">
        <v>152</v>
      </c>
      <c r="F5910" t="s">
        <v>11686</v>
      </c>
      <c r="G5910" t="s">
        <v>159</v>
      </c>
      <c r="H5910" t="s">
        <v>149</v>
      </c>
      <c r="I5910" t="s">
        <v>136</v>
      </c>
      <c r="J5910" t="s">
        <v>137</v>
      </c>
      <c r="K5910" t="s">
        <v>138</v>
      </c>
      <c r="L5910" t="s">
        <v>16318</v>
      </c>
      <c r="M5910" t="s">
        <v>16319</v>
      </c>
      <c r="N5910" s="26">
        <v>0.78916666599999996</v>
      </c>
      <c r="O5910">
        <v>3</v>
      </c>
      <c r="P5910">
        <v>382</v>
      </c>
      <c r="Q5910">
        <v>149</v>
      </c>
      <c r="R5910">
        <v>60</v>
      </c>
      <c r="S5910">
        <v>12</v>
      </c>
      <c r="T5910">
        <v>35</v>
      </c>
      <c r="U5910">
        <v>0</v>
      </c>
      <c r="V5910">
        <v>0</v>
      </c>
      <c r="W5910" s="26">
        <v>0.52312541845500005</v>
      </c>
      <c r="X5910" s="26">
        <v>31.903373482704072</v>
      </c>
      <c r="Y5910" s="26">
        <v>47.212987433884649</v>
      </c>
      <c r="Z5910" s="26">
        <v>3.7305717870797919</v>
      </c>
      <c r="AA5910" s="26">
        <v>0.82653571483125143</v>
      </c>
      <c r="AB5910" s="26">
        <v>8.416933058603874</v>
      </c>
      <c r="AC5910" s="26">
        <v>0</v>
      </c>
      <c r="AD5910" s="26">
        <v>0</v>
      </c>
      <c r="AE5910" s="26">
        <v>92.61352689555865</v>
      </c>
    </row>
    <row r="5911" spans="1:31" x14ac:dyDescent="0.3">
      <c r="A5911">
        <v>2775928</v>
      </c>
      <c r="B5911">
        <v>2</v>
      </c>
      <c r="C5911" t="s">
        <v>80</v>
      </c>
      <c r="D5911" t="s">
        <v>85</v>
      </c>
      <c r="E5911" t="s">
        <v>141</v>
      </c>
      <c r="F5911" t="s">
        <v>16320</v>
      </c>
      <c r="G5911" t="s">
        <v>172</v>
      </c>
      <c r="H5911" t="s">
        <v>135</v>
      </c>
      <c r="I5911" t="s">
        <v>136</v>
      </c>
      <c r="J5911" t="s">
        <v>137</v>
      </c>
      <c r="K5911" t="s">
        <v>138</v>
      </c>
      <c r="L5911" t="s">
        <v>16321</v>
      </c>
      <c r="M5911" t="s">
        <v>16322</v>
      </c>
      <c r="N5911" s="26">
        <v>1.98</v>
      </c>
      <c r="O5911">
        <v>0</v>
      </c>
      <c r="P5911">
        <v>582</v>
      </c>
      <c r="Q5911">
        <v>0</v>
      </c>
      <c r="R5911">
        <v>0</v>
      </c>
      <c r="S5911">
        <v>0</v>
      </c>
      <c r="T5911">
        <v>33</v>
      </c>
      <c r="U5911">
        <v>0</v>
      </c>
      <c r="V5911">
        <v>0</v>
      </c>
      <c r="W5911" s="26">
        <v>0</v>
      </c>
      <c r="X5911" s="26">
        <v>413.37866846311584</v>
      </c>
      <c r="Y5911" s="26">
        <v>0</v>
      </c>
      <c r="Z5911" s="26">
        <v>0</v>
      </c>
      <c r="AA5911" s="26">
        <v>0</v>
      </c>
      <c r="AB5911" s="26">
        <v>27.221826936654384</v>
      </c>
      <c r="AC5911" s="26">
        <v>0</v>
      </c>
      <c r="AD5911" s="26">
        <v>0</v>
      </c>
      <c r="AE5911" s="26">
        <v>440.60049539977024</v>
      </c>
    </row>
    <row r="5912" spans="1:31" x14ac:dyDescent="0.3">
      <c r="A5912">
        <v>2776032</v>
      </c>
      <c r="B5912">
        <v>2</v>
      </c>
      <c r="C5912" t="s">
        <v>80</v>
      </c>
      <c r="D5912" t="s">
        <v>95</v>
      </c>
      <c r="E5912" t="s">
        <v>146</v>
      </c>
      <c r="F5912" t="s">
        <v>16323</v>
      </c>
      <c r="G5912" t="s">
        <v>148</v>
      </c>
      <c r="H5912" t="s">
        <v>149</v>
      </c>
      <c r="I5912" t="s">
        <v>136</v>
      </c>
      <c r="J5912" t="s">
        <v>137</v>
      </c>
      <c r="K5912" t="s">
        <v>138</v>
      </c>
      <c r="L5912" t="s">
        <v>16324</v>
      </c>
      <c r="M5912" t="s">
        <v>16325</v>
      </c>
      <c r="N5912" s="26">
        <v>0.74972222200000005</v>
      </c>
      <c r="O5912">
        <v>0</v>
      </c>
      <c r="P5912">
        <v>196</v>
      </c>
      <c r="Q5912">
        <v>0</v>
      </c>
      <c r="R5912">
        <v>3</v>
      </c>
      <c r="S5912">
        <v>0</v>
      </c>
      <c r="T5912">
        <v>21</v>
      </c>
      <c r="U5912">
        <v>0</v>
      </c>
      <c r="V5912">
        <v>0</v>
      </c>
      <c r="W5912" s="26">
        <v>0</v>
      </c>
      <c r="X5912" s="26">
        <v>25.086755082537479</v>
      </c>
      <c r="Y5912" s="26">
        <v>0</v>
      </c>
      <c r="Z5912" s="26">
        <v>0.29109539235456106</v>
      </c>
      <c r="AA5912" s="26">
        <v>0</v>
      </c>
      <c r="AB5912" s="26">
        <v>5.5719848106510304</v>
      </c>
      <c r="AC5912" s="26">
        <v>0</v>
      </c>
      <c r="AD5912" s="26">
        <v>0</v>
      </c>
      <c r="AE5912" s="26">
        <v>30.94983528554307</v>
      </c>
    </row>
    <row r="5913" spans="1:31" x14ac:dyDescent="0.3">
      <c r="A5913">
        <v>2776181</v>
      </c>
      <c r="B5913">
        <v>1</v>
      </c>
      <c r="C5913" t="s">
        <v>80</v>
      </c>
      <c r="D5913" t="s">
        <v>86</v>
      </c>
      <c r="E5913" t="s">
        <v>132</v>
      </c>
      <c r="F5913" t="s">
        <v>16326</v>
      </c>
      <c r="G5913" t="s">
        <v>307</v>
      </c>
      <c r="H5913" t="s">
        <v>135</v>
      </c>
      <c r="I5913" t="s">
        <v>136</v>
      </c>
      <c r="J5913" t="s">
        <v>137</v>
      </c>
      <c r="K5913" t="s">
        <v>138</v>
      </c>
      <c r="L5913" t="s">
        <v>16327</v>
      </c>
      <c r="M5913" t="s">
        <v>16328</v>
      </c>
      <c r="N5913" s="26">
        <v>0.96472222200000002</v>
      </c>
      <c r="O5913">
        <v>0</v>
      </c>
      <c r="P5913">
        <v>1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 s="26">
        <v>0</v>
      </c>
      <c r="X5913" s="26">
        <v>0.33267676839489491</v>
      </c>
      <c r="Y5913" s="26">
        <v>0</v>
      </c>
      <c r="Z5913" s="26">
        <v>0</v>
      </c>
      <c r="AA5913" s="26">
        <v>0</v>
      </c>
      <c r="AB5913" s="26">
        <v>0</v>
      </c>
      <c r="AC5913" s="26">
        <v>0</v>
      </c>
      <c r="AD5913" s="26">
        <v>0</v>
      </c>
      <c r="AE5913" s="26">
        <v>0.33267676839489491</v>
      </c>
    </row>
    <row r="5914" spans="1:31" x14ac:dyDescent="0.3">
      <c r="A5914">
        <v>2776035</v>
      </c>
      <c r="B5914">
        <v>1</v>
      </c>
      <c r="C5914" t="s">
        <v>80</v>
      </c>
      <c r="D5914" t="s">
        <v>93</v>
      </c>
      <c r="E5914" t="s">
        <v>170</v>
      </c>
      <c r="F5914" t="s">
        <v>6560</v>
      </c>
      <c r="G5914" t="s">
        <v>204</v>
      </c>
      <c r="H5914" t="s">
        <v>135</v>
      </c>
      <c r="I5914" t="s">
        <v>136</v>
      </c>
      <c r="J5914" t="s">
        <v>137</v>
      </c>
      <c r="K5914" t="s">
        <v>138</v>
      </c>
      <c r="L5914" t="s">
        <v>16329</v>
      </c>
      <c r="M5914" t="s">
        <v>16330</v>
      </c>
      <c r="N5914" s="26">
        <v>0.47944444400000003</v>
      </c>
      <c r="O5914">
        <v>0</v>
      </c>
      <c r="P5914">
        <v>40</v>
      </c>
      <c r="Q5914">
        <v>0</v>
      </c>
      <c r="R5914">
        <v>1</v>
      </c>
      <c r="S5914">
        <v>0</v>
      </c>
      <c r="T5914">
        <v>0</v>
      </c>
      <c r="U5914">
        <v>0</v>
      </c>
      <c r="V5914">
        <v>0</v>
      </c>
      <c r="W5914" s="26">
        <v>0</v>
      </c>
      <c r="X5914" s="26">
        <v>3.4627286747882691</v>
      </c>
      <c r="Y5914" s="26">
        <v>0</v>
      </c>
      <c r="Z5914" s="26">
        <v>0</v>
      </c>
      <c r="AA5914" s="26">
        <v>0</v>
      </c>
      <c r="AB5914" s="26">
        <v>0</v>
      </c>
      <c r="AC5914" s="26">
        <v>0</v>
      </c>
      <c r="AD5914" s="26">
        <v>0</v>
      </c>
      <c r="AE5914" s="26">
        <v>3.4627286747882691</v>
      </c>
    </row>
    <row r="5915" spans="1:31" x14ac:dyDescent="0.3">
      <c r="A5915">
        <v>2776055</v>
      </c>
      <c r="B5915">
        <v>1</v>
      </c>
      <c r="C5915" t="s">
        <v>81</v>
      </c>
      <c r="D5915" t="s">
        <v>117</v>
      </c>
      <c r="E5915" t="s">
        <v>132</v>
      </c>
      <c r="F5915" t="s">
        <v>16331</v>
      </c>
      <c r="G5915" t="s">
        <v>307</v>
      </c>
      <c r="H5915" t="s">
        <v>135</v>
      </c>
      <c r="I5915" t="s">
        <v>136</v>
      </c>
      <c r="J5915" t="s">
        <v>137</v>
      </c>
      <c r="K5915" t="s">
        <v>138</v>
      </c>
      <c r="L5915" t="s">
        <v>16332</v>
      </c>
      <c r="M5915" t="s">
        <v>16333</v>
      </c>
      <c r="N5915" s="26">
        <v>0.86666666599999997</v>
      </c>
      <c r="O5915">
        <v>0</v>
      </c>
      <c r="P5915">
        <v>1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 s="26">
        <v>0</v>
      </c>
      <c r="X5915" s="26">
        <v>0.26499832064140372</v>
      </c>
      <c r="Y5915" s="26">
        <v>0</v>
      </c>
      <c r="Z5915" s="26">
        <v>0</v>
      </c>
      <c r="AA5915" s="26">
        <v>0</v>
      </c>
      <c r="AB5915" s="26">
        <v>0</v>
      </c>
      <c r="AC5915" s="26">
        <v>0</v>
      </c>
      <c r="AD5915" s="26">
        <v>0</v>
      </c>
      <c r="AE5915" s="26">
        <v>0.26499832064140372</v>
      </c>
    </row>
    <row r="5916" spans="1:31" x14ac:dyDescent="0.3">
      <c r="A5916">
        <v>2776032</v>
      </c>
      <c r="B5916">
        <v>1</v>
      </c>
      <c r="C5916" t="s">
        <v>80</v>
      </c>
      <c r="D5916" t="s">
        <v>95</v>
      </c>
      <c r="E5916" t="s">
        <v>146</v>
      </c>
      <c r="F5916" t="s">
        <v>16334</v>
      </c>
      <c r="G5916" t="s">
        <v>148</v>
      </c>
      <c r="H5916" t="s">
        <v>149</v>
      </c>
      <c r="I5916" t="s">
        <v>136</v>
      </c>
      <c r="J5916" t="s">
        <v>137</v>
      </c>
      <c r="K5916" t="s">
        <v>138</v>
      </c>
      <c r="L5916" t="s">
        <v>16335</v>
      </c>
      <c r="M5916" t="s">
        <v>16324</v>
      </c>
      <c r="N5916" s="26">
        <v>2.4316666659999999</v>
      </c>
      <c r="O5916">
        <v>0</v>
      </c>
      <c r="P5916">
        <v>196</v>
      </c>
      <c r="Q5916">
        <v>0</v>
      </c>
      <c r="R5916">
        <v>3</v>
      </c>
      <c r="S5916">
        <v>0</v>
      </c>
      <c r="T5916">
        <v>21</v>
      </c>
      <c r="U5916">
        <v>0</v>
      </c>
      <c r="V5916">
        <v>0</v>
      </c>
      <c r="W5916" s="26">
        <v>0</v>
      </c>
      <c r="X5916" s="26">
        <v>83.960286841070626</v>
      </c>
      <c r="Y5916" s="26">
        <v>0</v>
      </c>
      <c r="Z5916" s="26">
        <v>1.0638920112731609</v>
      </c>
      <c r="AA5916" s="26">
        <v>0</v>
      </c>
      <c r="AB5916" s="26">
        <v>20.840805391703274</v>
      </c>
      <c r="AC5916" s="26">
        <v>0</v>
      </c>
      <c r="AD5916" s="26">
        <v>0</v>
      </c>
      <c r="AE5916" s="26">
        <v>105.86498424404705</v>
      </c>
    </row>
    <row r="5917" spans="1:31" x14ac:dyDescent="0.3">
      <c r="A5917">
        <v>2775700</v>
      </c>
      <c r="B5917">
        <v>1</v>
      </c>
      <c r="C5917" t="s">
        <v>81</v>
      </c>
      <c r="D5917" t="s">
        <v>128</v>
      </c>
      <c r="E5917" t="s">
        <v>146</v>
      </c>
      <c r="F5917" t="s">
        <v>16336</v>
      </c>
      <c r="G5917" t="s">
        <v>248</v>
      </c>
      <c r="H5917" t="s">
        <v>149</v>
      </c>
      <c r="I5917" t="s">
        <v>136</v>
      </c>
      <c r="J5917" t="s">
        <v>137</v>
      </c>
      <c r="K5917" t="s">
        <v>138</v>
      </c>
      <c r="L5917" t="s">
        <v>16337</v>
      </c>
      <c r="M5917" t="s">
        <v>16338</v>
      </c>
      <c r="N5917" s="26">
        <v>5.4105555550000002</v>
      </c>
      <c r="O5917">
        <v>0</v>
      </c>
      <c r="P5917">
        <v>92</v>
      </c>
      <c r="Q5917">
        <v>0</v>
      </c>
      <c r="R5917">
        <v>0</v>
      </c>
      <c r="S5917">
        <v>0</v>
      </c>
      <c r="T5917">
        <v>1</v>
      </c>
      <c r="U5917">
        <v>0</v>
      </c>
      <c r="V5917">
        <v>0</v>
      </c>
      <c r="W5917" s="26">
        <v>0</v>
      </c>
      <c r="X5917" s="26">
        <v>112.54735604058671</v>
      </c>
      <c r="Y5917" s="26">
        <v>0</v>
      </c>
      <c r="Z5917" s="26">
        <v>0</v>
      </c>
      <c r="AA5917" s="26">
        <v>0</v>
      </c>
      <c r="AB5917" s="26">
        <v>6.7670397275633327</v>
      </c>
      <c r="AC5917" s="26">
        <v>0</v>
      </c>
      <c r="AD5917" s="26">
        <v>0</v>
      </c>
      <c r="AE5917" s="26">
        <v>119.31439576815004</v>
      </c>
    </row>
    <row r="5918" spans="1:31" x14ac:dyDescent="0.3">
      <c r="A5918">
        <v>2776098</v>
      </c>
      <c r="B5918">
        <v>1</v>
      </c>
      <c r="C5918" t="s">
        <v>80</v>
      </c>
      <c r="D5918" t="s">
        <v>103</v>
      </c>
      <c r="E5918" t="s">
        <v>146</v>
      </c>
      <c r="F5918" t="s">
        <v>16339</v>
      </c>
      <c r="G5918" t="s">
        <v>159</v>
      </c>
      <c r="H5918" t="s">
        <v>149</v>
      </c>
      <c r="I5918" t="s">
        <v>136</v>
      </c>
      <c r="J5918" t="s">
        <v>137</v>
      </c>
      <c r="K5918" t="s">
        <v>138</v>
      </c>
      <c r="L5918" t="s">
        <v>16340</v>
      </c>
      <c r="M5918" t="s">
        <v>16341</v>
      </c>
      <c r="N5918" s="26">
        <v>0.38750000000000001</v>
      </c>
      <c r="O5918">
        <v>0</v>
      </c>
      <c r="P5918">
        <v>7022</v>
      </c>
      <c r="Q5918">
        <v>0</v>
      </c>
      <c r="R5918">
        <v>49</v>
      </c>
      <c r="S5918">
        <v>4</v>
      </c>
      <c r="T5918">
        <v>372</v>
      </c>
      <c r="U5918">
        <v>0</v>
      </c>
      <c r="V5918">
        <v>0</v>
      </c>
      <c r="W5918" s="26">
        <v>0</v>
      </c>
      <c r="X5918" s="26">
        <v>710.50323310390002</v>
      </c>
      <c r="Y5918" s="26">
        <v>0</v>
      </c>
      <c r="Z5918" s="26">
        <v>9.5238587820020548</v>
      </c>
      <c r="AA5918" s="26">
        <v>20.535010496393951</v>
      </c>
      <c r="AB5918" s="26">
        <v>157.68276058095987</v>
      </c>
      <c r="AC5918" s="26">
        <v>0</v>
      </c>
      <c r="AD5918" s="26">
        <v>0</v>
      </c>
      <c r="AE5918" s="26">
        <v>898.24486296325597</v>
      </c>
    </row>
    <row r="5919" spans="1:31" x14ac:dyDescent="0.3">
      <c r="A5919">
        <v>2775657</v>
      </c>
      <c r="B5919">
        <v>1</v>
      </c>
      <c r="C5919" t="s">
        <v>80</v>
      </c>
      <c r="D5919" t="s">
        <v>82</v>
      </c>
      <c r="E5919" t="s">
        <v>132</v>
      </c>
      <c r="F5919" t="s">
        <v>16342</v>
      </c>
      <c r="G5919" t="s">
        <v>134</v>
      </c>
      <c r="H5919" t="s">
        <v>135</v>
      </c>
      <c r="I5919" t="s">
        <v>136</v>
      </c>
      <c r="J5919" t="s">
        <v>137</v>
      </c>
      <c r="K5919" t="s">
        <v>138</v>
      </c>
      <c r="L5919" t="s">
        <v>16343</v>
      </c>
      <c r="M5919" t="s">
        <v>16344</v>
      </c>
      <c r="N5919" s="26">
        <v>3.8177777769999999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3</v>
      </c>
      <c r="U5919">
        <v>0</v>
      </c>
      <c r="V5919">
        <v>0</v>
      </c>
      <c r="W5919" s="26">
        <v>0</v>
      </c>
      <c r="X5919" s="26">
        <v>0</v>
      </c>
      <c r="Y5919" s="26">
        <v>0</v>
      </c>
      <c r="Z5919" s="26">
        <v>0</v>
      </c>
      <c r="AA5919" s="26">
        <v>0</v>
      </c>
      <c r="AB5919" s="26">
        <v>3.7750603917232661</v>
      </c>
      <c r="AC5919" s="26">
        <v>0</v>
      </c>
      <c r="AD5919" s="26">
        <v>0</v>
      </c>
      <c r="AE5919" s="26">
        <v>3.7750603917232661</v>
      </c>
    </row>
    <row r="5920" spans="1:31" x14ac:dyDescent="0.3">
      <c r="A5920">
        <v>2775955</v>
      </c>
      <c r="B5920">
        <v>1</v>
      </c>
      <c r="C5920" t="s">
        <v>80</v>
      </c>
      <c r="D5920" t="s">
        <v>100</v>
      </c>
      <c r="E5920" t="s">
        <v>157</v>
      </c>
      <c r="F5920" t="s">
        <v>16345</v>
      </c>
      <c r="G5920" t="s">
        <v>159</v>
      </c>
      <c r="H5920" t="s">
        <v>149</v>
      </c>
      <c r="I5920" t="s">
        <v>136</v>
      </c>
      <c r="J5920" t="s">
        <v>137</v>
      </c>
      <c r="K5920" t="s">
        <v>138</v>
      </c>
      <c r="L5920" t="s">
        <v>16346</v>
      </c>
      <c r="M5920" t="s">
        <v>16347</v>
      </c>
      <c r="N5920" s="26">
        <v>0.57444444400000005</v>
      </c>
      <c r="O5920">
        <v>17</v>
      </c>
      <c r="P5920">
        <v>4178</v>
      </c>
      <c r="Q5920">
        <v>66</v>
      </c>
      <c r="R5920">
        <v>1038</v>
      </c>
      <c r="S5920">
        <v>41</v>
      </c>
      <c r="T5920">
        <v>770</v>
      </c>
      <c r="U5920">
        <v>0</v>
      </c>
      <c r="V5920">
        <v>2</v>
      </c>
      <c r="W5920" s="26">
        <v>10.229382224577801</v>
      </c>
      <c r="X5920" s="26">
        <v>477.84855283423843</v>
      </c>
      <c r="Y5920" s="26">
        <v>115.51966875807474</v>
      </c>
      <c r="Z5920" s="26">
        <v>137.67475818434357</v>
      </c>
      <c r="AA5920" s="26">
        <v>96.142120530104179</v>
      </c>
      <c r="AB5920" s="26">
        <v>225.77868924977201</v>
      </c>
      <c r="AC5920" s="26">
        <v>0</v>
      </c>
      <c r="AD5920" s="26">
        <v>1.4702141002028151</v>
      </c>
      <c r="AE5920" s="26">
        <v>1064.6633858813136</v>
      </c>
    </row>
    <row r="5921" spans="1:31" x14ac:dyDescent="0.3">
      <c r="A5921">
        <v>2775898</v>
      </c>
      <c r="B5921">
        <v>1</v>
      </c>
      <c r="C5921" t="s">
        <v>81</v>
      </c>
      <c r="D5921" t="s">
        <v>117</v>
      </c>
      <c r="E5921" t="s">
        <v>132</v>
      </c>
      <c r="F5921" t="s">
        <v>16348</v>
      </c>
      <c r="G5921" t="s">
        <v>197</v>
      </c>
      <c r="H5921" t="s">
        <v>135</v>
      </c>
      <c r="I5921" t="s">
        <v>136</v>
      </c>
      <c r="J5921" t="s">
        <v>137</v>
      </c>
      <c r="K5921" t="s">
        <v>138</v>
      </c>
      <c r="L5921" t="s">
        <v>16349</v>
      </c>
      <c r="M5921" t="s">
        <v>16350</v>
      </c>
      <c r="N5921" s="26">
        <v>1.909444444</v>
      </c>
      <c r="O5921">
        <v>0</v>
      </c>
      <c r="P5921">
        <v>4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 s="26">
        <v>0</v>
      </c>
      <c r="X5921" s="26">
        <v>0.86545992740702526</v>
      </c>
      <c r="Y5921" s="26">
        <v>0</v>
      </c>
      <c r="Z5921" s="26">
        <v>0</v>
      </c>
      <c r="AA5921" s="26">
        <v>0</v>
      </c>
      <c r="AB5921" s="26">
        <v>0</v>
      </c>
      <c r="AC5921" s="26">
        <v>0</v>
      </c>
      <c r="AD5921" s="26">
        <v>0</v>
      </c>
      <c r="AE5921" s="26">
        <v>0.86545992740702526</v>
      </c>
    </row>
    <row r="5922" spans="1:31" x14ac:dyDescent="0.3">
      <c r="A5922">
        <v>2775981</v>
      </c>
      <c r="B5922">
        <v>1</v>
      </c>
      <c r="C5922" t="s">
        <v>80</v>
      </c>
      <c r="D5922" t="s">
        <v>94</v>
      </c>
      <c r="E5922" t="s">
        <v>146</v>
      </c>
      <c r="F5922" t="s">
        <v>16351</v>
      </c>
      <c r="G5922" t="s">
        <v>287</v>
      </c>
      <c r="H5922" t="s">
        <v>149</v>
      </c>
      <c r="I5922" t="s">
        <v>136</v>
      </c>
      <c r="J5922" t="s">
        <v>3</v>
      </c>
      <c r="K5922" t="s">
        <v>138</v>
      </c>
      <c r="L5922" t="s">
        <v>16352</v>
      </c>
      <c r="M5922" t="s">
        <v>16353</v>
      </c>
      <c r="N5922" s="26">
        <v>1.876944444</v>
      </c>
      <c r="O5922">
        <v>0</v>
      </c>
      <c r="P5922">
        <v>132</v>
      </c>
      <c r="Q5922">
        <v>0</v>
      </c>
      <c r="R5922">
        <v>1</v>
      </c>
      <c r="S5922">
        <v>0</v>
      </c>
      <c r="T5922">
        <v>24</v>
      </c>
      <c r="U5922">
        <v>0</v>
      </c>
      <c r="V5922">
        <v>0</v>
      </c>
      <c r="W5922" s="26">
        <v>0</v>
      </c>
      <c r="X5922" s="26">
        <v>34.830744273028067</v>
      </c>
      <c r="Y5922" s="26">
        <v>0</v>
      </c>
      <c r="Z5922" s="26">
        <v>0.32409917616009154</v>
      </c>
      <c r="AA5922" s="26">
        <v>0</v>
      </c>
      <c r="AB5922" s="26">
        <v>7.9787773089294927</v>
      </c>
      <c r="AC5922" s="26">
        <v>0</v>
      </c>
      <c r="AD5922" s="26">
        <v>0</v>
      </c>
      <c r="AE5922" s="26">
        <v>43.133620758117651</v>
      </c>
    </row>
    <row r="5923" spans="1:31" x14ac:dyDescent="0.3">
      <c r="A5923">
        <v>2775589</v>
      </c>
      <c r="B5923">
        <v>1</v>
      </c>
      <c r="C5923" t="s">
        <v>80</v>
      </c>
      <c r="D5923" t="s">
        <v>83</v>
      </c>
      <c r="E5923" t="s">
        <v>146</v>
      </c>
      <c r="F5923" t="s">
        <v>16354</v>
      </c>
      <c r="G5923" t="s">
        <v>326</v>
      </c>
      <c r="H5923" t="s">
        <v>149</v>
      </c>
      <c r="I5923" t="s">
        <v>136</v>
      </c>
      <c r="J5923" t="s">
        <v>137</v>
      </c>
      <c r="K5923" t="s">
        <v>138</v>
      </c>
      <c r="L5923" t="s">
        <v>16355</v>
      </c>
      <c r="M5923" t="s">
        <v>16356</v>
      </c>
      <c r="N5923" s="26">
        <v>7.1111111000000005E-2</v>
      </c>
      <c r="O5923">
        <v>0</v>
      </c>
      <c r="P5923">
        <v>213</v>
      </c>
      <c r="Q5923">
        <v>0</v>
      </c>
      <c r="R5923">
        <v>0</v>
      </c>
      <c r="S5923">
        <v>0</v>
      </c>
      <c r="T5923">
        <v>8</v>
      </c>
      <c r="U5923">
        <v>0</v>
      </c>
      <c r="V5923">
        <v>0</v>
      </c>
      <c r="W5923" s="26">
        <v>0</v>
      </c>
      <c r="X5923" s="26">
        <v>5.6850151301816698</v>
      </c>
      <c r="Y5923" s="26">
        <v>0</v>
      </c>
      <c r="Z5923" s="26">
        <v>0</v>
      </c>
      <c r="AA5923" s="26">
        <v>0</v>
      </c>
      <c r="AB5923" s="26">
        <v>0.22375757054510936</v>
      </c>
      <c r="AC5923" s="26">
        <v>0</v>
      </c>
      <c r="AD5923" s="26">
        <v>0</v>
      </c>
      <c r="AE5923" s="26">
        <v>5.9087727007267787</v>
      </c>
    </row>
    <row r="5924" spans="1:31" x14ac:dyDescent="0.3">
      <c r="A5924">
        <v>2775689</v>
      </c>
      <c r="B5924">
        <v>1</v>
      </c>
      <c r="C5924" t="s">
        <v>80</v>
      </c>
      <c r="D5924" t="s">
        <v>108</v>
      </c>
      <c r="E5924" t="s">
        <v>141</v>
      </c>
      <c r="F5924" t="s">
        <v>16357</v>
      </c>
      <c r="G5924" t="s">
        <v>186</v>
      </c>
      <c r="H5924" t="s">
        <v>135</v>
      </c>
      <c r="I5924" t="s">
        <v>136</v>
      </c>
      <c r="J5924" t="s">
        <v>137</v>
      </c>
      <c r="K5924" t="s">
        <v>187</v>
      </c>
      <c r="L5924" t="s">
        <v>16358</v>
      </c>
      <c r="M5924" t="s">
        <v>16359</v>
      </c>
      <c r="N5924" s="26">
        <v>5.7847222220000001</v>
      </c>
      <c r="O5924">
        <v>0</v>
      </c>
      <c r="P5924">
        <v>90</v>
      </c>
      <c r="Q5924">
        <v>0</v>
      </c>
      <c r="R5924">
        <v>7</v>
      </c>
      <c r="S5924">
        <v>0</v>
      </c>
      <c r="T5924">
        <v>157</v>
      </c>
      <c r="U5924">
        <v>0</v>
      </c>
      <c r="V5924">
        <v>1</v>
      </c>
      <c r="W5924" s="26">
        <v>0</v>
      </c>
      <c r="X5924" s="26">
        <v>103.81196244089585</v>
      </c>
      <c r="Y5924" s="26">
        <v>0</v>
      </c>
      <c r="Z5924" s="26">
        <v>1.9927640616533333</v>
      </c>
      <c r="AA5924" s="26">
        <v>0</v>
      </c>
      <c r="AB5924" s="26">
        <v>411.35129037324975</v>
      </c>
      <c r="AC5924" s="26">
        <v>0</v>
      </c>
      <c r="AD5924" s="26">
        <v>11.323267630136511</v>
      </c>
      <c r="AE5924" s="26">
        <v>528.47928450593542</v>
      </c>
    </row>
    <row r="5925" spans="1:31" x14ac:dyDescent="0.3">
      <c r="A5925">
        <v>2776084</v>
      </c>
      <c r="B5925">
        <v>1</v>
      </c>
      <c r="C5925" t="s">
        <v>80</v>
      </c>
      <c r="D5925" t="s">
        <v>110</v>
      </c>
      <c r="E5925" t="s">
        <v>132</v>
      </c>
      <c r="F5925" t="s">
        <v>16360</v>
      </c>
      <c r="G5925" t="s">
        <v>197</v>
      </c>
      <c r="H5925" t="s">
        <v>135</v>
      </c>
      <c r="I5925" t="s">
        <v>136</v>
      </c>
      <c r="J5925" t="s">
        <v>137</v>
      </c>
      <c r="K5925" t="s">
        <v>138</v>
      </c>
      <c r="L5925" t="s">
        <v>16361</v>
      </c>
      <c r="M5925" t="s">
        <v>16362</v>
      </c>
      <c r="N5925" s="26">
        <v>1.5138888880000001</v>
      </c>
      <c r="O5925">
        <v>0</v>
      </c>
      <c r="P5925">
        <v>3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 s="26">
        <v>0</v>
      </c>
      <c r="X5925" s="26">
        <v>1.1684016537009851</v>
      </c>
      <c r="Y5925" s="26">
        <v>0</v>
      </c>
      <c r="Z5925" s="26">
        <v>0</v>
      </c>
      <c r="AA5925" s="26">
        <v>0</v>
      </c>
      <c r="AB5925" s="26">
        <v>0</v>
      </c>
      <c r="AC5925" s="26">
        <v>0</v>
      </c>
      <c r="AD5925" s="26">
        <v>0</v>
      </c>
      <c r="AE5925" s="26">
        <v>1.1684016537009851</v>
      </c>
    </row>
    <row r="5926" spans="1:31" x14ac:dyDescent="0.3">
      <c r="A5926">
        <v>2775772</v>
      </c>
      <c r="B5926">
        <v>1</v>
      </c>
      <c r="C5926" t="s">
        <v>80</v>
      </c>
      <c r="D5926" t="s">
        <v>111</v>
      </c>
      <c r="E5926" t="s">
        <v>141</v>
      </c>
      <c r="F5926" t="s">
        <v>16363</v>
      </c>
      <c r="G5926" t="s">
        <v>344</v>
      </c>
      <c r="H5926" t="s">
        <v>135</v>
      </c>
      <c r="I5926" t="s">
        <v>136</v>
      </c>
      <c r="J5926" t="s">
        <v>137</v>
      </c>
      <c r="K5926" t="s">
        <v>138</v>
      </c>
      <c r="L5926" t="s">
        <v>16364</v>
      </c>
      <c r="M5926" t="s">
        <v>16365</v>
      </c>
      <c r="N5926" s="26">
        <v>4.2791666660000001</v>
      </c>
      <c r="O5926">
        <v>0</v>
      </c>
      <c r="P5926">
        <v>1070</v>
      </c>
      <c r="Q5926">
        <v>0</v>
      </c>
      <c r="R5926">
        <v>0</v>
      </c>
      <c r="S5926">
        <v>0</v>
      </c>
      <c r="T5926">
        <v>55</v>
      </c>
      <c r="U5926">
        <v>0</v>
      </c>
      <c r="V5926">
        <v>0</v>
      </c>
      <c r="W5926" s="26">
        <v>0</v>
      </c>
      <c r="X5926" s="26">
        <v>1004.210617356226</v>
      </c>
      <c r="Y5926" s="26">
        <v>0</v>
      </c>
      <c r="Z5926" s="26">
        <v>0</v>
      </c>
      <c r="AA5926" s="26">
        <v>0</v>
      </c>
      <c r="AB5926" s="26">
        <v>83.143208506423278</v>
      </c>
      <c r="AC5926" s="26">
        <v>0</v>
      </c>
      <c r="AD5926" s="26">
        <v>0</v>
      </c>
      <c r="AE5926" s="26">
        <v>1087.3538258626493</v>
      </c>
    </row>
    <row r="5927" spans="1:31" x14ac:dyDescent="0.3">
      <c r="A5927">
        <v>2775752</v>
      </c>
      <c r="B5927">
        <v>1</v>
      </c>
      <c r="C5927" t="s">
        <v>81</v>
      </c>
      <c r="D5927" t="s">
        <v>122</v>
      </c>
      <c r="E5927" t="s">
        <v>157</v>
      </c>
      <c r="F5927" t="s">
        <v>16366</v>
      </c>
      <c r="G5927" t="s">
        <v>186</v>
      </c>
      <c r="H5927" t="s">
        <v>149</v>
      </c>
      <c r="I5927" t="s">
        <v>136</v>
      </c>
      <c r="J5927" t="s">
        <v>137</v>
      </c>
      <c r="K5927" t="s">
        <v>187</v>
      </c>
      <c r="L5927" t="s">
        <v>16367</v>
      </c>
      <c r="M5927" t="s">
        <v>16368</v>
      </c>
      <c r="N5927" s="26">
        <v>6.4213888880000001</v>
      </c>
      <c r="O5927">
        <v>1</v>
      </c>
      <c r="P5927">
        <v>9333</v>
      </c>
      <c r="Q5927">
        <v>0</v>
      </c>
      <c r="R5927">
        <v>4</v>
      </c>
      <c r="S5927">
        <v>8</v>
      </c>
      <c r="T5927">
        <v>626</v>
      </c>
      <c r="U5927">
        <v>0</v>
      </c>
      <c r="V5927">
        <v>0</v>
      </c>
      <c r="W5927" s="26">
        <v>1.5185290199722226</v>
      </c>
      <c r="X5927" s="26">
        <v>13479.008080382133</v>
      </c>
      <c r="Y5927" s="26">
        <v>0</v>
      </c>
      <c r="Z5927" s="26">
        <v>8.67986328593088</v>
      </c>
      <c r="AA5927" s="26">
        <v>535.00993531431959</v>
      </c>
      <c r="AB5927" s="26">
        <v>3428.0071749115259</v>
      </c>
      <c r="AC5927" s="26">
        <v>0</v>
      </c>
      <c r="AD5927" s="26">
        <v>0</v>
      </c>
      <c r="AE5927" s="26">
        <v>17452.223582913881</v>
      </c>
    </row>
    <row r="5928" spans="1:31" x14ac:dyDescent="0.3">
      <c r="A5928">
        <v>2776001</v>
      </c>
      <c r="B5928">
        <v>1</v>
      </c>
      <c r="C5928" t="s">
        <v>80</v>
      </c>
      <c r="D5928" t="s">
        <v>101</v>
      </c>
      <c r="E5928" t="s">
        <v>141</v>
      </c>
      <c r="F5928" t="s">
        <v>12965</v>
      </c>
      <c r="G5928" t="s">
        <v>344</v>
      </c>
      <c r="H5928" t="s">
        <v>135</v>
      </c>
      <c r="I5928" t="s">
        <v>136</v>
      </c>
      <c r="J5928" t="s">
        <v>137</v>
      </c>
      <c r="K5928" t="s">
        <v>138</v>
      </c>
      <c r="L5928" t="s">
        <v>16369</v>
      </c>
      <c r="M5928" t="s">
        <v>16370</v>
      </c>
      <c r="N5928" s="26">
        <v>0.57583333299999995</v>
      </c>
      <c r="O5928">
        <v>0</v>
      </c>
      <c r="P5928">
        <v>135</v>
      </c>
      <c r="Q5928">
        <v>0</v>
      </c>
      <c r="R5928">
        <v>0</v>
      </c>
      <c r="S5928">
        <v>0</v>
      </c>
      <c r="T5928">
        <v>9</v>
      </c>
      <c r="U5928">
        <v>0</v>
      </c>
      <c r="V5928">
        <v>0</v>
      </c>
      <c r="W5928" s="26">
        <v>0</v>
      </c>
      <c r="X5928" s="26">
        <v>10.969446815500937</v>
      </c>
      <c r="Y5928" s="26">
        <v>0</v>
      </c>
      <c r="Z5928" s="26">
        <v>0</v>
      </c>
      <c r="AA5928" s="26">
        <v>0</v>
      </c>
      <c r="AB5928" s="26">
        <v>2.668649222388662</v>
      </c>
      <c r="AC5928" s="26">
        <v>0</v>
      </c>
      <c r="AD5928" s="26">
        <v>0</v>
      </c>
      <c r="AE5928" s="26">
        <v>13.6380960378896</v>
      </c>
    </row>
    <row r="5929" spans="1:31" x14ac:dyDescent="0.3">
      <c r="A5929">
        <v>2775672</v>
      </c>
      <c r="B5929">
        <v>1</v>
      </c>
      <c r="C5929" t="s">
        <v>80</v>
      </c>
      <c r="D5929" t="s">
        <v>97</v>
      </c>
      <c r="E5929" t="s">
        <v>132</v>
      </c>
      <c r="F5929" t="s">
        <v>12731</v>
      </c>
      <c r="G5929" t="s">
        <v>134</v>
      </c>
      <c r="H5929" t="s">
        <v>135</v>
      </c>
      <c r="I5929" t="s">
        <v>136</v>
      </c>
      <c r="J5929" t="s">
        <v>137</v>
      </c>
      <c r="K5929" t="s">
        <v>138</v>
      </c>
      <c r="L5929" t="s">
        <v>16371</v>
      </c>
      <c r="M5929" t="s">
        <v>16372</v>
      </c>
      <c r="N5929" s="26">
        <v>2.528888888</v>
      </c>
      <c r="O5929">
        <v>0</v>
      </c>
      <c r="P5929">
        <v>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 s="26">
        <v>0</v>
      </c>
      <c r="X5929" s="26">
        <v>0.7037850217200472</v>
      </c>
      <c r="Y5929" s="26">
        <v>0</v>
      </c>
      <c r="Z5929" s="26">
        <v>0</v>
      </c>
      <c r="AA5929" s="26">
        <v>0</v>
      </c>
      <c r="AB5929" s="26">
        <v>0</v>
      </c>
      <c r="AC5929" s="26">
        <v>0</v>
      </c>
      <c r="AD5929" s="26">
        <v>0</v>
      </c>
      <c r="AE5929" s="26">
        <v>0.7037850217200472</v>
      </c>
    </row>
    <row r="5930" spans="1:31" x14ac:dyDescent="0.3">
      <c r="A5930">
        <v>2775958</v>
      </c>
      <c r="B5930">
        <v>1</v>
      </c>
      <c r="C5930" t="s">
        <v>80</v>
      </c>
      <c r="D5930" t="s">
        <v>100</v>
      </c>
      <c r="E5930" t="s">
        <v>132</v>
      </c>
      <c r="F5930" t="s">
        <v>16373</v>
      </c>
      <c r="G5930" t="s">
        <v>307</v>
      </c>
      <c r="H5930" t="s">
        <v>135</v>
      </c>
      <c r="I5930" t="s">
        <v>136</v>
      </c>
      <c r="J5930" t="s">
        <v>137</v>
      </c>
      <c r="K5930" t="s">
        <v>138</v>
      </c>
      <c r="L5930" t="s">
        <v>16374</v>
      </c>
      <c r="M5930" t="s">
        <v>16375</v>
      </c>
      <c r="N5930" s="26">
        <v>2.6569444440000001</v>
      </c>
      <c r="O5930">
        <v>0</v>
      </c>
      <c r="P5930">
        <v>2</v>
      </c>
      <c r="Q5930">
        <v>0</v>
      </c>
      <c r="R5930">
        <v>0</v>
      </c>
      <c r="S5930">
        <v>0</v>
      </c>
      <c r="T5930">
        <v>1</v>
      </c>
      <c r="U5930">
        <v>0</v>
      </c>
      <c r="V5930">
        <v>0</v>
      </c>
      <c r="W5930" s="26">
        <v>0</v>
      </c>
      <c r="X5930" s="26">
        <v>0.4055413831410406</v>
      </c>
      <c r="Y5930" s="26">
        <v>0</v>
      </c>
      <c r="Z5930" s="26">
        <v>0</v>
      </c>
      <c r="AA5930" s="26">
        <v>0</v>
      </c>
      <c r="AB5930" s="26">
        <v>0.56726241134470756</v>
      </c>
      <c r="AC5930" s="26">
        <v>0</v>
      </c>
      <c r="AD5930" s="26">
        <v>0</v>
      </c>
      <c r="AE5930" s="26">
        <v>0.97280379448574816</v>
      </c>
    </row>
    <row r="5931" spans="1:31" x14ac:dyDescent="0.3">
      <c r="A5931">
        <v>2775666</v>
      </c>
      <c r="B5931">
        <v>1</v>
      </c>
      <c r="C5931" t="s">
        <v>80</v>
      </c>
      <c r="D5931" t="s">
        <v>92</v>
      </c>
      <c r="E5931" t="s">
        <v>132</v>
      </c>
      <c r="F5931" t="s">
        <v>16376</v>
      </c>
      <c r="G5931" t="s">
        <v>134</v>
      </c>
      <c r="H5931" t="s">
        <v>135</v>
      </c>
      <c r="I5931" t="s">
        <v>136</v>
      </c>
      <c r="J5931" t="s">
        <v>137</v>
      </c>
      <c r="K5931" t="s">
        <v>138</v>
      </c>
      <c r="L5931" t="s">
        <v>16377</v>
      </c>
      <c r="M5931" t="s">
        <v>16378</v>
      </c>
      <c r="N5931" s="26">
        <v>2.906666666</v>
      </c>
      <c r="O5931">
        <v>0</v>
      </c>
      <c r="P5931">
        <v>1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 s="26">
        <v>0</v>
      </c>
      <c r="X5931" s="26">
        <v>1.5688111281930079</v>
      </c>
      <c r="Y5931" s="26">
        <v>0</v>
      </c>
      <c r="Z5931" s="26">
        <v>0</v>
      </c>
      <c r="AA5931" s="26">
        <v>0</v>
      </c>
      <c r="AB5931" s="26">
        <v>0</v>
      </c>
      <c r="AC5931" s="26">
        <v>0</v>
      </c>
      <c r="AD5931" s="26">
        <v>0</v>
      </c>
      <c r="AE5931" s="26">
        <v>1.5688111281930079</v>
      </c>
    </row>
    <row r="5932" spans="1:31" x14ac:dyDescent="0.3">
      <c r="A5932">
        <v>2775901</v>
      </c>
      <c r="B5932">
        <v>1</v>
      </c>
      <c r="C5932" t="s">
        <v>81</v>
      </c>
      <c r="D5932" t="s">
        <v>112</v>
      </c>
      <c r="E5932" t="s">
        <v>141</v>
      </c>
      <c r="F5932" t="s">
        <v>16379</v>
      </c>
      <c r="G5932" t="s">
        <v>344</v>
      </c>
      <c r="H5932" t="s">
        <v>135</v>
      </c>
      <c r="I5932" t="s">
        <v>136</v>
      </c>
      <c r="J5932" t="s">
        <v>137</v>
      </c>
      <c r="K5932" t="s">
        <v>138</v>
      </c>
      <c r="L5932" t="s">
        <v>16380</v>
      </c>
      <c r="M5932" t="s">
        <v>16381</v>
      </c>
      <c r="N5932" s="26">
        <v>1.634166666</v>
      </c>
      <c r="O5932">
        <v>0</v>
      </c>
      <c r="P5932">
        <v>23</v>
      </c>
      <c r="Q5932">
        <v>0</v>
      </c>
      <c r="R5932">
        <v>0</v>
      </c>
      <c r="S5932">
        <v>0</v>
      </c>
      <c r="T5932">
        <v>1</v>
      </c>
      <c r="U5932">
        <v>0</v>
      </c>
      <c r="V5932">
        <v>0</v>
      </c>
      <c r="W5932" s="26">
        <v>0</v>
      </c>
      <c r="X5932" s="26">
        <v>0</v>
      </c>
      <c r="Y5932" s="26">
        <v>0</v>
      </c>
      <c r="Z5932" s="26">
        <v>0</v>
      </c>
      <c r="AA5932" s="26">
        <v>0</v>
      </c>
      <c r="AB5932" s="26">
        <v>2.3917070972180952</v>
      </c>
      <c r="AC5932" s="26">
        <v>0</v>
      </c>
      <c r="AD5932" s="26">
        <v>0</v>
      </c>
      <c r="AE5932" s="26">
        <v>2.3917070972180952</v>
      </c>
    </row>
    <row r="5933" spans="1:31" x14ac:dyDescent="0.3">
      <c r="A5933">
        <v>2775878</v>
      </c>
      <c r="B5933">
        <v>1</v>
      </c>
      <c r="C5933" t="s">
        <v>81</v>
      </c>
      <c r="D5933" t="s">
        <v>120</v>
      </c>
      <c r="E5933" t="s">
        <v>157</v>
      </c>
      <c r="F5933" t="s">
        <v>16382</v>
      </c>
      <c r="G5933" t="s">
        <v>186</v>
      </c>
      <c r="H5933" t="s">
        <v>149</v>
      </c>
      <c r="I5933" t="s">
        <v>136</v>
      </c>
      <c r="J5933" t="s">
        <v>137</v>
      </c>
      <c r="K5933" t="s">
        <v>187</v>
      </c>
      <c r="L5933" t="s">
        <v>16383</v>
      </c>
      <c r="M5933" t="s">
        <v>16384</v>
      </c>
      <c r="N5933" s="26">
        <v>2.5636111110000002</v>
      </c>
      <c r="O5933">
        <v>0</v>
      </c>
      <c r="P5933">
        <v>4171</v>
      </c>
      <c r="Q5933">
        <v>9</v>
      </c>
      <c r="R5933">
        <v>29</v>
      </c>
      <c r="S5933">
        <v>4</v>
      </c>
      <c r="T5933">
        <v>752</v>
      </c>
      <c r="U5933">
        <v>4</v>
      </c>
      <c r="V5933">
        <v>1</v>
      </c>
      <c r="W5933" s="26">
        <v>0</v>
      </c>
      <c r="X5933" s="26">
        <v>2272.2387648792878</v>
      </c>
      <c r="Y5933" s="26">
        <v>30.397987022433419</v>
      </c>
      <c r="Z5933" s="26">
        <v>3.6244180769076655</v>
      </c>
      <c r="AA5933" s="26">
        <v>78.846673527740677</v>
      </c>
      <c r="AB5933" s="26">
        <v>1330.6711730208319</v>
      </c>
      <c r="AC5933" s="26">
        <v>407.21723224861671</v>
      </c>
      <c r="AD5933" s="26">
        <v>0</v>
      </c>
      <c r="AE5933" s="26">
        <v>4122.9962487758185</v>
      </c>
    </row>
    <row r="5934" spans="1:31" x14ac:dyDescent="0.3">
      <c r="A5934">
        <v>2775686</v>
      </c>
      <c r="B5934">
        <v>1</v>
      </c>
      <c r="C5934" t="s">
        <v>80</v>
      </c>
      <c r="D5934" t="s">
        <v>82</v>
      </c>
      <c r="E5934" t="s">
        <v>166</v>
      </c>
      <c r="F5934" t="s">
        <v>16385</v>
      </c>
      <c r="G5934" t="s">
        <v>204</v>
      </c>
      <c r="H5934" t="s">
        <v>135</v>
      </c>
      <c r="I5934" t="s">
        <v>136</v>
      </c>
      <c r="J5934" t="s">
        <v>137</v>
      </c>
      <c r="K5934" t="s">
        <v>138</v>
      </c>
      <c r="L5934" t="s">
        <v>16386</v>
      </c>
      <c r="M5934" t="s">
        <v>16387</v>
      </c>
      <c r="N5934" s="26">
        <v>3.5044444440000002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25</v>
      </c>
      <c r="U5934">
        <v>0</v>
      </c>
      <c r="V5934">
        <v>0</v>
      </c>
      <c r="W5934" s="26">
        <v>0</v>
      </c>
      <c r="X5934" s="26">
        <v>0</v>
      </c>
      <c r="Y5934" s="26">
        <v>0</v>
      </c>
      <c r="Z5934" s="26">
        <v>0</v>
      </c>
      <c r="AA5934" s="26">
        <v>0</v>
      </c>
      <c r="AB5934" s="26">
        <v>81.016380585336634</v>
      </c>
      <c r="AC5934" s="26">
        <v>0</v>
      </c>
      <c r="AD5934" s="26">
        <v>0</v>
      </c>
      <c r="AE5934" s="26">
        <v>81.016380585336634</v>
      </c>
    </row>
    <row r="5935" spans="1:31" x14ac:dyDescent="0.3">
      <c r="A5935">
        <v>2776106</v>
      </c>
      <c r="B5935">
        <v>2</v>
      </c>
      <c r="C5935" t="s">
        <v>80</v>
      </c>
      <c r="D5935" t="s">
        <v>82</v>
      </c>
      <c r="E5935" t="s">
        <v>141</v>
      </c>
      <c r="F5935" t="s">
        <v>16388</v>
      </c>
      <c r="G5935" t="s">
        <v>134</v>
      </c>
      <c r="H5935" t="s">
        <v>135</v>
      </c>
      <c r="I5935" t="s">
        <v>136</v>
      </c>
      <c r="J5935" t="s">
        <v>137</v>
      </c>
      <c r="K5935" t="s">
        <v>138</v>
      </c>
      <c r="L5935" t="s">
        <v>16389</v>
      </c>
      <c r="M5935" t="s">
        <v>16390</v>
      </c>
      <c r="N5935" s="26">
        <v>0.54027777700000001</v>
      </c>
      <c r="O5935">
        <v>0</v>
      </c>
      <c r="P5935">
        <v>331</v>
      </c>
      <c r="Q5935">
        <v>0</v>
      </c>
      <c r="R5935">
        <v>0</v>
      </c>
      <c r="S5935">
        <v>0</v>
      </c>
      <c r="T5935">
        <v>18</v>
      </c>
      <c r="U5935">
        <v>0</v>
      </c>
      <c r="V5935">
        <v>0</v>
      </c>
      <c r="W5935" s="26">
        <v>0</v>
      </c>
      <c r="X5935" s="26">
        <v>43.801526371788412</v>
      </c>
      <c r="Y5935" s="26">
        <v>0</v>
      </c>
      <c r="Z5935" s="26">
        <v>0</v>
      </c>
      <c r="AA5935" s="26">
        <v>0</v>
      </c>
      <c r="AB5935" s="26">
        <v>6.4029338439224741</v>
      </c>
      <c r="AC5935" s="26">
        <v>0</v>
      </c>
      <c r="AD5935" s="26">
        <v>0</v>
      </c>
      <c r="AE5935" s="26">
        <v>50.204460215710888</v>
      </c>
    </row>
    <row r="5936" spans="1:31" x14ac:dyDescent="0.3">
      <c r="A5936">
        <v>2775709</v>
      </c>
      <c r="B5936">
        <v>1</v>
      </c>
      <c r="C5936" t="s">
        <v>80</v>
      </c>
      <c r="D5936" t="s">
        <v>83</v>
      </c>
      <c r="E5936" t="s">
        <v>170</v>
      </c>
      <c r="F5936" t="s">
        <v>16391</v>
      </c>
      <c r="G5936" t="s">
        <v>204</v>
      </c>
      <c r="H5936" t="s">
        <v>135</v>
      </c>
      <c r="I5936" t="s">
        <v>136</v>
      </c>
      <c r="J5936" t="s">
        <v>137</v>
      </c>
      <c r="K5936" t="s">
        <v>138</v>
      </c>
      <c r="L5936" t="s">
        <v>16392</v>
      </c>
      <c r="M5936" t="s">
        <v>16393</v>
      </c>
      <c r="N5936" s="26">
        <v>1.8025</v>
      </c>
      <c r="O5936">
        <v>0</v>
      </c>
      <c r="P5936">
        <v>192</v>
      </c>
      <c r="Q5936">
        <v>0</v>
      </c>
      <c r="R5936">
        <v>0</v>
      </c>
      <c r="S5936">
        <v>0</v>
      </c>
      <c r="T5936">
        <v>36</v>
      </c>
      <c r="U5936">
        <v>0</v>
      </c>
      <c r="V5936">
        <v>0</v>
      </c>
      <c r="W5936" s="26">
        <v>0</v>
      </c>
      <c r="X5936" s="26">
        <v>87.334129088369181</v>
      </c>
      <c r="Y5936" s="26">
        <v>0</v>
      </c>
      <c r="Z5936" s="26">
        <v>0</v>
      </c>
      <c r="AA5936" s="26">
        <v>0</v>
      </c>
      <c r="AB5936" s="26">
        <v>28.276924003518619</v>
      </c>
      <c r="AC5936" s="26">
        <v>0</v>
      </c>
      <c r="AD5936" s="26">
        <v>0</v>
      </c>
      <c r="AE5936" s="26">
        <v>115.6110530918878</v>
      </c>
    </row>
    <row r="5937" spans="1:31" x14ac:dyDescent="0.3">
      <c r="A5937">
        <v>2775732</v>
      </c>
      <c r="B5937">
        <v>1</v>
      </c>
      <c r="C5937" t="s">
        <v>81</v>
      </c>
      <c r="D5937" t="s">
        <v>120</v>
      </c>
      <c r="E5937" t="s">
        <v>175</v>
      </c>
      <c r="F5937" t="s">
        <v>16394</v>
      </c>
      <c r="G5937" t="s">
        <v>628</v>
      </c>
      <c r="H5937" t="s">
        <v>149</v>
      </c>
      <c r="I5937" t="s">
        <v>136</v>
      </c>
      <c r="J5937" t="s">
        <v>137</v>
      </c>
      <c r="K5937" t="s">
        <v>187</v>
      </c>
      <c r="L5937" t="s">
        <v>16395</v>
      </c>
      <c r="M5937" t="s">
        <v>16396</v>
      </c>
      <c r="N5937" s="26">
        <v>4.5641666660000002</v>
      </c>
      <c r="O5937">
        <v>13</v>
      </c>
      <c r="P5937">
        <v>4298</v>
      </c>
      <c r="Q5937">
        <v>118</v>
      </c>
      <c r="R5937">
        <v>160</v>
      </c>
      <c r="S5937">
        <v>27</v>
      </c>
      <c r="T5937">
        <v>424</v>
      </c>
      <c r="U5937">
        <v>6</v>
      </c>
      <c r="V5937">
        <v>0</v>
      </c>
      <c r="W5937" s="26">
        <v>33.964540702040054</v>
      </c>
      <c r="X5937" s="26">
        <v>3988.3854607651583</v>
      </c>
      <c r="Y5937" s="26">
        <v>756.18684897499816</v>
      </c>
      <c r="Z5937" s="26">
        <v>59.033295603587042</v>
      </c>
      <c r="AA5937" s="26">
        <v>246.77856615400123</v>
      </c>
      <c r="AB5937" s="26">
        <v>919.92035531970794</v>
      </c>
      <c r="AC5937" s="26">
        <v>1316.0287441375101</v>
      </c>
      <c r="AD5937" s="26">
        <v>0</v>
      </c>
      <c r="AE5937" s="26">
        <v>7320.297811657003</v>
      </c>
    </row>
    <row r="5938" spans="1:31" x14ac:dyDescent="0.3">
      <c r="A5938">
        <v>2775755</v>
      </c>
      <c r="B5938">
        <v>1</v>
      </c>
      <c r="C5938" t="s">
        <v>80</v>
      </c>
      <c r="D5938" t="s">
        <v>89</v>
      </c>
      <c r="E5938" t="s">
        <v>132</v>
      </c>
      <c r="F5938" t="s">
        <v>16397</v>
      </c>
      <c r="G5938" t="s">
        <v>134</v>
      </c>
      <c r="H5938" t="s">
        <v>135</v>
      </c>
      <c r="I5938" t="s">
        <v>136</v>
      </c>
      <c r="J5938" t="s">
        <v>137</v>
      </c>
      <c r="K5938" t="s">
        <v>138</v>
      </c>
      <c r="L5938" t="s">
        <v>16398</v>
      </c>
      <c r="M5938" t="s">
        <v>16399</v>
      </c>
      <c r="N5938" s="26">
        <v>1.936666666</v>
      </c>
      <c r="O5938">
        <v>0</v>
      </c>
      <c r="P5938">
        <v>2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 s="26">
        <v>0</v>
      </c>
      <c r="X5938" s="26">
        <v>5.6400391813761273</v>
      </c>
      <c r="Y5938" s="26">
        <v>0</v>
      </c>
      <c r="Z5938" s="26">
        <v>0</v>
      </c>
      <c r="AA5938" s="26">
        <v>0</v>
      </c>
      <c r="AB5938" s="26">
        <v>0</v>
      </c>
      <c r="AC5938" s="26">
        <v>0</v>
      </c>
      <c r="AD5938" s="26">
        <v>0</v>
      </c>
      <c r="AE5938" s="26">
        <v>5.6400391813761273</v>
      </c>
    </row>
    <row r="5939" spans="1:31" x14ac:dyDescent="0.3">
      <c r="A5939">
        <v>2776024</v>
      </c>
      <c r="B5939">
        <v>1</v>
      </c>
      <c r="C5939" t="s">
        <v>80</v>
      </c>
      <c r="D5939" t="s">
        <v>107</v>
      </c>
      <c r="E5939" t="s">
        <v>132</v>
      </c>
      <c r="F5939" t="s">
        <v>16400</v>
      </c>
      <c r="G5939" t="s">
        <v>134</v>
      </c>
      <c r="H5939" t="s">
        <v>135</v>
      </c>
      <c r="I5939" t="s">
        <v>136</v>
      </c>
      <c r="J5939" t="s">
        <v>137</v>
      </c>
      <c r="K5939" t="s">
        <v>138</v>
      </c>
      <c r="L5939" t="s">
        <v>16401</v>
      </c>
      <c r="M5939" t="s">
        <v>16402</v>
      </c>
      <c r="N5939" s="26">
        <v>1.0449999999999999</v>
      </c>
      <c r="O5939">
        <v>0</v>
      </c>
      <c r="P5939">
        <v>7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 s="26">
        <v>0</v>
      </c>
      <c r="X5939" s="26">
        <v>0.25749638076666659</v>
      </c>
      <c r="Y5939" s="26">
        <v>0</v>
      </c>
      <c r="Z5939" s="26">
        <v>0</v>
      </c>
      <c r="AA5939" s="26">
        <v>0</v>
      </c>
      <c r="AB5939" s="26">
        <v>0</v>
      </c>
      <c r="AC5939" s="26">
        <v>0</v>
      </c>
      <c r="AD5939" s="26">
        <v>0</v>
      </c>
      <c r="AE5939" s="26">
        <v>0.25749638076666659</v>
      </c>
    </row>
    <row r="5940" spans="1:31" x14ac:dyDescent="0.3">
      <c r="A5940">
        <v>2775792</v>
      </c>
      <c r="B5940">
        <v>1</v>
      </c>
      <c r="C5940" t="s">
        <v>81</v>
      </c>
      <c r="D5940" t="s">
        <v>126</v>
      </c>
      <c r="E5940" t="s">
        <v>152</v>
      </c>
      <c r="F5940" t="s">
        <v>16403</v>
      </c>
      <c r="G5940" t="s">
        <v>159</v>
      </c>
      <c r="H5940" t="s">
        <v>149</v>
      </c>
      <c r="I5940" t="s">
        <v>136</v>
      </c>
      <c r="J5940" t="s">
        <v>137</v>
      </c>
      <c r="K5940" t="s">
        <v>138</v>
      </c>
      <c r="L5940" t="s">
        <v>16404</v>
      </c>
      <c r="M5940" t="s">
        <v>16405</v>
      </c>
      <c r="N5940" s="26">
        <v>0.37222222199999999</v>
      </c>
      <c r="O5940">
        <v>7</v>
      </c>
      <c r="P5940">
        <v>922</v>
      </c>
      <c r="Q5940">
        <v>51</v>
      </c>
      <c r="R5940">
        <v>131</v>
      </c>
      <c r="S5940">
        <v>3</v>
      </c>
      <c r="T5940">
        <v>57</v>
      </c>
      <c r="U5940">
        <v>1</v>
      </c>
      <c r="V5940">
        <v>0</v>
      </c>
      <c r="W5940" s="26">
        <v>0.62055174284444437</v>
      </c>
      <c r="X5940" s="26">
        <v>26.148374851480352</v>
      </c>
      <c r="Y5940" s="26">
        <v>10.828866842514014</v>
      </c>
      <c r="Z5940" s="26">
        <v>2.5351840963861112</v>
      </c>
      <c r="AA5940" s="26">
        <v>2.4416118732210101</v>
      </c>
      <c r="AB5940" s="26">
        <v>5.183760547852458</v>
      </c>
      <c r="AC5940" s="26">
        <v>18.122869687822224</v>
      </c>
      <c r="AD5940" s="26">
        <v>0</v>
      </c>
      <c r="AE5940" s="26">
        <v>65.881219642120612</v>
      </c>
    </row>
    <row r="5941" spans="1:31" x14ac:dyDescent="0.3">
      <c r="A5941">
        <v>2776087</v>
      </c>
      <c r="B5941">
        <v>1</v>
      </c>
      <c r="C5941" t="s">
        <v>81</v>
      </c>
      <c r="D5941" t="s">
        <v>128</v>
      </c>
      <c r="E5941" t="s">
        <v>132</v>
      </c>
      <c r="F5941" t="s">
        <v>6940</v>
      </c>
      <c r="G5941" t="s">
        <v>134</v>
      </c>
      <c r="H5941" t="s">
        <v>135</v>
      </c>
      <c r="I5941" t="s">
        <v>136</v>
      </c>
      <c r="J5941" t="s">
        <v>137</v>
      </c>
      <c r="K5941" t="s">
        <v>138</v>
      </c>
      <c r="L5941" t="s">
        <v>16406</v>
      </c>
      <c r="M5941" t="s">
        <v>16407</v>
      </c>
      <c r="N5941" s="26">
        <v>5.3038888880000004</v>
      </c>
      <c r="O5941">
        <v>0</v>
      </c>
      <c r="P5941">
        <v>9</v>
      </c>
      <c r="Q5941">
        <v>0</v>
      </c>
      <c r="R5941">
        <v>0</v>
      </c>
      <c r="S5941">
        <v>0</v>
      </c>
      <c r="T5941">
        <v>1</v>
      </c>
      <c r="U5941">
        <v>0</v>
      </c>
      <c r="V5941">
        <v>0</v>
      </c>
      <c r="W5941" s="26">
        <v>0</v>
      </c>
      <c r="X5941" s="26">
        <v>11.096658251051458</v>
      </c>
      <c r="Y5941" s="26">
        <v>0</v>
      </c>
      <c r="Z5941" s="26">
        <v>0</v>
      </c>
      <c r="AA5941" s="26">
        <v>0</v>
      </c>
      <c r="AB5941" s="26">
        <v>4.863048423315</v>
      </c>
      <c r="AC5941" s="26">
        <v>0</v>
      </c>
      <c r="AD5941" s="26">
        <v>0</v>
      </c>
      <c r="AE5941" s="26">
        <v>15.959706674366458</v>
      </c>
    </row>
    <row r="5942" spans="1:31" x14ac:dyDescent="0.3">
      <c r="A5942">
        <v>2775692</v>
      </c>
      <c r="B5942">
        <v>1</v>
      </c>
      <c r="C5942" t="s">
        <v>80</v>
      </c>
      <c r="D5942" t="s">
        <v>103</v>
      </c>
      <c r="E5942" t="s">
        <v>175</v>
      </c>
      <c r="F5942" t="s">
        <v>6589</v>
      </c>
      <c r="G5942" t="s">
        <v>186</v>
      </c>
      <c r="H5942" t="s">
        <v>149</v>
      </c>
      <c r="I5942" t="s">
        <v>136</v>
      </c>
      <c r="J5942" t="s">
        <v>137</v>
      </c>
      <c r="K5942" t="s">
        <v>187</v>
      </c>
      <c r="L5942" t="s">
        <v>16408</v>
      </c>
      <c r="M5942" t="s">
        <v>16409</v>
      </c>
      <c r="N5942" s="26">
        <v>8.1183333330000007</v>
      </c>
      <c r="O5942">
        <v>0</v>
      </c>
      <c r="P5942">
        <v>9</v>
      </c>
      <c r="Q5942">
        <v>42</v>
      </c>
      <c r="R5942">
        <v>88</v>
      </c>
      <c r="S5942">
        <v>17</v>
      </c>
      <c r="T5942">
        <v>24</v>
      </c>
      <c r="U5942">
        <v>5</v>
      </c>
      <c r="V5942">
        <v>0</v>
      </c>
      <c r="W5942" s="26">
        <v>0</v>
      </c>
      <c r="X5942" s="26">
        <v>11.096343667706266</v>
      </c>
      <c r="Y5942" s="26">
        <v>252.17124526306947</v>
      </c>
      <c r="Z5942" s="26">
        <v>86.545990551679409</v>
      </c>
      <c r="AA5942" s="26">
        <v>1279.7241080987692</v>
      </c>
      <c r="AB5942" s="26">
        <v>451.6967288298502</v>
      </c>
      <c r="AC5942" s="26">
        <v>2513.8903744129607</v>
      </c>
      <c r="AD5942" s="26">
        <v>0</v>
      </c>
      <c r="AE5942" s="26">
        <v>4595.1247908240348</v>
      </c>
    </row>
    <row r="5943" spans="1:31" x14ac:dyDescent="0.3">
      <c r="A5943">
        <v>2775818</v>
      </c>
      <c r="B5943">
        <v>1</v>
      </c>
      <c r="C5943" t="s">
        <v>80</v>
      </c>
      <c r="D5943" t="s">
        <v>97</v>
      </c>
      <c r="E5943" t="s">
        <v>132</v>
      </c>
      <c r="F5943" t="s">
        <v>16410</v>
      </c>
      <c r="G5943" t="s">
        <v>197</v>
      </c>
      <c r="H5943" t="s">
        <v>135</v>
      </c>
      <c r="I5943" t="s">
        <v>136</v>
      </c>
      <c r="J5943" t="s">
        <v>137</v>
      </c>
      <c r="K5943" t="s">
        <v>138</v>
      </c>
      <c r="L5943" t="s">
        <v>16411</v>
      </c>
      <c r="M5943" t="s">
        <v>16412</v>
      </c>
      <c r="N5943" s="26">
        <v>1.109722222</v>
      </c>
      <c r="O5943">
        <v>0</v>
      </c>
      <c r="P5943">
        <v>2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 s="26">
        <v>0</v>
      </c>
      <c r="X5943" s="26">
        <v>0.82084151934319427</v>
      </c>
      <c r="Y5943" s="26">
        <v>0</v>
      </c>
      <c r="Z5943" s="26">
        <v>0</v>
      </c>
      <c r="AA5943" s="26">
        <v>0</v>
      </c>
      <c r="AB5943" s="26">
        <v>0</v>
      </c>
      <c r="AC5943" s="26">
        <v>0</v>
      </c>
      <c r="AD5943" s="26">
        <v>0</v>
      </c>
      <c r="AE5943" s="26">
        <v>0.82084151934319427</v>
      </c>
    </row>
    <row r="5944" spans="1:31" x14ac:dyDescent="0.3">
      <c r="A5944">
        <v>2775769</v>
      </c>
      <c r="B5944">
        <v>1</v>
      </c>
      <c r="C5944" t="s">
        <v>81</v>
      </c>
      <c r="D5944" t="s">
        <v>120</v>
      </c>
      <c r="E5944" t="s">
        <v>157</v>
      </c>
      <c r="F5944" t="s">
        <v>755</v>
      </c>
      <c r="G5944" t="s">
        <v>628</v>
      </c>
      <c r="H5944" t="s">
        <v>149</v>
      </c>
      <c r="I5944" t="s">
        <v>136</v>
      </c>
      <c r="J5944" t="s">
        <v>137</v>
      </c>
      <c r="K5944" t="s">
        <v>187</v>
      </c>
      <c r="L5944" t="s">
        <v>16413</v>
      </c>
      <c r="M5944" t="s">
        <v>16414</v>
      </c>
      <c r="N5944" s="26">
        <v>3.2877777770000001</v>
      </c>
      <c r="O5944">
        <v>0</v>
      </c>
      <c r="P5944">
        <v>0</v>
      </c>
      <c r="Q5944">
        <v>53</v>
      </c>
      <c r="R5944">
        <v>124</v>
      </c>
      <c r="S5944">
        <v>5</v>
      </c>
      <c r="T5944">
        <v>2</v>
      </c>
      <c r="U5944">
        <v>0</v>
      </c>
      <c r="V5944">
        <v>0</v>
      </c>
      <c r="W5944" s="26">
        <v>0</v>
      </c>
      <c r="X5944" s="26">
        <v>0</v>
      </c>
      <c r="Y5944" s="26">
        <v>7.8048522844444452</v>
      </c>
      <c r="Z5944" s="26">
        <v>29.422805951586557</v>
      </c>
      <c r="AA5944" s="26">
        <v>0</v>
      </c>
      <c r="AB5944" s="26">
        <v>0</v>
      </c>
      <c r="AC5944" s="26">
        <v>0</v>
      </c>
      <c r="AD5944" s="26">
        <v>0</v>
      </c>
      <c r="AE5944" s="26">
        <v>37.227658236031004</v>
      </c>
    </row>
    <row r="5945" spans="1:31" x14ac:dyDescent="0.3">
      <c r="A5945">
        <v>2775781</v>
      </c>
      <c r="B5945">
        <v>1</v>
      </c>
      <c r="C5945" t="s">
        <v>80</v>
      </c>
      <c r="D5945" t="s">
        <v>105</v>
      </c>
      <c r="E5945" t="s">
        <v>146</v>
      </c>
      <c r="F5945" t="s">
        <v>12292</v>
      </c>
      <c r="G5945" t="s">
        <v>186</v>
      </c>
      <c r="H5945" t="s">
        <v>149</v>
      </c>
      <c r="I5945" t="s">
        <v>136</v>
      </c>
      <c r="J5945" t="s">
        <v>137</v>
      </c>
      <c r="K5945" t="s">
        <v>187</v>
      </c>
      <c r="L5945" t="s">
        <v>16415</v>
      </c>
      <c r="M5945" t="s">
        <v>16416</v>
      </c>
      <c r="N5945" s="26">
        <v>7.2691666660000003</v>
      </c>
      <c r="O5945">
        <v>1</v>
      </c>
      <c r="P5945">
        <v>1706</v>
      </c>
      <c r="Q5945">
        <v>0</v>
      </c>
      <c r="R5945">
        <v>20</v>
      </c>
      <c r="S5945">
        <v>2</v>
      </c>
      <c r="T5945">
        <v>434</v>
      </c>
      <c r="U5945">
        <v>1</v>
      </c>
      <c r="V5945">
        <v>0</v>
      </c>
      <c r="W5945" s="26">
        <v>11.974223889673915</v>
      </c>
      <c r="X5945" s="26">
        <v>2801.2678325133256</v>
      </c>
      <c r="Y5945" s="26">
        <v>0</v>
      </c>
      <c r="Z5945" s="26">
        <v>16.3143338333659</v>
      </c>
      <c r="AA5945" s="26">
        <v>413.05659764595032</v>
      </c>
      <c r="AB5945" s="26">
        <v>2317.5654594000375</v>
      </c>
      <c r="AC5945" s="26">
        <v>1053.0677871874971</v>
      </c>
      <c r="AD5945" s="26">
        <v>0</v>
      </c>
      <c r="AE5945" s="26">
        <v>6613.2462344698497</v>
      </c>
    </row>
    <row r="5946" spans="1:31" x14ac:dyDescent="0.3">
      <c r="A5946">
        <v>2775758</v>
      </c>
      <c r="B5946">
        <v>1</v>
      </c>
      <c r="C5946" t="s">
        <v>80</v>
      </c>
      <c r="D5946" t="s">
        <v>106</v>
      </c>
      <c r="E5946" t="s">
        <v>141</v>
      </c>
      <c r="F5946" t="s">
        <v>16149</v>
      </c>
      <c r="G5946" t="s">
        <v>344</v>
      </c>
      <c r="H5946" t="s">
        <v>135</v>
      </c>
      <c r="I5946" t="s">
        <v>136</v>
      </c>
      <c r="J5946" t="s">
        <v>137</v>
      </c>
      <c r="K5946" t="s">
        <v>138</v>
      </c>
      <c r="L5946" t="s">
        <v>16417</v>
      </c>
      <c r="M5946" t="s">
        <v>16418</v>
      </c>
      <c r="N5946" s="26">
        <v>0.67083333300000003</v>
      </c>
      <c r="O5946">
        <v>0</v>
      </c>
      <c r="P5946">
        <v>0</v>
      </c>
      <c r="Q5946">
        <v>0</v>
      </c>
      <c r="R5946">
        <v>8</v>
      </c>
      <c r="S5946">
        <v>0</v>
      </c>
      <c r="T5946">
        <v>4</v>
      </c>
      <c r="U5946">
        <v>0</v>
      </c>
      <c r="V5946">
        <v>0</v>
      </c>
      <c r="W5946" s="26">
        <v>0</v>
      </c>
      <c r="X5946" s="26">
        <v>0</v>
      </c>
      <c r="Y5946" s="26">
        <v>0</v>
      </c>
      <c r="Z5946" s="26">
        <v>0</v>
      </c>
      <c r="AA5946" s="26">
        <v>0</v>
      </c>
      <c r="AB5946" s="26">
        <v>0.84826913341527788</v>
      </c>
      <c r="AC5946" s="26">
        <v>0</v>
      </c>
      <c r="AD5946" s="26">
        <v>0</v>
      </c>
      <c r="AE5946" s="26">
        <v>0.84826913341527788</v>
      </c>
    </row>
    <row r="5947" spans="1:31" x14ac:dyDescent="0.3">
      <c r="A5947">
        <v>2776073</v>
      </c>
      <c r="B5947">
        <v>1</v>
      </c>
      <c r="C5947" t="s">
        <v>80</v>
      </c>
      <c r="D5947" t="s">
        <v>95</v>
      </c>
      <c r="E5947" t="s">
        <v>170</v>
      </c>
      <c r="F5947" t="s">
        <v>16419</v>
      </c>
      <c r="G5947" t="s">
        <v>143</v>
      </c>
      <c r="H5947" t="s">
        <v>135</v>
      </c>
      <c r="I5947" t="s">
        <v>136</v>
      </c>
      <c r="J5947" t="s">
        <v>137</v>
      </c>
      <c r="K5947" t="s">
        <v>138</v>
      </c>
      <c r="L5947" t="s">
        <v>16420</v>
      </c>
      <c r="M5947" t="s">
        <v>16421</v>
      </c>
      <c r="N5947" s="26">
        <v>2.4649999999999999</v>
      </c>
      <c r="O5947">
        <v>0</v>
      </c>
      <c r="P5947">
        <v>94</v>
      </c>
      <c r="Q5947">
        <v>0</v>
      </c>
      <c r="R5947">
        <v>0</v>
      </c>
      <c r="S5947">
        <v>0</v>
      </c>
      <c r="T5947">
        <v>3</v>
      </c>
      <c r="U5947">
        <v>0</v>
      </c>
      <c r="V5947">
        <v>0</v>
      </c>
      <c r="W5947" s="26">
        <v>0</v>
      </c>
      <c r="X5947" s="26">
        <v>56.798118183227039</v>
      </c>
      <c r="Y5947" s="26">
        <v>0</v>
      </c>
      <c r="Z5947" s="26">
        <v>0</v>
      </c>
      <c r="AA5947" s="26">
        <v>0</v>
      </c>
      <c r="AB5947" s="26">
        <v>1.2200812584669811</v>
      </c>
      <c r="AC5947" s="26">
        <v>0</v>
      </c>
      <c r="AD5947" s="26">
        <v>0</v>
      </c>
      <c r="AE5947" s="26">
        <v>58.018199441694023</v>
      </c>
    </row>
    <row r="5948" spans="1:31" x14ac:dyDescent="0.3">
      <c r="A5948">
        <v>2775741</v>
      </c>
      <c r="B5948">
        <v>1</v>
      </c>
      <c r="C5948" t="s">
        <v>80</v>
      </c>
      <c r="D5948" t="s">
        <v>100</v>
      </c>
      <c r="E5948" t="s">
        <v>132</v>
      </c>
      <c r="F5948" t="s">
        <v>16422</v>
      </c>
      <c r="G5948" t="s">
        <v>197</v>
      </c>
      <c r="H5948" t="s">
        <v>135</v>
      </c>
      <c r="I5948" t="s">
        <v>136</v>
      </c>
      <c r="J5948" t="s">
        <v>137</v>
      </c>
      <c r="K5948" t="s">
        <v>138</v>
      </c>
      <c r="L5948" t="s">
        <v>16423</v>
      </c>
      <c r="M5948" t="s">
        <v>16424</v>
      </c>
      <c r="N5948" s="26">
        <v>3.9533333329999998</v>
      </c>
      <c r="O5948">
        <v>0</v>
      </c>
      <c r="P5948">
        <v>1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 s="26">
        <v>0</v>
      </c>
      <c r="X5948" s="26">
        <v>0</v>
      </c>
      <c r="Y5948" s="26">
        <v>0</v>
      </c>
      <c r="Z5948" s="26">
        <v>0</v>
      </c>
      <c r="AA5948" s="26">
        <v>0</v>
      </c>
      <c r="AB5948" s="26">
        <v>0</v>
      </c>
      <c r="AC5948" s="26">
        <v>0</v>
      </c>
      <c r="AD5948" s="26">
        <v>0</v>
      </c>
      <c r="AE5948" s="26">
        <v>0</v>
      </c>
    </row>
    <row r="5949" spans="1:31" x14ac:dyDescent="0.3">
      <c r="A5949">
        <v>2775695</v>
      </c>
      <c r="B5949">
        <v>1</v>
      </c>
      <c r="C5949" t="s">
        <v>80</v>
      </c>
      <c r="D5949" t="s">
        <v>105</v>
      </c>
      <c r="E5949" t="s">
        <v>170</v>
      </c>
      <c r="F5949" t="s">
        <v>14954</v>
      </c>
      <c r="G5949" t="s">
        <v>628</v>
      </c>
      <c r="H5949" t="s">
        <v>135</v>
      </c>
      <c r="I5949" t="s">
        <v>136</v>
      </c>
      <c r="J5949" t="s">
        <v>137</v>
      </c>
      <c r="K5949" t="s">
        <v>187</v>
      </c>
      <c r="L5949" t="s">
        <v>16425</v>
      </c>
      <c r="M5949" t="s">
        <v>16426</v>
      </c>
      <c r="N5949" s="26">
        <v>8.5602777769999996</v>
      </c>
      <c r="O5949">
        <v>0</v>
      </c>
      <c r="P5949">
        <v>8</v>
      </c>
      <c r="Q5949">
        <v>0</v>
      </c>
      <c r="R5949">
        <v>9</v>
      </c>
      <c r="S5949">
        <v>0</v>
      </c>
      <c r="T5949">
        <v>5</v>
      </c>
      <c r="U5949">
        <v>0</v>
      </c>
      <c r="V5949">
        <v>0</v>
      </c>
      <c r="W5949" s="26">
        <v>0</v>
      </c>
      <c r="X5949" s="26">
        <v>4.7462310930994578</v>
      </c>
      <c r="Y5949" s="26">
        <v>0</v>
      </c>
      <c r="Z5949" s="26">
        <v>2.7666570773219812</v>
      </c>
      <c r="AA5949" s="26">
        <v>0</v>
      </c>
      <c r="AB5949" s="26">
        <v>12.296391870424559</v>
      </c>
      <c r="AC5949" s="26">
        <v>0</v>
      </c>
      <c r="AD5949" s="26">
        <v>0</v>
      </c>
      <c r="AE5949" s="26">
        <v>19.809280040845998</v>
      </c>
    </row>
    <row r="5950" spans="1:31" x14ac:dyDescent="0.3">
      <c r="A5950">
        <v>2775944</v>
      </c>
      <c r="B5950">
        <v>1</v>
      </c>
      <c r="C5950" t="s">
        <v>80</v>
      </c>
      <c r="D5950" t="s">
        <v>88</v>
      </c>
      <c r="E5950" t="s">
        <v>132</v>
      </c>
      <c r="F5950" t="s">
        <v>15691</v>
      </c>
      <c r="G5950" t="s">
        <v>134</v>
      </c>
      <c r="H5950" t="s">
        <v>135</v>
      </c>
      <c r="I5950" t="s">
        <v>136</v>
      </c>
      <c r="J5950" t="s">
        <v>137</v>
      </c>
      <c r="K5950" t="s">
        <v>138</v>
      </c>
      <c r="L5950" t="s">
        <v>16427</v>
      </c>
      <c r="M5950" t="s">
        <v>16428</v>
      </c>
      <c r="N5950" s="26">
        <v>1.9524999999999999</v>
      </c>
      <c r="O5950">
        <v>0</v>
      </c>
      <c r="P5950">
        <v>5</v>
      </c>
      <c r="Q5950">
        <v>0</v>
      </c>
      <c r="R5950">
        <v>0</v>
      </c>
      <c r="S5950">
        <v>0</v>
      </c>
      <c r="T5950">
        <v>2</v>
      </c>
      <c r="U5950">
        <v>0</v>
      </c>
      <c r="V5950">
        <v>0</v>
      </c>
      <c r="W5950" s="26">
        <v>0</v>
      </c>
      <c r="X5950" s="26">
        <v>1.5274116568209131</v>
      </c>
      <c r="Y5950" s="26">
        <v>0</v>
      </c>
      <c r="Z5950" s="26">
        <v>0</v>
      </c>
      <c r="AA5950" s="26">
        <v>0</v>
      </c>
      <c r="AB5950" s="26">
        <v>1.3815329663271467</v>
      </c>
      <c r="AC5950" s="26">
        <v>0</v>
      </c>
      <c r="AD5950" s="26">
        <v>0</v>
      </c>
      <c r="AE5950" s="26">
        <v>2.9089446231480598</v>
      </c>
    </row>
    <row r="5951" spans="1:31" x14ac:dyDescent="0.3">
      <c r="A5951">
        <v>2775635</v>
      </c>
      <c r="B5951">
        <v>1</v>
      </c>
      <c r="C5951" t="s">
        <v>80</v>
      </c>
      <c r="D5951" t="s">
        <v>87</v>
      </c>
      <c r="E5951" t="s">
        <v>166</v>
      </c>
      <c r="F5951" t="s">
        <v>16429</v>
      </c>
      <c r="G5951" t="s">
        <v>425</v>
      </c>
      <c r="H5951" t="s">
        <v>135</v>
      </c>
      <c r="I5951" t="s">
        <v>136</v>
      </c>
      <c r="J5951" t="s">
        <v>137</v>
      </c>
      <c r="K5951" t="s">
        <v>138</v>
      </c>
      <c r="L5951" t="s">
        <v>16430</v>
      </c>
      <c r="M5951" t="s">
        <v>16431</v>
      </c>
      <c r="N5951" s="26">
        <v>8.3997222219999994</v>
      </c>
      <c r="O5951">
        <v>0</v>
      </c>
      <c r="P5951">
        <v>81</v>
      </c>
      <c r="Q5951">
        <v>0</v>
      </c>
      <c r="R5951">
        <v>0</v>
      </c>
      <c r="S5951">
        <v>0</v>
      </c>
      <c r="T5951">
        <v>4</v>
      </c>
      <c r="U5951">
        <v>0</v>
      </c>
      <c r="V5951">
        <v>0</v>
      </c>
      <c r="W5951" s="26">
        <v>0</v>
      </c>
      <c r="X5951" s="26">
        <v>145.72320039013596</v>
      </c>
      <c r="Y5951" s="26">
        <v>0</v>
      </c>
      <c r="Z5951" s="26">
        <v>0</v>
      </c>
      <c r="AA5951" s="26">
        <v>0</v>
      </c>
      <c r="AB5951" s="26">
        <v>67.992614976130412</v>
      </c>
      <c r="AC5951" s="26">
        <v>0</v>
      </c>
      <c r="AD5951" s="26">
        <v>0</v>
      </c>
      <c r="AE5951" s="26">
        <v>213.71581536626638</v>
      </c>
    </row>
    <row r="5952" spans="1:31" x14ac:dyDescent="0.3">
      <c r="A5952">
        <v>2775701</v>
      </c>
      <c r="B5952">
        <v>1</v>
      </c>
      <c r="C5952" t="s">
        <v>80</v>
      </c>
      <c r="D5952" t="s">
        <v>107</v>
      </c>
      <c r="E5952" t="s">
        <v>152</v>
      </c>
      <c r="F5952" t="s">
        <v>4832</v>
      </c>
      <c r="G5952" t="s">
        <v>159</v>
      </c>
      <c r="H5952" t="s">
        <v>149</v>
      </c>
      <c r="I5952" t="s">
        <v>136</v>
      </c>
      <c r="J5952" t="s">
        <v>137</v>
      </c>
      <c r="K5952" t="s">
        <v>138</v>
      </c>
      <c r="L5952" t="s">
        <v>16316</v>
      </c>
      <c r="M5952" t="s">
        <v>16432</v>
      </c>
      <c r="N5952" s="26">
        <v>0.52416666599999995</v>
      </c>
      <c r="O5952">
        <v>2</v>
      </c>
      <c r="P5952">
        <v>353</v>
      </c>
      <c r="Q5952">
        <v>47</v>
      </c>
      <c r="R5952">
        <v>25</v>
      </c>
      <c r="S5952">
        <v>15</v>
      </c>
      <c r="T5952">
        <v>50</v>
      </c>
      <c r="U5952">
        <v>0</v>
      </c>
      <c r="V5952">
        <v>0</v>
      </c>
      <c r="W5952" s="26">
        <v>0.63735693352368683</v>
      </c>
      <c r="X5952" s="26">
        <v>25.739039127920432</v>
      </c>
      <c r="Y5952" s="26">
        <v>17.131522209024581</v>
      </c>
      <c r="Z5952" s="26">
        <v>1.056410079640183</v>
      </c>
      <c r="AA5952" s="26">
        <v>53.454250782799868</v>
      </c>
      <c r="AB5952" s="26">
        <v>11.058829031615232</v>
      </c>
      <c r="AC5952" s="26">
        <v>0</v>
      </c>
      <c r="AD5952" s="26">
        <v>0</v>
      </c>
      <c r="AE5952" s="26">
        <v>109.07740816452397</v>
      </c>
    </row>
    <row r="5953" spans="1:31" x14ac:dyDescent="0.3">
      <c r="A5953">
        <v>2775678</v>
      </c>
      <c r="B5953">
        <v>1</v>
      </c>
      <c r="C5953" t="s">
        <v>80</v>
      </c>
      <c r="D5953" t="s">
        <v>97</v>
      </c>
      <c r="E5953" t="s">
        <v>157</v>
      </c>
      <c r="F5953" t="s">
        <v>4313</v>
      </c>
      <c r="G5953" t="s">
        <v>159</v>
      </c>
      <c r="H5953" t="s">
        <v>149</v>
      </c>
      <c r="I5953" t="s">
        <v>136</v>
      </c>
      <c r="J5953" t="s">
        <v>137</v>
      </c>
      <c r="K5953" t="s">
        <v>138</v>
      </c>
      <c r="L5953" t="s">
        <v>16433</v>
      </c>
      <c r="M5953" t="s">
        <v>16434</v>
      </c>
      <c r="N5953" s="26">
        <v>0.88111111099999995</v>
      </c>
      <c r="O5953">
        <v>1</v>
      </c>
      <c r="P5953">
        <v>3526</v>
      </c>
      <c r="Q5953">
        <v>0</v>
      </c>
      <c r="R5953">
        <v>46</v>
      </c>
      <c r="S5953">
        <v>1</v>
      </c>
      <c r="T5953">
        <v>342</v>
      </c>
      <c r="U5953">
        <v>1</v>
      </c>
      <c r="V5953">
        <v>0</v>
      </c>
      <c r="W5953" s="26">
        <v>5.9121775944544748</v>
      </c>
      <c r="X5953" s="26">
        <v>588.66133841567046</v>
      </c>
      <c r="Y5953" s="26">
        <v>0</v>
      </c>
      <c r="Z5953" s="26">
        <v>7.5421779956523203</v>
      </c>
      <c r="AA5953" s="26">
        <v>0.93097340878555557</v>
      </c>
      <c r="AB5953" s="26">
        <v>224.69522076909408</v>
      </c>
      <c r="AC5953" s="26">
        <v>4.668522975462893</v>
      </c>
      <c r="AD5953" s="26">
        <v>0</v>
      </c>
      <c r="AE5953" s="26">
        <v>832.41041115911969</v>
      </c>
    </row>
    <row r="5954" spans="1:31" x14ac:dyDescent="0.3">
      <c r="A5954">
        <v>2775715</v>
      </c>
      <c r="B5954">
        <v>1</v>
      </c>
      <c r="C5954" t="s">
        <v>80</v>
      </c>
      <c r="D5954" t="s">
        <v>82</v>
      </c>
      <c r="E5954" t="s">
        <v>166</v>
      </c>
      <c r="F5954" t="s">
        <v>16435</v>
      </c>
      <c r="G5954" t="s">
        <v>143</v>
      </c>
      <c r="H5954" t="s">
        <v>135</v>
      </c>
      <c r="I5954" t="s">
        <v>136</v>
      </c>
      <c r="J5954" t="s">
        <v>137</v>
      </c>
      <c r="K5954" t="s">
        <v>138</v>
      </c>
      <c r="L5954" t="s">
        <v>16436</v>
      </c>
      <c r="M5954" t="s">
        <v>16437</v>
      </c>
      <c r="N5954" s="26">
        <v>1.235833333</v>
      </c>
      <c r="O5954">
        <v>0</v>
      </c>
      <c r="P5954">
        <v>67</v>
      </c>
      <c r="Q5954">
        <v>0</v>
      </c>
      <c r="R5954">
        <v>0</v>
      </c>
      <c r="S5954">
        <v>0</v>
      </c>
      <c r="T5954">
        <v>20</v>
      </c>
      <c r="U5954">
        <v>0</v>
      </c>
      <c r="V5954">
        <v>0</v>
      </c>
      <c r="W5954" s="26">
        <v>0</v>
      </c>
      <c r="X5954" s="26">
        <v>18.579602534177589</v>
      </c>
      <c r="Y5954" s="26">
        <v>0</v>
      </c>
      <c r="Z5954" s="26">
        <v>0</v>
      </c>
      <c r="AA5954" s="26">
        <v>0</v>
      </c>
      <c r="AB5954" s="26">
        <v>22.030624933604422</v>
      </c>
      <c r="AC5954" s="26">
        <v>0</v>
      </c>
      <c r="AD5954" s="26">
        <v>0</v>
      </c>
      <c r="AE5954" s="26">
        <v>40.610227467782011</v>
      </c>
    </row>
    <row r="5955" spans="1:31" x14ac:dyDescent="0.3">
      <c r="A5955">
        <v>2775784</v>
      </c>
      <c r="B5955">
        <v>1</v>
      </c>
      <c r="C5955" t="s">
        <v>81</v>
      </c>
      <c r="D5955" t="s">
        <v>128</v>
      </c>
      <c r="E5955" t="s">
        <v>146</v>
      </c>
      <c r="F5955" t="s">
        <v>16438</v>
      </c>
      <c r="G5955" t="s">
        <v>148</v>
      </c>
      <c r="H5955" t="s">
        <v>149</v>
      </c>
      <c r="I5955" t="s">
        <v>136</v>
      </c>
      <c r="J5955" t="s">
        <v>137</v>
      </c>
      <c r="K5955" t="s">
        <v>138</v>
      </c>
      <c r="L5955" t="s">
        <v>16439</v>
      </c>
      <c r="M5955" t="s">
        <v>16440</v>
      </c>
      <c r="N5955" s="26">
        <v>1.157777777</v>
      </c>
      <c r="O5955">
        <v>0</v>
      </c>
      <c r="P5955">
        <v>61</v>
      </c>
      <c r="Q5955">
        <v>0</v>
      </c>
      <c r="R5955">
        <v>0</v>
      </c>
      <c r="S5955">
        <v>0</v>
      </c>
      <c r="T5955">
        <v>2</v>
      </c>
      <c r="U5955">
        <v>0</v>
      </c>
      <c r="V5955">
        <v>0</v>
      </c>
      <c r="W5955" s="26">
        <v>0</v>
      </c>
      <c r="X5955" s="26">
        <v>15.598148759492727</v>
      </c>
      <c r="Y5955" s="26">
        <v>0</v>
      </c>
      <c r="Z5955" s="26">
        <v>0</v>
      </c>
      <c r="AA5955" s="26">
        <v>0</v>
      </c>
      <c r="AB5955" s="26">
        <v>9.8111488024215543</v>
      </c>
      <c r="AC5955" s="26">
        <v>0</v>
      </c>
      <c r="AD5955" s="26">
        <v>0</v>
      </c>
      <c r="AE5955" s="26">
        <v>25.409297561914279</v>
      </c>
    </row>
    <row r="5956" spans="1:31" x14ac:dyDescent="0.3">
      <c r="A5956">
        <v>2776093</v>
      </c>
      <c r="B5956">
        <v>1</v>
      </c>
      <c r="C5956" t="s">
        <v>81</v>
      </c>
      <c r="D5956" t="s">
        <v>128</v>
      </c>
      <c r="E5956" t="s">
        <v>132</v>
      </c>
      <c r="F5956" t="s">
        <v>16441</v>
      </c>
      <c r="G5956" t="s">
        <v>134</v>
      </c>
      <c r="H5956" t="s">
        <v>135</v>
      </c>
      <c r="I5956" t="s">
        <v>136</v>
      </c>
      <c r="J5956" t="s">
        <v>137</v>
      </c>
      <c r="K5956" t="s">
        <v>138</v>
      </c>
      <c r="L5956" t="s">
        <v>16442</v>
      </c>
      <c r="M5956" t="s">
        <v>16443</v>
      </c>
      <c r="N5956" s="26">
        <v>0.98111111100000004</v>
      </c>
      <c r="O5956">
        <v>0</v>
      </c>
      <c r="P5956">
        <v>10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 s="26">
        <v>0</v>
      </c>
      <c r="X5956" s="26">
        <v>2.1565207159000011</v>
      </c>
      <c r="Y5956" s="26">
        <v>0</v>
      </c>
      <c r="Z5956" s="26">
        <v>0</v>
      </c>
      <c r="AA5956" s="26">
        <v>0</v>
      </c>
      <c r="AB5956" s="26">
        <v>0</v>
      </c>
      <c r="AC5956" s="26">
        <v>0</v>
      </c>
      <c r="AD5956" s="26">
        <v>0</v>
      </c>
      <c r="AE5956" s="26">
        <v>2.1565207159000011</v>
      </c>
    </row>
    <row r="5957" spans="1:31" x14ac:dyDescent="0.3">
      <c r="A5957">
        <v>2775801</v>
      </c>
      <c r="B5957">
        <v>1</v>
      </c>
      <c r="C5957" t="s">
        <v>80</v>
      </c>
      <c r="D5957" t="s">
        <v>96</v>
      </c>
      <c r="E5957" t="s">
        <v>146</v>
      </c>
      <c r="F5957" t="s">
        <v>16444</v>
      </c>
      <c r="G5957" t="s">
        <v>159</v>
      </c>
      <c r="H5957" t="s">
        <v>149</v>
      </c>
      <c r="I5957" t="s">
        <v>136</v>
      </c>
      <c r="J5957" t="s">
        <v>137</v>
      </c>
      <c r="K5957" t="s">
        <v>138</v>
      </c>
      <c r="L5957" t="s">
        <v>16445</v>
      </c>
      <c r="M5957" t="s">
        <v>16446</v>
      </c>
      <c r="N5957" s="26">
        <v>1.189444444</v>
      </c>
      <c r="O5957">
        <v>0</v>
      </c>
      <c r="P5957">
        <v>364</v>
      </c>
      <c r="Q5957">
        <v>0</v>
      </c>
      <c r="R5957">
        <v>0</v>
      </c>
      <c r="S5957">
        <v>0</v>
      </c>
      <c r="T5957">
        <v>40</v>
      </c>
      <c r="U5957">
        <v>0</v>
      </c>
      <c r="V5957">
        <v>0</v>
      </c>
      <c r="W5957" s="26">
        <v>0</v>
      </c>
      <c r="X5957" s="26">
        <v>16.786287151653674</v>
      </c>
      <c r="Y5957" s="26">
        <v>0</v>
      </c>
      <c r="Z5957" s="26">
        <v>0</v>
      </c>
      <c r="AA5957" s="26">
        <v>0</v>
      </c>
      <c r="AB5957" s="26">
        <v>18.110497970935644</v>
      </c>
      <c r="AC5957" s="26">
        <v>0</v>
      </c>
      <c r="AD5957" s="26">
        <v>0</v>
      </c>
      <c r="AE5957" s="26">
        <v>34.896785122589321</v>
      </c>
    </row>
    <row r="5958" spans="1:31" x14ac:dyDescent="0.3">
      <c r="A5958">
        <v>2775884</v>
      </c>
      <c r="B5958">
        <v>1</v>
      </c>
      <c r="C5958" t="s">
        <v>80</v>
      </c>
      <c r="D5958" t="s">
        <v>103</v>
      </c>
      <c r="E5958" t="s">
        <v>152</v>
      </c>
      <c r="F5958" t="s">
        <v>16447</v>
      </c>
      <c r="G5958" t="s">
        <v>186</v>
      </c>
      <c r="H5958" t="s">
        <v>149</v>
      </c>
      <c r="I5958" t="s">
        <v>136</v>
      </c>
      <c r="J5958" t="s">
        <v>137</v>
      </c>
      <c r="K5958" t="s">
        <v>187</v>
      </c>
      <c r="L5958" t="s">
        <v>16448</v>
      </c>
      <c r="M5958" t="s">
        <v>16449</v>
      </c>
      <c r="N5958" s="26">
        <v>2.1158333329999999</v>
      </c>
      <c r="O5958">
        <v>0</v>
      </c>
      <c r="P5958">
        <v>0</v>
      </c>
      <c r="Q5958">
        <v>1</v>
      </c>
      <c r="R5958">
        <v>0</v>
      </c>
      <c r="S5958">
        <v>5</v>
      </c>
      <c r="T5958">
        <v>1</v>
      </c>
      <c r="U5958">
        <v>3</v>
      </c>
      <c r="V5958">
        <v>0</v>
      </c>
      <c r="W5958" s="26">
        <v>0</v>
      </c>
      <c r="X5958" s="26">
        <v>0</v>
      </c>
      <c r="Y5958" s="26">
        <v>0.48527465663580005</v>
      </c>
      <c r="Z5958" s="26">
        <v>0</v>
      </c>
      <c r="AA5958" s="26">
        <v>124.23815983598506</v>
      </c>
      <c r="AB5958" s="26">
        <v>0</v>
      </c>
      <c r="AC5958" s="26">
        <v>124.04800304119998</v>
      </c>
      <c r="AD5958" s="26">
        <v>0</v>
      </c>
      <c r="AE5958" s="26">
        <v>248.77143753382083</v>
      </c>
    </row>
    <row r="5959" spans="1:31" x14ac:dyDescent="0.3">
      <c r="A5959">
        <v>2775592</v>
      </c>
      <c r="B5959">
        <v>1</v>
      </c>
      <c r="C5959" t="s">
        <v>80</v>
      </c>
      <c r="D5959" t="s">
        <v>90</v>
      </c>
      <c r="E5959" t="s">
        <v>141</v>
      </c>
      <c r="F5959" t="s">
        <v>16450</v>
      </c>
      <c r="G5959" t="s">
        <v>143</v>
      </c>
      <c r="H5959" t="s">
        <v>135</v>
      </c>
      <c r="I5959" t="s">
        <v>136</v>
      </c>
      <c r="J5959" t="s">
        <v>137</v>
      </c>
      <c r="K5959" t="s">
        <v>138</v>
      </c>
      <c r="L5959" t="s">
        <v>16451</v>
      </c>
      <c r="M5959" t="s">
        <v>16452</v>
      </c>
      <c r="N5959" s="26">
        <v>1.318888888</v>
      </c>
      <c r="O5959">
        <v>0</v>
      </c>
      <c r="P5959">
        <v>628</v>
      </c>
      <c r="Q5959">
        <v>0</v>
      </c>
      <c r="R5959">
        <v>0</v>
      </c>
      <c r="S5959">
        <v>0</v>
      </c>
      <c r="T5959">
        <v>38</v>
      </c>
      <c r="U5959">
        <v>0</v>
      </c>
      <c r="V5959">
        <v>0</v>
      </c>
      <c r="W5959" s="26">
        <v>0</v>
      </c>
      <c r="X5959" s="26">
        <v>178.60183962290253</v>
      </c>
      <c r="Y5959" s="26">
        <v>0</v>
      </c>
      <c r="Z5959" s="26">
        <v>0</v>
      </c>
      <c r="AA5959" s="26">
        <v>0</v>
      </c>
      <c r="AB5959" s="26">
        <v>14.259677727805206</v>
      </c>
      <c r="AC5959" s="26">
        <v>0</v>
      </c>
      <c r="AD5959" s="26">
        <v>0</v>
      </c>
      <c r="AE5959" s="26">
        <v>192.86151735070774</v>
      </c>
    </row>
    <row r="5960" spans="1:31" x14ac:dyDescent="0.3">
      <c r="A5960">
        <v>2775675</v>
      </c>
      <c r="B5960">
        <v>1</v>
      </c>
      <c r="C5960" t="s">
        <v>80</v>
      </c>
      <c r="D5960" t="s">
        <v>101</v>
      </c>
      <c r="E5960" t="s">
        <v>170</v>
      </c>
      <c r="F5960" t="s">
        <v>7407</v>
      </c>
      <c r="G5960" t="s">
        <v>143</v>
      </c>
      <c r="H5960" t="s">
        <v>135</v>
      </c>
      <c r="I5960" t="s">
        <v>136</v>
      </c>
      <c r="J5960" t="s">
        <v>137</v>
      </c>
      <c r="K5960" t="s">
        <v>138</v>
      </c>
      <c r="L5960" t="s">
        <v>16453</v>
      </c>
      <c r="M5960" t="s">
        <v>16454</v>
      </c>
      <c r="N5960" s="26">
        <v>0.55333333299999998</v>
      </c>
      <c r="O5960">
        <v>0</v>
      </c>
      <c r="P5960">
        <v>89</v>
      </c>
      <c r="Q5960">
        <v>0</v>
      </c>
      <c r="R5960">
        <v>0</v>
      </c>
      <c r="S5960">
        <v>0</v>
      </c>
      <c r="T5960">
        <v>7</v>
      </c>
      <c r="U5960">
        <v>0</v>
      </c>
      <c r="V5960">
        <v>0</v>
      </c>
      <c r="W5960" s="26">
        <v>0</v>
      </c>
      <c r="X5960" s="26">
        <v>17.303701418653961</v>
      </c>
      <c r="Y5960" s="26">
        <v>0</v>
      </c>
      <c r="Z5960" s="26">
        <v>0</v>
      </c>
      <c r="AA5960" s="26">
        <v>0</v>
      </c>
      <c r="AB5960" s="26">
        <v>3.4098975415098187</v>
      </c>
      <c r="AC5960" s="26">
        <v>0</v>
      </c>
      <c r="AD5960" s="26">
        <v>0</v>
      </c>
      <c r="AE5960" s="26">
        <v>20.713598960163779</v>
      </c>
    </row>
    <row r="5961" spans="1:31" x14ac:dyDescent="0.3">
      <c r="A5961">
        <v>2775841</v>
      </c>
      <c r="B5961">
        <v>1</v>
      </c>
      <c r="C5961" t="s">
        <v>80</v>
      </c>
      <c r="D5961" t="s">
        <v>98</v>
      </c>
      <c r="E5961" t="s">
        <v>132</v>
      </c>
      <c r="F5961" t="s">
        <v>16455</v>
      </c>
      <c r="G5961" t="s">
        <v>197</v>
      </c>
      <c r="H5961" t="s">
        <v>135</v>
      </c>
      <c r="I5961" t="s">
        <v>136</v>
      </c>
      <c r="J5961" t="s">
        <v>137</v>
      </c>
      <c r="K5961" t="s">
        <v>138</v>
      </c>
      <c r="L5961" t="s">
        <v>16456</v>
      </c>
      <c r="M5961" t="s">
        <v>16457</v>
      </c>
      <c r="N5961" s="26">
        <v>4.9677777770000002</v>
      </c>
      <c r="O5961">
        <v>0</v>
      </c>
      <c r="P5961">
        <v>1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 s="26">
        <v>0</v>
      </c>
      <c r="X5961" s="26">
        <v>0.34051548230379319</v>
      </c>
      <c r="Y5961" s="26">
        <v>0</v>
      </c>
      <c r="Z5961" s="26">
        <v>0</v>
      </c>
      <c r="AA5961" s="26">
        <v>0</v>
      </c>
      <c r="AB5961" s="26">
        <v>0</v>
      </c>
      <c r="AC5961" s="26">
        <v>0</v>
      </c>
      <c r="AD5961" s="26">
        <v>0</v>
      </c>
      <c r="AE5961" s="26">
        <v>0.34051548230379319</v>
      </c>
    </row>
    <row r="5962" spans="1:31" x14ac:dyDescent="0.3">
      <c r="A5962">
        <v>2775867</v>
      </c>
      <c r="B5962">
        <v>1</v>
      </c>
      <c r="C5962" t="s">
        <v>80</v>
      </c>
      <c r="D5962" t="s">
        <v>96</v>
      </c>
      <c r="E5962" t="s">
        <v>132</v>
      </c>
      <c r="F5962" t="s">
        <v>16458</v>
      </c>
      <c r="G5962" t="s">
        <v>197</v>
      </c>
      <c r="H5962" t="s">
        <v>135</v>
      </c>
      <c r="I5962" t="s">
        <v>136</v>
      </c>
      <c r="J5962" t="s">
        <v>137</v>
      </c>
      <c r="K5962" t="s">
        <v>138</v>
      </c>
      <c r="L5962" t="s">
        <v>16459</v>
      </c>
      <c r="M5962" t="s">
        <v>16460</v>
      </c>
      <c r="N5962" s="26">
        <v>4.9202777769999999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1</v>
      </c>
      <c r="U5962">
        <v>0</v>
      </c>
      <c r="V5962">
        <v>0</v>
      </c>
      <c r="W5962" s="26">
        <v>0</v>
      </c>
      <c r="X5962" s="26">
        <v>0</v>
      </c>
      <c r="Y5962" s="26">
        <v>0</v>
      </c>
      <c r="Z5962" s="26">
        <v>0</v>
      </c>
      <c r="AA5962" s="26">
        <v>0</v>
      </c>
      <c r="AB5962" s="26">
        <v>0</v>
      </c>
      <c r="AC5962" s="26">
        <v>0</v>
      </c>
      <c r="AD5962" s="26">
        <v>0</v>
      </c>
      <c r="AE5962" s="26">
        <v>0</v>
      </c>
    </row>
    <row r="5963" spans="1:31" x14ac:dyDescent="0.3">
      <c r="A5963">
        <v>2776053</v>
      </c>
      <c r="B5963">
        <v>1</v>
      </c>
      <c r="C5963" t="s">
        <v>81</v>
      </c>
      <c r="D5963" t="s">
        <v>118</v>
      </c>
      <c r="E5963" t="s">
        <v>132</v>
      </c>
      <c r="F5963" t="s">
        <v>16461</v>
      </c>
      <c r="G5963" t="s">
        <v>134</v>
      </c>
      <c r="H5963" t="s">
        <v>135</v>
      </c>
      <c r="I5963" t="s">
        <v>136</v>
      </c>
      <c r="J5963" t="s">
        <v>137</v>
      </c>
      <c r="K5963" t="s">
        <v>138</v>
      </c>
      <c r="L5963" t="s">
        <v>16462</v>
      </c>
      <c r="M5963" t="s">
        <v>16463</v>
      </c>
      <c r="N5963" s="26">
        <v>1.021111111</v>
      </c>
      <c r="O5963">
        <v>0</v>
      </c>
      <c r="P5963">
        <v>9</v>
      </c>
      <c r="Q5963">
        <v>0</v>
      </c>
      <c r="R5963">
        <v>0</v>
      </c>
      <c r="S5963">
        <v>0</v>
      </c>
      <c r="T5963">
        <v>1</v>
      </c>
      <c r="U5963">
        <v>0</v>
      </c>
      <c r="V5963">
        <v>0</v>
      </c>
      <c r="W5963" s="26">
        <v>0</v>
      </c>
      <c r="X5963" s="26">
        <v>3.1785448895894528</v>
      </c>
      <c r="Y5963" s="26">
        <v>0</v>
      </c>
      <c r="Z5963" s="26">
        <v>0</v>
      </c>
      <c r="AA5963" s="26">
        <v>0</v>
      </c>
      <c r="AB5963" s="26">
        <v>8.1424582514062496E-2</v>
      </c>
      <c r="AC5963" s="26">
        <v>0</v>
      </c>
      <c r="AD5963" s="26">
        <v>0</v>
      </c>
      <c r="AE5963" s="26">
        <v>3.2599694721035153</v>
      </c>
    </row>
    <row r="5964" spans="1:31" x14ac:dyDescent="0.3">
      <c r="A5964">
        <v>2775644</v>
      </c>
      <c r="B5964">
        <v>2</v>
      </c>
      <c r="C5964" t="s">
        <v>81</v>
      </c>
      <c r="D5964" t="s">
        <v>113</v>
      </c>
      <c r="E5964" t="s">
        <v>141</v>
      </c>
      <c r="F5964" t="s">
        <v>16464</v>
      </c>
      <c r="G5964" t="s">
        <v>458</v>
      </c>
      <c r="H5964" t="s">
        <v>135</v>
      </c>
      <c r="I5964" t="s">
        <v>136</v>
      </c>
      <c r="J5964" t="s">
        <v>137</v>
      </c>
      <c r="K5964" t="s">
        <v>138</v>
      </c>
      <c r="L5964" t="s">
        <v>16465</v>
      </c>
      <c r="M5964" t="s">
        <v>16466</v>
      </c>
      <c r="N5964" s="26">
        <v>0.17138888799999999</v>
      </c>
      <c r="O5964">
        <v>0</v>
      </c>
      <c r="P5964">
        <v>73</v>
      </c>
      <c r="Q5964">
        <v>0</v>
      </c>
      <c r="R5964">
        <v>15</v>
      </c>
      <c r="S5964">
        <v>0</v>
      </c>
      <c r="T5964">
        <v>10</v>
      </c>
      <c r="U5964">
        <v>0</v>
      </c>
      <c r="V5964">
        <v>0</v>
      </c>
      <c r="W5964" s="26">
        <v>0</v>
      </c>
      <c r="X5964" s="26">
        <v>1.7012953050685833</v>
      </c>
      <c r="Y5964" s="26">
        <v>0</v>
      </c>
      <c r="Z5964" s="26">
        <v>6.0220279253333335E-2</v>
      </c>
      <c r="AA5964" s="26">
        <v>0</v>
      </c>
      <c r="AB5964" s="26">
        <v>0.39039375641678753</v>
      </c>
      <c r="AC5964" s="26">
        <v>0</v>
      </c>
      <c r="AD5964" s="26">
        <v>0</v>
      </c>
      <c r="AE5964" s="26">
        <v>2.1519093407387042</v>
      </c>
    </row>
    <row r="5965" spans="1:31" x14ac:dyDescent="0.3">
      <c r="A5965">
        <v>2775575</v>
      </c>
      <c r="B5965">
        <v>1</v>
      </c>
      <c r="C5965" t="s">
        <v>80</v>
      </c>
      <c r="D5965" t="s">
        <v>85</v>
      </c>
      <c r="E5965" t="s">
        <v>132</v>
      </c>
      <c r="F5965" t="s">
        <v>16467</v>
      </c>
      <c r="G5965" t="s">
        <v>307</v>
      </c>
      <c r="H5965" t="s">
        <v>135</v>
      </c>
      <c r="I5965" t="s">
        <v>136</v>
      </c>
      <c r="J5965" t="s">
        <v>137</v>
      </c>
      <c r="K5965" t="s">
        <v>138</v>
      </c>
      <c r="L5965" t="s">
        <v>16468</v>
      </c>
      <c r="M5965" t="s">
        <v>16469</v>
      </c>
      <c r="N5965" s="26">
        <v>2.8849999999999998</v>
      </c>
      <c r="O5965">
        <v>0</v>
      </c>
      <c r="P5965">
        <v>17</v>
      </c>
      <c r="Q5965">
        <v>0</v>
      </c>
      <c r="R5965">
        <v>0</v>
      </c>
      <c r="S5965">
        <v>0</v>
      </c>
      <c r="T5965">
        <v>2</v>
      </c>
      <c r="U5965">
        <v>0</v>
      </c>
      <c r="V5965">
        <v>0</v>
      </c>
      <c r="W5965" s="26">
        <v>0</v>
      </c>
      <c r="X5965" s="26">
        <v>13.80543392100989</v>
      </c>
      <c r="Y5965" s="26">
        <v>0</v>
      </c>
      <c r="Z5965" s="26">
        <v>0</v>
      </c>
      <c r="AA5965" s="26">
        <v>0</v>
      </c>
      <c r="AB5965" s="26">
        <v>4.5656137498416882</v>
      </c>
      <c r="AC5965" s="26">
        <v>0</v>
      </c>
      <c r="AD5965" s="26">
        <v>0</v>
      </c>
      <c r="AE5965" s="26">
        <v>18.371047670851578</v>
      </c>
    </row>
    <row r="5966" spans="1:31" x14ac:dyDescent="0.3">
      <c r="A5966">
        <v>2775824</v>
      </c>
      <c r="B5966">
        <v>1</v>
      </c>
      <c r="C5966" t="s">
        <v>80</v>
      </c>
      <c r="D5966" t="s">
        <v>96</v>
      </c>
      <c r="E5966" t="s">
        <v>132</v>
      </c>
      <c r="F5966" t="s">
        <v>16470</v>
      </c>
      <c r="G5966" t="s">
        <v>134</v>
      </c>
      <c r="H5966" t="s">
        <v>135</v>
      </c>
      <c r="I5966" t="s">
        <v>136</v>
      </c>
      <c r="J5966" t="s">
        <v>137</v>
      </c>
      <c r="K5966" t="s">
        <v>138</v>
      </c>
      <c r="L5966" t="s">
        <v>16471</v>
      </c>
      <c r="M5966" t="s">
        <v>16472</v>
      </c>
      <c r="N5966" s="26">
        <v>8.4841666660000001</v>
      </c>
      <c r="O5966">
        <v>0</v>
      </c>
      <c r="P5966">
        <v>2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 s="26">
        <v>0</v>
      </c>
      <c r="X5966" s="26">
        <v>0.28121952343649964</v>
      </c>
      <c r="Y5966" s="26">
        <v>0</v>
      </c>
      <c r="Z5966" s="26">
        <v>0</v>
      </c>
      <c r="AA5966" s="26">
        <v>0</v>
      </c>
      <c r="AB5966" s="26">
        <v>0</v>
      </c>
      <c r="AC5966" s="26">
        <v>0</v>
      </c>
      <c r="AD5966" s="26">
        <v>0</v>
      </c>
      <c r="AE5966" s="26">
        <v>0.28121952343649964</v>
      </c>
    </row>
    <row r="5967" spans="1:31" x14ac:dyDescent="0.3">
      <c r="A5967">
        <v>2775664</v>
      </c>
      <c r="B5967">
        <v>1</v>
      </c>
      <c r="C5967" t="s">
        <v>81</v>
      </c>
      <c r="D5967" t="s">
        <v>128</v>
      </c>
      <c r="E5967" t="s">
        <v>152</v>
      </c>
      <c r="F5967" t="s">
        <v>15218</v>
      </c>
      <c r="G5967" t="s">
        <v>159</v>
      </c>
      <c r="H5967" t="s">
        <v>149</v>
      </c>
      <c r="I5967" t="s">
        <v>136</v>
      </c>
      <c r="J5967" t="s">
        <v>137</v>
      </c>
      <c r="K5967" t="s">
        <v>138</v>
      </c>
      <c r="L5967" t="s">
        <v>16473</v>
      </c>
      <c r="M5967" t="s">
        <v>16474</v>
      </c>
      <c r="N5967" s="26">
        <v>0.748611111</v>
      </c>
      <c r="O5967">
        <v>0</v>
      </c>
      <c r="P5967">
        <v>0</v>
      </c>
      <c r="Q5967">
        <v>1</v>
      </c>
      <c r="R5967">
        <v>0</v>
      </c>
      <c r="S5967">
        <v>27</v>
      </c>
      <c r="T5967">
        <v>0</v>
      </c>
      <c r="U5967">
        <v>25</v>
      </c>
      <c r="V5967">
        <v>0</v>
      </c>
      <c r="W5967" s="26">
        <v>0</v>
      </c>
      <c r="X5967" s="26">
        <v>0</v>
      </c>
      <c r="Y5967" s="26">
        <v>0</v>
      </c>
      <c r="Z5967" s="26">
        <v>0</v>
      </c>
      <c r="AA5967" s="26">
        <v>71.010417988745274</v>
      </c>
      <c r="AB5967" s="26">
        <v>0</v>
      </c>
      <c r="AC5967" s="26">
        <v>868.63472254509315</v>
      </c>
      <c r="AD5967" s="26">
        <v>0</v>
      </c>
      <c r="AE5967" s="26">
        <v>939.64514053383846</v>
      </c>
    </row>
    <row r="5968" spans="1:31" x14ac:dyDescent="0.3">
      <c r="A5968">
        <v>2775996</v>
      </c>
      <c r="B5968">
        <v>1</v>
      </c>
      <c r="C5968" t="s">
        <v>81</v>
      </c>
      <c r="D5968" t="s">
        <v>127</v>
      </c>
      <c r="E5968" t="s">
        <v>146</v>
      </c>
      <c r="F5968" t="s">
        <v>16475</v>
      </c>
      <c r="G5968" t="s">
        <v>148</v>
      </c>
      <c r="H5968" t="s">
        <v>149</v>
      </c>
      <c r="I5968" t="s">
        <v>136</v>
      </c>
      <c r="J5968" t="s">
        <v>137</v>
      </c>
      <c r="K5968" t="s">
        <v>138</v>
      </c>
      <c r="L5968" t="s">
        <v>16476</v>
      </c>
      <c r="M5968" t="s">
        <v>16477</v>
      </c>
      <c r="N5968" s="26">
        <v>2.224444444</v>
      </c>
      <c r="O5968">
        <v>0</v>
      </c>
      <c r="P5968">
        <v>0</v>
      </c>
      <c r="Q5968">
        <v>0</v>
      </c>
      <c r="R5968">
        <v>0</v>
      </c>
      <c r="S5968">
        <v>2</v>
      </c>
      <c r="T5968">
        <v>0</v>
      </c>
      <c r="U5968">
        <v>0</v>
      </c>
      <c r="V5968">
        <v>0</v>
      </c>
      <c r="W5968" s="26">
        <v>0</v>
      </c>
      <c r="X5968" s="26">
        <v>0</v>
      </c>
      <c r="Y5968" s="26">
        <v>0</v>
      </c>
      <c r="Z5968" s="26">
        <v>0</v>
      </c>
      <c r="AA5968" s="26">
        <v>25.135291409795595</v>
      </c>
      <c r="AB5968" s="26">
        <v>0</v>
      </c>
      <c r="AC5968" s="26">
        <v>0</v>
      </c>
      <c r="AD5968" s="26">
        <v>0</v>
      </c>
      <c r="AE5968" s="26">
        <v>25.135291409795595</v>
      </c>
    </row>
    <row r="5969" spans="1:31" x14ac:dyDescent="0.3">
      <c r="A5969">
        <v>2775873</v>
      </c>
      <c r="B5969">
        <v>1</v>
      </c>
      <c r="C5969" t="s">
        <v>80</v>
      </c>
      <c r="D5969" t="s">
        <v>102</v>
      </c>
      <c r="E5969" t="s">
        <v>170</v>
      </c>
      <c r="F5969" t="s">
        <v>16478</v>
      </c>
      <c r="G5969" t="s">
        <v>204</v>
      </c>
      <c r="H5969" t="s">
        <v>135</v>
      </c>
      <c r="I5969" t="s">
        <v>136</v>
      </c>
      <c r="J5969" t="s">
        <v>137</v>
      </c>
      <c r="K5969" t="s">
        <v>138</v>
      </c>
      <c r="L5969" t="s">
        <v>16479</v>
      </c>
      <c r="M5969" t="s">
        <v>16480</v>
      </c>
      <c r="N5969" s="26">
        <v>1.4797222219999999</v>
      </c>
      <c r="O5969">
        <v>0</v>
      </c>
      <c r="P5969">
        <v>66</v>
      </c>
      <c r="Q5969">
        <v>0</v>
      </c>
      <c r="R5969">
        <v>0</v>
      </c>
      <c r="S5969">
        <v>0</v>
      </c>
      <c r="T5969">
        <v>1</v>
      </c>
      <c r="U5969">
        <v>0</v>
      </c>
      <c r="V5969">
        <v>0</v>
      </c>
      <c r="W5969" s="26">
        <v>0</v>
      </c>
      <c r="X5969" s="26">
        <v>16.191321842050566</v>
      </c>
      <c r="Y5969" s="26">
        <v>0</v>
      </c>
      <c r="Z5969" s="26">
        <v>0</v>
      </c>
      <c r="AA5969" s="26">
        <v>0</v>
      </c>
      <c r="AB5969" s="26">
        <v>2.6926927546663229</v>
      </c>
      <c r="AC5969" s="26">
        <v>0</v>
      </c>
      <c r="AD5969" s="26">
        <v>0</v>
      </c>
      <c r="AE5969" s="26">
        <v>18.884014596716888</v>
      </c>
    </row>
    <row r="5970" spans="1:31" x14ac:dyDescent="0.3">
      <c r="A5970">
        <v>2775850</v>
      </c>
      <c r="B5970">
        <v>1</v>
      </c>
      <c r="C5970" t="s">
        <v>80</v>
      </c>
      <c r="D5970" t="s">
        <v>83</v>
      </c>
      <c r="E5970" t="s">
        <v>132</v>
      </c>
      <c r="F5970" t="s">
        <v>16481</v>
      </c>
      <c r="G5970" t="s">
        <v>307</v>
      </c>
      <c r="H5970" t="s">
        <v>135</v>
      </c>
      <c r="I5970" t="s">
        <v>136</v>
      </c>
      <c r="J5970" t="s">
        <v>137</v>
      </c>
      <c r="K5970" t="s">
        <v>138</v>
      </c>
      <c r="L5970" t="s">
        <v>16482</v>
      </c>
      <c r="M5970" t="s">
        <v>16483</v>
      </c>
      <c r="N5970" s="26">
        <v>0.49666666599999998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1</v>
      </c>
      <c r="U5970">
        <v>0</v>
      </c>
      <c r="V5970">
        <v>0</v>
      </c>
      <c r="W5970" s="26">
        <v>0</v>
      </c>
      <c r="X5970" s="26">
        <v>0</v>
      </c>
      <c r="Y5970" s="26">
        <v>0</v>
      </c>
      <c r="Z5970" s="26">
        <v>0</v>
      </c>
      <c r="AA5970" s="26">
        <v>0</v>
      </c>
      <c r="AB5970" s="26">
        <v>0</v>
      </c>
      <c r="AC5970" s="26">
        <v>0</v>
      </c>
      <c r="AD5970" s="26">
        <v>0</v>
      </c>
      <c r="AE5970" s="26">
        <v>0</v>
      </c>
    </row>
    <row r="5971" spans="1:31" x14ac:dyDescent="0.3">
      <c r="A5971">
        <v>2775979</v>
      </c>
      <c r="B5971">
        <v>1</v>
      </c>
      <c r="C5971" t="s">
        <v>80</v>
      </c>
      <c r="D5971" t="s">
        <v>105</v>
      </c>
      <c r="E5971" t="s">
        <v>157</v>
      </c>
      <c r="F5971" t="s">
        <v>5966</v>
      </c>
      <c r="G5971" t="s">
        <v>159</v>
      </c>
      <c r="H5971" t="s">
        <v>149</v>
      </c>
      <c r="I5971" t="s">
        <v>136</v>
      </c>
      <c r="J5971" t="s">
        <v>137</v>
      </c>
      <c r="K5971" t="s">
        <v>138</v>
      </c>
      <c r="L5971" t="s">
        <v>16484</v>
      </c>
      <c r="M5971" t="s">
        <v>16485</v>
      </c>
      <c r="N5971" s="26">
        <v>0.74777777700000003</v>
      </c>
      <c r="O5971">
        <v>0</v>
      </c>
      <c r="P5971">
        <v>611</v>
      </c>
      <c r="Q5971">
        <v>0</v>
      </c>
      <c r="R5971">
        <v>0</v>
      </c>
      <c r="S5971">
        <v>0</v>
      </c>
      <c r="T5971">
        <v>72</v>
      </c>
      <c r="U5971">
        <v>0</v>
      </c>
      <c r="V5971">
        <v>0</v>
      </c>
      <c r="W5971" s="26">
        <v>0</v>
      </c>
      <c r="X5971" s="26">
        <v>136.50991041445934</v>
      </c>
      <c r="Y5971" s="26">
        <v>0</v>
      </c>
      <c r="Z5971" s="26">
        <v>0</v>
      </c>
      <c r="AA5971" s="26">
        <v>0</v>
      </c>
      <c r="AB5971" s="26">
        <v>64.635986054385668</v>
      </c>
      <c r="AC5971" s="26">
        <v>0</v>
      </c>
      <c r="AD5971" s="26">
        <v>0</v>
      </c>
      <c r="AE5971" s="26">
        <v>201.14589646884502</v>
      </c>
    </row>
    <row r="5972" spans="1:31" x14ac:dyDescent="0.3">
      <c r="A5972">
        <v>2775833</v>
      </c>
      <c r="B5972">
        <v>1</v>
      </c>
      <c r="C5972" t="s">
        <v>80</v>
      </c>
      <c r="D5972" t="s">
        <v>88</v>
      </c>
      <c r="E5972" t="s">
        <v>170</v>
      </c>
      <c r="F5972" t="s">
        <v>16486</v>
      </c>
      <c r="G5972" t="s">
        <v>1313</v>
      </c>
      <c r="H5972" t="s">
        <v>135</v>
      </c>
      <c r="I5972" t="s">
        <v>136</v>
      </c>
      <c r="J5972" t="s">
        <v>137</v>
      </c>
      <c r="K5972" t="s">
        <v>138</v>
      </c>
      <c r="L5972" t="s">
        <v>16487</v>
      </c>
      <c r="M5972" t="s">
        <v>16488</v>
      </c>
      <c r="N5972" s="26">
        <v>3.940555555</v>
      </c>
      <c r="O5972">
        <v>0</v>
      </c>
      <c r="P5972">
        <v>123</v>
      </c>
      <c r="Q5972">
        <v>0</v>
      </c>
      <c r="R5972">
        <v>0</v>
      </c>
      <c r="S5972">
        <v>0</v>
      </c>
      <c r="T5972">
        <v>13</v>
      </c>
      <c r="U5972">
        <v>0</v>
      </c>
      <c r="V5972">
        <v>0</v>
      </c>
      <c r="W5972" s="26">
        <v>0</v>
      </c>
      <c r="X5972" s="26">
        <v>111.05584355738736</v>
      </c>
      <c r="Y5972" s="26">
        <v>0</v>
      </c>
      <c r="Z5972" s="26">
        <v>0</v>
      </c>
      <c r="AA5972" s="26">
        <v>0</v>
      </c>
      <c r="AB5972" s="26">
        <v>38.362651840230697</v>
      </c>
      <c r="AC5972" s="26">
        <v>0</v>
      </c>
      <c r="AD5972" s="26">
        <v>0</v>
      </c>
      <c r="AE5972" s="26">
        <v>149.41849539761807</v>
      </c>
    </row>
    <row r="5973" spans="1:31" x14ac:dyDescent="0.3">
      <c r="A5973">
        <v>2776082</v>
      </c>
      <c r="B5973">
        <v>1</v>
      </c>
      <c r="C5973" t="s">
        <v>80</v>
      </c>
      <c r="D5973" t="s">
        <v>95</v>
      </c>
      <c r="E5973" t="s">
        <v>141</v>
      </c>
      <c r="F5973" t="s">
        <v>3488</v>
      </c>
      <c r="G5973" t="s">
        <v>344</v>
      </c>
      <c r="H5973" t="s">
        <v>135</v>
      </c>
      <c r="I5973" t="s">
        <v>136</v>
      </c>
      <c r="J5973" t="s">
        <v>137</v>
      </c>
      <c r="K5973" t="s">
        <v>138</v>
      </c>
      <c r="L5973" t="s">
        <v>16489</v>
      </c>
      <c r="M5973" t="s">
        <v>16490</v>
      </c>
      <c r="N5973" s="26">
        <v>4.9977777769999996</v>
      </c>
      <c r="O5973">
        <v>0</v>
      </c>
      <c r="P5973">
        <v>120</v>
      </c>
      <c r="Q5973">
        <v>0</v>
      </c>
      <c r="R5973">
        <v>3</v>
      </c>
      <c r="S5973">
        <v>0</v>
      </c>
      <c r="T5973">
        <v>7</v>
      </c>
      <c r="U5973">
        <v>0</v>
      </c>
      <c r="V5973">
        <v>0</v>
      </c>
      <c r="W5973" s="26">
        <v>0</v>
      </c>
      <c r="X5973" s="26">
        <v>26.967415800617559</v>
      </c>
      <c r="Y5973" s="26">
        <v>0</v>
      </c>
      <c r="Z5973" s="26">
        <v>0</v>
      </c>
      <c r="AA5973" s="26">
        <v>0</v>
      </c>
      <c r="AB5973" s="26">
        <v>2.0676499469376663</v>
      </c>
      <c r="AC5973" s="26">
        <v>0</v>
      </c>
      <c r="AD5973" s="26">
        <v>0</v>
      </c>
      <c r="AE5973" s="26">
        <v>29.035065747555226</v>
      </c>
    </row>
    <row r="5974" spans="1:31" x14ac:dyDescent="0.3">
      <c r="A5974">
        <v>2776036</v>
      </c>
      <c r="B5974">
        <v>1</v>
      </c>
      <c r="C5974" t="s">
        <v>80</v>
      </c>
      <c r="D5974" t="s">
        <v>101</v>
      </c>
      <c r="E5974" t="s">
        <v>132</v>
      </c>
      <c r="F5974" t="s">
        <v>16491</v>
      </c>
      <c r="G5974" t="s">
        <v>134</v>
      </c>
      <c r="H5974" t="s">
        <v>135</v>
      </c>
      <c r="I5974" t="s">
        <v>136</v>
      </c>
      <c r="J5974" t="s">
        <v>137</v>
      </c>
      <c r="K5974" t="s">
        <v>138</v>
      </c>
      <c r="L5974" t="s">
        <v>16492</v>
      </c>
      <c r="M5974" t="s">
        <v>16493</v>
      </c>
      <c r="N5974" s="26">
        <v>5.1380555550000002</v>
      </c>
      <c r="O5974">
        <v>0</v>
      </c>
      <c r="P5974">
        <v>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 s="26">
        <v>0</v>
      </c>
      <c r="X5974" s="26">
        <v>0.72683981812138965</v>
      </c>
      <c r="Y5974" s="26">
        <v>0</v>
      </c>
      <c r="Z5974" s="26">
        <v>0</v>
      </c>
      <c r="AA5974" s="26">
        <v>0</v>
      </c>
      <c r="AB5974" s="26">
        <v>0</v>
      </c>
      <c r="AC5974" s="26">
        <v>0</v>
      </c>
      <c r="AD5974" s="26">
        <v>0</v>
      </c>
      <c r="AE5974" s="26">
        <v>0.72683981812138965</v>
      </c>
    </row>
    <row r="5975" spans="1:31" x14ac:dyDescent="0.3">
      <c r="A5975">
        <v>2775750</v>
      </c>
      <c r="B5975">
        <v>1</v>
      </c>
      <c r="C5975" t="s">
        <v>80</v>
      </c>
      <c r="D5975" t="s">
        <v>105</v>
      </c>
      <c r="E5975" t="s">
        <v>157</v>
      </c>
      <c r="F5975" t="s">
        <v>16494</v>
      </c>
      <c r="G5975" t="s">
        <v>159</v>
      </c>
      <c r="H5975" t="s">
        <v>149</v>
      </c>
      <c r="I5975" t="s">
        <v>136</v>
      </c>
      <c r="J5975" t="s">
        <v>137</v>
      </c>
      <c r="K5975" t="s">
        <v>138</v>
      </c>
      <c r="L5975" t="s">
        <v>16495</v>
      </c>
      <c r="M5975" t="s">
        <v>16496</v>
      </c>
      <c r="N5975" s="26">
        <v>0.40055555500000001</v>
      </c>
      <c r="O5975">
        <v>2</v>
      </c>
      <c r="P5975">
        <v>314</v>
      </c>
      <c r="Q5975">
        <v>2</v>
      </c>
      <c r="R5975">
        <v>20</v>
      </c>
      <c r="S5975">
        <v>17</v>
      </c>
      <c r="T5975">
        <v>68</v>
      </c>
      <c r="U5975">
        <v>2</v>
      </c>
      <c r="V5975">
        <v>0</v>
      </c>
      <c r="W5975" s="26">
        <v>0.37017610091521896</v>
      </c>
      <c r="X5975" s="26">
        <v>28.141964343703879</v>
      </c>
      <c r="Y5975" s="26">
        <v>0.37937976238077298</v>
      </c>
      <c r="Z5975" s="26">
        <v>1.4990194457431822</v>
      </c>
      <c r="AA5975" s="26">
        <v>25.061030927467268</v>
      </c>
      <c r="AB5975" s="26">
        <v>24.415550976574917</v>
      </c>
      <c r="AC5975" s="26">
        <v>12.15501407860876</v>
      </c>
      <c r="AD5975" s="26">
        <v>0</v>
      </c>
      <c r="AE5975" s="26">
        <v>92.022135635393994</v>
      </c>
    </row>
    <row r="5976" spans="1:31" x14ac:dyDescent="0.3">
      <c r="A5976">
        <v>2775584</v>
      </c>
      <c r="B5976">
        <v>1</v>
      </c>
      <c r="C5976" t="s">
        <v>80</v>
      </c>
      <c r="D5976" t="s">
        <v>83</v>
      </c>
      <c r="E5976" t="s">
        <v>157</v>
      </c>
      <c r="F5976" t="s">
        <v>16497</v>
      </c>
      <c r="G5976" t="s">
        <v>326</v>
      </c>
      <c r="H5976" t="s">
        <v>149</v>
      </c>
      <c r="I5976" t="s">
        <v>136</v>
      </c>
      <c r="J5976" t="s">
        <v>137</v>
      </c>
      <c r="K5976" t="s">
        <v>187</v>
      </c>
      <c r="L5976" t="s">
        <v>16498</v>
      </c>
      <c r="M5976" t="s">
        <v>16499</v>
      </c>
      <c r="N5976" s="26">
        <v>0.13527777699999999</v>
      </c>
      <c r="O5976">
        <v>0</v>
      </c>
      <c r="P5976">
        <v>723</v>
      </c>
      <c r="Q5976">
        <v>0</v>
      </c>
      <c r="R5976">
        <v>0</v>
      </c>
      <c r="S5976">
        <v>5</v>
      </c>
      <c r="T5976">
        <v>23</v>
      </c>
      <c r="U5976">
        <v>0</v>
      </c>
      <c r="V5976">
        <v>0</v>
      </c>
      <c r="W5976" s="26">
        <v>0</v>
      </c>
      <c r="X5976" s="26">
        <v>29.512850072056604</v>
      </c>
      <c r="Y5976" s="26">
        <v>0</v>
      </c>
      <c r="Z5976" s="26">
        <v>0</v>
      </c>
      <c r="AA5976" s="26">
        <v>39.021239182888635</v>
      </c>
      <c r="AB5976" s="26">
        <v>1.9269361530691327</v>
      </c>
      <c r="AC5976" s="26">
        <v>0</v>
      </c>
      <c r="AD5976" s="26">
        <v>0</v>
      </c>
      <c r="AE5976" s="26">
        <v>70.461025408014379</v>
      </c>
    </row>
    <row r="5977" spans="1:31" x14ac:dyDescent="0.3">
      <c r="A5977">
        <v>2776062</v>
      </c>
      <c r="B5977">
        <v>1</v>
      </c>
      <c r="C5977" t="s">
        <v>81</v>
      </c>
      <c r="D5977" t="s">
        <v>118</v>
      </c>
      <c r="E5977" t="s">
        <v>141</v>
      </c>
      <c r="F5977" t="s">
        <v>15518</v>
      </c>
      <c r="G5977" t="s">
        <v>143</v>
      </c>
      <c r="H5977" t="s">
        <v>135</v>
      </c>
      <c r="I5977" t="s">
        <v>136</v>
      </c>
      <c r="J5977" t="s">
        <v>137</v>
      </c>
      <c r="K5977" t="s">
        <v>138</v>
      </c>
      <c r="L5977" t="s">
        <v>16500</v>
      </c>
      <c r="M5977" t="s">
        <v>16501</v>
      </c>
      <c r="N5977" s="26">
        <v>0.20944444400000001</v>
      </c>
      <c r="O5977">
        <v>0</v>
      </c>
      <c r="P5977">
        <v>100</v>
      </c>
      <c r="Q5977">
        <v>0</v>
      </c>
      <c r="R5977">
        <v>6</v>
      </c>
      <c r="S5977">
        <v>0</v>
      </c>
      <c r="T5977">
        <v>17</v>
      </c>
      <c r="U5977">
        <v>0</v>
      </c>
      <c r="V5977">
        <v>0</v>
      </c>
      <c r="W5977" s="26">
        <v>0</v>
      </c>
      <c r="X5977" s="26">
        <v>0.56818788852222202</v>
      </c>
      <c r="Y5977" s="26">
        <v>0</v>
      </c>
      <c r="Z5977" s="26">
        <v>7.9960299235555546E-2</v>
      </c>
      <c r="AA5977" s="26">
        <v>0</v>
      </c>
      <c r="AB5977" s="26">
        <v>0.86808932369066694</v>
      </c>
      <c r="AC5977" s="26">
        <v>0</v>
      </c>
      <c r="AD5977" s="26">
        <v>0</v>
      </c>
      <c r="AE5977" s="26">
        <v>1.5162375114484445</v>
      </c>
    </row>
    <row r="5978" spans="1:31" x14ac:dyDescent="0.3">
      <c r="A5978">
        <v>2775707</v>
      </c>
      <c r="B5978">
        <v>1</v>
      </c>
      <c r="C5978" t="s">
        <v>80</v>
      </c>
      <c r="D5978" t="s">
        <v>104</v>
      </c>
      <c r="E5978" t="s">
        <v>175</v>
      </c>
      <c r="F5978" t="s">
        <v>12278</v>
      </c>
      <c r="G5978" t="s">
        <v>774</v>
      </c>
      <c r="H5978" t="s">
        <v>149</v>
      </c>
      <c r="I5978" t="s">
        <v>136</v>
      </c>
      <c r="J5978" t="s">
        <v>137</v>
      </c>
      <c r="K5978" t="s">
        <v>187</v>
      </c>
      <c r="L5978" t="s">
        <v>16502</v>
      </c>
      <c r="M5978" t="s">
        <v>16503</v>
      </c>
      <c r="N5978" s="26">
        <v>2.8019444440000001</v>
      </c>
      <c r="O5978">
        <v>13</v>
      </c>
      <c r="P5978">
        <v>19</v>
      </c>
      <c r="Q5978">
        <v>58</v>
      </c>
      <c r="R5978">
        <v>54</v>
      </c>
      <c r="S5978">
        <v>24</v>
      </c>
      <c r="T5978">
        <v>14</v>
      </c>
      <c r="U5978">
        <v>8</v>
      </c>
      <c r="V5978">
        <v>0</v>
      </c>
      <c r="W5978" s="26">
        <v>4.955383552034899</v>
      </c>
      <c r="X5978" s="26">
        <v>1.954882784783899</v>
      </c>
      <c r="Y5978" s="26">
        <v>59.778180883691071</v>
      </c>
      <c r="Z5978" s="26">
        <v>0.16532458536096978</v>
      </c>
      <c r="AA5978" s="26">
        <v>1417.9657529287708</v>
      </c>
      <c r="AB5978" s="26">
        <v>20.175377024359275</v>
      </c>
      <c r="AC5978" s="26">
        <v>1436.9923694961076</v>
      </c>
      <c r="AD5978" s="26">
        <v>0</v>
      </c>
      <c r="AE5978" s="26">
        <v>2941.9872712551087</v>
      </c>
    </row>
    <row r="5979" spans="1:31" x14ac:dyDescent="0.3">
      <c r="A5979">
        <v>2776149</v>
      </c>
      <c r="B5979">
        <v>2</v>
      </c>
      <c r="C5979" t="s">
        <v>80</v>
      </c>
      <c r="D5979" t="s">
        <v>94</v>
      </c>
      <c r="E5979" t="s">
        <v>141</v>
      </c>
      <c r="F5979" t="s">
        <v>16504</v>
      </c>
      <c r="G5979" t="s">
        <v>134</v>
      </c>
      <c r="H5979" t="s">
        <v>135</v>
      </c>
      <c r="I5979" t="s">
        <v>136</v>
      </c>
      <c r="J5979" t="s">
        <v>137</v>
      </c>
      <c r="K5979" t="s">
        <v>138</v>
      </c>
      <c r="L5979" t="s">
        <v>16505</v>
      </c>
      <c r="M5979" t="s">
        <v>16506</v>
      </c>
      <c r="N5979" s="26">
        <v>0.56305555500000004</v>
      </c>
      <c r="O5979">
        <v>0</v>
      </c>
      <c r="P5979">
        <v>632</v>
      </c>
      <c r="Q5979">
        <v>0</v>
      </c>
      <c r="R5979">
        <v>0</v>
      </c>
      <c r="S5979">
        <v>0</v>
      </c>
      <c r="T5979">
        <v>44</v>
      </c>
      <c r="U5979">
        <v>0</v>
      </c>
      <c r="V5979">
        <v>0</v>
      </c>
      <c r="W5979" s="26">
        <v>0</v>
      </c>
      <c r="X5979" s="26">
        <v>74.200150890139398</v>
      </c>
      <c r="Y5979" s="26">
        <v>0</v>
      </c>
      <c r="Z5979" s="26">
        <v>0</v>
      </c>
      <c r="AA5979" s="26">
        <v>0</v>
      </c>
      <c r="AB5979" s="26">
        <v>8.7180087011584231</v>
      </c>
      <c r="AC5979" s="26">
        <v>0</v>
      </c>
      <c r="AD5979" s="26">
        <v>0</v>
      </c>
      <c r="AE5979" s="26">
        <v>82.918159591297822</v>
      </c>
    </row>
    <row r="5980" spans="1:31" x14ac:dyDescent="0.3">
      <c r="A5980">
        <v>2776185</v>
      </c>
      <c r="B5980">
        <v>1</v>
      </c>
      <c r="C5980" t="s">
        <v>80</v>
      </c>
      <c r="D5980" t="s">
        <v>82</v>
      </c>
      <c r="E5980" t="s">
        <v>175</v>
      </c>
      <c r="F5980" t="s">
        <v>9436</v>
      </c>
      <c r="G5980" t="s">
        <v>287</v>
      </c>
      <c r="H5980" t="s">
        <v>149</v>
      </c>
      <c r="I5980" t="s">
        <v>136</v>
      </c>
      <c r="J5980" t="s">
        <v>3</v>
      </c>
      <c r="K5980" t="s">
        <v>138</v>
      </c>
      <c r="L5980" t="s">
        <v>16507</v>
      </c>
      <c r="M5980" t="s">
        <v>16508</v>
      </c>
      <c r="N5980" s="26">
        <v>1.361388888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2</v>
      </c>
      <c r="V5980">
        <v>0</v>
      </c>
      <c r="W5980" s="26">
        <v>0</v>
      </c>
      <c r="X5980" s="26">
        <v>0</v>
      </c>
      <c r="Y5980" s="26">
        <v>0</v>
      </c>
      <c r="Z5980" s="26">
        <v>0</v>
      </c>
      <c r="AA5980" s="26">
        <v>0</v>
      </c>
      <c r="AB5980" s="26">
        <v>0</v>
      </c>
      <c r="AC5980" s="26">
        <v>325.66211188051182</v>
      </c>
      <c r="AD5980" s="26">
        <v>0</v>
      </c>
      <c r="AE5980" s="26">
        <v>325.66211188051182</v>
      </c>
    </row>
    <row r="5981" spans="1:31" x14ac:dyDescent="0.3">
      <c r="A5981">
        <v>2775853</v>
      </c>
      <c r="B5981">
        <v>1</v>
      </c>
      <c r="C5981" t="s">
        <v>81</v>
      </c>
      <c r="D5981" t="s">
        <v>113</v>
      </c>
      <c r="E5981" t="s">
        <v>157</v>
      </c>
      <c r="F5981" t="s">
        <v>16509</v>
      </c>
      <c r="G5981" t="s">
        <v>3589</v>
      </c>
      <c r="H5981" t="s">
        <v>149</v>
      </c>
      <c r="I5981" t="s">
        <v>136</v>
      </c>
      <c r="J5981" t="s">
        <v>137</v>
      </c>
      <c r="K5981" t="s">
        <v>138</v>
      </c>
      <c r="L5981" t="s">
        <v>16510</v>
      </c>
      <c r="M5981" t="s">
        <v>16511</v>
      </c>
      <c r="N5981" s="26">
        <v>3.0905555549999999</v>
      </c>
      <c r="O5981">
        <v>0</v>
      </c>
      <c r="P5981">
        <v>348</v>
      </c>
      <c r="Q5981">
        <v>0</v>
      </c>
      <c r="R5981">
        <v>34</v>
      </c>
      <c r="S5981">
        <v>7</v>
      </c>
      <c r="T5981">
        <v>13</v>
      </c>
      <c r="U5981">
        <v>0</v>
      </c>
      <c r="V5981">
        <v>0</v>
      </c>
      <c r="W5981" s="26">
        <v>0</v>
      </c>
      <c r="X5981" s="26">
        <v>223.08136789853984</v>
      </c>
      <c r="Y5981" s="26">
        <v>0</v>
      </c>
      <c r="Z5981" s="26">
        <v>3.6080340891492146</v>
      </c>
      <c r="AA5981" s="26">
        <v>1125.9864417561898</v>
      </c>
      <c r="AB5981" s="26">
        <v>20.608669158146249</v>
      </c>
      <c r="AC5981" s="26">
        <v>0</v>
      </c>
      <c r="AD5981" s="26">
        <v>0</v>
      </c>
      <c r="AE5981" s="26">
        <v>1373.2845129020252</v>
      </c>
    </row>
    <row r="5982" spans="1:31" x14ac:dyDescent="0.3">
      <c r="A5982">
        <v>2776139</v>
      </c>
      <c r="B5982">
        <v>1</v>
      </c>
      <c r="C5982" t="s">
        <v>81</v>
      </c>
      <c r="D5982" t="s">
        <v>112</v>
      </c>
      <c r="E5982" t="s">
        <v>170</v>
      </c>
      <c r="F5982" t="s">
        <v>16512</v>
      </c>
      <c r="G5982" t="s">
        <v>204</v>
      </c>
      <c r="H5982" t="s">
        <v>135</v>
      </c>
      <c r="I5982" t="s">
        <v>136</v>
      </c>
      <c r="J5982" t="s">
        <v>137</v>
      </c>
      <c r="K5982" t="s">
        <v>138</v>
      </c>
      <c r="L5982" t="s">
        <v>16513</v>
      </c>
      <c r="M5982" t="s">
        <v>16514</v>
      </c>
      <c r="N5982" s="26">
        <v>0.78916666599999996</v>
      </c>
      <c r="O5982">
        <v>0</v>
      </c>
      <c r="P5982">
        <v>199</v>
      </c>
      <c r="Q5982">
        <v>0</v>
      </c>
      <c r="R5982">
        <v>0</v>
      </c>
      <c r="S5982">
        <v>0</v>
      </c>
      <c r="T5982">
        <v>20</v>
      </c>
      <c r="U5982">
        <v>0</v>
      </c>
      <c r="V5982">
        <v>0</v>
      </c>
      <c r="W5982" s="26">
        <v>0</v>
      </c>
      <c r="X5982" s="26">
        <v>34.007043840944341</v>
      </c>
      <c r="Y5982" s="26">
        <v>0</v>
      </c>
      <c r="Z5982" s="26">
        <v>0</v>
      </c>
      <c r="AA5982" s="26">
        <v>0</v>
      </c>
      <c r="AB5982" s="26">
        <v>5.6901819953792936</v>
      </c>
      <c r="AC5982" s="26">
        <v>0</v>
      </c>
      <c r="AD5982" s="26">
        <v>0</v>
      </c>
      <c r="AE5982" s="26">
        <v>39.697225836323632</v>
      </c>
    </row>
    <row r="5983" spans="1:31" x14ac:dyDescent="0.3">
      <c r="A5983">
        <v>2775807</v>
      </c>
      <c r="B5983">
        <v>1</v>
      </c>
      <c r="C5983" t="s">
        <v>81</v>
      </c>
      <c r="D5983" t="s">
        <v>118</v>
      </c>
      <c r="E5983" t="s">
        <v>132</v>
      </c>
      <c r="F5983" t="s">
        <v>16515</v>
      </c>
      <c r="G5983" t="s">
        <v>197</v>
      </c>
      <c r="H5983" t="s">
        <v>135</v>
      </c>
      <c r="I5983" t="s">
        <v>136</v>
      </c>
      <c r="J5983" t="s">
        <v>137</v>
      </c>
      <c r="K5983" t="s">
        <v>138</v>
      </c>
      <c r="L5983" t="s">
        <v>16516</v>
      </c>
      <c r="M5983" t="s">
        <v>16517</v>
      </c>
      <c r="N5983" s="26">
        <v>1.890833333</v>
      </c>
      <c r="O5983">
        <v>0</v>
      </c>
      <c r="P5983">
        <v>5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 s="26">
        <v>0</v>
      </c>
      <c r="X5983" s="26">
        <v>1.1140514067047063</v>
      </c>
      <c r="Y5983" s="26">
        <v>0</v>
      </c>
      <c r="Z5983" s="26">
        <v>0</v>
      </c>
      <c r="AA5983" s="26">
        <v>0</v>
      </c>
      <c r="AB5983" s="26">
        <v>0</v>
      </c>
      <c r="AC5983" s="26">
        <v>0</v>
      </c>
      <c r="AD5983" s="26">
        <v>0</v>
      </c>
      <c r="AE5983" s="26">
        <v>1.1140514067047063</v>
      </c>
    </row>
    <row r="5984" spans="1:31" x14ac:dyDescent="0.3">
      <c r="A5984">
        <v>2775999</v>
      </c>
      <c r="B5984">
        <v>1</v>
      </c>
      <c r="C5984" t="s">
        <v>81</v>
      </c>
      <c r="D5984" t="s">
        <v>122</v>
      </c>
      <c r="E5984" t="s">
        <v>146</v>
      </c>
      <c r="F5984" t="s">
        <v>16518</v>
      </c>
      <c r="G5984" t="s">
        <v>143</v>
      </c>
      <c r="H5984" t="s">
        <v>149</v>
      </c>
      <c r="I5984" t="s">
        <v>136</v>
      </c>
      <c r="J5984" t="s">
        <v>137</v>
      </c>
      <c r="K5984" t="s">
        <v>138</v>
      </c>
      <c r="L5984" t="s">
        <v>16519</v>
      </c>
      <c r="M5984" t="s">
        <v>16520</v>
      </c>
      <c r="N5984" s="26">
        <v>1.228611111</v>
      </c>
      <c r="O5984">
        <v>0</v>
      </c>
      <c r="P5984">
        <v>1776</v>
      </c>
      <c r="Q5984">
        <v>0</v>
      </c>
      <c r="R5984">
        <v>0</v>
      </c>
      <c r="S5984">
        <v>1</v>
      </c>
      <c r="T5984">
        <v>166</v>
      </c>
      <c r="U5984">
        <v>0</v>
      </c>
      <c r="V5984">
        <v>0</v>
      </c>
      <c r="W5984" s="26">
        <v>0</v>
      </c>
      <c r="X5984" s="26">
        <v>575.88968273379919</v>
      </c>
      <c r="Y5984" s="26">
        <v>0</v>
      </c>
      <c r="Z5984" s="26">
        <v>0</v>
      </c>
      <c r="AA5984" s="26">
        <v>15.040194107142995</v>
      </c>
      <c r="AB5984" s="26">
        <v>129.12287630305946</v>
      </c>
      <c r="AC5984" s="26">
        <v>0</v>
      </c>
      <c r="AD5984" s="26">
        <v>0</v>
      </c>
      <c r="AE5984" s="26">
        <v>720.0527531440016</v>
      </c>
    </row>
    <row r="5985" spans="1:31" x14ac:dyDescent="0.3">
      <c r="A5985">
        <v>2775993</v>
      </c>
      <c r="B5985">
        <v>1</v>
      </c>
      <c r="C5985" t="s">
        <v>80</v>
      </c>
      <c r="D5985" t="s">
        <v>103</v>
      </c>
      <c r="E5985" t="s">
        <v>132</v>
      </c>
      <c r="F5985" t="s">
        <v>16521</v>
      </c>
      <c r="G5985" t="s">
        <v>197</v>
      </c>
      <c r="H5985" t="s">
        <v>135</v>
      </c>
      <c r="I5985" t="s">
        <v>136</v>
      </c>
      <c r="J5985" t="s">
        <v>137</v>
      </c>
      <c r="K5985" t="s">
        <v>138</v>
      </c>
      <c r="L5985" t="s">
        <v>16522</v>
      </c>
      <c r="M5985" t="s">
        <v>16523</v>
      </c>
      <c r="N5985" s="26">
        <v>0.77916666599999995</v>
      </c>
      <c r="O5985">
        <v>0</v>
      </c>
      <c r="P5985">
        <v>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 s="26">
        <v>0</v>
      </c>
      <c r="X5985" s="26">
        <v>0.19091276342710917</v>
      </c>
      <c r="Y5985" s="26">
        <v>0</v>
      </c>
      <c r="Z5985" s="26">
        <v>0</v>
      </c>
      <c r="AA5985" s="26">
        <v>0</v>
      </c>
      <c r="AB5985" s="26">
        <v>0</v>
      </c>
      <c r="AC5985" s="26">
        <v>0</v>
      </c>
      <c r="AD5985" s="26">
        <v>0</v>
      </c>
      <c r="AE5985" s="26">
        <v>0.19091276342710917</v>
      </c>
    </row>
    <row r="5986" spans="1:31" x14ac:dyDescent="0.3">
      <c r="A5986">
        <v>2775847</v>
      </c>
      <c r="B5986">
        <v>1</v>
      </c>
      <c r="C5986" t="s">
        <v>81</v>
      </c>
      <c r="D5986" t="s">
        <v>112</v>
      </c>
      <c r="E5986" t="s">
        <v>170</v>
      </c>
      <c r="F5986" t="s">
        <v>16524</v>
      </c>
      <c r="G5986" t="s">
        <v>204</v>
      </c>
      <c r="H5986" t="s">
        <v>135</v>
      </c>
      <c r="I5986" t="s">
        <v>136</v>
      </c>
      <c r="J5986" t="s">
        <v>137</v>
      </c>
      <c r="K5986" t="s">
        <v>138</v>
      </c>
      <c r="L5986" t="s">
        <v>16525</v>
      </c>
      <c r="M5986" t="s">
        <v>16526</v>
      </c>
      <c r="N5986" s="26">
        <v>1.855</v>
      </c>
      <c r="O5986">
        <v>0</v>
      </c>
      <c r="P5986">
        <v>83</v>
      </c>
      <c r="Q5986">
        <v>0</v>
      </c>
      <c r="R5986">
        <v>0</v>
      </c>
      <c r="S5986">
        <v>0</v>
      </c>
      <c r="T5986">
        <v>5</v>
      </c>
      <c r="U5986">
        <v>0</v>
      </c>
      <c r="V5986">
        <v>0</v>
      </c>
      <c r="W5986" s="26">
        <v>0</v>
      </c>
      <c r="X5986" s="26">
        <v>39.66520382564309</v>
      </c>
      <c r="Y5986" s="26">
        <v>0</v>
      </c>
      <c r="Z5986" s="26">
        <v>0</v>
      </c>
      <c r="AA5986" s="26">
        <v>0</v>
      </c>
      <c r="AB5986" s="26">
        <v>2.6687128749351956</v>
      </c>
      <c r="AC5986" s="26">
        <v>0</v>
      </c>
      <c r="AD5986" s="26">
        <v>0</v>
      </c>
      <c r="AE5986" s="26">
        <v>42.333916700578285</v>
      </c>
    </row>
    <row r="5987" spans="1:31" x14ac:dyDescent="0.3">
      <c r="A5987">
        <v>2775684</v>
      </c>
      <c r="B5987">
        <v>1</v>
      </c>
      <c r="C5987" t="s">
        <v>81</v>
      </c>
      <c r="D5987" t="s">
        <v>127</v>
      </c>
      <c r="E5987" t="s">
        <v>146</v>
      </c>
      <c r="F5987" t="s">
        <v>2379</v>
      </c>
      <c r="G5987" t="s">
        <v>159</v>
      </c>
      <c r="H5987" t="s">
        <v>149</v>
      </c>
      <c r="I5987" t="s">
        <v>136</v>
      </c>
      <c r="J5987" t="s">
        <v>137</v>
      </c>
      <c r="K5987" t="s">
        <v>138</v>
      </c>
      <c r="L5987" t="s">
        <v>16527</v>
      </c>
      <c r="M5987" t="s">
        <v>16528</v>
      </c>
      <c r="N5987" s="26">
        <v>1.376666666</v>
      </c>
      <c r="O5987">
        <v>1</v>
      </c>
      <c r="P5987">
        <v>501</v>
      </c>
      <c r="Q5987">
        <v>107</v>
      </c>
      <c r="R5987">
        <v>142</v>
      </c>
      <c r="S5987">
        <v>8</v>
      </c>
      <c r="T5987">
        <v>72</v>
      </c>
      <c r="U5987">
        <v>0</v>
      </c>
      <c r="V5987">
        <v>0</v>
      </c>
      <c r="W5987" s="26">
        <v>1.6532486045482893</v>
      </c>
      <c r="X5987" s="26">
        <v>123.14024168916936</v>
      </c>
      <c r="Y5987" s="26">
        <v>160.29512636142721</v>
      </c>
      <c r="Z5987" s="26">
        <v>13.286103373075029</v>
      </c>
      <c r="AA5987" s="26">
        <v>45.009098224523193</v>
      </c>
      <c r="AB5987" s="26">
        <v>27.505691157425485</v>
      </c>
      <c r="AC5987" s="26">
        <v>0</v>
      </c>
      <c r="AD5987" s="26">
        <v>0</v>
      </c>
      <c r="AE5987" s="26">
        <v>370.88950941016856</v>
      </c>
    </row>
    <row r="5988" spans="1:31" x14ac:dyDescent="0.3">
      <c r="A5988">
        <v>2775744</v>
      </c>
      <c r="B5988">
        <v>1</v>
      </c>
      <c r="C5988" t="s">
        <v>81</v>
      </c>
      <c r="D5988" t="s">
        <v>115</v>
      </c>
      <c r="E5988" t="s">
        <v>146</v>
      </c>
      <c r="F5988" t="s">
        <v>14475</v>
      </c>
      <c r="G5988" t="s">
        <v>148</v>
      </c>
      <c r="H5988" t="s">
        <v>149</v>
      </c>
      <c r="I5988" t="s">
        <v>136</v>
      </c>
      <c r="J5988" t="s">
        <v>137</v>
      </c>
      <c r="K5988" t="s">
        <v>138</v>
      </c>
      <c r="L5988" t="s">
        <v>16529</v>
      </c>
      <c r="M5988" t="s">
        <v>16530</v>
      </c>
      <c r="N5988" s="26">
        <v>1.795833333</v>
      </c>
      <c r="O5988">
        <v>0</v>
      </c>
      <c r="P5988">
        <v>10</v>
      </c>
      <c r="Q5988">
        <v>0</v>
      </c>
      <c r="R5988">
        <v>2</v>
      </c>
      <c r="S5988">
        <v>0</v>
      </c>
      <c r="T5988">
        <v>1</v>
      </c>
      <c r="U5988">
        <v>0</v>
      </c>
      <c r="V5988">
        <v>0</v>
      </c>
      <c r="W5988" s="26">
        <v>0</v>
      </c>
      <c r="X5988" s="26">
        <v>0.38334234155166669</v>
      </c>
      <c r="Y5988" s="26">
        <v>0</v>
      </c>
      <c r="Z5988" s="26">
        <v>0</v>
      </c>
      <c r="AA5988" s="26">
        <v>0</v>
      </c>
      <c r="AB5988" s="26">
        <v>0</v>
      </c>
      <c r="AC5988" s="26">
        <v>0</v>
      </c>
      <c r="AD5988" s="26">
        <v>0</v>
      </c>
      <c r="AE5988" s="26">
        <v>0.38334234155166669</v>
      </c>
    </row>
    <row r="5989" spans="1:31" x14ac:dyDescent="0.3">
      <c r="A5989">
        <v>2775644</v>
      </c>
      <c r="B5989">
        <v>1</v>
      </c>
      <c r="C5989" t="s">
        <v>81</v>
      </c>
      <c r="D5989" t="s">
        <v>113</v>
      </c>
      <c r="E5989" t="s">
        <v>170</v>
      </c>
      <c r="F5989" t="s">
        <v>16531</v>
      </c>
      <c r="G5989" t="s">
        <v>458</v>
      </c>
      <c r="H5989" t="s">
        <v>135</v>
      </c>
      <c r="I5989" t="s">
        <v>136</v>
      </c>
      <c r="J5989" t="s">
        <v>137</v>
      </c>
      <c r="K5989" t="s">
        <v>138</v>
      </c>
      <c r="L5989" t="s">
        <v>16532</v>
      </c>
      <c r="M5989" t="s">
        <v>16465</v>
      </c>
      <c r="N5989" s="26">
        <v>1.1316666660000001</v>
      </c>
      <c r="O5989">
        <v>0</v>
      </c>
      <c r="P5989">
        <v>48</v>
      </c>
      <c r="Q5989">
        <v>0</v>
      </c>
      <c r="R5989">
        <v>2</v>
      </c>
      <c r="S5989">
        <v>0</v>
      </c>
      <c r="T5989">
        <v>10</v>
      </c>
      <c r="U5989">
        <v>0</v>
      </c>
      <c r="V5989">
        <v>0</v>
      </c>
      <c r="W5989" s="26">
        <v>0</v>
      </c>
      <c r="X5989" s="26">
        <v>7.3216773304453397</v>
      </c>
      <c r="Y5989" s="26">
        <v>0</v>
      </c>
      <c r="Z5989" s="26">
        <v>0</v>
      </c>
      <c r="AA5989" s="26">
        <v>0</v>
      </c>
      <c r="AB5989" s="26">
        <v>2.4035688032223841</v>
      </c>
      <c r="AC5989" s="26">
        <v>0</v>
      </c>
      <c r="AD5989" s="26">
        <v>0</v>
      </c>
      <c r="AE5989" s="26">
        <v>9.7252461336677243</v>
      </c>
    </row>
    <row r="5990" spans="1:31" x14ac:dyDescent="0.3">
      <c r="A5990">
        <v>2775936</v>
      </c>
      <c r="B5990">
        <v>1</v>
      </c>
      <c r="C5990" t="s">
        <v>80</v>
      </c>
      <c r="D5990" t="s">
        <v>93</v>
      </c>
      <c r="E5990" t="s">
        <v>170</v>
      </c>
      <c r="F5990" t="s">
        <v>16533</v>
      </c>
      <c r="G5990" t="s">
        <v>204</v>
      </c>
      <c r="H5990" t="s">
        <v>135</v>
      </c>
      <c r="I5990" t="s">
        <v>136</v>
      </c>
      <c r="J5990" t="s">
        <v>137</v>
      </c>
      <c r="K5990" t="s">
        <v>138</v>
      </c>
      <c r="L5990" t="s">
        <v>16534</v>
      </c>
      <c r="M5990" t="s">
        <v>16535</v>
      </c>
      <c r="N5990" s="26">
        <v>2.250555555</v>
      </c>
      <c r="O5990">
        <v>0</v>
      </c>
      <c r="P5990">
        <v>5</v>
      </c>
      <c r="Q5990">
        <v>0</v>
      </c>
      <c r="R5990">
        <v>1</v>
      </c>
      <c r="S5990">
        <v>0</v>
      </c>
      <c r="T5990">
        <v>1</v>
      </c>
      <c r="U5990">
        <v>0</v>
      </c>
      <c r="V5990">
        <v>0</v>
      </c>
      <c r="W5990" s="26">
        <v>0</v>
      </c>
      <c r="X5990" s="26">
        <v>2.1749661829336011</v>
      </c>
      <c r="Y5990" s="26">
        <v>0</v>
      </c>
      <c r="Z5990" s="26">
        <v>0.9994674865102442</v>
      </c>
      <c r="AA5990" s="26">
        <v>0</v>
      </c>
      <c r="AB5990" s="26">
        <v>2.8313415673422222</v>
      </c>
      <c r="AC5990" s="26">
        <v>0</v>
      </c>
      <c r="AD5990" s="26">
        <v>0</v>
      </c>
      <c r="AE5990" s="26">
        <v>6.0057752367860679</v>
      </c>
    </row>
    <row r="5991" spans="1:31" x14ac:dyDescent="0.3">
      <c r="A5991">
        <v>2775940</v>
      </c>
      <c r="B5991">
        <v>2</v>
      </c>
      <c r="C5991" t="s">
        <v>80</v>
      </c>
      <c r="D5991" t="s">
        <v>96</v>
      </c>
      <c r="E5991" t="s">
        <v>141</v>
      </c>
      <c r="F5991" t="s">
        <v>16536</v>
      </c>
      <c r="G5991" t="s">
        <v>303</v>
      </c>
      <c r="H5991" t="s">
        <v>135</v>
      </c>
      <c r="I5991" t="s">
        <v>136</v>
      </c>
      <c r="J5991" t="s">
        <v>137</v>
      </c>
      <c r="K5991" t="s">
        <v>138</v>
      </c>
      <c r="L5991" t="s">
        <v>16537</v>
      </c>
      <c r="M5991" t="s">
        <v>16538</v>
      </c>
      <c r="N5991" s="26">
        <v>2.7311111110000001</v>
      </c>
      <c r="O5991">
        <v>0</v>
      </c>
      <c r="P5991">
        <v>24</v>
      </c>
      <c r="Q5991">
        <v>0</v>
      </c>
      <c r="R5991">
        <v>19</v>
      </c>
      <c r="S5991">
        <v>0</v>
      </c>
      <c r="T5991">
        <v>15</v>
      </c>
      <c r="U5991">
        <v>0</v>
      </c>
      <c r="V5991">
        <v>0</v>
      </c>
      <c r="W5991" s="26">
        <v>0</v>
      </c>
      <c r="X5991" s="26">
        <v>16.548679247084433</v>
      </c>
      <c r="Y5991" s="26">
        <v>0</v>
      </c>
      <c r="Z5991" s="26">
        <v>1.8324362405158312</v>
      </c>
      <c r="AA5991" s="26">
        <v>0</v>
      </c>
      <c r="AB5991" s="26">
        <v>5.6925978400800004</v>
      </c>
      <c r="AC5991" s="26">
        <v>0</v>
      </c>
      <c r="AD5991" s="26">
        <v>0</v>
      </c>
      <c r="AE5991" s="26">
        <v>24.073713327680267</v>
      </c>
    </row>
    <row r="5992" spans="1:31" x14ac:dyDescent="0.3">
      <c r="A5992">
        <v>2775581</v>
      </c>
      <c r="B5992">
        <v>1</v>
      </c>
      <c r="C5992" t="s">
        <v>80</v>
      </c>
      <c r="D5992" t="s">
        <v>88</v>
      </c>
      <c r="E5992" t="s">
        <v>146</v>
      </c>
      <c r="F5992" t="s">
        <v>16539</v>
      </c>
      <c r="G5992" t="s">
        <v>326</v>
      </c>
      <c r="H5992" t="s">
        <v>149</v>
      </c>
      <c r="I5992" t="s">
        <v>136</v>
      </c>
      <c r="J5992" t="s">
        <v>137</v>
      </c>
      <c r="K5992" t="s">
        <v>138</v>
      </c>
      <c r="L5992" t="s">
        <v>16540</v>
      </c>
      <c r="M5992" t="s">
        <v>16541</v>
      </c>
      <c r="N5992" s="26">
        <v>5.9722221999999998E-2</v>
      </c>
      <c r="O5992">
        <v>0</v>
      </c>
      <c r="P5992">
        <v>224</v>
      </c>
      <c r="Q5992">
        <v>0</v>
      </c>
      <c r="R5992">
        <v>0</v>
      </c>
      <c r="S5992">
        <v>0</v>
      </c>
      <c r="T5992">
        <v>26</v>
      </c>
      <c r="U5992">
        <v>0</v>
      </c>
      <c r="V5992">
        <v>0</v>
      </c>
      <c r="W5992" s="26">
        <v>0</v>
      </c>
      <c r="X5992" s="26">
        <v>4.2137832794848666</v>
      </c>
      <c r="Y5992" s="26">
        <v>0</v>
      </c>
      <c r="Z5992" s="26">
        <v>0</v>
      </c>
      <c r="AA5992" s="26">
        <v>0</v>
      </c>
      <c r="AB5992" s="26">
        <v>1.4767033862333898</v>
      </c>
      <c r="AC5992" s="26">
        <v>0</v>
      </c>
      <c r="AD5992" s="26">
        <v>0</v>
      </c>
      <c r="AE5992" s="26">
        <v>5.6904866657182565</v>
      </c>
    </row>
    <row r="5993" spans="1:31" x14ac:dyDescent="0.3">
      <c r="A5993">
        <v>2775704</v>
      </c>
      <c r="B5993">
        <v>1</v>
      </c>
      <c r="C5993" t="s">
        <v>80</v>
      </c>
      <c r="D5993" t="s">
        <v>94</v>
      </c>
      <c r="E5993" t="s">
        <v>141</v>
      </c>
      <c r="F5993" t="s">
        <v>16542</v>
      </c>
      <c r="G5993" t="s">
        <v>143</v>
      </c>
      <c r="H5993" t="s">
        <v>135</v>
      </c>
      <c r="I5993" t="s">
        <v>136</v>
      </c>
      <c r="J5993" t="s">
        <v>137</v>
      </c>
      <c r="K5993" t="s">
        <v>138</v>
      </c>
      <c r="L5993" t="s">
        <v>16543</v>
      </c>
      <c r="M5993" t="s">
        <v>16544</v>
      </c>
      <c r="N5993" s="26">
        <v>2.0975000000000001</v>
      </c>
      <c r="O5993">
        <v>0</v>
      </c>
      <c r="P5993">
        <v>176</v>
      </c>
      <c r="Q5993">
        <v>0</v>
      </c>
      <c r="R5993">
        <v>0</v>
      </c>
      <c r="S5993">
        <v>0</v>
      </c>
      <c r="T5993">
        <v>8</v>
      </c>
      <c r="U5993">
        <v>0</v>
      </c>
      <c r="V5993">
        <v>0</v>
      </c>
      <c r="W5993" s="26">
        <v>0</v>
      </c>
      <c r="X5993" s="26">
        <v>69.777422319564153</v>
      </c>
      <c r="Y5993" s="26">
        <v>0</v>
      </c>
      <c r="Z5993" s="26">
        <v>0</v>
      </c>
      <c r="AA5993" s="26">
        <v>0</v>
      </c>
      <c r="AB5993" s="26">
        <v>14.566900289697774</v>
      </c>
      <c r="AC5993" s="26">
        <v>0</v>
      </c>
      <c r="AD5993" s="26">
        <v>0</v>
      </c>
      <c r="AE5993" s="26">
        <v>84.344322609261923</v>
      </c>
    </row>
    <row r="5994" spans="1:31" x14ac:dyDescent="0.3">
      <c r="A5994">
        <v>2776016</v>
      </c>
      <c r="B5994">
        <v>1</v>
      </c>
      <c r="C5994" t="s">
        <v>80</v>
      </c>
      <c r="D5994" t="s">
        <v>107</v>
      </c>
      <c r="E5994" t="s">
        <v>132</v>
      </c>
      <c r="F5994" t="s">
        <v>16545</v>
      </c>
      <c r="G5994" t="s">
        <v>197</v>
      </c>
      <c r="H5994" t="s">
        <v>135</v>
      </c>
      <c r="I5994" t="s">
        <v>136</v>
      </c>
      <c r="J5994" t="s">
        <v>137</v>
      </c>
      <c r="K5994" t="s">
        <v>138</v>
      </c>
      <c r="L5994" t="s">
        <v>16546</v>
      </c>
      <c r="M5994" t="s">
        <v>16547</v>
      </c>
      <c r="N5994" s="26">
        <v>2.0730555549999998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 s="26">
        <v>0</v>
      </c>
      <c r="X5994" s="26">
        <v>0</v>
      </c>
      <c r="Y5994" s="26">
        <v>0</v>
      </c>
      <c r="Z5994" s="26">
        <v>0</v>
      </c>
      <c r="AA5994" s="26">
        <v>0</v>
      </c>
      <c r="AB5994" s="26">
        <v>0</v>
      </c>
      <c r="AC5994" s="26">
        <v>0</v>
      </c>
      <c r="AD5994" s="26">
        <v>0</v>
      </c>
      <c r="AE5994" s="26">
        <v>0</v>
      </c>
    </row>
    <row r="5995" spans="1:31" x14ac:dyDescent="0.3">
      <c r="A5995">
        <v>2775910</v>
      </c>
      <c r="B5995">
        <v>1</v>
      </c>
      <c r="C5995" t="s">
        <v>80</v>
      </c>
      <c r="D5995" t="s">
        <v>94</v>
      </c>
      <c r="E5995" t="s">
        <v>157</v>
      </c>
      <c r="F5995" t="s">
        <v>16548</v>
      </c>
      <c r="G5995" t="s">
        <v>159</v>
      </c>
      <c r="H5995" t="s">
        <v>149</v>
      </c>
      <c r="I5995" t="s">
        <v>136</v>
      </c>
      <c r="J5995" t="s">
        <v>137</v>
      </c>
      <c r="K5995" t="s">
        <v>138</v>
      </c>
      <c r="L5995" t="s">
        <v>16549</v>
      </c>
      <c r="M5995" t="s">
        <v>16550</v>
      </c>
      <c r="N5995" s="26">
        <v>1.330833333</v>
      </c>
      <c r="O5995">
        <v>0</v>
      </c>
      <c r="P5995">
        <v>983</v>
      </c>
      <c r="Q5995">
        <v>0</v>
      </c>
      <c r="R5995">
        <v>10</v>
      </c>
      <c r="S5995">
        <v>6</v>
      </c>
      <c r="T5995">
        <v>206</v>
      </c>
      <c r="U5995">
        <v>0</v>
      </c>
      <c r="V5995">
        <v>0</v>
      </c>
      <c r="W5995" s="26">
        <v>0</v>
      </c>
      <c r="X5995" s="26">
        <v>181.16596570848586</v>
      </c>
      <c r="Y5995" s="26">
        <v>0</v>
      </c>
      <c r="Z5995" s="26">
        <v>5.0209395135447732</v>
      </c>
      <c r="AA5995" s="26">
        <v>19.792678200904881</v>
      </c>
      <c r="AB5995" s="26">
        <v>71.978711832060114</v>
      </c>
      <c r="AC5995" s="26">
        <v>0</v>
      </c>
      <c r="AD5995" s="26">
        <v>0</v>
      </c>
      <c r="AE5995" s="26">
        <v>277.95829525499562</v>
      </c>
    </row>
    <row r="5996" spans="1:31" x14ac:dyDescent="0.3">
      <c r="A5996">
        <v>2776059</v>
      </c>
      <c r="B5996">
        <v>1</v>
      </c>
      <c r="C5996" t="s">
        <v>81</v>
      </c>
      <c r="D5996" t="s">
        <v>122</v>
      </c>
      <c r="E5996" t="s">
        <v>146</v>
      </c>
      <c r="F5996" t="s">
        <v>16518</v>
      </c>
      <c r="G5996" t="s">
        <v>148</v>
      </c>
      <c r="H5996" t="s">
        <v>149</v>
      </c>
      <c r="I5996" t="s">
        <v>136</v>
      </c>
      <c r="J5996" t="s">
        <v>137</v>
      </c>
      <c r="K5996" t="s">
        <v>138</v>
      </c>
      <c r="L5996" t="s">
        <v>16551</v>
      </c>
      <c r="M5996" t="s">
        <v>16552</v>
      </c>
      <c r="N5996" s="26">
        <v>0.90638888799999995</v>
      </c>
      <c r="O5996">
        <v>0</v>
      </c>
      <c r="P5996">
        <v>1776</v>
      </c>
      <c r="Q5996">
        <v>0</v>
      </c>
      <c r="R5996">
        <v>0</v>
      </c>
      <c r="S5996">
        <v>1</v>
      </c>
      <c r="T5996">
        <v>166</v>
      </c>
      <c r="U5996">
        <v>0</v>
      </c>
      <c r="V5996">
        <v>0</v>
      </c>
      <c r="W5996" s="26">
        <v>0</v>
      </c>
      <c r="X5996" s="26">
        <v>429.41383232761888</v>
      </c>
      <c r="Y5996" s="26">
        <v>0</v>
      </c>
      <c r="Z5996" s="26">
        <v>0</v>
      </c>
      <c r="AA5996" s="26">
        <v>10.859537561513068</v>
      </c>
      <c r="AB5996" s="26">
        <v>89.53991505869196</v>
      </c>
      <c r="AC5996" s="26">
        <v>0</v>
      </c>
      <c r="AD5996" s="26">
        <v>0</v>
      </c>
      <c r="AE5996" s="26">
        <v>529.81328494782395</v>
      </c>
    </row>
    <row r="5997" spans="1:31" x14ac:dyDescent="0.3">
      <c r="A5997">
        <v>2775879</v>
      </c>
      <c r="B5997">
        <v>1</v>
      </c>
      <c r="C5997" t="s">
        <v>80</v>
      </c>
      <c r="D5997" t="s">
        <v>90</v>
      </c>
      <c r="E5997" t="s">
        <v>170</v>
      </c>
      <c r="F5997" t="s">
        <v>16553</v>
      </c>
      <c r="G5997" t="s">
        <v>172</v>
      </c>
      <c r="H5997" t="s">
        <v>135</v>
      </c>
      <c r="I5997" t="s">
        <v>136</v>
      </c>
      <c r="J5997" t="s">
        <v>137</v>
      </c>
      <c r="K5997" t="s">
        <v>138</v>
      </c>
      <c r="L5997" t="s">
        <v>16554</v>
      </c>
      <c r="M5997" t="s">
        <v>16555</v>
      </c>
      <c r="N5997" s="26">
        <v>3.2083333330000001</v>
      </c>
      <c r="O5997">
        <v>0</v>
      </c>
      <c r="P5997">
        <v>165</v>
      </c>
      <c r="Q5997">
        <v>0</v>
      </c>
      <c r="R5997">
        <v>0</v>
      </c>
      <c r="S5997">
        <v>0</v>
      </c>
      <c r="T5997">
        <v>34</v>
      </c>
      <c r="U5997">
        <v>0</v>
      </c>
      <c r="V5997">
        <v>0</v>
      </c>
      <c r="W5997" s="26">
        <v>0</v>
      </c>
      <c r="X5997" s="26">
        <v>172.49259027313704</v>
      </c>
      <c r="Y5997" s="26">
        <v>0</v>
      </c>
      <c r="Z5997" s="26">
        <v>0</v>
      </c>
      <c r="AA5997" s="26">
        <v>0</v>
      </c>
      <c r="AB5997" s="26">
        <v>58.358411213171195</v>
      </c>
      <c r="AC5997" s="26">
        <v>0</v>
      </c>
      <c r="AD5997" s="26">
        <v>0</v>
      </c>
      <c r="AE5997" s="26">
        <v>230.85100148630823</v>
      </c>
    </row>
    <row r="5998" spans="1:31" x14ac:dyDescent="0.3">
      <c r="A5998">
        <v>2775856</v>
      </c>
      <c r="B5998">
        <v>1</v>
      </c>
      <c r="C5998" t="s">
        <v>80</v>
      </c>
      <c r="D5998" t="s">
        <v>104</v>
      </c>
      <c r="E5998" t="s">
        <v>146</v>
      </c>
      <c r="F5998" t="s">
        <v>16556</v>
      </c>
      <c r="G5998" t="s">
        <v>148</v>
      </c>
      <c r="H5998" t="s">
        <v>149</v>
      </c>
      <c r="I5998" t="s">
        <v>136</v>
      </c>
      <c r="J5998" t="s">
        <v>137</v>
      </c>
      <c r="K5998" t="s">
        <v>138</v>
      </c>
      <c r="L5998" t="s">
        <v>16557</v>
      </c>
      <c r="M5998" t="s">
        <v>16558</v>
      </c>
      <c r="N5998" s="26">
        <v>5.2850000000000001</v>
      </c>
      <c r="O5998">
        <v>0</v>
      </c>
      <c r="P5998">
        <v>3</v>
      </c>
      <c r="Q5998">
        <v>0</v>
      </c>
      <c r="R5998">
        <v>21</v>
      </c>
      <c r="S5998">
        <v>0</v>
      </c>
      <c r="T5998">
        <v>3</v>
      </c>
      <c r="U5998">
        <v>0</v>
      </c>
      <c r="V5998">
        <v>0</v>
      </c>
      <c r="W5998" s="26">
        <v>0</v>
      </c>
      <c r="X5998" s="26">
        <v>1.1811517655566666</v>
      </c>
      <c r="Y5998" s="26">
        <v>0</v>
      </c>
      <c r="Z5998" s="26">
        <v>1.8631838536533334</v>
      </c>
      <c r="AA5998" s="26">
        <v>0</v>
      </c>
      <c r="AB5998" s="26">
        <v>0</v>
      </c>
      <c r="AC5998" s="26">
        <v>0</v>
      </c>
      <c r="AD5998" s="26">
        <v>0</v>
      </c>
      <c r="AE5998" s="26">
        <v>3.04433561921</v>
      </c>
    </row>
    <row r="5999" spans="1:31" x14ac:dyDescent="0.3">
      <c r="A5999">
        <v>2775587</v>
      </c>
      <c r="B5999">
        <v>1</v>
      </c>
      <c r="C5999" t="s">
        <v>80</v>
      </c>
      <c r="D5999" t="s">
        <v>85</v>
      </c>
      <c r="E5999" t="s">
        <v>166</v>
      </c>
      <c r="F5999" t="s">
        <v>16559</v>
      </c>
      <c r="G5999" t="s">
        <v>232</v>
      </c>
      <c r="H5999" t="s">
        <v>135</v>
      </c>
      <c r="I5999" t="s">
        <v>136</v>
      </c>
      <c r="J5999" t="s">
        <v>137</v>
      </c>
      <c r="K5999" t="s">
        <v>138</v>
      </c>
      <c r="L5999" t="s">
        <v>16560</v>
      </c>
      <c r="M5999" t="s">
        <v>16561</v>
      </c>
      <c r="N5999" s="26">
        <v>1.1263888879999999</v>
      </c>
      <c r="O5999">
        <v>0</v>
      </c>
      <c r="P5999">
        <v>119</v>
      </c>
      <c r="Q5999">
        <v>0</v>
      </c>
      <c r="R5999">
        <v>0</v>
      </c>
      <c r="S5999">
        <v>0</v>
      </c>
      <c r="T5999">
        <v>7</v>
      </c>
      <c r="U5999">
        <v>0</v>
      </c>
      <c r="V5999">
        <v>0</v>
      </c>
      <c r="W5999" s="26">
        <v>0</v>
      </c>
      <c r="X5999" s="26">
        <v>25.032871643896236</v>
      </c>
      <c r="Y5999" s="26">
        <v>0</v>
      </c>
      <c r="Z5999" s="26">
        <v>0</v>
      </c>
      <c r="AA5999" s="26">
        <v>0</v>
      </c>
      <c r="AB5999" s="26">
        <v>1.9612107869595432</v>
      </c>
      <c r="AC5999" s="26">
        <v>0</v>
      </c>
      <c r="AD5999" s="26">
        <v>0</v>
      </c>
      <c r="AE5999" s="26">
        <v>26.99408243085578</v>
      </c>
    </row>
    <row r="6000" spans="1:31" x14ac:dyDescent="0.3">
      <c r="A6000">
        <v>2775693</v>
      </c>
      <c r="B6000">
        <v>1</v>
      </c>
      <c r="C6000" t="s">
        <v>80</v>
      </c>
      <c r="D6000" t="s">
        <v>85</v>
      </c>
      <c r="E6000" t="s">
        <v>132</v>
      </c>
      <c r="F6000" t="s">
        <v>16562</v>
      </c>
      <c r="G6000" t="s">
        <v>134</v>
      </c>
      <c r="H6000" t="s">
        <v>135</v>
      </c>
      <c r="I6000" t="s">
        <v>136</v>
      </c>
      <c r="J6000" t="s">
        <v>137</v>
      </c>
      <c r="K6000" t="s">
        <v>138</v>
      </c>
      <c r="L6000" t="s">
        <v>16563</v>
      </c>
      <c r="M6000" t="s">
        <v>16564</v>
      </c>
      <c r="N6000" s="26">
        <v>1.571388888</v>
      </c>
      <c r="O6000">
        <v>0</v>
      </c>
      <c r="P6000">
        <v>12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 s="26">
        <v>0</v>
      </c>
      <c r="X6000" s="26">
        <v>4.157376947801275</v>
      </c>
      <c r="Y6000" s="26">
        <v>0</v>
      </c>
      <c r="Z6000" s="26">
        <v>0</v>
      </c>
      <c r="AA6000" s="26">
        <v>0</v>
      </c>
      <c r="AB6000" s="26">
        <v>0</v>
      </c>
      <c r="AC6000" s="26">
        <v>0</v>
      </c>
      <c r="AD6000" s="26">
        <v>0</v>
      </c>
      <c r="AE6000" s="26">
        <v>4.157376947801275</v>
      </c>
    </row>
    <row r="6001" spans="1:31" x14ac:dyDescent="0.3">
      <c r="A6001">
        <v>2775650</v>
      </c>
      <c r="B6001">
        <v>1</v>
      </c>
      <c r="C6001" t="s">
        <v>80</v>
      </c>
      <c r="D6001" t="s">
        <v>97</v>
      </c>
      <c r="E6001" t="s">
        <v>170</v>
      </c>
      <c r="F6001" t="s">
        <v>16565</v>
      </c>
      <c r="G6001" t="s">
        <v>425</v>
      </c>
      <c r="H6001" t="s">
        <v>135</v>
      </c>
      <c r="I6001" t="s">
        <v>136</v>
      </c>
      <c r="J6001" t="s">
        <v>137</v>
      </c>
      <c r="K6001" t="s">
        <v>138</v>
      </c>
      <c r="L6001" t="s">
        <v>16566</v>
      </c>
      <c r="M6001" t="s">
        <v>16567</v>
      </c>
      <c r="N6001" s="26">
        <v>4.7741666660000002</v>
      </c>
      <c r="O6001">
        <v>0</v>
      </c>
      <c r="P6001">
        <v>11</v>
      </c>
      <c r="Q6001">
        <v>0</v>
      </c>
      <c r="R6001">
        <v>11</v>
      </c>
      <c r="S6001">
        <v>0</v>
      </c>
      <c r="T6001">
        <v>4</v>
      </c>
      <c r="U6001">
        <v>0</v>
      </c>
      <c r="V6001">
        <v>0</v>
      </c>
      <c r="W6001" s="26">
        <v>0</v>
      </c>
      <c r="X6001" s="26">
        <v>12.416363012849994</v>
      </c>
      <c r="Y6001" s="26">
        <v>0</v>
      </c>
      <c r="Z6001" s="26">
        <v>3.9400748074228025</v>
      </c>
      <c r="AA6001" s="26">
        <v>0</v>
      </c>
      <c r="AB6001" s="26">
        <v>10.889897708650912</v>
      </c>
      <c r="AC6001" s="26">
        <v>0</v>
      </c>
      <c r="AD6001" s="26">
        <v>0</v>
      </c>
      <c r="AE6001" s="26">
        <v>27.246335528923709</v>
      </c>
    </row>
    <row r="6002" spans="1:31" x14ac:dyDescent="0.3">
      <c r="A6002">
        <v>2775607</v>
      </c>
      <c r="B6002">
        <v>1</v>
      </c>
      <c r="C6002" t="s">
        <v>80</v>
      </c>
      <c r="D6002" t="s">
        <v>83</v>
      </c>
      <c r="E6002" t="s">
        <v>132</v>
      </c>
      <c r="F6002" t="s">
        <v>16568</v>
      </c>
      <c r="G6002" t="s">
        <v>307</v>
      </c>
      <c r="H6002" t="s">
        <v>135</v>
      </c>
      <c r="I6002" t="s">
        <v>136</v>
      </c>
      <c r="J6002" t="s">
        <v>137</v>
      </c>
      <c r="K6002" t="s">
        <v>138</v>
      </c>
      <c r="L6002" t="s">
        <v>16569</v>
      </c>
      <c r="M6002" t="s">
        <v>16570</v>
      </c>
      <c r="N6002" s="26">
        <v>3.0552777770000001</v>
      </c>
      <c r="O6002">
        <v>0</v>
      </c>
      <c r="P6002">
        <v>6</v>
      </c>
      <c r="Q6002">
        <v>0</v>
      </c>
      <c r="R6002">
        <v>0</v>
      </c>
      <c r="S6002">
        <v>0</v>
      </c>
      <c r="T6002">
        <v>3</v>
      </c>
      <c r="U6002">
        <v>0</v>
      </c>
      <c r="V6002">
        <v>0</v>
      </c>
      <c r="W6002" s="26">
        <v>0</v>
      </c>
      <c r="X6002" s="26">
        <v>3.2947957301017317</v>
      </c>
      <c r="Y6002" s="26">
        <v>0</v>
      </c>
      <c r="Z6002" s="26">
        <v>0</v>
      </c>
      <c r="AA6002" s="26">
        <v>0</v>
      </c>
      <c r="AB6002" s="26">
        <v>0.62258052167249833</v>
      </c>
      <c r="AC6002" s="26">
        <v>0</v>
      </c>
      <c r="AD6002" s="26">
        <v>0</v>
      </c>
      <c r="AE6002" s="26">
        <v>3.9173762517742299</v>
      </c>
    </row>
    <row r="6003" spans="1:31" x14ac:dyDescent="0.3">
      <c r="A6003">
        <v>2775799</v>
      </c>
      <c r="B6003">
        <v>1</v>
      </c>
      <c r="C6003" t="s">
        <v>80</v>
      </c>
      <c r="D6003" t="s">
        <v>104</v>
      </c>
      <c r="E6003" t="s">
        <v>132</v>
      </c>
      <c r="F6003" t="s">
        <v>16571</v>
      </c>
      <c r="G6003" t="s">
        <v>197</v>
      </c>
      <c r="H6003" t="s">
        <v>135</v>
      </c>
      <c r="I6003" t="s">
        <v>136</v>
      </c>
      <c r="J6003" t="s">
        <v>137</v>
      </c>
      <c r="K6003" t="s">
        <v>138</v>
      </c>
      <c r="L6003" t="s">
        <v>16572</v>
      </c>
      <c r="M6003" t="s">
        <v>16573</v>
      </c>
      <c r="N6003" s="26">
        <v>1.885277777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1</v>
      </c>
      <c r="U6003">
        <v>0</v>
      </c>
      <c r="V6003">
        <v>0</v>
      </c>
      <c r="W6003" s="26">
        <v>0</v>
      </c>
      <c r="X6003" s="26">
        <v>0</v>
      </c>
      <c r="Y6003" s="26">
        <v>0</v>
      </c>
      <c r="Z6003" s="26">
        <v>0</v>
      </c>
      <c r="AA6003" s="26">
        <v>0</v>
      </c>
      <c r="AB6003" s="26">
        <v>0</v>
      </c>
      <c r="AC6003" s="26">
        <v>0</v>
      </c>
      <c r="AD6003" s="26">
        <v>0</v>
      </c>
      <c r="AE6003" s="26">
        <v>0</v>
      </c>
    </row>
    <row r="6004" spans="1:31" x14ac:dyDescent="0.3">
      <c r="A6004">
        <v>2776168</v>
      </c>
      <c r="B6004">
        <v>1</v>
      </c>
      <c r="C6004" t="s">
        <v>80</v>
      </c>
      <c r="D6004" t="s">
        <v>82</v>
      </c>
      <c r="E6004" t="s">
        <v>132</v>
      </c>
      <c r="F6004" t="s">
        <v>4977</v>
      </c>
      <c r="G6004" t="s">
        <v>307</v>
      </c>
      <c r="H6004" t="s">
        <v>135</v>
      </c>
      <c r="I6004" t="s">
        <v>136</v>
      </c>
      <c r="J6004" t="s">
        <v>137</v>
      </c>
      <c r="K6004" t="s">
        <v>138</v>
      </c>
      <c r="L6004" t="s">
        <v>16574</v>
      </c>
      <c r="M6004" t="s">
        <v>16575</v>
      </c>
      <c r="N6004" s="26">
        <v>1.309722222</v>
      </c>
      <c r="O6004">
        <v>0</v>
      </c>
      <c r="P6004">
        <v>9</v>
      </c>
      <c r="Q6004">
        <v>0</v>
      </c>
      <c r="R6004">
        <v>0</v>
      </c>
      <c r="S6004">
        <v>0</v>
      </c>
      <c r="T6004">
        <v>10</v>
      </c>
      <c r="U6004">
        <v>0</v>
      </c>
      <c r="V6004">
        <v>0</v>
      </c>
      <c r="W6004" s="26">
        <v>0</v>
      </c>
      <c r="X6004" s="26">
        <v>5.2764317585543292</v>
      </c>
      <c r="Y6004" s="26">
        <v>0</v>
      </c>
      <c r="Z6004" s="26">
        <v>0</v>
      </c>
      <c r="AA6004" s="26">
        <v>0</v>
      </c>
      <c r="AB6004" s="26">
        <v>12.255860155888444</v>
      </c>
      <c r="AC6004" s="26">
        <v>0</v>
      </c>
      <c r="AD6004" s="26">
        <v>0</v>
      </c>
      <c r="AE6004" s="26">
        <v>17.532291914442773</v>
      </c>
    </row>
    <row r="6005" spans="1:31" x14ac:dyDescent="0.3">
      <c r="A6005">
        <v>2776005</v>
      </c>
      <c r="B6005">
        <v>1</v>
      </c>
      <c r="C6005" t="s">
        <v>81</v>
      </c>
      <c r="D6005" t="s">
        <v>118</v>
      </c>
      <c r="E6005" t="s">
        <v>170</v>
      </c>
      <c r="F6005" t="s">
        <v>16576</v>
      </c>
      <c r="G6005" t="s">
        <v>204</v>
      </c>
      <c r="H6005" t="s">
        <v>135</v>
      </c>
      <c r="I6005" t="s">
        <v>136</v>
      </c>
      <c r="J6005" t="s">
        <v>137</v>
      </c>
      <c r="K6005" t="s">
        <v>138</v>
      </c>
      <c r="L6005" t="s">
        <v>16577</v>
      </c>
      <c r="M6005" t="s">
        <v>16578</v>
      </c>
      <c r="N6005" s="26">
        <v>1.5449999999999999</v>
      </c>
      <c r="O6005">
        <v>0</v>
      </c>
      <c r="P6005">
        <v>6</v>
      </c>
      <c r="Q6005">
        <v>0</v>
      </c>
      <c r="R6005">
        <v>3</v>
      </c>
      <c r="S6005">
        <v>0</v>
      </c>
      <c r="T6005">
        <v>0</v>
      </c>
      <c r="U6005">
        <v>0</v>
      </c>
      <c r="V6005">
        <v>0</v>
      </c>
      <c r="W6005" s="26">
        <v>0</v>
      </c>
      <c r="X6005" s="26">
        <v>0.380309185125</v>
      </c>
      <c r="Y6005" s="26">
        <v>0</v>
      </c>
      <c r="Z6005" s="26">
        <v>0.60412905983999998</v>
      </c>
      <c r="AA6005" s="26">
        <v>0</v>
      </c>
      <c r="AB6005" s="26">
        <v>0</v>
      </c>
      <c r="AC6005" s="26">
        <v>0</v>
      </c>
      <c r="AD6005" s="26">
        <v>0</v>
      </c>
      <c r="AE6005" s="26">
        <v>0.98443824496499999</v>
      </c>
    </row>
    <row r="6006" spans="1:31" x14ac:dyDescent="0.3">
      <c r="A6006">
        <v>2775962</v>
      </c>
      <c r="B6006">
        <v>1</v>
      </c>
      <c r="C6006" t="s">
        <v>81</v>
      </c>
      <c r="D6006" t="s">
        <v>114</v>
      </c>
      <c r="E6006" t="s">
        <v>132</v>
      </c>
      <c r="F6006" t="s">
        <v>16579</v>
      </c>
      <c r="G6006" t="s">
        <v>307</v>
      </c>
      <c r="H6006" t="s">
        <v>135</v>
      </c>
      <c r="I6006" t="s">
        <v>136</v>
      </c>
      <c r="J6006" t="s">
        <v>137</v>
      </c>
      <c r="K6006" t="s">
        <v>138</v>
      </c>
      <c r="L6006" t="s">
        <v>16580</v>
      </c>
      <c r="M6006" t="s">
        <v>16581</v>
      </c>
      <c r="N6006" s="26">
        <v>0.51027777699999999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1</v>
      </c>
      <c r="U6006">
        <v>0</v>
      </c>
      <c r="V6006">
        <v>0</v>
      </c>
      <c r="W6006" s="26">
        <v>0</v>
      </c>
      <c r="X6006" s="26">
        <v>0</v>
      </c>
      <c r="Y6006" s="26">
        <v>0</v>
      </c>
      <c r="Z6006" s="26">
        <v>0</v>
      </c>
      <c r="AA6006" s="26">
        <v>0</v>
      </c>
      <c r="AB6006" s="26">
        <v>0</v>
      </c>
      <c r="AC6006" s="26">
        <v>0</v>
      </c>
      <c r="AD6006" s="26">
        <v>0</v>
      </c>
      <c r="AE6006" s="26">
        <v>0</v>
      </c>
    </row>
    <row r="6007" spans="1:31" x14ac:dyDescent="0.3">
      <c r="A6007">
        <v>2776091</v>
      </c>
      <c r="B6007">
        <v>1</v>
      </c>
      <c r="C6007" t="s">
        <v>80</v>
      </c>
      <c r="D6007" t="s">
        <v>103</v>
      </c>
      <c r="E6007" t="s">
        <v>157</v>
      </c>
      <c r="F6007" t="s">
        <v>16582</v>
      </c>
      <c r="G6007" t="s">
        <v>159</v>
      </c>
      <c r="H6007" t="s">
        <v>149</v>
      </c>
      <c r="I6007" t="s">
        <v>136</v>
      </c>
      <c r="J6007" t="s">
        <v>137</v>
      </c>
      <c r="K6007" t="s">
        <v>138</v>
      </c>
      <c r="L6007" t="s">
        <v>16583</v>
      </c>
      <c r="M6007" t="s">
        <v>16584</v>
      </c>
      <c r="N6007" s="26">
        <v>4.4744444440000004</v>
      </c>
      <c r="O6007">
        <v>0</v>
      </c>
      <c r="P6007">
        <v>546</v>
      </c>
      <c r="Q6007">
        <v>1</v>
      </c>
      <c r="R6007">
        <v>6</v>
      </c>
      <c r="S6007">
        <v>12</v>
      </c>
      <c r="T6007">
        <v>59</v>
      </c>
      <c r="U6007">
        <v>15</v>
      </c>
      <c r="V6007">
        <v>3</v>
      </c>
      <c r="W6007" s="26">
        <v>0</v>
      </c>
      <c r="X6007" s="26">
        <v>541.2254153186135</v>
      </c>
      <c r="Y6007" s="26">
        <v>1.3856457450666664</v>
      </c>
      <c r="Z6007" s="26">
        <v>0.61900648957305693</v>
      </c>
      <c r="AA6007" s="26">
        <v>363.22658221532174</v>
      </c>
      <c r="AB6007" s="26">
        <v>302.46706589509563</v>
      </c>
      <c r="AC6007" s="26">
        <v>3641.3788098605537</v>
      </c>
      <c r="AD6007" s="26">
        <v>15.48725606502456</v>
      </c>
      <c r="AE6007" s="26">
        <v>4865.7897815892493</v>
      </c>
    </row>
    <row r="6008" spans="1:31" x14ac:dyDescent="0.3">
      <c r="A6008">
        <v>2776068</v>
      </c>
      <c r="B6008">
        <v>1</v>
      </c>
      <c r="C6008" t="s">
        <v>80</v>
      </c>
      <c r="D6008" t="s">
        <v>95</v>
      </c>
      <c r="E6008" t="s">
        <v>170</v>
      </c>
      <c r="F6008" t="s">
        <v>16585</v>
      </c>
      <c r="G6008" t="s">
        <v>143</v>
      </c>
      <c r="H6008" t="s">
        <v>135</v>
      </c>
      <c r="I6008" t="s">
        <v>136</v>
      </c>
      <c r="J6008" t="s">
        <v>137</v>
      </c>
      <c r="K6008" t="s">
        <v>138</v>
      </c>
      <c r="L6008" t="s">
        <v>16586</v>
      </c>
      <c r="M6008" t="s">
        <v>16587</v>
      </c>
      <c r="N6008" s="26">
        <v>0.55222222200000004</v>
      </c>
      <c r="O6008">
        <v>0</v>
      </c>
      <c r="P6008">
        <v>70</v>
      </c>
      <c r="Q6008">
        <v>0</v>
      </c>
      <c r="R6008">
        <v>0</v>
      </c>
      <c r="S6008">
        <v>0</v>
      </c>
      <c r="T6008">
        <v>2</v>
      </c>
      <c r="U6008">
        <v>0</v>
      </c>
      <c r="V6008">
        <v>0</v>
      </c>
      <c r="W6008" s="26">
        <v>0</v>
      </c>
      <c r="X6008" s="26">
        <v>9.3369923982972765</v>
      </c>
      <c r="Y6008" s="26">
        <v>0</v>
      </c>
      <c r="Z6008" s="26">
        <v>0</v>
      </c>
      <c r="AA6008" s="26">
        <v>0</v>
      </c>
      <c r="AB6008" s="26">
        <v>0.65216434328499995</v>
      </c>
      <c r="AC6008" s="26">
        <v>0</v>
      </c>
      <c r="AD6008" s="26">
        <v>0</v>
      </c>
      <c r="AE6008" s="26">
        <v>9.989156741582276</v>
      </c>
    </row>
    <row r="6009" spans="1:31" x14ac:dyDescent="0.3">
      <c r="A6009">
        <v>2775736</v>
      </c>
      <c r="B6009">
        <v>1</v>
      </c>
      <c r="C6009" t="s">
        <v>81</v>
      </c>
      <c r="D6009" t="s">
        <v>120</v>
      </c>
      <c r="E6009" t="s">
        <v>175</v>
      </c>
      <c r="F6009" t="s">
        <v>16588</v>
      </c>
      <c r="G6009" t="s">
        <v>628</v>
      </c>
      <c r="H6009" t="s">
        <v>149</v>
      </c>
      <c r="I6009" t="s">
        <v>136</v>
      </c>
      <c r="J6009" t="s">
        <v>137</v>
      </c>
      <c r="K6009" t="s">
        <v>187</v>
      </c>
      <c r="L6009" t="s">
        <v>16589</v>
      </c>
      <c r="M6009" t="s">
        <v>16590</v>
      </c>
      <c r="N6009" s="26">
        <v>4.579722222</v>
      </c>
      <c r="O6009">
        <v>0</v>
      </c>
      <c r="P6009">
        <v>1486</v>
      </c>
      <c r="Q6009">
        <v>0</v>
      </c>
      <c r="R6009">
        <v>14</v>
      </c>
      <c r="S6009">
        <v>0</v>
      </c>
      <c r="T6009">
        <v>239</v>
      </c>
      <c r="U6009">
        <v>0</v>
      </c>
      <c r="V6009">
        <v>0</v>
      </c>
      <c r="W6009" s="26">
        <v>0</v>
      </c>
      <c r="X6009" s="26">
        <v>1449.8036748735051</v>
      </c>
      <c r="Y6009" s="26">
        <v>0</v>
      </c>
      <c r="Z6009" s="26">
        <v>11.753448679727402</v>
      </c>
      <c r="AA6009" s="26">
        <v>0</v>
      </c>
      <c r="AB6009" s="26">
        <v>597.65847393684612</v>
      </c>
      <c r="AC6009" s="26">
        <v>0</v>
      </c>
      <c r="AD6009" s="26">
        <v>0</v>
      </c>
      <c r="AE6009" s="26">
        <v>2059.2155974900788</v>
      </c>
    </row>
    <row r="6010" spans="1:31" x14ac:dyDescent="0.3">
      <c r="A6010">
        <v>2775945</v>
      </c>
      <c r="B6010">
        <v>1</v>
      </c>
      <c r="C6010" t="s">
        <v>80</v>
      </c>
      <c r="D6010" t="s">
        <v>109</v>
      </c>
      <c r="E6010" t="s">
        <v>170</v>
      </c>
      <c r="F6010" t="s">
        <v>16591</v>
      </c>
      <c r="G6010" t="s">
        <v>303</v>
      </c>
      <c r="H6010" t="s">
        <v>135</v>
      </c>
      <c r="I6010" t="s">
        <v>136</v>
      </c>
      <c r="J6010" t="s">
        <v>137</v>
      </c>
      <c r="K6010" t="s">
        <v>138</v>
      </c>
      <c r="L6010" t="s">
        <v>16592</v>
      </c>
      <c r="M6010" t="s">
        <v>16593</v>
      </c>
      <c r="N6010" s="26">
        <v>1.365</v>
      </c>
      <c r="O6010">
        <v>0</v>
      </c>
      <c r="P6010">
        <v>17</v>
      </c>
      <c r="Q6010">
        <v>0</v>
      </c>
      <c r="R6010">
        <v>12</v>
      </c>
      <c r="S6010">
        <v>0</v>
      </c>
      <c r="T6010">
        <v>4</v>
      </c>
      <c r="U6010">
        <v>0</v>
      </c>
      <c r="V6010">
        <v>0</v>
      </c>
      <c r="W6010" s="26">
        <v>0</v>
      </c>
      <c r="X6010" s="26">
        <v>0.60730309858444442</v>
      </c>
      <c r="Y6010" s="26">
        <v>0</v>
      </c>
      <c r="Z6010" s="26">
        <v>0.50252859534222227</v>
      </c>
      <c r="AA6010" s="26">
        <v>0</v>
      </c>
      <c r="AB6010" s="26">
        <v>0</v>
      </c>
      <c r="AC6010" s="26">
        <v>0</v>
      </c>
      <c r="AD6010" s="26">
        <v>0</v>
      </c>
      <c r="AE6010" s="26">
        <v>1.1098316939266666</v>
      </c>
    </row>
    <row r="6011" spans="1:31" x14ac:dyDescent="0.3">
      <c r="A6011">
        <v>2776085</v>
      </c>
      <c r="B6011">
        <v>1</v>
      </c>
      <c r="C6011" t="s">
        <v>81</v>
      </c>
      <c r="D6011" t="s">
        <v>128</v>
      </c>
      <c r="E6011" t="s">
        <v>132</v>
      </c>
      <c r="F6011" t="s">
        <v>16594</v>
      </c>
      <c r="G6011" t="s">
        <v>134</v>
      </c>
      <c r="H6011" t="s">
        <v>135</v>
      </c>
      <c r="I6011" t="s">
        <v>136</v>
      </c>
      <c r="J6011" t="s">
        <v>137</v>
      </c>
      <c r="K6011" t="s">
        <v>138</v>
      </c>
      <c r="L6011" t="s">
        <v>16595</v>
      </c>
      <c r="M6011" t="s">
        <v>16596</v>
      </c>
      <c r="N6011" s="26">
        <v>0.61944444399999998</v>
      </c>
      <c r="O6011">
        <v>0</v>
      </c>
      <c r="P6011">
        <v>13</v>
      </c>
      <c r="Q6011">
        <v>0</v>
      </c>
      <c r="R6011">
        <v>0</v>
      </c>
      <c r="S6011">
        <v>0</v>
      </c>
      <c r="T6011">
        <v>3</v>
      </c>
      <c r="U6011">
        <v>0</v>
      </c>
      <c r="V6011">
        <v>0</v>
      </c>
      <c r="W6011" s="26">
        <v>0</v>
      </c>
      <c r="X6011" s="26">
        <v>2.1818738269050568</v>
      </c>
      <c r="Y6011" s="26">
        <v>0</v>
      </c>
      <c r="Z6011" s="26">
        <v>0</v>
      </c>
      <c r="AA6011" s="26">
        <v>0</v>
      </c>
      <c r="AB6011" s="26">
        <v>0.46780933555746007</v>
      </c>
      <c r="AC6011" s="26">
        <v>0</v>
      </c>
      <c r="AD6011" s="26">
        <v>0</v>
      </c>
      <c r="AE6011" s="26">
        <v>2.6496831624625168</v>
      </c>
    </row>
    <row r="6012" spans="1:31" x14ac:dyDescent="0.3">
      <c r="A6012">
        <v>2775850</v>
      </c>
      <c r="B6012">
        <v>2</v>
      </c>
      <c r="C6012" t="s">
        <v>80</v>
      </c>
      <c r="D6012" t="s">
        <v>83</v>
      </c>
      <c r="E6012" t="s">
        <v>141</v>
      </c>
      <c r="F6012" t="s">
        <v>16597</v>
      </c>
      <c r="G6012" t="s">
        <v>307</v>
      </c>
      <c r="H6012" t="s">
        <v>135</v>
      </c>
      <c r="I6012" t="s">
        <v>136</v>
      </c>
      <c r="J6012" t="s">
        <v>137</v>
      </c>
      <c r="K6012" t="s">
        <v>138</v>
      </c>
      <c r="L6012" t="s">
        <v>16483</v>
      </c>
      <c r="M6012" t="s">
        <v>16598</v>
      </c>
      <c r="N6012" s="26">
        <v>0.73611111100000004</v>
      </c>
      <c r="O6012">
        <v>0</v>
      </c>
      <c r="P6012">
        <v>1</v>
      </c>
      <c r="Q6012">
        <v>0</v>
      </c>
      <c r="R6012">
        <v>0</v>
      </c>
      <c r="S6012">
        <v>0</v>
      </c>
      <c r="T6012">
        <v>112</v>
      </c>
      <c r="U6012">
        <v>0</v>
      </c>
      <c r="V6012">
        <v>2</v>
      </c>
      <c r="W6012" s="26">
        <v>0</v>
      </c>
      <c r="X6012" s="26">
        <v>0.14320926136502515</v>
      </c>
      <c r="Y6012" s="26">
        <v>0</v>
      </c>
      <c r="Z6012" s="26">
        <v>0</v>
      </c>
      <c r="AA6012" s="26">
        <v>0</v>
      </c>
      <c r="AB6012" s="26">
        <v>42.707609610708914</v>
      </c>
      <c r="AC6012" s="26">
        <v>0</v>
      </c>
      <c r="AD6012" s="26">
        <v>17.386614559153855</v>
      </c>
      <c r="AE6012" s="26">
        <v>60.237433431227792</v>
      </c>
    </row>
    <row r="6013" spans="1:31" x14ac:dyDescent="0.3">
      <c r="A6013">
        <v>2775590</v>
      </c>
      <c r="B6013">
        <v>1</v>
      </c>
      <c r="C6013" t="s">
        <v>80</v>
      </c>
      <c r="D6013" t="s">
        <v>88</v>
      </c>
      <c r="E6013" t="s">
        <v>152</v>
      </c>
      <c r="F6013" t="s">
        <v>16599</v>
      </c>
      <c r="G6013" t="s">
        <v>1269</v>
      </c>
      <c r="H6013" t="s">
        <v>149</v>
      </c>
      <c r="I6013" t="s">
        <v>136</v>
      </c>
      <c r="J6013" t="s">
        <v>137</v>
      </c>
      <c r="K6013" t="s">
        <v>138</v>
      </c>
      <c r="L6013" t="s">
        <v>16600</v>
      </c>
      <c r="M6013" t="s">
        <v>16601</v>
      </c>
      <c r="N6013" s="26">
        <v>2.804444444</v>
      </c>
      <c r="O6013">
        <v>0</v>
      </c>
      <c r="P6013">
        <v>649</v>
      </c>
      <c r="Q6013">
        <v>0</v>
      </c>
      <c r="R6013">
        <v>0</v>
      </c>
      <c r="S6013">
        <v>1</v>
      </c>
      <c r="T6013">
        <v>105</v>
      </c>
      <c r="U6013">
        <v>0</v>
      </c>
      <c r="V6013">
        <v>0</v>
      </c>
      <c r="W6013" s="26">
        <v>0</v>
      </c>
      <c r="X6013" s="26">
        <v>668.05574279027508</v>
      </c>
      <c r="Y6013" s="26">
        <v>0</v>
      </c>
      <c r="Z6013" s="26">
        <v>0</v>
      </c>
      <c r="AA6013" s="26">
        <v>197.23764385531811</v>
      </c>
      <c r="AB6013" s="26">
        <v>148.30221722926657</v>
      </c>
      <c r="AC6013" s="26">
        <v>0</v>
      </c>
      <c r="AD6013" s="26">
        <v>0</v>
      </c>
      <c r="AE6013" s="26">
        <v>1013.5956038748598</v>
      </c>
    </row>
    <row r="6014" spans="1:31" x14ac:dyDescent="0.3">
      <c r="A6014">
        <v>2775833</v>
      </c>
      <c r="B6014">
        <v>2</v>
      </c>
      <c r="C6014" t="s">
        <v>80</v>
      </c>
      <c r="D6014" t="s">
        <v>88</v>
      </c>
      <c r="E6014" t="s">
        <v>141</v>
      </c>
      <c r="F6014" t="s">
        <v>16602</v>
      </c>
      <c r="G6014" t="s">
        <v>1313</v>
      </c>
      <c r="H6014" t="s">
        <v>135</v>
      </c>
      <c r="I6014" t="s">
        <v>136</v>
      </c>
      <c r="J6014" t="s">
        <v>137</v>
      </c>
      <c r="K6014" t="s">
        <v>138</v>
      </c>
      <c r="L6014" t="s">
        <v>16488</v>
      </c>
      <c r="M6014" t="s">
        <v>16603</v>
      </c>
      <c r="N6014" s="26">
        <v>0.27805555500000001</v>
      </c>
      <c r="O6014">
        <v>0</v>
      </c>
      <c r="P6014">
        <v>559</v>
      </c>
      <c r="Q6014">
        <v>0</v>
      </c>
      <c r="R6014">
        <v>0</v>
      </c>
      <c r="S6014">
        <v>0</v>
      </c>
      <c r="T6014">
        <v>34</v>
      </c>
      <c r="U6014">
        <v>0</v>
      </c>
      <c r="V6014">
        <v>0</v>
      </c>
      <c r="W6014" s="26">
        <v>0</v>
      </c>
      <c r="X6014" s="26">
        <v>39.091131756037235</v>
      </c>
      <c r="Y6014" s="26">
        <v>0</v>
      </c>
      <c r="Z6014" s="26">
        <v>0</v>
      </c>
      <c r="AA6014" s="26">
        <v>0</v>
      </c>
      <c r="AB6014" s="26">
        <v>6.1708354278679707</v>
      </c>
      <c r="AC6014" s="26">
        <v>0</v>
      </c>
      <c r="AD6014" s="26">
        <v>0</v>
      </c>
      <c r="AE6014" s="26">
        <v>45.261967183905206</v>
      </c>
    </row>
    <row r="6015" spans="1:31" x14ac:dyDescent="0.3">
      <c r="A6015">
        <v>2775985</v>
      </c>
      <c r="B6015">
        <v>1</v>
      </c>
      <c r="C6015" t="s">
        <v>80</v>
      </c>
      <c r="D6015" t="s">
        <v>106</v>
      </c>
      <c r="E6015" t="s">
        <v>170</v>
      </c>
      <c r="F6015" t="s">
        <v>16604</v>
      </c>
      <c r="G6015" t="s">
        <v>204</v>
      </c>
      <c r="H6015" t="s">
        <v>135</v>
      </c>
      <c r="I6015" t="s">
        <v>136</v>
      </c>
      <c r="J6015" t="s">
        <v>137</v>
      </c>
      <c r="K6015" t="s">
        <v>138</v>
      </c>
      <c r="L6015" t="s">
        <v>16605</v>
      </c>
      <c r="M6015" t="s">
        <v>16606</v>
      </c>
      <c r="N6015" s="26">
        <v>2.3661111109999999</v>
      </c>
      <c r="O6015">
        <v>0</v>
      </c>
      <c r="P6015">
        <v>12</v>
      </c>
      <c r="Q6015">
        <v>0</v>
      </c>
      <c r="R6015">
        <v>1</v>
      </c>
      <c r="S6015">
        <v>0</v>
      </c>
      <c r="T6015">
        <v>1</v>
      </c>
      <c r="U6015">
        <v>0</v>
      </c>
      <c r="V6015">
        <v>0</v>
      </c>
      <c r="W6015" s="26">
        <v>0</v>
      </c>
      <c r="X6015" s="26">
        <v>0</v>
      </c>
      <c r="Y6015" s="26">
        <v>0</v>
      </c>
      <c r="Z6015" s="26">
        <v>0</v>
      </c>
      <c r="AA6015" s="26">
        <v>0</v>
      </c>
      <c r="AB6015" s="26">
        <v>0</v>
      </c>
      <c r="AC6015" s="26">
        <v>0</v>
      </c>
      <c r="AD6015" s="26">
        <v>0</v>
      </c>
      <c r="AE6015" s="26">
        <v>0</v>
      </c>
    </row>
    <row r="6016" spans="1:31" x14ac:dyDescent="0.3">
      <c r="A6016">
        <v>2775796</v>
      </c>
      <c r="B6016">
        <v>1</v>
      </c>
      <c r="C6016" t="s">
        <v>80</v>
      </c>
      <c r="D6016" t="s">
        <v>85</v>
      </c>
      <c r="E6016" t="s">
        <v>141</v>
      </c>
      <c r="F6016" t="s">
        <v>16607</v>
      </c>
      <c r="G6016" t="s">
        <v>344</v>
      </c>
      <c r="H6016" t="s">
        <v>135</v>
      </c>
      <c r="I6016" t="s">
        <v>136</v>
      </c>
      <c r="J6016" t="s">
        <v>137</v>
      </c>
      <c r="K6016" t="s">
        <v>138</v>
      </c>
      <c r="L6016" t="s">
        <v>16608</v>
      </c>
      <c r="M6016" t="s">
        <v>16609</v>
      </c>
      <c r="N6016" s="26">
        <v>0.74833333300000004</v>
      </c>
      <c r="O6016">
        <v>0</v>
      </c>
      <c r="P6016">
        <v>436</v>
      </c>
      <c r="Q6016">
        <v>0</v>
      </c>
      <c r="R6016">
        <v>0</v>
      </c>
      <c r="S6016">
        <v>0</v>
      </c>
      <c r="T6016">
        <v>579</v>
      </c>
      <c r="U6016">
        <v>0</v>
      </c>
      <c r="V6016">
        <v>0</v>
      </c>
      <c r="W6016" s="26">
        <v>0</v>
      </c>
      <c r="X6016" s="26">
        <v>74.086028167273824</v>
      </c>
      <c r="Y6016" s="26">
        <v>0</v>
      </c>
      <c r="Z6016" s="26">
        <v>0</v>
      </c>
      <c r="AA6016" s="26">
        <v>0</v>
      </c>
      <c r="AB6016" s="26">
        <v>421.96974499206885</v>
      </c>
      <c r="AC6016" s="26">
        <v>0</v>
      </c>
      <c r="AD6016" s="26">
        <v>0</v>
      </c>
      <c r="AE6016" s="26">
        <v>496.05577315934266</v>
      </c>
    </row>
    <row r="6017" spans="1:31" x14ac:dyDescent="0.3">
      <c r="A6017">
        <v>2776128</v>
      </c>
      <c r="B6017">
        <v>1</v>
      </c>
      <c r="C6017" t="s">
        <v>81</v>
      </c>
      <c r="D6017" t="s">
        <v>123</v>
      </c>
      <c r="E6017" t="s">
        <v>132</v>
      </c>
      <c r="F6017" t="s">
        <v>16610</v>
      </c>
      <c r="G6017" t="s">
        <v>307</v>
      </c>
      <c r="H6017" t="s">
        <v>135</v>
      </c>
      <c r="I6017" t="s">
        <v>136</v>
      </c>
      <c r="J6017" t="s">
        <v>137</v>
      </c>
      <c r="K6017" t="s">
        <v>138</v>
      </c>
      <c r="L6017" t="s">
        <v>16611</v>
      </c>
      <c r="M6017" t="s">
        <v>16612</v>
      </c>
      <c r="N6017" s="26">
        <v>1.028333333</v>
      </c>
      <c r="O6017">
        <v>0</v>
      </c>
      <c r="P6017">
        <v>1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 s="26">
        <v>0</v>
      </c>
      <c r="X6017" s="26">
        <v>0.23293523763114271</v>
      </c>
      <c r="Y6017" s="26">
        <v>0</v>
      </c>
      <c r="Z6017" s="26">
        <v>0</v>
      </c>
      <c r="AA6017" s="26">
        <v>0</v>
      </c>
      <c r="AB6017" s="26">
        <v>0</v>
      </c>
      <c r="AC6017" s="26">
        <v>0</v>
      </c>
      <c r="AD6017" s="26">
        <v>0</v>
      </c>
      <c r="AE6017" s="26">
        <v>0.23293523763114271</v>
      </c>
    </row>
    <row r="6018" spans="1:31" x14ac:dyDescent="0.3">
      <c r="A6018">
        <v>2775673</v>
      </c>
      <c r="B6018">
        <v>1</v>
      </c>
      <c r="C6018" t="s">
        <v>81</v>
      </c>
      <c r="D6018" t="s">
        <v>127</v>
      </c>
      <c r="E6018" t="s">
        <v>146</v>
      </c>
      <c r="F6018" t="s">
        <v>16613</v>
      </c>
      <c r="G6018" t="s">
        <v>159</v>
      </c>
      <c r="H6018" t="s">
        <v>149</v>
      </c>
      <c r="I6018" t="s">
        <v>136</v>
      </c>
      <c r="J6018" t="s">
        <v>137</v>
      </c>
      <c r="K6018" t="s">
        <v>138</v>
      </c>
      <c r="L6018" t="s">
        <v>16614</v>
      </c>
      <c r="M6018" t="s">
        <v>16615</v>
      </c>
      <c r="N6018" s="26">
        <v>3.6177777770000001</v>
      </c>
      <c r="O6018">
        <v>0</v>
      </c>
      <c r="P6018">
        <v>372</v>
      </c>
      <c r="Q6018">
        <v>0</v>
      </c>
      <c r="R6018">
        <v>27</v>
      </c>
      <c r="S6018">
        <v>0</v>
      </c>
      <c r="T6018">
        <v>46</v>
      </c>
      <c r="U6018">
        <v>0</v>
      </c>
      <c r="V6018">
        <v>0</v>
      </c>
      <c r="W6018" s="26">
        <v>0</v>
      </c>
      <c r="X6018" s="26">
        <v>232.91725205882858</v>
      </c>
      <c r="Y6018" s="26">
        <v>0</v>
      </c>
      <c r="Z6018" s="26">
        <v>3.888568484266667</v>
      </c>
      <c r="AA6018" s="26">
        <v>0</v>
      </c>
      <c r="AB6018" s="26">
        <v>41.946269866956342</v>
      </c>
      <c r="AC6018" s="26">
        <v>0</v>
      </c>
      <c r="AD6018" s="26">
        <v>0</v>
      </c>
      <c r="AE6018" s="26">
        <v>278.75209041005161</v>
      </c>
    </row>
    <row r="6019" spans="1:31" x14ac:dyDescent="0.3">
      <c r="A6019">
        <v>2775773</v>
      </c>
      <c r="B6019">
        <v>1</v>
      </c>
      <c r="C6019" t="s">
        <v>80</v>
      </c>
      <c r="D6019" t="s">
        <v>98</v>
      </c>
      <c r="E6019" t="s">
        <v>141</v>
      </c>
      <c r="F6019" t="s">
        <v>16616</v>
      </c>
      <c r="G6019" t="s">
        <v>143</v>
      </c>
      <c r="H6019" t="s">
        <v>135</v>
      </c>
      <c r="I6019" t="s">
        <v>136</v>
      </c>
      <c r="J6019" t="s">
        <v>137</v>
      </c>
      <c r="K6019" t="s">
        <v>138</v>
      </c>
      <c r="L6019" t="s">
        <v>16617</v>
      </c>
      <c r="M6019" t="s">
        <v>16618</v>
      </c>
      <c r="N6019" s="26">
        <v>3.9913888879999999</v>
      </c>
      <c r="O6019">
        <v>0</v>
      </c>
      <c r="P6019">
        <v>16</v>
      </c>
      <c r="Q6019">
        <v>0</v>
      </c>
      <c r="R6019">
        <v>43</v>
      </c>
      <c r="S6019">
        <v>0</v>
      </c>
      <c r="T6019">
        <v>22</v>
      </c>
      <c r="U6019">
        <v>0</v>
      </c>
      <c r="V6019">
        <v>0</v>
      </c>
      <c r="W6019" s="26">
        <v>0</v>
      </c>
      <c r="X6019" s="26">
        <v>21.046708903982481</v>
      </c>
      <c r="Y6019" s="26">
        <v>0</v>
      </c>
      <c r="Z6019" s="26">
        <v>26.193720471743127</v>
      </c>
      <c r="AA6019" s="26">
        <v>0</v>
      </c>
      <c r="AB6019" s="26">
        <v>41.313641089816819</v>
      </c>
      <c r="AC6019" s="26">
        <v>0</v>
      </c>
      <c r="AD6019" s="26">
        <v>0</v>
      </c>
      <c r="AE6019" s="26">
        <v>88.554070465542424</v>
      </c>
    </row>
    <row r="6020" spans="1:31" x14ac:dyDescent="0.3">
      <c r="A6020">
        <v>2775716</v>
      </c>
      <c r="B6020">
        <v>1</v>
      </c>
      <c r="C6020" t="s">
        <v>81</v>
      </c>
      <c r="D6020" t="s">
        <v>120</v>
      </c>
      <c r="E6020" t="s">
        <v>152</v>
      </c>
      <c r="F6020" t="s">
        <v>15492</v>
      </c>
      <c r="G6020" t="s">
        <v>159</v>
      </c>
      <c r="H6020" t="s">
        <v>149</v>
      </c>
      <c r="I6020" t="s">
        <v>136</v>
      </c>
      <c r="J6020" t="s">
        <v>137</v>
      </c>
      <c r="K6020" t="s">
        <v>138</v>
      </c>
      <c r="L6020" t="s">
        <v>16619</v>
      </c>
      <c r="M6020" t="s">
        <v>16620</v>
      </c>
      <c r="N6020" s="26">
        <v>1.6488888880000001</v>
      </c>
      <c r="O6020">
        <v>1</v>
      </c>
      <c r="P6020">
        <v>0</v>
      </c>
      <c r="Q6020">
        <v>39</v>
      </c>
      <c r="R6020">
        <v>43</v>
      </c>
      <c r="S6020">
        <v>4</v>
      </c>
      <c r="T6020">
        <v>0</v>
      </c>
      <c r="U6020">
        <v>0</v>
      </c>
      <c r="V6020">
        <v>0</v>
      </c>
      <c r="W6020" s="26">
        <v>0.40427988991944441</v>
      </c>
      <c r="X6020" s="26">
        <v>0</v>
      </c>
      <c r="Y6020" s="26">
        <v>5.0702775694854756</v>
      </c>
      <c r="Z6020" s="26">
        <v>1.2044974392888887</v>
      </c>
      <c r="AA6020" s="26">
        <v>1.1189144855085615</v>
      </c>
      <c r="AB6020" s="26">
        <v>0</v>
      </c>
      <c r="AC6020" s="26">
        <v>0</v>
      </c>
      <c r="AD6020" s="26">
        <v>0</v>
      </c>
      <c r="AE6020" s="26">
        <v>7.7979693842023705</v>
      </c>
    </row>
    <row r="6021" spans="1:31" x14ac:dyDescent="0.3">
      <c r="A6021">
        <v>2775582</v>
      </c>
      <c r="B6021">
        <v>2</v>
      </c>
      <c r="C6021" t="s">
        <v>81</v>
      </c>
      <c r="D6021" t="s">
        <v>112</v>
      </c>
      <c r="E6021" t="s">
        <v>141</v>
      </c>
      <c r="F6021" t="s">
        <v>16621</v>
      </c>
      <c r="G6021" t="s">
        <v>204</v>
      </c>
      <c r="H6021" t="s">
        <v>135</v>
      </c>
      <c r="I6021" t="s">
        <v>136</v>
      </c>
      <c r="J6021" t="s">
        <v>137</v>
      </c>
      <c r="K6021" t="s">
        <v>138</v>
      </c>
      <c r="L6021" t="s">
        <v>16622</v>
      </c>
      <c r="M6021" t="s">
        <v>16623</v>
      </c>
      <c r="N6021" s="26">
        <v>0.101388888</v>
      </c>
      <c r="O6021">
        <v>0</v>
      </c>
      <c r="P6021">
        <v>55</v>
      </c>
      <c r="Q6021">
        <v>0</v>
      </c>
      <c r="R6021">
        <v>0</v>
      </c>
      <c r="S6021">
        <v>0</v>
      </c>
      <c r="T6021">
        <v>4</v>
      </c>
      <c r="U6021">
        <v>0</v>
      </c>
      <c r="V6021">
        <v>0</v>
      </c>
      <c r="W6021" s="26">
        <v>0</v>
      </c>
      <c r="X6021" s="26">
        <v>0.74102034611309475</v>
      </c>
      <c r="Y6021" s="26">
        <v>0</v>
      </c>
      <c r="Z6021" s="26">
        <v>0</v>
      </c>
      <c r="AA6021" s="26">
        <v>0</v>
      </c>
      <c r="AB6021" s="26">
        <v>1.6517574321186109E-2</v>
      </c>
      <c r="AC6021" s="26">
        <v>0</v>
      </c>
      <c r="AD6021" s="26">
        <v>0</v>
      </c>
      <c r="AE6021" s="26">
        <v>0.75753792043428081</v>
      </c>
    </row>
    <row r="6022" spans="1:31" x14ac:dyDescent="0.3">
      <c r="A6022">
        <v>2776140</v>
      </c>
      <c r="B6022">
        <v>1</v>
      </c>
      <c r="C6022" t="s">
        <v>80</v>
      </c>
      <c r="D6022" t="s">
        <v>103</v>
      </c>
      <c r="E6022" t="s">
        <v>146</v>
      </c>
      <c r="F6022" t="s">
        <v>16624</v>
      </c>
      <c r="G6022" t="s">
        <v>1309</v>
      </c>
      <c r="H6022" t="s">
        <v>149</v>
      </c>
      <c r="I6022" t="s">
        <v>136</v>
      </c>
      <c r="J6022" t="s">
        <v>137</v>
      </c>
      <c r="K6022" t="s">
        <v>138</v>
      </c>
      <c r="L6022" t="s">
        <v>16625</v>
      </c>
      <c r="M6022" t="s">
        <v>16626</v>
      </c>
      <c r="N6022" s="26">
        <v>6.3163888879999996</v>
      </c>
      <c r="O6022">
        <v>0</v>
      </c>
      <c r="P6022">
        <v>851</v>
      </c>
      <c r="Q6022">
        <v>0</v>
      </c>
      <c r="R6022">
        <v>4</v>
      </c>
      <c r="S6022">
        <v>2</v>
      </c>
      <c r="T6022">
        <v>46</v>
      </c>
      <c r="U6022">
        <v>0</v>
      </c>
      <c r="V6022">
        <v>0</v>
      </c>
      <c r="W6022" s="26">
        <v>0</v>
      </c>
      <c r="X6022" s="26">
        <v>1130.527999958523</v>
      </c>
      <c r="Y6022" s="26">
        <v>0</v>
      </c>
      <c r="Z6022" s="26">
        <v>0</v>
      </c>
      <c r="AA6022" s="26">
        <v>93.983647399102466</v>
      </c>
      <c r="AB6022" s="26">
        <v>201.98110354628182</v>
      </c>
      <c r="AC6022" s="26">
        <v>0</v>
      </c>
      <c r="AD6022" s="26">
        <v>0</v>
      </c>
      <c r="AE6022" s="26">
        <v>1426.4927509039071</v>
      </c>
    </row>
    <row r="6023" spans="1:31" x14ac:dyDescent="0.3">
      <c r="A6023">
        <v>2776094</v>
      </c>
      <c r="B6023">
        <v>1</v>
      </c>
      <c r="C6023" t="s">
        <v>80</v>
      </c>
      <c r="D6023" t="s">
        <v>88</v>
      </c>
      <c r="E6023" t="s">
        <v>166</v>
      </c>
      <c r="F6023" t="s">
        <v>16627</v>
      </c>
      <c r="G6023" t="s">
        <v>425</v>
      </c>
      <c r="H6023" t="s">
        <v>135</v>
      </c>
      <c r="I6023" t="s">
        <v>136</v>
      </c>
      <c r="J6023" t="s">
        <v>137</v>
      </c>
      <c r="K6023" t="s">
        <v>138</v>
      </c>
      <c r="L6023" t="s">
        <v>16628</v>
      </c>
      <c r="M6023" t="s">
        <v>16629</v>
      </c>
      <c r="N6023" s="26">
        <v>1.0227777769999999</v>
      </c>
      <c r="O6023">
        <v>0</v>
      </c>
      <c r="P6023">
        <v>86</v>
      </c>
      <c r="Q6023">
        <v>0</v>
      </c>
      <c r="R6023">
        <v>0</v>
      </c>
      <c r="S6023">
        <v>0</v>
      </c>
      <c r="T6023">
        <v>3</v>
      </c>
      <c r="U6023">
        <v>0</v>
      </c>
      <c r="V6023">
        <v>0</v>
      </c>
      <c r="W6023" s="26">
        <v>0</v>
      </c>
      <c r="X6023" s="26">
        <v>19.151195295067964</v>
      </c>
      <c r="Y6023" s="26">
        <v>0</v>
      </c>
      <c r="Z6023" s="26">
        <v>0</v>
      </c>
      <c r="AA6023" s="26">
        <v>0</v>
      </c>
      <c r="AB6023" s="26">
        <v>0.93908554124915944</v>
      </c>
      <c r="AC6023" s="26">
        <v>0</v>
      </c>
      <c r="AD6023" s="26">
        <v>0</v>
      </c>
      <c r="AE6023" s="26">
        <v>20.090280836317124</v>
      </c>
    </row>
    <row r="6024" spans="1:31" x14ac:dyDescent="0.3">
      <c r="A6024">
        <v>2775994</v>
      </c>
      <c r="B6024">
        <v>1</v>
      </c>
      <c r="C6024" t="s">
        <v>81</v>
      </c>
      <c r="D6024" t="s">
        <v>127</v>
      </c>
      <c r="E6024" t="s">
        <v>152</v>
      </c>
      <c r="F6024" t="s">
        <v>2561</v>
      </c>
      <c r="G6024" t="s">
        <v>159</v>
      </c>
      <c r="H6024" t="s">
        <v>149</v>
      </c>
      <c r="I6024" t="s">
        <v>136</v>
      </c>
      <c r="J6024" t="s">
        <v>137</v>
      </c>
      <c r="K6024" t="s">
        <v>138</v>
      </c>
      <c r="L6024" t="s">
        <v>16630</v>
      </c>
      <c r="M6024" t="s">
        <v>16631</v>
      </c>
      <c r="N6024" s="26">
        <v>3.2369444440000001</v>
      </c>
      <c r="O6024">
        <v>10</v>
      </c>
      <c r="P6024">
        <v>3</v>
      </c>
      <c r="Q6024">
        <v>289</v>
      </c>
      <c r="R6024">
        <v>46</v>
      </c>
      <c r="S6024">
        <v>17</v>
      </c>
      <c r="T6024">
        <v>2</v>
      </c>
      <c r="U6024">
        <v>0</v>
      </c>
      <c r="V6024">
        <v>0</v>
      </c>
      <c r="W6024" s="26">
        <v>12.446981717567308</v>
      </c>
      <c r="X6024" s="26">
        <v>0</v>
      </c>
      <c r="Y6024" s="26">
        <v>254.84584882016233</v>
      </c>
      <c r="Z6024" s="26">
        <v>26.51668198033077</v>
      </c>
      <c r="AA6024" s="26">
        <v>89.269380418116143</v>
      </c>
      <c r="AB6024" s="26">
        <v>0</v>
      </c>
      <c r="AC6024" s="26">
        <v>0</v>
      </c>
      <c r="AD6024" s="26">
        <v>0</v>
      </c>
      <c r="AE6024" s="26">
        <v>383.07889293617654</v>
      </c>
    </row>
    <row r="6025" spans="1:31" x14ac:dyDescent="0.3">
      <c r="A6025">
        <v>2775971</v>
      </c>
      <c r="B6025">
        <v>1</v>
      </c>
      <c r="C6025" t="s">
        <v>81</v>
      </c>
      <c r="D6025" t="s">
        <v>112</v>
      </c>
      <c r="E6025" t="s">
        <v>157</v>
      </c>
      <c r="F6025" t="s">
        <v>16632</v>
      </c>
      <c r="G6025" t="s">
        <v>159</v>
      </c>
      <c r="H6025" t="s">
        <v>149</v>
      </c>
      <c r="I6025" t="s">
        <v>136</v>
      </c>
      <c r="J6025" t="s">
        <v>137</v>
      </c>
      <c r="K6025" t="s">
        <v>138</v>
      </c>
      <c r="L6025" t="s">
        <v>16633</v>
      </c>
      <c r="M6025" t="s">
        <v>16634</v>
      </c>
      <c r="N6025" s="26">
        <v>1.2725</v>
      </c>
      <c r="O6025">
        <v>1</v>
      </c>
      <c r="P6025">
        <v>17</v>
      </c>
      <c r="Q6025">
        <v>108</v>
      </c>
      <c r="R6025">
        <v>0</v>
      </c>
      <c r="S6025">
        <v>2</v>
      </c>
      <c r="T6025">
        <v>0</v>
      </c>
      <c r="U6025">
        <v>0</v>
      </c>
      <c r="V6025">
        <v>0</v>
      </c>
      <c r="W6025" s="26">
        <v>0.19330459790552068</v>
      </c>
      <c r="X6025" s="26">
        <v>5.02270137231314</v>
      </c>
      <c r="Y6025" s="26">
        <v>3.0948655814475532</v>
      </c>
      <c r="Z6025" s="26">
        <v>0</v>
      </c>
      <c r="AA6025" s="26">
        <v>0</v>
      </c>
      <c r="AB6025" s="26">
        <v>0</v>
      </c>
      <c r="AC6025" s="26">
        <v>0</v>
      </c>
      <c r="AD6025" s="26">
        <v>0</v>
      </c>
      <c r="AE6025" s="26">
        <v>8.3108715516662137</v>
      </c>
    </row>
    <row r="6026" spans="1:31" x14ac:dyDescent="0.3">
      <c r="A6026">
        <v>2775802</v>
      </c>
      <c r="B6026">
        <v>1</v>
      </c>
      <c r="C6026" t="s">
        <v>81</v>
      </c>
      <c r="D6026" t="s">
        <v>127</v>
      </c>
      <c r="E6026" t="s">
        <v>146</v>
      </c>
      <c r="F6026" t="s">
        <v>2379</v>
      </c>
      <c r="G6026" t="s">
        <v>159</v>
      </c>
      <c r="H6026" t="s">
        <v>149</v>
      </c>
      <c r="I6026" t="s">
        <v>136</v>
      </c>
      <c r="J6026" t="s">
        <v>137</v>
      </c>
      <c r="K6026" t="s">
        <v>138</v>
      </c>
      <c r="L6026" t="s">
        <v>16635</v>
      </c>
      <c r="M6026" t="s">
        <v>16636</v>
      </c>
      <c r="N6026" s="26">
        <v>1.43</v>
      </c>
      <c r="O6026">
        <v>1</v>
      </c>
      <c r="P6026">
        <v>501</v>
      </c>
      <c r="Q6026">
        <v>107</v>
      </c>
      <c r="R6026">
        <v>142</v>
      </c>
      <c r="S6026">
        <v>8</v>
      </c>
      <c r="T6026">
        <v>72</v>
      </c>
      <c r="U6026">
        <v>0</v>
      </c>
      <c r="V6026">
        <v>0</v>
      </c>
      <c r="W6026" s="26">
        <v>1.6586770543247766</v>
      </c>
      <c r="X6026" s="26">
        <v>134.61523318339766</v>
      </c>
      <c r="Y6026" s="26">
        <v>154.45338788679544</v>
      </c>
      <c r="Z6026" s="26">
        <v>12.562802029671257</v>
      </c>
      <c r="AA6026" s="26">
        <v>46.744149634840426</v>
      </c>
      <c r="AB6026" s="26">
        <v>29.504366238847659</v>
      </c>
      <c r="AC6026" s="26">
        <v>0</v>
      </c>
      <c r="AD6026" s="26">
        <v>0</v>
      </c>
      <c r="AE6026" s="26">
        <v>379.53861602787725</v>
      </c>
    </row>
    <row r="6027" spans="1:31" x14ac:dyDescent="0.3">
      <c r="A6027">
        <v>2775885</v>
      </c>
      <c r="B6027">
        <v>1</v>
      </c>
      <c r="C6027" t="s">
        <v>80</v>
      </c>
      <c r="D6027" t="s">
        <v>105</v>
      </c>
      <c r="E6027" t="s">
        <v>170</v>
      </c>
      <c r="F6027" t="s">
        <v>16637</v>
      </c>
      <c r="G6027" t="s">
        <v>143</v>
      </c>
      <c r="H6027" t="s">
        <v>135</v>
      </c>
      <c r="I6027" t="s">
        <v>136</v>
      </c>
      <c r="J6027" t="s">
        <v>137</v>
      </c>
      <c r="K6027" t="s">
        <v>138</v>
      </c>
      <c r="L6027" t="s">
        <v>16638</v>
      </c>
      <c r="M6027" t="s">
        <v>16639</v>
      </c>
      <c r="N6027" s="26">
        <v>1.865277777</v>
      </c>
      <c r="O6027">
        <v>0</v>
      </c>
      <c r="P6027">
        <v>78</v>
      </c>
      <c r="Q6027">
        <v>0</v>
      </c>
      <c r="R6027">
        <v>0</v>
      </c>
      <c r="S6027">
        <v>0</v>
      </c>
      <c r="T6027">
        <v>3</v>
      </c>
      <c r="U6027">
        <v>0</v>
      </c>
      <c r="V6027">
        <v>0</v>
      </c>
      <c r="W6027" s="26">
        <v>0</v>
      </c>
      <c r="X6027" s="26">
        <v>32.7806911888119</v>
      </c>
      <c r="Y6027" s="26">
        <v>0</v>
      </c>
      <c r="Z6027" s="26">
        <v>0</v>
      </c>
      <c r="AA6027" s="26">
        <v>0</v>
      </c>
      <c r="AB6027" s="26">
        <v>1.0011598205542811</v>
      </c>
      <c r="AC6027" s="26">
        <v>0</v>
      </c>
      <c r="AD6027" s="26">
        <v>0</v>
      </c>
      <c r="AE6027" s="26">
        <v>33.781851009366179</v>
      </c>
    </row>
    <row r="6028" spans="1:31" x14ac:dyDescent="0.3">
      <c r="A6028">
        <v>2775739</v>
      </c>
      <c r="B6028">
        <v>1</v>
      </c>
      <c r="C6028" t="s">
        <v>80</v>
      </c>
      <c r="D6028" t="s">
        <v>103</v>
      </c>
      <c r="E6028" t="s">
        <v>152</v>
      </c>
      <c r="F6028" t="s">
        <v>16640</v>
      </c>
      <c r="G6028" t="s">
        <v>628</v>
      </c>
      <c r="H6028" t="s">
        <v>149</v>
      </c>
      <c r="I6028" t="s">
        <v>136</v>
      </c>
      <c r="J6028" t="s">
        <v>137</v>
      </c>
      <c r="K6028" t="s">
        <v>187</v>
      </c>
      <c r="L6028" t="s">
        <v>16641</v>
      </c>
      <c r="M6028" t="s">
        <v>16642</v>
      </c>
      <c r="N6028" s="26">
        <v>4.8513888879999998</v>
      </c>
      <c r="O6028">
        <v>0</v>
      </c>
      <c r="P6028">
        <v>2</v>
      </c>
      <c r="Q6028">
        <v>7</v>
      </c>
      <c r="R6028">
        <v>11</v>
      </c>
      <c r="S6028">
        <v>18</v>
      </c>
      <c r="T6028">
        <v>19</v>
      </c>
      <c r="U6028">
        <v>30</v>
      </c>
      <c r="V6028">
        <v>6</v>
      </c>
      <c r="W6028" s="26">
        <v>0</v>
      </c>
      <c r="X6028" s="26">
        <v>0</v>
      </c>
      <c r="Y6028" s="26">
        <v>56.53666397755994</v>
      </c>
      <c r="Z6028" s="26">
        <v>36.511290466352605</v>
      </c>
      <c r="AA6028" s="26">
        <v>1195.1216720202326</v>
      </c>
      <c r="AB6028" s="26">
        <v>111.02348653890347</v>
      </c>
      <c r="AC6028" s="26">
        <v>6707.3511657759136</v>
      </c>
      <c r="AD6028" s="26">
        <v>318.54044663354097</v>
      </c>
      <c r="AE6028" s="26">
        <v>8425.0847254125019</v>
      </c>
    </row>
    <row r="6029" spans="1:31" x14ac:dyDescent="0.3">
      <c r="A6029">
        <v>2775676</v>
      </c>
      <c r="B6029">
        <v>1</v>
      </c>
      <c r="C6029" t="s">
        <v>80</v>
      </c>
      <c r="D6029" t="s">
        <v>105</v>
      </c>
      <c r="E6029" t="s">
        <v>132</v>
      </c>
      <c r="F6029" t="s">
        <v>16643</v>
      </c>
      <c r="G6029" t="s">
        <v>134</v>
      </c>
      <c r="H6029" t="s">
        <v>135</v>
      </c>
      <c r="I6029" t="s">
        <v>136</v>
      </c>
      <c r="J6029" t="s">
        <v>137</v>
      </c>
      <c r="K6029" t="s">
        <v>138</v>
      </c>
      <c r="L6029" t="s">
        <v>16644</v>
      </c>
      <c r="M6029" t="s">
        <v>16645</v>
      </c>
      <c r="N6029" s="26">
        <v>1.297222222</v>
      </c>
      <c r="O6029">
        <v>0</v>
      </c>
      <c r="P6029">
        <v>10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 s="26">
        <v>0</v>
      </c>
      <c r="X6029" s="26">
        <v>3.2596037390322312</v>
      </c>
      <c r="Y6029" s="26">
        <v>0</v>
      </c>
      <c r="Z6029" s="26">
        <v>0</v>
      </c>
      <c r="AA6029" s="26">
        <v>0</v>
      </c>
      <c r="AB6029" s="26">
        <v>0</v>
      </c>
      <c r="AC6029" s="26">
        <v>0</v>
      </c>
      <c r="AD6029" s="26">
        <v>0</v>
      </c>
      <c r="AE6029" s="26">
        <v>3.2596037390322312</v>
      </c>
    </row>
    <row r="6030" spans="1:31" x14ac:dyDescent="0.3">
      <c r="A6030">
        <v>2775699</v>
      </c>
      <c r="B6030">
        <v>1</v>
      </c>
      <c r="C6030" t="s">
        <v>80</v>
      </c>
      <c r="D6030" t="s">
        <v>107</v>
      </c>
      <c r="E6030" t="s">
        <v>157</v>
      </c>
      <c r="F6030" t="s">
        <v>16646</v>
      </c>
      <c r="G6030" t="s">
        <v>159</v>
      </c>
      <c r="H6030" t="s">
        <v>149</v>
      </c>
      <c r="I6030" t="s">
        <v>136</v>
      </c>
      <c r="J6030" t="s">
        <v>137</v>
      </c>
      <c r="K6030" t="s">
        <v>138</v>
      </c>
      <c r="L6030" t="s">
        <v>16647</v>
      </c>
      <c r="M6030" t="s">
        <v>16648</v>
      </c>
      <c r="N6030" s="26">
        <v>0.59027777699999995</v>
      </c>
      <c r="O6030">
        <v>9</v>
      </c>
      <c r="P6030">
        <v>9845</v>
      </c>
      <c r="Q6030">
        <v>22</v>
      </c>
      <c r="R6030">
        <v>96</v>
      </c>
      <c r="S6030">
        <v>28</v>
      </c>
      <c r="T6030">
        <v>613</v>
      </c>
      <c r="U6030">
        <v>0</v>
      </c>
      <c r="V6030">
        <v>12</v>
      </c>
      <c r="W6030" s="26">
        <v>33.674547545579252</v>
      </c>
      <c r="X6030" s="26">
        <v>414.57782674271436</v>
      </c>
      <c r="Y6030" s="26">
        <v>5.247779568768939</v>
      </c>
      <c r="Z6030" s="26">
        <v>15.009044489366921</v>
      </c>
      <c r="AA6030" s="26">
        <v>104.63511688653237</v>
      </c>
      <c r="AB6030" s="26">
        <v>199.72779419070815</v>
      </c>
      <c r="AC6030" s="26">
        <v>0</v>
      </c>
      <c r="AD6030" s="26">
        <v>2.4625733092268196</v>
      </c>
      <c r="AE6030" s="26">
        <v>775.33468273289691</v>
      </c>
    </row>
    <row r="6031" spans="1:31" x14ac:dyDescent="0.3">
      <c r="A6031">
        <v>2775891</v>
      </c>
      <c r="B6031">
        <v>1</v>
      </c>
      <c r="C6031" t="s">
        <v>80</v>
      </c>
      <c r="D6031" t="s">
        <v>96</v>
      </c>
      <c r="E6031" t="s">
        <v>152</v>
      </c>
      <c r="F6031" t="s">
        <v>16649</v>
      </c>
      <c r="G6031" t="s">
        <v>159</v>
      </c>
      <c r="H6031" t="s">
        <v>149</v>
      </c>
      <c r="I6031" t="s">
        <v>136</v>
      </c>
      <c r="J6031" t="s">
        <v>137</v>
      </c>
      <c r="K6031" t="s">
        <v>138</v>
      </c>
      <c r="L6031" t="s">
        <v>16650</v>
      </c>
      <c r="M6031" t="s">
        <v>16651</v>
      </c>
      <c r="N6031" s="26">
        <v>0.75611111099999995</v>
      </c>
      <c r="O6031">
        <v>2</v>
      </c>
      <c r="P6031">
        <v>1237</v>
      </c>
      <c r="Q6031">
        <v>5</v>
      </c>
      <c r="R6031">
        <v>7</v>
      </c>
      <c r="S6031">
        <v>8</v>
      </c>
      <c r="T6031">
        <v>175</v>
      </c>
      <c r="U6031">
        <v>0</v>
      </c>
      <c r="V6031">
        <v>0</v>
      </c>
      <c r="W6031" s="26">
        <v>2.8227999601634286</v>
      </c>
      <c r="X6031" s="26">
        <v>274.40172290330042</v>
      </c>
      <c r="Y6031" s="26">
        <v>1.763967983989148</v>
      </c>
      <c r="Z6031" s="26">
        <v>1.3833834271950969</v>
      </c>
      <c r="AA6031" s="26">
        <v>45.514718167438708</v>
      </c>
      <c r="AB6031" s="26">
        <v>112.23931979930155</v>
      </c>
      <c r="AC6031" s="26">
        <v>0</v>
      </c>
      <c r="AD6031" s="26">
        <v>0</v>
      </c>
      <c r="AE6031" s="26">
        <v>438.12591224138839</v>
      </c>
    </row>
    <row r="6032" spans="1:31" x14ac:dyDescent="0.3">
      <c r="A6032">
        <v>2775868</v>
      </c>
      <c r="B6032">
        <v>1</v>
      </c>
      <c r="C6032" t="s">
        <v>80</v>
      </c>
      <c r="D6032" t="s">
        <v>103</v>
      </c>
      <c r="E6032" t="s">
        <v>152</v>
      </c>
      <c r="F6032" t="s">
        <v>16652</v>
      </c>
      <c r="G6032" t="s">
        <v>159</v>
      </c>
      <c r="H6032" t="s">
        <v>149</v>
      </c>
      <c r="I6032" t="s">
        <v>136</v>
      </c>
      <c r="J6032" t="s">
        <v>137</v>
      </c>
      <c r="K6032" t="s">
        <v>138</v>
      </c>
      <c r="L6032" t="s">
        <v>16653</v>
      </c>
      <c r="M6032" t="s">
        <v>16654</v>
      </c>
      <c r="N6032" s="26">
        <v>1.845</v>
      </c>
      <c r="O6032">
        <v>0</v>
      </c>
      <c r="P6032">
        <v>0</v>
      </c>
      <c r="Q6032">
        <v>0</v>
      </c>
      <c r="R6032">
        <v>0</v>
      </c>
      <c r="S6032">
        <v>1</v>
      </c>
      <c r="T6032">
        <v>2</v>
      </c>
      <c r="U6032">
        <v>2</v>
      </c>
      <c r="V6032">
        <v>1</v>
      </c>
      <c r="W6032" s="26">
        <v>0</v>
      </c>
      <c r="X6032" s="26">
        <v>0</v>
      </c>
      <c r="Y6032" s="26">
        <v>0</v>
      </c>
      <c r="Z6032" s="26">
        <v>0</v>
      </c>
      <c r="AA6032" s="26">
        <v>139.01688470043263</v>
      </c>
      <c r="AB6032" s="26">
        <v>0</v>
      </c>
      <c r="AC6032" s="26">
        <v>835.92322906675565</v>
      </c>
      <c r="AD6032" s="26">
        <v>57.607324868844188</v>
      </c>
      <c r="AE6032" s="26">
        <v>1032.5474386360324</v>
      </c>
    </row>
    <row r="6033" spans="1:31" x14ac:dyDescent="0.3">
      <c r="A6033">
        <v>2807787</v>
      </c>
      <c r="B6033">
        <v>1</v>
      </c>
      <c r="C6033" t="s">
        <v>80</v>
      </c>
      <c r="D6033" t="s">
        <v>104</v>
      </c>
      <c r="E6033" t="s">
        <v>157</v>
      </c>
      <c r="F6033" t="s">
        <v>16655</v>
      </c>
      <c r="G6033" t="s">
        <v>159</v>
      </c>
      <c r="H6033" t="s">
        <v>149</v>
      </c>
      <c r="I6033" t="s">
        <v>136</v>
      </c>
      <c r="J6033" t="s">
        <v>137</v>
      </c>
      <c r="K6033" t="s">
        <v>138</v>
      </c>
      <c r="L6033" t="s">
        <v>16656</v>
      </c>
      <c r="M6033" t="s">
        <v>16657</v>
      </c>
      <c r="N6033" s="26">
        <v>0.116666666</v>
      </c>
      <c r="O6033">
        <v>47</v>
      </c>
      <c r="P6033">
        <v>1381</v>
      </c>
      <c r="Q6033">
        <v>293</v>
      </c>
      <c r="R6033">
        <v>483</v>
      </c>
      <c r="S6033">
        <v>124</v>
      </c>
      <c r="T6033">
        <v>369</v>
      </c>
      <c r="U6033">
        <v>19</v>
      </c>
      <c r="V6033">
        <v>0</v>
      </c>
      <c r="W6033" s="26">
        <v>2.1714628538179501</v>
      </c>
      <c r="X6033" s="26">
        <v>32.64095116094947</v>
      </c>
      <c r="Y6033" s="26">
        <v>41.902732216471534</v>
      </c>
      <c r="Z6033" s="26">
        <v>4.0412283610692583</v>
      </c>
      <c r="AA6033" s="26">
        <v>76.967030130122836</v>
      </c>
      <c r="AB6033" s="26">
        <v>15.548527025725518</v>
      </c>
      <c r="AC6033" s="26">
        <v>60.093877890211189</v>
      </c>
      <c r="AD6033" s="26">
        <v>0</v>
      </c>
      <c r="AE6033" s="26">
        <v>233.36580963836775</v>
      </c>
    </row>
    <row r="6034" spans="1:31" x14ac:dyDescent="0.3">
      <c r="A6034">
        <v>2775905</v>
      </c>
      <c r="B6034">
        <v>1</v>
      </c>
      <c r="C6034" t="s">
        <v>81</v>
      </c>
      <c r="D6034" t="s">
        <v>128</v>
      </c>
      <c r="E6034" t="s">
        <v>141</v>
      </c>
      <c r="F6034" t="s">
        <v>15797</v>
      </c>
      <c r="G6034" t="s">
        <v>143</v>
      </c>
      <c r="H6034" t="s">
        <v>135</v>
      </c>
      <c r="I6034" t="s">
        <v>136</v>
      </c>
      <c r="J6034" t="s">
        <v>137</v>
      </c>
      <c r="K6034" t="s">
        <v>138</v>
      </c>
      <c r="L6034" t="s">
        <v>16658</v>
      </c>
      <c r="M6034" t="s">
        <v>16659</v>
      </c>
      <c r="N6034" s="26">
        <v>0.28499999999999998</v>
      </c>
      <c r="O6034">
        <v>0</v>
      </c>
      <c r="P6034">
        <v>1370</v>
      </c>
      <c r="Q6034">
        <v>0</v>
      </c>
      <c r="R6034">
        <v>0</v>
      </c>
      <c r="S6034">
        <v>0</v>
      </c>
      <c r="T6034">
        <v>75</v>
      </c>
      <c r="U6034">
        <v>0</v>
      </c>
      <c r="V6034">
        <v>1</v>
      </c>
      <c r="W6034" s="26">
        <v>0</v>
      </c>
      <c r="X6034" s="26">
        <v>72.821272999425091</v>
      </c>
      <c r="Y6034" s="26">
        <v>0</v>
      </c>
      <c r="Z6034" s="26">
        <v>0</v>
      </c>
      <c r="AA6034" s="26">
        <v>0</v>
      </c>
      <c r="AB6034" s="26">
        <v>17.376392978150601</v>
      </c>
      <c r="AC6034" s="26">
        <v>0</v>
      </c>
      <c r="AD6034" s="26">
        <v>1.4066827463927893</v>
      </c>
      <c r="AE6034" s="26">
        <v>91.604348723968485</v>
      </c>
    </row>
    <row r="6035" spans="1:31" x14ac:dyDescent="0.3">
      <c r="A6035">
        <v>2775759</v>
      </c>
      <c r="B6035">
        <v>1</v>
      </c>
      <c r="C6035" t="s">
        <v>80</v>
      </c>
      <c r="D6035" t="s">
        <v>93</v>
      </c>
      <c r="E6035" t="s">
        <v>157</v>
      </c>
      <c r="F6035" t="s">
        <v>16660</v>
      </c>
      <c r="G6035" t="s">
        <v>186</v>
      </c>
      <c r="H6035" t="s">
        <v>149</v>
      </c>
      <c r="I6035" t="s">
        <v>136</v>
      </c>
      <c r="J6035" t="s">
        <v>137</v>
      </c>
      <c r="K6035" t="s">
        <v>187</v>
      </c>
      <c r="L6035" t="s">
        <v>16661</v>
      </c>
      <c r="M6035" t="s">
        <v>16662</v>
      </c>
      <c r="N6035" s="26">
        <v>5.5091666659999996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1</v>
      </c>
      <c r="V6035">
        <v>0</v>
      </c>
      <c r="W6035" s="26">
        <v>0</v>
      </c>
      <c r="X6035" s="26">
        <v>0</v>
      </c>
      <c r="Y6035" s="26">
        <v>0</v>
      </c>
      <c r="Z6035" s="26">
        <v>0</v>
      </c>
      <c r="AA6035" s="26">
        <v>0</v>
      </c>
      <c r="AB6035" s="26">
        <v>0</v>
      </c>
      <c r="AC6035" s="26">
        <v>552.16372878986408</v>
      </c>
      <c r="AD6035" s="26">
        <v>0</v>
      </c>
      <c r="AE6035" s="26">
        <v>552.16372878986408</v>
      </c>
    </row>
    <row r="6036" spans="1:31" x14ac:dyDescent="0.3">
      <c r="A6036">
        <v>2775782</v>
      </c>
      <c r="B6036">
        <v>1</v>
      </c>
      <c r="C6036" t="s">
        <v>80</v>
      </c>
      <c r="D6036" t="s">
        <v>107</v>
      </c>
      <c r="E6036" t="s">
        <v>132</v>
      </c>
      <c r="F6036" t="s">
        <v>16663</v>
      </c>
      <c r="G6036" t="s">
        <v>134</v>
      </c>
      <c r="H6036" t="s">
        <v>135</v>
      </c>
      <c r="I6036" t="s">
        <v>136</v>
      </c>
      <c r="J6036" t="s">
        <v>137</v>
      </c>
      <c r="K6036" t="s">
        <v>138</v>
      </c>
      <c r="L6036" t="s">
        <v>16664</v>
      </c>
      <c r="M6036" t="s">
        <v>16665</v>
      </c>
      <c r="N6036" s="26">
        <v>2.7686111109999998</v>
      </c>
      <c r="O6036">
        <v>0</v>
      </c>
      <c r="P6036">
        <v>1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 s="26">
        <v>0</v>
      </c>
      <c r="X6036" s="26">
        <v>1.1809874384594565</v>
      </c>
      <c r="Y6036" s="26">
        <v>0</v>
      </c>
      <c r="Z6036" s="26">
        <v>0</v>
      </c>
      <c r="AA6036" s="26">
        <v>0</v>
      </c>
      <c r="AB6036" s="26">
        <v>0</v>
      </c>
      <c r="AC6036" s="26">
        <v>0</v>
      </c>
      <c r="AD6036" s="26">
        <v>0</v>
      </c>
      <c r="AE6036" s="26">
        <v>1.1809874384594565</v>
      </c>
    </row>
    <row r="6037" spans="1:31" x14ac:dyDescent="0.3">
      <c r="A6037">
        <v>2775928</v>
      </c>
      <c r="B6037">
        <v>1</v>
      </c>
      <c r="C6037" t="s">
        <v>80</v>
      </c>
      <c r="D6037" t="s">
        <v>85</v>
      </c>
      <c r="E6037" t="s">
        <v>170</v>
      </c>
      <c r="F6037" t="s">
        <v>16666</v>
      </c>
      <c r="G6037" t="s">
        <v>172</v>
      </c>
      <c r="H6037" t="s">
        <v>135</v>
      </c>
      <c r="I6037" t="s">
        <v>136</v>
      </c>
      <c r="J6037" t="s">
        <v>137</v>
      </c>
      <c r="K6037" t="s">
        <v>138</v>
      </c>
      <c r="L6037" t="s">
        <v>16667</v>
      </c>
      <c r="M6037" t="s">
        <v>16321</v>
      </c>
      <c r="N6037" s="26">
        <v>2.2436111109999999</v>
      </c>
      <c r="O6037">
        <v>0</v>
      </c>
      <c r="P6037">
        <v>76</v>
      </c>
      <c r="Q6037">
        <v>0</v>
      </c>
      <c r="R6037">
        <v>0</v>
      </c>
      <c r="S6037">
        <v>0</v>
      </c>
      <c r="T6037">
        <v>10</v>
      </c>
      <c r="U6037">
        <v>0</v>
      </c>
      <c r="V6037">
        <v>0</v>
      </c>
      <c r="W6037" s="26">
        <v>0</v>
      </c>
      <c r="X6037" s="26">
        <v>64.501262401730287</v>
      </c>
      <c r="Y6037" s="26">
        <v>0</v>
      </c>
      <c r="Z6037" s="26">
        <v>0</v>
      </c>
      <c r="AA6037" s="26">
        <v>0</v>
      </c>
      <c r="AB6037" s="26">
        <v>5.6829833585710414</v>
      </c>
      <c r="AC6037" s="26">
        <v>0</v>
      </c>
      <c r="AD6037" s="26">
        <v>0</v>
      </c>
      <c r="AE6037" s="26">
        <v>70.184245760301323</v>
      </c>
    </row>
    <row r="6038" spans="1:31" x14ac:dyDescent="0.3">
      <c r="A6038">
        <v>2775636</v>
      </c>
      <c r="B6038">
        <v>1</v>
      </c>
      <c r="C6038" t="s">
        <v>80</v>
      </c>
      <c r="D6038" t="s">
        <v>85</v>
      </c>
      <c r="E6038" t="s">
        <v>132</v>
      </c>
      <c r="F6038" t="s">
        <v>13322</v>
      </c>
      <c r="G6038" t="s">
        <v>307</v>
      </c>
      <c r="H6038" t="s">
        <v>135</v>
      </c>
      <c r="I6038" t="s">
        <v>136</v>
      </c>
      <c r="J6038" t="s">
        <v>137</v>
      </c>
      <c r="K6038" t="s">
        <v>138</v>
      </c>
      <c r="L6038" t="s">
        <v>16668</v>
      </c>
      <c r="M6038" t="s">
        <v>16669</v>
      </c>
      <c r="N6038" s="26">
        <v>3.4788888880000002</v>
      </c>
      <c r="O6038">
        <v>0</v>
      </c>
      <c r="P6038">
        <v>10</v>
      </c>
      <c r="Q6038">
        <v>0</v>
      </c>
      <c r="R6038">
        <v>0</v>
      </c>
      <c r="S6038">
        <v>0</v>
      </c>
      <c r="T6038">
        <v>1</v>
      </c>
      <c r="U6038">
        <v>0</v>
      </c>
      <c r="V6038">
        <v>0</v>
      </c>
      <c r="W6038" s="26">
        <v>0</v>
      </c>
      <c r="X6038" s="26">
        <v>5.6909272263030193</v>
      </c>
      <c r="Y6038" s="26">
        <v>0</v>
      </c>
      <c r="Z6038" s="26">
        <v>0</v>
      </c>
      <c r="AA6038" s="26">
        <v>0</v>
      </c>
      <c r="AB6038" s="26">
        <v>0.43676503409950107</v>
      </c>
      <c r="AC6038" s="26">
        <v>0</v>
      </c>
      <c r="AD6038" s="26">
        <v>0</v>
      </c>
      <c r="AE6038" s="26">
        <v>6.1276922604025206</v>
      </c>
    </row>
    <row r="6039" spans="1:31" x14ac:dyDescent="0.3">
      <c r="A6039">
        <v>2775865</v>
      </c>
      <c r="B6039">
        <v>1</v>
      </c>
      <c r="C6039" t="s">
        <v>80</v>
      </c>
      <c r="D6039" t="s">
        <v>103</v>
      </c>
      <c r="E6039" t="s">
        <v>170</v>
      </c>
      <c r="F6039" t="s">
        <v>16670</v>
      </c>
      <c r="G6039" t="s">
        <v>425</v>
      </c>
      <c r="H6039" t="s">
        <v>135</v>
      </c>
      <c r="I6039" t="s">
        <v>136</v>
      </c>
      <c r="J6039" t="s">
        <v>137</v>
      </c>
      <c r="K6039" t="s">
        <v>138</v>
      </c>
      <c r="L6039" t="s">
        <v>16671</v>
      </c>
      <c r="M6039" t="s">
        <v>16672</v>
      </c>
      <c r="N6039" s="26">
        <v>1.7866666659999999</v>
      </c>
      <c r="O6039">
        <v>0</v>
      </c>
      <c r="P6039">
        <v>194</v>
      </c>
      <c r="Q6039">
        <v>0</v>
      </c>
      <c r="R6039">
        <v>0</v>
      </c>
      <c r="S6039">
        <v>0</v>
      </c>
      <c r="T6039">
        <v>38</v>
      </c>
      <c r="U6039">
        <v>0</v>
      </c>
      <c r="V6039">
        <v>0</v>
      </c>
      <c r="W6039" s="26">
        <v>0</v>
      </c>
      <c r="X6039" s="26">
        <v>75.328354415714017</v>
      </c>
      <c r="Y6039" s="26">
        <v>0</v>
      </c>
      <c r="Z6039" s="26">
        <v>0</v>
      </c>
      <c r="AA6039" s="26">
        <v>0</v>
      </c>
      <c r="AB6039" s="26">
        <v>41.507794453751302</v>
      </c>
      <c r="AC6039" s="26">
        <v>0</v>
      </c>
      <c r="AD6039" s="26">
        <v>0</v>
      </c>
      <c r="AE6039" s="26">
        <v>116.83614886946532</v>
      </c>
    </row>
    <row r="6040" spans="1:31" x14ac:dyDescent="0.3">
      <c r="A6040">
        <v>2775822</v>
      </c>
      <c r="B6040">
        <v>1</v>
      </c>
      <c r="C6040" t="s">
        <v>80</v>
      </c>
      <c r="D6040" t="s">
        <v>82</v>
      </c>
      <c r="E6040" t="s">
        <v>132</v>
      </c>
      <c r="F6040" t="s">
        <v>15934</v>
      </c>
      <c r="G6040" t="s">
        <v>197</v>
      </c>
      <c r="H6040" t="s">
        <v>135</v>
      </c>
      <c r="I6040" t="s">
        <v>136</v>
      </c>
      <c r="J6040" t="s">
        <v>137</v>
      </c>
      <c r="K6040" t="s">
        <v>138</v>
      </c>
      <c r="L6040" t="s">
        <v>16673</v>
      </c>
      <c r="M6040" t="s">
        <v>16674</v>
      </c>
      <c r="N6040" s="26">
        <v>1.1883333330000001</v>
      </c>
      <c r="O6040">
        <v>0</v>
      </c>
      <c r="P6040">
        <v>1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 s="26">
        <v>0</v>
      </c>
      <c r="X6040" s="26">
        <v>0.3516360549033235</v>
      </c>
      <c r="Y6040" s="26">
        <v>0</v>
      </c>
      <c r="Z6040" s="26">
        <v>0</v>
      </c>
      <c r="AA6040" s="26">
        <v>0</v>
      </c>
      <c r="AB6040" s="26">
        <v>0</v>
      </c>
      <c r="AC6040" s="26">
        <v>0</v>
      </c>
      <c r="AD6040" s="26">
        <v>0</v>
      </c>
      <c r="AE6040" s="26">
        <v>0.3516360549033235</v>
      </c>
    </row>
    <row r="6041" spans="1:31" x14ac:dyDescent="0.3">
      <c r="A6041">
        <v>2775573</v>
      </c>
      <c r="B6041">
        <v>1</v>
      </c>
      <c r="C6041" t="s">
        <v>80</v>
      </c>
      <c r="D6041" t="s">
        <v>101</v>
      </c>
      <c r="E6041" t="s">
        <v>170</v>
      </c>
      <c r="F6041" t="s">
        <v>14951</v>
      </c>
      <c r="G6041" t="s">
        <v>143</v>
      </c>
      <c r="H6041" t="s">
        <v>135</v>
      </c>
      <c r="I6041" t="s">
        <v>136</v>
      </c>
      <c r="J6041" t="s">
        <v>137</v>
      </c>
      <c r="K6041" t="s">
        <v>138</v>
      </c>
      <c r="L6041" t="s">
        <v>16675</v>
      </c>
      <c r="M6041" t="s">
        <v>16676</v>
      </c>
      <c r="N6041" s="26">
        <v>0.82527777700000005</v>
      </c>
      <c r="O6041">
        <v>0</v>
      </c>
      <c r="P6041">
        <v>8</v>
      </c>
      <c r="Q6041">
        <v>0</v>
      </c>
      <c r="R6041">
        <v>1</v>
      </c>
      <c r="S6041">
        <v>0</v>
      </c>
      <c r="T6041">
        <v>0</v>
      </c>
      <c r="U6041">
        <v>0</v>
      </c>
      <c r="V6041">
        <v>0</v>
      </c>
      <c r="W6041" s="26">
        <v>0</v>
      </c>
      <c r="X6041" s="26">
        <v>1.1167319361481987</v>
      </c>
      <c r="Y6041" s="26">
        <v>0</v>
      </c>
      <c r="Z6041" s="26">
        <v>0.11960742904765251</v>
      </c>
      <c r="AA6041" s="26">
        <v>0</v>
      </c>
      <c r="AB6041" s="26">
        <v>0</v>
      </c>
      <c r="AC6041" s="26">
        <v>0</v>
      </c>
      <c r="AD6041" s="26">
        <v>0</v>
      </c>
      <c r="AE6041" s="26">
        <v>1.2363393651958512</v>
      </c>
    </row>
    <row r="6042" spans="1:31" x14ac:dyDescent="0.3">
      <c r="A6042">
        <v>2775616</v>
      </c>
      <c r="B6042">
        <v>1</v>
      </c>
      <c r="C6042" t="s">
        <v>80</v>
      </c>
      <c r="D6042" t="s">
        <v>83</v>
      </c>
      <c r="E6042" t="s">
        <v>175</v>
      </c>
      <c r="F6042" t="s">
        <v>16677</v>
      </c>
      <c r="G6042" t="s">
        <v>326</v>
      </c>
      <c r="H6042" t="s">
        <v>365</v>
      </c>
      <c r="I6042" t="s">
        <v>136</v>
      </c>
      <c r="J6042" t="s">
        <v>137</v>
      </c>
      <c r="K6042" t="s">
        <v>187</v>
      </c>
      <c r="L6042" t="s">
        <v>16678</v>
      </c>
      <c r="M6042" t="s">
        <v>16679</v>
      </c>
      <c r="N6042" s="26">
        <v>0.30444444399999998</v>
      </c>
      <c r="O6042">
        <v>0</v>
      </c>
      <c r="P6042">
        <v>10797</v>
      </c>
      <c r="Q6042">
        <v>0</v>
      </c>
      <c r="R6042">
        <v>1</v>
      </c>
      <c r="S6042">
        <v>19</v>
      </c>
      <c r="T6042">
        <v>2918</v>
      </c>
      <c r="U6042">
        <v>11</v>
      </c>
      <c r="V6042">
        <v>18</v>
      </c>
      <c r="W6042" s="26">
        <v>0</v>
      </c>
      <c r="X6042" s="26">
        <v>741.97369564895655</v>
      </c>
      <c r="Y6042" s="26">
        <v>0</v>
      </c>
      <c r="Z6042" s="26">
        <v>5.2195879746250673E-2</v>
      </c>
      <c r="AA6042" s="26">
        <v>66.185629017871378</v>
      </c>
      <c r="AB6042" s="26">
        <v>525.24343271979501</v>
      </c>
      <c r="AC6042" s="26">
        <v>369.10398771307615</v>
      </c>
      <c r="AD6042" s="26">
        <v>19.88462953001061</v>
      </c>
      <c r="AE6042" s="26">
        <v>1722.4435705094559</v>
      </c>
    </row>
    <row r="6043" spans="1:31" x14ac:dyDescent="0.3">
      <c r="A6043">
        <v>2776157</v>
      </c>
      <c r="B6043">
        <v>1</v>
      </c>
      <c r="C6043" t="s">
        <v>81</v>
      </c>
      <c r="D6043" t="s">
        <v>123</v>
      </c>
      <c r="E6043" t="s">
        <v>132</v>
      </c>
      <c r="F6043" t="s">
        <v>16680</v>
      </c>
      <c r="G6043" t="s">
        <v>307</v>
      </c>
      <c r="H6043" t="s">
        <v>135</v>
      </c>
      <c r="I6043" t="s">
        <v>136</v>
      </c>
      <c r="J6043" t="s">
        <v>137</v>
      </c>
      <c r="K6043" t="s">
        <v>138</v>
      </c>
      <c r="L6043" t="s">
        <v>16681</v>
      </c>
      <c r="M6043" t="s">
        <v>16682</v>
      </c>
      <c r="N6043" s="26">
        <v>1.9608333330000001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1</v>
      </c>
      <c r="U6043">
        <v>0</v>
      </c>
      <c r="V6043">
        <v>0</v>
      </c>
      <c r="W6043" s="26">
        <v>0</v>
      </c>
      <c r="X6043" s="26">
        <v>0</v>
      </c>
      <c r="Y6043" s="26">
        <v>0</v>
      </c>
      <c r="Z6043" s="26">
        <v>0</v>
      </c>
      <c r="AA6043" s="26">
        <v>0</v>
      </c>
      <c r="AB6043" s="26">
        <v>0.44454982899791384</v>
      </c>
      <c r="AC6043" s="26">
        <v>0</v>
      </c>
      <c r="AD6043" s="26">
        <v>0</v>
      </c>
      <c r="AE6043" s="26">
        <v>0.44454982899791384</v>
      </c>
    </row>
    <row r="6044" spans="1:31" x14ac:dyDescent="0.3">
      <c r="A6044">
        <v>2775854</v>
      </c>
      <c r="B6044">
        <v>1</v>
      </c>
      <c r="C6044" t="s">
        <v>80</v>
      </c>
      <c r="D6044" t="s">
        <v>82</v>
      </c>
      <c r="E6044" t="s">
        <v>166</v>
      </c>
      <c r="F6044" t="s">
        <v>16683</v>
      </c>
      <c r="G6044" t="s">
        <v>425</v>
      </c>
      <c r="H6044" t="s">
        <v>135</v>
      </c>
      <c r="I6044" t="s">
        <v>136</v>
      </c>
      <c r="J6044" t="s">
        <v>137</v>
      </c>
      <c r="K6044" t="s">
        <v>138</v>
      </c>
      <c r="L6044" t="s">
        <v>16684</v>
      </c>
      <c r="M6044" t="s">
        <v>16685</v>
      </c>
      <c r="N6044" s="26">
        <v>0.98499999999999999</v>
      </c>
      <c r="O6044">
        <v>0</v>
      </c>
      <c r="P6044">
        <v>124</v>
      </c>
      <c r="Q6044">
        <v>0</v>
      </c>
      <c r="R6044">
        <v>0</v>
      </c>
      <c r="S6044">
        <v>0</v>
      </c>
      <c r="T6044">
        <v>15</v>
      </c>
      <c r="U6044">
        <v>0</v>
      </c>
      <c r="V6044">
        <v>0</v>
      </c>
      <c r="W6044" s="26">
        <v>0</v>
      </c>
      <c r="X6044" s="26">
        <v>35.232280168024666</v>
      </c>
      <c r="Y6044" s="26">
        <v>0</v>
      </c>
      <c r="Z6044" s="26">
        <v>0</v>
      </c>
      <c r="AA6044" s="26">
        <v>0</v>
      </c>
      <c r="AB6044" s="26">
        <v>12.505894223648808</v>
      </c>
      <c r="AC6044" s="26">
        <v>0</v>
      </c>
      <c r="AD6044" s="26">
        <v>0</v>
      </c>
      <c r="AE6044" s="26">
        <v>47.738174391673475</v>
      </c>
    </row>
    <row r="6045" spans="1:31" x14ac:dyDescent="0.3">
      <c r="A6045">
        <v>2776163</v>
      </c>
      <c r="B6045">
        <v>1</v>
      </c>
      <c r="C6045" t="s">
        <v>80</v>
      </c>
      <c r="D6045" t="s">
        <v>83</v>
      </c>
      <c r="E6045" t="s">
        <v>132</v>
      </c>
      <c r="F6045" t="s">
        <v>16686</v>
      </c>
      <c r="G6045" t="s">
        <v>134</v>
      </c>
      <c r="H6045" t="s">
        <v>135</v>
      </c>
      <c r="I6045" t="s">
        <v>136</v>
      </c>
      <c r="J6045" t="s">
        <v>137</v>
      </c>
      <c r="K6045" t="s">
        <v>138</v>
      </c>
      <c r="L6045" t="s">
        <v>16687</v>
      </c>
      <c r="M6045" t="s">
        <v>16688</v>
      </c>
      <c r="N6045" s="26">
        <v>2.1388888879999999</v>
      </c>
      <c r="O6045">
        <v>0</v>
      </c>
      <c r="P6045">
        <v>4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 s="26">
        <v>0</v>
      </c>
      <c r="X6045" s="26">
        <v>1.3619506502891205</v>
      </c>
      <c r="Y6045" s="26">
        <v>0</v>
      </c>
      <c r="Z6045" s="26">
        <v>0</v>
      </c>
      <c r="AA6045" s="26">
        <v>0</v>
      </c>
      <c r="AB6045" s="26">
        <v>0</v>
      </c>
      <c r="AC6045" s="26">
        <v>0</v>
      </c>
      <c r="AD6045" s="26">
        <v>0</v>
      </c>
      <c r="AE6045" s="26">
        <v>1.3619506502891205</v>
      </c>
    </row>
    <row r="6046" spans="1:31" x14ac:dyDescent="0.3">
      <c r="A6046">
        <v>2775831</v>
      </c>
      <c r="B6046">
        <v>1</v>
      </c>
      <c r="C6046" t="s">
        <v>80</v>
      </c>
      <c r="D6046" t="s">
        <v>82</v>
      </c>
      <c r="E6046" t="s">
        <v>170</v>
      </c>
      <c r="F6046" t="s">
        <v>16689</v>
      </c>
      <c r="G6046" t="s">
        <v>204</v>
      </c>
      <c r="H6046" t="s">
        <v>135</v>
      </c>
      <c r="I6046" t="s">
        <v>136</v>
      </c>
      <c r="J6046" t="s">
        <v>137</v>
      </c>
      <c r="K6046" t="s">
        <v>138</v>
      </c>
      <c r="L6046" t="s">
        <v>16690</v>
      </c>
      <c r="M6046" t="s">
        <v>16691</v>
      </c>
      <c r="N6046" s="26">
        <v>1.489166666</v>
      </c>
      <c r="O6046">
        <v>0</v>
      </c>
      <c r="P6046">
        <v>229</v>
      </c>
      <c r="Q6046">
        <v>0</v>
      </c>
      <c r="R6046">
        <v>0</v>
      </c>
      <c r="S6046">
        <v>0</v>
      </c>
      <c r="T6046">
        <v>6</v>
      </c>
      <c r="U6046">
        <v>0</v>
      </c>
      <c r="V6046">
        <v>0</v>
      </c>
      <c r="W6046" s="26">
        <v>0</v>
      </c>
      <c r="X6046" s="26">
        <v>111.31726836801435</v>
      </c>
      <c r="Y6046" s="26">
        <v>0</v>
      </c>
      <c r="Z6046" s="26">
        <v>0</v>
      </c>
      <c r="AA6046" s="26">
        <v>0</v>
      </c>
      <c r="AB6046" s="26">
        <v>5.6888498757971329</v>
      </c>
      <c r="AC6046" s="26">
        <v>0</v>
      </c>
      <c r="AD6046" s="26">
        <v>0</v>
      </c>
      <c r="AE6046" s="26">
        <v>117.00611824381149</v>
      </c>
    </row>
    <row r="6047" spans="1:31" x14ac:dyDescent="0.3">
      <c r="A6047">
        <v>2775894</v>
      </c>
      <c r="B6047">
        <v>1</v>
      </c>
      <c r="C6047" t="s">
        <v>80</v>
      </c>
      <c r="D6047" t="s">
        <v>101</v>
      </c>
      <c r="E6047" t="s">
        <v>170</v>
      </c>
      <c r="F6047" t="s">
        <v>16692</v>
      </c>
      <c r="G6047" t="s">
        <v>204</v>
      </c>
      <c r="H6047" t="s">
        <v>135</v>
      </c>
      <c r="I6047" t="s">
        <v>136</v>
      </c>
      <c r="J6047" t="s">
        <v>137</v>
      </c>
      <c r="K6047" t="s">
        <v>138</v>
      </c>
      <c r="L6047" t="s">
        <v>16693</v>
      </c>
      <c r="M6047" t="s">
        <v>16694</v>
      </c>
      <c r="N6047" s="26">
        <v>2.142222222</v>
      </c>
      <c r="O6047">
        <v>0</v>
      </c>
      <c r="P6047">
        <v>83</v>
      </c>
      <c r="Q6047">
        <v>0</v>
      </c>
      <c r="R6047">
        <v>0</v>
      </c>
      <c r="S6047">
        <v>0</v>
      </c>
      <c r="T6047">
        <v>4</v>
      </c>
      <c r="U6047">
        <v>0</v>
      </c>
      <c r="V6047">
        <v>0</v>
      </c>
      <c r="W6047" s="26">
        <v>0</v>
      </c>
      <c r="X6047" s="26">
        <v>37.39026592549849</v>
      </c>
      <c r="Y6047" s="26">
        <v>0</v>
      </c>
      <c r="Z6047" s="26">
        <v>0</v>
      </c>
      <c r="AA6047" s="26">
        <v>0</v>
      </c>
      <c r="AB6047" s="26">
        <v>4.5274414667653913</v>
      </c>
      <c r="AC6047" s="26">
        <v>0</v>
      </c>
      <c r="AD6047" s="26">
        <v>0</v>
      </c>
      <c r="AE6047" s="26">
        <v>41.917707392263878</v>
      </c>
    </row>
    <row r="6048" spans="1:31" x14ac:dyDescent="0.3">
      <c r="A6048">
        <v>2775731</v>
      </c>
      <c r="B6048">
        <v>1</v>
      </c>
      <c r="C6048" t="s">
        <v>81</v>
      </c>
      <c r="D6048" t="s">
        <v>123</v>
      </c>
      <c r="E6048" t="s">
        <v>141</v>
      </c>
      <c r="F6048" t="s">
        <v>13257</v>
      </c>
      <c r="G6048" t="s">
        <v>344</v>
      </c>
      <c r="H6048" t="s">
        <v>135</v>
      </c>
      <c r="I6048" t="s">
        <v>136</v>
      </c>
      <c r="J6048" t="s">
        <v>137</v>
      </c>
      <c r="K6048" t="s">
        <v>138</v>
      </c>
      <c r="L6048" t="s">
        <v>16695</v>
      </c>
      <c r="M6048" t="s">
        <v>16696</v>
      </c>
      <c r="N6048" s="26">
        <v>1.196666666</v>
      </c>
      <c r="O6048">
        <v>0</v>
      </c>
      <c r="P6048">
        <v>675</v>
      </c>
      <c r="Q6048">
        <v>0</v>
      </c>
      <c r="R6048">
        <v>0</v>
      </c>
      <c r="S6048">
        <v>0</v>
      </c>
      <c r="T6048">
        <v>31</v>
      </c>
      <c r="U6048">
        <v>0</v>
      </c>
      <c r="V6048">
        <v>0</v>
      </c>
      <c r="W6048" s="26">
        <v>0</v>
      </c>
      <c r="X6048" s="26">
        <v>144.56690543829089</v>
      </c>
      <c r="Y6048" s="26">
        <v>0</v>
      </c>
      <c r="Z6048" s="26">
        <v>0</v>
      </c>
      <c r="AA6048" s="26">
        <v>0</v>
      </c>
      <c r="AB6048" s="26">
        <v>18.161189042201077</v>
      </c>
      <c r="AC6048" s="26">
        <v>0</v>
      </c>
      <c r="AD6048" s="26">
        <v>0</v>
      </c>
      <c r="AE6048" s="26">
        <v>162.72809448049196</v>
      </c>
    </row>
    <row r="6049" spans="1:31" x14ac:dyDescent="0.3">
      <c r="A6049">
        <v>2775585</v>
      </c>
      <c r="B6049">
        <v>1</v>
      </c>
      <c r="C6049" t="s">
        <v>80</v>
      </c>
      <c r="D6049" t="s">
        <v>92</v>
      </c>
      <c r="E6049" t="s">
        <v>170</v>
      </c>
      <c r="F6049" t="s">
        <v>16697</v>
      </c>
      <c r="G6049" t="s">
        <v>204</v>
      </c>
      <c r="H6049" t="s">
        <v>135</v>
      </c>
      <c r="I6049" t="s">
        <v>136</v>
      </c>
      <c r="J6049" t="s">
        <v>137</v>
      </c>
      <c r="K6049" t="s">
        <v>138</v>
      </c>
      <c r="L6049" t="s">
        <v>16698</v>
      </c>
      <c r="M6049" t="s">
        <v>16699</v>
      </c>
      <c r="N6049" s="26">
        <v>1.757777777</v>
      </c>
      <c r="O6049">
        <v>0</v>
      </c>
      <c r="P6049">
        <v>44</v>
      </c>
      <c r="Q6049">
        <v>0</v>
      </c>
      <c r="R6049">
        <v>0</v>
      </c>
      <c r="S6049">
        <v>0</v>
      </c>
      <c r="T6049">
        <v>6</v>
      </c>
      <c r="U6049">
        <v>0</v>
      </c>
      <c r="V6049">
        <v>0</v>
      </c>
      <c r="W6049" s="26">
        <v>0</v>
      </c>
      <c r="X6049" s="26">
        <v>6.0089571155331818</v>
      </c>
      <c r="Y6049" s="26">
        <v>0</v>
      </c>
      <c r="Z6049" s="26">
        <v>0</v>
      </c>
      <c r="AA6049" s="26">
        <v>0</v>
      </c>
      <c r="AB6049" s="26">
        <v>4.3082529919497139</v>
      </c>
      <c r="AC6049" s="26">
        <v>0</v>
      </c>
      <c r="AD6049" s="26">
        <v>0</v>
      </c>
      <c r="AE6049" s="26">
        <v>10.317210107482897</v>
      </c>
    </row>
    <row r="6050" spans="1:31" x14ac:dyDescent="0.3">
      <c r="A6050">
        <v>2776040</v>
      </c>
      <c r="B6050">
        <v>1</v>
      </c>
      <c r="C6050" t="s">
        <v>80</v>
      </c>
      <c r="D6050" t="s">
        <v>98</v>
      </c>
      <c r="E6050" t="s">
        <v>132</v>
      </c>
      <c r="F6050" t="s">
        <v>16700</v>
      </c>
      <c r="G6050" t="s">
        <v>134</v>
      </c>
      <c r="H6050" t="s">
        <v>135</v>
      </c>
      <c r="I6050" t="s">
        <v>136</v>
      </c>
      <c r="J6050" t="s">
        <v>137</v>
      </c>
      <c r="K6050" t="s">
        <v>138</v>
      </c>
      <c r="L6050" t="s">
        <v>16701</v>
      </c>
      <c r="M6050" t="s">
        <v>16702</v>
      </c>
      <c r="N6050" s="26">
        <v>1.66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 s="26">
        <v>0</v>
      </c>
      <c r="X6050" s="26">
        <v>0.21822712580185824</v>
      </c>
      <c r="Y6050" s="26">
        <v>0</v>
      </c>
      <c r="Z6050" s="26">
        <v>0</v>
      </c>
      <c r="AA6050" s="26">
        <v>0</v>
      </c>
      <c r="AB6050" s="26">
        <v>0</v>
      </c>
      <c r="AC6050" s="26">
        <v>0</v>
      </c>
      <c r="AD6050" s="26">
        <v>0</v>
      </c>
      <c r="AE6050" s="26">
        <v>0.21822712580185824</v>
      </c>
    </row>
    <row r="6051" spans="1:31" x14ac:dyDescent="0.3">
      <c r="A6051">
        <v>2775940</v>
      </c>
      <c r="B6051">
        <v>1</v>
      </c>
      <c r="C6051" t="s">
        <v>80</v>
      </c>
      <c r="D6051" t="s">
        <v>96</v>
      </c>
      <c r="E6051" t="s">
        <v>170</v>
      </c>
      <c r="F6051" t="s">
        <v>16703</v>
      </c>
      <c r="G6051" t="s">
        <v>303</v>
      </c>
      <c r="H6051" t="s">
        <v>135</v>
      </c>
      <c r="I6051" t="s">
        <v>136</v>
      </c>
      <c r="J6051" t="s">
        <v>137</v>
      </c>
      <c r="K6051" t="s">
        <v>138</v>
      </c>
      <c r="L6051" t="s">
        <v>16704</v>
      </c>
      <c r="M6051" t="s">
        <v>16537</v>
      </c>
      <c r="N6051" s="26">
        <v>4.8213888880000004</v>
      </c>
      <c r="O6051">
        <v>0</v>
      </c>
      <c r="P6051">
        <v>12</v>
      </c>
      <c r="Q6051">
        <v>0</v>
      </c>
      <c r="R6051">
        <v>4</v>
      </c>
      <c r="S6051">
        <v>0</v>
      </c>
      <c r="T6051">
        <v>5</v>
      </c>
      <c r="U6051">
        <v>0</v>
      </c>
      <c r="V6051">
        <v>0</v>
      </c>
      <c r="W6051" s="26">
        <v>0</v>
      </c>
      <c r="X6051" s="26">
        <v>23.112983933026413</v>
      </c>
      <c r="Y6051" s="26">
        <v>0</v>
      </c>
      <c r="Z6051" s="26">
        <v>1.7725982582389714</v>
      </c>
      <c r="AA6051" s="26">
        <v>0</v>
      </c>
      <c r="AB6051" s="26">
        <v>0</v>
      </c>
      <c r="AC6051" s="26">
        <v>0</v>
      </c>
      <c r="AD6051" s="26">
        <v>0</v>
      </c>
      <c r="AE6051" s="26">
        <v>24.885582191265385</v>
      </c>
    </row>
    <row r="6052" spans="1:31" x14ac:dyDescent="0.3">
      <c r="A6052">
        <v>2775582</v>
      </c>
      <c r="B6052">
        <v>1</v>
      </c>
      <c r="C6052" t="s">
        <v>81</v>
      </c>
      <c r="D6052" t="s">
        <v>112</v>
      </c>
      <c r="E6052" t="s">
        <v>170</v>
      </c>
      <c r="F6052" t="s">
        <v>16705</v>
      </c>
      <c r="G6052" t="s">
        <v>204</v>
      </c>
      <c r="H6052" t="s">
        <v>135</v>
      </c>
      <c r="I6052" t="s">
        <v>136</v>
      </c>
      <c r="J6052" t="s">
        <v>137</v>
      </c>
      <c r="K6052" t="s">
        <v>138</v>
      </c>
      <c r="L6052" t="s">
        <v>16706</v>
      </c>
      <c r="M6052" t="s">
        <v>16622</v>
      </c>
      <c r="N6052" s="26">
        <v>0.701944444</v>
      </c>
      <c r="O6052">
        <v>0</v>
      </c>
      <c r="P6052">
        <v>5</v>
      </c>
      <c r="Q6052">
        <v>0</v>
      </c>
      <c r="R6052">
        <v>0</v>
      </c>
      <c r="S6052">
        <v>0</v>
      </c>
      <c r="T6052">
        <v>3</v>
      </c>
      <c r="U6052">
        <v>0</v>
      </c>
      <c r="V6052">
        <v>0</v>
      </c>
      <c r="W6052" s="26">
        <v>0</v>
      </c>
      <c r="X6052" s="26">
        <v>1.0044087713762924</v>
      </c>
      <c r="Y6052" s="26">
        <v>0</v>
      </c>
      <c r="Z6052" s="26">
        <v>0</v>
      </c>
      <c r="AA6052" s="26">
        <v>0</v>
      </c>
      <c r="AB6052" s="26">
        <v>0.11460116689682306</v>
      </c>
      <c r="AC6052" s="26">
        <v>0</v>
      </c>
      <c r="AD6052" s="26">
        <v>0</v>
      </c>
      <c r="AE6052" s="26">
        <v>1.1190099382731153</v>
      </c>
    </row>
    <row r="6053" spans="1:31" x14ac:dyDescent="0.3">
      <c r="A6053">
        <v>2776080</v>
      </c>
      <c r="B6053">
        <v>1</v>
      </c>
      <c r="C6053" t="s">
        <v>80</v>
      </c>
      <c r="D6053" t="s">
        <v>100</v>
      </c>
      <c r="E6053" t="s">
        <v>132</v>
      </c>
      <c r="F6053" t="s">
        <v>12871</v>
      </c>
      <c r="G6053" t="s">
        <v>197</v>
      </c>
      <c r="H6053" t="s">
        <v>135</v>
      </c>
      <c r="I6053" t="s">
        <v>136</v>
      </c>
      <c r="J6053" t="s">
        <v>137</v>
      </c>
      <c r="K6053" t="s">
        <v>138</v>
      </c>
      <c r="L6053" t="s">
        <v>16707</v>
      </c>
      <c r="M6053" t="s">
        <v>16708</v>
      </c>
      <c r="N6053" s="26">
        <v>2.2969444440000002</v>
      </c>
      <c r="O6053">
        <v>0</v>
      </c>
      <c r="P6053">
        <v>3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 s="26">
        <v>0</v>
      </c>
      <c r="X6053" s="26">
        <v>1.5606079122774541</v>
      </c>
      <c r="Y6053" s="26">
        <v>0</v>
      </c>
      <c r="Z6053" s="26">
        <v>0</v>
      </c>
      <c r="AA6053" s="26">
        <v>0</v>
      </c>
      <c r="AB6053" s="26">
        <v>0</v>
      </c>
      <c r="AC6053" s="26">
        <v>0</v>
      </c>
      <c r="AD6053" s="26">
        <v>0</v>
      </c>
      <c r="AE6053" s="26">
        <v>1.5606079122774541</v>
      </c>
    </row>
    <row r="6054" spans="1:31" x14ac:dyDescent="0.3">
      <c r="A6054">
        <v>2776123</v>
      </c>
      <c r="B6054">
        <v>1</v>
      </c>
      <c r="C6054" t="s">
        <v>80</v>
      </c>
      <c r="D6054" t="s">
        <v>99</v>
      </c>
      <c r="E6054" t="s">
        <v>170</v>
      </c>
      <c r="F6054" t="s">
        <v>16709</v>
      </c>
      <c r="G6054" t="s">
        <v>204</v>
      </c>
      <c r="H6054" t="s">
        <v>135</v>
      </c>
      <c r="I6054" t="s">
        <v>136</v>
      </c>
      <c r="J6054" t="s">
        <v>137</v>
      </c>
      <c r="K6054" t="s">
        <v>138</v>
      </c>
      <c r="L6054" t="s">
        <v>16710</v>
      </c>
      <c r="M6054" t="s">
        <v>16711</v>
      </c>
      <c r="N6054" s="26">
        <v>0.74416666600000003</v>
      </c>
      <c r="O6054">
        <v>0</v>
      </c>
      <c r="P6054">
        <v>55</v>
      </c>
      <c r="Q6054">
        <v>0</v>
      </c>
      <c r="R6054">
        <v>0</v>
      </c>
      <c r="S6054">
        <v>0</v>
      </c>
      <c r="T6054">
        <v>20</v>
      </c>
      <c r="U6054">
        <v>0</v>
      </c>
      <c r="V6054">
        <v>0</v>
      </c>
      <c r="W6054" s="26">
        <v>0</v>
      </c>
      <c r="X6054" s="26">
        <v>7.2922824211447415</v>
      </c>
      <c r="Y6054" s="26">
        <v>0</v>
      </c>
      <c r="Z6054" s="26">
        <v>0</v>
      </c>
      <c r="AA6054" s="26">
        <v>0</v>
      </c>
      <c r="AB6054" s="26">
        <v>4.8836724293189153</v>
      </c>
      <c r="AC6054" s="26">
        <v>0</v>
      </c>
      <c r="AD6054" s="26">
        <v>0</v>
      </c>
      <c r="AE6054" s="26">
        <v>12.175954850463658</v>
      </c>
    </row>
    <row r="6055" spans="1:31" x14ac:dyDescent="0.3">
      <c r="A6055">
        <v>2775725</v>
      </c>
      <c r="B6055">
        <v>1</v>
      </c>
      <c r="C6055" t="s">
        <v>80</v>
      </c>
      <c r="D6055" t="s">
        <v>108</v>
      </c>
      <c r="E6055" t="s">
        <v>141</v>
      </c>
      <c r="F6055" t="s">
        <v>16712</v>
      </c>
      <c r="G6055" t="s">
        <v>186</v>
      </c>
      <c r="H6055" t="s">
        <v>135</v>
      </c>
      <c r="I6055" t="s">
        <v>136</v>
      </c>
      <c r="J6055" t="s">
        <v>137</v>
      </c>
      <c r="K6055" t="s">
        <v>187</v>
      </c>
      <c r="L6055" t="s">
        <v>16713</v>
      </c>
      <c r="M6055" t="s">
        <v>16714</v>
      </c>
      <c r="N6055" s="26">
        <v>5.0872222220000003</v>
      </c>
      <c r="O6055">
        <v>0</v>
      </c>
      <c r="P6055">
        <v>33</v>
      </c>
      <c r="Q6055">
        <v>0</v>
      </c>
      <c r="R6055">
        <v>6</v>
      </c>
      <c r="S6055">
        <v>0</v>
      </c>
      <c r="T6055">
        <v>8</v>
      </c>
      <c r="U6055">
        <v>0</v>
      </c>
      <c r="V6055">
        <v>0</v>
      </c>
      <c r="W6055" s="26">
        <v>0</v>
      </c>
      <c r="X6055" s="26">
        <v>41.421732706404931</v>
      </c>
      <c r="Y6055" s="26">
        <v>0</v>
      </c>
      <c r="Z6055" s="26">
        <v>3.4679328594488892</v>
      </c>
      <c r="AA6055" s="26">
        <v>0</v>
      </c>
      <c r="AB6055" s="26">
        <v>32.851547221925713</v>
      </c>
      <c r="AC6055" s="26">
        <v>0</v>
      </c>
      <c r="AD6055" s="26">
        <v>0</v>
      </c>
      <c r="AE6055" s="26">
        <v>77.741212787779531</v>
      </c>
    </row>
    <row r="6056" spans="1:31" x14ac:dyDescent="0.3">
      <c r="A6056">
        <v>2775705</v>
      </c>
      <c r="B6056">
        <v>1</v>
      </c>
      <c r="C6056" t="s">
        <v>80</v>
      </c>
      <c r="D6056" t="s">
        <v>82</v>
      </c>
      <c r="E6056" t="s">
        <v>132</v>
      </c>
      <c r="F6056" t="s">
        <v>14544</v>
      </c>
      <c r="G6056" t="s">
        <v>197</v>
      </c>
      <c r="H6056" t="s">
        <v>135</v>
      </c>
      <c r="I6056" t="s">
        <v>136</v>
      </c>
      <c r="J6056" t="s">
        <v>137</v>
      </c>
      <c r="K6056" t="s">
        <v>138</v>
      </c>
      <c r="L6056" t="s">
        <v>16715</v>
      </c>
      <c r="M6056" t="s">
        <v>16716</v>
      </c>
      <c r="N6056" s="26">
        <v>2.713333333</v>
      </c>
      <c r="O6056">
        <v>0</v>
      </c>
      <c r="P6056">
        <v>1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 s="26">
        <v>0</v>
      </c>
      <c r="X6056" s="26">
        <v>0</v>
      </c>
      <c r="Y6056" s="26">
        <v>0</v>
      </c>
      <c r="Z6056" s="26">
        <v>0</v>
      </c>
      <c r="AA6056" s="26">
        <v>0</v>
      </c>
      <c r="AB6056" s="26">
        <v>0</v>
      </c>
      <c r="AC6056" s="26">
        <v>0</v>
      </c>
      <c r="AD6056" s="26">
        <v>0</v>
      </c>
      <c r="AE6056" s="26">
        <v>0</v>
      </c>
    </row>
    <row r="6057" spans="1:31" x14ac:dyDescent="0.3">
      <c r="A6057">
        <v>2775917</v>
      </c>
      <c r="B6057">
        <v>1</v>
      </c>
      <c r="C6057" t="s">
        <v>81</v>
      </c>
      <c r="D6057" t="s">
        <v>114</v>
      </c>
      <c r="E6057" t="s">
        <v>166</v>
      </c>
      <c r="F6057" t="s">
        <v>16717</v>
      </c>
      <c r="G6057" t="s">
        <v>143</v>
      </c>
      <c r="H6057" t="s">
        <v>135</v>
      </c>
      <c r="I6057" t="s">
        <v>136</v>
      </c>
      <c r="J6057" t="s">
        <v>137</v>
      </c>
      <c r="K6057" t="s">
        <v>138</v>
      </c>
      <c r="L6057" t="s">
        <v>16718</v>
      </c>
      <c r="M6057" t="s">
        <v>16719</v>
      </c>
      <c r="N6057" s="26">
        <v>0.91527777700000001</v>
      </c>
      <c r="O6057">
        <v>0</v>
      </c>
      <c r="P6057">
        <v>23</v>
      </c>
      <c r="Q6057">
        <v>0</v>
      </c>
      <c r="R6057">
        <v>0</v>
      </c>
      <c r="S6057">
        <v>0</v>
      </c>
      <c r="T6057">
        <v>4</v>
      </c>
      <c r="U6057">
        <v>0</v>
      </c>
      <c r="V6057">
        <v>0</v>
      </c>
      <c r="W6057" s="26">
        <v>0</v>
      </c>
      <c r="X6057" s="26">
        <v>8.1937076887264428</v>
      </c>
      <c r="Y6057" s="26">
        <v>0</v>
      </c>
      <c r="Z6057" s="26">
        <v>0</v>
      </c>
      <c r="AA6057" s="26">
        <v>0</v>
      </c>
      <c r="AB6057" s="26">
        <v>7.9873983793354126</v>
      </c>
      <c r="AC6057" s="26">
        <v>0</v>
      </c>
      <c r="AD6057" s="26">
        <v>0</v>
      </c>
      <c r="AE6057" s="26">
        <v>16.181106068061855</v>
      </c>
    </row>
    <row r="6058" spans="1:31" x14ac:dyDescent="0.3">
      <c r="A6058">
        <v>2775811</v>
      </c>
      <c r="B6058">
        <v>1</v>
      </c>
      <c r="C6058" t="s">
        <v>81</v>
      </c>
      <c r="D6058" t="s">
        <v>127</v>
      </c>
      <c r="E6058" t="s">
        <v>152</v>
      </c>
      <c r="F6058" t="s">
        <v>963</v>
      </c>
      <c r="G6058" t="s">
        <v>159</v>
      </c>
      <c r="H6058" t="s">
        <v>149</v>
      </c>
      <c r="I6058" t="s">
        <v>136</v>
      </c>
      <c r="J6058" t="s">
        <v>137</v>
      </c>
      <c r="K6058" t="s">
        <v>138</v>
      </c>
      <c r="L6058" t="s">
        <v>16720</v>
      </c>
      <c r="M6058" t="s">
        <v>16721</v>
      </c>
      <c r="N6058" s="26">
        <v>1.092222222</v>
      </c>
      <c r="O6058">
        <v>10</v>
      </c>
      <c r="P6058">
        <v>3</v>
      </c>
      <c r="Q6058">
        <v>289</v>
      </c>
      <c r="R6058">
        <v>46</v>
      </c>
      <c r="S6058">
        <v>17</v>
      </c>
      <c r="T6058">
        <v>2</v>
      </c>
      <c r="U6058">
        <v>0</v>
      </c>
      <c r="V6058">
        <v>0</v>
      </c>
      <c r="W6058" s="26">
        <v>3.5873459437304538</v>
      </c>
      <c r="X6058" s="26">
        <v>0</v>
      </c>
      <c r="Y6058" s="26">
        <v>80.246436729723911</v>
      </c>
      <c r="Z6058" s="26">
        <v>7.8549997427240248</v>
      </c>
      <c r="AA6058" s="26">
        <v>28.75072156591915</v>
      </c>
      <c r="AB6058" s="26">
        <v>0</v>
      </c>
      <c r="AC6058" s="26">
        <v>0</v>
      </c>
      <c r="AD6058" s="26">
        <v>0</v>
      </c>
      <c r="AE6058" s="26">
        <v>120.43950398209753</v>
      </c>
    </row>
    <row r="6059" spans="1:31" x14ac:dyDescent="0.3">
      <c r="A6059">
        <v>2776043</v>
      </c>
      <c r="B6059">
        <v>1</v>
      </c>
      <c r="C6059" t="s">
        <v>80</v>
      </c>
      <c r="D6059" t="s">
        <v>87</v>
      </c>
      <c r="E6059" t="s">
        <v>170</v>
      </c>
      <c r="F6059" t="s">
        <v>6231</v>
      </c>
      <c r="G6059" t="s">
        <v>143</v>
      </c>
      <c r="H6059" t="s">
        <v>135</v>
      </c>
      <c r="I6059" t="s">
        <v>136</v>
      </c>
      <c r="J6059" t="s">
        <v>137</v>
      </c>
      <c r="K6059" t="s">
        <v>138</v>
      </c>
      <c r="L6059" t="s">
        <v>16722</v>
      </c>
      <c r="M6059" t="s">
        <v>16723</v>
      </c>
      <c r="N6059" s="26">
        <v>0.64638888800000005</v>
      </c>
      <c r="O6059">
        <v>0</v>
      </c>
      <c r="P6059">
        <v>158</v>
      </c>
      <c r="Q6059">
        <v>0</v>
      </c>
      <c r="R6059">
        <v>0</v>
      </c>
      <c r="S6059">
        <v>0</v>
      </c>
      <c r="T6059">
        <v>9</v>
      </c>
      <c r="U6059">
        <v>0</v>
      </c>
      <c r="V6059">
        <v>0</v>
      </c>
      <c r="W6059" s="26">
        <v>0</v>
      </c>
      <c r="X6059" s="26">
        <v>26.858844238782815</v>
      </c>
      <c r="Y6059" s="26">
        <v>0</v>
      </c>
      <c r="Z6059" s="26">
        <v>0</v>
      </c>
      <c r="AA6059" s="26">
        <v>0</v>
      </c>
      <c r="AB6059" s="26">
        <v>4.836743403824781</v>
      </c>
      <c r="AC6059" s="26">
        <v>0</v>
      </c>
      <c r="AD6059" s="26">
        <v>0</v>
      </c>
      <c r="AE6059" s="26">
        <v>31.695587642607595</v>
      </c>
    </row>
    <row r="6060" spans="1:31" x14ac:dyDescent="0.3">
      <c r="A6060">
        <v>2775711</v>
      </c>
      <c r="B6060">
        <v>1</v>
      </c>
      <c r="C6060" t="s">
        <v>81</v>
      </c>
      <c r="D6060" t="s">
        <v>128</v>
      </c>
      <c r="E6060" t="s">
        <v>141</v>
      </c>
      <c r="F6060" t="s">
        <v>16724</v>
      </c>
      <c r="G6060" t="s">
        <v>186</v>
      </c>
      <c r="H6060" t="s">
        <v>135</v>
      </c>
      <c r="I6060" t="s">
        <v>136</v>
      </c>
      <c r="J6060" t="s">
        <v>137</v>
      </c>
      <c r="K6060" t="s">
        <v>187</v>
      </c>
      <c r="L6060" t="s">
        <v>16725</v>
      </c>
      <c r="M6060" t="s">
        <v>16726</v>
      </c>
      <c r="N6060" s="26">
        <v>3.0038888880000001</v>
      </c>
      <c r="O6060">
        <v>0</v>
      </c>
      <c r="P6060">
        <v>1029</v>
      </c>
      <c r="Q6060">
        <v>0</v>
      </c>
      <c r="R6060">
        <v>12</v>
      </c>
      <c r="S6060">
        <v>0</v>
      </c>
      <c r="T6060">
        <v>21</v>
      </c>
      <c r="U6060">
        <v>0</v>
      </c>
      <c r="V6060">
        <v>0</v>
      </c>
      <c r="W6060" s="26">
        <v>0</v>
      </c>
      <c r="X6060" s="26">
        <v>518.56077578696272</v>
      </c>
      <c r="Y6060" s="26">
        <v>0</v>
      </c>
      <c r="Z6060" s="26">
        <v>3.6872716205424019</v>
      </c>
      <c r="AA6060" s="26">
        <v>0</v>
      </c>
      <c r="AB6060" s="26">
        <v>23.286531243333577</v>
      </c>
      <c r="AC6060" s="26">
        <v>0</v>
      </c>
      <c r="AD6060" s="26">
        <v>0</v>
      </c>
      <c r="AE6060" s="26">
        <v>545.53457865083874</v>
      </c>
    </row>
    <row r="6061" spans="1:31" x14ac:dyDescent="0.3">
      <c r="A6061">
        <v>2775635</v>
      </c>
      <c r="B6061">
        <v>2</v>
      </c>
      <c r="C6061" t="s">
        <v>80</v>
      </c>
      <c r="D6061" t="s">
        <v>87</v>
      </c>
      <c r="E6061" t="s">
        <v>141</v>
      </c>
      <c r="F6061" t="s">
        <v>16727</v>
      </c>
      <c r="G6061" t="s">
        <v>425</v>
      </c>
      <c r="H6061" t="s">
        <v>135</v>
      </c>
      <c r="I6061" t="s">
        <v>136</v>
      </c>
      <c r="J6061" t="s">
        <v>137</v>
      </c>
      <c r="K6061" t="s">
        <v>138</v>
      </c>
      <c r="L6061" t="s">
        <v>16431</v>
      </c>
      <c r="M6061" t="s">
        <v>16728</v>
      </c>
      <c r="N6061" s="26">
        <v>0.28916666600000002</v>
      </c>
      <c r="O6061">
        <v>0</v>
      </c>
      <c r="P6061">
        <v>263</v>
      </c>
      <c r="Q6061">
        <v>0</v>
      </c>
      <c r="R6061">
        <v>0</v>
      </c>
      <c r="S6061">
        <v>0</v>
      </c>
      <c r="T6061">
        <v>9</v>
      </c>
      <c r="U6061">
        <v>0</v>
      </c>
      <c r="V6061">
        <v>0</v>
      </c>
      <c r="W6061" s="26">
        <v>0</v>
      </c>
      <c r="X6061" s="26">
        <v>17.593354270418732</v>
      </c>
      <c r="Y6061" s="26">
        <v>0</v>
      </c>
      <c r="Z6061" s="26">
        <v>0</v>
      </c>
      <c r="AA6061" s="26">
        <v>0</v>
      </c>
      <c r="AB6061" s="26">
        <v>6.6500936068435914</v>
      </c>
      <c r="AC6061" s="26">
        <v>0</v>
      </c>
      <c r="AD6061" s="26">
        <v>0</v>
      </c>
      <c r="AE6061" s="26">
        <v>24.243447877262323</v>
      </c>
    </row>
    <row r="6062" spans="1:31" x14ac:dyDescent="0.3">
      <c r="A6062">
        <v>2775771</v>
      </c>
      <c r="B6062">
        <v>1</v>
      </c>
      <c r="C6062" t="s">
        <v>81</v>
      </c>
      <c r="D6062" t="s">
        <v>128</v>
      </c>
      <c r="E6062" t="s">
        <v>152</v>
      </c>
      <c r="F6062" t="s">
        <v>7446</v>
      </c>
      <c r="G6062" t="s">
        <v>159</v>
      </c>
      <c r="H6062" t="s">
        <v>149</v>
      </c>
      <c r="I6062" t="s">
        <v>136</v>
      </c>
      <c r="J6062" t="s">
        <v>137</v>
      </c>
      <c r="K6062" t="s">
        <v>138</v>
      </c>
      <c r="L6062" t="s">
        <v>16729</v>
      </c>
      <c r="M6062" t="s">
        <v>16730</v>
      </c>
      <c r="N6062" s="26">
        <v>2.8644444440000001</v>
      </c>
      <c r="O6062">
        <v>3</v>
      </c>
      <c r="P6062">
        <v>218</v>
      </c>
      <c r="Q6062">
        <v>1</v>
      </c>
      <c r="R6062">
        <v>3</v>
      </c>
      <c r="S6062">
        <v>4</v>
      </c>
      <c r="T6062">
        <v>23</v>
      </c>
      <c r="U6062">
        <v>2</v>
      </c>
      <c r="V6062">
        <v>0</v>
      </c>
      <c r="W6062" s="26">
        <v>2.0266651064549999</v>
      </c>
      <c r="X6062" s="26">
        <v>111.65311129701121</v>
      </c>
      <c r="Y6062" s="26">
        <v>0</v>
      </c>
      <c r="Z6062" s="26">
        <v>9.1476120380223929</v>
      </c>
      <c r="AA6062" s="26">
        <v>372.55290287509951</v>
      </c>
      <c r="AB6062" s="26">
        <v>37.348083404893728</v>
      </c>
      <c r="AC6062" s="26">
        <v>69.267627722802786</v>
      </c>
      <c r="AD6062" s="26">
        <v>0</v>
      </c>
      <c r="AE6062" s="26">
        <v>601.99600244428461</v>
      </c>
    </row>
    <row r="6063" spans="1:31" x14ac:dyDescent="0.3">
      <c r="A6063">
        <v>2775794</v>
      </c>
      <c r="B6063">
        <v>1</v>
      </c>
      <c r="C6063" t="s">
        <v>80</v>
      </c>
      <c r="D6063" t="s">
        <v>95</v>
      </c>
      <c r="E6063" t="s">
        <v>132</v>
      </c>
      <c r="F6063" t="s">
        <v>16731</v>
      </c>
      <c r="G6063" t="s">
        <v>307</v>
      </c>
      <c r="H6063" t="s">
        <v>135</v>
      </c>
      <c r="I6063" t="s">
        <v>136</v>
      </c>
      <c r="J6063" t="s">
        <v>137</v>
      </c>
      <c r="K6063" t="s">
        <v>138</v>
      </c>
      <c r="L6063" t="s">
        <v>16732</v>
      </c>
      <c r="M6063" t="s">
        <v>16733</v>
      </c>
      <c r="N6063" s="26">
        <v>1.216111111</v>
      </c>
      <c r="O6063">
        <v>0</v>
      </c>
      <c r="P6063">
        <v>4</v>
      </c>
      <c r="Q6063">
        <v>0</v>
      </c>
      <c r="R6063">
        <v>0</v>
      </c>
      <c r="S6063">
        <v>0</v>
      </c>
      <c r="T6063">
        <v>3</v>
      </c>
      <c r="U6063">
        <v>0</v>
      </c>
      <c r="V6063">
        <v>0</v>
      </c>
      <c r="W6063" s="26">
        <v>0</v>
      </c>
      <c r="X6063" s="26">
        <v>0.7170555720465035</v>
      </c>
      <c r="Y6063" s="26">
        <v>0</v>
      </c>
      <c r="Z6063" s="26">
        <v>0</v>
      </c>
      <c r="AA6063" s="26">
        <v>0</v>
      </c>
      <c r="AB6063" s="26">
        <v>2.8649698463835289</v>
      </c>
      <c r="AC6063" s="26">
        <v>0</v>
      </c>
      <c r="AD6063" s="26">
        <v>0</v>
      </c>
      <c r="AE6063" s="26">
        <v>3.5820254184300326</v>
      </c>
    </row>
    <row r="6064" spans="1:31" x14ac:dyDescent="0.3">
      <c r="A6064">
        <v>2776126</v>
      </c>
      <c r="B6064">
        <v>1</v>
      </c>
      <c r="C6064" t="s">
        <v>80</v>
      </c>
      <c r="D6064" t="s">
        <v>86</v>
      </c>
      <c r="E6064" t="s">
        <v>132</v>
      </c>
      <c r="F6064" t="s">
        <v>16326</v>
      </c>
      <c r="G6064" t="s">
        <v>134</v>
      </c>
      <c r="H6064" t="s">
        <v>135</v>
      </c>
      <c r="I6064" t="s">
        <v>136</v>
      </c>
      <c r="J6064" t="s">
        <v>137</v>
      </c>
      <c r="K6064" t="s">
        <v>138</v>
      </c>
      <c r="L6064" t="s">
        <v>16734</v>
      </c>
      <c r="M6064" t="s">
        <v>16735</v>
      </c>
      <c r="N6064" s="26">
        <v>1.116944444</v>
      </c>
      <c r="O6064">
        <v>0</v>
      </c>
      <c r="P6064">
        <v>1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 s="26">
        <v>0</v>
      </c>
      <c r="X6064" s="26">
        <v>0.44091290007088868</v>
      </c>
      <c r="Y6064" s="26">
        <v>0</v>
      </c>
      <c r="Z6064" s="26">
        <v>0</v>
      </c>
      <c r="AA6064" s="26">
        <v>0</v>
      </c>
      <c r="AB6064" s="26">
        <v>0</v>
      </c>
      <c r="AC6064" s="26">
        <v>0</v>
      </c>
      <c r="AD6064" s="26">
        <v>0</v>
      </c>
      <c r="AE6064" s="26">
        <v>0.44091290007088868</v>
      </c>
    </row>
    <row r="6065" spans="1:31" x14ac:dyDescent="0.3">
      <c r="A6065">
        <v>2776100</v>
      </c>
      <c r="B6065">
        <v>1</v>
      </c>
      <c r="C6065" t="s">
        <v>80</v>
      </c>
      <c r="D6065" t="s">
        <v>83</v>
      </c>
      <c r="E6065" t="s">
        <v>132</v>
      </c>
      <c r="F6065" t="s">
        <v>16736</v>
      </c>
      <c r="G6065" t="s">
        <v>134</v>
      </c>
      <c r="H6065" t="s">
        <v>135</v>
      </c>
      <c r="I6065" t="s">
        <v>136</v>
      </c>
      <c r="J6065" t="s">
        <v>137</v>
      </c>
      <c r="K6065" t="s">
        <v>138</v>
      </c>
      <c r="L6065" t="s">
        <v>16737</v>
      </c>
      <c r="M6065" t="s">
        <v>16738</v>
      </c>
      <c r="N6065" s="26">
        <v>0.98222222199999998</v>
      </c>
      <c r="O6065">
        <v>0</v>
      </c>
      <c r="P6065">
        <v>3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 s="26">
        <v>0</v>
      </c>
      <c r="X6065" s="26">
        <v>0.84493942114415566</v>
      </c>
      <c r="Y6065" s="26">
        <v>0</v>
      </c>
      <c r="Z6065" s="26">
        <v>0</v>
      </c>
      <c r="AA6065" s="26">
        <v>0</v>
      </c>
      <c r="AB6065" s="26">
        <v>0</v>
      </c>
      <c r="AC6065" s="26">
        <v>0</v>
      </c>
      <c r="AD6065" s="26">
        <v>0</v>
      </c>
      <c r="AE6065" s="26">
        <v>0.84493942114415566</v>
      </c>
    </row>
    <row r="6066" spans="1:31" x14ac:dyDescent="0.3">
      <c r="A6066">
        <v>2775728</v>
      </c>
      <c r="B6066">
        <v>1</v>
      </c>
      <c r="C6066" t="s">
        <v>80</v>
      </c>
      <c r="D6066" t="s">
        <v>89</v>
      </c>
      <c r="E6066" t="s">
        <v>141</v>
      </c>
      <c r="F6066" t="s">
        <v>16739</v>
      </c>
      <c r="G6066" t="s">
        <v>774</v>
      </c>
      <c r="H6066" t="s">
        <v>135</v>
      </c>
      <c r="I6066" t="s">
        <v>136</v>
      </c>
      <c r="J6066" t="s">
        <v>137</v>
      </c>
      <c r="K6066" t="s">
        <v>187</v>
      </c>
      <c r="L6066" t="s">
        <v>16740</v>
      </c>
      <c r="M6066" t="s">
        <v>16741</v>
      </c>
      <c r="N6066" s="26">
        <v>5.1983333329999999</v>
      </c>
      <c r="O6066">
        <v>0</v>
      </c>
      <c r="P6066">
        <v>269</v>
      </c>
      <c r="Q6066">
        <v>0</v>
      </c>
      <c r="R6066">
        <v>0</v>
      </c>
      <c r="S6066">
        <v>0</v>
      </c>
      <c r="T6066">
        <v>15</v>
      </c>
      <c r="U6066">
        <v>0</v>
      </c>
      <c r="V6066">
        <v>0</v>
      </c>
      <c r="W6066" s="26">
        <v>0</v>
      </c>
      <c r="X6066" s="26">
        <v>561.48597299034452</v>
      </c>
      <c r="Y6066" s="26">
        <v>0</v>
      </c>
      <c r="Z6066" s="26">
        <v>0</v>
      </c>
      <c r="AA6066" s="26">
        <v>0</v>
      </c>
      <c r="AB6066" s="26">
        <v>67.683137693087943</v>
      </c>
      <c r="AC6066" s="26">
        <v>0</v>
      </c>
      <c r="AD6066" s="26">
        <v>0</v>
      </c>
      <c r="AE6066" s="26">
        <v>629.16911068343245</v>
      </c>
    </row>
    <row r="6067" spans="1:31" x14ac:dyDescent="0.3">
      <c r="A6067">
        <v>2776169</v>
      </c>
      <c r="B6067">
        <v>1</v>
      </c>
      <c r="C6067" t="s">
        <v>80</v>
      </c>
      <c r="D6067" t="s">
        <v>107</v>
      </c>
      <c r="E6067" t="s">
        <v>132</v>
      </c>
      <c r="F6067" t="s">
        <v>16742</v>
      </c>
      <c r="G6067" t="s">
        <v>134</v>
      </c>
      <c r="H6067" t="s">
        <v>135</v>
      </c>
      <c r="I6067" t="s">
        <v>136</v>
      </c>
      <c r="J6067" t="s">
        <v>137</v>
      </c>
      <c r="K6067" t="s">
        <v>138</v>
      </c>
      <c r="L6067" t="s">
        <v>16743</v>
      </c>
      <c r="M6067" t="s">
        <v>16744</v>
      </c>
      <c r="N6067" s="26">
        <v>0.62111111100000005</v>
      </c>
      <c r="O6067">
        <v>0</v>
      </c>
      <c r="P6067">
        <v>7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 s="26">
        <v>0</v>
      </c>
      <c r="X6067" s="26">
        <v>1.3899071177310061</v>
      </c>
      <c r="Y6067" s="26">
        <v>0</v>
      </c>
      <c r="Z6067" s="26">
        <v>0</v>
      </c>
      <c r="AA6067" s="26">
        <v>0</v>
      </c>
      <c r="AB6067" s="26">
        <v>0</v>
      </c>
      <c r="AC6067" s="26">
        <v>0</v>
      </c>
      <c r="AD6067" s="26">
        <v>0</v>
      </c>
      <c r="AE6067" s="26">
        <v>1.3899071177310061</v>
      </c>
    </row>
    <row r="6068" spans="1:31" x14ac:dyDescent="0.3">
      <c r="A6068">
        <v>2775871</v>
      </c>
      <c r="B6068">
        <v>1</v>
      </c>
      <c r="C6068" t="s">
        <v>80</v>
      </c>
      <c r="D6068" t="s">
        <v>96</v>
      </c>
      <c r="E6068" t="s">
        <v>132</v>
      </c>
      <c r="F6068" t="s">
        <v>15625</v>
      </c>
      <c r="G6068" t="s">
        <v>134</v>
      </c>
      <c r="H6068" t="s">
        <v>135</v>
      </c>
      <c r="I6068" t="s">
        <v>136</v>
      </c>
      <c r="J6068" t="s">
        <v>137</v>
      </c>
      <c r="K6068" t="s">
        <v>138</v>
      </c>
      <c r="L6068" t="s">
        <v>16745</v>
      </c>
      <c r="M6068" t="s">
        <v>16746</v>
      </c>
      <c r="N6068" s="26">
        <v>2.2622222220000001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1</v>
      </c>
      <c r="U6068">
        <v>0</v>
      </c>
      <c r="V6068">
        <v>0</v>
      </c>
      <c r="W6068" s="26">
        <v>0</v>
      </c>
      <c r="X6068" s="26">
        <v>0</v>
      </c>
      <c r="Y6068" s="26">
        <v>0</v>
      </c>
      <c r="Z6068" s="26">
        <v>0</v>
      </c>
      <c r="AA6068" s="26">
        <v>0</v>
      </c>
      <c r="AB6068" s="26">
        <v>0</v>
      </c>
      <c r="AC6068" s="26">
        <v>0</v>
      </c>
      <c r="AD6068" s="26">
        <v>0</v>
      </c>
      <c r="AE6068" s="26">
        <v>0</v>
      </c>
    </row>
    <row r="6069" spans="1:31" x14ac:dyDescent="0.3">
      <c r="A6069">
        <v>2776063</v>
      </c>
      <c r="B6069">
        <v>1</v>
      </c>
      <c r="C6069" t="s">
        <v>80</v>
      </c>
      <c r="D6069" t="s">
        <v>82</v>
      </c>
      <c r="E6069" t="s">
        <v>141</v>
      </c>
      <c r="F6069" t="s">
        <v>16388</v>
      </c>
      <c r="G6069" t="s">
        <v>143</v>
      </c>
      <c r="H6069" t="s">
        <v>135</v>
      </c>
      <c r="I6069" t="s">
        <v>136</v>
      </c>
      <c r="J6069" t="s">
        <v>137</v>
      </c>
      <c r="K6069" t="s">
        <v>138</v>
      </c>
      <c r="L6069" t="s">
        <v>16747</v>
      </c>
      <c r="M6069" t="s">
        <v>16748</v>
      </c>
      <c r="N6069" s="26">
        <v>1.108055555</v>
      </c>
      <c r="O6069">
        <v>0</v>
      </c>
      <c r="P6069">
        <v>331</v>
      </c>
      <c r="Q6069">
        <v>0</v>
      </c>
      <c r="R6069">
        <v>0</v>
      </c>
      <c r="S6069">
        <v>0</v>
      </c>
      <c r="T6069">
        <v>18</v>
      </c>
      <c r="U6069">
        <v>0</v>
      </c>
      <c r="V6069">
        <v>0</v>
      </c>
      <c r="W6069" s="26">
        <v>0</v>
      </c>
      <c r="X6069" s="26">
        <v>114.01024776483979</v>
      </c>
      <c r="Y6069" s="26">
        <v>0</v>
      </c>
      <c r="Z6069" s="26">
        <v>0</v>
      </c>
      <c r="AA6069" s="26">
        <v>0</v>
      </c>
      <c r="AB6069" s="26">
        <v>19.881411627339553</v>
      </c>
      <c r="AC6069" s="26">
        <v>0</v>
      </c>
      <c r="AD6069" s="26">
        <v>0</v>
      </c>
      <c r="AE6069" s="26">
        <v>133.89165939217935</v>
      </c>
    </row>
    <row r="6070" spans="1:31" x14ac:dyDescent="0.3">
      <c r="A6070">
        <v>2775622</v>
      </c>
      <c r="B6070">
        <v>1</v>
      </c>
      <c r="C6070" t="s">
        <v>80</v>
      </c>
      <c r="D6070" t="s">
        <v>88</v>
      </c>
      <c r="E6070" t="s">
        <v>146</v>
      </c>
      <c r="F6070" t="s">
        <v>16539</v>
      </c>
      <c r="G6070" t="s">
        <v>159</v>
      </c>
      <c r="H6070" t="s">
        <v>149</v>
      </c>
      <c r="I6070" t="s">
        <v>136</v>
      </c>
      <c r="J6070" t="s">
        <v>137</v>
      </c>
      <c r="K6070" t="s">
        <v>138</v>
      </c>
      <c r="L6070" t="s">
        <v>16749</v>
      </c>
      <c r="M6070" t="s">
        <v>16750</v>
      </c>
      <c r="N6070" s="26">
        <v>0.34694444400000002</v>
      </c>
      <c r="O6070">
        <v>0</v>
      </c>
      <c r="P6070">
        <v>224</v>
      </c>
      <c r="Q6070">
        <v>0</v>
      </c>
      <c r="R6070">
        <v>0</v>
      </c>
      <c r="S6070">
        <v>0</v>
      </c>
      <c r="T6070">
        <v>26</v>
      </c>
      <c r="U6070">
        <v>0</v>
      </c>
      <c r="V6070">
        <v>0</v>
      </c>
      <c r="W6070" s="26">
        <v>0</v>
      </c>
      <c r="X6070" s="26">
        <v>22.462783656093979</v>
      </c>
      <c r="Y6070" s="26">
        <v>0</v>
      </c>
      <c r="Z6070" s="26">
        <v>0</v>
      </c>
      <c r="AA6070" s="26">
        <v>0</v>
      </c>
      <c r="AB6070" s="26">
        <v>8.3725484621252662</v>
      </c>
      <c r="AC6070" s="26">
        <v>0</v>
      </c>
      <c r="AD6070" s="26">
        <v>0</v>
      </c>
      <c r="AE6070" s="26">
        <v>30.835332118219245</v>
      </c>
    </row>
    <row r="6071" spans="1:31" x14ac:dyDescent="0.3">
      <c r="A6071">
        <v>2776106</v>
      </c>
      <c r="B6071">
        <v>1</v>
      </c>
      <c r="C6071" t="s">
        <v>80</v>
      </c>
      <c r="D6071" t="s">
        <v>82</v>
      </c>
      <c r="E6071" t="s">
        <v>132</v>
      </c>
      <c r="F6071" t="s">
        <v>16751</v>
      </c>
      <c r="G6071" t="s">
        <v>134</v>
      </c>
      <c r="H6071" t="s">
        <v>135</v>
      </c>
      <c r="I6071" t="s">
        <v>136</v>
      </c>
      <c r="J6071" t="s">
        <v>137</v>
      </c>
      <c r="K6071" t="s">
        <v>138</v>
      </c>
      <c r="L6071" t="s">
        <v>16752</v>
      </c>
      <c r="M6071" t="s">
        <v>16389</v>
      </c>
      <c r="N6071" s="26">
        <v>3.6944444440000002</v>
      </c>
      <c r="O6071">
        <v>0</v>
      </c>
      <c r="P6071">
        <v>1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 s="26">
        <v>0</v>
      </c>
      <c r="X6071" s="26">
        <v>0.54407544311372058</v>
      </c>
      <c r="Y6071" s="26">
        <v>0</v>
      </c>
      <c r="Z6071" s="26">
        <v>0</v>
      </c>
      <c r="AA6071" s="26">
        <v>0</v>
      </c>
      <c r="AB6071" s="26">
        <v>0</v>
      </c>
      <c r="AC6071" s="26">
        <v>0</v>
      </c>
      <c r="AD6071" s="26">
        <v>0</v>
      </c>
      <c r="AE6071" s="26">
        <v>0.54407544311372058</v>
      </c>
    </row>
    <row r="6072" spans="1:31" x14ac:dyDescent="0.3">
      <c r="A6072">
        <v>2775857</v>
      </c>
      <c r="B6072">
        <v>1</v>
      </c>
      <c r="C6072" t="s">
        <v>81</v>
      </c>
      <c r="D6072" t="s">
        <v>118</v>
      </c>
      <c r="E6072" t="s">
        <v>170</v>
      </c>
      <c r="F6072" t="s">
        <v>16753</v>
      </c>
      <c r="G6072" t="s">
        <v>204</v>
      </c>
      <c r="H6072" t="s">
        <v>135</v>
      </c>
      <c r="I6072" t="s">
        <v>136</v>
      </c>
      <c r="J6072" t="s">
        <v>137</v>
      </c>
      <c r="K6072" t="s">
        <v>138</v>
      </c>
      <c r="L6072" t="s">
        <v>16754</v>
      </c>
      <c r="M6072" t="s">
        <v>16755</v>
      </c>
      <c r="N6072" s="26">
        <v>0.53361111100000003</v>
      </c>
      <c r="O6072">
        <v>0</v>
      </c>
      <c r="P6072">
        <v>79</v>
      </c>
      <c r="Q6072">
        <v>0</v>
      </c>
      <c r="R6072">
        <v>0</v>
      </c>
      <c r="S6072">
        <v>0</v>
      </c>
      <c r="T6072">
        <v>5</v>
      </c>
      <c r="U6072">
        <v>0</v>
      </c>
      <c r="V6072">
        <v>0</v>
      </c>
      <c r="W6072" s="26">
        <v>0</v>
      </c>
      <c r="X6072" s="26">
        <v>0.4563935406955556</v>
      </c>
      <c r="Y6072" s="26">
        <v>0</v>
      </c>
      <c r="Z6072" s="26">
        <v>0</v>
      </c>
      <c r="AA6072" s="26">
        <v>0</v>
      </c>
      <c r="AB6072" s="26">
        <v>0.15738972369005882</v>
      </c>
      <c r="AC6072" s="26">
        <v>0</v>
      </c>
      <c r="AD6072" s="26">
        <v>0</v>
      </c>
      <c r="AE6072" s="26">
        <v>0.61378326438561448</v>
      </c>
    </row>
    <row r="6073" spans="1:31" x14ac:dyDescent="0.3">
      <c r="A6073">
        <v>2775665</v>
      </c>
      <c r="B6073">
        <v>1</v>
      </c>
      <c r="C6073" t="s">
        <v>81</v>
      </c>
      <c r="D6073" t="s">
        <v>128</v>
      </c>
      <c r="E6073" t="s">
        <v>157</v>
      </c>
      <c r="F6073" t="s">
        <v>16756</v>
      </c>
      <c r="G6073" t="s">
        <v>159</v>
      </c>
      <c r="H6073" t="s">
        <v>149</v>
      </c>
      <c r="I6073" t="s">
        <v>136</v>
      </c>
      <c r="J6073" t="s">
        <v>137</v>
      </c>
      <c r="K6073" t="s">
        <v>138</v>
      </c>
      <c r="L6073" t="s">
        <v>16473</v>
      </c>
      <c r="M6073" t="s">
        <v>16757</v>
      </c>
      <c r="N6073" s="26">
        <v>2.8605555549999999</v>
      </c>
      <c r="O6073">
        <v>16</v>
      </c>
      <c r="P6073">
        <v>108</v>
      </c>
      <c r="Q6073">
        <v>35</v>
      </c>
      <c r="R6073">
        <v>17</v>
      </c>
      <c r="S6073">
        <v>4</v>
      </c>
      <c r="T6073">
        <v>9</v>
      </c>
      <c r="U6073">
        <v>0</v>
      </c>
      <c r="V6073">
        <v>0</v>
      </c>
      <c r="W6073" s="26">
        <v>7.8324761561124534</v>
      </c>
      <c r="X6073" s="26">
        <v>5.503023645795551</v>
      </c>
      <c r="Y6073" s="26">
        <v>6.3147088562665949</v>
      </c>
      <c r="Z6073" s="26">
        <v>1.1969141650710049</v>
      </c>
      <c r="AA6073" s="26">
        <v>6.1348110997951704</v>
      </c>
      <c r="AB6073" s="26">
        <v>2.1536780453116542</v>
      </c>
      <c r="AC6073" s="26">
        <v>0</v>
      </c>
      <c r="AD6073" s="26">
        <v>0</v>
      </c>
      <c r="AE6073" s="26">
        <v>29.135611968352425</v>
      </c>
    </row>
    <row r="6074" spans="1:31" x14ac:dyDescent="0.3">
      <c r="A6074">
        <v>2776092</v>
      </c>
      <c r="B6074">
        <v>1</v>
      </c>
      <c r="C6074" t="s">
        <v>80</v>
      </c>
      <c r="D6074" t="s">
        <v>93</v>
      </c>
      <c r="E6074" t="s">
        <v>132</v>
      </c>
      <c r="F6074" t="s">
        <v>16758</v>
      </c>
      <c r="G6074" t="s">
        <v>307</v>
      </c>
      <c r="H6074" t="s">
        <v>135</v>
      </c>
      <c r="I6074" t="s">
        <v>136</v>
      </c>
      <c r="J6074" t="s">
        <v>137</v>
      </c>
      <c r="K6074" t="s">
        <v>138</v>
      </c>
      <c r="L6074" t="s">
        <v>16759</v>
      </c>
      <c r="M6074" t="s">
        <v>16760</v>
      </c>
      <c r="N6074" s="26">
        <v>1.065555555</v>
      </c>
      <c r="O6074">
        <v>0</v>
      </c>
      <c r="P6074">
        <v>4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 s="26">
        <v>0</v>
      </c>
      <c r="X6074" s="26">
        <v>0.87522688838584306</v>
      </c>
      <c r="Y6074" s="26">
        <v>0</v>
      </c>
      <c r="Z6074" s="26">
        <v>0</v>
      </c>
      <c r="AA6074" s="26">
        <v>0</v>
      </c>
      <c r="AB6074" s="26">
        <v>0</v>
      </c>
      <c r="AC6074" s="26">
        <v>0</v>
      </c>
      <c r="AD6074" s="26">
        <v>0</v>
      </c>
      <c r="AE6074" s="26">
        <v>0.87522688838584306</v>
      </c>
    </row>
    <row r="6075" spans="1:31" x14ac:dyDescent="0.3">
      <c r="A6075">
        <v>2775946</v>
      </c>
      <c r="B6075">
        <v>1</v>
      </c>
      <c r="C6075" t="s">
        <v>80</v>
      </c>
      <c r="D6075" t="s">
        <v>83</v>
      </c>
      <c r="E6075" t="s">
        <v>166</v>
      </c>
      <c r="F6075" t="s">
        <v>16761</v>
      </c>
      <c r="G6075" t="s">
        <v>186</v>
      </c>
      <c r="H6075" t="s">
        <v>135</v>
      </c>
      <c r="I6075" t="s">
        <v>136</v>
      </c>
      <c r="J6075" t="s">
        <v>137</v>
      </c>
      <c r="K6075" t="s">
        <v>187</v>
      </c>
      <c r="L6075" t="s">
        <v>16762</v>
      </c>
      <c r="M6075" t="s">
        <v>16763</v>
      </c>
      <c r="N6075" s="26">
        <v>6.5186111110000002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3</v>
      </c>
      <c r="U6075">
        <v>0</v>
      </c>
      <c r="V6075">
        <v>0</v>
      </c>
      <c r="W6075" s="26">
        <v>0</v>
      </c>
      <c r="X6075" s="26">
        <v>0</v>
      </c>
      <c r="Y6075" s="26">
        <v>0</v>
      </c>
      <c r="Z6075" s="26">
        <v>0</v>
      </c>
      <c r="AA6075" s="26">
        <v>0</v>
      </c>
      <c r="AB6075" s="26">
        <v>66.019073784885109</v>
      </c>
      <c r="AC6075" s="26">
        <v>0</v>
      </c>
      <c r="AD6075" s="26">
        <v>0</v>
      </c>
      <c r="AE6075" s="26">
        <v>66.019073784885109</v>
      </c>
    </row>
    <row r="6076" spans="1:31" x14ac:dyDescent="0.3">
      <c r="A6076">
        <v>2775900</v>
      </c>
      <c r="B6076">
        <v>1</v>
      </c>
      <c r="C6076" t="s">
        <v>80</v>
      </c>
      <c r="D6076" t="s">
        <v>82</v>
      </c>
      <c r="E6076" t="s">
        <v>132</v>
      </c>
      <c r="F6076" t="s">
        <v>16751</v>
      </c>
      <c r="G6076" t="s">
        <v>134</v>
      </c>
      <c r="H6076" t="s">
        <v>135</v>
      </c>
      <c r="I6076" t="s">
        <v>136</v>
      </c>
      <c r="J6076" t="s">
        <v>137</v>
      </c>
      <c r="K6076" t="s">
        <v>138</v>
      </c>
      <c r="L6076" t="s">
        <v>16764</v>
      </c>
      <c r="M6076" t="s">
        <v>16765</v>
      </c>
      <c r="N6076" s="26">
        <v>2.881388888</v>
      </c>
      <c r="O6076">
        <v>0</v>
      </c>
      <c r="P6076">
        <v>1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 s="26">
        <v>0</v>
      </c>
      <c r="X6076" s="26">
        <v>0.41532336183052643</v>
      </c>
      <c r="Y6076" s="26">
        <v>0</v>
      </c>
      <c r="Z6076" s="26">
        <v>0</v>
      </c>
      <c r="AA6076" s="26">
        <v>0</v>
      </c>
      <c r="AB6076" s="26">
        <v>0</v>
      </c>
      <c r="AC6076" s="26">
        <v>0</v>
      </c>
      <c r="AD6076" s="26">
        <v>0</v>
      </c>
      <c r="AE6076" s="26">
        <v>0.41532336183052643</v>
      </c>
    </row>
    <row r="6077" spans="1:31" x14ac:dyDescent="0.3">
      <c r="A6077">
        <v>2775691</v>
      </c>
      <c r="B6077">
        <v>1</v>
      </c>
      <c r="C6077" t="s">
        <v>80</v>
      </c>
      <c r="D6077" t="s">
        <v>84</v>
      </c>
      <c r="E6077" t="s">
        <v>141</v>
      </c>
      <c r="F6077" t="s">
        <v>16766</v>
      </c>
      <c r="G6077" t="s">
        <v>628</v>
      </c>
      <c r="H6077" t="s">
        <v>135</v>
      </c>
      <c r="I6077" t="s">
        <v>136</v>
      </c>
      <c r="J6077" t="s">
        <v>137</v>
      </c>
      <c r="K6077" t="s">
        <v>187</v>
      </c>
      <c r="L6077" t="s">
        <v>16767</v>
      </c>
      <c r="M6077" t="s">
        <v>16768</v>
      </c>
      <c r="N6077" s="26">
        <v>4.9211111110000001</v>
      </c>
      <c r="O6077">
        <v>0</v>
      </c>
      <c r="P6077">
        <v>200</v>
      </c>
      <c r="Q6077">
        <v>0</v>
      </c>
      <c r="R6077">
        <v>0</v>
      </c>
      <c r="S6077">
        <v>0</v>
      </c>
      <c r="T6077">
        <v>150</v>
      </c>
      <c r="U6077">
        <v>0</v>
      </c>
      <c r="V6077">
        <v>1</v>
      </c>
      <c r="W6077" s="26">
        <v>0</v>
      </c>
      <c r="X6077" s="26">
        <v>278.80191206622777</v>
      </c>
      <c r="Y6077" s="26">
        <v>0</v>
      </c>
      <c r="Z6077" s="26">
        <v>0</v>
      </c>
      <c r="AA6077" s="26">
        <v>0</v>
      </c>
      <c r="AB6077" s="26">
        <v>695.1180825830661</v>
      </c>
      <c r="AC6077" s="26">
        <v>0</v>
      </c>
      <c r="AD6077" s="26">
        <v>220.22862313939558</v>
      </c>
      <c r="AE6077" s="26">
        <v>1194.1486177886893</v>
      </c>
    </row>
    <row r="6078" spans="1:31" x14ac:dyDescent="0.3">
      <c r="A6078">
        <v>2776029</v>
      </c>
      <c r="B6078">
        <v>1</v>
      </c>
      <c r="C6078" t="s">
        <v>80</v>
      </c>
      <c r="D6078" t="s">
        <v>101</v>
      </c>
      <c r="E6078" t="s">
        <v>170</v>
      </c>
      <c r="F6078" t="s">
        <v>7407</v>
      </c>
      <c r="G6078" t="s">
        <v>143</v>
      </c>
      <c r="H6078" t="s">
        <v>135</v>
      </c>
      <c r="I6078" t="s">
        <v>136</v>
      </c>
      <c r="J6078" t="s">
        <v>137</v>
      </c>
      <c r="K6078" t="s">
        <v>138</v>
      </c>
      <c r="L6078" t="s">
        <v>16769</v>
      </c>
      <c r="M6078" t="s">
        <v>16770</v>
      </c>
      <c r="N6078" s="26">
        <v>0.77249999999999996</v>
      </c>
      <c r="O6078">
        <v>0</v>
      </c>
      <c r="P6078">
        <v>89</v>
      </c>
      <c r="Q6078">
        <v>0</v>
      </c>
      <c r="R6078">
        <v>0</v>
      </c>
      <c r="S6078">
        <v>0</v>
      </c>
      <c r="T6078">
        <v>7</v>
      </c>
      <c r="U6078">
        <v>0</v>
      </c>
      <c r="V6078">
        <v>0</v>
      </c>
      <c r="W6078" s="26">
        <v>0</v>
      </c>
      <c r="X6078" s="26">
        <v>29.81196659934286</v>
      </c>
      <c r="Y6078" s="26">
        <v>0</v>
      </c>
      <c r="Z6078" s="26">
        <v>0</v>
      </c>
      <c r="AA6078" s="26">
        <v>0</v>
      </c>
      <c r="AB6078" s="26">
        <v>4.9910254461521291</v>
      </c>
      <c r="AC6078" s="26">
        <v>0</v>
      </c>
      <c r="AD6078" s="26">
        <v>0</v>
      </c>
      <c r="AE6078" s="26">
        <v>34.802992045494989</v>
      </c>
    </row>
    <row r="6079" spans="1:31" x14ac:dyDescent="0.3">
      <c r="A6079">
        <v>2775983</v>
      </c>
      <c r="B6079">
        <v>1</v>
      </c>
      <c r="C6079" t="s">
        <v>80</v>
      </c>
      <c r="D6079" t="s">
        <v>110</v>
      </c>
      <c r="E6079" t="s">
        <v>132</v>
      </c>
      <c r="F6079" t="s">
        <v>16771</v>
      </c>
      <c r="G6079" t="s">
        <v>197</v>
      </c>
      <c r="H6079" t="s">
        <v>135</v>
      </c>
      <c r="I6079" t="s">
        <v>136</v>
      </c>
      <c r="J6079" t="s">
        <v>137</v>
      </c>
      <c r="K6079" t="s">
        <v>138</v>
      </c>
      <c r="L6079" t="s">
        <v>16772</v>
      </c>
      <c r="M6079" t="s">
        <v>16773</v>
      </c>
      <c r="N6079" s="26">
        <v>1.0041666659999999</v>
      </c>
      <c r="O6079">
        <v>0</v>
      </c>
      <c r="P6079">
        <v>1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 s="26">
        <v>0</v>
      </c>
      <c r="X6079" s="26">
        <v>0.35717747559884316</v>
      </c>
      <c r="Y6079" s="26">
        <v>0</v>
      </c>
      <c r="Z6079" s="26">
        <v>0</v>
      </c>
      <c r="AA6079" s="26">
        <v>0</v>
      </c>
      <c r="AB6079" s="26">
        <v>0</v>
      </c>
      <c r="AC6079" s="26">
        <v>0</v>
      </c>
      <c r="AD6079" s="26">
        <v>0</v>
      </c>
      <c r="AE6079" s="26">
        <v>0.35717747559884316</v>
      </c>
    </row>
    <row r="6080" spans="1:31" x14ac:dyDescent="0.3">
      <c r="A6080">
        <v>2775697</v>
      </c>
      <c r="B6080">
        <v>1</v>
      </c>
      <c r="C6080" t="s">
        <v>80</v>
      </c>
      <c r="D6080" t="s">
        <v>88</v>
      </c>
      <c r="E6080" t="s">
        <v>146</v>
      </c>
      <c r="F6080" t="s">
        <v>16774</v>
      </c>
      <c r="G6080" t="s">
        <v>628</v>
      </c>
      <c r="H6080" t="s">
        <v>149</v>
      </c>
      <c r="I6080" t="s">
        <v>136</v>
      </c>
      <c r="J6080" t="s">
        <v>137</v>
      </c>
      <c r="K6080" t="s">
        <v>187</v>
      </c>
      <c r="L6080" t="s">
        <v>16775</v>
      </c>
      <c r="M6080" t="s">
        <v>16776</v>
      </c>
      <c r="N6080" s="26">
        <v>5.2297222220000004</v>
      </c>
      <c r="O6080">
        <v>1</v>
      </c>
      <c r="P6080">
        <v>817</v>
      </c>
      <c r="Q6080">
        <v>0</v>
      </c>
      <c r="R6080">
        <v>1</v>
      </c>
      <c r="S6080">
        <v>14</v>
      </c>
      <c r="T6080">
        <v>164</v>
      </c>
      <c r="U6080">
        <v>4</v>
      </c>
      <c r="V6080">
        <v>1</v>
      </c>
      <c r="W6080" s="26">
        <v>60.789880083246608</v>
      </c>
      <c r="X6080" s="26">
        <v>1510.5994954726234</v>
      </c>
      <c r="Y6080" s="26">
        <v>0</v>
      </c>
      <c r="Z6080" s="26">
        <v>12.000322276744278</v>
      </c>
      <c r="AA6080" s="26">
        <v>708.71955711118937</v>
      </c>
      <c r="AB6080" s="26">
        <v>1236.2828811321053</v>
      </c>
      <c r="AC6080" s="26">
        <v>923.05297325862966</v>
      </c>
      <c r="AD6080" s="26">
        <v>28.978818810081481</v>
      </c>
      <c r="AE6080" s="26">
        <v>4480.4239281446189</v>
      </c>
    </row>
    <row r="6081" spans="1:31" x14ac:dyDescent="0.3">
      <c r="A6081">
        <v>2775797</v>
      </c>
      <c r="B6081">
        <v>1</v>
      </c>
      <c r="C6081" t="s">
        <v>80</v>
      </c>
      <c r="D6081" t="s">
        <v>94</v>
      </c>
      <c r="E6081" t="s">
        <v>157</v>
      </c>
      <c r="F6081" t="s">
        <v>7181</v>
      </c>
      <c r="G6081" t="s">
        <v>159</v>
      </c>
      <c r="H6081" t="s">
        <v>149</v>
      </c>
      <c r="I6081" t="s">
        <v>136</v>
      </c>
      <c r="J6081" t="s">
        <v>137</v>
      </c>
      <c r="K6081" t="s">
        <v>138</v>
      </c>
      <c r="L6081" t="s">
        <v>16777</v>
      </c>
      <c r="M6081" t="s">
        <v>16778</v>
      </c>
      <c r="N6081" s="26">
        <v>2.4683333329999999</v>
      </c>
      <c r="O6081">
        <v>0</v>
      </c>
      <c r="P6081">
        <v>0</v>
      </c>
      <c r="Q6081">
        <v>11</v>
      </c>
      <c r="R6081">
        <v>116</v>
      </c>
      <c r="S6081">
        <v>1</v>
      </c>
      <c r="T6081">
        <v>8</v>
      </c>
      <c r="U6081">
        <v>0</v>
      </c>
      <c r="V6081">
        <v>0</v>
      </c>
      <c r="W6081" s="26">
        <v>0</v>
      </c>
      <c r="X6081" s="26">
        <v>0</v>
      </c>
      <c r="Y6081" s="26">
        <v>1.8645692123681552</v>
      </c>
      <c r="Z6081" s="26">
        <v>7.4452441651199956</v>
      </c>
      <c r="AA6081" s="26">
        <v>4.7028775561305034</v>
      </c>
      <c r="AB6081" s="26">
        <v>0</v>
      </c>
      <c r="AC6081" s="26">
        <v>0</v>
      </c>
      <c r="AD6081" s="26">
        <v>0</v>
      </c>
      <c r="AE6081" s="26">
        <v>14.012690933618654</v>
      </c>
    </row>
    <row r="6082" spans="1:31" x14ac:dyDescent="0.3">
      <c r="A6082">
        <v>2775674</v>
      </c>
      <c r="B6082">
        <v>1</v>
      </c>
      <c r="C6082" t="s">
        <v>81</v>
      </c>
      <c r="D6082" t="s">
        <v>128</v>
      </c>
      <c r="E6082" t="s">
        <v>157</v>
      </c>
      <c r="F6082" t="s">
        <v>16779</v>
      </c>
      <c r="G6082" t="s">
        <v>628</v>
      </c>
      <c r="H6082" t="s">
        <v>149</v>
      </c>
      <c r="I6082" t="s">
        <v>136</v>
      </c>
      <c r="J6082" t="s">
        <v>137</v>
      </c>
      <c r="K6082" t="s">
        <v>187</v>
      </c>
      <c r="L6082" t="s">
        <v>16780</v>
      </c>
      <c r="M6082" t="s">
        <v>16781</v>
      </c>
      <c r="N6082" s="26">
        <v>1.7241666659999999</v>
      </c>
      <c r="O6082">
        <v>1</v>
      </c>
      <c r="P6082">
        <v>1</v>
      </c>
      <c r="Q6082">
        <v>0</v>
      </c>
      <c r="R6082">
        <v>0</v>
      </c>
      <c r="S6082">
        <v>8</v>
      </c>
      <c r="T6082">
        <v>783</v>
      </c>
      <c r="U6082">
        <v>3</v>
      </c>
      <c r="V6082">
        <v>42</v>
      </c>
      <c r="W6082" s="26">
        <v>17.866684214901767</v>
      </c>
      <c r="X6082" s="26">
        <v>1.1811996247892904</v>
      </c>
      <c r="Y6082" s="26">
        <v>0</v>
      </c>
      <c r="Z6082" s="26">
        <v>0</v>
      </c>
      <c r="AA6082" s="26">
        <v>24.277972927942674</v>
      </c>
      <c r="AB6082" s="26">
        <v>1324.3298169891987</v>
      </c>
      <c r="AC6082" s="26">
        <v>87.319270219558291</v>
      </c>
      <c r="AD6082" s="26">
        <v>409.41046609059055</v>
      </c>
      <c r="AE6082" s="26">
        <v>1864.3854100669812</v>
      </c>
    </row>
    <row r="6083" spans="1:31" x14ac:dyDescent="0.3">
      <c r="A6083">
        <v>2775860</v>
      </c>
      <c r="B6083">
        <v>1</v>
      </c>
      <c r="C6083" t="s">
        <v>80</v>
      </c>
      <c r="D6083" t="s">
        <v>85</v>
      </c>
      <c r="E6083" t="s">
        <v>166</v>
      </c>
      <c r="F6083" t="s">
        <v>10576</v>
      </c>
      <c r="G6083" t="s">
        <v>425</v>
      </c>
      <c r="H6083" t="s">
        <v>135</v>
      </c>
      <c r="I6083" t="s">
        <v>136</v>
      </c>
      <c r="J6083" t="s">
        <v>137</v>
      </c>
      <c r="K6083" t="s">
        <v>138</v>
      </c>
      <c r="L6083" t="s">
        <v>16782</v>
      </c>
      <c r="M6083" t="s">
        <v>16783</v>
      </c>
      <c r="N6083" s="26">
        <v>2.2519444439999998</v>
      </c>
      <c r="O6083">
        <v>0</v>
      </c>
      <c r="P6083">
        <v>81</v>
      </c>
      <c r="Q6083">
        <v>0</v>
      </c>
      <c r="R6083">
        <v>0</v>
      </c>
      <c r="S6083">
        <v>0</v>
      </c>
      <c r="T6083">
        <v>4</v>
      </c>
      <c r="U6083">
        <v>0</v>
      </c>
      <c r="V6083">
        <v>0</v>
      </c>
      <c r="W6083" s="26">
        <v>0</v>
      </c>
      <c r="X6083" s="26">
        <v>66.643594025183162</v>
      </c>
      <c r="Y6083" s="26">
        <v>0</v>
      </c>
      <c r="Z6083" s="26">
        <v>0</v>
      </c>
      <c r="AA6083" s="26">
        <v>0</v>
      </c>
      <c r="AB6083" s="26">
        <v>24.724421371194605</v>
      </c>
      <c r="AC6083" s="26">
        <v>0</v>
      </c>
      <c r="AD6083" s="26">
        <v>0</v>
      </c>
      <c r="AE6083" s="26">
        <v>91.368015396377771</v>
      </c>
    </row>
    <row r="6084" spans="1:31" x14ac:dyDescent="0.3">
      <c r="A6084">
        <v>2776109</v>
      </c>
      <c r="B6084">
        <v>1</v>
      </c>
      <c r="C6084" t="s">
        <v>80</v>
      </c>
      <c r="D6084" t="s">
        <v>85</v>
      </c>
      <c r="E6084" t="s">
        <v>166</v>
      </c>
      <c r="F6084" t="s">
        <v>10576</v>
      </c>
      <c r="G6084" t="s">
        <v>425</v>
      </c>
      <c r="H6084" t="s">
        <v>135</v>
      </c>
      <c r="I6084" t="s">
        <v>136</v>
      </c>
      <c r="J6084" t="s">
        <v>137</v>
      </c>
      <c r="K6084" t="s">
        <v>138</v>
      </c>
      <c r="L6084" t="s">
        <v>16784</v>
      </c>
      <c r="M6084" t="s">
        <v>16785</v>
      </c>
      <c r="N6084" s="26">
        <v>3.275555555</v>
      </c>
      <c r="O6084">
        <v>0</v>
      </c>
      <c r="P6084">
        <v>81</v>
      </c>
      <c r="Q6084">
        <v>0</v>
      </c>
      <c r="R6084">
        <v>0</v>
      </c>
      <c r="S6084">
        <v>0</v>
      </c>
      <c r="T6084">
        <v>4</v>
      </c>
      <c r="U6084">
        <v>0</v>
      </c>
      <c r="V6084">
        <v>0</v>
      </c>
      <c r="W6084" s="26">
        <v>0</v>
      </c>
      <c r="X6084" s="26">
        <v>103.03431143495054</v>
      </c>
      <c r="Y6084" s="26">
        <v>0</v>
      </c>
      <c r="Z6084" s="26">
        <v>0</v>
      </c>
      <c r="AA6084" s="26">
        <v>0</v>
      </c>
      <c r="AB6084" s="26">
        <v>26.318175143034885</v>
      </c>
      <c r="AC6084" s="26">
        <v>0</v>
      </c>
      <c r="AD6084" s="26">
        <v>0</v>
      </c>
      <c r="AE6084" s="26">
        <v>129.35248657798542</v>
      </c>
    </row>
    <row r="6085" spans="1:31" x14ac:dyDescent="0.3">
      <c r="A6085">
        <v>2775754</v>
      </c>
      <c r="B6085">
        <v>1</v>
      </c>
      <c r="C6085" t="s">
        <v>80</v>
      </c>
      <c r="D6085" t="s">
        <v>83</v>
      </c>
      <c r="E6085" t="s">
        <v>141</v>
      </c>
      <c r="F6085" t="s">
        <v>5357</v>
      </c>
      <c r="G6085" t="s">
        <v>186</v>
      </c>
      <c r="H6085" t="s">
        <v>135</v>
      </c>
      <c r="I6085" t="s">
        <v>136</v>
      </c>
      <c r="J6085" t="s">
        <v>137</v>
      </c>
      <c r="K6085" t="s">
        <v>187</v>
      </c>
      <c r="L6085" t="s">
        <v>16786</v>
      </c>
      <c r="M6085" t="s">
        <v>16787</v>
      </c>
      <c r="N6085" s="26">
        <v>6.45</v>
      </c>
      <c r="O6085">
        <v>0</v>
      </c>
      <c r="P6085">
        <v>2</v>
      </c>
      <c r="Q6085">
        <v>0</v>
      </c>
      <c r="R6085">
        <v>0</v>
      </c>
      <c r="S6085">
        <v>0</v>
      </c>
      <c r="T6085">
        <v>114</v>
      </c>
      <c r="U6085">
        <v>0</v>
      </c>
      <c r="V6085">
        <v>2</v>
      </c>
      <c r="W6085" s="26">
        <v>0</v>
      </c>
      <c r="X6085" s="26">
        <v>2.5501134558584799</v>
      </c>
      <c r="Y6085" s="26">
        <v>0</v>
      </c>
      <c r="Z6085" s="26">
        <v>0</v>
      </c>
      <c r="AA6085" s="26">
        <v>0</v>
      </c>
      <c r="AB6085" s="26">
        <v>512.19051238335203</v>
      </c>
      <c r="AC6085" s="26">
        <v>0</v>
      </c>
      <c r="AD6085" s="26">
        <v>15.555669420444605</v>
      </c>
      <c r="AE6085" s="26">
        <v>530.29629525965515</v>
      </c>
    </row>
    <row r="6086" spans="1:31" x14ac:dyDescent="0.3">
      <c r="A6086">
        <v>2775717</v>
      </c>
      <c r="B6086">
        <v>1</v>
      </c>
      <c r="C6086" t="s">
        <v>80</v>
      </c>
      <c r="D6086" t="s">
        <v>90</v>
      </c>
      <c r="E6086" t="s">
        <v>170</v>
      </c>
      <c r="F6086" t="s">
        <v>16788</v>
      </c>
      <c r="G6086" t="s">
        <v>186</v>
      </c>
      <c r="H6086" t="s">
        <v>135</v>
      </c>
      <c r="I6086" t="s">
        <v>136</v>
      </c>
      <c r="J6086" t="s">
        <v>137</v>
      </c>
      <c r="K6086" t="s">
        <v>187</v>
      </c>
      <c r="L6086" t="s">
        <v>16789</v>
      </c>
      <c r="M6086" t="s">
        <v>16790</v>
      </c>
      <c r="N6086" s="26">
        <v>2.2522222219999999</v>
      </c>
      <c r="O6086">
        <v>0</v>
      </c>
      <c r="P6086">
        <v>2</v>
      </c>
      <c r="Q6086">
        <v>0</v>
      </c>
      <c r="R6086">
        <v>0</v>
      </c>
      <c r="S6086">
        <v>0</v>
      </c>
      <c r="T6086">
        <v>14</v>
      </c>
      <c r="U6086">
        <v>0</v>
      </c>
      <c r="V6086">
        <v>0</v>
      </c>
      <c r="W6086" s="26">
        <v>0</v>
      </c>
      <c r="X6086" s="26">
        <v>1.3883670579390186</v>
      </c>
      <c r="Y6086" s="26">
        <v>0</v>
      </c>
      <c r="Z6086" s="26">
        <v>0</v>
      </c>
      <c r="AA6086" s="26">
        <v>0</v>
      </c>
      <c r="AB6086" s="26">
        <v>30.646778711846228</v>
      </c>
      <c r="AC6086" s="26">
        <v>0</v>
      </c>
      <c r="AD6086" s="26">
        <v>0</v>
      </c>
      <c r="AE6086" s="26">
        <v>32.035145769785245</v>
      </c>
    </row>
    <row r="6087" spans="1:31" x14ac:dyDescent="0.3">
      <c r="A6087">
        <v>2775945</v>
      </c>
      <c r="B6087">
        <v>2</v>
      </c>
      <c r="C6087" t="s">
        <v>80</v>
      </c>
      <c r="D6087" t="s">
        <v>109</v>
      </c>
      <c r="E6087" t="s">
        <v>141</v>
      </c>
      <c r="F6087" t="s">
        <v>16791</v>
      </c>
      <c r="G6087" t="s">
        <v>303</v>
      </c>
      <c r="H6087" t="s">
        <v>135</v>
      </c>
      <c r="I6087" t="s">
        <v>136</v>
      </c>
      <c r="J6087" t="s">
        <v>137</v>
      </c>
      <c r="K6087" t="s">
        <v>138</v>
      </c>
      <c r="L6087" t="s">
        <v>16593</v>
      </c>
      <c r="M6087" t="s">
        <v>16792</v>
      </c>
      <c r="N6087" s="26">
        <v>1.131388888</v>
      </c>
      <c r="O6087">
        <v>0</v>
      </c>
      <c r="P6087">
        <v>56</v>
      </c>
      <c r="Q6087">
        <v>0</v>
      </c>
      <c r="R6087">
        <v>30</v>
      </c>
      <c r="S6087">
        <v>0</v>
      </c>
      <c r="T6087">
        <v>9</v>
      </c>
      <c r="U6087">
        <v>0</v>
      </c>
      <c r="V6087">
        <v>0</v>
      </c>
      <c r="W6087" s="26">
        <v>0</v>
      </c>
      <c r="X6087" s="26">
        <v>0.8351087584533331</v>
      </c>
      <c r="Y6087" s="26">
        <v>0</v>
      </c>
      <c r="Z6087" s="26">
        <v>0.44492100252444439</v>
      </c>
      <c r="AA6087" s="26">
        <v>0</v>
      </c>
      <c r="AB6087" s="26">
        <v>0</v>
      </c>
      <c r="AC6087" s="26">
        <v>0</v>
      </c>
      <c r="AD6087" s="26">
        <v>0</v>
      </c>
      <c r="AE6087" s="26">
        <v>1.2800297609777775</v>
      </c>
    </row>
    <row r="6088" spans="1:31" x14ac:dyDescent="0.3">
      <c r="A6088">
        <v>2776052</v>
      </c>
      <c r="B6088">
        <v>1</v>
      </c>
      <c r="C6088" t="s">
        <v>80</v>
      </c>
      <c r="D6088" t="s">
        <v>88</v>
      </c>
      <c r="E6088" t="s">
        <v>132</v>
      </c>
      <c r="F6088" t="s">
        <v>16793</v>
      </c>
      <c r="G6088" t="s">
        <v>134</v>
      </c>
      <c r="H6088" t="s">
        <v>135</v>
      </c>
      <c r="I6088" t="s">
        <v>136</v>
      </c>
      <c r="J6088" t="s">
        <v>137</v>
      </c>
      <c r="K6088" t="s">
        <v>138</v>
      </c>
      <c r="L6088" t="s">
        <v>16794</v>
      </c>
      <c r="M6088" t="s">
        <v>16795</v>
      </c>
      <c r="N6088" s="26">
        <v>1.082777777</v>
      </c>
      <c r="O6088">
        <v>0</v>
      </c>
      <c r="P6088">
        <v>1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 s="26">
        <v>0</v>
      </c>
      <c r="X6088" s="26">
        <v>0.19557296748731667</v>
      </c>
      <c r="Y6088" s="26">
        <v>0</v>
      </c>
      <c r="Z6088" s="26">
        <v>0</v>
      </c>
      <c r="AA6088" s="26">
        <v>0</v>
      </c>
      <c r="AB6088" s="26">
        <v>0</v>
      </c>
      <c r="AC6088" s="26">
        <v>0</v>
      </c>
      <c r="AD6088" s="26">
        <v>0</v>
      </c>
      <c r="AE6088" s="26">
        <v>0.19557296748731667</v>
      </c>
    </row>
    <row r="6089" spans="1:31" x14ac:dyDescent="0.3">
      <c r="A6089">
        <v>2775966</v>
      </c>
      <c r="B6089">
        <v>1</v>
      </c>
      <c r="C6089" t="s">
        <v>80</v>
      </c>
      <c r="D6089" t="s">
        <v>82</v>
      </c>
      <c r="E6089" t="s">
        <v>132</v>
      </c>
      <c r="F6089" t="s">
        <v>4977</v>
      </c>
      <c r="G6089" t="s">
        <v>307</v>
      </c>
      <c r="H6089" t="s">
        <v>135</v>
      </c>
      <c r="I6089" t="s">
        <v>136</v>
      </c>
      <c r="J6089" t="s">
        <v>137</v>
      </c>
      <c r="K6089" t="s">
        <v>138</v>
      </c>
      <c r="L6089" t="s">
        <v>16796</v>
      </c>
      <c r="M6089" t="s">
        <v>16797</v>
      </c>
      <c r="N6089" s="26">
        <v>3.4330555550000001</v>
      </c>
      <c r="O6089">
        <v>0</v>
      </c>
      <c r="P6089">
        <v>9</v>
      </c>
      <c r="Q6089">
        <v>0</v>
      </c>
      <c r="R6089">
        <v>0</v>
      </c>
      <c r="S6089">
        <v>0</v>
      </c>
      <c r="T6089">
        <v>10</v>
      </c>
      <c r="U6089">
        <v>0</v>
      </c>
      <c r="V6089">
        <v>0</v>
      </c>
      <c r="W6089" s="26">
        <v>0</v>
      </c>
      <c r="X6089" s="26">
        <v>15.577510608069685</v>
      </c>
      <c r="Y6089" s="26">
        <v>0</v>
      </c>
      <c r="Z6089" s="26">
        <v>0</v>
      </c>
      <c r="AA6089" s="26">
        <v>0</v>
      </c>
      <c r="AB6089" s="26">
        <v>48.522048435602755</v>
      </c>
      <c r="AC6089" s="26">
        <v>0</v>
      </c>
      <c r="AD6089" s="26">
        <v>0</v>
      </c>
      <c r="AE6089" s="26">
        <v>64.099559043672443</v>
      </c>
    </row>
    <row r="6090" spans="1:31" x14ac:dyDescent="0.3">
      <c r="A6090">
        <v>2775926</v>
      </c>
      <c r="B6090">
        <v>1</v>
      </c>
      <c r="C6090" t="s">
        <v>81</v>
      </c>
      <c r="D6090" t="s">
        <v>115</v>
      </c>
      <c r="E6090" t="s">
        <v>170</v>
      </c>
      <c r="F6090" t="s">
        <v>16798</v>
      </c>
      <c r="G6090" t="s">
        <v>303</v>
      </c>
      <c r="H6090" t="s">
        <v>135</v>
      </c>
      <c r="I6090" t="s">
        <v>136</v>
      </c>
      <c r="J6090" t="s">
        <v>137</v>
      </c>
      <c r="K6090" t="s">
        <v>138</v>
      </c>
      <c r="L6090" t="s">
        <v>16799</v>
      </c>
      <c r="M6090" t="s">
        <v>16800</v>
      </c>
      <c r="N6090" s="26">
        <v>3.3644444440000001</v>
      </c>
      <c r="O6090">
        <v>0</v>
      </c>
      <c r="P6090">
        <v>5</v>
      </c>
      <c r="Q6090">
        <v>0</v>
      </c>
      <c r="R6090">
        <v>0</v>
      </c>
      <c r="S6090">
        <v>0</v>
      </c>
      <c r="T6090">
        <v>2</v>
      </c>
      <c r="U6090">
        <v>0</v>
      </c>
      <c r="V6090">
        <v>0</v>
      </c>
      <c r="W6090" s="26">
        <v>0</v>
      </c>
      <c r="X6090" s="26">
        <v>1.2713985564698149</v>
      </c>
      <c r="Y6090" s="26">
        <v>0</v>
      </c>
      <c r="Z6090" s="26">
        <v>0</v>
      </c>
      <c r="AA6090" s="26">
        <v>0</v>
      </c>
      <c r="AB6090" s="26">
        <v>0.34583619623182899</v>
      </c>
      <c r="AC6090" s="26">
        <v>0</v>
      </c>
      <c r="AD6090" s="26">
        <v>0</v>
      </c>
      <c r="AE6090" s="26">
        <v>1.617234752701644</v>
      </c>
    </row>
    <row r="6091" spans="1:31" x14ac:dyDescent="0.3">
      <c r="A6091">
        <v>2775734</v>
      </c>
      <c r="B6091">
        <v>1</v>
      </c>
      <c r="C6091" t="s">
        <v>80</v>
      </c>
      <c r="D6091" t="s">
        <v>85</v>
      </c>
      <c r="E6091" t="s">
        <v>132</v>
      </c>
      <c r="F6091" t="s">
        <v>16801</v>
      </c>
      <c r="G6091" t="s">
        <v>134</v>
      </c>
      <c r="H6091" t="s">
        <v>135</v>
      </c>
      <c r="I6091" t="s">
        <v>136</v>
      </c>
      <c r="J6091" t="s">
        <v>137</v>
      </c>
      <c r="K6091" t="s">
        <v>138</v>
      </c>
      <c r="L6091" t="s">
        <v>16802</v>
      </c>
      <c r="M6091" t="s">
        <v>16803</v>
      </c>
      <c r="N6091" s="26">
        <v>5.7352777770000003</v>
      </c>
      <c r="O6091">
        <v>0</v>
      </c>
      <c r="P6091">
        <v>18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 s="26">
        <v>0</v>
      </c>
      <c r="X6091" s="26">
        <v>38.330229573898038</v>
      </c>
      <c r="Y6091" s="26">
        <v>0</v>
      </c>
      <c r="Z6091" s="26">
        <v>0</v>
      </c>
      <c r="AA6091" s="26">
        <v>0</v>
      </c>
      <c r="AB6091" s="26">
        <v>0</v>
      </c>
      <c r="AC6091" s="26">
        <v>0</v>
      </c>
      <c r="AD6091" s="26">
        <v>0</v>
      </c>
      <c r="AE6091" s="26">
        <v>38.330229573898038</v>
      </c>
    </row>
    <row r="6092" spans="1:31" x14ac:dyDescent="0.3">
      <c r="A6092">
        <v>2775903</v>
      </c>
      <c r="B6092">
        <v>1</v>
      </c>
      <c r="C6092" t="s">
        <v>81</v>
      </c>
      <c r="D6092" t="s">
        <v>128</v>
      </c>
      <c r="E6092" t="s">
        <v>132</v>
      </c>
      <c r="F6092" t="s">
        <v>16804</v>
      </c>
      <c r="G6092" t="s">
        <v>134</v>
      </c>
      <c r="H6092" t="s">
        <v>135</v>
      </c>
      <c r="I6092" t="s">
        <v>136</v>
      </c>
      <c r="J6092" t="s">
        <v>137</v>
      </c>
      <c r="K6092" t="s">
        <v>138</v>
      </c>
      <c r="L6092" t="s">
        <v>16805</v>
      </c>
      <c r="M6092" t="s">
        <v>16806</v>
      </c>
      <c r="N6092" s="26">
        <v>5.4938888879999999</v>
      </c>
      <c r="O6092">
        <v>0</v>
      </c>
      <c r="P6092">
        <v>4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 s="26">
        <v>0</v>
      </c>
      <c r="X6092" s="26">
        <v>2.6300164267909061</v>
      </c>
      <c r="Y6092" s="26">
        <v>0</v>
      </c>
      <c r="Z6092" s="26">
        <v>0</v>
      </c>
      <c r="AA6092" s="26">
        <v>0</v>
      </c>
      <c r="AB6092" s="26">
        <v>0</v>
      </c>
      <c r="AC6092" s="26">
        <v>0</v>
      </c>
      <c r="AD6092" s="26">
        <v>0</v>
      </c>
      <c r="AE6092" s="26">
        <v>2.6300164267909061</v>
      </c>
    </row>
    <row r="6093" spans="1:31" x14ac:dyDescent="0.3">
      <c r="A6093">
        <v>2776089</v>
      </c>
      <c r="B6093">
        <v>1</v>
      </c>
      <c r="C6093" t="s">
        <v>80</v>
      </c>
      <c r="D6093" t="s">
        <v>88</v>
      </c>
      <c r="E6093" t="s">
        <v>166</v>
      </c>
      <c r="F6093" t="s">
        <v>14425</v>
      </c>
      <c r="G6093" t="s">
        <v>425</v>
      </c>
      <c r="H6093" t="s">
        <v>135</v>
      </c>
      <c r="I6093" t="s">
        <v>136</v>
      </c>
      <c r="J6093" t="s">
        <v>137</v>
      </c>
      <c r="K6093" t="s">
        <v>138</v>
      </c>
      <c r="L6093" t="s">
        <v>16807</v>
      </c>
      <c r="M6093" t="s">
        <v>16808</v>
      </c>
      <c r="N6093" s="26">
        <v>0.57722222199999995</v>
      </c>
      <c r="O6093">
        <v>0</v>
      </c>
      <c r="P6093">
        <v>116</v>
      </c>
      <c r="Q6093">
        <v>0</v>
      </c>
      <c r="R6093">
        <v>0</v>
      </c>
      <c r="S6093">
        <v>0</v>
      </c>
      <c r="T6093">
        <v>13</v>
      </c>
      <c r="U6093">
        <v>0</v>
      </c>
      <c r="V6093">
        <v>0</v>
      </c>
      <c r="W6093" s="26">
        <v>0</v>
      </c>
      <c r="X6093" s="26">
        <v>15.942058594826904</v>
      </c>
      <c r="Y6093" s="26">
        <v>0</v>
      </c>
      <c r="Z6093" s="26">
        <v>0</v>
      </c>
      <c r="AA6093" s="26">
        <v>0</v>
      </c>
      <c r="AB6093" s="26">
        <v>8.3253329184529683</v>
      </c>
      <c r="AC6093" s="26">
        <v>0</v>
      </c>
      <c r="AD6093" s="26">
        <v>0</v>
      </c>
      <c r="AE6093" s="26">
        <v>24.267391513279872</v>
      </c>
    </row>
    <row r="6094" spans="1:31" x14ac:dyDescent="0.3">
      <c r="A6094">
        <v>2775757</v>
      </c>
      <c r="B6094">
        <v>1</v>
      </c>
      <c r="C6094" t="s">
        <v>81</v>
      </c>
      <c r="D6094" t="s">
        <v>126</v>
      </c>
      <c r="E6094" t="s">
        <v>152</v>
      </c>
      <c r="F6094" t="s">
        <v>13851</v>
      </c>
      <c r="G6094" t="s">
        <v>159</v>
      </c>
      <c r="H6094" t="s">
        <v>149</v>
      </c>
      <c r="I6094" t="s">
        <v>566</v>
      </c>
      <c r="J6094" t="s">
        <v>137</v>
      </c>
      <c r="K6094" t="s">
        <v>138</v>
      </c>
      <c r="L6094" t="s">
        <v>16809</v>
      </c>
      <c r="M6094" t="s">
        <v>16810</v>
      </c>
      <c r="N6094" s="26">
        <v>3.333333E-3</v>
      </c>
      <c r="O6094">
        <v>7</v>
      </c>
      <c r="P6094">
        <v>2066</v>
      </c>
      <c r="Q6094">
        <v>51</v>
      </c>
      <c r="R6094">
        <v>209</v>
      </c>
      <c r="S6094">
        <v>5</v>
      </c>
      <c r="T6094">
        <v>300</v>
      </c>
      <c r="U6094">
        <v>1</v>
      </c>
      <c r="V6094">
        <v>0</v>
      </c>
      <c r="W6094" s="26">
        <v>5.7841958533333352E-3</v>
      </c>
      <c r="X6094" s="26">
        <v>0.712242556199989</v>
      </c>
      <c r="Y6094" s="26">
        <v>0.10029558364873467</v>
      </c>
      <c r="Z6094" s="26">
        <v>0.10382330762937132</v>
      </c>
      <c r="AA6094" s="26">
        <v>9.9576113907119998E-2</v>
      </c>
      <c r="AB6094" s="26">
        <v>0.29036384968015672</v>
      </c>
      <c r="AC6094" s="26">
        <v>0.17681438869333335</v>
      </c>
      <c r="AD6094" s="26">
        <v>0</v>
      </c>
      <c r="AE6094" s="26">
        <v>1.4888999956120386</v>
      </c>
    </row>
    <row r="6095" spans="1:31" x14ac:dyDescent="0.3">
      <c r="A6095">
        <v>2775694</v>
      </c>
      <c r="B6095">
        <v>1</v>
      </c>
      <c r="C6095" t="s">
        <v>80</v>
      </c>
      <c r="D6095" t="s">
        <v>90</v>
      </c>
      <c r="E6095" t="s">
        <v>170</v>
      </c>
      <c r="F6095" t="s">
        <v>12753</v>
      </c>
      <c r="G6095" t="s">
        <v>204</v>
      </c>
      <c r="H6095" t="s">
        <v>135</v>
      </c>
      <c r="I6095" t="s">
        <v>136</v>
      </c>
      <c r="J6095" t="s">
        <v>137</v>
      </c>
      <c r="K6095" t="s">
        <v>138</v>
      </c>
      <c r="L6095" t="s">
        <v>16811</v>
      </c>
      <c r="M6095" t="s">
        <v>16812</v>
      </c>
      <c r="N6095" s="26">
        <v>2.184722222</v>
      </c>
      <c r="O6095">
        <v>0</v>
      </c>
      <c r="P6095">
        <v>165</v>
      </c>
      <c r="Q6095">
        <v>0</v>
      </c>
      <c r="R6095">
        <v>0</v>
      </c>
      <c r="S6095">
        <v>0</v>
      </c>
      <c r="T6095">
        <v>22</v>
      </c>
      <c r="U6095">
        <v>0</v>
      </c>
      <c r="V6095">
        <v>0</v>
      </c>
      <c r="W6095" s="26">
        <v>0</v>
      </c>
      <c r="X6095" s="26">
        <v>102.74131136285565</v>
      </c>
      <c r="Y6095" s="26">
        <v>0</v>
      </c>
      <c r="Z6095" s="26">
        <v>0</v>
      </c>
      <c r="AA6095" s="26">
        <v>0</v>
      </c>
      <c r="AB6095" s="26">
        <v>26.636445813074573</v>
      </c>
      <c r="AC6095" s="26">
        <v>0</v>
      </c>
      <c r="AD6095" s="26">
        <v>0</v>
      </c>
      <c r="AE6095" s="26">
        <v>129.37775717593024</v>
      </c>
    </row>
    <row r="6096" spans="1:31" x14ac:dyDescent="0.3">
      <c r="A6096">
        <v>2775740</v>
      </c>
      <c r="B6096">
        <v>1</v>
      </c>
      <c r="C6096" t="s">
        <v>81</v>
      </c>
      <c r="D6096" t="s">
        <v>122</v>
      </c>
      <c r="E6096" t="s">
        <v>157</v>
      </c>
      <c r="F6096" t="s">
        <v>16813</v>
      </c>
      <c r="G6096" t="s">
        <v>186</v>
      </c>
      <c r="H6096" t="s">
        <v>149</v>
      </c>
      <c r="I6096" t="s">
        <v>136</v>
      </c>
      <c r="J6096" t="s">
        <v>137</v>
      </c>
      <c r="K6096" t="s">
        <v>187</v>
      </c>
      <c r="L6096" t="s">
        <v>16641</v>
      </c>
      <c r="M6096" t="s">
        <v>16814</v>
      </c>
      <c r="N6096" s="26">
        <v>6.5533333330000003</v>
      </c>
      <c r="O6096">
        <v>2</v>
      </c>
      <c r="P6096">
        <v>12413</v>
      </c>
      <c r="Q6096">
        <v>1</v>
      </c>
      <c r="R6096">
        <v>14</v>
      </c>
      <c r="S6096">
        <v>22</v>
      </c>
      <c r="T6096">
        <v>2776</v>
      </c>
      <c r="U6096">
        <v>8</v>
      </c>
      <c r="V6096">
        <v>0</v>
      </c>
      <c r="W6096" s="26">
        <v>1507.1141631782971</v>
      </c>
      <c r="X6096" s="26">
        <v>16685.011813659115</v>
      </c>
      <c r="Y6096" s="26">
        <v>2.2427811855644446</v>
      </c>
      <c r="Z6096" s="26">
        <v>13.46317125801172</v>
      </c>
      <c r="AA6096" s="26">
        <v>803.19421728961299</v>
      </c>
      <c r="AB6096" s="26">
        <v>10626.268282650404</v>
      </c>
      <c r="AC6096" s="26">
        <v>3518.2124502296742</v>
      </c>
      <c r="AD6096" s="26">
        <v>0</v>
      </c>
      <c r="AE6096" s="26">
        <v>33155.506879450673</v>
      </c>
    </row>
    <row r="6097" spans="1:31" x14ac:dyDescent="0.3">
      <c r="A6097">
        <v>2776149</v>
      </c>
      <c r="B6097">
        <v>1</v>
      </c>
      <c r="C6097" t="s">
        <v>80</v>
      </c>
      <c r="D6097" t="s">
        <v>94</v>
      </c>
      <c r="E6097" t="s">
        <v>132</v>
      </c>
      <c r="F6097" t="s">
        <v>15974</v>
      </c>
      <c r="G6097" t="s">
        <v>134</v>
      </c>
      <c r="H6097" t="s">
        <v>135</v>
      </c>
      <c r="I6097" t="s">
        <v>136</v>
      </c>
      <c r="J6097" t="s">
        <v>137</v>
      </c>
      <c r="K6097" t="s">
        <v>138</v>
      </c>
      <c r="L6097" t="s">
        <v>16815</v>
      </c>
      <c r="M6097" t="s">
        <v>16505</v>
      </c>
      <c r="N6097" s="26">
        <v>0.54694444399999997</v>
      </c>
      <c r="O6097">
        <v>0</v>
      </c>
      <c r="P6097">
        <v>4</v>
      </c>
      <c r="Q6097">
        <v>0</v>
      </c>
      <c r="R6097">
        <v>0</v>
      </c>
      <c r="S6097">
        <v>0</v>
      </c>
      <c r="T6097">
        <v>1</v>
      </c>
      <c r="U6097">
        <v>0</v>
      </c>
      <c r="V6097">
        <v>0</v>
      </c>
      <c r="W6097" s="26">
        <v>0</v>
      </c>
      <c r="X6097" s="26">
        <v>0.39731119021568723</v>
      </c>
      <c r="Y6097" s="26">
        <v>0</v>
      </c>
      <c r="Z6097" s="26">
        <v>0</v>
      </c>
      <c r="AA6097" s="26">
        <v>0</v>
      </c>
      <c r="AB6097" s="26">
        <v>2.3523455381075</v>
      </c>
      <c r="AC6097" s="26">
        <v>0</v>
      </c>
      <c r="AD6097" s="26">
        <v>0</v>
      </c>
      <c r="AE6097" s="26">
        <v>2.7496567283231874</v>
      </c>
    </row>
    <row r="6098" spans="1:31" x14ac:dyDescent="0.3">
      <c r="A6098">
        <v>2775820</v>
      </c>
      <c r="B6098">
        <v>1</v>
      </c>
      <c r="C6098" t="s">
        <v>80</v>
      </c>
      <c r="D6098" t="s">
        <v>85</v>
      </c>
      <c r="E6098" t="s">
        <v>132</v>
      </c>
      <c r="F6098" t="s">
        <v>16816</v>
      </c>
      <c r="G6098" t="s">
        <v>307</v>
      </c>
      <c r="H6098" t="s">
        <v>135</v>
      </c>
      <c r="I6098" t="s">
        <v>136</v>
      </c>
      <c r="J6098" t="s">
        <v>137</v>
      </c>
      <c r="K6098" t="s">
        <v>138</v>
      </c>
      <c r="L6098" t="s">
        <v>16817</v>
      </c>
      <c r="M6098" t="s">
        <v>16818</v>
      </c>
      <c r="N6098" s="26">
        <v>0.97805555499999997</v>
      </c>
      <c r="O6098">
        <v>0</v>
      </c>
      <c r="P6098">
        <v>8</v>
      </c>
      <c r="Q6098">
        <v>0</v>
      </c>
      <c r="R6098">
        <v>0</v>
      </c>
      <c r="S6098">
        <v>0</v>
      </c>
      <c r="T6098">
        <v>2</v>
      </c>
      <c r="U6098">
        <v>0</v>
      </c>
      <c r="V6098">
        <v>0</v>
      </c>
      <c r="W6098" s="26">
        <v>0</v>
      </c>
      <c r="X6098" s="26">
        <v>1.5962849399168957</v>
      </c>
      <c r="Y6098" s="26">
        <v>0</v>
      </c>
      <c r="Z6098" s="26">
        <v>0</v>
      </c>
      <c r="AA6098" s="26">
        <v>0</v>
      </c>
      <c r="AB6098" s="26">
        <v>0.37869294592884056</v>
      </c>
      <c r="AC6098" s="26">
        <v>0</v>
      </c>
      <c r="AD6098" s="26">
        <v>0</v>
      </c>
      <c r="AE6098" s="26">
        <v>1.9749778858457363</v>
      </c>
    </row>
    <row r="6099" spans="1:31" x14ac:dyDescent="0.3">
      <c r="A6099">
        <v>2775843</v>
      </c>
      <c r="B6099">
        <v>1</v>
      </c>
      <c r="C6099" t="s">
        <v>80</v>
      </c>
      <c r="D6099" t="s">
        <v>82</v>
      </c>
      <c r="E6099" t="s">
        <v>132</v>
      </c>
      <c r="F6099" t="s">
        <v>16819</v>
      </c>
      <c r="G6099" t="s">
        <v>134</v>
      </c>
      <c r="H6099" t="s">
        <v>135</v>
      </c>
      <c r="I6099" t="s">
        <v>136</v>
      </c>
      <c r="J6099" t="s">
        <v>137</v>
      </c>
      <c r="K6099" t="s">
        <v>138</v>
      </c>
      <c r="L6099" t="s">
        <v>16820</v>
      </c>
      <c r="M6099" t="s">
        <v>16821</v>
      </c>
      <c r="N6099" s="26">
        <v>1.602222222</v>
      </c>
      <c r="O6099">
        <v>0</v>
      </c>
      <c r="P6099">
        <v>2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 s="26">
        <v>0</v>
      </c>
      <c r="X6099" s="26">
        <v>0.47283153025822316</v>
      </c>
      <c r="Y6099" s="26">
        <v>0</v>
      </c>
      <c r="Z6099" s="26">
        <v>0</v>
      </c>
      <c r="AA6099" s="26">
        <v>0</v>
      </c>
      <c r="AB6099" s="26">
        <v>0</v>
      </c>
      <c r="AC6099" s="26">
        <v>0</v>
      </c>
      <c r="AD6099" s="26">
        <v>0</v>
      </c>
      <c r="AE6099" s="26">
        <v>0.47283153025822316</v>
      </c>
    </row>
    <row r="6100" spans="1:31" x14ac:dyDescent="0.3">
      <c r="A6100">
        <v>2775677</v>
      </c>
      <c r="B6100">
        <v>1</v>
      </c>
      <c r="C6100" t="s">
        <v>81</v>
      </c>
      <c r="D6100" t="s">
        <v>121</v>
      </c>
      <c r="E6100" t="s">
        <v>166</v>
      </c>
      <c r="F6100" t="s">
        <v>16822</v>
      </c>
      <c r="G6100" t="s">
        <v>2059</v>
      </c>
      <c r="H6100" t="s">
        <v>135</v>
      </c>
      <c r="I6100" t="s">
        <v>136</v>
      </c>
      <c r="J6100" t="s">
        <v>137</v>
      </c>
      <c r="K6100" t="s">
        <v>138</v>
      </c>
      <c r="L6100" t="s">
        <v>16823</v>
      </c>
      <c r="M6100" t="s">
        <v>16824</v>
      </c>
      <c r="N6100" s="26">
        <v>4.5422222220000004</v>
      </c>
      <c r="O6100">
        <v>0</v>
      </c>
      <c r="P6100">
        <v>77</v>
      </c>
      <c r="Q6100">
        <v>0</v>
      </c>
      <c r="R6100">
        <v>0</v>
      </c>
      <c r="S6100">
        <v>0</v>
      </c>
      <c r="T6100">
        <v>21</v>
      </c>
      <c r="U6100">
        <v>0</v>
      </c>
      <c r="V6100">
        <v>0</v>
      </c>
      <c r="W6100" s="26">
        <v>0</v>
      </c>
      <c r="X6100" s="26">
        <v>55.337399171909759</v>
      </c>
      <c r="Y6100" s="26">
        <v>0</v>
      </c>
      <c r="Z6100" s="26">
        <v>0</v>
      </c>
      <c r="AA6100" s="26">
        <v>0</v>
      </c>
      <c r="AB6100" s="26">
        <v>21.499019949711531</v>
      </c>
      <c r="AC6100" s="26">
        <v>0</v>
      </c>
      <c r="AD6100" s="26">
        <v>0</v>
      </c>
      <c r="AE6100" s="26">
        <v>76.83641912162129</v>
      </c>
    </row>
    <row r="6101" spans="1:31" x14ac:dyDescent="0.3">
      <c r="A6101">
        <v>2775671</v>
      </c>
      <c r="B6101">
        <v>1</v>
      </c>
      <c r="C6101" t="s">
        <v>80</v>
      </c>
      <c r="D6101" t="s">
        <v>97</v>
      </c>
      <c r="E6101" t="s">
        <v>132</v>
      </c>
      <c r="F6101" t="s">
        <v>16825</v>
      </c>
      <c r="G6101" t="s">
        <v>134</v>
      </c>
      <c r="H6101" t="s">
        <v>135</v>
      </c>
      <c r="I6101" t="s">
        <v>136</v>
      </c>
      <c r="J6101" t="s">
        <v>137</v>
      </c>
      <c r="K6101" t="s">
        <v>138</v>
      </c>
      <c r="L6101" t="s">
        <v>16826</v>
      </c>
      <c r="M6101" t="s">
        <v>16827</v>
      </c>
      <c r="N6101" s="26">
        <v>4.0805555550000001</v>
      </c>
      <c r="O6101">
        <v>0</v>
      </c>
      <c r="P6101">
        <v>4</v>
      </c>
      <c r="Q6101">
        <v>0</v>
      </c>
      <c r="R6101">
        <v>0</v>
      </c>
      <c r="S6101">
        <v>0</v>
      </c>
      <c r="T6101">
        <v>2</v>
      </c>
      <c r="U6101">
        <v>0</v>
      </c>
      <c r="V6101">
        <v>0</v>
      </c>
      <c r="W6101" s="26">
        <v>0</v>
      </c>
      <c r="X6101" s="26">
        <v>3.4269199555511123</v>
      </c>
      <c r="Y6101" s="26">
        <v>0</v>
      </c>
      <c r="Z6101" s="26">
        <v>0</v>
      </c>
      <c r="AA6101" s="26">
        <v>0</v>
      </c>
      <c r="AB6101" s="26">
        <v>10.092817026473888</v>
      </c>
      <c r="AC6101" s="26">
        <v>0</v>
      </c>
      <c r="AD6101" s="26">
        <v>0</v>
      </c>
      <c r="AE6101" s="26">
        <v>13.519736982025</v>
      </c>
    </row>
    <row r="6102" spans="1:31" x14ac:dyDescent="0.3">
      <c r="A6102">
        <v>2776155</v>
      </c>
      <c r="B6102">
        <v>1</v>
      </c>
      <c r="C6102" t="s">
        <v>81</v>
      </c>
      <c r="D6102" t="s">
        <v>112</v>
      </c>
      <c r="E6102" t="s">
        <v>132</v>
      </c>
      <c r="F6102" t="s">
        <v>16828</v>
      </c>
      <c r="G6102" t="s">
        <v>197</v>
      </c>
      <c r="H6102" t="s">
        <v>135</v>
      </c>
      <c r="I6102" t="s">
        <v>136</v>
      </c>
      <c r="J6102" t="s">
        <v>137</v>
      </c>
      <c r="K6102" t="s">
        <v>138</v>
      </c>
      <c r="L6102" t="s">
        <v>16829</v>
      </c>
      <c r="M6102" t="s">
        <v>16830</v>
      </c>
      <c r="N6102" s="26">
        <v>1.2483333329999999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1</v>
      </c>
      <c r="U6102">
        <v>0</v>
      </c>
      <c r="V6102">
        <v>0</v>
      </c>
      <c r="W6102" s="26">
        <v>0</v>
      </c>
      <c r="X6102" s="26">
        <v>0</v>
      </c>
      <c r="Y6102" s="26">
        <v>0</v>
      </c>
      <c r="Z6102" s="26">
        <v>0</v>
      </c>
      <c r="AA6102" s="26">
        <v>0</v>
      </c>
      <c r="AB6102" s="26">
        <v>0.25126724135802531</v>
      </c>
      <c r="AC6102" s="26">
        <v>0</v>
      </c>
      <c r="AD6102" s="26">
        <v>0</v>
      </c>
      <c r="AE6102" s="26">
        <v>0.25126724135802531</v>
      </c>
    </row>
    <row r="6103" spans="1:31" x14ac:dyDescent="0.3">
      <c r="A6103">
        <v>2776616</v>
      </c>
      <c r="B6103">
        <v>1</v>
      </c>
      <c r="C6103" t="s">
        <v>80</v>
      </c>
      <c r="D6103" t="s">
        <v>97</v>
      </c>
      <c r="E6103" t="s">
        <v>170</v>
      </c>
      <c r="F6103" t="s">
        <v>16831</v>
      </c>
      <c r="G6103" t="s">
        <v>186</v>
      </c>
      <c r="H6103" t="s">
        <v>135</v>
      </c>
      <c r="I6103" t="s">
        <v>136</v>
      </c>
      <c r="J6103" t="s">
        <v>137</v>
      </c>
      <c r="K6103" t="s">
        <v>187</v>
      </c>
      <c r="L6103" t="s">
        <v>16832</v>
      </c>
      <c r="M6103" t="s">
        <v>16833</v>
      </c>
      <c r="N6103" s="26">
        <v>3.8616666660000001</v>
      </c>
      <c r="O6103">
        <v>0</v>
      </c>
      <c r="P6103">
        <v>84</v>
      </c>
      <c r="Q6103">
        <v>0</v>
      </c>
      <c r="R6103">
        <v>0</v>
      </c>
      <c r="S6103">
        <v>0</v>
      </c>
      <c r="T6103">
        <v>2</v>
      </c>
      <c r="U6103">
        <v>0</v>
      </c>
      <c r="V6103">
        <v>0</v>
      </c>
      <c r="W6103" s="26">
        <v>0</v>
      </c>
      <c r="X6103" s="26">
        <v>87.479923892575471</v>
      </c>
      <c r="Y6103" s="26">
        <v>0</v>
      </c>
      <c r="Z6103" s="26">
        <v>0</v>
      </c>
      <c r="AA6103" s="26">
        <v>0</v>
      </c>
      <c r="AB6103" s="26">
        <v>5.8107659059271555</v>
      </c>
      <c r="AC6103" s="26">
        <v>0</v>
      </c>
      <c r="AD6103" s="26">
        <v>0</v>
      </c>
      <c r="AE6103" s="26">
        <v>93.290689798502626</v>
      </c>
    </row>
    <row r="6104" spans="1:31" x14ac:dyDescent="0.3">
      <c r="A6104">
        <v>2776370</v>
      </c>
      <c r="B6104">
        <v>1</v>
      </c>
      <c r="C6104" t="s">
        <v>81</v>
      </c>
      <c r="D6104" t="s">
        <v>112</v>
      </c>
      <c r="E6104" t="s">
        <v>152</v>
      </c>
      <c r="F6104" t="s">
        <v>16834</v>
      </c>
      <c r="G6104" t="s">
        <v>628</v>
      </c>
      <c r="H6104" t="s">
        <v>149</v>
      </c>
      <c r="I6104" t="s">
        <v>136</v>
      </c>
      <c r="J6104" t="s">
        <v>137</v>
      </c>
      <c r="K6104" t="s">
        <v>187</v>
      </c>
      <c r="L6104" t="s">
        <v>16835</v>
      </c>
      <c r="M6104" t="s">
        <v>16836</v>
      </c>
      <c r="N6104" s="26">
        <v>1.025555555</v>
      </c>
      <c r="O6104">
        <v>10</v>
      </c>
      <c r="P6104">
        <v>1124</v>
      </c>
      <c r="Q6104">
        <v>26</v>
      </c>
      <c r="R6104">
        <v>213</v>
      </c>
      <c r="S6104">
        <v>6</v>
      </c>
      <c r="T6104">
        <v>46</v>
      </c>
      <c r="U6104">
        <v>1</v>
      </c>
      <c r="V6104">
        <v>0</v>
      </c>
      <c r="W6104" s="26">
        <v>2.0869877084444433</v>
      </c>
      <c r="X6104" s="26">
        <v>115.71777691662322</v>
      </c>
      <c r="Y6104" s="26">
        <v>92.539668817096015</v>
      </c>
      <c r="Z6104" s="26">
        <v>6.8143444286095249</v>
      </c>
      <c r="AA6104" s="26">
        <v>138.13274569901415</v>
      </c>
      <c r="AB6104" s="26">
        <v>8.4505839811504515</v>
      </c>
      <c r="AC6104" s="26">
        <v>311.13316904990847</v>
      </c>
      <c r="AD6104" s="26">
        <v>0</v>
      </c>
      <c r="AE6104" s="26">
        <v>674.87527660084629</v>
      </c>
    </row>
    <row r="6105" spans="1:31" x14ac:dyDescent="0.3">
      <c r="A6105">
        <v>2776887</v>
      </c>
      <c r="B6105">
        <v>2</v>
      </c>
      <c r="C6105" t="s">
        <v>81</v>
      </c>
      <c r="D6105" t="s">
        <v>128</v>
      </c>
      <c r="E6105" t="s">
        <v>152</v>
      </c>
      <c r="F6105" t="s">
        <v>428</v>
      </c>
      <c r="G6105" t="s">
        <v>154</v>
      </c>
      <c r="H6105" t="s">
        <v>149</v>
      </c>
      <c r="I6105" t="s">
        <v>136</v>
      </c>
      <c r="J6105" t="s">
        <v>137</v>
      </c>
      <c r="K6105" t="s">
        <v>138</v>
      </c>
      <c r="L6105" t="s">
        <v>16837</v>
      </c>
      <c r="M6105" t="s">
        <v>16838</v>
      </c>
      <c r="N6105" s="26">
        <v>0.38416666599999999</v>
      </c>
      <c r="O6105">
        <v>7</v>
      </c>
      <c r="P6105">
        <v>1192</v>
      </c>
      <c r="Q6105">
        <v>3</v>
      </c>
      <c r="R6105">
        <v>4</v>
      </c>
      <c r="S6105">
        <v>3</v>
      </c>
      <c r="T6105">
        <v>89</v>
      </c>
      <c r="U6105">
        <v>0</v>
      </c>
      <c r="V6105">
        <v>0</v>
      </c>
      <c r="W6105" s="26">
        <v>3.7129177252825936</v>
      </c>
      <c r="X6105" s="26">
        <v>31.815267314246054</v>
      </c>
      <c r="Y6105" s="26">
        <v>0</v>
      </c>
      <c r="Z6105" s="26">
        <v>0.22220837432888887</v>
      </c>
      <c r="AA6105" s="26">
        <v>5.9730555238882426</v>
      </c>
      <c r="AB6105" s="26">
        <v>3.2085344563719422</v>
      </c>
      <c r="AC6105" s="26">
        <v>0</v>
      </c>
      <c r="AD6105" s="26">
        <v>0</v>
      </c>
      <c r="AE6105" s="26">
        <v>44.931983394117715</v>
      </c>
    </row>
    <row r="6106" spans="1:31" x14ac:dyDescent="0.3">
      <c r="A6106">
        <v>2776679</v>
      </c>
      <c r="B6106">
        <v>1</v>
      </c>
      <c r="C6106" t="s">
        <v>80</v>
      </c>
      <c r="D6106" t="s">
        <v>111</v>
      </c>
      <c r="E6106" t="s">
        <v>132</v>
      </c>
      <c r="F6106" t="s">
        <v>16839</v>
      </c>
      <c r="G6106" t="s">
        <v>134</v>
      </c>
      <c r="H6106" t="s">
        <v>135</v>
      </c>
      <c r="I6106" t="s">
        <v>136</v>
      </c>
      <c r="J6106" t="s">
        <v>137</v>
      </c>
      <c r="K6106" t="s">
        <v>138</v>
      </c>
      <c r="L6106" t="s">
        <v>16840</v>
      </c>
      <c r="M6106" t="s">
        <v>16841</v>
      </c>
      <c r="N6106" s="26">
        <v>2.6230555550000001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1</v>
      </c>
      <c r="U6106">
        <v>0</v>
      </c>
      <c r="V6106">
        <v>0</v>
      </c>
      <c r="W6106" s="26">
        <v>0</v>
      </c>
      <c r="X6106" s="26">
        <v>0</v>
      </c>
      <c r="Y6106" s="26">
        <v>0</v>
      </c>
      <c r="Z6106" s="26">
        <v>0</v>
      </c>
      <c r="AA6106" s="26">
        <v>0</v>
      </c>
      <c r="AB6106" s="26">
        <v>2.5640313393339569</v>
      </c>
      <c r="AC6106" s="26">
        <v>0</v>
      </c>
      <c r="AD6106" s="26">
        <v>0</v>
      </c>
      <c r="AE6106" s="26">
        <v>2.5640313393339569</v>
      </c>
    </row>
    <row r="6107" spans="1:31" x14ac:dyDescent="0.3">
      <c r="A6107">
        <v>2776865</v>
      </c>
      <c r="B6107">
        <v>1</v>
      </c>
      <c r="C6107" t="s">
        <v>80</v>
      </c>
      <c r="D6107" t="s">
        <v>88</v>
      </c>
      <c r="E6107" t="s">
        <v>166</v>
      </c>
      <c r="F6107" t="s">
        <v>16842</v>
      </c>
      <c r="G6107" t="s">
        <v>425</v>
      </c>
      <c r="H6107" t="s">
        <v>135</v>
      </c>
      <c r="I6107" t="s">
        <v>136</v>
      </c>
      <c r="J6107" t="s">
        <v>137</v>
      </c>
      <c r="K6107" t="s">
        <v>138</v>
      </c>
      <c r="L6107" t="s">
        <v>16843</v>
      </c>
      <c r="M6107" t="s">
        <v>16844</v>
      </c>
      <c r="N6107" s="26">
        <v>5.1441666660000003</v>
      </c>
      <c r="O6107">
        <v>0</v>
      </c>
      <c r="P6107">
        <v>54</v>
      </c>
      <c r="Q6107">
        <v>0</v>
      </c>
      <c r="R6107">
        <v>0</v>
      </c>
      <c r="S6107">
        <v>0</v>
      </c>
      <c r="T6107">
        <v>12</v>
      </c>
      <c r="U6107">
        <v>0</v>
      </c>
      <c r="V6107">
        <v>0</v>
      </c>
      <c r="W6107" s="26">
        <v>0</v>
      </c>
      <c r="X6107" s="26">
        <v>67.005786289972932</v>
      </c>
      <c r="Y6107" s="26">
        <v>0</v>
      </c>
      <c r="Z6107" s="26">
        <v>0</v>
      </c>
      <c r="AA6107" s="26">
        <v>0</v>
      </c>
      <c r="AB6107" s="26">
        <v>62.114246563743166</v>
      </c>
      <c r="AC6107" s="26">
        <v>0</v>
      </c>
      <c r="AD6107" s="26">
        <v>0</v>
      </c>
      <c r="AE6107" s="26">
        <v>129.12003285371611</v>
      </c>
    </row>
    <row r="6108" spans="1:31" x14ac:dyDescent="0.3">
      <c r="A6108">
        <v>2776284</v>
      </c>
      <c r="B6108">
        <v>1</v>
      </c>
      <c r="C6108" t="s">
        <v>80</v>
      </c>
      <c r="D6108" t="s">
        <v>84</v>
      </c>
      <c r="E6108" t="s">
        <v>166</v>
      </c>
      <c r="F6108" t="s">
        <v>16845</v>
      </c>
      <c r="G6108" t="s">
        <v>232</v>
      </c>
      <c r="H6108" t="s">
        <v>135</v>
      </c>
      <c r="I6108" t="s">
        <v>136</v>
      </c>
      <c r="J6108" t="s">
        <v>137</v>
      </c>
      <c r="K6108" t="s">
        <v>138</v>
      </c>
      <c r="L6108" t="s">
        <v>16846</v>
      </c>
      <c r="M6108" t="s">
        <v>16847</v>
      </c>
      <c r="N6108" s="26">
        <v>1.749166666</v>
      </c>
      <c r="O6108">
        <v>0</v>
      </c>
      <c r="P6108">
        <v>228</v>
      </c>
      <c r="Q6108">
        <v>0</v>
      </c>
      <c r="R6108">
        <v>0</v>
      </c>
      <c r="S6108">
        <v>0</v>
      </c>
      <c r="T6108">
        <v>10</v>
      </c>
      <c r="U6108">
        <v>0</v>
      </c>
      <c r="V6108">
        <v>0</v>
      </c>
      <c r="W6108" s="26">
        <v>0</v>
      </c>
      <c r="X6108" s="26">
        <v>82.357961802079515</v>
      </c>
      <c r="Y6108" s="26">
        <v>0</v>
      </c>
      <c r="Z6108" s="26">
        <v>0</v>
      </c>
      <c r="AA6108" s="26">
        <v>0</v>
      </c>
      <c r="AB6108" s="26">
        <v>39.220318503624163</v>
      </c>
      <c r="AC6108" s="26">
        <v>0</v>
      </c>
      <c r="AD6108" s="26">
        <v>0</v>
      </c>
      <c r="AE6108" s="26">
        <v>121.57828030570369</v>
      </c>
    </row>
    <row r="6109" spans="1:31" x14ac:dyDescent="0.3">
      <c r="A6109">
        <v>2776871</v>
      </c>
      <c r="B6109">
        <v>1</v>
      </c>
      <c r="C6109" t="s">
        <v>81</v>
      </c>
      <c r="D6109" t="s">
        <v>118</v>
      </c>
      <c r="E6109" t="s">
        <v>152</v>
      </c>
      <c r="F6109" t="s">
        <v>4050</v>
      </c>
      <c r="G6109" t="s">
        <v>159</v>
      </c>
      <c r="H6109" t="s">
        <v>149</v>
      </c>
      <c r="I6109" t="s">
        <v>136</v>
      </c>
      <c r="J6109" t="s">
        <v>137</v>
      </c>
      <c r="K6109" t="s">
        <v>138</v>
      </c>
      <c r="L6109" t="s">
        <v>16848</v>
      </c>
      <c r="M6109" t="s">
        <v>16849</v>
      </c>
      <c r="N6109" s="26">
        <v>0.86583333299999998</v>
      </c>
      <c r="O6109">
        <v>7</v>
      </c>
      <c r="P6109">
        <v>691</v>
      </c>
      <c r="Q6109">
        <v>95</v>
      </c>
      <c r="R6109">
        <v>254</v>
      </c>
      <c r="S6109">
        <v>29</v>
      </c>
      <c r="T6109">
        <v>82</v>
      </c>
      <c r="U6109">
        <v>4</v>
      </c>
      <c r="V6109">
        <v>0</v>
      </c>
      <c r="W6109" s="26">
        <v>2.3507902097753757</v>
      </c>
      <c r="X6109" s="26">
        <v>98.469600918549347</v>
      </c>
      <c r="Y6109" s="26">
        <v>25.138843669187413</v>
      </c>
      <c r="Z6109" s="26">
        <v>54.223251402664658</v>
      </c>
      <c r="AA6109" s="26">
        <v>66.311056548052591</v>
      </c>
      <c r="AB6109" s="26">
        <v>20.861767089355098</v>
      </c>
      <c r="AC6109" s="26">
        <v>166.72042468135129</v>
      </c>
      <c r="AD6109" s="26">
        <v>0</v>
      </c>
      <c r="AE6109" s="26">
        <v>434.0757345189358</v>
      </c>
    </row>
    <row r="6110" spans="1:31" x14ac:dyDescent="0.3">
      <c r="A6110">
        <v>2776576</v>
      </c>
      <c r="B6110">
        <v>1</v>
      </c>
      <c r="C6110" t="s">
        <v>80</v>
      </c>
      <c r="D6110" t="s">
        <v>84</v>
      </c>
      <c r="E6110" t="s">
        <v>170</v>
      </c>
      <c r="F6110" t="s">
        <v>16850</v>
      </c>
      <c r="G6110" t="s">
        <v>204</v>
      </c>
      <c r="H6110" t="s">
        <v>135</v>
      </c>
      <c r="I6110" t="s">
        <v>136</v>
      </c>
      <c r="J6110" t="s">
        <v>137</v>
      </c>
      <c r="K6110" t="s">
        <v>138</v>
      </c>
      <c r="L6110" t="s">
        <v>16851</v>
      </c>
      <c r="M6110" t="s">
        <v>16852</v>
      </c>
      <c r="N6110" s="26">
        <v>5.17</v>
      </c>
      <c r="O6110">
        <v>0</v>
      </c>
      <c r="P6110">
        <v>89</v>
      </c>
      <c r="Q6110">
        <v>0</v>
      </c>
      <c r="R6110">
        <v>0</v>
      </c>
      <c r="S6110">
        <v>0</v>
      </c>
      <c r="T6110">
        <v>5</v>
      </c>
      <c r="U6110">
        <v>0</v>
      </c>
      <c r="V6110">
        <v>0</v>
      </c>
      <c r="W6110" s="26">
        <v>0</v>
      </c>
      <c r="X6110" s="26">
        <v>119.02264768912946</v>
      </c>
      <c r="Y6110" s="26">
        <v>0</v>
      </c>
      <c r="Z6110" s="26">
        <v>0</v>
      </c>
      <c r="AA6110" s="26">
        <v>0</v>
      </c>
      <c r="AB6110" s="26">
        <v>16.317756992005901</v>
      </c>
      <c r="AC6110" s="26">
        <v>0</v>
      </c>
      <c r="AD6110" s="26">
        <v>0</v>
      </c>
      <c r="AE6110" s="26">
        <v>135.34040468113537</v>
      </c>
    </row>
    <row r="6111" spans="1:31" x14ac:dyDescent="0.3">
      <c r="A6111">
        <v>2776885</v>
      </c>
      <c r="B6111">
        <v>1</v>
      </c>
      <c r="C6111" t="s">
        <v>81</v>
      </c>
      <c r="D6111" t="s">
        <v>128</v>
      </c>
      <c r="E6111" t="s">
        <v>141</v>
      </c>
      <c r="F6111" t="s">
        <v>16853</v>
      </c>
      <c r="G6111" t="s">
        <v>143</v>
      </c>
      <c r="H6111" t="s">
        <v>135</v>
      </c>
      <c r="I6111" t="s">
        <v>136</v>
      </c>
      <c r="J6111" t="s">
        <v>137</v>
      </c>
      <c r="K6111" t="s">
        <v>138</v>
      </c>
      <c r="L6111" t="s">
        <v>16854</v>
      </c>
      <c r="M6111" t="s">
        <v>16855</v>
      </c>
      <c r="N6111" s="26">
        <v>0.85027777699999996</v>
      </c>
      <c r="O6111">
        <v>0</v>
      </c>
      <c r="P6111">
        <v>39</v>
      </c>
      <c r="Q6111">
        <v>0</v>
      </c>
      <c r="R6111">
        <v>11</v>
      </c>
      <c r="S6111">
        <v>0</v>
      </c>
      <c r="T6111">
        <v>10</v>
      </c>
      <c r="U6111">
        <v>0</v>
      </c>
      <c r="V6111">
        <v>0</v>
      </c>
      <c r="W6111" s="26">
        <v>0</v>
      </c>
      <c r="X6111" s="26">
        <v>0.85199538456666657</v>
      </c>
      <c r="Y6111" s="26">
        <v>0</v>
      </c>
      <c r="Z6111" s="26">
        <v>0.65977235712000004</v>
      </c>
      <c r="AA6111" s="26">
        <v>0</v>
      </c>
      <c r="AB6111" s="26">
        <v>1.0932116258783333</v>
      </c>
      <c r="AC6111" s="26">
        <v>0</v>
      </c>
      <c r="AD6111" s="26">
        <v>0</v>
      </c>
      <c r="AE6111" s="26">
        <v>2.6049793675649999</v>
      </c>
    </row>
    <row r="6112" spans="1:31" x14ac:dyDescent="0.3">
      <c r="A6112">
        <v>2776719</v>
      </c>
      <c r="B6112">
        <v>1</v>
      </c>
      <c r="C6112" t="s">
        <v>80</v>
      </c>
      <c r="D6112" t="s">
        <v>103</v>
      </c>
      <c r="E6112" t="s">
        <v>132</v>
      </c>
      <c r="F6112" t="s">
        <v>16856</v>
      </c>
      <c r="G6112" t="s">
        <v>197</v>
      </c>
      <c r="H6112" t="s">
        <v>135</v>
      </c>
      <c r="I6112" t="s">
        <v>136</v>
      </c>
      <c r="J6112" t="s">
        <v>137</v>
      </c>
      <c r="K6112" t="s">
        <v>138</v>
      </c>
      <c r="L6112" t="s">
        <v>16857</v>
      </c>
      <c r="M6112" t="s">
        <v>16858</v>
      </c>
      <c r="N6112" s="26">
        <v>6.392222222</v>
      </c>
      <c r="O6112">
        <v>0</v>
      </c>
      <c r="P6112">
        <v>2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 s="26">
        <v>0</v>
      </c>
      <c r="X6112" s="26">
        <v>7.0115067454016478</v>
      </c>
      <c r="Y6112" s="26">
        <v>0</v>
      </c>
      <c r="Z6112" s="26">
        <v>0</v>
      </c>
      <c r="AA6112" s="26">
        <v>0</v>
      </c>
      <c r="AB6112" s="26">
        <v>0</v>
      </c>
      <c r="AC6112" s="26">
        <v>0</v>
      </c>
      <c r="AD6112" s="26">
        <v>0</v>
      </c>
      <c r="AE6112" s="26">
        <v>7.0115067454016478</v>
      </c>
    </row>
    <row r="6113" spans="1:31" x14ac:dyDescent="0.3">
      <c r="A6113">
        <v>2776344</v>
      </c>
      <c r="B6113">
        <v>1</v>
      </c>
      <c r="C6113" t="s">
        <v>81</v>
      </c>
      <c r="D6113" t="s">
        <v>123</v>
      </c>
      <c r="E6113" t="s">
        <v>141</v>
      </c>
      <c r="F6113" t="s">
        <v>3377</v>
      </c>
      <c r="G6113" t="s">
        <v>186</v>
      </c>
      <c r="H6113" t="s">
        <v>135</v>
      </c>
      <c r="I6113" t="s">
        <v>136</v>
      </c>
      <c r="J6113" t="s">
        <v>137</v>
      </c>
      <c r="K6113" t="s">
        <v>187</v>
      </c>
      <c r="L6113" t="s">
        <v>16859</v>
      </c>
      <c r="M6113" t="s">
        <v>16860</v>
      </c>
      <c r="N6113" s="26">
        <v>5.7894444439999999</v>
      </c>
      <c r="O6113">
        <v>0</v>
      </c>
      <c r="P6113">
        <v>192</v>
      </c>
      <c r="Q6113">
        <v>0</v>
      </c>
      <c r="R6113">
        <v>12</v>
      </c>
      <c r="S6113">
        <v>0</v>
      </c>
      <c r="T6113">
        <v>13</v>
      </c>
      <c r="U6113">
        <v>0</v>
      </c>
      <c r="V6113">
        <v>0</v>
      </c>
      <c r="W6113" s="26">
        <v>0</v>
      </c>
      <c r="X6113" s="26">
        <v>152.51577069138128</v>
      </c>
      <c r="Y6113" s="26">
        <v>0</v>
      </c>
      <c r="Z6113" s="26">
        <v>8.2396268291330976</v>
      </c>
      <c r="AA6113" s="26">
        <v>0</v>
      </c>
      <c r="AB6113" s="26">
        <v>18.133981224127986</v>
      </c>
      <c r="AC6113" s="26">
        <v>0</v>
      </c>
      <c r="AD6113" s="26">
        <v>0</v>
      </c>
      <c r="AE6113" s="26">
        <v>178.88937874464236</v>
      </c>
    </row>
    <row r="6114" spans="1:31" x14ac:dyDescent="0.3">
      <c r="A6114">
        <v>2776934</v>
      </c>
      <c r="B6114">
        <v>1</v>
      </c>
      <c r="C6114" t="s">
        <v>81</v>
      </c>
      <c r="D6114" t="s">
        <v>120</v>
      </c>
      <c r="E6114" t="s">
        <v>170</v>
      </c>
      <c r="F6114" t="s">
        <v>16861</v>
      </c>
      <c r="G6114" t="s">
        <v>303</v>
      </c>
      <c r="H6114" t="s">
        <v>135</v>
      </c>
      <c r="I6114" t="s">
        <v>136</v>
      </c>
      <c r="J6114" t="s">
        <v>137</v>
      </c>
      <c r="K6114" t="s">
        <v>138</v>
      </c>
      <c r="L6114" t="s">
        <v>16862</v>
      </c>
      <c r="M6114" t="s">
        <v>16863</v>
      </c>
      <c r="N6114" s="26">
        <v>0.75027777699999998</v>
      </c>
      <c r="O6114">
        <v>0</v>
      </c>
      <c r="P6114">
        <v>64</v>
      </c>
      <c r="Q6114">
        <v>0</v>
      </c>
      <c r="R6114">
        <v>1</v>
      </c>
      <c r="S6114">
        <v>0</v>
      </c>
      <c r="T6114">
        <v>3</v>
      </c>
      <c r="U6114">
        <v>0</v>
      </c>
      <c r="V6114">
        <v>0</v>
      </c>
      <c r="W6114" s="26">
        <v>0</v>
      </c>
      <c r="X6114" s="26">
        <v>18.572106652893076</v>
      </c>
      <c r="Y6114" s="26">
        <v>0</v>
      </c>
      <c r="Z6114" s="26">
        <v>0</v>
      </c>
      <c r="AA6114" s="26">
        <v>0</v>
      </c>
      <c r="AB6114" s="26">
        <v>0.857233331155</v>
      </c>
      <c r="AC6114" s="26">
        <v>0</v>
      </c>
      <c r="AD6114" s="26">
        <v>0</v>
      </c>
      <c r="AE6114" s="26">
        <v>19.429339984048077</v>
      </c>
    </row>
    <row r="6115" spans="1:31" x14ac:dyDescent="0.3">
      <c r="A6115">
        <v>2776762</v>
      </c>
      <c r="B6115">
        <v>1</v>
      </c>
      <c r="C6115" t="s">
        <v>81</v>
      </c>
      <c r="D6115" t="s">
        <v>118</v>
      </c>
      <c r="E6115" t="s">
        <v>132</v>
      </c>
      <c r="F6115" t="s">
        <v>16864</v>
      </c>
      <c r="G6115" t="s">
        <v>287</v>
      </c>
      <c r="H6115" t="s">
        <v>135</v>
      </c>
      <c r="I6115" t="s">
        <v>136</v>
      </c>
      <c r="J6115" t="s">
        <v>3</v>
      </c>
      <c r="K6115" t="s">
        <v>138</v>
      </c>
      <c r="L6115" t="s">
        <v>16865</v>
      </c>
      <c r="M6115" t="s">
        <v>16866</v>
      </c>
      <c r="N6115" s="26">
        <v>1.733055555</v>
      </c>
      <c r="O6115">
        <v>0</v>
      </c>
      <c r="P6115">
        <v>11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 s="26">
        <v>0</v>
      </c>
      <c r="X6115" s="26">
        <v>4.7868927455188164</v>
      </c>
      <c r="Y6115" s="26">
        <v>0</v>
      </c>
      <c r="Z6115" s="26">
        <v>0</v>
      </c>
      <c r="AA6115" s="26">
        <v>0</v>
      </c>
      <c r="AB6115" s="26">
        <v>0</v>
      </c>
      <c r="AC6115" s="26">
        <v>0</v>
      </c>
      <c r="AD6115" s="26">
        <v>0</v>
      </c>
      <c r="AE6115" s="26">
        <v>4.7868927455188164</v>
      </c>
    </row>
    <row r="6116" spans="1:31" x14ac:dyDescent="0.3">
      <c r="A6116">
        <v>2776785</v>
      </c>
      <c r="B6116">
        <v>1</v>
      </c>
      <c r="C6116" t="s">
        <v>80</v>
      </c>
      <c r="D6116" t="s">
        <v>83</v>
      </c>
      <c r="E6116" t="s">
        <v>141</v>
      </c>
      <c r="F6116" t="s">
        <v>16867</v>
      </c>
      <c r="G6116" t="s">
        <v>143</v>
      </c>
      <c r="H6116" t="s">
        <v>135</v>
      </c>
      <c r="I6116" t="s">
        <v>136</v>
      </c>
      <c r="J6116" t="s">
        <v>137</v>
      </c>
      <c r="K6116" t="s">
        <v>138</v>
      </c>
      <c r="L6116" t="s">
        <v>16868</v>
      </c>
      <c r="M6116" t="s">
        <v>16869</v>
      </c>
      <c r="N6116" s="26">
        <v>1.5866666659999999</v>
      </c>
      <c r="O6116">
        <v>0</v>
      </c>
      <c r="P6116">
        <v>792</v>
      </c>
      <c r="Q6116">
        <v>0</v>
      </c>
      <c r="R6116">
        <v>0</v>
      </c>
      <c r="S6116">
        <v>0</v>
      </c>
      <c r="T6116">
        <v>94</v>
      </c>
      <c r="U6116">
        <v>0</v>
      </c>
      <c r="V6116">
        <v>0</v>
      </c>
      <c r="W6116" s="26">
        <v>0</v>
      </c>
      <c r="X6116" s="26">
        <v>323.30096804423079</v>
      </c>
      <c r="Y6116" s="26">
        <v>0</v>
      </c>
      <c r="Z6116" s="26">
        <v>0</v>
      </c>
      <c r="AA6116" s="26">
        <v>0</v>
      </c>
      <c r="AB6116" s="26">
        <v>129.0378400941706</v>
      </c>
      <c r="AC6116" s="26">
        <v>0</v>
      </c>
      <c r="AD6116" s="26">
        <v>0</v>
      </c>
      <c r="AE6116" s="26">
        <v>452.33880813840142</v>
      </c>
    </row>
    <row r="6117" spans="1:31" x14ac:dyDescent="0.3">
      <c r="A6117">
        <v>2776556</v>
      </c>
      <c r="B6117">
        <v>1</v>
      </c>
      <c r="C6117" t="s">
        <v>80</v>
      </c>
      <c r="D6117" t="s">
        <v>95</v>
      </c>
      <c r="E6117" t="s">
        <v>152</v>
      </c>
      <c r="F6117" t="s">
        <v>16870</v>
      </c>
      <c r="G6117" t="s">
        <v>148</v>
      </c>
      <c r="H6117" t="s">
        <v>149</v>
      </c>
      <c r="I6117" t="s">
        <v>136</v>
      </c>
      <c r="J6117" t="s">
        <v>137</v>
      </c>
      <c r="K6117" t="s">
        <v>138</v>
      </c>
      <c r="L6117" t="s">
        <v>16871</v>
      </c>
      <c r="M6117" t="s">
        <v>16872</v>
      </c>
      <c r="N6117" s="26">
        <v>5.3061111109999999</v>
      </c>
      <c r="O6117">
        <v>0</v>
      </c>
      <c r="P6117">
        <v>98</v>
      </c>
      <c r="Q6117">
        <v>0</v>
      </c>
      <c r="R6117">
        <v>48</v>
      </c>
      <c r="S6117">
        <v>1</v>
      </c>
      <c r="T6117">
        <v>34</v>
      </c>
      <c r="U6117">
        <v>0</v>
      </c>
      <c r="V6117">
        <v>0</v>
      </c>
      <c r="W6117" s="26">
        <v>0</v>
      </c>
      <c r="X6117" s="26">
        <v>100.87463285432824</v>
      </c>
      <c r="Y6117" s="26">
        <v>0</v>
      </c>
      <c r="Z6117" s="26">
        <v>32.522892467290866</v>
      </c>
      <c r="AA6117" s="26">
        <v>0</v>
      </c>
      <c r="AB6117" s="26">
        <v>303.57730067962899</v>
      </c>
      <c r="AC6117" s="26">
        <v>0</v>
      </c>
      <c r="AD6117" s="26">
        <v>0</v>
      </c>
      <c r="AE6117" s="26">
        <v>436.97482600124806</v>
      </c>
    </row>
    <row r="6118" spans="1:31" x14ac:dyDescent="0.3">
      <c r="A6118">
        <v>2776307</v>
      </c>
      <c r="B6118">
        <v>1</v>
      </c>
      <c r="C6118" t="s">
        <v>80</v>
      </c>
      <c r="D6118" t="s">
        <v>109</v>
      </c>
      <c r="E6118" t="s">
        <v>132</v>
      </c>
      <c r="F6118" t="s">
        <v>16873</v>
      </c>
      <c r="G6118" t="s">
        <v>197</v>
      </c>
      <c r="H6118" t="s">
        <v>135</v>
      </c>
      <c r="I6118" t="s">
        <v>136</v>
      </c>
      <c r="J6118" t="s">
        <v>137</v>
      </c>
      <c r="K6118" t="s">
        <v>138</v>
      </c>
      <c r="L6118" t="s">
        <v>16874</v>
      </c>
      <c r="M6118" t="s">
        <v>16875</v>
      </c>
      <c r="N6118" s="26">
        <v>0.73444444399999997</v>
      </c>
      <c r="O6118">
        <v>0</v>
      </c>
      <c r="P6118">
        <v>1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 s="26">
        <v>0</v>
      </c>
      <c r="X6118" s="26">
        <v>7.4048461651337286E-2</v>
      </c>
      <c r="Y6118" s="26">
        <v>0</v>
      </c>
      <c r="Z6118" s="26">
        <v>0</v>
      </c>
      <c r="AA6118" s="26">
        <v>0</v>
      </c>
      <c r="AB6118" s="26">
        <v>0</v>
      </c>
      <c r="AC6118" s="26">
        <v>0</v>
      </c>
      <c r="AD6118" s="26">
        <v>0</v>
      </c>
      <c r="AE6118" s="26">
        <v>7.4048461651337286E-2</v>
      </c>
    </row>
    <row r="6119" spans="1:31" x14ac:dyDescent="0.3">
      <c r="A6119">
        <v>2776948</v>
      </c>
      <c r="B6119">
        <v>1</v>
      </c>
      <c r="C6119" t="s">
        <v>80</v>
      </c>
      <c r="D6119" t="s">
        <v>108</v>
      </c>
      <c r="E6119" t="s">
        <v>152</v>
      </c>
      <c r="F6119" t="s">
        <v>8184</v>
      </c>
      <c r="G6119" t="s">
        <v>159</v>
      </c>
      <c r="H6119" t="s">
        <v>149</v>
      </c>
      <c r="I6119" t="s">
        <v>136</v>
      </c>
      <c r="J6119" t="s">
        <v>137</v>
      </c>
      <c r="K6119" t="s">
        <v>138</v>
      </c>
      <c r="L6119" t="s">
        <v>16876</v>
      </c>
      <c r="M6119" t="s">
        <v>16877</v>
      </c>
      <c r="N6119" s="26">
        <v>8.6111111000000004E-2</v>
      </c>
      <c r="O6119">
        <v>0</v>
      </c>
      <c r="P6119">
        <v>698</v>
      </c>
      <c r="Q6119">
        <v>0</v>
      </c>
      <c r="R6119">
        <v>110</v>
      </c>
      <c r="S6119">
        <v>3</v>
      </c>
      <c r="T6119">
        <v>126</v>
      </c>
      <c r="U6119">
        <v>0</v>
      </c>
      <c r="V6119">
        <v>0</v>
      </c>
      <c r="W6119" s="26">
        <v>0</v>
      </c>
      <c r="X6119" s="26">
        <v>7.031726215456608</v>
      </c>
      <c r="Y6119" s="26">
        <v>0</v>
      </c>
      <c r="Z6119" s="26">
        <v>0.37029091678888759</v>
      </c>
      <c r="AA6119" s="26">
        <v>0.59027478778875919</v>
      </c>
      <c r="AB6119" s="26">
        <v>5.2558704540312897</v>
      </c>
      <c r="AC6119" s="26">
        <v>0</v>
      </c>
      <c r="AD6119" s="26">
        <v>0</v>
      </c>
      <c r="AE6119" s="26">
        <v>13.248162374065544</v>
      </c>
    </row>
    <row r="6120" spans="1:31" x14ac:dyDescent="0.3">
      <c r="A6120">
        <v>2776699</v>
      </c>
      <c r="B6120">
        <v>1</v>
      </c>
      <c r="C6120" t="s">
        <v>80</v>
      </c>
      <c r="D6120" t="s">
        <v>100</v>
      </c>
      <c r="E6120" t="s">
        <v>170</v>
      </c>
      <c r="F6120" t="s">
        <v>16878</v>
      </c>
      <c r="G6120" t="s">
        <v>204</v>
      </c>
      <c r="H6120" t="s">
        <v>135</v>
      </c>
      <c r="I6120" t="s">
        <v>136</v>
      </c>
      <c r="J6120" t="s">
        <v>137</v>
      </c>
      <c r="K6120" t="s">
        <v>138</v>
      </c>
      <c r="L6120" t="s">
        <v>16879</v>
      </c>
      <c r="M6120" t="s">
        <v>16880</v>
      </c>
      <c r="N6120" s="26">
        <v>3.8197222219999998</v>
      </c>
      <c r="O6120">
        <v>0</v>
      </c>
      <c r="P6120">
        <v>47</v>
      </c>
      <c r="Q6120">
        <v>0</v>
      </c>
      <c r="R6120">
        <v>1</v>
      </c>
      <c r="S6120">
        <v>0</v>
      </c>
      <c r="T6120">
        <v>5</v>
      </c>
      <c r="U6120">
        <v>0</v>
      </c>
      <c r="V6120">
        <v>0</v>
      </c>
      <c r="W6120" s="26">
        <v>0</v>
      </c>
      <c r="X6120" s="26">
        <v>53.85158728750001</v>
      </c>
      <c r="Y6120" s="26">
        <v>0</v>
      </c>
      <c r="Z6120" s="26">
        <v>0</v>
      </c>
      <c r="AA6120" s="26">
        <v>0</v>
      </c>
      <c r="AB6120" s="26">
        <v>49.167399926557422</v>
      </c>
      <c r="AC6120" s="26">
        <v>0</v>
      </c>
      <c r="AD6120" s="26">
        <v>0</v>
      </c>
      <c r="AE6120" s="26">
        <v>103.01898721405743</v>
      </c>
    </row>
    <row r="6121" spans="1:31" x14ac:dyDescent="0.3">
      <c r="A6121">
        <v>2776659</v>
      </c>
      <c r="B6121">
        <v>1</v>
      </c>
      <c r="C6121" t="s">
        <v>80</v>
      </c>
      <c r="D6121" t="s">
        <v>94</v>
      </c>
      <c r="E6121" t="s">
        <v>146</v>
      </c>
      <c r="F6121" t="s">
        <v>9403</v>
      </c>
      <c r="G6121" t="s">
        <v>148</v>
      </c>
      <c r="H6121" t="s">
        <v>149</v>
      </c>
      <c r="I6121" t="s">
        <v>136</v>
      </c>
      <c r="J6121" t="s">
        <v>137</v>
      </c>
      <c r="K6121" t="s">
        <v>138</v>
      </c>
      <c r="L6121" t="s">
        <v>16881</v>
      </c>
      <c r="M6121" t="s">
        <v>16882</v>
      </c>
      <c r="N6121" s="26">
        <v>4.4488888879999999</v>
      </c>
      <c r="O6121">
        <v>0</v>
      </c>
      <c r="P6121">
        <v>0</v>
      </c>
      <c r="Q6121">
        <v>12</v>
      </c>
      <c r="R6121">
        <v>12</v>
      </c>
      <c r="S6121">
        <v>4</v>
      </c>
      <c r="T6121">
        <v>1</v>
      </c>
      <c r="U6121">
        <v>0</v>
      </c>
      <c r="V6121">
        <v>0</v>
      </c>
      <c r="W6121" s="26">
        <v>0</v>
      </c>
      <c r="X6121" s="26">
        <v>0</v>
      </c>
      <c r="Y6121" s="26">
        <v>4.4250644255557656</v>
      </c>
      <c r="Z6121" s="26">
        <v>5.7741337061528979</v>
      </c>
      <c r="AA6121" s="26">
        <v>12.7971770057916</v>
      </c>
      <c r="AB6121" s="26">
        <v>0</v>
      </c>
      <c r="AC6121" s="26">
        <v>0</v>
      </c>
      <c r="AD6121" s="26">
        <v>0</v>
      </c>
      <c r="AE6121" s="26">
        <v>22.996375137500262</v>
      </c>
    </row>
    <row r="6122" spans="1:31" x14ac:dyDescent="0.3">
      <c r="A6122">
        <v>2776991</v>
      </c>
      <c r="B6122">
        <v>1</v>
      </c>
      <c r="C6122" t="s">
        <v>81</v>
      </c>
      <c r="D6122" t="s">
        <v>113</v>
      </c>
      <c r="E6122" t="s">
        <v>132</v>
      </c>
      <c r="F6122" t="s">
        <v>16883</v>
      </c>
      <c r="G6122" t="s">
        <v>197</v>
      </c>
      <c r="H6122" t="s">
        <v>135</v>
      </c>
      <c r="I6122" t="s">
        <v>136</v>
      </c>
      <c r="J6122" t="s">
        <v>137</v>
      </c>
      <c r="K6122" t="s">
        <v>138</v>
      </c>
      <c r="L6122" t="s">
        <v>16884</v>
      </c>
      <c r="M6122" t="s">
        <v>16885</v>
      </c>
      <c r="N6122" s="26">
        <v>1.375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1</v>
      </c>
      <c r="U6122">
        <v>0</v>
      </c>
      <c r="V6122">
        <v>0</v>
      </c>
      <c r="W6122" s="26">
        <v>0</v>
      </c>
      <c r="X6122" s="26">
        <v>0</v>
      </c>
      <c r="Y6122" s="26">
        <v>0</v>
      </c>
      <c r="Z6122" s="26">
        <v>0</v>
      </c>
      <c r="AA6122" s="26">
        <v>0</v>
      </c>
      <c r="AB6122" s="26">
        <v>0.225072031567635</v>
      </c>
      <c r="AC6122" s="26">
        <v>0</v>
      </c>
      <c r="AD6122" s="26">
        <v>0</v>
      </c>
      <c r="AE6122" s="26">
        <v>0.225072031567635</v>
      </c>
    </row>
    <row r="6123" spans="1:31" x14ac:dyDescent="0.3">
      <c r="A6123">
        <v>2776496</v>
      </c>
      <c r="B6123">
        <v>1</v>
      </c>
      <c r="C6123" t="s">
        <v>80</v>
      </c>
      <c r="D6123" t="s">
        <v>95</v>
      </c>
      <c r="E6123" t="s">
        <v>175</v>
      </c>
      <c r="F6123" t="s">
        <v>16886</v>
      </c>
      <c r="G6123" t="s">
        <v>143</v>
      </c>
      <c r="H6123" t="s">
        <v>149</v>
      </c>
      <c r="I6123" t="s">
        <v>136</v>
      </c>
      <c r="J6123" t="s">
        <v>137</v>
      </c>
      <c r="K6123" t="s">
        <v>138</v>
      </c>
      <c r="L6123" t="s">
        <v>16887</v>
      </c>
      <c r="M6123" t="s">
        <v>16888</v>
      </c>
      <c r="N6123" s="26">
        <v>2.8933333330000002</v>
      </c>
      <c r="O6123">
        <v>3</v>
      </c>
      <c r="P6123">
        <v>1689</v>
      </c>
      <c r="Q6123">
        <v>2</v>
      </c>
      <c r="R6123">
        <v>100</v>
      </c>
      <c r="S6123">
        <v>22</v>
      </c>
      <c r="T6123">
        <v>191</v>
      </c>
      <c r="U6123">
        <v>4</v>
      </c>
      <c r="V6123">
        <v>1</v>
      </c>
      <c r="W6123" s="26">
        <v>0.58688828802900006</v>
      </c>
      <c r="X6123" s="26">
        <v>1271.1101155902334</v>
      </c>
      <c r="Y6123" s="26">
        <v>2.1389490005333336</v>
      </c>
      <c r="Z6123" s="26">
        <v>40.806744288595773</v>
      </c>
      <c r="AA6123" s="26">
        <v>4839.3600497251973</v>
      </c>
      <c r="AB6123" s="26">
        <v>822.93924002021538</v>
      </c>
      <c r="AC6123" s="26">
        <v>4830.2777269230846</v>
      </c>
      <c r="AD6123" s="26">
        <v>469.06952272111994</v>
      </c>
      <c r="AE6123" s="26">
        <v>12276.28923655701</v>
      </c>
    </row>
    <row r="6124" spans="1:31" x14ac:dyDescent="0.3">
      <c r="A6124">
        <v>2776828</v>
      </c>
      <c r="B6124">
        <v>1</v>
      </c>
      <c r="C6124" t="s">
        <v>80</v>
      </c>
      <c r="D6124" t="s">
        <v>92</v>
      </c>
      <c r="E6124" t="s">
        <v>132</v>
      </c>
      <c r="F6124" t="s">
        <v>16889</v>
      </c>
      <c r="G6124" t="s">
        <v>134</v>
      </c>
      <c r="H6124" t="s">
        <v>135</v>
      </c>
      <c r="I6124" t="s">
        <v>136</v>
      </c>
      <c r="J6124" t="s">
        <v>137</v>
      </c>
      <c r="K6124" t="s">
        <v>138</v>
      </c>
      <c r="L6124" t="s">
        <v>16890</v>
      </c>
      <c r="M6124" t="s">
        <v>16891</v>
      </c>
      <c r="N6124" s="26">
        <v>0.70138888799999999</v>
      </c>
      <c r="O6124">
        <v>0</v>
      </c>
      <c r="P6124">
        <v>1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 s="26">
        <v>0</v>
      </c>
      <c r="X6124" s="26">
        <v>0</v>
      </c>
      <c r="Y6124" s="26">
        <v>0</v>
      </c>
      <c r="Z6124" s="26">
        <v>0</v>
      </c>
      <c r="AA6124" s="26">
        <v>0</v>
      </c>
      <c r="AB6124" s="26">
        <v>0</v>
      </c>
      <c r="AC6124" s="26">
        <v>0</v>
      </c>
      <c r="AD6124" s="26">
        <v>0</v>
      </c>
      <c r="AE6124" s="26">
        <v>0</v>
      </c>
    </row>
    <row r="6125" spans="1:31" x14ac:dyDescent="0.3">
      <c r="A6125">
        <v>2776782</v>
      </c>
      <c r="B6125">
        <v>1</v>
      </c>
      <c r="C6125" t="s">
        <v>80</v>
      </c>
      <c r="D6125" t="s">
        <v>97</v>
      </c>
      <c r="E6125" t="s">
        <v>152</v>
      </c>
      <c r="F6125" t="s">
        <v>10671</v>
      </c>
      <c r="G6125" t="s">
        <v>248</v>
      </c>
      <c r="H6125" t="s">
        <v>149</v>
      </c>
      <c r="I6125" t="s">
        <v>136</v>
      </c>
      <c r="J6125" t="s">
        <v>137</v>
      </c>
      <c r="K6125" t="s">
        <v>138</v>
      </c>
      <c r="L6125" t="s">
        <v>16892</v>
      </c>
      <c r="M6125" t="s">
        <v>16893</v>
      </c>
      <c r="N6125" s="26">
        <v>2.5586111109999998</v>
      </c>
      <c r="O6125">
        <v>8</v>
      </c>
      <c r="P6125">
        <v>3500</v>
      </c>
      <c r="Q6125">
        <v>0</v>
      </c>
      <c r="R6125">
        <v>102</v>
      </c>
      <c r="S6125">
        <v>4</v>
      </c>
      <c r="T6125">
        <v>276</v>
      </c>
      <c r="U6125">
        <v>0</v>
      </c>
      <c r="V6125">
        <v>2</v>
      </c>
      <c r="W6125" s="26">
        <v>148.20636370715479</v>
      </c>
      <c r="X6125" s="26">
        <v>2557.4716473015824</v>
      </c>
      <c r="Y6125" s="26">
        <v>0</v>
      </c>
      <c r="Z6125" s="26">
        <v>27.782381863690571</v>
      </c>
      <c r="AA6125" s="26">
        <v>160.58613678960538</v>
      </c>
      <c r="AB6125" s="26">
        <v>560.9480726738667</v>
      </c>
      <c r="AC6125" s="26">
        <v>0</v>
      </c>
      <c r="AD6125" s="26">
        <v>12.472009003703407</v>
      </c>
      <c r="AE6125" s="26">
        <v>3467.4666113396033</v>
      </c>
    </row>
    <row r="6126" spans="1:31" x14ac:dyDescent="0.3">
      <c r="A6126">
        <v>2776490</v>
      </c>
      <c r="B6126">
        <v>1</v>
      </c>
      <c r="C6126" t="s">
        <v>80</v>
      </c>
      <c r="D6126" t="s">
        <v>97</v>
      </c>
      <c r="E6126" t="s">
        <v>141</v>
      </c>
      <c r="F6126" t="s">
        <v>16894</v>
      </c>
      <c r="G6126" t="s">
        <v>186</v>
      </c>
      <c r="H6126" t="s">
        <v>135</v>
      </c>
      <c r="I6126" t="s">
        <v>136</v>
      </c>
      <c r="J6126" t="s">
        <v>137</v>
      </c>
      <c r="K6126" t="s">
        <v>187</v>
      </c>
      <c r="L6126" t="s">
        <v>16895</v>
      </c>
      <c r="M6126" t="s">
        <v>16896</v>
      </c>
      <c r="N6126" s="26">
        <v>1.3863888879999999</v>
      </c>
      <c r="O6126">
        <v>0</v>
      </c>
      <c r="P6126">
        <v>179</v>
      </c>
      <c r="Q6126">
        <v>0</v>
      </c>
      <c r="R6126">
        <v>25</v>
      </c>
      <c r="S6126">
        <v>0</v>
      </c>
      <c r="T6126">
        <v>20</v>
      </c>
      <c r="U6126">
        <v>0</v>
      </c>
      <c r="V6126">
        <v>0</v>
      </c>
      <c r="W6126" s="26">
        <v>0</v>
      </c>
      <c r="X6126" s="26">
        <v>116.7065560963029</v>
      </c>
      <c r="Y6126" s="26">
        <v>0</v>
      </c>
      <c r="Z6126" s="26">
        <v>3.5839882669423444</v>
      </c>
      <c r="AA6126" s="26">
        <v>0</v>
      </c>
      <c r="AB6126" s="26">
        <v>24.528437038482323</v>
      </c>
      <c r="AC6126" s="26">
        <v>0</v>
      </c>
      <c r="AD6126" s="26">
        <v>0</v>
      </c>
      <c r="AE6126" s="26">
        <v>144.81898140172757</v>
      </c>
    </row>
    <row r="6127" spans="1:31" x14ac:dyDescent="0.3">
      <c r="A6127">
        <v>2776868</v>
      </c>
      <c r="B6127">
        <v>1</v>
      </c>
      <c r="C6127" t="s">
        <v>80</v>
      </c>
      <c r="D6127" t="s">
        <v>99</v>
      </c>
      <c r="E6127" t="s">
        <v>170</v>
      </c>
      <c r="F6127" t="s">
        <v>16897</v>
      </c>
      <c r="G6127" t="s">
        <v>204</v>
      </c>
      <c r="H6127" t="s">
        <v>135</v>
      </c>
      <c r="I6127" t="s">
        <v>136</v>
      </c>
      <c r="J6127" t="s">
        <v>137</v>
      </c>
      <c r="K6127" t="s">
        <v>138</v>
      </c>
      <c r="L6127" t="s">
        <v>16898</v>
      </c>
      <c r="M6127" t="s">
        <v>16899</v>
      </c>
      <c r="N6127" s="26">
        <v>1.017222222</v>
      </c>
      <c r="O6127">
        <v>0</v>
      </c>
      <c r="P6127">
        <v>12</v>
      </c>
      <c r="Q6127">
        <v>0</v>
      </c>
      <c r="R6127">
        <v>1</v>
      </c>
      <c r="S6127">
        <v>0</v>
      </c>
      <c r="T6127">
        <v>3</v>
      </c>
      <c r="U6127">
        <v>0</v>
      </c>
      <c r="V6127">
        <v>0</v>
      </c>
      <c r="W6127" s="26">
        <v>0</v>
      </c>
      <c r="X6127" s="26">
        <v>0.51033746251333334</v>
      </c>
      <c r="Y6127" s="26">
        <v>0</v>
      </c>
      <c r="Z6127" s="26">
        <v>0</v>
      </c>
      <c r="AA6127" s="26">
        <v>0</v>
      </c>
      <c r="AB6127" s="26">
        <v>1.3156908911366667</v>
      </c>
      <c r="AC6127" s="26">
        <v>0</v>
      </c>
      <c r="AD6127" s="26">
        <v>0</v>
      </c>
      <c r="AE6127" s="26">
        <v>1.8260283536499999</v>
      </c>
    </row>
    <row r="6128" spans="1:31" x14ac:dyDescent="0.3">
      <c r="A6128">
        <v>2776573</v>
      </c>
      <c r="B6128">
        <v>1</v>
      </c>
      <c r="C6128" t="s">
        <v>80</v>
      </c>
      <c r="D6128" t="s">
        <v>98</v>
      </c>
      <c r="E6128" t="s">
        <v>170</v>
      </c>
      <c r="F6128" t="s">
        <v>16900</v>
      </c>
      <c r="G6128" t="s">
        <v>204</v>
      </c>
      <c r="H6128" t="s">
        <v>135</v>
      </c>
      <c r="I6128" t="s">
        <v>136</v>
      </c>
      <c r="J6128" t="s">
        <v>137</v>
      </c>
      <c r="K6128" t="s">
        <v>138</v>
      </c>
      <c r="L6128" t="s">
        <v>16901</v>
      </c>
      <c r="M6128" t="s">
        <v>16902</v>
      </c>
      <c r="N6128" s="26">
        <v>5.1866666659999998</v>
      </c>
      <c r="O6128">
        <v>0</v>
      </c>
      <c r="P6128">
        <v>28</v>
      </c>
      <c r="Q6128">
        <v>0</v>
      </c>
      <c r="R6128">
        <v>6</v>
      </c>
      <c r="S6128">
        <v>0</v>
      </c>
      <c r="T6128">
        <v>7</v>
      </c>
      <c r="U6128">
        <v>0</v>
      </c>
      <c r="V6128">
        <v>0</v>
      </c>
      <c r="W6128" s="26">
        <v>0</v>
      </c>
      <c r="X6128" s="26">
        <v>31.952805476037124</v>
      </c>
      <c r="Y6128" s="26">
        <v>0</v>
      </c>
      <c r="Z6128" s="26">
        <v>5.1551192603277265</v>
      </c>
      <c r="AA6128" s="26">
        <v>0</v>
      </c>
      <c r="AB6128" s="26">
        <v>19.376435473684509</v>
      </c>
      <c r="AC6128" s="26">
        <v>0</v>
      </c>
      <c r="AD6128" s="26">
        <v>0</v>
      </c>
      <c r="AE6128" s="26">
        <v>56.48436021004936</v>
      </c>
    </row>
    <row r="6129" spans="1:31" x14ac:dyDescent="0.3">
      <c r="A6129">
        <v>2776427</v>
      </c>
      <c r="B6129">
        <v>1</v>
      </c>
      <c r="C6129" t="s">
        <v>80</v>
      </c>
      <c r="D6129" t="s">
        <v>98</v>
      </c>
      <c r="E6129" t="s">
        <v>141</v>
      </c>
      <c r="F6129" t="s">
        <v>16903</v>
      </c>
      <c r="G6129" t="s">
        <v>344</v>
      </c>
      <c r="H6129" t="s">
        <v>135</v>
      </c>
      <c r="I6129" t="s">
        <v>136</v>
      </c>
      <c r="J6129" t="s">
        <v>137</v>
      </c>
      <c r="K6129" t="s">
        <v>138</v>
      </c>
      <c r="L6129" t="s">
        <v>16904</v>
      </c>
      <c r="M6129" t="s">
        <v>16905</v>
      </c>
      <c r="N6129" s="26">
        <v>1.0169444439999999</v>
      </c>
      <c r="O6129">
        <v>0</v>
      </c>
      <c r="P6129">
        <v>74</v>
      </c>
      <c r="Q6129">
        <v>0</v>
      </c>
      <c r="R6129">
        <v>28</v>
      </c>
      <c r="S6129">
        <v>0</v>
      </c>
      <c r="T6129">
        <v>17</v>
      </c>
      <c r="U6129">
        <v>0</v>
      </c>
      <c r="V6129">
        <v>0</v>
      </c>
      <c r="W6129" s="26">
        <v>0</v>
      </c>
      <c r="X6129" s="26">
        <v>15.235285333891262</v>
      </c>
      <c r="Y6129" s="26">
        <v>0</v>
      </c>
      <c r="Z6129" s="26">
        <v>7.756178145414113</v>
      </c>
      <c r="AA6129" s="26">
        <v>0</v>
      </c>
      <c r="AB6129" s="26">
        <v>8.4775790219075127</v>
      </c>
      <c r="AC6129" s="26">
        <v>0</v>
      </c>
      <c r="AD6129" s="26">
        <v>0</v>
      </c>
      <c r="AE6129" s="26">
        <v>31.469042501212886</v>
      </c>
    </row>
    <row r="6130" spans="1:31" x14ac:dyDescent="0.3">
      <c r="A6130">
        <v>2776410</v>
      </c>
      <c r="B6130">
        <v>1</v>
      </c>
      <c r="C6130" t="s">
        <v>81</v>
      </c>
      <c r="D6130" t="s">
        <v>118</v>
      </c>
      <c r="E6130" t="s">
        <v>146</v>
      </c>
      <c r="F6130" t="s">
        <v>16906</v>
      </c>
      <c r="G6130" t="s">
        <v>148</v>
      </c>
      <c r="H6130" t="s">
        <v>149</v>
      </c>
      <c r="I6130" t="s">
        <v>136</v>
      </c>
      <c r="J6130" t="s">
        <v>137</v>
      </c>
      <c r="K6130" t="s">
        <v>138</v>
      </c>
      <c r="L6130" t="s">
        <v>16907</v>
      </c>
      <c r="M6130" t="s">
        <v>16908</v>
      </c>
      <c r="N6130" s="26">
        <v>1.189444444</v>
      </c>
      <c r="O6130">
        <v>0</v>
      </c>
      <c r="P6130">
        <v>0</v>
      </c>
      <c r="Q6130">
        <v>4</v>
      </c>
      <c r="R6130">
        <v>0</v>
      </c>
      <c r="S6130">
        <v>0</v>
      </c>
      <c r="T6130">
        <v>0</v>
      </c>
      <c r="U6130">
        <v>0</v>
      </c>
      <c r="V6130">
        <v>0</v>
      </c>
      <c r="W6130" s="26">
        <v>0</v>
      </c>
      <c r="X6130" s="26">
        <v>0</v>
      </c>
      <c r="Y6130" s="26">
        <v>1.5331112076513862</v>
      </c>
      <c r="Z6130" s="26">
        <v>0</v>
      </c>
      <c r="AA6130" s="26">
        <v>0</v>
      </c>
      <c r="AB6130" s="26">
        <v>0</v>
      </c>
      <c r="AC6130" s="26">
        <v>0</v>
      </c>
      <c r="AD6130" s="26">
        <v>0</v>
      </c>
      <c r="AE6130" s="26">
        <v>1.5331112076513862</v>
      </c>
    </row>
    <row r="6131" spans="1:31" x14ac:dyDescent="0.3">
      <c r="A6131">
        <v>2776390</v>
      </c>
      <c r="B6131">
        <v>1</v>
      </c>
      <c r="C6131" t="s">
        <v>81</v>
      </c>
      <c r="D6131" t="s">
        <v>122</v>
      </c>
      <c r="E6131" t="s">
        <v>157</v>
      </c>
      <c r="F6131" t="s">
        <v>16909</v>
      </c>
      <c r="G6131" t="s">
        <v>628</v>
      </c>
      <c r="H6131" t="s">
        <v>149</v>
      </c>
      <c r="I6131" t="s">
        <v>136</v>
      </c>
      <c r="J6131" t="s">
        <v>137</v>
      </c>
      <c r="K6131" t="s">
        <v>187</v>
      </c>
      <c r="L6131" t="s">
        <v>16910</v>
      </c>
      <c r="M6131" t="s">
        <v>16911</v>
      </c>
      <c r="N6131" s="26">
        <v>4.6291666659999997</v>
      </c>
      <c r="O6131">
        <v>1</v>
      </c>
      <c r="P6131">
        <v>17763</v>
      </c>
      <c r="Q6131">
        <v>0</v>
      </c>
      <c r="R6131">
        <v>13</v>
      </c>
      <c r="S6131">
        <v>8</v>
      </c>
      <c r="T6131">
        <v>1183</v>
      </c>
      <c r="U6131">
        <v>0</v>
      </c>
      <c r="V6131">
        <v>0</v>
      </c>
      <c r="W6131" s="26">
        <v>0.89824887332444436</v>
      </c>
      <c r="X6131" s="26">
        <v>17867.513782969894</v>
      </c>
      <c r="Y6131" s="26">
        <v>0</v>
      </c>
      <c r="Z6131" s="26">
        <v>8.1567736672024971</v>
      </c>
      <c r="AA6131" s="26">
        <v>575.95171335893872</v>
      </c>
      <c r="AB6131" s="26">
        <v>5956.6560839817321</v>
      </c>
      <c r="AC6131" s="26">
        <v>0</v>
      </c>
      <c r="AD6131" s="26">
        <v>0</v>
      </c>
      <c r="AE6131" s="26">
        <v>24409.176602851094</v>
      </c>
    </row>
    <row r="6132" spans="1:31" x14ac:dyDescent="0.3">
      <c r="A6132">
        <v>2776247</v>
      </c>
      <c r="B6132">
        <v>1</v>
      </c>
      <c r="C6132" t="s">
        <v>81</v>
      </c>
      <c r="D6132" t="s">
        <v>122</v>
      </c>
      <c r="E6132" t="s">
        <v>157</v>
      </c>
      <c r="F6132" t="s">
        <v>15503</v>
      </c>
      <c r="G6132" t="s">
        <v>159</v>
      </c>
      <c r="H6132" t="s">
        <v>149</v>
      </c>
      <c r="I6132" t="s">
        <v>136</v>
      </c>
      <c r="J6132" t="s">
        <v>137</v>
      </c>
      <c r="K6132" t="s">
        <v>138</v>
      </c>
      <c r="L6132" t="s">
        <v>16912</v>
      </c>
      <c r="M6132" t="s">
        <v>16913</v>
      </c>
      <c r="N6132" s="26">
        <v>0.158611111</v>
      </c>
      <c r="O6132">
        <v>1</v>
      </c>
      <c r="P6132">
        <v>3365</v>
      </c>
      <c r="Q6132">
        <v>0</v>
      </c>
      <c r="R6132">
        <v>0</v>
      </c>
      <c r="S6132">
        <v>1</v>
      </c>
      <c r="T6132">
        <v>220</v>
      </c>
      <c r="U6132">
        <v>0</v>
      </c>
      <c r="V6132">
        <v>0</v>
      </c>
      <c r="W6132" s="26">
        <v>3.1291412556111113E-2</v>
      </c>
      <c r="X6132" s="26">
        <v>116.37692524105728</v>
      </c>
      <c r="Y6132" s="26">
        <v>0</v>
      </c>
      <c r="Z6132" s="26">
        <v>0</v>
      </c>
      <c r="AA6132" s="26">
        <v>1.9264267778484998</v>
      </c>
      <c r="AB6132" s="26">
        <v>17.331991126626235</v>
      </c>
      <c r="AC6132" s="26">
        <v>0</v>
      </c>
      <c r="AD6132" s="26">
        <v>0</v>
      </c>
      <c r="AE6132" s="26">
        <v>135.66663455808813</v>
      </c>
    </row>
    <row r="6133" spans="1:31" x14ac:dyDescent="0.3">
      <c r="A6133">
        <v>2776241</v>
      </c>
      <c r="B6133">
        <v>1</v>
      </c>
      <c r="C6133" t="s">
        <v>80</v>
      </c>
      <c r="D6133" t="s">
        <v>96</v>
      </c>
      <c r="E6133" t="s">
        <v>170</v>
      </c>
      <c r="F6133" t="s">
        <v>16914</v>
      </c>
      <c r="G6133" t="s">
        <v>204</v>
      </c>
      <c r="H6133" t="s">
        <v>135</v>
      </c>
      <c r="I6133" t="s">
        <v>136</v>
      </c>
      <c r="J6133" t="s">
        <v>137</v>
      </c>
      <c r="K6133" t="s">
        <v>138</v>
      </c>
      <c r="L6133" t="s">
        <v>16915</v>
      </c>
      <c r="M6133" t="s">
        <v>16916</v>
      </c>
      <c r="N6133" s="26">
        <v>4.3105555549999997</v>
      </c>
      <c r="O6133">
        <v>0</v>
      </c>
      <c r="P6133">
        <v>38</v>
      </c>
      <c r="Q6133">
        <v>0</v>
      </c>
      <c r="R6133">
        <v>0</v>
      </c>
      <c r="S6133">
        <v>0</v>
      </c>
      <c r="T6133">
        <v>9</v>
      </c>
      <c r="U6133">
        <v>0</v>
      </c>
      <c r="V6133">
        <v>0</v>
      </c>
      <c r="W6133" s="26">
        <v>0</v>
      </c>
      <c r="X6133" s="26">
        <v>49.528398141039816</v>
      </c>
      <c r="Y6133" s="26">
        <v>0</v>
      </c>
      <c r="Z6133" s="26">
        <v>0</v>
      </c>
      <c r="AA6133" s="26">
        <v>0</v>
      </c>
      <c r="AB6133" s="26">
        <v>35.866849065196462</v>
      </c>
      <c r="AC6133" s="26">
        <v>0</v>
      </c>
      <c r="AD6133" s="26">
        <v>0</v>
      </c>
      <c r="AE6133" s="26">
        <v>85.395247206236277</v>
      </c>
    </row>
    <row r="6134" spans="1:31" x14ac:dyDescent="0.3">
      <c r="A6134">
        <v>2776808</v>
      </c>
      <c r="B6134">
        <v>1</v>
      </c>
      <c r="C6134" t="s">
        <v>80</v>
      </c>
      <c r="D6134" t="s">
        <v>94</v>
      </c>
      <c r="E6134" t="s">
        <v>170</v>
      </c>
      <c r="F6134" t="s">
        <v>16917</v>
      </c>
      <c r="G6134" t="s">
        <v>143</v>
      </c>
      <c r="H6134" t="s">
        <v>135</v>
      </c>
      <c r="I6134" t="s">
        <v>136</v>
      </c>
      <c r="J6134" t="s">
        <v>137</v>
      </c>
      <c r="K6134" t="s">
        <v>138</v>
      </c>
      <c r="L6134" t="s">
        <v>16918</v>
      </c>
      <c r="M6134" t="s">
        <v>16919</v>
      </c>
      <c r="N6134" s="26">
        <v>1.0677777770000001</v>
      </c>
      <c r="O6134">
        <v>0</v>
      </c>
      <c r="P6134">
        <v>74</v>
      </c>
      <c r="Q6134">
        <v>0</v>
      </c>
      <c r="R6134">
        <v>0</v>
      </c>
      <c r="S6134">
        <v>0</v>
      </c>
      <c r="T6134">
        <v>1</v>
      </c>
      <c r="U6134">
        <v>0</v>
      </c>
      <c r="V6134">
        <v>0</v>
      </c>
      <c r="W6134" s="26">
        <v>0</v>
      </c>
      <c r="X6134" s="26">
        <v>13.557309509983142</v>
      </c>
      <c r="Y6134" s="26">
        <v>0</v>
      </c>
      <c r="Z6134" s="26">
        <v>0</v>
      </c>
      <c r="AA6134" s="26">
        <v>0</v>
      </c>
      <c r="AB6134" s="26">
        <v>1.5059031437283332</v>
      </c>
      <c r="AC6134" s="26">
        <v>0</v>
      </c>
      <c r="AD6134" s="26">
        <v>0</v>
      </c>
      <c r="AE6134" s="26">
        <v>15.063212653711474</v>
      </c>
    </row>
    <row r="6135" spans="1:31" x14ac:dyDescent="0.3">
      <c r="A6135">
        <v>2776261</v>
      </c>
      <c r="B6135">
        <v>1</v>
      </c>
      <c r="C6135" t="s">
        <v>81</v>
      </c>
      <c r="D6135" t="s">
        <v>128</v>
      </c>
      <c r="E6135" t="s">
        <v>170</v>
      </c>
      <c r="F6135" t="s">
        <v>16920</v>
      </c>
      <c r="G6135" t="s">
        <v>204</v>
      </c>
      <c r="H6135" t="s">
        <v>135</v>
      </c>
      <c r="I6135" t="s">
        <v>136</v>
      </c>
      <c r="J6135" t="s">
        <v>137</v>
      </c>
      <c r="K6135" t="s">
        <v>138</v>
      </c>
      <c r="L6135" t="s">
        <v>16921</v>
      </c>
      <c r="M6135" t="s">
        <v>16922</v>
      </c>
      <c r="N6135" s="26">
        <v>4.7494444439999999</v>
      </c>
      <c r="O6135">
        <v>0</v>
      </c>
      <c r="P6135">
        <v>31</v>
      </c>
      <c r="Q6135">
        <v>0</v>
      </c>
      <c r="R6135">
        <v>0</v>
      </c>
      <c r="S6135">
        <v>0</v>
      </c>
      <c r="T6135">
        <v>1</v>
      </c>
      <c r="U6135">
        <v>0</v>
      </c>
      <c r="V6135">
        <v>0</v>
      </c>
      <c r="W6135" s="26">
        <v>0</v>
      </c>
      <c r="X6135" s="26">
        <v>3.4889747855637019</v>
      </c>
      <c r="Y6135" s="26">
        <v>0</v>
      </c>
      <c r="Z6135" s="26">
        <v>0</v>
      </c>
      <c r="AA6135" s="26">
        <v>0</v>
      </c>
      <c r="AB6135" s="26">
        <v>0</v>
      </c>
      <c r="AC6135" s="26">
        <v>0</v>
      </c>
      <c r="AD6135" s="26">
        <v>0</v>
      </c>
      <c r="AE6135" s="26">
        <v>3.4889747855637019</v>
      </c>
    </row>
    <row r="6136" spans="1:31" x14ac:dyDescent="0.3">
      <c r="A6136">
        <v>2776845</v>
      </c>
      <c r="B6136">
        <v>1</v>
      </c>
      <c r="C6136" t="s">
        <v>80</v>
      </c>
      <c r="D6136" t="s">
        <v>84</v>
      </c>
      <c r="E6136" t="s">
        <v>141</v>
      </c>
      <c r="F6136" t="s">
        <v>14562</v>
      </c>
      <c r="G6136" t="s">
        <v>344</v>
      </c>
      <c r="H6136" t="s">
        <v>135</v>
      </c>
      <c r="I6136" t="s">
        <v>136</v>
      </c>
      <c r="J6136" t="s">
        <v>137</v>
      </c>
      <c r="K6136" t="s">
        <v>138</v>
      </c>
      <c r="L6136" t="s">
        <v>16923</v>
      </c>
      <c r="M6136" t="s">
        <v>16924</v>
      </c>
      <c r="N6136" s="26">
        <v>1.463055555</v>
      </c>
      <c r="O6136">
        <v>0</v>
      </c>
      <c r="P6136">
        <v>824</v>
      </c>
      <c r="Q6136">
        <v>0</v>
      </c>
      <c r="R6136">
        <v>0</v>
      </c>
      <c r="S6136">
        <v>0</v>
      </c>
      <c r="T6136">
        <v>67</v>
      </c>
      <c r="U6136">
        <v>0</v>
      </c>
      <c r="V6136">
        <v>0</v>
      </c>
      <c r="W6136" s="26">
        <v>0</v>
      </c>
      <c r="X6136" s="26">
        <v>260.66350531150175</v>
      </c>
      <c r="Y6136" s="26">
        <v>0</v>
      </c>
      <c r="Z6136" s="26">
        <v>0</v>
      </c>
      <c r="AA6136" s="26">
        <v>0</v>
      </c>
      <c r="AB6136" s="26">
        <v>158.71388996662591</v>
      </c>
      <c r="AC6136" s="26">
        <v>0</v>
      </c>
      <c r="AD6136" s="26">
        <v>0</v>
      </c>
      <c r="AE6136" s="26">
        <v>419.37739527812766</v>
      </c>
    </row>
    <row r="6137" spans="1:31" x14ac:dyDescent="0.3">
      <c r="A6137">
        <v>2776994</v>
      </c>
      <c r="B6137">
        <v>1</v>
      </c>
      <c r="C6137" t="s">
        <v>80</v>
      </c>
      <c r="D6137" t="s">
        <v>95</v>
      </c>
      <c r="E6137" t="s">
        <v>166</v>
      </c>
      <c r="F6137" t="s">
        <v>16925</v>
      </c>
      <c r="G6137" t="s">
        <v>143</v>
      </c>
      <c r="H6137" t="s">
        <v>135</v>
      </c>
      <c r="I6137" t="s">
        <v>136</v>
      </c>
      <c r="J6137" t="s">
        <v>137</v>
      </c>
      <c r="K6137" t="s">
        <v>138</v>
      </c>
      <c r="L6137" t="s">
        <v>16926</v>
      </c>
      <c r="M6137" t="s">
        <v>16927</v>
      </c>
      <c r="N6137" s="26">
        <v>0.74833333300000004</v>
      </c>
      <c r="O6137">
        <v>0</v>
      </c>
      <c r="P6137">
        <v>9</v>
      </c>
      <c r="Q6137">
        <v>0</v>
      </c>
      <c r="R6137">
        <v>0</v>
      </c>
      <c r="S6137">
        <v>0</v>
      </c>
      <c r="T6137">
        <v>3</v>
      </c>
      <c r="U6137">
        <v>0</v>
      </c>
      <c r="V6137">
        <v>0</v>
      </c>
      <c r="W6137" s="26">
        <v>0</v>
      </c>
      <c r="X6137" s="26">
        <v>1.1173237724484399</v>
      </c>
      <c r="Y6137" s="26">
        <v>0</v>
      </c>
      <c r="Z6137" s="26">
        <v>0</v>
      </c>
      <c r="AA6137" s="26">
        <v>0</v>
      </c>
      <c r="AB6137" s="26">
        <v>0.86168130615486604</v>
      </c>
      <c r="AC6137" s="26">
        <v>0</v>
      </c>
      <c r="AD6137" s="26">
        <v>0</v>
      </c>
      <c r="AE6137" s="26">
        <v>1.979005078603306</v>
      </c>
    </row>
    <row r="6138" spans="1:31" x14ac:dyDescent="0.3">
      <c r="A6138">
        <v>2776376</v>
      </c>
      <c r="B6138">
        <v>1</v>
      </c>
      <c r="C6138" t="s">
        <v>80</v>
      </c>
      <c r="D6138" t="s">
        <v>104</v>
      </c>
      <c r="E6138" t="s">
        <v>132</v>
      </c>
      <c r="F6138" t="s">
        <v>16928</v>
      </c>
      <c r="G6138" t="s">
        <v>197</v>
      </c>
      <c r="H6138" t="s">
        <v>135</v>
      </c>
      <c r="I6138" t="s">
        <v>136</v>
      </c>
      <c r="J6138" t="s">
        <v>137</v>
      </c>
      <c r="K6138" t="s">
        <v>138</v>
      </c>
      <c r="L6138" t="s">
        <v>16929</v>
      </c>
      <c r="M6138" t="s">
        <v>16930</v>
      </c>
      <c r="N6138" s="26">
        <v>0.69861111099999995</v>
      </c>
      <c r="O6138">
        <v>0</v>
      </c>
      <c r="P6138">
        <v>1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 s="26">
        <v>0</v>
      </c>
      <c r="X6138" s="26">
        <v>0.15771253000277777</v>
      </c>
      <c r="Y6138" s="26">
        <v>0</v>
      </c>
      <c r="Z6138" s="26">
        <v>0</v>
      </c>
      <c r="AA6138" s="26">
        <v>0</v>
      </c>
      <c r="AB6138" s="26">
        <v>0</v>
      </c>
      <c r="AC6138" s="26">
        <v>0</v>
      </c>
      <c r="AD6138" s="26">
        <v>0</v>
      </c>
      <c r="AE6138" s="26">
        <v>0.15771253000277777</v>
      </c>
    </row>
    <row r="6139" spans="1:31" x14ac:dyDescent="0.3">
      <c r="A6139">
        <v>2776754</v>
      </c>
      <c r="B6139">
        <v>1</v>
      </c>
      <c r="C6139" t="s">
        <v>80</v>
      </c>
      <c r="D6139" t="s">
        <v>105</v>
      </c>
      <c r="E6139" t="s">
        <v>170</v>
      </c>
      <c r="F6139" t="s">
        <v>634</v>
      </c>
      <c r="G6139" t="s">
        <v>303</v>
      </c>
      <c r="H6139" t="s">
        <v>135</v>
      </c>
      <c r="I6139" t="s">
        <v>136</v>
      </c>
      <c r="J6139" t="s">
        <v>137</v>
      </c>
      <c r="K6139" t="s">
        <v>138</v>
      </c>
      <c r="L6139" t="s">
        <v>16931</v>
      </c>
      <c r="M6139" t="s">
        <v>16932</v>
      </c>
      <c r="N6139" s="26">
        <v>4.017222222</v>
      </c>
      <c r="O6139">
        <v>0</v>
      </c>
      <c r="P6139">
        <v>152</v>
      </c>
      <c r="Q6139">
        <v>0</v>
      </c>
      <c r="R6139">
        <v>0</v>
      </c>
      <c r="S6139">
        <v>0</v>
      </c>
      <c r="T6139">
        <v>1</v>
      </c>
      <c r="U6139">
        <v>0</v>
      </c>
      <c r="V6139">
        <v>0</v>
      </c>
      <c r="W6139" s="26">
        <v>0</v>
      </c>
      <c r="X6139" s="26">
        <v>216.08060642264519</v>
      </c>
      <c r="Y6139" s="26">
        <v>0</v>
      </c>
      <c r="Z6139" s="26">
        <v>0</v>
      </c>
      <c r="AA6139" s="26">
        <v>0</v>
      </c>
      <c r="AB6139" s="26">
        <v>0.44363489852237448</v>
      </c>
      <c r="AC6139" s="26">
        <v>0</v>
      </c>
      <c r="AD6139" s="26">
        <v>0</v>
      </c>
      <c r="AE6139" s="26">
        <v>216.52424132116755</v>
      </c>
    </row>
    <row r="6140" spans="1:31" x14ac:dyDescent="0.3">
      <c r="A6140">
        <v>2776562</v>
      </c>
      <c r="B6140">
        <v>1</v>
      </c>
      <c r="C6140" t="s">
        <v>80</v>
      </c>
      <c r="D6140" t="s">
        <v>82</v>
      </c>
      <c r="E6140" t="s">
        <v>166</v>
      </c>
      <c r="F6140" t="s">
        <v>16933</v>
      </c>
      <c r="G6140" t="s">
        <v>287</v>
      </c>
      <c r="H6140" t="s">
        <v>135</v>
      </c>
      <c r="I6140" t="s">
        <v>136</v>
      </c>
      <c r="J6140" t="s">
        <v>3</v>
      </c>
      <c r="K6140" t="s">
        <v>138</v>
      </c>
      <c r="L6140" t="s">
        <v>16934</v>
      </c>
      <c r="M6140" t="s">
        <v>16935</v>
      </c>
      <c r="N6140" s="26">
        <v>7.43</v>
      </c>
      <c r="O6140">
        <v>0</v>
      </c>
      <c r="P6140">
        <v>2</v>
      </c>
      <c r="Q6140">
        <v>0</v>
      </c>
      <c r="R6140">
        <v>0</v>
      </c>
      <c r="S6140">
        <v>0</v>
      </c>
      <c r="T6140">
        <v>7</v>
      </c>
      <c r="U6140">
        <v>0</v>
      </c>
      <c r="V6140">
        <v>0</v>
      </c>
      <c r="W6140" s="26">
        <v>0</v>
      </c>
      <c r="X6140" s="26">
        <v>0</v>
      </c>
      <c r="Y6140" s="26">
        <v>0</v>
      </c>
      <c r="Z6140" s="26">
        <v>0</v>
      </c>
      <c r="AA6140" s="26">
        <v>0</v>
      </c>
      <c r="AB6140" s="26">
        <v>80.395519990724068</v>
      </c>
      <c r="AC6140" s="26">
        <v>0</v>
      </c>
      <c r="AD6140" s="26">
        <v>0</v>
      </c>
      <c r="AE6140" s="26">
        <v>80.395519990724068</v>
      </c>
    </row>
    <row r="6141" spans="1:31" x14ac:dyDescent="0.3">
      <c r="A6141">
        <v>2776685</v>
      </c>
      <c r="B6141">
        <v>1</v>
      </c>
      <c r="C6141" t="s">
        <v>80</v>
      </c>
      <c r="D6141" t="s">
        <v>82</v>
      </c>
      <c r="E6141" t="s">
        <v>132</v>
      </c>
      <c r="F6141" t="s">
        <v>16936</v>
      </c>
      <c r="G6141" t="s">
        <v>197</v>
      </c>
      <c r="H6141" t="s">
        <v>135</v>
      </c>
      <c r="I6141" t="s">
        <v>136</v>
      </c>
      <c r="J6141" t="s">
        <v>137</v>
      </c>
      <c r="K6141" t="s">
        <v>138</v>
      </c>
      <c r="L6141" t="s">
        <v>16937</v>
      </c>
      <c r="M6141" t="s">
        <v>16938</v>
      </c>
      <c r="N6141" s="26">
        <v>3.3363888880000001</v>
      </c>
      <c r="O6141">
        <v>0</v>
      </c>
      <c r="P6141">
        <v>2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 s="26">
        <v>0</v>
      </c>
      <c r="X6141" s="26">
        <v>1.7037429817584768</v>
      </c>
      <c r="Y6141" s="26">
        <v>0</v>
      </c>
      <c r="Z6141" s="26">
        <v>0</v>
      </c>
      <c r="AA6141" s="26">
        <v>0</v>
      </c>
      <c r="AB6141" s="26">
        <v>0</v>
      </c>
      <c r="AC6141" s="26">
        <v>0</v>
      </c>
      <c r="AD6141" s="26">
        <v>0</v>
      </c>
      <c r="AE6141" s="26">
        <v>1.7037429817584768</v>
      </c>
    </row>
    <row r="6142" spans="1:31" x14ac:dyDescent="0.3">
      <c r="A6142">
        <v>2776817</v>
      </c>
      <c r="B6142">
        <v>1</v>
      </c>
      <c r="C6142" t="s">
        <v>80</v>
      </c>
      <c r="D6142" t="s">
        <v>95</v>
      </c>
      <c r="E6142" t="s">
        <v>175</v>
      </c>
      <c r="F6142" t="s">
        <v>16939</v>
      </c>
      <c r="G6142" t="s">
        <v>628</v>
      </c>
      <c r="H6142" t="s">
        <v>149</v>
      </c>
      <c r="I6142" t="s">
        <v>136</v>
      </c>
      <c r="J6142" t="s">
        <v>137</v>
      </c>
      <c r="K6142" t="s">
        <v>187</v>
      </c>
      <c r="L6142" t="s">
        <v>16940</v>
      </c>
      <c r="M6142" t="s">
        <v>16941</v>
      </c>
      <c r="N6142" s="26">
        <v>8.4061111109999995</v>
      </c>
      <c r="O6142">
        <v>10</v>
      </c>
      <c r="P6142">
        <v>797</v>
      </c>
      <c r="Q6142">
        <v>0</v>
      </c>
      <c r="R6142">
        <v>16</v>
      </c>
      <c r="S6142">
        <v>12</v>
      </c>
      <c r="T6142">
        <v>92</v>
      </c>
      <c r="U6142">
        <v>1</v>
      </c>
      <c r="V6142">
        <v>0</v>
      </c>
      <c r="W6142" s="26">
        <v>118.69549283720436</v>
      </c>
      <c r="X6142" s="26">
        <v>988.08753359439288</v>
      </c>
      <c r="Y6142" s="26">
        <v>0</v>
      </c>
      <c r="Z6142" s="26">
        <v>10.532986506782219</v>
      </c>
      <c r="AA6142" s="26">
        <v>1035.216859352045</v>
      </c>
      <c r="AB6142" s="26">
        <v>716.27901797648724</v>
      </c>
      <c r="AC6142" s="26">
        <v>1221.42259557032</v>
      </c>
      <c r="AD6142" s="26">
        <v>0</v>
      </c>
      <c r="AE6142" s="26">
        <v>4090.2344858372312</v>
      </c>
    </row>
    <row r="6143" spans="1:31" x14ac:dyDescent="0.3">
      <c r="A6143">
        <v>2776811</v>
      </c>
      <c r="B6143">
        <v>1</v>
      </c>
      <c r="C6143" t="s">
        <v>81</v>
      </c>
      <c r="D6143" t="s">
        <v>113</v>
      </c>
      <c r="E6143" t="s">
        <v>170</v>
      </c>
      <c r="F6143" t="s">
        <v>16942</v>
      </c>
      <c r="G6143" t="s">
        <v>204</v>
      </c>
      <c r="H6143" t="s">
        <v>135</v>
      </c>
      <c r="I6143" t="s">
        <v>136</v>
      </c>
      <c r="J6143" t="s">
        <v>137</v>
      </c>
      <c r="K6143" t="s">
        <v>138</v>
      </c>
      <c r="L6143" t="s">
        <v>16943</v>
      </c>
      <c r="M6143" t="s">
        <v>16944</v>
      </c>
      <c r="N6143" s="26">
        <v>7.4880555549999999</v>
      </c>
      <c r="O6143">
        <v>0</v>
      </c>
      <c r="P6143">
        <v>45</v>
      </c>
      <c r="Q6143">
        <v>0</v>
      </c>
      <c r="R6143">
        <v>0</v>
      </c>
      <c r="S6143">
        <v>0</v>
      </c>
      <c r="T6143">
        <v>3</v>
      </c>
      <c r="U6143">
        <v>0</v>
      </c>
      <c r="V6143">
        <v>0</v>
      </c>
      <c r="W6143" s="26">
        <v>0</v>
      </c>
      <c r="X6143" s="26">
        <v>45.215259921110722</v>
      </c>
      <c r="Y6143" s="26">
        <v>0</v>
      </c>
      <c r="Z6143" s="26">
        <v>0</v>
      </c>
      <c r="AA6143" s="26">
        <v>0</v>
      </c>
      <c r="AB6143" s="26">
        <v>6.0536279419243755</v>
      </c>
      <c r="AC6143" s="26">
        <v>0</v>
      </c>
      <c r="AD6143" s="26">
        <v>0</v>
      </c>
      <c r="AE6143" s="26">
        <v>51.268887863035097</v>
      </c>
    </row>
    <row r="6144" spans="1:31" x14ac:dyDescent="0.3">
      <c r="A6144">
        <v>2776965</v>
      </c>
      <c r="B6144">
        <v>2</v>
      </c>
      <c r="C6144" t="s">
        <v>80</v>
      </c>
      <c r="D6144" t="s">
        <v>88</v>
      </c>
      <c r="E6144" t="s">
        <v>141</v>
      </c>
      <c r="F6144" t="s">
        <v>16945</v>
      </c>
      <c r="G6144" t="s">
        <v>425</v>
      </c>
      <c r="H6144" t="s">
        <v>135</v>
      </c>
      <c r="I6144" t="s">
        <v>136</v>
      </c>
      <c r="J6144" t="s">
        <v>137</v>
      </c>
      <c r="K6144" t="s">
        <v>138</v>
      </c>
      <c r="L6144" t="s">
        <v>16946</v>
      </c>
      <c r="M6144" t="s">
        <v>16947</v>
      </c>
      <c r="N6144" s="26">
        <v>0.15166666600000001</v>
      </c>
      <c r="O6144">
        <v>0</v>
      </c>
      <c r="P6144">
        <v>767</v>
      </c>
      <c r="Q6144">
        <v>0</v>
      </c>
      <c r="R6144">
        <v>0</v>
      </c>
      <c r="S6144">
        <v>0</v>
      </c>
      <c r="T6144">
        <v>144</v>
      </c>
      <c r="U6144">
        <v>0</v>
      </c>
      <c r="V6144">
        <v>0</v>
      </c>
      <c r="W6144" s="26">
        <v>0</v>
      </c>
      <c r="X6144" s="26">
        <v>28.001062150245712</v>
      </c>
      <c r="Y6144" s="26">
        <v>0</v>
      </c>
      <c r="Z6144" s="26">
        <v>0</v>
      </c>
      <c r="AA6144" s="26">
        <v>0</v>
      </c>
      <c r="AB6144" s="26">
        <v>17.47068593452417</v>
      </c>
      <c r="AC6144" s="26">
        <v>0</v>
      </c>
      <c r="AD6144" s="26">
        <v>0</v>
      </c>
      <c r="AE6144" s="26">
        <v>45.471748084769885</v>
      </c>
    </row>
    <row r="6145" spans="1:31" x14ac:dyDescent="0.3">
      <c r="A6145">
        <v>2776926</v>
      </c>
      <c r="B6145">
        <v>2</v>
      </c>
      <c r="C6145" t="s">
        <v>80</v>
      </c>
      <c r="D6145" t="s">
        <v>94</v>
      </c>
      <c r="E6145" t="s">
        <v>141</v>
      </c>
      <c r="F6145" t="s">
        <v>16948</v>
      </c>
      <c r="G6145" t="s">
        <v>1313</v>
      </c>
      <c r="H6145" t="s">
        <v>135</v>
      </c>
      <c r="I6145" t="s">
        <v>136</v>
      </c>
      <c r="J6145" t="s">
        <v>137</v>
      </c>
      <c r="K6145" t="s">
        <v>138</v>
      </c>
      <c r="L6145" t="s">
        <v>16949</v>
      </c>
      <c r="M6145" t="s">
        <v>16950</v>
      </c>
      <c r="N6145" s="26">
        <v>0.502222222</v>
      </c>
      <c r="O6145">
        <v>0</v>
      </c>
      <c r="P6145">
        <v>51</v>
      </c>
      <c r="Q6145">
        <v>0</v>
      </c>
      <c r="R6145">
        <v>0</v>
      </c>
      <c r="S6145">
        <v>0</v>
      </c>
      <c r="T6145">
        <v>36</v>
      </c>
      <c r="U6145">
        <v>0</v>
      </c>
      <c r="V6145">
        <v>0</v>
      </c>
      <c r="W6145" s="26">
        <v>0</v>
      </c>
      <c r="X6145" s="26">
        <v>5.5037856434241901</v>
      </c>
      <c r="Y6145" s="26">
        <v>0</v>
      </c>
      <c r="Z6145" s="26">
        <v>0</v>
      </c>
      <c r="AA6145" s="26">
        <v>0</v>
      </c>
      <c r="AB6145" s="26">
        <v>7.7651084278827076</v>
      </c>
      <c r="AC6145" s="26">
        <v>0</v>
      </c>
      <c r="AD6145" s="26">
        <v>0</v>
      </c>
      <c r="AE6145" s="26">
        <v>13.268894071306898</v>
      </c>
    </row>
    <row r="6146" spans="1:31" x14ac:dyDescent="0.3">
      <c r="A6146">
        <v>2776834</v>
      </c>
      <c r="B6146">
        <v>1</v>
      </c>
      <c r="C6146" t="s">
        <v>80</v>
      </c>
      <c r="D6146" t="s">
        <v>98</v>
      </c>
      <c r="E6146" t="s">
        <v>141</v>
      </c>
      <c r="F6146" t="s">
        <v>16951</v>
      </c>
      <c r="G6146" t="s">
        <v>344</v>
      </c>
      <c r="H6146" t="s">
        <v>135</v>
      </c>
      <c r="I6146" t="s">
        <v>136</v>
      </c>
      <c r="J6146" t="s">
        <v>137</v>
      </c>
      <c r="K6146" t="s">
        <v>138</v>
      </c>
      <c r="L6146" t="s">
        <v>16952</v>
      </c>
      <c r="M6146" t="s">
        <v>16953</v>
      </c>
      <c r="N6146" s="26">
        <v>1.149444444</v>
      </c>
      <c r="O6146">
        <v>0</v>
      </c>
      <c r="P6146">
        <v>63</v>
      </c>
      <c r="Q6146">
        <v>0</v>
      </c>
      <c r="R6146">
        <v>17</v>
      </c>
      <c r="S6146">
        <v>0</v>
      </c>
      <c r="T6146">
        <v>3</v>
      </c>
      <c r="U6146">
        <v>0</v>
      </c>
      <c r="V6146">
        <v>0</v>
      </c>
      <c r="W6146" s="26">
        <v>0</v>
      </c>
      <c r="X6146" s="26">
        <v>14.971927780098373</v>
      </c>
      <c r="Y6146" s="26">
        <v>0</v>
      </c>
      <c r="Z6146" s="26">
        <v>10.207452631123365</v>
      </c>
      <c r="AA6146" s="26">
        <v>0</v>
      </c>
      <c r="AB6146" s="26">
        <v>2.2632577681541157</v>
      </c>
      <c r="AC6146" s="26">
        <v>0</v>
      </c>
      <c r="AD6146" s="26">
        <v>0</v>
      </c>
      <c r="AE6146" s="26">
        <v>27.442638179375852</v>
      </c>
    </row>
    <row r="6147" spans="1:31" x14ac:dyDescent="0.3">
      <c r="A6147">
        <v>2776691</v>
      </c>
      <c r="B6147">
        <v>1</v>
      </c>
      <c r="C6147" t="s">
        <v>81</v>
      </c>
      <c r="D6147" t="s">
        <v>127</v>
      </c>
      <c r="E6147" t="s">
        <v>141</v>
      </c>
      <c r="F6147" t="s">
        <v>4858</v>
      </c>
      <c r="G6147" t="s">
        <v>143</v>
      </c>
      <c r="H6147" t="s">
        <v>135</v>
      </c>
      <c r="I6147" t="s">
        <v>136</v>
      </c>
      <c r="J6147" t="s">
        <v>137</v>
      </c>
      <c r="K6147" t="s">
        <v>138</v>
      </c>
      <c r="L6147" t="s">
        <v>16954</v>
      </c>
      <c r="M6147" t="s">
        <v>16955</v>
      </c>
      <c r="N6147" s="26">
        <v>0.569722222</v>
      </c>
      <c r="O6147">
        <v>0</v>
      </c>
      <c r="P6147">
        <v>146</v>
      </c>
      <c r="Q6147">
        <v>0</v>
      </c>
      <c r="R6147">
        <v>0</v>
      </c>
      <c r="S6147">
        <v>0</v>
      </c>
      <c r="T6147">
        <v>28</v>
      </c>
      <c r="U6147">
        <v>0</v>
      </c>
      <c r="V6147">
        <v>0</v>
      </c>
      <c r="W6147" s="26">
        <v>0</v>
      </c>
      <c r="X6147" s="26">
        <v>21.552873081880897</v>
      </c>
      <c r="Y6147" s="26">
        <v>0</v>
      </c>
      <c r="Z6147" s="26">
        <v>0</v>
      </c>
      <c r="AA6147" s="26">
        <v>0</v>
      </c>
      <c r="AB6147" s="26">
        <v>17.52959850032704</v>
      </c>
      <c r="AC6147" s="26">
        <v>0</v>
      </c>
      <c r="AD6147" s="26">
        <v>0</v>
      </c>
      <c r="AE6147" s="26">
        <v>39.082471582207937</v>
      </c>
    </row>
    <row r="6148" spans="1:31" x14ac:dyDescent="0.3">
      <c r="A6148">
        <v>2776250</v>
      </c>
      <c r="B6148">
        <v>1</v>
      </c>
      <c r="C6148" t="s">
        <v>80</v>
      </c>
      <c r="D6148" t="s">
        <v>82</v>
      </c>
      <c r="E6148" t="s">
        <v>166</v>
      </c>
      <c r="F6148" t="s">
        <v>16956</v>
      </c>
      <c r="G6148" t="s">
        <v>204</v>
      </c>
      <c r="H6148" t="s">
        <v>135</v>
      </c>
      <c r="I6148" t="s">
        <v>136</v>
      </c>
      <c r="J6148" t="s">
        <v>137</v>
      </c>
      <c r="K6148" t="s">
        <v>138</v>
      </c>
      <c r="L6148" t="s">
        <v>16957</v>
      </c>
      <c r="M6148" t="s">
        <v>16958</v>
      </c>
      <c r="N6148" s="26">
        <v>1.467222222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4</v>
      </c>
      <c r="U6148">
        <v>0</v>
      </c>
      <c r="V6148">
        <v>0</v>
      </c>
      <c r="W6148" s="26">
        <v>0</v>
      </c>
      <c r="X6148" s="26">
        <v>0</v>
      </c>
      <c r="Y6148" s="26">
        <v>0</v>
      </c>
      <c r="Z6148" s="26">
        <v>0</v>
      </c>
      <c r="AA6148" s="26">
        <v>0</v>
      </c>
      <c r="AB6148" s="26">
        <v>49.759468442770036</v>
      </c>
      <c r="AC6148" s="26">
        <v>0</v>
      </c>
      <c r="AD6148" s="26">
        <v>0</v>
      </c>
      <c r="AE6148" s="26">
        <v>49.759468442770036</v>
      </c>
    </row>
    <row r="6149" spans="1:31" x14ac:dyDescent="0.3">
      <c r="A6149">
        <v>2776356</v>
      </c>
      <c r="B6149">
        <v>1</v>
      </c>
      <c r="C6149" t="s">
        <v>80</v>
      </c>
      <c r="D6149" t="s">
        <v>92</v>
      </c>
      <c r="E6149" t="s">
        <v>157</v>
      </c>
      <c r="F6149" t="s">
        <v>16959</v>
      </c>
      <c r="G6149" t="s">
        <v>186</v>
      </c>
      <c r="H6149" t="s">
        <v>149</v>
      </c>
      <c r="I6149" t="s">
        <v>136</v>
      </c>
      <c r="J6149" t="s">
        <v>137</v>
      </c>
      <c r="K6149" t="s">
        <v>187</v>
      </c>
      <c r="L6149" t="s">
        <v>16960</v>
      </c>
      <c r="M6149" t="s">
        <v>16961</v>
      </c>
      <c r="N6149" s="26">
        <v>5.8308333330000002</v>
      </c>
      <c r="O6149">
        <v>1</v>
      </c>
      <c r="P6149">
        <v>5534</v>
      </c>
      <c r="Q6149">
        <v>2</v>
      </c>
      <c r="R6149">
        <v>43</v>
      </c>
      <c r="S6149">
        <v>10</v>
      </c>
      <c r="T6149">
        <v>288</v>
      </c>
      <c r="U6149">
        <v>1</v>
      </c>
      <c r="V6149">
        <v>7</v>
      </c>
      <c r="W6149" s="26">
        <v>264.0177555699027</v>
      </c>
      <c r="X6149" s="26">
        <v>3970.0253081701508</v>
      </c>
      <c r="Y6149" s="26">
        <v>38.560184248656675</v>
      </c>
      <c r="Z6149" s="26">
        <v>32.350004514394428</v>
      </c>
      <c r="AA6149" s="26">
        <v>408.59867883168403</v>
      </c>
      <c r="AB6149" s="26">
        <v>2042.968848037812</v>
      </c>
      <c r="AC6149" s="26">
        <v>1945.0720209984781</v>
      </c>
      <c r="AD6149" s="26">
        <v>7.1339205454892936</v>
      </c>
      <c r="AE6149" s="26">
        <v>8708.7267209165675</v>
      </c>
    </row>
    <row r="6150" spans="1:31" x14ac:dyDescent="0.3">
      <c r="A6150">
        <v>2776897</v>
      </c>
      <c r="B6150">
        <v>1</v>
      </c>
      <c r="C6150" t="s">
        <v>80</v>
      </c>
      <c r="D6150" t="s">
        <v>90</v>
      </c>
      <c r="E6150" t="s">
        <v>170</v>
      </c>
      <c r="F6150" t="s">
        <v>16962</v>
      </c>
      <c r="G6150" t="s">
        <v>204</v>
      </c>
      <c r="H6150" t="s">
        <v>135</v>
      </c>
      <c r="I6150" t="s">
        <v>136</v>
      </c>
      <c r="J6150" t="s">
        <v>137</v>
      </c>
      <c r="K6150" t="s">
        <v>138</v>
      </c>
      <c r="L6150" t="s">
        <v>16963</v>
      </c>
      <c r="M6150" t="s">
        <v>16964</v>
      </c>
      <c r="N6150" s="26">
        <v>1.553055555</v>
      </c>
      <c r="O6150">
        <v>0</v>
      </c>
      <c r="P6150">
        <v>156</v>
      </c>
      <c r="Q6150">
        <v>0</v>
      </c>
      <c r="R6150">
        <v>0</v>
      </c>
      <c r="S6150">
        <v>0</v>
      </c>
      <c r="T6150">
        <v>14</v>
      </c>
      <c r="U6150">
        <v>0</v>
      </c>
      <c r="V6150">
        <v>0</v>
      </c>
      <c r="W6150" s="26">
        <v>0</v>
      </c>
      <c r="X6150" s="26">
        <v>61.619268313483744</v>
      </c>
      <c r="Y6150" s="26">
        <v>0</v>
      </c>
      <c r="Z6150" s="26">
        <v>0</v>
      </c>
      <c r="AA6150" s="26">
        <v>0</v>
      </c>
      <c r="AB6150" s="26">
        <v>10.486051891483374</v>
      </c>
      <c r="AC6150" s="26">
        <v>0</v>
      </c>
      <c r="AD6150" s="26">
        <v>0</v>
      </c>
      <c r="AE6150" s="26">
        <v>72.105320204967114</v>
      </c>
    </row>
    <row r="6151" spans="1:31" x14ac:dyDescent="0.3">
      <c r="A6151">
        <v>2776565</v>
      </c>
      <c r="B6151">
        <v>1</v>
      </c>
      <c r="C6151" t="s">
        <v>80</v>
      </c>
      <c r="D6151" t="s">
        <v>99</v>
      </c>
      <c r="E6151" t="s">
        <v>170</v>
      </c>
      <c r="F6151" t="s">
        <v>16965</v>
      </c>
      <c r="G6151" t="s">
        <v>204</v>
      </c>
      <c r="H6151" t="s">
        <v>135</v>
      </c>
      <c r="I6151" t="s">
        <v>136</v>
      </c>
      <c r="J6151" t="s">
        <v>137</v>
      </c>
      <c r="K6151" t="s">
        <v>138</v>
      </c>
      <c r="L6151" t="s">
        <v>16966</v>
      </c>
      <c r="M6151" t="s">
        <v>16967</v>
      </c>
      <c r="N6151" s="26">
        <v>1.923333333</v>
      </c>
      <c r="O6151">
        <v>0</v>
      </c>
      <c r="P6151">
        <v>15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 s="26">
        <v>0</v>
      </c>
      <c r="X6151" s="26">
        <v>2.1048485741792593</v>
      </c>
      <c r="Y6151" s="26">
        <v>0</v>
      </c>
      <c r="Z6151" s="26">
        <v>0</v>
      </c>
      <c r="AA6151" s="26">
        <v>0</v>
      </c>
      <c r="AB6151" s="26">
        <v>0</v>
      </c>
      <c r="AC6151" s="26">
        <v>0</v>
      </c>
      <c r="AD6151" s="26">
        <v>0</v>
      </c>
      <c r="AE6151" s="26">
        <v>2.1048485741792593</v>
      </c>
    </row>
    <row r="6152" spans="1:31" x14ac:dyDescent="0.3">
      <c r="A6152">
        <v>2776419</v>
      </c>
      <c r="B6152">
        <v>1</v>
      </c>
      <c r="C6152" t="s">
        <v>80</v>
      </c>
      <c r="D6152" t="s">
        <v>85</v>
      </c>
      <c r="E6152" t="s">
        <v>166</v>
      </c>
      <c r="F6152" t="s">
        <v>10576</v>
      </c>
      <c r="G6152" t="s">
        <v>425</v>
      </c>
      <c r="H6152" t="s">
        <v>135</v>
      </c>
      <c r="I6152" t="s">
        <v>136</v>
      </c>
      <c r="J6152" t="s">
        <v>137</v>
      </c>
      <c r="K6152" t="s">
        <v>138</v>
      </c>
      <c r="L6152" t="s">
        <v>16968</v>
      </c>
      <c r="M6152" t="s">
        <v>16969</v>
      </c>
      <c r="N6152" s="26">
        <v>1.065555555</v>
      </c>
      <c r="O6152">
        <v>0</v>
      </c>
      <c r="P6152">
        <v>81</v>
      </c>
      <c r="Q6152">
        <v>0</v>
      </c>
      <c r="R6152">
        <v>0</v>
      </c>
      <c r="S6152">
        <v>0</v>
      </c>
      <c r="T6152">
        <v>4</v>
      </c>
      <c r="U6152">
        <v>0</v>
      </c>
      <c r="V6152">
        <v>0</v>
      </c>
      <c r="W6152" s="26">
        <v>0</v>
      </c>
      <c r="X6152" s="26">
        <v>32.927799283855947</v>
      </c>
      <c r="Y6152" s="26">
        <v>0</v>
      </c>
      <c r="Z6152" s="26">
        <v>0</v>
      </c>
      <c r="AA6152" s="26">
        <v>0</v>
      </c>
      <c r="AB6152" s="26">
        <v>16.354912366944319</v>
      </c>
      <c r="AC6152" s="26">
        <v>0</v>
      </c>
      <c r="AD6152" s="26">
        <v>0</v>
      </c>
      <c r="AE6152" s="26">
        <v>49.282711650800266</v>
      </c>
    </row>
    <row r="6153" spans="1:31" x14ac:dyDescent="0.3">
      <c r="A6153">
        <v>2776442</v>
      </c>
      <c r="B6153">
        <v>1</v>
      </c>
      <c r="C6153" t="s">
        <v>81</v>
      </c>
      <c r="D6153" t="s">
        <v>114</v>
      </c>
      <c r="E6153" t="s">
        <v>152</v>
      </c>
      <c r="F6153" t="s">
        <v>16970</v>
      </c>
      <c r="G6153" t="s">
        <v>186</v>
      </c>
      <c r="H6153" t="s">
        <v>149</v>
      </c>
      <c r="I6153" t="s">
        <v>136</v>
      </c>
      <c r="J6153" t="s">
        <v>137</v>
      </c>
      <c r="K6153" t="s">
        <v>187</v>
      </c>
      <c r="L6153" t="s">
        <v>16971</v>
      </c>
      <c r="M6153" t="s">
        <v>16972</v>
      </c>
      <c r="N6153" s="26">
        <v>6.9924999999999997</v>
      </c>
      <c r="O6153">
        <v>1</v>
      </c>
      <c r="P6153">
        <v>689</v>
      </c>
      <c r="Q6153">
        <v>0</v>
      </c>
      <c r="R6153">
        <v>36</v>
      </c>
      <c r="S6153">
        <v>0</v>
      </c>
      <c r="T6153">
        <v>47</v>
      </c>
      <c r="U6153">
        <v>0</v>
      </c>
      <c r="V6153">
        <v>0</v>
      </c>
      <c r="W6153" s="26">
        <v>1.4215294607405555</v>
      </c>
      <c r="X6153" s="26">
        <v>373.64528317042442</v>
      </c>
      <c r="Y6153" s="26">
        <v>0</v>
      </c>
      <c r="Z6153" s="26">
        <v>1.4317054909589191</v>
      </c>
      <c r="AA6153" s="26">
        <v>0</v>
      </c>
      <c r="AB6153" s="26">
        <v>71.992490778180411</v>
      </c>
      <c r="AC6153" s="26">
        <v>0</v>
      </c>
      <c r="AD6153" s="26">
        <v>0</v>
      </c>
      <c r="AE6153" s="26">
        <v>448.49100890030428</v>
      </c>
    </row>
    <row r="6154" spans="1:31" x14ac:dyDescent="0.3">
      <c r="A6154">
        <v>2776628</v>
      </c>
      <c r="B6154">
        <v>1</v>
      </c>
      <c r="C6154" t="s">
        <v>80</v>
      </c>
      <c r="D6154" t="s">
        <v>97</v>
      </c>
      <c r="E6154" t="s">
        <v>170</v>
      </c>
      <c r="F6154" t="s">
        <v>16973</v>
      </c>
      <c r="G6154" t="s">
        <v>186</v>
      </c>
      <c r="H6154" t="s">
        <v>135</v>
      </c>
      <c r="I6154" t="s">
        <v>136</v>
      </c>
      <c r="J6154" t="s">
        <v>137</v>
      </c>
      <c r="K6154" t="s">
        <v>187</v>
      </c>
      <c r="L6154" t="s">
        <v>16974</v>
      </c>
      <c r="M6154" t="s">
        <v>16975</v>
      </c>
      <c r="N6154" s="26">
        <v>3.520277777</v>
      </c>
      <c r="O6154">
        <v>0</v>
      </c>
      <c r="P6154">
        <v>10</v>
      </c>
      <c r="Q6154">
        <v>0</v>
      </c>
      <c r="R6154">
        <v>4</v>
      </c>
      <c r="S6154">
        <v>0</v>
      </c>
      <c r="T6154">
        <v>0</v>
      </c>
      <c r="U6154">
        <v>0</v>
      </c>
      <c r="V6154">
        <v>0</v>
      </c>
      <c r="W6154" s="26">
        <v>0</v>
      </c>
      <c r="X6154" s="26">
        <v>12.066786582715977</v>
      </c>
      <c r="Y6154" s="26">
        <v>0</v>
      </c>
      <c r="Z6154" s="26">
        <v>0</v>
      </c>
      <c r="AA6154" s="26">
        <v>0</v>
      </c>
      <c r="AB6154" s="26">
        <v>0</v>
      </c>
      <c r="AC6154" s="26">
        <v>0</v>
      </c>
      <c r="AD6154" s="26">
        <v>0</v>
      </c>
      <c r="AE6154" s="26">
        <v>12.066786582715977</v>
      </c>
    </row>
    <row r="6155" spans="1:31" x14ac:dyDescent="0.3">
      <c r="A6155">
        <v>2777020</v>
      </c>
      <c r="B6155">
        <v>1</v>
      </c>
      <c r="C6155" t="s">
        <v>80</v>
      </c>
      <c r="D6155" t="s">
        <v>104</v>
      </c>
      <c r="E6155" t="s">
        <v>146</v>
      </c>
      <c r="F6155" t="s">
        <v>15449</v>
      </c>
      <c r="G6155" t="s">
        <v>159</v>
      </c>
      <c r="H6155" t="s">
        <v>149</v>
      </c>
      <c r="I6155" t="s">
        <v>136</v>
      </c>
      <c r="J6155" t="s">
        <v>137</v>
      </c>
      <c r="K6155" t="s">
        <v>138</v>
      </c>
      <c r="L6155" t="s">
        <v>16976</v>
      </c>
      <c r="M6155" t="s">
        <v>16977</v>
      </c>
      <c r="N6155" s="26">
        <v>0.88333333300000005</v>
      </c>
      <c r="O6155">
        <v>0</v>
      </c>
      <c r="P6155">
        <v>1587</v>
      </c>
      <c r="Q6155">
        <v>0</v>
      </c>
      <c r="R6155">
        <v>2</v>
      </c>
      <c r="S6155">
        <v>0</v>
      </c>
      <c r="T6155">
        <v>57</v>
      </c>
      <c r="U6155">
        <v>0</v>
      </c>
      <c r="V6155">
        <v>0</v>
      </c>
      <c r="W6155" s="26">
        <v>0</v>
      </c>
      <c r="X6155" s="26">
        <v>310.30145935874253</v>
      </c>
      <c r="Y6155" s="26">
        <v>0</v>
      </c>
      <c r="Z6155" s="26">
        <v>0</v>
      </c>
      <c r="AA6155" s="26">
        <v>0</v>
      </c>
      <c r="AB6155" s="26">
        <v>9.6778105066782736</v>
      </c>
      <c r="AC6155" s="26">
        <v>0</v>
      </c>
      <c r="AD6155" s="26">
        <v>0</v>
      </c>
      <c r="AE6155" s="26">
        <v>319.9792698654208</v>
      </c>
    </row>
    <row r="6156" spans="1:31" x14ac:dyDescent="0.3">
      <c r="A6156">
        <v>2776525</v>
      </c>
      <c r="B6156">
        <v>1</v>
      </c>
      <c r="C6156" t="s">
        <v>80</v>
      </c>
      <c r="D6156" t="s">
        <v>83</v>
      </c>
      <c r="E6156" t="s">
        <v>175</v>
      </c>
      <c r="F6156" t="s">
        <v>16978</v>
      </c>
      <c r="G6156" t="s">
        <v>159</v>
      </c>
      <c r="H6156" t="s">
        <v>149</v>
      </c>
      <c r="I6156" t="s">
        <v>136</v>
      </c>
      <c r="J6156" t="s">
        <v>137</v>
      </c>
      <c r="K6156" t="s">
        <v>138</v>
      </c>
      <c r="L6156" t="s">
        <v>16979</v>
      </c>
      <c r="M6156" t="s">
        <v>16980</v>
      </c>
      <c r="N6156" s="26">
        <v>0.34666666600000001</v>
      </c>
      <c r="O6156">
        <v>24</v>
      </c>
      <c r="P6156">
        <v>2850</v>
      </c>
      <c r="Q6156">
        <v>16</v>
      </c>
      <c r="R6156">
        <v>354</v>
      </c>
      <c r="S6156">
        <v>52</v>
      </c>
      <c r="T6156">
        <v>451</v>
      </c>
      <c r="U6156">
        <v>3</v>
      </c>
      <c r="V6156">
        <v>1</v>
      </c>
      <c r="W6156" s="26">
        <v>3.0270521549689202</v>
      </c>
      <c r="X6156" s="26">
        <v>183.36661052502856</v>
      </c>
      <c r="Y6156" s="26">
        <v>8.5356471177009077</v>
      </c>
      <c r="Z6156" s="26">
        <v>19.537664362737832</v>
      </c>
      <c r="AA6156" s="26">
        <v>116.84384908197792</v>
      </c>
      <c r="AB6156" s="26">
        <v>172.48444693915488</v>
      </c>
      <c r="AC6156" s="26">
        <v>89.639421839900336</v>
      </c>
      <c r="AD6156" s="26">
        <v>2.5415582470550828</v>
      </c>
      <c r="AE6156" s="26">
        <v>595.97625026852438</v>
      </c>
    </row>
    <row r="6157" spans="1:31" x14ac:dyDescent="0.3">
      <c r="A6157">
        <v>2776379</v>
      </c>
      <c r="B6157">
        <v>1</v>
      </c>
      <c r="C6157" t="s">
        <v>80</v>
      </c>
      <c r="D6157" t="s">
        <v>97</v>
      </c>
      <c r="E6157" t="s">
        <v>175</v>
      </c>
      <c r="F6157" t="s">
        <v>4059</v>
      </c>
      <c r="G6157" t="s">
        <v>628</v>
      </c>
      <c r="H6157" t="s">
        <v>149</v>
      </c>
      <c r="I6157" t="s">
        <v>136</v>
      </c>
      <c r="J6157" t="s">
        <v>137</v>
      </c>
      <c r="K6157" t="s">
        <v>187</v>
      </c>
      <c r="L6157" t="s">
        <v>16981</v>
      </c>
      <c r="M6157" t="s">
        <v>16982</v>
      </c>
      <c r="N6157" s="26">
        <v>6.6666666660000002</v>
      </c>
      <c r="O6157">
        <v>54</v>
      </c>
      <c r="P6157">
        <v>5064</v>
      </c>
      <c r="Q6157">
        <v>0</v>
      </c>
      <c r="R6157">
        <v>112</v>
      </c>
      <c r="S6157">
        <v>12</v>
      </c>
      <c r="T6157">
        <v>608</v>
      </c>
      <c r="U6157">
        <v>0</v>
      </c>
      <c r="V6157">
        <v>0</v>
      </c>
      <c r="W6157" s="26">
        <v>1740.1062610183453</v>
      </c>
      <c r="X6157" s="26">
        <v>11596.609438083653</v>
      </c>
      <c r="Y6157" s="26">
        <v>0</v>
      </c>
      <c r="Z6157" s="26">
        <v>160.67637216318755</v>
      </c>
      <c r="AA6157" s="26">
        <v>2153.9090581381274</v>
      </c>
      <c r="AB6157" s="26">
        <v>5332.0378371694242</v>
      </c>
      <c r="AC6157" s="26">
        <v>0</v>
      </c>
      <c r="AD6157" s="26">
        <v>0</v>
      </c>
      <c r="AE6157" s="26">
        <v>20983.338966572737</v>
      </c>
    </row>
    <row r="6158" spans="1:31" x14ac:dyDescent="0.3">
      <c r="A6158">
        <v>2776316</v>
      </c>
      <c r="B6158">
        <v>1</v>
      </c>
      <c r="C6158" t="s">
        <v>81</v>
      </c>
      <c r="D6158" t="s">
        <v>128</v>
      </c>
      <c r="E6158" t="s">
        <v>157</v>
      </c>
      <c r="F6158" t="s">
        <v>5885</v>
      </c>
      <c r="G6158" t="s">
        <v>628</v>
      </c>
      <c r="H6158" t="s">
        <v>149</v>
      </c>
      <c r="I6158" t="s">
        <v>136</v>
      </c>
      <c r="J6158" t="s">
        <v>137</v>
      </c>
      <c r="K6158" t="s">
        <v>187</v>
      </c>
      <c r="L6158" t="s">
        <v>16983</v>
      </c>
      <c r="M6158" t="s">
        <v>16984</v>
      </c>
      <c r="N6158" s="26">
        <v>4.926388888</v>
      </c>
      <c r="O6158">
        <v>31</v>
      </c>
      <c r="P6158">
        <v>3577</v>
      </c>
      <c r="Q6158">
        <v>35</v>
      </c>
      <c r="R6158">
        <v>32</v>
      </c>
      <c r="S6158">
        <v>27</v>
      </c>
      <c r="T6158">
        <v>299</v>
      </c>
      <c r="U6158">
        <v>1</v>
      </c>
      <c r="V6158">
        <v>0</v>
      </c>
      <c r="W6158" s="26">
        <v>63.554674431853066</v>
      </c>
      <c r="X6158" s="26">
        <v>1195.7173704690617</v>
      </c>
      <c r="Y6158" s="26">
        <v>1066.8272489592923</v>
      </c>
      <c r="Z6158" s="26">
        <v>13.333837900339196</v>
      </c>
      <c r="AA6158" s="26">
        <v>587.10828788792992</v>
      </c>
      <c r="AB6158" s="26">
        <v>396.61448879134957</v>
      </c>
      <c r="AC6158" s="26">
        <v>1084.7904036947848</v>
      </c>
      <c r="AD6158" s="26">
        <v>0</v>
      </c>
      <c r="AE6158" s="26">
        <v>4407.9463121346107</v>
      </c>
    </row>
    <row r="6159" spans="1:31" x14ac:dyDescent="0.3">
      <c r="A6159">
        <v>2776482</v>
      </c>
      <c r="B6159">
        <v>1</v>
      </c>
      <c r="C6159" t="s">
        <v>80</v>
      </c>
      <c r="D6159" t="s">
        <v>108</v>
      </c>
      <c r="E6159" t="s">
        <v>170</v>
      </c>
      <c r="F6159" t="s">
        <v>16985</v>
      </c>
      <c r="G6159" t="s">
        <v>204</v>
      </c>
      <c r="H6159" t="s">
        <v>135</v>
      </c>
      <c r="I6159" t="s">
        <v>136</v>
      </c>
      <c r="J6159" t="s">
        <v>137</v>
      </c>
      <c r="K6159" t="s">
        <v>138</v>
      </c>
      <c r="L6159" t="s">
        <v>16986</v>
      </c>
      <c r="M6159" t="s">
        <v>16987</v>
      </c>
      <c r="N6159" s="26">
        <v>4.3438888880000004</v>
      </c>
      <c r="O6159">
        <v>0</v>
      </c>
      <c r="P6159">
        <v>0</v>
      </c>
      <c r="Q6159">
        <v>0</v>
      </c>
      <c r="R6159">
        <v>3</v>
      </c>
      <c r="S6159">
        <v>0</v>
      </c>
      <c r="T6159">
        <v>1</v>
      </c>
      <c r="U6159">
        <v>0</v>
      </c>
      <c r="V6159">
        <v>0</v>
      </c>
      <c r="W6159" s="26">
        <v>0</v>
      </c>
      <c r="X6159" s="26">
        <v>0</v>
      </c>
      <c r="Y6159" s="26">
        <v>0</v>
      </c>
      <c r="Z6159" s="26">
        <v>0</v>
      </c>
      <c r="AA6159" s="26">
        <v>0</v>
      </c>
      <c r="AB6159" s="26">
        <v>0</v>
      </c>
      <c r="AC6159" s="26">
        <v>0</v>
      </c>
      <c r="AD6159" s="26">
        <v>0</v>
      </c>
      <c r="AE6159" s="26">
        <v>0</v>
      </c>
    </row>
    <row r="6160" spans="1:31" x14ac:dyDescent="0.3">
      <c r="A6160">
        <v>2776814</v>
      </c>
      <c r="B6160">
        <v>1</v>
      </c>
      <c r="C6160" t="s">
        <v>81</v>
      </c>
      <c r="D6160" t="s">
        <v>120</v>
      </c>
      <c r="E6160" t="s">
        <v>152</v>
      </c>
      <c r="F6160" t="s">
        <v>4109</v>
      </c>
      <c r="G6160" t="s">
        <v>159</v>
      </c>
      <c r="H6160" t="s">
        <v>149</v>
      </c>
      <c r="I6160" t="s">
        <v>136</v>
      </c>
      <c r="J6160" t="s">
        <v>137</v>
      </c>
      <c r="K6160" t="s">
        <v>138</v>
      </c>
      <c r="L6160" t="s">
        <v>16988</v>
      </c>
      <c r="M6160" t="s">
        <v>16989</v>
      </c>
      <c r="N6160" s="26">
        <v>1.4638888880000001</v>
      </c>
      <c r="O6160">
        <v>1</v>
      </c>
      <c r="P6160">
        <v>408</v>
      </c>
      <c r="Q6160">
        <v>33</v>
      </c>
      <c r="R6160">
        <v>24</v>
      </c>
      <c r="S6160">
        <v>2</v>
      </c>
      <c r="T6160">
        <v>39</v>
      </c>
      <c r="U6160">
        <v>0</v>
      </c>
      <c r="V6160">
        <v>0</v>
      </c>
      <c r="W6160" s="26">
        <v>0</v>
      </c>
      <c r="X6160" s="26">
        <v>111.8664751022812</v>
      </c>
      <c r="Y6160" s="26">
        <v>2.714361718044445</v>
      </c>
      <c r="Z6160" s="26">
        <v>4.7126937397085822</v>
      </c>
      <c r="AA6160" s="26">
        <v>29.852205434292134</v>
      </c>
      <c r="AB6160" s="26">
        <v>18.024222095607193</v>
      </c>
      <c r="AC6160" s="26">
        <v>0</v>
      </c>
      <c r="AD6160" s="26">
        <v>0</v>
      </c>
      <c r="AE6160" s="26">
        <v>167.16995808993357</v>
      </c>
    </row>
    <row r="6161" spans="1:31" x14ac:dyDescent="0.3">
      <c r="A6161">
        <v>2776694</v>
      </c>
      <c r="B6161">
        <v>2</v>
      </c>
      <c r="C6161" t="s">
        <v>81</v>
      </c>
      <c r="D6161" t="s">
        <v>113</v>
      </c>
      <c r="E6161" t="s">
        <v>141</v>
      </c>
      <c r="F6161" t="s">
        <v>16990</v>
      </c>
      <c r="G6161" t="s">
        <v>287</v>
      </c>
      <c r="H6161" t="s">
        <v>135</v>
      </c>
      <c r="I6161" t="s">
        <v>136</v>
      </c>
      <c r="J6161" t="s">
        <v>3</v>
      </c>
      <c r="K6161" t="s">
        <v>138</v>
      </c>
      <c r="L6161" t="s">
        <v>16991</v>
      </c>
      <c r="M6161" t="s">
        <v>16992</v>
      </c>
      <c r="N6161" s="26">
        <v>0.61055555500000003</v>
      </c>
      <c r="O6161">
        <v>0</v>
      </c>
      <c r="P6161">
        <v>60</v>
      </c>
      <c r="Q6161">
        <v>0</v>
      </c>
      <c r="R6161">
        <v>16</v>
      </c>
      <c r="S6161">
        <v>0</v>
      </c>
      <c r="T6161">
        <v>2</v>
      </c>
      <c r="U6161">
        <v>0</v>
      </c>
      <c r="V6161">
        <v>0</v>
      </c>
      <c r="W6161" s="26">
        <v>0</v>
      </c>
      <c r="X6161" s="26">
        <v>0.20114899575491468</v>
      </c>
      <c r="Y6161" s="26">
        <v>0</v>
      </c>
      <c r="Z6161" s="26">
        <v>0</v>
      </c>
      <c r="AA6161" s="26">
        <v>0</v>
      </c>
      <c r="AB6161" s="26">
        <v>0</v>
      </c>
      <c r="AC6161" s="26">
        <v>0</v>
      </c>
      <c r="AD6161" s="26">
        <v>0</v>
      </c>
      <c r="AE6161" s="26">
        <v>0.20114899575491468</v>
      </c>
    </row>
    <row r="6162" spans="1:31" x14ac:dyDescent="0.3">
      <c r="A6162">
        <v>2776502</v>
      </c>
      <c r="B6162">
        <v>1</v>
      </c>
      <c r="C6162" t="s">
        <v>80</v>
      </c>
      <c r="D6162" t="s">
        <v>94</v>
      </c>
      <c r="E6162" t="s">
        <v>166</v>
      </c>
      <c r="F6162" t="s">
        <v>16993</v>
      </c>
      <c r="G6162" t="s">
        <v>143</v>
      </c>
      <c r="H6162" t="s">
        <v>135</v>
      </c>
      <c r="I6162" t="s">
        <v>136</v>
      </c>
      <c r="J6162" t="s">
        <v>137</v>
      </c>
      <c r="K6162" t="s">
        <v>138</v>
      </c>
      <c r="L6162" t="s">
        <v>16994</v>
      </c>
      <c r="M6162" t="s">
        <v>16995</v>
      </c>
      <c r="N6162" s="26">
        <v>0.705555555</v>
      </c>
      <c r="O6162">
        <v>0</v>
      </c>
      <c r="P6162">
        <v>4</v>
      </c>
      <c r="Q6162">
        <v>0</v>
      </c>
      <c r="R6162">
        <v>0</v>
      </c>
      <c r="S6162">
        <v>0</v>
      </c>
      <c r="T6162">
        <v>17</v>
      </c>
      <c r="U6162">
        <v>0</v>
      </c>
      <c r="V6162">
        <v>0</v>
      </c>
      <c r="W6162" s="26">
        <v>0</v>
      </c>
      <c r="X6162" s="26">
        <v>0.27818227927999079</v>
      </c>
      <c r="Y6162" s="26">
        <v>0</v>
      </c>
      <c r="Z6162" s="26">
        <v>0</v>
      </c>
      <c r="AA6162" s="26">
        <v>0</v>
      </c>
      <c r="AB6162" s="26">
        <v>12.211965169705584</v>
      </c>
      <c r="AC6162" s="26">
        <v>0</v>
      </c>
      <c r="AD6162" s="26">
        <v>0</v>
      </c>
      <c r="AE6162" s="26">
        <v>12.490147448985574</v>
      </c>
    </row>
    <row r="6163" spans="1:31" x14ac:dyDescent="0.3">
      <c r="A6163">
        <v>2776422</v>
      </c>
      <c r="B6163">
        <v>1</v>
      </c>
      <c r="C6163" t="s">
        <v>80</v>
      </c>
      <c r="D6163" t="s">
        <v>104</v>
      </c>
      <c r="E6163" t="s">
        <v>132</v>
      </c>
      <c r="F6163" t="s">
        <v>15968</v>
      </c>
      <c r="G6163" t="s">
        <v>134</v>
      </c>
      <c r="H6163" t="s">
        <v>135</v>
      </c>
      <c r="I6163" t="s">
        <v>136</v>
      </c>
      <c r="J6163" t="s">
        <v>137</v>
      </c>
      <c r="K6163" t="s">
        <v>138</v>
      </c>
      <c r="L6163" t="s">
        <v>16996</v>
      </c>
      <c r="M6163" t="s">
        <v>16997</v>
      </c>
      <c r="N6163" s="26">
        <v>1.8280555549999999</v>
      </c>
      <c r="O6163">
        <v>0</v>
      </c>
      <c r="P6163">
        <v>5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 s="26">
        <v>0</v>
      </c>
      <c r="X6163" s="26">
        <v>1.9624978777272997</v>
      </c>
      <c r="Y6163" s="26">
        <v>0</v>
      </c>
      <c r="Z6163" s="26">
        <v>0</v>
      </c>
      <c r="AA6163" s="26">
        <v>0</v>
      </c>
      <c r="AB6163" s="26">
        <v>0</v>
      </c>
      <c r="AC6163" s="26">
        <v>0</v>
      </c>
      <c r="AD6163" s="26">
        <v>0</v>
      </c>
      <c r="AE6163" s="26">
        <v>1.9624978777272997</v>
      </c>
    </row>
    <row r="6164" spans="1:31" x14ac:dyDescent="0.3">
      <c r="A6164">
        <v>2776783</v>
      </c>
      <c r="B6164">
        <v>1</v>
      </c>
      <c r="C6164" t="s">
        <v>80</v>
      </c>
      <c r="D6164" t="s">
        <v>103</v>
      </c>
      <c r="E6164" t="s">
        <v>152</v>
      </c>
      <c r="F6164" t="s">
        <v>2896</v>
      </c>
      <c r="G6164" t="s">
        <v>159</v>
      </c>
      <c r="H6164" t="s">
        <v>149</v>
      </c>
      <c r="I6164" t="s">
        <v>136</v>
      </c>
      <c r="J6164" t="s">
        <v>137</v>
      </c>
      <c r="K6164" t="s">
        <v>138</v>
      </c>
      <c r="L6164" t="s">
        <v>16998</v>
      </c>
      <c r="M6164" t="s">
        <v>16999</v>
      </c>
      <c r="N6164" s="26">
        <v>2.7763888880000001</v>
      </c>
      <c r="O6164">
        <v>2</v>
      </c>
      <c r="P6164">
        <v>0</v>
      </c>
      <c r="Q6164">
        <v>3</v>
      </c>
      <c r="R6164">
        <v>0</v>
      </c>
      <c r="S6164">
        <v>7</v>
      </c>
      <c r="T6164">
        <v>0</v>
      </c>
      <c r="U6164">
        <v>3</v>
      </c>
      <c r="V6164">
        <v>0</v>
      </c>
      <c r="W6164" s="26">
        <v>26.367391081789023</v>
      </c>
      <c r="X6164" s="26">
        <v>0</v>
      </c>
      <c r="Y6164" s="26">
        <v>6.5968748181255457</v>
      </c>
      <c r="Z6164" s="26">
        <v>0</v>
      </c>
      <c r="AA6164" s="26">
        <v>225.32233990014737</v>
      </c>
      <c r="AB6164" s="26">
        <v>0</v>
      </c>
      <c r="AC6164" s="26">
        <v>429.63039775628738</v>
      </c>
      <c r="AD6164" s="26">
        <v>0</v>
      </c>
      <c r="AE6164" s="26">
        <v>687.9170035563493</v>
      </c>
    </row>
    <row r="6165" spans="1:31" x14ac:dyDescent="0.3">
      <c r="A6165">
        <v>2776236</v>
      </c>
      <c r="B6165">
        <v>1</v>
      </c>
      <c r="C6165" t="s">
        <v>80</v>
      </c>
      <c r="D6165" t="s">
        <v>83</v>
      </c>
      <c r="E6165" t="s">
        <v>157</v>
      </c>
      <c r="F6165" t="s">
        <v>7323</v>
      </c>
      <c r="G6165" t="s">
        <v>326</v>
      </c>
      <c r="H6165" t="s">
        <v>149</v>
      </c>
      <c r="I6165" t="s">
        <v>136</v>
      </c>
      <c r="J6165" t="s">
        <v>137</v>
      </c>
      <c r="K6165" t="s">
        <v>187</v>
      </c>
      <c r="L6165" t="s">
        <v>17000</v>
      </c>
      <c r="M6165" t="s">
        <v>17001</v>
      </c>
      <c r="N6165" s="26">
        <v>0.115277777</v>
      </c>
      <c r="O6165">
        <v>0</v>
      </c>
      <c r="P6165">
        <v>812</v>
      </c>
      <c r="Q6165">
        <v>0</v>
      </c>
      <c r="R6165">
        <v>0</v>
      </c>
      <c r="S6165">
        <v>0</v>
      </c>
      <c r="T6165">
        <v>114</v>
      </c>
      <c r="U6165">
        <v>0</v>
      </c>
      <c r="V6165">
        <v>0</v>
      </c>
      <c r="W6165" s="26">
        <v>0</v>
      </c>
      <c r="X6165" s="26">
        <v>17.113116331299505</v>
      </c>
      <c r="Y6165" s="26">
        <v>0</v>
      </c>
      <c r="Z6165" s="26">
        <v>0</v>
      </c>
      <c r="AA6165" s="26">
        <v>0</v>
      </c>
      <c r="AB6165" s="26">
        <v>14.273837040249195</v>
      </c>
      <c r="AC6165" s="26">
        <v>0</v>
      </c>
      <c r="AD6165" s="26">
        <v>0</v>
      </c>
      <c r="AE6165" s="26">
        <v>31.386953371548699</v>
      </c>
    </row>
    <row r="6166" spans="1:31" x14ac:dyDescent="0.3">
      <c r="A6166">
        <v>2776574</v>
      </c>
      <c r="B6166">
        <v>1</v>
      </c>
      <c r="C6166" t="s">
        <v>80</v>
      </c>
      <c r="D6166" t="s">
        <v>111</v>
      </c>
      <c r="E6166" t="s">
        <v>141</v>
      </c>
      <c r="F6166" t="s">
        <v>17002</v>
      </c>
      <c r="G6166" t="s">
        <v>186</v>
      </c>
      <c r="H6166" t="s">
        <v>135</v>
      </c>
      <c r="I6166" t="s">
        <v>136</v>
      </c>
      <c r="J6166" t="s">
        <v>137</v>
      </c>
      <c r="K6166" t="s">
        <v>187</v>
      </c>
      <c r="L6166" t="s">
        <v>17003</v>
      </c>
      <c r="M6166" t="s">
        <v>17004</v>
      </c>
      <c r="N6166" s="26">
        <v>0.78833333299999997</v>
      </c>
      <c r="O6166">
        <v>0</v>
      </c>
      <c r="P6166">
        <v>699</v>
      </c>
      <c r="Q6166">
        <v>0</v>
      </c>
      <c r="R6166">
        <v>0</v>
      </c>
      <c r="S6166">
        <v>0</v>
      </c>
      <c r="T6166">
        <v>130</v>
      </c>
      <c r="U6166">
        <v>0</v>
      </c>
      <c r="V6166">
        <v>0</v>
      </c>
      <c r="W6166" s="26">
        <v>0</v>
      </c>
      <c r="X6166" s="26">
        <v>131.5216581381855</v>
      </c>
      <c r="Y6166" s="26">
        <v>0</v>
      </c>
      <c r="Z6166" s="26">
        <v>0</v>
      </c>
      <c r="AA6166" s="26">
        <v>0</v>
      </c>
      <c r="AB6166" s="26">
        <v>143.90106683313746</v>
      </c>
      <c r="AC6166" s="26">
        <v>0</v>
      </c>
      <c r="AD6166" s="26">
        <v>0</v>
      </c>
      <c r="AE6166" s="26">
        <v>275.42272497132296</v>
      </c>
    </row>
    <row r="6167" spans="1:31" x14ac:dyDescent="0.3">
      <c r="A6167">
        <v>2776239</v>
      </c>
      <c r="B6167">
        <v>2</v>
      </c>
      <c r="C6167" t="s">
        <v>81</v>
      </c>
      <c r="D6167" t="s">
        <v>117</v>
      </c>
      <c r="E6167" t="s">
        <v>152</v>
      </c>
      <c r="F6167" t="s">
        <v>8330</v>
      </c>
      <c r="G6167" t="s">
        <v>2474</v>
      </c>
      <c r="H6167" t="s">
        <v>149</v>
      </c>
      <c r="I6167" t="s">
        <v>136</v>
      </c>
      <c r="J6167" t="s">
        <v>137</v>
      </c>
      <c r="K6167" t="s">
        <v>138</v>
      </c>
      <c r="L6167" t="s">
        <v>17005</v>
      </c>
      <c r="M6167" t="s">
        <v>17006</v>
      </c>
      <c r="N6167" s="26">
        <v>4.1213888880000003</v>
      </c>
      <c r="O6167">
        <v>1</v>
      </c>
      <c r="P6167">
        <v>1049</v>
      </c>
      <c r="Q6167">
        <v>9</v>
      </c>
      <c r="R6167">
        <v>54</v>
      </c>
      <c r="S6167">
        <v>8</v>
      </c>
      <c r="T6167">
        <v>125</v>
      </c>
      <c r="U6167">
        <v>0</v>
      </c>
      <c r="V6167">
        <v>0</v>
      </c>
      <c r="W6167" s="26">
        <v>0.80109765483277784</v>
      </c>
      <c r="X6167" s="26">
        <v>457.07951813583202</v>
      </c>
      <c r="Y6167" s="26">
        <v>232.84887741681575</v>
      </c>
      <c r="Z6167" s="26">
        <v>34.364801775689529</v>
      </c>
      <c r="AA6167" s="26">
        <v>877.12508835613312</v>
      </c>
      <c r="AB6167" s="26">
        <v>291.43882800848957</v>
      </c>
      <c r="AC6167" s="26">
        <v>0</v>
      </c>
      <c r="AD6167" s="26">
        <v>0</v>
      </c>
      <c r="AE6167" s="26">
        <v>1893.6582113477928</v>
      </c>
    </row>
    <row r="6168" spans="1:31" x14ac:dyDescent="0.3">
      <c r="A6168">
        <v>2776554</v>
      </c>
      <c r="B6168">
        <v>1</v>
      </c>
      <c r="C6168" t="s">
        <v>80</v>
      </c>
      <c r="D6168" t="s">
        <v>84</v>
      </c>
      <c r="E6168" t="s">
        <v>152</v>
      </c>
      <c r="F6168" t="s">
        <v>15874</v>
      </c>
      <c r="G6168" t="s">
        <v>159</v>
      </c>
      <c r="H6168" t="s">
        <v>149</v>
      </c>
      <c r="I6168" t="s">
        <v>136</v>
      </c>
      <c r="J6168" t="s">
        <v>137</v>
      </c>
      <c r="K6168" t="s">
        <v>138</v>
      </c>
      <c r="L6168" t="s">
        <v>17007</v>
      </c>
      <c r="M6168" t="s">
        <v>17008</v>
      </c>
      <c r="N6168" s="26">
        <v>1.8402777770000001</v>
      </c>
      <c r="O6168">
        <v>15</v>
      </c>
      <c r="P6168">
        <v>2683</v>
      </c>
      <c r="Q6168">
        <v>6</v>
      </c>
      <c r="R6168">
        <v>310</v>
      </c>
      <c r="S6168">
        <v>13</v>
      </c>
      <c r="T6168">
        <v>344</v>
      </c>
      <c r="U6168">
        <v>0</v>
      </c>
      <c r="V6168">
        <v>0</v>
      </c>
      <c r="W6168" s="26">
        <v>10.506811133563957</v>
      </c>
      <c r="X6168" s="26">
        <v>898.21287195437856</v>
      </c>
      <c r="Y6168" s="26">
        <v>37.122143516870786</v>
      </c>
      <c r="Z6168" s="26">
        <v>90.283978464865626</v>
      </c>
      <c r="AA6168" s="26">
        <v>26.148073511282668</v>
      </c>
      <c r="AB6168" s="26">
        <v>515.27671746800547</v>
      </c>
      <c r="AC6168" s="26">
        <v>0</v>
      </c>
      <c r="AD6168" s="26">
        <v>0</v>
      </c>
      <c r="AE6168" s="26">
        <v>1577.550596048967</v>
      </c>
    </row>
    <row r="6169" spans="1:31" x14ac:dyDescent="0.3">
      <c r="A6169">
        <v>2776362</v>
      </c>
      <c r="B6169">
        <v>1</v>
      </c>
      <c r="C6169" t="s">
        <v>80</v>
      </c>
      <c r="D6169" t="s">
        <v>88</v>
      </c>
      <c r="E6169" t="s">
        <v>141</v>
      </c>
      <c r="F6169" t="s">
        <v>17009</v>
      </c>
      <c r="G6169" t="s">
        <v>628</v>
      </c>
      <c r="H6169" t="s">
        <v>135</v>
      </c>
      <c r="I6169" t="s">
        <v>136</v>
      </c>
      <c r="J6169" t="s">
        <v>137</v>
      </c>
      <c r="K6169" t="s">
        <v>187</v>
      </c>
      <c r="L6169" t="s">
        <v>17010</v>
      </c>
      <c r="M6169" t="s">
        <v>17011</v>
      </c>
      <c r="N6169" s="26">
        <v>0.80722222200000004</v>
      </c>
      <c r="O6169">
        <v>0</v>
      </c>
      <c r="P6169">
        <v>8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 s="26">
        <v>0</v>
      </c>
      <c r="X6169" s="26">
        <v>2.1489981325312115</v>
      </c>
      <c r="Y6169" s="26">
        <v>0</v>
      </c>
      <c r="Z6169" s="26">
        <v>0</v>
      </c>
      <c r="AA6169" s="26">
        <v>0</v>
      </c>
      <c r="AB6169" s="26">
        <v>0</v>
      </c>
      <c r="AC6169" s="26">
        <v>0</v>
      </c>
      <c r="AD6169" s="26">
        <v>0</v>
      </c>
      <c r="AE6169" s="26">
        <v>2.1489981325312115</v>
      </c>
    </row>
    <row r="6170" spans="1:31" x14ac:dyDescent="0.3">
      <c r="A6170">
        <v>2776717</v>
      </c>
      <c r="B6170">
        <v>1</v>
      </c>
      <c r="C6170" t="s">
        <v>80</v>
      </c>
      <c r="D6170" t="s">
        <v>103</v>
      </c>
      <c r="E6170" t="s">
        <v>152</v>
      </c>
      <c r="F6170" t="s">
        <v>1870</v>
      </c>
      <c r="G6170" t="s">
        <v>159</v>
      </c>
      <c r="H6170" t="s">
        <v>149</v>
      </c>
      <c r="I6170" t="s">
        <v>136</v>
      </c>
      <c r="J6170" t="s">
        <v>137</v>
      </c>
      <c r="K6170" t="s">
        <v>138</v>
      </c>
      <c r="L6170" t="s">
        <v>17012</v>
      </c>
      <c r="M6170" t="s">
        <v>17013</v>
      </c>
      <c r="N6170" s="26">
        <v>1.673333333</v>
      </c>
      <c r="O6170">
        <v>0</v>
      </c>
      <c r="P6170">
        <v>1</v>
      </c>
      <c r="Q6170">
        <v>36</v>
      </c>
      <c r="R6170">
        <v>77</v>
      </c>
      <c r="S6170">
        <v>12</v>
      </c>
      <c r="T6170">
        <v>7</v>
      </c>
      <c r="U6170">
        <v>3</v>
      </c>
      <c r="V6170">
        <v>0</v>
      </c>
      <c r="W6170" s="26">
        <v>0</v>
      </c>
      <c r="X6170" s="26">
        <v>0</v>
      </c>
      <c r="Y6170" s="26">
        <v>44.432349136879665</v>
      </c>
      <c r="Z6170" s="26">
        <v>17.605998957554263</v>
      </c>
      <c r="AA6170" s="26">
        <v>287.37312650936269</v>
      </c>
      <c r="AB6170" s="26">
        <v>0</v>
      </c>
      <c r="AC6170" s="26">
        <v>1487.4943489486704</v>
      </c>
      <c r="AD6170" s="26">
        <v>0</v>
      </c>
      <c r="AE6170" s="26">
        <v>1836.9058235524672</v>
      </c>
    </row>
    <row r="6171" spans="1:31" x14ac:dyDescent="0.3">
      <c r="A6171">
        <v>2776840</v>
      </c>
      <c r="B6171">
        <v>1</v>
      </c>
      <c r="C6171" t="s">
        <v>81</v>
      </c>
      <c r="D6171" t="s">
        <v>113</v>
      </c>
      <c r="E6171" t="s">
        <v>132</v>
      </c>
      <c r="F6171" t="s">
        <v>17014</v>
      </c>
      <c r="G6171" t="s">
        <v>197</v>
      </c>
      <c r="H6171" t="s">
        <v>135</v>
      </c>
      <c r="I6171" t="s">
        <v>136</v>
      </c>
      <c r="J6171" t="s">
        <v>137</v>
      </c>
      <c r="K6171" t="s">
        <v>138</v>
      </c>
      <c r="L6171" t="s">
        <v>17015</v>
      </c>
      <c r="M6171" t="s">
        <v>17016</v>
      </c>
      <c r="N6171" s="26">
        <v>1.6330555550000001</v>
      </c>
      <c r="O6171">
        <v>0</v>
      </c>
      <c r="P6171">
        <v>1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 s="26">
        <v>0</v>
      </c>
      <c r="X6171" s="26">
        <v>8.0538809753467083E-2</v>
      </c>
      <c r="Y6171" s="26">
        <v>0</v>
      </c>
      <c r="Z6171" s="26">
        <v>0</v>
      </c>
      <c r="AA6171" s="26">
        <v>0</v>
      </c>
      <c r="AB6171" s="26">
        <v>0</v>
      </c>
      <c r="AC6171" s="26">
        <v>0</v>
      </c>
      <c r="AD6171" s="26">
        <v>0</v>
      </c>
      <c r="AE6171" s="26">
        <v>8.0538809753467083E-2</v>
      </c>
    </row>
    <row r="6172" spans="1:31" x14ac:dyDescent="0.3">
      <c r="A6172">
        <v>2776242</v>
      </c>
      <c r="B6172">
        <v>1</v>
      </c>
      <c r="C6172" t="s">
        <v>80</v>
      </c>
      <c r="D6172" t="s">
        <v>85</v>
      </c>
      <c r="E6172" t="s">
        <v>132</v>
      </c>
      <c r="F6172" t="s">
        <v>13322</v>
      </c>
      <c r="G6172" t="s">
        <v>134</v>
      </c>
      <c r="H6172" t="s">
        <v>135</v>
      </c>
      <c r="I6172" t="s">
        <v>136</v>
      </c>
      <c r="J6172" t="s">
        <v>137</v>
      </c>
      <c r="K6172" t="s">
        <v>138</v>
      </c>
      <c r="L6172" t="s">
        <v>17017</v>
      </c>
      <c r="M6172" t="s">
        <v>17018</v>
      </c>
      <c r="N6172" s="26">
        <v>1.8347222219999999</v>
      </c>
      <c r="O6172">
        <v>0</v>
      </c>
      <c r="P6172">
        <v>10</v>
      </c>
      <c r="Q6172">
        <v>0</v>
      </c>
      <c r="R6172">
        <v>0</v>
      </c>
      <c r="S6172">
        <v>0</v>
      </c>
      <c r="T6172">
        <v>1</v>
      </c>
      <c r="U6172">
        <v>0</v>
      </c>
      <c r="V6172">
        <v>0</v>
      </c>
      <c r="W6172" s="26">
        <v>0</v>
      </c>
      <c r="X6172" s="26">
        <v>3.2037819093230606</v>
      </c>
      <c r="Y6172" s="26">
        <v>0</v>
      </c>
      <c r="Z6172" s="26">
        <v>0</v>
      </c>
      <c r="AA6172" s="26">
        <v>0</v>
      </c>
      <c r="AB6172" s="26">
        <v>0.23116676133146499</v>
      </c>
      <c r="AC6172" s="26">
        <v>0</v>
      </c>
      <c r="AD6172" s="26">
        <v>0</v>
      </c>
      <c r="AE6172" s="26">
        <v>3.4349486706545256</v>
      </c>
    </row>
    <row r="6173" spans="1:31" x14ac:dyDescent="0.3">
      <c r="A6173">
        <v>2776319</v>
      </c>
      <c r="B6173">
        <v>1</v>
      </c>
      <c r="C6173" t="s">
        <v>80</v>
      </c>
      <c r="D6173" t="s">
        <v>106</v>
      </c>
      <c r="E6173" t="s">
        <v>146</v>
      </c>
      <c r="F6173" t="s">
        <v>17019</v>
      </c>
      <c r="G6173" t="s">
        <v>628</v>
      </c>
      <c r="H6173" t="s">
        <v>149</v>
      </c>
      <c r="I6173" t="s">
        <v>136</v>
      </c>
      <c r="J6173" t="s">
        <v>137</v>
      </c>
      <c r="K6173" t="s">
        <v>187</v>
      </c>
      <c r="L6173" t="s">
        <v>17020</v>
      </c>
      <c r="M6173" t="s">
        <v>17021</v>
      </c>
      <c r="N6173" s="26">
        <v>5.1494444440000002</v>
      </c>
      <c r="O6173">
        <v>0</v>
      </c>
      <c r="P6173">
        <v>0</v>
      </c>
      <c r="Q6173">
        <v>2</v>
      </c>
      <c r="R6173">
        <v>0</v>
      </c>
      <c r="S6173">
        <v>0</v>
      </c>
      <c r="T6173">
        <v>0</v>
      </c>
      <c r="U6173">
        <v>0</v>
      </c>
      <c r="V6173">
        <v>0</v>
      </c>
      <c r="W6173" s="26">
        <v>0</v>
      </c>
      <c r="X6173" s="26">
        <v>0</v>
      </c>
      <c r="Y6173" s="26">
        <v>207.8617304308363</v>
      </c>
      <c r="Z6173" s="26">
        <v>0</v>
      </c>
      <c r="AA6173" s="26">
        <v>0</v>
      </c>
      <c r="AB6173" s="26">
        <v>0</v>
      </c>
      <c r="AC6173" s="26">
        <v>0</v>
      </c>
      <c r="AD6173" s="26">
        <v>0</v>
      </c>
      <c r="AE6173" s="26">
        <v>207.8617304308363</v>
      </c>
    </row>
    <row r="6174" spans="1:31" x14ac:dyDescent="0.3">
      <c r="A6174">
        <v>2776342</v>
      </c>
      <c r="B6174">
        <v>1</v>
      </c>
      <c r="C6174" t="s">
        <v>80</v>
      </c>
      <c r="D6174" t="s">
        <v>83</v>
      </c>
      <c r="E6174" t="s">
        <v>170</v>
      </c>
      <c r="F6174" t="s">
        <v>17022</v>
      </c>
      <c r="G6174" t="s">
        <v>204</v>
      </c>
      <c r="H6174" t="s">
        <v>135</v>
      </c>
      <c r="I6174" t="s">
        <v>136</v>
      </c>
      <c r="J6174" t="s">
        <v>137</v>
      </c>
      <c r="K6174" t="s">
        <v>138</v>
      </c>
      <c r="L6174" t="s">
        <v>17023</v>
      </c>
      <c r="M6174" t="s">
        <v>17024</v>
      </c>
      <c r="N6174" s="26">
        <v>1.2224999999999999</v>
      </c>
      <c r="O6174">
        <v>0</v>
      </c>
      <c r="P6174">
        <v>147</v>
      </c>
      <c r="Q6174">
        <v>0</v>
      </c>
      <c r="R6174">
        <v>0</v>
      </c>
      <c r="S6174">
        <v>0</v>
      </c>
      <c r="T6174">
        <v>16</v>
      </c>
      <c r="U6174">
        <v>0</v>
      </c>
      <c r="V6174">
        <v>0</v>
      </c>
      <c r="W6174" s="26">
        <v>0</v>
      </c>
      <c r="X6174" s="26">
        <v>38.199557248206894</v>
      </c>
      <c r="Y6174" s="26">
        <v>0</v>
      </c>
      <c r="Z6174" s="26">
        <v>0</v>
      </c>
      <c r="AA6174" s="26">
        <v>0</v>
      </c>
      <c r="AB6174" s="26">
        <v>3.6289046816297135</v>
      </c>
      <c r="AC6174" s="26">
        <v>0</v>
      </c>
      <c r="AD6174" s="26">
        <v>0</v>
      </c>
      <c r="AE6174" s="26">
        <v>41.828461929836607</v>
      </c>
    </row>
    <row r="6175" spans="1:31" x14ac:dyDescent="0.3">
      <c r="A6175">
        <v>2776654</v>
      </c>
      <c r="B6175">
        <v>1</v>
      </c>
      <c r="C6175" t="s">
        <v>80</v>
      </c>
      <c r="D6175" t="s">
        <v>109</v>
      </c>
      <c r="E6175" t="s">
        <v>132</v>
      </c>
      <c r="F6175" t="s">
        <v>17025</v>
      </c>
      <c r="G6175" t="s">
        <v>197</v>
      </c>
      <c r="H6175" t="s">
        <v>135</v>
      </c>
      <c r="I6175" t="s">
        <v>136</v>
      </c>
      <c r="J6175" t="s">
        <v>137</v>
      </c>
      <c r="K6175" t="s">
        <v>138</v>
      </c>
      <c r="L6175" t="s">
        <v>17026</v>
      </c>
      <c r="M6175" t="s">
        <v>17027</v>
      </c>
      <c r="N6175" s="26">
        <v>0.39694444400000001</v>
      </c>
      <c r="O6175">
        <v>0</v>
      </c>
      <c r="P6175">
        <v>1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 s="26">
        <v>0</v>
      </c>
      <c r="X6175" s="26">
        <v>3.7886976001257081E-2</v>
      </c>
      <c r="Y6175" s="26">
        <v>0</v>
      </c>
      <c r="Z6175" s="26">
        <v>0</v>
      </c>
      <c r="AA6175" s="26">
        <v>0</v>
      </c>
      <c r="AB6175" s="26">
        <v>0</v>
      </c>
      <c r="AC6175" s="26">
        <v>0</v>
      </c>
      <c r="AD6175" s="26">
        <v>0</v>
      </c>
      <c r="AE6175" s="26">
        <v>3.7886976001257081E-2</v>
      </c>
    </row>
    <row r="6176" spans="1:31" x14ac:dyDescent="0.3">
      <c r="A6176">
        <v>2776903</v>
      </c>
      <c r="B6176">
        <v>1</v>
      </c>
      <c r="C6176" t="s">
        <v>80</v>
      </c>
      <c r="D6176" t="s">
        <v>93</v>
      </c>
      <c r="E6176" t="s">
        <v>132</v>
      </c>
      <c r="F6176" t="s">
        <v>17028</v>
      </c>
      <c r="G6176" t="s">
        <v>134</v>
      </c>
      <c r="H6176" t="s">
        <v>135</v>
      </c>
      <c r="I6176" t="s">
        <v>136</v>
      </c>
      <c r="J6176" t="s">
        <v>137</v>
      </c>
      <c r="K6176" t="s">
        <v>138</v>
      </c>
      <c r="L6176" t="s">
        <v>17029</v>
      </c>
      <c r="M6176" t="s">
        <v>17030</v>
      </c>
      <c r="N6176" s="26">
        <v>3.6058333330000001</v>
      </c>
      <c r="O6176">
        <v>0</v>
      </c>
      <c r="P6176">
        <v>1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 s="26">
        <v>0</v>
      </c>
      <c r="X6176" s="26">
        <v>1.3264691227212002</v>
      </c>
      <c r="Y6176" s="26">
        <v>0</v>
      </c>
      <c r="Z6176" s="26">
        <v>0</v>
      </c>
      <c r="AA6176" s="26">
        <v>0</v>
      </c>
      <c r="AB6176" s="26">
        <v>0</v>
      </c>
      <c r="AC6176" s="26">
        <v>0</v>
      </c>
      <c r="AD6176" s="26">
        <v>0</v>
      </c>
      <c r="AE6176" s="26">
        <v>1.3264691227212002</v>
      </c>
    </row>
    <row r="6177" spans="1:31" x14ac:dyDescent="0.3">
      <c r="A6177">
        <v>2776511</v>
      </c>
      <c r="B6177">
        <v>1</v>
      </c>
      <c r="C6177" t="s">
        <v>80</v>
      </c>
      <c r="D6177" t="s">
        <v>95</v>
      </c>
      <c r="E6177" t="s">
        <v>170</v>
      </c>
      <c r="F6177" t="s">
        <v>17031</v>
      </c>
      <c r="G6177" t="s">
        <v>143</v>
      </c>
      <c r="H6177" t="s">
        <v>135</v>
      </c>
      <c r="I6177" t="s">
        <v>136</v>
      </c>
      <c r="J6177" t="s">
        <v>137</v>
      </c>
      <c r="K6177" t="s">
        <v>138</v>
      </c>
      <c r="L6177" t="s">
        <v>17032</v>
      </c>
      <c r="M6177" t="s">
        <v>17033</v>
      </c>
      <c r="N6177" s="26">
        <v>0.47166666600000001</v>
      </c>
      <c r="O6177">
        <v>0</v>
      </c>
      <c r="P6177">
        <v>214</v>
      </c>
      <c r="Q6177">
        <v>0</v>
      </c>
      <c r="R6177">
        <v>0</v>
      </c>
      <c r="S6177">
        <v>0</v>
      </c>
      <c r="T6177">
        <v>24</v>
      </c>
      <c r="U6177">
        <v>0</v>
      </c>
      <c r="V6177">
        <v>0</v>
      </c>
      <c r="W6177" s="26">
        <v>0</v>
      </c>
      <c r="X6177" s="26">
        <v>20.926119868817452</v>
      </c>
      <c r="Y6177" s="26">
        <v>0</v>
      </c>
      <c r="Z6177" s="26">
        <v>0</v>
      </c>
      <c r="AA6177" s="26">
        <v>0</v>
      </c>
      <c r="AB6177" s="26">
        <v>2.9261980338411124</v>
      </c>
      <c r="AC6177" s="26">
        <v>0</v>
      </c>
      <c r="AD6177" s="26">
        <v>0</v>
      </c>
      <c r="AE6177" s="26">
        <v>23.852317902658562</v>
      </c>
    </row>
    <row r="6178" spans="1:31" x14ac:dyDescent="0.3">
      <c r="A6178">
        <v>2776262</v>
      </c>
      <c r="B6178">
        <v>1</v>
      </c>
      <c r="C6178" t="s">
        <v>80</v>
      </c>
      <c r="D6178" t="s">
        <v>107</v>
      </c>
      <c r="E6178" t="s">
        <v>132</v>
      </c>
      <c r="F6178" t="s">
        <v>17034</v>
      </c>
      <c r="G6178" t="s">
        <v>134</v>
      </c>
      <c r="H6178" t="s">
        <v>135</v>
      </c>
      <c r="I6178" t="s">
        <v>136</v>
      </c>
      <c r="J6178" t="s">
        <v>137</v>
      </c>
      <c r="K6178" t="s">
        <v>138</v>
      </c>
      <c r="L6178" t="s">
        <v>17035</v>
      </c>
      <c r="M6178" t="s">
        <v>17036</v>
      </c>
      <c r="N6178" s="26">
        <v>3.7055555550000001</v>
      </c>
      <c r="O6178">
        <v>0</v>
      </c>
      <c r="P6178">
        <v>1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 s="26">
        <v>0</v>
      </c>
      <c r="X6178" s="26">
        <v>0</v>
      </c>
      <c r="Y6178" s="26">
        <v>0</v>
      </c>
      <c r="Z6178" s="26">
        <v>0</v>
      </c>
      <c r="AA6178" s="26">
        <v>0</v>
      </c>
      <c r="AB6178" s="26">
        <v>0</v>
      </c>
      <c r="AC6178" s="26">
        <v>0</v>
      </c>
      <c r="AD6178" s="26">
        <v>0</v>
      </c>
      <c r="AE6178" s="26">
        <v>0</v>
      </c>
    </row>
    <row r="6179" spans="1:31" x14ac:dyDescent="0.3">
      <c r="A6179">
        <v>2776946</v>
      </c>
      <c r="B6179">
        <v>1</v>
      </c>
      <c r="C6179" t="s">
        <v>81</v>
      </c>
      <c r="D6179" t="s">
        <v>128</v>
      </c>
      <c r="E6179" t="s">
        <v>132</v>
      </c>
      <c r="F6179" t="s">
        <v>17037</v>
      </c>
      <c r="G6179" t="s">
        <v>134</v>
      </c>
      <c r="H6179" t="s">
        <v>135</v>
      </c>
      <c r="I6179" t="s">
        <v>136</v>
      </c>
      <c r="J6179" t="s">
        <v>137</v>
      </c>
      <c r="K6179" t="s">
        <v>138</v>
      </c>
      <c r="L6179" t="s">
        <v>17038</v>
      </c>
      <c r="M6179" t="s">
        <v>17039</v>
      </c>
      <c r="N6179" s="26">
        <v>2.505833333</v>
      </c>
      <c r="O6179">
        <v>0</v>
      </c>
      <c r="P6179">
        <v>9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 s="26">
        <v>0</v>
      </c>
      <c r="X6179" s="26">
        <v>4.9999445438270405</v>
      </c>
      <c r="Y6179" s="26">
        <v>0</v>
      </c>
      <c r="Z6179" s="26">
        <v>0</v>
      </c>
      <c r="AA6179" s="26">
        <v>0</v>
      </c>
      <c r="AB6179" s="26">
        <v>0</v>
      </c>
      <c r="AC6179" s="26">
        <v>0</v>
      </c>
      <c r="AD6179" s="26">
        <v>0</v>
      </c>
      <c r="AE6179" s="26">
        <v>4.9999445438270405</v>
      </c>
    </row>
    <row r="6180" spans="1:31" x14ac:dyDescent="0.3">
      <c r="A6180">
        <v>2776780</v>
      </c>
      <c r="B6180">
        <v>1</v>
      </c>
      <c r="C6180" t="s">
        <v>80</v>
      </c>
      <c r="D6180" t="s">
        <v>90</v>
      </c>
      <c r="E6180" t="s">
        <v>170</v>
      </c>
      <c r="F6180" t="s">
        <v>17040</v>
      </c>
      <c r="G6180" t="s">
        <v>628</v>
      </c>
      <c r="H6180" t="s">
        <v>135</v>
      </c>
      <c r="I6180" t="s">
        <v>136</v>
      </c>
      <c r="J6180" t="s">
        <v>137</v>
      </c>
      <c r="K6180" t="s">
        <v>187</v>
      </c>
      <c r="L6180" t="s">
        <v>17041</v>
      </c>
      <c r="M6180" t="s">
        <v>17042</v>
      </c>
      <c r="N6180" s="26">
        <v>0.58499999999999996</v>
      </c>
      <c r="O6180">
        <v>0</v>
      </c>
      <c r="P6180">
        <v>157</v>
      </c>
      <c r="Q6180">
        <v>0</v>
      </c>
      <c r="R6180">
        <v>0</v>
      </c>
      <c r="S6180">
        <v>0</v>
      </c>
      <c r="T6180">
        <v>44</v>
      </c>
      <c r="U6180">
        <v>0</v>
      </c>
      <c r="V6180">
        <v>0</v>
      </c>
      <c r="W6180" s="26">
        <v>0</v>
      </c>
      <c r="X6180" s="26">
        <v>28.229949304844656</v>
      </c>
      <c r="Y6180" s="26">
        <v>0</v>
      </c>
      <c r="Z6180" s="26">
        <v>0</v>
      </c>
      <c r="AA6180" s="26">
        <v>0</v>
      </c>
      <c r="AB6180" s="26">
        <v>16.3041278023865</v>
      </c>
      <c r="AC6180" s="26">
        <v>0</v>
      </c>
      <c r="AD6180" s="26">
        <v>0</v>
      </c>
      <c r="AE6180" s="26">
        <v>44.534077107231155</v>
      </c>
    </row>
    <row r="6181" spans="1:31" x14ac:dyDescent="0.3">
      <c r="A6181">
        <v>2776239</v>
      </c>
      <c r="B6181">
        <v>1</v>
      </c>
      <c r="C6181" t="s">
        <v>81</v>
      </c>
      <c r="D6181" t="s">
        <v>117</v>
      </c>
      <c r="E6181" t="s">
        <v>146</v>
      </c>
      <c r="F6181" t="s">
        <v>17043</v>
      </c>
      <c r="G6181" t="s">
        <v>2474</v>
      </c>
      <c r="H6181" t="s">
        <v>149</v>
      </c>
      <c r="I6181" t="s">
        <v>136</v>
      </c>
      <c r="J6181" t="s">
        <v>137</v>
      </c>
      <c r="K6181" t="s">
        <v>138</v>
      </c>
      <c r="L6181" t="s">
        <v>17044</v>
      </c>
      <c r="M6181" t="s">
        <v>17005</v>
      </c>
      <c r="N6181" s="26">
        <v>5.6772222220000002</v>
      </c>
      <c r="O6181">
        <v>0</v>
      </c>
      <c r="P6181">
        <v>38</v>
      </c>
      <c r="Q6181">
        <v>0</v>
      </c>
      <c r="R6181">
        <v>12</v>
      </c>
      <c r="S6181">
        <v>0</v>
      </c>
      <c r="T6181">
        <v>12</v>
      </c>
      <c r="U6181">
        <v>0</v>
      </c>
      <c r="V6181">
        <v>0</v>
      </c>
      <c r="W6181" s="26">
        <v>0</v>
      </c>
      <c r="X6181" s="26">
        <v>26.008049881926031</v>
      </c>
      <c r="Y6181" s="26">
        <v>0</v>
      </c>
      <c r="Z6181" s="26">
        <v>12.949084622327039</v>
      </c>
      <c r="AA6181" s="26">
        <v>0</v>
      </c>
      <c r="AB6181" s="26">
        <v>29.396474929105651</v>
      </c>
      <c r="AC6181" s="26">
        <v>0</v>
      </c>
      <c r="AD6181" s="26">
        <v>0</v>
      </c>
      <c r="AE6181" s="26">
        <v>68.353609433358713</v>
      </c>
    </row>
    <row r="6182" spans="1:31" x14ac:dyDescent="0.3">
      <c r="A6182">
        <v>2776488</v>
      </c>
      <c r="B6182">
        <v>1</v>
      </c>
      <c r="C6182" t="s">
        <v>80</v>
      </c>
      <c r="D6182" t="s">
        <v>101</v>
      </c>
      <c r="E6182" t="s">
        <v>170</v>
      </c>
      <c r="F6182" t="s">
        <v>17045</v>
      </c>
      <c r="G6182" t="s">
        <v>143</v>
      </c>
      <c r="H6182" t="s">
        <v>135</v>
      </c>
      <c r="I6182" t="s">
        <v>136</v>
      </c>
      <c r="J6182" t="s">
        <v>137</v>
      </c>
      <c r="K6182" t="s">
        <v>138</v>
      </c>
      <c r="L6182" t="s">
        <v>17046</v>
      </c>
      <c r="M6182" t="s">
        <v>17047</v>
      </c>
      <c r="N6182" s="26">
        <v>1.3333333329999999</v>
      </c>
      <c r="O6182">
        <v>0</v>
      </c>
      <c r="P6182">
        <v>80</v>
      </c>
      <c r="Q6182">
        <v>0</v>
      </c>
      <c r="R6182">
        <v>0</v>
      </c>
      <c r="S6182">
        <v>0</v>
      </c>
      <c r="T6182">
        <v>6</v>
      </c>
      <c r="U6182">
        <v>0</v>
      </c>
      <c r="V6182">
        <v>0</v>
      </c>
      <c r="W6182" s="26">
        <v>0</v>
      </c>
      <c r="X6182" s="26">
        <v>12.932512942946046</v>
      </c>
      <c r="Y6182" s="26">
        <v>0</v>
      </c>
      <c r="Z6182" s="26">
        <v>0</v>
      </c>
      <c r="AA6182" s="26">
        <v>0</v>
      </c>
      <c r="AB6182" s="26">
        <v>9.4351086071054056</v>
      </c>
      <c r="AC6182" s="26">
        <v>0</v>
      </c>
      <c r="AD6182" s="26">
        <v>0</v>
      </c>
      <c r="AE6182" s="26">
        <v>22.367621550051453</v>
      </c>
    </row>
    <row r="6183" spans="1:31" x14ac:dyDescent="0.3">
      <c r="A6183">
        <v>2776573</v>
      </c>
      <c r="B6183">
        <v>2</v>
      </c>
      <c r="C6183" t="s">
        <v>80</v>
      </c>
      <c r="D6183" t="s">
        <v>98</v>
      </c>
      <c r="E6183" t="s">
        <v>141</v>
      </c>
      <c r="F6183" t="s">
        <v>16903</v>
      </c>
      <c r="G6183" t="s">
        <v>204</v>
      </c>
      <c r="H6183" t="s">
        <v>135</v>
      </c>
      <c r="I6183" t="s">
        <v>136</v>
      </c>
      <c r="J6183" t="s">
        <v>137</v>
      </c>
      <c r="K6183" t="s">
        <v>138</v>
      </c>
      <c r="L6183" t="s">
        <v>16902</v>
      </c>
      <c r="M6183" t="s">
        <v>17048</v>
      </c>
      <c r="N6183" s="26">
        <v>0.18722222199999999</v>
      </c>
      <c r="O6183">
        <v>0</v>
      </c>
      <c r="P6183">
        <v>74</v>
      </c>
      <c r="Q6183">
        <v>0</v>
      </c>
      <c r="R6183">
        <v>28</v>
      </c>
      <c r="S6183">
        <v>0</v>
      </c>
      <c r="T6183">
        <v>17</v>
      </c>
      <c r="U6183">
        <v>0</v>
      </c>
      <c r="V6183">
        <v>0</v>
      </c>
      <c r="W6183" s="26">
        <v>0</v>
      </c>
      <c r="X6183" s="26">
        <v>3.1626791159231669</v>
      </c>
      <c r="Y6183" s="26">
        <v>0</v>
      </c>
      <c r="Z6183" s="26">
        <v>1.5501808714461127</v>
      </c>
      <c r="AA6183" s="26">
        <v>0</v>
      </c>
      <c r="AB6183" s="26">
        <v>1.1718506285376573</v>
      </c>
      <c r="AC6183" s="26">
        <v>0</v>
      </c>
      <c r="AD6183" s="26">
        <v>0</v>
      </c>
      <c r="AE6183" s="26">
        <v>5.8847106159069371</v>
      </c>
    </row>
    <row r="6184" spans="1:31" x14ac:dyDescent="0.3">
      <c r="A6184">
        <v>2776926</v>
      </c>
      <c r="B6184">
        <v>1</v>
      </c>
      <c r="C6184" t="s">
        <v>80</v>
      </c>
      <c r="D6184" t="s">
        <v>94</v>
      </c>
      <c r="E6184" t="s">
        <v>170</v>
      </c>
      <c r="F6184" t="s">
        <v>17049</v>
      </c>
      <c r="G6184" t="s">
        <v>1313</v>
      </c>
      <c r="H6184" t="s">
        <v>135</v>
      </c>
      <c r="I6184" t="s">
        <v>136</v>
      </c>
      <c r="J6184" t="s">
        <v>137</v>
      </c>
      <c r="K6184" t="s">
        <v>138</v>
      </c>
      <c r="L6184" t="s">
        <v>17050</v>
      </c>
      <c r="M6184" t="s">
        <v>16949</v>
      </c>
      <c r="N6184" s="26">
        <v>1.8105555550000001</v>
      </c>
      <c r="O6184">
        <v>0</v>
      </c>
      <c r="P6184">
        <v>42</v>
      </c>
      <c r="Q6184">
        <v>0</v>
      </c>
      <c r="R6184">
        <v>0</v>
      </c>
      <c r="S6184">
        <v>0</v>
      </c>
      <c r="T6184">
        <v>12</v>
      </c>
      <c r="U6184">
        <v>0</v>
      </c>
      <c r="V6184">
        <v>0</v>
      </c>
      <c r="W6184" s="26">
        <v>0</v>
      </c>
      <c r="X6184" s="26">
        <v>19.004512271626457</v>
      </c>
      <c r="Y6184" s="26">
        <v>0</v>
      </c>
      <c r="Z6184" s="26">
        <v>0</v>
      </c>
      <c r="AA6184" s="26">
        <v>0</v>
      </c>
      <c r="AB6184" s="26">
        <v>6.7527419234053436</v>
      </c>
      <c r="AC6184" s="26">
        <v>0</v>
      </c>
      <c r="AD6184" s="26">
        <v>0</v>
      </c>
      <c r="AE6184" s="26">
        <v>25.757254195031798</v>
      </c>
    </row>
    <row r="6185" spans="1:31" x14ac:dyDescent="0.3">
      <c r="A6185">
        <v>2777004</v>
      </c>
      <c r="B6185">
        <v>2</v>
      </c>
      <c r="C6185" t="s">
        <v>80</v>
      </c>
      <c r="D6185" t="s">
        <v>82</v>
      </c>
      <c r="E6185" t="s">
        <v>146</v>
      </c>
      <c r="F6185" t="s">
        <v>17051</v>
      </c>
      <c r="G6185" t="s">
        <v>287</v>
      </c>
      <c r="H6185" t="s">
        <v>149</v>
      </c>
      <c r="I6185" t="s">
        <v>136</v>
      </c>
      <c r="J6185" t="s">
        <v>3</v>
      </c>
      <c r="K6185" t="s">
        <v>138</v>
      </c>
      <c r="L6185" t="s">
        <v>17052</v>
      </c>
      <c r="M6185" t="s">
        <v>17053</v>
      </c>
      <c r="N6185" s="26">
        <v>0.85250000000000004</v>
      </c>
      <c r="O6185">
        <v>0</v>
      </c>
      <c r="P6185">
        <v>6610</v>
      </c>
      <c r="Q6185">
        <v>0</v>
      </c>
      <c r="R6185">
        <v>0</v>
      </c>
      <c r="S6185">
        <v>2</v>
      </c>
      <c r="T6185">
        <v>992</v>
      </c>
      <c r="U6185">
        <v>0</v>
      </c>
      <c r="V6185">
        <v>2</v>
      </c>
      <c r="W6185" s="26">
        <v>0</v>
      </c>
      <c r="X6185" s="26">
        <v>1418.5865833737555</v>
      </c>
      <c r="Y6185" s="26">
        <v>0</v>
      </c>
      <c r="Z6185" s="26">
        <v>0</v>
      </c>
      <c r="AA6185" s="26">
        <v>93.86015840859038</v>
      </c>
      <c r="AB6185" s="26">
        <v>405.78920837303889</v>
      </c>
      <c r="AC6185" s="26">
        <v>0</v>
      </c>
      <c r="AD6185" s="26">
        <v>17.115397171369043</v>
      </c>
      <c r="AE6185" s="26">
        <v>1935.351347326754</v>
      </c>
    </row>
    <row r="6186" spans="1:31" x14ac:dyDescent="0.3">
      <c r="A6186">
        <v>2776886</v>
      </c>
      <c r="B6186">
        <v>1</v>
      </c>
      <c r="C6186" t="s">
        <v>80</v>
      </c>
      <c r="D6186" t="s">
        <v>100</v>
      </c>
      <c r="E6186" t="s">
        <v>175</v>
      </c>
      <c r="F6186" t="s">
        <v>4953</v>
      </c>
      <c r="G6186" t="s">
        <v>628</v>
      </c>
      <c r="H6186" t="s">
        <v>149</v>
      </c>
      <c r="I6186" t="s">
        <v>136</v>
      </c>
      <c r="J6186" t="s">
        <v>137</v>
      </c>
      <c r="K6186" t="s">
        <v>187</v>
      </c>
      <c r="L6186" t="s">
        <v>17054</v>
      </c>
      <c r="M6186" t="s">
        <v>17055</v>
      </c>
      <c r="N6186" s="26">
        <v>6.3858333329999999</v>
      </c>
      <c r="O6186">
        <v>18</v>
      </c>
      <c r="P6186">
        <v>5373</v>
      </c>
      <c r="Q6186">
        <v>138</v>
      </c>
      <c r="R6186">
        <v>1198</v>
      </c>
      <c r="S6186">
        <v>58</v>
      </c>
      <c r="T6186">
        <v>899</v>
      </c>
      <c r="U6186">
        <v>1</v>
      </c>
      <c r="V6186">
        <v>2</v>
      </c>
      <c r="W6186" s="26">
        <v>98.675498567498735</v>
      </c>
      <c r="X6186" s="26">
        <v>7729.5657461159117</v>
      </c>
      <c r="Y6186" s="26">
        <v>1490.6590489326827</v>
      </c>
      <c r="Z6186" s="26">
        <v>1655.0817415813347</v>
      </c>
      <c r="AA6186" s="26">
        <v>1984.6315825699176</v>
      </c>
      <c r="AB6186" s="26">
        <v>3648.238251103674</v>
      </c>
      <c r="AC6186" s="26">
        <v>615.05520880187748</v>
      </c>
      <c r="AD6186" s="26">
        <v>72.683313175043949</v>
      </c>
      <c r="AE6186" s="26">
        <v>17294.590390847941</v>
      </c>
    </row>
    <row r="6187" spans="1:31" x14ac:dyDescent="0.3">
      <c r="A6187">
        <v>2776339</v>
      </c>
      <c r="B6187">
        <v>1</v>
      </c>
      <c r="C6187" t="s">
        <v>80</v>
      </c>
      <c r="D6187" t="s">
        <v>110</v>
      </c>
      <c r="E6187" t="s">
        <v>132</v>
      </c>
      <c r="F6187" t="s">
        <v>10537</v>
      </c>
      <c r="G6187" t="s">
        <v>134</v>
      </c>
      <c r="H6187" t="s">
        <v>135</v>
      </c>
      <c r="I6187" t="s">
        <v>136</v>
      </c>
      <c r="J6187" t="s">
        <v>137</v>
      </c>
      <c r="K6187" t="s">
        <v>138</v>
      </c>
      <c r="L6187" t="s">
        <v>17056</v>
      </c>
      <c r="M6187" t="s">
        <v>17057</v>
      </c>
      <c r="N6187" s="26">
        <v>3.3933333330000002</v>
      </c>
      <c r="O6187">
        <v>0</v>
      </c>
      <c r="P6187">
        <v>25</v>
      </c>
      <c r="Q6187">
        <v>0</v>
      </c>
      <c r="R6187">
        <v>0</v>
      </c>
      <c r="S6187">
        <v>0</v>
      </c>
      <c r="T6187">
        <v>2</v>
      </c>
      <c r="U6187">
        <v>0</v>
      </c>
      <c r="V6187">
        <v>0</v>
      </c>
      <c r="W6187" s="26">
        <v>0</v>
      </c>
      <c r="X6187" s="26">
        <v>19.774094301662572</v>
      </c>
      <c r="Y6187" s="26">
        <v>0</v>
      </c>
      <c r="Z6187" s="26">
        <v>0</v>
      </c>
      <c r="AA6187" s="26">
        <v>0</v>
      </c>
      <c r="AB6187" s="26">
        <v>6.0530368541769004</v>
      </c>
      <c r="AC6187" s="26">
        <v>0</v>
      </c>
      <c r="AD6187" s="26">
        <v>0</v>
      </c>
      <c r="AE6187" s="26">
        <v>25.827131155839474</v>
      </c>
    </row>
    <row r="6188" spans="1:31" x14ac:dyDescent="0.3">
      <c r="A6188">
        <v>2776694</v>
      </c>
      <c r="B6188">
        <v>1</v>
      </c>
      <c r="C6188" t="s">
        <v>81</v>
      </c>
      <c r="D6188" t="s">
        <v>113</v>
      </c>
      <c r="E6188" t="s">
        <v>170</v>
      </c>
      <c r="F6188" t="s">
        <v>17058</v>
      </c>
      <c r="G6188" t="s">
        <v>287</v>
      </c>
      <c r="H6188" t="s">
        <v>135</v>
      </c>
      <c r="I6188" t="s">
        <v>136</v>
      </c>
      <c r="J6188" t="s">
        <v>3</v>
      </c>
      <c r="K6188" t="s">
        <v>138</v>
      </c>
      <c r="L6188" t="s">
        <v>17059</v>
      </c>
      <c r="M6188" t="s">
        <v>16991</v>
      </c>
      <c r="N6188" s="26">
        <v>3.5686111110000001</v>
      </c>
      <c r="O6188">
        <v>0</v>
      </c>
      <c r="P6188">
        <v>40</v>
      </c>
      <c r="Q6188">
        <v>0</v>
      </c>
      <c r="R6188">
        <v>6</v>
      </c>
      <c r="S6188">
        <v>0</v>
      </c>
      <c r="T6188">
        <v>1</v>
      </c>
      <c r="U6188">
        <v>0</v>
      </c>
      <c r="V6188">
        <v>0</v>
      </c>
      <c r="W6188" s="26">
        <v>0</v>
      </c>
      <c r="X6188" s="26">
        <v>0.83810585483833333</v>
      </c>
      <c r="Y6188" s="26">
        <v>0</v>
      </c>
      <c r="Z6188" s="26">
        <v>0</v>
      </c>
      <c r="AA6188" s="26">
        <v>0</v>
      </c>
      <c r="AB6188" s="26">
        <v>0</v>
      </c>
      <c r="AC6188" s="26">
        <v>0</v>
      </c>
      <c r="AD6188" s="26">
        <v>0</v>
      </c>
      <c r="AE6188" s="26">
        <v>0.83810585483833333</v>
      </c>
    </row>
    <row r="6189" spans="1:31" x14ac:dyDescent="0.3">
      <c r="A6189">
        <v>2776863</v>
      </c>
      <c r="B6189">
        <v>1</v>
      </c>
      <c r="C6189" t="s">
        <v>81</v>
      </c>
      <c r="D6189" t="s">
        <v>115</v>
      </c>
      <c r="E6189" t="s">
        <v>146</v>
      </c>
      <c r="F6189" t="s">
        <v>10460</v>
      </c>
      <c r="G6189" t="s">
        <v>148</v>
      </c>
      <c r="H6189" t="s">
        <v>149</v>
      </c>
      <c r="I6189" t="s">
        <v>136</v>
      </c>
      <c r="J6189" t="s">
        <v>137</v>
      </c>
      <c r="K6189" t="s">
        <v>138</v>
      </c>
      <c r="L6189" t="s">
        <v>17060</v>
      </c>
      <c r="M6189" t="s">
        <v>17061</v>
      </c>
      <c r="N6189" s="26">
        <v>4.625</v>
      </c>
      <c r="O6189">
        <v>0</v>
      </c>
      <c r="P6189">
        <v>31</v>
      </c>
      <c r="Q6189">
        <v>0</v>
      </c>
      <c r="R6189">
        <v>28</v>
      </c>
      <c r="S6189">
        <v>0</v>
      </c>
      <c r="T6189">
        <v>4</v>
      </c>
      <c r="U6189">
        <v>0</v>
      </c>
      <c r="V6189">
        <v>0</v>
      </c>
      <c r="W6189" s="26">
        <v>0</v>
      </c>
      <c r="X6189" s="26">
        <v>0.74709063372200024</v>
      </c>
      <c r="Y6189" s="26">
        <v>0</v>
      </c>
      <c r="Z6189" s="26">
        <v>12.834038605197225</v>
      </c>
      <c r="AA6189" s="26">
        <v>0</v>
      </c>
      <c r="AB6189" s="26">
        <v>1.4635597859339082</v>
      </c>
      <c r="AC6189" s="26">
        <v>0</v>
      </c>
      <c r="AD6189" s="26">
        <v>0</v>
      </c>
      <c r="AE6189" s="26">
        <v>15.044689024853133</v>
      </c>
    </row>
    <row r="6190" spans="1:31" x14ac:dyDescent="0.3">
      <c r="A6190">
        <v>2776365</v>
      </c>
      <c r="B6190">
        <v>1</v>
      </c>
      <c r="C6190" t="s">
        <v>81</v>
      </c>
      <c r="D6190" t="s">
        <v>122</v>
      </c>
      <c r="E6190" t="s">
        <v>157</v>
      </c>
      <c r="F6190" t="s">
        <v>7415</v>
      </c>
      <c r="G6190" t="s">
        <v>159</v>
      </c>
      <c r="H6190" t="s">
        <v>149</v>
      </c>
      <c r="I6190" t="s">
        <v>136</v>
      </c>
      <c r="J6190" t="s">
        <v>137</v>
      </c>
      <c r="K6190" t="s">
        <v>138</v>
      </c>
      <c r="L6190" t="s">
        <v>17062</v>
      </c>
      <c r="M6190" t="s">
        <v>17063</v>
      </c>
      <c r="N6190" s="26">
        <v>0.19166666600000001</v>
      </c>
      <c r="O6190">
        <v>9</v>
      </c>
      <c r="P6190">
        <v>732</v>
      </c>
      <c r="Q6190">
        <v>203</v>
      </c>
      <c r="R6190">
        <v>63</v>
      </c>
      <c r="S6190">
        <v>20</v>
      </c>
      <c r="T6190">
        <v>88</v>
      </c>
      <c r="U6190">
        <v>0</v>
      </c>
      <c r="V6190">
        <v>0</v>
      </c>
      <c r="W6190" s="26">
        <v>0.3456927018172955</v>
      </c>
      <c r="X6190" s="26">
        <v>20.454726808837069</v>
      </c>
      <c r="Y6190" s="26">
        <v>4.4335907002334416</v>
      </c>
      <c r="Z6190" s="26">
        <v>1.5891938918050237</v>
      </c>
      <c r="AA6190" s="26">
        <v>79.162015222827407</v>
      </c>
      <c r="AB6190" s="26">
        <v>14.61170827537854</v>
      </c>
      <c r="AC6190" s="26">
        <v>0</v>
      </c>
      <c r="AD6190" s="26">
        <v>0</v>
      </c>
      <c r="AE6190" s="26">
        <v>120.59692760089877</v>
      </c>
    </row>
    <row r="6191" spans="1:31" x14ac:dyDescent="0.3">
      <c r="A6191">
        <v>2777029</v>
      </c>
      <c r="B6191">
        <v>1</v>
      </c>
      <c r="C6191" t="s">
        <v>81</v>
      </c>
      <c r="D6191" t="s">
        <v>112</v>
      </c>
      <c r="E6191" t="s">
        <v>170</v>
      </c>
      <c r="F6191" t="s">
        <v>17064</v>
      </c>
      <c r="G6191" t="s">
        <v>204</v>
      </c>
      <c r="H6191" t="s">
        <v>135</v>
      </c>
      <c r="I6191" t="s">
        <v>136</v>
      </c>
      <c r="J6191" t="s">
        <v>137</v>
      </c>
      <c r="K6191" t="s">
        <v>138</v>
      </c>
      <c r="L6191" t="s">
        <v>17065</v>
      </c>
      <c r="M6191" t="s">
        <v>17066</v>
      </c>
      <c r="N6191" s="26">
        <v>1.5449999999999999</v>
      </c>
      <c r="O6191">
        <v>0</v>
      </c>
      <c r="P6191">
        <v>1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 s="26">
        <v>0</v>
      </c>
      <c r="X6191" s="26">
        <v>0</v>
      </c>
      <c r="Y6191" s="26">
        <v>0</v>
      </c>
      <c r="Z6191" s="26">
        <v>0</v>
      </c>
      <c r="AA6191" s="26">
        <v>0</v>
      </c>
      <c r="AB6191" s="26">
        <v>0</v>
      </c>
      <c r="AC6191" s="26">
        <v>0</v>
      </c>
      <c r="AD6191" s="26">
        <v>0</v>
      </c>
      <c r="AE6191" s="26">
        <v>0</v>
      </c>
    </row>
    <row r="6192" spans="1:31" x14ac:dyDescent="0.3">
      <c r="A6192">
        <v>2776986</v>
      </c>
      <c r="B6192">
        <v>1</v>
      </c>
      <c r="C6192" t="s">
        <v>80</v>
      </c>
      <c r="D6192" t="s">
        <v>101</v>
      </c>
      <c r="E6192" t="s">
        <v>146</v>
      </c>
      <c r="F6192" t="s">
        <v>16003</v>
      </c>
      <c r="G6192" t="s">
        <v>143</v>
      </c>
      <c r="H6192" t="s">
        <v>149</v>
      </c>
      <c r="I6192" t="s">
        <v>136</v>
      </c>
      <c r="J6192" t="s">
        <v>137</v>
      </c>
      <c r="K6192" t="s">
        <v>138</v>
      </c>
      <c r="L6192" t="s">
        <v>17067</v>
      </c>
      <c r="M6192" t="s">
        <v>17068</v>
      </c>
      <c r="N6192" s="26">
        <v>0.20222222200000001</v>
      </c>
      <c r="O6192">
        <v>0</v>
      </c>
      <c r="P6192">
        <v>116</v>
      </c>
      <c r="Q6192">
        <v>0</v>
      </c>
      <c r="R6192">
        <v>1</v>
      </c>
      <c r="S6192">
        <v>0</v>
      </c>
      <c r="T6192">
        <v>26</v>
      </c>
      <c r="U6192">
        <v>0</v>
      </c>
      <c r="V6192">
        <v>0</v>
      </c>
      <c r="W6192" s="26">
        <v>0</v>
      </c>
      <c r="X6192" s="26">
        <v>3.4218058519071697</v>
      </c>
      <c r="Y6192" s="26">
        <v>0</v>
      </c>
      <c r="Z6192" s="26">
        <v>6.0793700729782222E-3</v>
      </c>
      <c r="AA6192" s="26">
        <v>0</v>
      </c>
      <c r="AB6192" s="26">
        <v>4.8140494101864419</v>
      </c>
      <c r="AC6192" s="26">
        <v>0</v>
      </c>
      <c r="AD6192" s="26">
        <v>0</v>
      </c>
      <c r="AE6192" s="26">
        <v>8.2419346321665898</v>
      </c>
    </row>
    <row r="6193" spans="1:31" x14ac:dyDescent="0.3">
      <c r="A6193">
        <v>2776737</v>
      </c>
      <c r="B6193">
        <v>1</v>
      </c>
      <c r="C6193" t="s">
        <v>80</v>
      </c>
      <c r="D6193" t="s">
        <v>88</v>
      </c>
      <c r="E6193" t="s">
        <v>132</v>
      </c>
      <c r="F6193" t="s">
        <v>12837</v>
      </c>
      <c r="G6193" t="s">
        <v>134</v>
      </c>
      <c r="H6193" t="s">
        <v>135</v>
      </c>
      <c r="I6193" t="s">
        <v>136</v>
      </c>
      <c r="J6193" t="s">
        <v>137</v>
      </c>
      <c r="K6193" t="s">
        <v>138</v>
      </c>
      <c r="L6193" t="s">
        <v>17069</v>
      </c>
      <c r="M6193" t="s">
        <v>17070</v>
      </c>
      <c r="N6193" s="26">
        <v>2.2436111109999999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1</v>
      </c>
      <c r="U6193">
        <v>0</v>
      </c>
      <c r="V6193">
        <v>0</v>
      </c>
      <c r="W6193" s="26">
        <v>0</v>
      </c>
      <c r="X6193" s="26">
        <v>0</v>
      </c>
      <c r="Y6193" s="26">
        <v>0</v>
      </c>
      <c r="Z6193" s="26">
        <v>0</v>
      </c>
      <c r="AA6193" s="26">
        <v>0</v>
      </c>
      <c r="AB6193" s="26">
        <v>3.2429900443461106</v>
      </c>
      <c r="AC6193" s="26">
        <v>0</v>
      </c>
      <c r="AD6193" s="26">
        <v>0</v>
      </c>
      <c r="AE6193" s="26">
        <v>3.2429900443461106</v>
      </c>
    </row>
    <row r="6194" spans="1:31" x14ac:dyDescent="0.3">
      <c r="A6194">
        <v>2776943</v>
      </c>
      <c r="B6194">
        <v>1</v>
      </c>
      <c r="C6194" t="s">
        <v>80</v>
      </c>
      <c r="D6194" t="s">
        <v>95</v>
      </c>
      <c r="E6194" t="s">
        <v>170</v>
      </c>
      <c r="F6194" t="s">
        <v>17071</v>
      </c>
      <c r="G6194" t="s">
        <v>143</v>
      </c>
      <c r="H6194" t="s">
        <v>135</v>
      </c>
      <c r="I6194" t="s">
        <v>136</v>
      </c>
      <c r="J6194" t="s">
        <v>137</v>
      </c>
      <c r="K6194" t="s">
        <v>138</v>
      </c>
      <c r="L6194" t="s">
        <v>17072</v>
      </c>
      <c r="M6194" t="s">
        <v>17073</v>
      </c>
      <c r="N6194" s="26">
        <v>0.71194444400000001</v>
      </c>
      <c r="O6194">
        <v>0</v>
      </c>
      <c r="P6194">
        <v>30</v>
      </c>
      <c r="Q6194">
        <v>0</v>
      </c>
      <c r="R6194">
        <v>14</v>
      </c>
      <c r="S6194">
        <v>0</v>
      </c>
      <c r="T6194">
        <v>18</v>
      </c>
      <c r="U6194">
        <v>0</v>
      </c>
      <c r="V6194">
        <v>0</v>
      </c>
      <c r="W6194" s="26">
        <v>0</v>
      </c>
      <c r="X6194" s="26">
        <v>2.7877301234132239</v>
      </c>
      <c r="Y6194" s="26">
        <v>0</v>
      </c>
      <c r="Z6194" s="26">
        <v>1.1074913603692147</v>
      </c>
      <c r="AA6194" s="26">
        <v>0</v>
      </c>
      <c r="AB6194" s="26">
        <v>18.677951745988207</v>
      </c>
      <c r="AC6194" s="26">
        <v>0</v>
      </c>
      <c r="AD6194" s="26">
        <v>0</v>
      </c>
      <c r="AE6194" s="26">
        <v>22.573173229770646</v>
      </c>
    </row>
    <row r="6195" spans="1:31" x14ac:dyDescent="0.3">
      <c r="A6195">
        <v>2776700</v>
      </c>
      <c r="B6195">
        <v>1</v>
      </c>
      <c r="C6195" t="s">
        <v>80</v>
      </c>
      <c r="D6195" t="s">
        <v>88</v>
      </c>
      <c r="E6195" t="s">
        <v>132</v>
      </c>
      <c r="F6195" t="s">
        <v>17074</v>
      </c>
      <c r="G6195" t="s">
        <v>134</v>
      </c>
      <c r="H6195" t="s">
        <v>135</v>
      </c>
      <c r="I6195" t="s">
        <v>136</v>
      </c>
      <c r="J6195" t="s">
        <v>137</v>
      </c>
      <c r="K6195" t="s">
        <v>138</v>
      </c>
      <c r="L6195" t="s">
        <v>17075</v>
      </c>
      <c r="M6195" t="s">
        <v>17076</v>
      </c>
      <c r="N6195" s="26">
        <v>7.2555555549999999</v>
      </c>
      <c r="O6195">
        <v>0</v>
      </c>
      <c r="P6195">
        <v>7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 s="26">
        <v>0</v>
      </c>
      <c r="X6195" s="26">
        <v>10.624688241003822</v>
      </c>
      <c r="Y6195" s="26">
        <v>0</v>
      </c>
      <c r="Z6195" s="26">
        <v>0</v>
      </c>
      <c r="AA6195" s="26">
        <v>0</v>
      </c>
      <c r="AB6195" s="26">
        <v>0</v>
      </c>
      <c r="AC6195" s="26">
        <v>0</v>
      </c>
      <c r="AD6195" s="26">
        <v>0</v>
      </c>
      <c r="AE6195" s="26">
        <v>10.624688241003822</v>
      </c>
    </row>
    <row r="6196" spans="1:31" x14ac:dyDescent="0.3">
      <c r="A6196">
        <v>2776351</v>
      </c>
      <c r="B6196">
        <v>1</v>
      </c>
      <c r="C6196" t="s">
        <v>81</v>
      </c>
      <c r="D6196" t="s">
        <v>127</v>
      </c>
      <c r="E6196" t="s">
        <v>157</v>
      </c>
      <c r="F6196" t="s">
        <v>17077</v>
      </c>
      <c r="G6196" t="s">
        <v>628</v>
      </c>
      <c r="H6196" t="s">
        <v>149</v>
      </c>
      <c r="I6196" t="s">
        <v>136</v>
      </c>
      <c r="J6196" t="s">
        <v>137</v>
      </c>
      <c r="K6196" t="s">
        <v>187</v>
      </c>
      <c r="L6196" t="s">
        <v>17078</v>
      </c>
      <c r="M6196" t="s">
        <v>17079</v>
      </c>
      <c r="N6196" s="26">
        <v>5.8875000000000002</v>
      </c>
      <c r="O6196">
        <v>0</v>
      </c>
      <c r="P6196">
        <v>929</v>
      </c>
      <c r="Q6196">
        <v>0</v>
      </c>
      <c r="R6196">
        <v>0</v>
      </c>
      <c r="S6196">
        <v>0</v>
      </c>
      <c r="T6196">
        <v>98</v>
      </c>
      <c r="U6196">
        <v>0</v>
      </c>
      <c r="V6196">
        <v>0</v>
      </c>
      <c r="W6196" s="26">
        <v>0</v>
      </c>
      <c r="X6196" s="26">
        <v>1064.4154843016299</v>
      </c>
      <c r="Y6196" s="26">
        <v>0</v>
      </c>
      <c r="Z6196" s="26">
        <v>0</v>
      </c>
      <c r="AA6196" s="26">
        <v>0</v>
      </c>
      <c r="AB6196" s="26">
        <v>671.45125016195414</v>
      </c>
      <c r="AC6196" s="26">
        <v>0</v>
      </c>
      <c r="AD6196" s="26">
        <v>0</v>
      </c>
      <c r="AE6196" s="26">
        <v>1735.8667344635842</v>
      </c>
    </row>
    <row r="6197" spans="1:31" x14ac:dyDescent="0.3">
      <c r="A6197">
        <v>2776683</v>
      </c>
      <c r="B6197">
        <v>1</v>
      </c>
      <c r="C6197" t="s">
        <v>80</v>
      </c>
      <c r="D6197" t="s">
        <v>101</v>
      </c>
      <c r="E6197" t="s">
        <v>170</v>
      </c>
      <c r="F6197" t="s">
        <v>17080</v>
      </c>
      <c r="G6197" t="s">
        <v>143</v>
      </c>
      <c r="H6197" t="s">
        <v>135</v>
      </c>
      <c r="I6197" t="s">
        <v>136</v>
      </c>
      <c r="J6197" t="s">
        <v>137</v>
      </c>
      <c r="K6197" t="s">
        <v>138</v>
      </c>
      <c r="L6197" t="s">
        <v>17081</v>
      </c>
      <c r="M6197" t="s">
        <v>17082</v>
      </c>
      <c r="N6197" s="26">
        <v>1.430555555</v>
      </c>
      <c r="O6197">
        <v>0</v>
      </c>
      <c r="P6197">
        <v>95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 s="26">
        <v>0</v>
      </c>
      <c r="X6197" s="26">
        <v>15.126193146397926</v>
      </c>
      <c r="Y6197" s="26">
        <v>0</v>
      </c>
      <c r="Z6197" s="26">
        <v>0</v>
      </c>
      <c r="AA6197" s="26">
        <v>0</v>
      </c>
      <c r="AB6197" s="26">
        <v>0</v>
      </c>
      <c r="AC6197" s="26">
        <v>0</v>
      </c>
      <c r="AD6197" s="26">
        <v>0</v>
      </c>
      <c r="AE6197" s="26">
        <v>15.126193146397926</v>
      </c>
    </row>
    <row r="6198" spans="1:31" x14ac:dyDescent="0.3">
      <c r="A6198">
        <v>2776288</v>
      </c>
      <c r="B6198">
        <v>1</v>
      </c>
      <c r="C6198" t="s">
        <v>80</v>
      </c>
      <c r="D6198" t="s">
        <v>96</v>
      </c>
      <c r="E6198" t="s">
        <v>152</v>
      </c>
      <c r="F6198" t="s">
        <v>16294</v>
      </c>
      <c r="G6198" t="s">
        <v>186</v>
      </c>
      <c r="H6198" t="s">
        <v>149</v>
      </c>
      <c r="I6198" t="s">
        <v>136</v>
      </c>
      <c r="J6198" t="s">
        <v>137</v>
      </c>
      <c r="K6198" t="s">
        <v>187</v>
      </c>
      <c r="L6198" t="s">
        <v>17083</v>
      </c>
      <c r="M6198" t="s">
        <v>17084</v>
      </c>
      <c r="N6198" s="26">
        <v>10.917777777</v>
      </c>
      <c r="O6198">
        <v>6</v>
      </c>
      <c r="P6198">
        <v>1160</v>
      </c>
      <c r="Q6198">
        <v>8</v>
      </c>
      <c r="R6198">
        <v>54</v>
      </c>
      <c r="S6198">
        <v>11</v>
      </c>
      <c r="T6198">
        <v>35</v>
      </c>
      <c r="U6198">
        <v>0</v>
      </c>
      <c r="V6198">
        <v>1</v>
      </c>
      <c r="W6198" s="26">
        <v>172.89740705302313</v>
      </c>
      <c r="X6198" s="26">
        <v>916.60624607754187</v>
      </c>
      <c r="Y6198" s="26">
        <v>168.89084209667726</v>
      </c>
      <c r="Z6198" s="26">
        <v>36.043839085705386</v>
      </c>
      <c r="AA6198" s="26">
        <v>270.84688730248558</v>
      </c>
      <c r="AB6198" s="26">
        <v>146.1225216924887</v>
      </c>
      <c r="AC6198" s="26">
        <v>0</v>
      </c>
      <c r="AD6198" s="26">
        <v>0</v>
      </c>
      <c r="AE6198" s="26">
        <v>1711.4077433079219</v>
      </c>
    </row>
    <row r="6199" spans="1:31" x14ac:dyDescent="0.3">
      <c r="A6199">
        <v>2776909</v>
      </c>
      <c r="B6199">
        <v>1</v>
      </c>
      <c r="C6199" t="s">
        <v>80</v>
      </c>
      <c r="D6199" t="s">
        <v>97</v>
      </c>
      <c r="E6199" t="s">
        <v>170</v>
      </c>
      <c r="F6199" t="s">
        <v>12155</v>
      </c>
      <c r="G6199" t="s">
        <v>143</v>
      </c>
      <c r="H6199" t="s">
        <v>135</v>
      </c>
      <c r="I6199" t="s">
        <v>136</v>
      </c>
      <c r="J6199" t="s">
        <v>137</v>
      </c>
      <c r="K6199" t="s">
        <v>138</v>
      </c>
      <c r="L6199" t="s">
        <v>17085</v>
      </c>
      <c r="M6199" t="s">
        <v>17086</v>
      </c>
      <c r="N6199" s="26">
        <v>0.92444444400000003</v>
      </c>
      <c r="O6199">
        <v>0</v>
      </c>
      <c r="P6199">
        <v>2</v>
      </c>
      <c r="Q6199">
        <v>0</v>
      </c>
      <c r="R6199">
        <v>1</v>
      </c>
      <c r="S6199">
        <v>0</v>
      </c>
      <c r="T6199">
        <v>4</v>
      </c>
      <c r="U6199">
        <v>0</v>
      </c>
      <c r="V6199">
        <v>0</v>
      </c>
      <c r="W6199" s="26">
        <v>0</v>
      </c>
      <c r="X6199" s="26">
        <v>8.761589391881131</v>
      </c>
      <c r="Y6199" s="26">
        <v>0</v>
      </c>
      <c r="Z6199" s="26">
        <v>0.38906975774051578</v>
      </c>
      <c r="AA6199" s="26">
        <v>0</v>
      </c>
      <c r="AB6199" s="26">
        <v>3.5711104097443216</v>
      </c>
      <c r="AC6199" s="26">
        <v>0</v>
      </c>
      <c r="AD6199" s="26">
        <v>0</v>
      </c>
      <c r="AE6199" s="26">
        <v>12.721769559365967</v>
      </c>
    </row>
    <row r="6200" spans="1:31" x14ac:dyDescent="0.3">
      <c r="A6200">
        <v>2776789</v>
      </c>
      <c r="B6200">
        <v>1</v>
      </c>
      <c r="C6200" t="s">
        <v>80</v>
      </c>
      <c r="D6200" t="s">
        <v>97</v>
      </c>
      <c r="E6200" t="s">
        <v>157</v>
      </c>
      <c r="F6200" t="s">
        <v>17087</v>
      </c>
      <c r="G6200" t="s">
        <v>159</v>
      </c>
      <c r="H6200" t="s">
        <v>149</v>
      </c>
      <c r="I6200" t="s">
        <v>136</v>
      </c>
      <c r="J6200" t="s">
        <v>137</v>
      </c>
      <c r="K6200" t="s">
        <v>138</v>
      </c>
      <c r="L6200" t="s">
        <v>17088</v>
      </c>
      <c r="M6200" t="s">
        <v>17089</v>
      </c>
      <c r="N6200" s="26">
        <v>0.277777777</v>
      </c>
      <c r="O6200">
        <v>8</v>
      </c>
      <c r="P6200">
        <v>1245</v>
      </c>
      <c r="Q6200">
        <v>13</v>
      </c>
      <c r="R6200">
        <v>426</v>
      </c>
      <c r="S6200">
        <v>29</v>
      </c>
      <c r="T6200">
        <v>263</v>
      </c>
      <c r="U6200">
        <v>2</v>
      </c>
      <c r="V6200">
        <v>2</v>
      </c>
      <c r="W6200" s="26">
        <v>33.1570571758485</v>
      </c>
      <c r="X6200" s="26">
        <v>163.27092595633385</v>
      </c>
      <c r="Y6200" s="26">
        <v>14.820910217062249</v>
      </c>
      <c r="Z6200" s="26">
        <v>24.428968619580605</v>
      </c>
      <c r="AA6200" s="26">
        <v>36.813747691422215</v>
      </c>
      <c r="AB6200" s="26">
        <v>70.990488693254818</v>
      </c>
      <c r="AC6200" s="26">
        <v>28.42077730152014</v>
      </c>
      <c r="AD6200" s="26">
        <v>0.85734307681088884</v>
      </c>
      <c r="AE6200" s="26">
        <v>372.76021873183328</v>
      </c>
    </row>
    <row r="6201" spans="1:31" x14ac:dyDescent="0.3">
      <c r="A6201">
        <v>2776291</v>
      </c>
      <c r="B6201">
        <v>1</v>
      </c>
      <c r="C6201" t="s">
        <v>80</v>
      </c>
      <c r="D6201" t="s">
        <v>111</v>
      </c>
      <c r="E6201" t="s">
        <v>141</v>
      </c>
      <c r="F6201" t="s">
        <v>9104</v>
      </c>
      <c r="G6201" t="s">
        <v>186</v>
      </c>
      <c r="H6201" t="s">
        <v>135</v>
      </c>
      <c r="I6201" t="s">
        <v>136</v>
      </c>
      <c r="J6201" t="s">
        <v>137</v>
      </c>
      <c r="K6201" t="s">
        <v>187</v>
      </c>
      <c r="L6201" t="s">
        <v>17090</v>
      </c>
      <c r="M6201" t="s">
        <v>17091</v>
      </c>
      <c r="N6201" s="26">
        <v>3.9677777769999998</v>
      </c>
      <c r="O6201">
        <v>0</v>
      </c>
      <c r="P6201">
        <v>0</v>
      </c>
      <c r="Q6201">
        <v>0</v>
      </c>
      <c r="R6201">
        <v>2</v>
      </c>
      <c r="S6201">
        <v>0</v>
      </c>
      <c r="T6201">
        <v>49</v>
      </c>
      <c r="U6201">
        <v>0</v>
      </c>
      <c r="V6201">
        <v>0</v>
      </c>
      <c r="W6201" s="26">
        <v>0</v>
      </c>
      <c r="X6201" s="26">
        <v>0</v>
      </c>
      <c r="Y6201" s="26">
        <v>0</v>
      </c>
      <c r="Z6201" s="26">
        <v>2.1317959203393921</v>
      </c>
      <c r="AA6201" s="26">
        <v>0</v>
      </c>
      <c r="AB6201" s="26">
        <v>355.96127891413408</v>
      </c>
      <c r="AC6201" s="26">
        <v>0</v>
      </c>
      <c r="AD6201" s="26">
        <v>0</v>
      </c>
      <c r="AE6201" s="26">
        <v>358.0930748344735</v>
      </c>
    </row>
    <row r="6202" spans="1:31" x14ac:dyDescent="0.3">
      <c r="A6202">
        <v>2776368</v>
      </c>
      <c r="B6202">
        <v>1</v>
      </c>
      <c r="C6202" t="s">
        <v>80</v>
      </c>
      <c r="D6202" t="s">
        <v>100</v>
      </c>
      <c r="E6202" t="s">
        <v>146</v>
      </c>
      <c r="F6202" t="s">
        <v>17092</v>
      </c>
      <c r="G6202" t="s">
        <v>628</v>
      </c>
      <c r="H6202" t="s">
        <v>149</v>
      </c>
      <c r="I6202" t="s">
        <v>136</v>
      </c>
      <c r="J6202" t="s">
        <v>137</v>
      </c>
      <c r="K6202" t="s">
        <v>187</v>
      </c>
      <c r="L6202" t="s">
        <v>17093</v>
      </c>
      <c r="M6202" t="s">
        <v>17094</v>
      </c>
      <c r="N6202" s="26">
        <v>6.5338888879999999</v>
      </c>
      <c r="O6202">
        <v>0</v>
      </c>
      <c r="P6202">
        <v>62</v>
      </c>
      <c r="Q6202">
        <v>0</v>
      </c>
      <c r="R6202">
        <v>11</v>
      </c>
      <c r="S6202">
        <v>0</v>
      </c>
      <c r="T6202">
        <v>4</v>
      </c>
      <c r="U6202">
        <v>0</v>
      </c>
      <c r="V6202">
        <v>0</v>
      </c>
      <c r="W6202" s="26">
        <v>0</v>
      </c>
      <c r="X6202" s="26">
        <v>117.33022416960496</v>
      </c>
      <c r="Y6202" s="26">
        <v>0</v>
      </c>
      <c r="Z6202" s="26">
        <v>15.414212592909026</v>
      </c>
      <c r="AA6202" s="26">
        <v>0</v>
      </c>
      <c r="AB6202" s="26">
        <v>13.50345962366614</v>
      </c>
      <c r="AC6202" s="26">
        <v>0</v>
      </c>
      <c r="AD6202" s="26">
        <v>0</v>
      </c>
      <c r="AE6202" s="26">
        <v>146.24789638618014</v>
      </c>
    </row>
    <row r="6203" spans="1:31" x14ac:dyDescent="0.3">
      <c r="A6203">
        <v>2776391</v>
      </c>
      <c r="B6203">
        <v>1</v>
      </c>
      <c r="C6203" t="s">
        <v>80</v>
      </c>
      <c r="D6203" t="s">
        <v>93</v>
      </c>
      <c r="E6203" t="s">
        <v>166</v>
      </c>
      <c r="F6203" t="s">
        <v>17095</v>
      </c>
      <c r="G6203" t="s">
        <v>204</v>
      </c>
      <c r="H6203" t="s">
        <v>135</v>
      </c>
      <c r="I6203" t="s">
        <v>136</v>
      </c>
      <c r="J6203" t="s">
        <v>137</v>
      </c>
      <c r="K6203" t="s">
        <v>138</v>
      </c>
      <c r="L6203" t="s">
        <v>17096</v>
      </c>
      <c r="M6203" t="s">
        <v>17097</v>
      </c>
      <c r="N6203" s="26">
        <v>2.9794444439999999</v>
      </c>
      <c r="O6203">
        <v>0</v>
      </c>
      <c r="P6203">
        <v>24</v>
      </c>
      <c r="Q6203">
        <v>0</v>
      </c>
      <c r="R6203">
        <v>0</v>
      </c>
      <c r="S6203">
        <v>0</v>
      </c>
      <c r="T6203">
        <v>4</v>
      </c>
      <c r="U6203">
        <v>0</v>
      </c>
      <c r="V6203">
        <v>0</v>
      </c>
      <c r="W6203" s="26">
        <v>0</v>
      </c>
      <c r="X6203" s="26">
        <v>17.15029817432983</v>
      </c>
      <c r="Y6203" s="26">
        <v>0</v>
      </c>
      <c r="Z6203" s="26">
        <v>0</v>
      </c>
      <c r="AA6203" s="26">
        <v>0</v>
      </c>
      <c r="AB6203" s="26">
        <v>31.634628462237234</v>
      </c>
      <c r="AC6203" s="26">
        <v>0</v>
      </c>
      <c r="AD6203" s="26">
        <v>0</v>
      </c>
      <c r="AE6203" s="26">
        <v>48.784926636567064</v>
      </c>
    </row>
    <row r="6204" spans="1:31" x14ac:dyDescent="0.3">
      <c r="A6204">
        <v>2776952</v>
      </c>
      <c r="B6204">
        <v>1</v>
      </c>
      <c r="C6204" t="s">
        <v>81</v>
      </c>
      <c r="D6204" t="s">
        <v>115</v>
      </c>
      <c r="E6204" t="s">
        <v>170</v>
      </c>
      <c r="F6204" t="s">
        <v>17098</v>
      </c>
      <c r="G6204" t="s">
        <v>204</v>
      </c>
      <c r="H6204" t="s">
        <v>135</v>
      </c>
      <c r="I6204" t="s">
        <v>136</v>
      </c>
      <c r="J6204" t="s">
        <v>137</v>
      </c>
      <c r="K6204" t="s">
        <v>138</v>
      </c>
      <c r="L6204" t="s">
        <v>17099</v>
      </c>
      <c r="M6204" t="s">
        <v>17100</v>
      </c>
      <c r="N6204" s="26">
        <v>3.6602777770000001</v>
      </c>
      <c r="O6204">
        <v>0</v>
      </c>
      <c r="P6204">
        <v>3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 s="26">
        <v>0</v>
      </c>
      <c r="X6204" s="26">
        <v>0</v>
      </c>
      <c r="Y6204" s="26">
        <v>0</v>
      </c>
      <c r="Z6204" s="26">
        <v>0</v>
      </c>
      <c r="AA6204" s="26">
        <v>0</v>
      </c>
      <c r="AB6204" s="26">
        <v>0</v>
      </c>
      <c r="AC6204" s="26">
        <v>0</v>
      </c>
      <c r="AD6204" s="26">
        <v>0</v>
      </c>
      <c r="AE6204" s="26">
        <v>0</v>
      </c>
    </row>
    <row r="6205" spans="1:31" x14ac:dyDescent="0.3">
      <c r="A6205">
        <v>2776348</v>
      </c>
      <c r="B6205">
        <v>1</v>
      </c>
      <c r="C6205" t="s">
        <v>80</v>
      </c>
      <c r="D6205" t="s">
        <v>93</v>
      </c>
      <c r="E6205" t="s">
        <v>157</v>
      </c>
      <c r="F6205" t="s">
        <v>3774</v>
      </c>
      <c r="G6205" t="s">
        <v>628</v>
      </c>
      <c r="H6205" t="s">
        <v>149</v>
      </c>
      <c r="I6205" t="s">
        <v>136</v>
      </c>
      <c r="J6205" t="s">
        <v>137</v>
      </c>
      <c r="K6205" t="s">
        <v>187</v>
      </c>
      <c r="L6205" t="s">
        <v>17101</v>
      </c>
      <c r="M6205" t="s">
        <v>17102</v>
      </c>
      <c r="N6205" s="26">
        <v>4.5958333329999999</v>
      </c>
      <c r="O6205">
        <v>4</v>
      </c>
      <c r="P6205">
        <v>4174</v>
      </c>
      <c r="Q6205">
        <v>162</v>
      </c>
      <c r="R6205">
        <v>1038</v>
      </c>
      <c r="S6205">
        <v>43</v>
      </c>
      <c r="T6205">
        <v>1044</v>
      </c>
      <c r="U6205">
        <v>4</v>
      </c>
      <c r="V6205">
        <v>3</v>
      </c>
      <c r="W6205" s="26">
        <v>93.786749119615266</v>
      </c>
      <c r="X6205" s="26">
        <v>4015.6469316397925</v>
      </c>
      <c r="Y6205" s="26">
        <v>1141.2521192104746</v>
      </c>
      <c r="Z6205" s="26">
        <v>1739.2533860189521</v>
      </c>
      <c r="AA6205" s="26">
        <v>1552.2337516201553</v>
      </c>
      <c r="AB6205" s="26">
        <v>3510.8543400666554</v>
      </c>
      <c r="AC6205" s="26">
        <v>4789.288347754904</v>
      </c>
      <c r="AD6205" s="26">
        <v>75.479296916513675</v>
      </c>
      <c r="AE6205" s="26">
        <v>16917.794922347064</v>
      </c>
    </row>
    <row r="6206" spans="1:31" x14ac:dyDescent="0.3">
      <c r="A6206">
        <v>2776746</v>
      </c>
      <c r="B6206">
        <v>1</v>
      </c>
      <c r="C6206" t="s">
        <v>80</v>
      </c>
      <c r="D6206" t="s">
        <v>107</v>
      </c>
      <c r="E6206" t="s">
        <v>132</v>
      </c>
      <c r="F6206" t="s">
        <v>17103</v>
      </c>
      <c r="G6206" t="s">
        <v>134</v>
      </c>
      <c r="H6206" t="s">
        <v>135</v>
      </c>
      <c r="I6206" t="s">
        <v>136</v>
      </c>
      <c r="J6206" t="s">
        <v>137</v>
      </c>
      <c r="K6206" t="s">
        <v>138</v>
      </c>
      <c r="L6206" t="s">
        <v>17104</v>
      </c>
      <c r="M6206" t="s">
        <v>17105</v>
      </c>
      <c r="N6206" s="26">
        <v>2.400555555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1</v>
      </c>
      <c r="U6206">
        <v>0</v>
      </c>
      <c r="V6206">
        <v>0</v>
      </c>
      <c r="W6206" s="26">
        <v>0</v>
      </c>
      <c r="X6206" s="26">
        <v>0</v>
      </c>
      <c r="Y6206" s="26">
        <v>0</v>
      </c>
      <c r="Z6206" s="26">
        <v>0</v>
      </c>
      <c r="AA6206" s="26">
        <v>0</v>
      </c>
      <c r="AB6206" s="26">
        <v>0.59225091113875006</v>
      </c>
      <c r="AC6206" s="26">
        <v>0</v>
      </c>
      <c r="AD6206" s="26">
        <v>0</v>
      </c>
      <c r="AE6206" s="26">
        <v>0.59225091113875006</v>
      </c>
    </row>
    <row r="6207" spans="1:31" x14ac:dyDescent="0.3">
      <c r="A6207">
        <v>2776454</v>
      </c>
      <c r="B6207">
        <v>1</v>
      </c>
      <c r="C6207" t="s">
        <v>80</v>
      </c>
      <c r="D6207" t="s">
        <v>103</v>
      </c>
      <c r="E6207" t="s">
        <v>170</v>
      </c>
      <c r="F6207" t="s">
        <v>17106</v>
      </c>
      <c r="G6207" t="s">
        <v>307</v>
      </c>
      <c r="H6207" t="s">
        <v>135</v>
      </c>
      <c r="I6207" t="s">
        <v>136</v>
      </c>
      <c r="J6207" t="s">
        <v>137</v>
      </c>
      <c r="K6207" t="s">
        <v>138</v>
      </c>
      <c r="L6207" t="s">
        <v>17107</v>
      </c>
      <c r="M6207" t="s">
        <v>17108</v>
      </c>
      <c r="N6207" s="26">
        <v>0.78722222200000003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4</v>
      </c>
      <c r="U6207">
        <v>0</v>
      </c>
      <c r="V6207">
        <v>0</v>
      </c>
      <c r="W6207" s="26">
        <v>0</v>
      </c>
      <c r="X6207" s="26">
        <v>0</v>
      </c>
      <c r="Y6207" s="26">
        <v>0</v>
      </c>
      <c r="Z6207" s="26">
        <v>0</v>
      </c>
      <c r="AA6207" s="26">
        <v>0</v>
      </c>
      <c r="AB6207" s="26">
        <v>85.418975200382192</v>
      </c>
      <c r="AC6207" s="26">
        <v>0</v>
      </c>
      <c r="AD6207" s="26">
        <v>0</v>
      </c>
      <c r="AE6207" s="26">
        <v>85.418975200382192</v>
      </c>
    </row>
    <row r="6208" spans="1:31" x14ac:dyDescent="0.3">
      <c r="A6208">
        <v>2776305</v>
      </c>
      <c r="B6208">
        <v>1</v>
      </c>
      <c r="C6208" t="s">
        <v>80</v>
      </c>
      <c r="D6208" t="s">
        <v>105</v>
      </c>
      <c r="E6208" t="s">
        <v>141</v>
      </c>
      <c r="F6208" t="s">
        <v>7401</v>
      </c>
      <c r="G6208" t="s">
        <v>186</v>
      </c>
      <c r="H6208" t="s">
        <v>135</v>
      </c>
      <c r="I6208" t="s">
        <v>136</v>
      </c>
      <c r="J6208" t="s">
        <v>137</v>
      </c>
      <c r="K6208" t="s">
        <v>187</v>
      </c>
      <c r="L6208" t="s">
        <v>17109</v>
      </c>
      <c r="M6208" t="s">
        <v>17110</v>
      </c>
      <c r="N6208" s="26">
        <v>8.4972222219999995</v>
      </c>
      <c r="O6208">
        <v>0</v>
      </c>
      <c r="P6208">
        <v>50</v>
      </c>
      <c r="Q6208">
        <v>0</v>
      </c>
      <c r="R6208">
        <v>10</v>
      </c>
      <c r="S6208">
        <v>0</v>
      </c>
      <c r="T6208">
        <v>6</v>
      </c>
      <c r="U6208">
        <v>0</v>
      </c>
      <c r="V6208">
        <v>0</v>
      </c>
      <c r="W6208" s="26">
        <v>0</v>
      </c>
      <c r="X6208" s="26">
        <v>63.03804186969812</v>
      </c>
      <c r="Y6208" s="26">
        <v>0</v>
      </c>
      <c r="Z6208" s="26">
        <v>3.955756711375666</v>
      </c>
      <c r="AA6208" s="26">
        <v>0</v>
      </c>
      <c r="AB6208" s="26">
        <v>15.960615750191964</v>
      </c>
      <c r="AC6208" s="26">
        <v>0</v>
      </c>
      <c r="AD6208" s="26">
        <v>0</v>
      </c>
      <c r="AE6208" s="26">
        <v>82.954414331265752</v>
      </c>
    </row>
    <row r="6209" spans="1:31" x14ac:dyDescent="0.3">
      <c r="A6209">
        <v>2776640</v>
      </c>
      <c r="B6209">
        <v>1</v>
      </c>
      <c r="C6209" t="s">
        <v>80</v>
      </c>
      <c r="D6209" t="s">
        <v>105</v>
      </c>
      <c r="E6209" t="s">
        <v>152</v>
      </c>
      <c r="F6209" t="s">
        <v>17111</v>
      </c>
      <c r="G6209" t="s">
        <v>159</v>
      </c>
      <c r="H6209" t="s">
        <v>149</v>
      </c>
      <c r="I6209" t="s">
        <v>136</v>
      </c>
      <c r="J6209" t="s">
        <v>137</v>
      </c>
      <c r="K6209" t="s">
        <v>138</v>
      </c>
      <c r="L6209" t="s">
        <v>17112</v>
      </c>
      <c r="M6209" t="s">
        <v>17113</v>
      </c>
      <c r="N6209" s="26">
        <v>1.1941666660000001</v>
      </c>
      <c r="O6209">
        <v>0</v>
      </c>
      <c r="P6209">
        <v>316</v>
      </c>
      <c r="Q6209">
        <v>0</v>
      </c>
      <c r="R6209">
        <v>0</v>
      </c>
      <c r="S6209">
        <v>5</v>
      </c>
      <c r="T6209">
        <v>13</v>
      </c>
      <c r="U6209">
        <v>6</v>
      </c>
      <c r="V6209">
        <v>5</v>
      </c>
      <c r="W6209" s="26">
        <v>0</v>
      </c>
      <c r="X6209" s="26">
        <v>92.429195831787979</v>
      </c>
      <c r="Y6209" s="26">
        <v>0</v>
      </c>
      <c r="Z6209" s="26">
        <v>0</v>
      </c>
      <c r="AA6209" s="26">
        <v>175.15279168523512</v>
      </c>
      <c r="AB6209" s="26">
        <v>84.478962630401895</v>
      </c>
      <c r="AC6209" s="26">
        <v>786.51057138148144</v>
      </c>
      <c r="AD6209" s="26">
        <v>151.87404164899624</v>
      </c>
      <c r="AE6209" s="26">
        <v>1290.4455631779028</v>
      </c>
    </row>
    <row r="6210" spans="1:31" x14ac:dyDescent="0.3">
      <c r="A6210">
        <v>2776285</v>
      </c>
      <c r="B6210">
        <v>1</v>
      </c>
      <c r="C6210" t="s">
        <v>80</v>
      </c>
      <c r="D6210" t="s">
        <v>84</v>
      </c>
      <c r="E6210" t="s">
        <v>170</v>
      </c>
      <c r="F6210" t="s">
        <v>17114</v>
      </c>
      <c r="G6210" t="s">
        <v>204</v>
      </c>
      <c r="H6210" t="s">
        <v>135</v>
      </c>
      <c r="I6210" t="s">
        <v>136</v>
      </c>
      <c r="J6210" t="s">
        <v>137</v>
      </c>
      <c r="K6210" t="s">
        <v>138</v>
      </c>
      <c r="L6210" t="s">
        <v>17115</v>
      </c>
      <c r="M6210" t="s">
        <v>17116</v>
      </c>
      <c r="N6210" s="26">
        <v>3.156111111</v>
      </c>
      <c r="O6210">
        <v>0</v>
      </c>
      <c r="P6210">
        <v>1</v>
      </c>
      <c r="Q6210">
        <v>0</v>
      </c>
      <c r="R6210">
        <v>0</v>
      </c>
      <c r="S6210">
        <v>0</v>
      </c>
      <c r="T6210">
        <v>9</v>
      </c>
      <c r="U6210">
        <v>0</v>
      </c>
      <c r="V6210">
        <v>0</v>
      </c>
      <c r="W6210" s="26">
        <v>0</v>
      </c>
      <c r="X6210" s="26">
        <v>0.32666276513345199</v>
      </c>
      <c r="Y6210" s="26">
        <v>0</v>
      </c>
      <c r="Z6210" s="26">
        <v>0</v>
      </c>
      <c r="AA6210" s="26">
        <v>0</v>
      </c>
      <c r="AB6210" s="26">
        <v>31.948276375180697</v>
      </c>
      <c r="AC6210" s="26">
        <v>0</v>
      </c>
      <c r="AD6210" s="26">
        <v>0</v>
      </c>
      <c r="AE6210" s="26">
        <v>32.274939140314146</v>
      </c>
    </row>
    <row r="6211" spans="1:31" x14ac:dyDescent="0.3">
      <c r="A6211">
        <v>2776371</v>
      </c>
      <c r="B6211">
        <v>1</v>
      </c>
      <c r="C6211" t="s">
        <v>80</v>
      </c>
      <c r="D6211" t="s">
        <v>93</v>
      </c>
      <c r="E6211" t="s">
        <v>157</v>
      </c>
      <c r="F6211" t="s">
        <v>13213</v>
      </c>
      <c r="G6211" t="s">
        <v>186</v>
      </c>
      <c r="H6211" t="s">
        <v>149</v>
      </c>
      <c r="I6211" t="s">
        <v>136</v>
      </c>
      <c r="J6211" t="s">
        <v>137</v>
      </c>
      <c r="K6211" t="s">
        <v>187</v>
      </c>
      <c r="L6211" t="s">
        <v>17117</v>
      </c>
      <c r="M6211" t="s">
        <v>17118</v>
      </c>
      <c r="N6211" s="26">
        <v>6.8330555549999996</v>
      </c>
      <c r="O6211">
        <v>0</v>
      </c>
      <c r="P6211">
        <v>570</v>
      </c>
      <c r="Q6211">
        <v>6</v>
      </c>
      <c r="R6211">
        <v>7</v>
      </c>
      <c r="S6211">
        <v>1</v>
      </c>
      <c r="T6211">
        <v>50</v>
      </c>
      <c r="U6211">
        <v>0</v>
      </c>
      <c r="V6211">
        <v>0</v>
      </c>
      <c r="W6211" s="26">
        <v>0</v>
      </c>
      <c r="X6211" s="26">
        <v>489.45378110950452</v>
      </c>
      <c r="Y6211" s="26">
        <v>108.01021007397416</v>
      </c>
      <c r="Z6211" s="26">
        <v>24.651186017748195</v>
      </c>
      <c r="AA6211" s="26">
        <v>84.559926716187519</v>
      </c>
      <c r="AB6211" s="26">
        <v>198.6471380084098</v>
      </c>
      <c r="AC6211" s="26">
        <v>0</v>
      </c>
      <c r="AD6211" s="26">
        <v>0</v>
      </c>
      <c r="AE6211" s="26">
        <v>905.32224192582419</v>
      </c>
    </row>
    <row r="6212" spans="1:31" x14ac:dyDescent="0.3">
      <c r="A6212">
        <v>2776431</v>
      </c>
      <c r="B6212">
        <v>1</v>
      </c>
      <c r="C6212" t="s">
        <v>80</v>
      </c>
      <c r="D6212" t="s">
        <v>100</v>
      </c>
      <c r="E6212" t="s">
        <v>170</v>
      </c>
      <c r="F6212" t="s">
        <v>17119</v>
      </c>
      <c r="G6212" t="s">
        <v>143</v>
      </c>
      <c r="H6212" t="s">
        <v>135</v>
      </c>
      <c r="I6212" t="s">
        <v>136</v>
      </c>
      <c r="J6212" t="s">
        <v>137</v>
      </c>
      <c r="K6212" t="s">
        <v>138</v>
      </c>
      <c r="L6212" t="s">
        <v>17120</v>
      </c>
      <c r="M6212" t="s">
        <v>17121</v>
      </c>
      <c r="N6212" s="26">
        <v>2.7769444440000002</v>
      </c>
      <c r="O6212">
        <v>0</v>
      </c>
      <c r="P6212">
        <v>54</v>
      </c>
      <c r="Q6212">
        <v>0</v>
      </c>
      <c r="R6212">
        <v>3</v>
      </c>
      <c r="S6212">
        <v>0</v>
      </c>
      <c r="T6212">
        <v>7</v>
      </c>
      <c r="U6212">
        <v>0</v>
      </c>
      <c r="V6212">
        <v>0</v>
      </c>
      <c r="W6212" s="26">
        <v>0</v>
      </c>
      <c r="X6212" s="26">
        <v>6.1322591773305124</v>
      </c>
      <c r="Y6212" s="26">
        <v>0</v>
      </c>
      <c r="Z6212" s="26">
        <v>0</v>
      </c>
      <c r="AA6212" s="26">
        <v>0</v>
      </c>
      <c r="AB6212" s="26">
        <v>10.102429138218463</v>
      </c>
      <c r="AC6212" s="26">
        <v>0</v>
      </c>
      <c r="AD6212" s="26">
        <v>0</v>
      </c>
      <c r="AE6212" s="26">
        <v>16.234688315548976</v>
      </c>
    </row>
    <row r="6213" spans="1:31" x14ac:dyDescent="0.3">
      <c r="A6213">
        <v>2777018</v>
      </c>
      <c r="B6213">
        <v>1</v>
      </c>
      <c r="C6213" t="s">
        <v>81</v>
      </c>
      <c r="D6213" t="s">
        <v>113</v>
      </c>
      <c r="E6213" t="s">
        <v>146</v>
      </c>
      <c r="F6213" t="s">
        <v>17122</v>
      </c>
      <c r="G6213" t="s">
        <v>148</v>
      </c>
      <c r="H6213" t="s">
        <v>149</v>
      </c>
      <c r="I6213" t="s">
        <v>136</v>
      </c>
      <c r="J6213" t="s">
        <v>137</v>
      </c>
      <c r="K6213" t="s">
        <v>138</v>
      </c>
      <c r="L6213" t="s">
        <v>17123</v>
      </c>
      <c r="M6213" t="s">
        <v>17124</v>
      </c>
      <c r="N6213" s="26">
        <v>3.2736111110000001</v>
      </c>
      <c r="O6213">
        <v>0</v>
      </c>
      <c r="P6213">
        <v>0</v>
      </c>
      <c r="Q6213">
        <v>2</v>
      </c>
      <c r="R6213">
        <v>0</v>
      </c>
      <c r="S6213">
        <v>0</v>
      </c>
      <c r="T6213">
        <v>0</v>
      </c>
      <c r="U6213">
        <v>0</v>
      </c>
      <c r="V6213">
        <v>0</v>
      </c>
      <c r="W6213" s="26">
        <v>0</v>
      </c>
      <c r="X6213" s="26">
        <v>0</v>
      </c>
      <c r="Y6213" s="26">
        <v>1.0638199466658675</v>
      </c>
      <c r="Z6213" s="26">
        <v>0</v>
      </c>
      <c r="AA6213" s="26">
        <v>0</v>
      </c>
      <c r="AB6213" s="26">
        <v>0</v>
      </c>
      <c r="AC6213" s="26">
        <v>0</v>
      </c>
      <c r="AD6213" s="26">
        <v>0</v>
      </c>
      <c r="AE6213" s="26">
        <v>1.0638199466658675</v>
      </c>
    </row>
    <row r="6214" spans="1:31" x14ac:dyDescent="0.3">
      <c r="A6214">
        <v>2776414</v>
      </c>
      <c r="B6214">
        <v>1</v>
      </c>
      <c r="C6214" t="s">
        <v>81</v>
      </c>
      <c r="D6214" t="s">
        <v>121</v>
      </c>
      <c r="E6214" t="s">
        <v>157</v>
      </c>
      <c r="F6214" t="s">
        <v>992</v>
      </c>
      <c r="G6214" t="s">
        <v>159</v>
      </c>
      <c r="H6214" t="s">
        <v>149</v>
      </c>
      <c r="I6214" t="s">
        <v>136</v>
      </c>
      <c r="J6214" t="s">
        <v>137</v>
      </c>
      <c r="K6214" t="s">
        <v>138</v>
      </c>
      <c r="L6214" t="s">
        <v>17125</v>
      </c>
      <c r="M6214" t="s">
        <v>17126</v>
      </c>
      <c r="N6214" s="26">
        <v>0.30666666599999998</v>
      </c>
      <c r="O6214">
        <v>8</v>
      </c>
      <c r="P6214">
        <v>1333</v>
      </c>
      <c r="Q6214">
        <v>4</v>
      </c>
      <c r="R6214">
        <v>122</v>
      </c>
      <c r="S6214">
        <v>5</v>
      </c>
      <c r="T6214">
        <v>96</v>
      </c>
      <c r="U6214">
        <v>0</v>
      </c>
      <c r="V6214">
        <v>0</v>
      </c>
      <c r="W6214" s="26">
        <v>0.49952472106666657</v>
      </c>
      <c r="X6214" s="26">
        <v>25.233007808211358</v>
      </c>
      <c r="Y6214" s="26">
        <v>2.405968004358912</v>
      </c>
      <c r="Z6214" s="26">
        <v>1.6463695114311916</v>
      </c>
      <c r="AA6214" s="26">
        <v>4.9779182187241657</v>
      </c>
      <c r="AB6214" s="26">
        <v>9.0886909012625878</v>
      </c>
      <c r="AC6214" s="26">
        <v>0</v>
      </c>
      <c r="AD6214" s="26">
        <v>0</v>
      </c>
      <c r="AE6214" s="26">
        <v>43.851479165054883</v>
      </c>
    </row>
    <row r="6215" spans="1:31" x14ac:dyDescent="0.3">
      <c r="A6215">
        <v>2776763</v>
      </c>
      <c r="B6215">
        <v>1</v>
      </c>
      <c r="C6215" t="s">
        <v>81</v>
      </c>
      <c r="D6215" t="s">
        <v>123</v>
      </c>
      <c r="E6215" t="s">
        <v>157</v>
      </c>
      <c r="F6215" t="s">
        <v>17127</v>
      </c>
      <c r="G6215" t="s">
        <v>159</v>
      </c>
      <c r="H6215" t="s">
        <v>149</v>
      </c>
      <c r="I6215" t="s">
        <v>136</v>
      </c>
      <c r="J6215" t="s">
        <v>137</v>
      </c>
      <c r="K6215" t="s">
        <v>138</v>
      </c>
      <c r="L6215" t="s">
        <v>17128</v>
      </c>
      <c r="M6215" t="s">
        <v>17129</v>
      </c>
      <c r="N6215" s="26">
        <v>0.167222222</v>
      </c>
      <c r="O6215">
        <v>20</v>
      </c>
      <c r="P6215">
        <v>931</v>
      </c>
      <c r="Q6215">
        <v>423</v>
      </c>
      <c r="R6215">
        <v>221</v>
      </c>
      <c r="S6215">
        <v>29</v>
      </c>
      <c r="T6215">
        <v>65</v>
      </c>
      <c r="U6215">
        <v>3</v>
      </c>
      <c r="V6215">
        <v>0</v>
      </c>
      <c r="W6215" s="26">
        <v>1.1308637996818049</v>
      </c>
      <c r="X6215" s="26">
        <v>26.850488598196872</v>
      </c>
      <c r="Y6215" s="26">
        <v>66.44772107829219</v>
      </c>
      <c r="Z6215" s="26">
        <v>5.1060185700368628</v>
      </c>
      <c r="AA6215" s="26">
        <v>12.633093278825001</v>
      </c>
      <c r="AB6215" s="26">
        <v>2.8963379162178127</v>
      </c>
      <c r="AC6215" s="26">
        <v>24.405766427304297</v>
      </c>
      <c r="AD6215" s="26">
        <v>0</v>
      </c>
      <c r="AE6215" s="26">
        <v>139.47028966855484</v>
      </c>
    </row>
    <row r="6216" spans="1:31" x14ac:dyDescent="0.3">
      <c r="A6216">
        <v>2776935</v>
      </c>
      <c r="B6216">
        <v>1</v>
      </c>
      <c r="C6216" t="s">
        <v>80</v>
      </c>
      <c r="D6216" t="s">
        <v>95</v>
      </c>
      <c r="E6216" t="s">
        <v>170</v>
      </c>
      <c r="F6216" t="s">
        <v>17130</v>
      </c>
      <c r="G6216" t="s">
        <v>204</v>
      </c>
      <c r="H6216" t="s">
        <v>135</v>
      </c>
      <c r="I6216" t="s">
        <v>136</v>
      </c>
      <c r="J6216" t="s">
        <v>137</v>
      </c>
      <c r="K6216" t="s">
        <v>138</v>
      </c>
      <c r="L6216" t="s">
        <v>17131</v>
      </c>
      <c r="M6216" t="s">
        <v>17132</v>
      </c>
      <c r="N6216" s="26">
        <v>2.8330555550000001</v>
      </c>
      <c r="O6216">
        <v>0</v>
      </c>
      <c r="P6216">
        <v>42</v>
      </c>
      <c r="Q6216">
        <v>0</v>
      </c>
      <c r="R6216">
        <v>0</v>
      </c>
      <c r="S6216">
        <v>0</v>
      </c>
      <c r="T6216">
        <v>2</v>
      </c>
      <c r="U6216">
        <v>0</v>
      </c>
      <c r="V6216">
        <v>0</v>
      </c>
      <c r="W6216" s="26">
        <v>0</v>
      </c>
      <c r="X6216" s="26">
        <v>15.384795887737575</v>
      </c>
      <c r="Y6216" s="26">
        <v>0</v>
      </c>
      <c r="Z6216" s="26">
        <v>0</v>
      </c>
      <c r="AA6216" s="26">
        <v>0</v>
      </c>
      <c r="AB6216" s="26">
        <v>0</v>
      </c>
      <c r="AC6216" s="26">
        <v>0</v>
      </c>
      <c r="AD6216" s="26">
        <v>0</v>
      </c>
      <c r="AE6216" s="26">
        <v>15.384795887737575</v>
      </c>
    </row>
    <row r="6217" spans="1:31" x14ac:dyDescent="0.3">
      <c r="A6217">
        <v>2776998</v>
      </c>
      <c r="B6217">
        <v>1</v>
      </c>
      <c r="C6217" t="s">
        <v>80</v>
      </c>
      <c r="D6217" t="s">
        <v>104</v>
      </c>
      <c r="E6217" t="s">
        <v>157</v>
      </c>
      <c r="F6217" t="s">
        <v>15665</v>
      </c>
      <c r="G6217" t="s">
        <v>143</v>
      </c>
      <c r="H6217" t="s">
        <v>149</v>
      </c>
      <c r="I6217" t="s">
        <v>136</v>
      </c>
      <c r="J6217" t="s">
        <v>137</v>
      </c>
      <c r="K6217" t="s">
        <v>138</v>
      </c>
      <c r="L6217" t="s">
        <v>17133</v>
      </c>
      <c r="M6217" t="s">
        <v>17134</v>
      </c>
      <c r="N6217" s="26">
        <v>0.15583333299999999</v>
      </c>
      <c r="O6217">
        <v>25</v>
      </c>
      <c r="P6217">
        <v>502</v>
      </c>
      <c r="Q6217">
        <v>6</v>
      </c>
      <c r="R6217">
        <v>20</v>
      </c>
      <c r="S6217">
        <v>11</v>
      </c>
      <c r="T6217">
        <v>40</v>
      </c>
      <c r="U6217">
        <v>0</v>
      </c>
      <c r="V6217">
        <v>0</v>
      </c>
      <c r="W6217" s="26">
        <v>11.134630725689792</v>
      </c>
      <c r="X6217" s="26">
        <v>33.502898692977553</v>
      </c>
      <c r="Y6217" s="26">
        <v>0.82372239036725181</v>
      </c>
      <c r="Z6217" s="26">
        <v>1.0533832170871322</v>
      </c>
      <c r="AA6217" s="26">
        <v>11.311870340687262</v>
      </c>
      <c r="AB6217" s="26">
        <v>5.9006547757509127</v>
      </c>
      <c r="AC6217" s="26">
        <v>0</v>
      </c>
      <c r="AD6217" s="26">
        <v>0</v>
      </c>
      <c r="AE6217" s="26">
        <v>63.727160142559903</v>
      </c>
    </row>
    <row r="6218" spans="1:31" x14ac:dyDescent="0.3">
      <c r="A6218">
        <v>2776308</v>
      </c>
      <c r="B6218">
        <v>1</v>
      </c>
      <c r="C6218" t="s">
        <v>80</v>
      </c>
      <c r="D6218" t="s">
        <v>104</v>
      </c>
      <c r="E6218" t="s">
        <v>152</v>
      </c>
      <c r="F6218" t="s">
        <v>13049</v>
      </c>
      <c r="G6218" t="s">
        <v>628</v>
      </c>
      <c r="H6218" t="s">
        <v>149</v>
      </c>
      <c r="I6218" t="s">
        <v>136</v>
      </c>
      <c r="J6218" t="s">
        <v>137</v>
      </c>
      <c r="K6218" t="s">
        <v>187</v>
      </c>
      <c r="L6218" t="s">
        <v>17135</v>
      </c>
      <c r="M6218" t="s">
        <v>17136</v>
      </c>
      <c r="N6218" s="26">
        <v>6.85</v>
      </c>
      <c r="O6218">
        <v>2</v>
      </c>
      <c r="P6218">
        <v>426</v>
      </c>
      <c r="Q6218">
        <v>6</v>
      </c>
      <c r="R6218">
        <v>31</v>
      </c>
      <c r="S6218">
        <v>5</v>
      </c>
      <c r="T6218">
        <v>76</v>
      </c>
      <c r="U6218">
        <v>0</v>
      </c>
      <c r="V6218">
        <v>0</v>
      </c>
      <c r="W6218" s="26">
        <v>10.003238785381171</v>
      </c>
      <c r="X6218" s="26">
        <v>554.07538916005603</v>
      </c>
      <c r="Y6218" s="26">
        <v>118.26700329682875</v>
      </c>
      <c r="Z6218" s="26">
        <v>3.9514638315892254</v>
      </c>
      <c r="AA6218" s="26">
        <v>312.76650566245934</v>
      </c>
      <c r="AB6218" s="26">
        <v>281.18379421658165</v>
      </c>
      <c r="AC6218" s="26">
        <v>0</v>
      </c>
      <c r="AD6218" s="26">
        <v>0</v>
      </c>
      <c r="AE6218" s="26">
        <v>1280.2473949528962</v>
      </c>
    </row>
    <row r="6219" spans="1:31" x14ac:dyDescent="0.3">
      <c r="A6219">
        <v>2776208</v>
      </c>
      <c r="B6219">
        <v>1</v>
      </c>
      <c r="C6219" t="s">
        <v>80</v>
      </c>
      <c r="D6219" t="s">
        <v>82</v>
      </c>
      <c r="E6219" t="s">
        <v>157</v>
      </c>
      <c r="F6219" t="s">
        <v>17137</v>
      </c>
      <c r="G6219" t="s">
        <v>326</v>
      </c>
      <c r="H6219" t="s">
        <v>149</v>
      </c>
      <c r="I6219" t="s">
        <v>136</v>
      </c>
      <c r="J6219" t="s">
        <v>137</v>
      </c>
      <c r="K6219" t="s">
        <v>187</v>
      </c>
      <c r="L6219" t="s">
        <v>17138</v>
      </c>
      <c r="M6219" t="s">
        <v>17139</v>
      </c>
      <c r="N6219" s="26">
        <v>0.375</v>
      </c>
      <c r="O6219">
        <v>0</v>
      </c>
      <c r="P6219">
        <v>7096</v>
      </c>
      <c r="Q6219">
        <v>0</v>
      </c>
      <c r="R6219">
        <v>0</v>
      </c>
      <c r="S6219">
        <v>6</v>
      </c>
      <c r="T6219">
        <v>783</v>
      </c>
      <c r="U6219">
        <v>2</v>
      </c>
      <c r="V6219">
        <v>11</v>
      </c>
      <c r="W6219" s="26">
        <v>0</v>
      </c>
      <c r="X6219" s="26">
        <v>624.73592293401748</v>
      </c>
      <c r="Y6219" s="26">
        <v>0</v>
      </c>
      <c r="Z6219" s="26">
        <v>0</v>
      </c>
      <c r="AA6219" s="26">
        <v>511.12097233167043</v>
      </c>
      <c r="AB6219" s="26">
        <v>127.05480295869602</v>
      </c>
      <c r="AC6219" s="26">
        <v>22.761678987784194</v>
      </c>
      <c r="AD6219" s="26">
        <v>29.719779224627146</v>
      </c>
      <c r="AE6219" s="26">
        <v>1315.3931564367952</v>
      </c>
    </row>
    <row r="6220" spans="1:31" x14ac:dyDescent="0.3">
      <c r="A6220">
        <v>2776443</v>
      </c>
      <c r="B6220">
        <v>1</v>
      </c>
      <c r="C6220" t="s">
        <v>80</v>
      </c>
      <c r="D6220" t="s">
        <v>84</v>
      </c>
      <c r="E6220" t="s">
        <v>132</v>
      </c>
      <c r="F6220" t="s">
        <v>17140</v>
      </c>
      <c r="G6220" t="s">
        <v>134</v>
      </c>
      <c r="H6220" t="s">
        <v>135</v>
      </c>
      <c r="I6220" t="s">
        <v>136</v>
      </c>
      <c r="J6220" t="s">
        <v>137</v>
      </c>
      <c r="K6220" t="s">
        <v>138</v>
      </c>
      <c r="L6220" t="s">
        <v>17141</v>
      </c>
      <c r="M6220" t="s">
        <v>17142</v>
      </c>
      <c r="N6220" s="26">
        <v>2.2925</v>
      </c>
      <c r="O6220">
        <v>0</v>
      </c>
      <c r="P6220">
        <v>8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 s="26">
        <v>0</v>
      </c>
      <c r="X6220" s="26">
        <v>2.9412235393488824</v>
      </c>
      <c r="Y6220" s="26">
        <v>0</v>
      </c>
      <c r="Z6220" s="26">
        <v>0</v>
      </c>
      <c r="AA6220" s="26">
        <v>0</v>
      </c>
      <c r="AB6220" s="26">
        <v>0</v>
      </c>
      <c r="AC6220" s="26">
        <v>0</v>
      </c>
      <c r="AD6220" s="26">
        <v>0</v>
      </c>
      <c r="AE6220" s="26">
        <v>2.9412235393488824</v>
      </c>
    </row>
    <row r="6221" spans="1:31" x14ac:dyDescent="0.3">
      <c r="A6221">
        <v>2776466</v>
      </c>
      <c r="B6221">
        <v>1</v>
      </c>
      <c r="C6221" t="s">
        <v>81</v>
      </c>
      <c r="D6221" t="s">
        <v>122</v>
      </c>
      <c r="E6221" t="s">
        <v>141</v>
      </c>
      <c r="F6221" t="s">
        <v>17143</v>
      </c>
      <c r="G6221" t="s">
        <v>143</v>
      </c>
      <c r="H6221" t="s">
        <v>135</v>
      </c>
      <c r="I6221" t="s">
        <v>136</v>
      </c>
      <c r="J6221" t="s">
        <v>137</v>
      </c>
      <c r="K6221" t="s">
        <v>138</v>
      </c>
      <c r="L6221" t="s">
        <v>17144</v>
      </c>
      <c r="M6221" t="s">
        <v>17145</v>
      </c>
      <c r="N6221" s="26">
        <v>1.1205555549999999</v>
      </c>
      <c r="O6221">
        <v>0</v>
      </c>
      <c r="P6221">
        <v>11</v>
      </c>
      <c r="Q6221">
        <v>0</v>
      </c>
      <c r="R6221">
        <v>1</v>
      </c>
      <c r="S6221">
        <v>0</v>
      </c>
      <c r="T6221">
        <v>3</v>
      </c>
      <c r="U6221">
        <v>0</v>
      </c>
      <c r="V6221">
        <v>0</v>
      </c>
      <c r="W6221" s="26">
        <v>0</v>
      </c>
      <c r="X6221" s="26">
        <v>2.4932447939314843</v>
      </c>
      <c r="Y6221" s="26">
        <v>0</v>
      </c>
      <c r="Z6221" s="26">
        <v>0</v>
      </c>
      <c r="AA6221" s="26">
        <v>0</v>
      </c>
      <c r="AB6221" s="26">
        <v>8.608905443528581</v>
      </c>
      <c r="AC6221" s="26">
        <v>0</v>
      </c>
      <c r="AD6221" s="26">
        <v>0</v>
      </c>
      <c r="AE6221" s="26">
        <v>11.102150237460066</v>
      </c>
    </row>
    <row r="6222" spans="1:31" x14ac:dyDescent="0.3">
      <c r="A6222">
        <v>2776735</v>
      </c>
      <c r="B6222">
        <v>1</v>
      </c>
      <c r="C6222" t="s">
        <v>81</v>
      </c>
      <c r="D6222" t="s">
        <v>116</v>
      </c>
      <c r="E6222" t="s">
        <v>132</v>
      </c>
      <c r="F6222" t="s">
        <v>17146</v>
      </c>
      <c r="G6222" t="s">
        <v>197</v>
      </c>
      <c r="H6222" t="s">
        <v>135</v>
      </c>
      <c r="I6222" t="s">
        <v>136</v>
      </c>
      <c r="J6222" t="s">
        <v>137</v>
      </c>
      <c r="K6222" t="s">
        <v>138</v>
      </c>
      <c r="L6222" t="s">
        <v>17147</v>
      </c>
      <c r="M6222" t="s">
        <v>17148</v>
      </c>
      <c r="N6222" s="26">
        <v>3.0550000000000002</v>
      </c>
      <c r="O6222">
        <v>0</v>
      </c>
      <c r="P6222">
        <v>1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 s="26">
        <v>0</v>
      </c>
      <c r="X6222" s="26">
        <v>0.45091143213135337</v>
      </c>
      <c r="Y6222" s="26">
        <v>0</v>
      </c>
      <c r="Z6222" s="26">
        <v>0</v>
      </c>
      <c r="AA6222" s="26">
        <v>0</v>
      </c>
      <c r="AB6222" s="26">
        <v>0</v>
      </c>
      <c r="AC6222" s="26">
        <v>0</v>
      </c>
      <c r="AD6222" s="26">
        <v>0</v>
      </c>
      <c r="AE6222" s="26">
        <v>0.45091143213135337</v>
      </c>
    </row>
    <row r="6223" spans="1:31" x14ac:dyDescent="0.3">
      <c r="A6223">
        <v>2776274</v>
      </c>
      <c r="B6223">
        <v>1</v>
      </c>
      <c r="C6223" t="s">
        <v>80</v>
      </c>
      <c r="D6223" t="s">
        <v>94</v>
      </c>
      <c r="E6223" t="s">
        <v>132</v>
      </c>
      <c r="F6223" t="s">
        <v>17149</v>
      </c>
      <c r="G6223" t="s">
        <v>307</v>
      </c>
      <c r="H6223" t="s">
        <v>135</v>
      </c>
      <c r="I6223" t="s">
        <v>136</v>
      </c>
      <c r="J6223" t="s">
        <v>137</v>
      </c>
      <c r="K6223" t="s">
        <v>138</v>
      </c>
      <c r="L6223" t="s">
        <v>17150</v>
      </c>
      <c r="M6223" t="s">
        <v>17151</v>
      </c>
      <c r="N6223" s="26">
        <v>1.0872222220000001</v>
      </c>
      <c r="O6223">
        <v>0</v>
      </c>
      <c r="P6223">
        <v>2</v>
      </c>
      <c r="Q6223">
        <v>0</v>
      </c>
      <c r="R6223">
        <v>0</v>
      </c>
      <c r="S6223">
        <v>0</v>
      </c>
      <c r="T6223">
        <v>2</v>
      </c>
      <c r="U6223">
        <v>0</v>
      </c>
      <c r="V6223">
        <v>0</v>
      </c>
      <c r="W6223" s="26">
        <v>0</v>
      </c>
      <c r="X6223" s="26">
        <v>0.45966869506913943</v>
      </c>
      <c r="Y6223" s="26">
        <v>0</v>
      </c>
      <c r="Z6223" s="26">
        <v>0</v>
      </c>
      <c r="AA6223" s="26">
        <v>0</v>
      </c>
      <c r="AB6223" s="26">
        <v>3.2891337412268613</v>
      </c>
      <c r="AC6223" s="26">
        <v>0</v>
      </c>
      <c r="AD6223" s="26">
        <v>0</v>
      </c>
      <c r="AE6223" s="26">
        <v>3.7488024362960006</v>
      </c>
    </row>
    <row r="6224" spans="1:31" x14ac:dyDescent="0.3">
      <c r="A6224">
        <v>2776380</v>
      </c>
      <c r="B6224">
        <v>1</v>
      </c>
      <c r="C6224" t="s">
        <v>80</v>
      </c>
      <c r="D6224" t="s">
        <v>90</v>
      </c>
      <c r="E6224" t="s">
        <v>132</v>
      </c>
      <c r="F6224" t="s">
        <v>17152</v>
      </c>
      <c r="G6224" t="s">
        <v>197</v>
      </c>
      <c r="H6224" t="s">
        <v>135</v>
      </c>
      <c r="I6224" t="s">
        <v>136</v>
      </c>
      <c r="J6224" t="s">
        <v>137</v>
      </c>
      <c r="K6224" t="s">
        <v>138</v>
      </c>
      <c r="L6224" t="s">
        <v>17153</v>
      </c>
      <c r="M6224" t="s">
        <v>17154</v>
      </c>
      <c r="N6224" s="26">
        <v>4.9186111109999997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2</v>
      </c>
      <c r="U6224">
        <v>0</v>
      </c>
      <c r="V6224">
        <v>0</v>
      </c>
      <c r="W6224" s="26">
        <v>0</v>
      </c>
      <c r="X6224" s="26">
        <v>0</v>
      </c>
      <c r="Y6224" s="26">
        <v>0</v>
      </c>
      <c r="Z6224" s="26">
        <v>0</v>
      </c>
      <c r="AA6224" s="26">
        <v>0</v>
      </c>
      <c r="AB6224" s="26">
        <v>4.6996415260647764</v>
      </c>
      <c r="AC6224" s="26">
        <v>0</v>
      </c>
      <c r="AD6224" s="26">
        <v>0</v>
      </c>
      <c r="AE6224" s="26">
        <v>4.6996415260647764</v>
      </c>
    </row>
    <row r="6225" spans="1:31" x14ac:dyDescent="0.3">
      <c r="A6225">
        <v>2776526</v>
      </c>
      <c r="B6225">
        <v>1</v>
      </c>
      <c r="C6225" t="s">
        <v>81</v>
      </c>
      <c r="D6225" t="s">
        <v>112</v>
      </c>
      <c r="E6225" t="s">
        <v>157</v>
      </c>
      <c r="F6225" t="s">
        <v>16632</v>
      </c>
      <c r="G6225" t="s">
        <v>159</v>
      </c>
      <c r="H6225" t="s">
        <v>149</v>
      </c>
      <c r="I6225" t="s">
        <v>136</v>
      </c>
      <c r="J6225" t="s">
        <v>137</v>
      </c>
      <c r="K6225" t="s">
        <v>138</v>
      </c>
      <c r="L6225" t="s">
        <v>17155</v>
      </c>
      <c r="M6225" t="s">
        <v>17156</v>
      </c>
      <c r="N6225" s="26">
        <v>1.4955555549999999</v>
      </c>
      <c r="O6225">
        <v>1</v>
      </c>
      <c r="P6225">
        <v>17</v>
      </c>
      <c r="Q6225">
        <v>108</v>
      </c>
      <c r="R6225">
        <v>0</v>
      </c>
      <c r="S6225">
        <v>2</v>
      </c>
      <c r="T6225">
        <v>0</v>
      </c>
      <c r="U6225">
        <v>0</v>
      </c>
      <c r="V6225">
        <v>0</v>
      </c>
      <c r="W6225" s="26">
        <v>0.16320665841331866</v>
      </c>
      <c r="X6225" s="26">
        <v>5.4846427723791766</v>
      </c>
      <c r="Y6225" s="26">
        <v>3.6167567020275802</v>
      </c>
      <c r="Z6225" s="26">
        <v>0</v>
      </c>
      <c r="AA6225" s="26">
        <v>0</v>
      </c>
      <c r="AB6225" s="26">
        <v>0</v>
      </c>
      <c r="AC6225" s="26">
        <v>0</v>
      </c>
      <c r="AD6225" s="26">
        <v>0</v>
      </c>
      <c r="AE6225" s="26">
        <v>9.2646061328200755</v>
      </c>
    </row>
    <row r="6226" spans="1:31" x14ac:dyDescent="0.3">
      <c r="A6226">
        <v>2776340</v>
      </c>
      <c r="B6226">
        <v>1</v>
      </c>
      <c r="C6226" t="s">
        <v>81</v>
      </c>
      <c r="D6226" t="s">
        <v>128</v>
      </c>
      <c r="E6226" t="s">
        <v>175</v>
      </c>
      <c r="F6226" t="s">
        <v>17157</v>
      </c>
      <c r="G6226" t="s">
        <v>159</v>
      </c>
      <c r="H6226" t="s">
        <v>149</v>
      </c>
      <c r="I6226" t="s">
        <v>136</v>
      </c>
      <c r="J6226" t="s">
        <v>137</v>
      </c>
      <c r="K6226" t="s">
        <v>138</v>
      </c>
      <c r="L6226" t="s">
        <v>17158</v>
      </c>
      <c r="M6226" t="s">
        <v>17159</v>
      </c>
      <c r="N6226" s="26">
        <v>1.425</v>
      </c>
      <c r="O6226">
        <v>32</v>
      </c>
      <c r="P6226">
        <v>11672</v>
      </c>
      <c r="Q6226">
        <v>41</v>
      </c>
      <c r="R6226">
        <v>36</v>
      </c>
      <c r="S6226">
        <v>37</v>
      </c>
      <c r="T6226">
        <v>715</v>
      </c>
      <c r="U6226">
        <v>4</v>
      </c>
      <c r="V6226">
        <v>1</v>
      </c>
      <c r="W6226" s="26">
        <v>19.509072648489894</v>
      </c>
      <c r="X6226" s="26">
        <v>2707.6946468531078</v>
      </c>
      <c r="Y6226" s="26">
        <v>337.65871187113294</v>
      </c>
      <c r="Z6226" s="26">
        <v>5.6041153338003884</v>
      </c>
      <c r="AA6226" s="26">
        <v>848.47534958394624</v>
      </c>
      <c r="AB6226" s="26">
        <v>884.24090566356062</v>
      </c>
      <c r="AC6226" s="26">
        <v>2042.9532826412496</v>
      </c>
      <c r="AD6226" s="26">
        <v>32.067012606720503</v>
      </c>
      <c r="AE6226" s="26">
        <v>6878.2030972020084</v>
      </c>
    </row>
    <row r="6227" spans="1:31" x14ac:dyDescent="0.3">
      <c r="A6227">
        <v>2776838</v>
      </c>
      <c r="B6227">
        <v>1</v>
      </c>
      <c r="C6227" t="s">
        <v>80</v>
      </c>
      <c r="D6227" t="s">
        <v>88</v>
      </c>
      <c r="E6227" t="s">
        <v>132</v>
      </c>
      <c r="F6227" t="s">
        <v>17160</v>
      </c>
      <c r="G6227" t="s">
        <v>134</v>
      </c>
      <c r="H6227" t="s">
        <v>135</v>
      </c>
      <c r="I6227" t="s">
        <v>136</v>
      </c>
      <c r="J6227" t="s">
        <v>137</v>
      </c>
      <c r="K6227" t="s">
        <v>138</v>
      </c>
      <c r="L6227" t="s">
        <v>17161</v>
      </c>
      <c r="M6227" t="s">
        <v>17162</v>
      </c>
      <c r="N6227" s="26">
        <v>1.121111111</v>
      </c>
      <c r="O6227">
        <v>0</v>
      </c>
      <c r="P6227">
        <v>27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 s="26">
        <v>0</v>
      </c>
      <c r="X6227" s="26">
        <v>7.5933671024484042</v>
      </c>
      <c r="Y6227" s="26">
        <v>0</v>
      </c>
      <c r="Z6227" s="26">
        <v>0</v>
      </c>
      <c r="AA6227" s="26">
        <v>0</v>
      </c>
      <c r="AB6227" s="26">
        <v>0</v>
      </c>
      <c r="AC6227" s="26">
        <v>0</v>
      </c>
      <c r="AD6227" s="26">
        <v>0</v>
      </c>
      <c r="AE6227" s="26">
        <v>7.5933671024484042</v>
      </c>
    </row>
    <row r="6228" spans="1:31" x14ac:dyDescent="0.3">
      <c r="A6228">
        <v>2776460</v>
      </c>
      <c r="B6228">
        <v>1</v>
      </c>
      <c r="C6228" t="s">
        <v>80</v>
      </c>
      <c r="D6228" t="s">
        <v>106</v>
      </c>
      <c r="E6228" t="s">
        <v>141</v>
      </c>
      <c r="F6228" t="s">
        <v>16149</v>
      </c>
      <c r="G6228" t="s">
        <v>344</v>
      </c>
      <c r="H6228" t="s">
        <v>135</v>
      </c>
      <c r="I6228" t="s">
        <v>136</v>
      </c>
      <c r="J6228" t="s">
        <v>137</v>
      </c>
      <c r="K6228" t="s">
        <v>138</v>
      </c>
      <c r="L6228" t="s">
        <v>17163</v>
      </c>
      <c r="M6228" t="s">
        <v>17164</v>
      </c>
      <c r="N6228" s="26">
        <v>1.088333333</v>
      </c>
      <c r="O6228">
        <v>0</v>
      </c>
      <c r="P6228">
        <v>0</v>
      </c>
      <c r="Q6228">
        <v>0</v>
      </c>
      <c r="R6228">
        <v>8</v>
      </c>
      <c r="S6228">
        <v>0</v>
      </c>
      <c r="T6228">
        <v>4</v>
      </c>
      <c r="U6228">
        <v>0</v>
      </c>
      <c r="V6228">
        <v>0</v>
      </c>
      <c r="W6228" s="26">
        <v>0</v>
      </c>
      <c r="X6228" s="26">
        <v>0</v>
      </c>
      <c r="Y6228" s="26">
        <v>0</v>
      </c>
      <c r="Z6228" s="26">
        <v>0</v>
      </c>
      <c r="AA6228" s="26">
        <v>0</v>
      </c>
      <c r="AB6228" s="26">
        <v>1.8554991310566669</v>
      </c>
      <c r="AC6228" s="26">
        <v>0</v>
      </c>
      <c r="AD6228" s="26">
        <v>0</v>
      </c>
      <c r="AE6228" s="26">
        <v>1.8554991310566669</v>
      </c>
    </row>
    <row r="6229" spans="1:31" x14ac:dyDescent="0.3">
      <c r="A6229">
        <v>2776440</v>
      </c>
      <c r="B6229">
        <v>1</v>
      </c>
      <c r="C6229" t="s">
        <v>80</v>
      </c>
      <c r="D6229" t="s">
        <v>105</v>
      </c>
      <c r="E6229" t="s">
        <v>141</v>
      </c>
      <c r="F6229" t="s">
        <v>15886</v>
      </c>
      <c r="G6229" t="s">
        <v>344</v>
      </c>
      <c r="H6229" t="s">
        <v>135</v>
      </c>
      <c r="I6229" t="s">
        <v>136</v>
      </c>
      <c r="J6229" t="s">
        <v>137</v>
      </c>
      <c r="K6229" t="s">
        <v>138</v>
      </c>
      <c r="L6229" t="s">
        <v>17165</v>
      </c>
      <c r="M6229" t="s">
        <v>17166</v>
      </c>
      <c r="N6229" s="26">
        <v>2.9941666659999999</v>
      </c>
      <c r="O6229">
        <v>0</v>
      </c>
      <c r="P6229">
        <v>130</v>
      </c>
      <c r="Q6229">
        <v>0</v>
      </c>
      <c r="R6229">
        <v>36</v>
      </c>
      <c r="S6229">
        <v>0</v>
      </c>
      <c r="T6229">
        <v>12</v>
      </c>
      <c r="U6229">
        <v>0</v>
      </c>
      <c r="V6229">
        <v>0</v>
      </c>
      <c r="W6229" s="26">
        <v>0</v>
      </c>
      <c r="X6229" s="26">
        <v>85.408126993645425</v>
      </c>
      <c r="Y6229" s="26">
        <v>0</v>
      </c>
      <c r="Z6229" s="26">
        <v>5.3530098536119404</v>
      </c>
      <c r="AA6229" s="26">
        <v>0</v>
      </c>
      <c r="AB6229" s="26">
        <v>6.8622567516162167</v>
      </c>
      <c r="AC6229" s="26">
        <v>0</v>
      </c>
      <c r="AD6229" s="26">
        <v>0</v>
      </c>
      <c r="AE6229" s="26">
        <v>97.623393598873577</v>
      </c>
    </row>
    <row r="6230" spans="1:31" x14ac:dyDescent="0.3">
      <c r="A6230">
        <v>2776981</v>
      </c>
      <c r="B6230">
        <v>1</v>
      </c>
      <c r="C6230" t="s">
        <v>81</v>
      </c>
      <c r="D6230" t="s">
        <v>118</v>
      </c>
      <c r="E6230" t="s">
        <v>146</v>
      </c>
      <c r="F6230" t="s">
        <v>17167</v>
      </c>
      <c r="G6230" t="s">
        <v>148</v>
      </c>
      <c r="H6230" t="s">
        <v>149</v>
      </c>
      <c r="I6230" t="s">
        <v>136</v>
      </c>
      <c r="J6230" t="s">
        <v>137</v>
      </c>
      <c r="K6230" t="s">
        <v>138</v>
      </c>
      <c r="L6230" t="s">
        <v>17168</v>
      </c>
      <c r="M6230" t="s">
        <v>17169</v>
      </c>
      <c r="N6230" s="26">
        <v>0.48305555500000003</v>
      </c>
      <c r="O6230">
        <v>0</v>
      </c>
      <c r="P6230">
        <v>2</v>
      </c>
      <c r="Q6230">
        <v>5</v>
      </c>
      <c r="R6230">
        <v>8</v>
      </c>
      <c r="S6230">
        <v>0</v>
      </c>
      <c r="T6230">
        <v>1</v>
      </c>
      <c r="U6230">
        <v>0</v>
      </c>
      <c r="V6230">
        <v>0</v>
      </c>
      <c r="W6230" s="26">
        <v>0</v>
      </c>
      <c r="X6230" s="26">
        <v>0</v>
      </c>
      <c r="Y6230" s="26">
        <v>0.27978682459085302</v>
      </c>
      <c r="Z6230" s="26">
        <v>0.14898471345777778</v>
      </c>
      <c r="AA6230" s="26">
        <v>0</v>
      </c>
      <c r="AB6230" s="26">
        <v>1.1861037806443278</v>
      </c>
      <c r="AC6230" s="26">
        <v>0</v>
      </c>
      <c r="AD6230" s="26">
        <v>0</v>
      </c>
      <c r="AE6230" s="26">
        <v>1.6148753186929585</v>
      </c>
    </row>
    <row r="6231" spans="1:31" x14ac:dyDescent="0.3">
      <c r="A6231">
        <v>2776858</v>
      </c>
      <c r="B6231">
        <v>1</v>
      </c>
      <c r="C6231" t="s">
        <v>80</v>
      </c>
      <c r="D6231" t="s">
        <v>82</v>
      </c>
      <c r="E6231" t="s">
        <v>132</v>
      </c>
      <c r="F6231" t="s">
        <v>17170</v>
      </c>
      <c r="G6231" t="s">
        <v>307</v>
      </c>
      <c r="H6231" t="s">
        <v>135</v>
      </c>
      <c r="I6231" t="s">
        <v>136</v>
      </c>
      <c r="J6231" t="s">
        <v>137</v>
      </c>
      <c r="K6231" t="s">
        <v>138</v>
      </c>
      <c r="L6231" t="s">
        <v>17171</v>
      </c>
      <c r="M6231" t="s">
        <v>17172</v>
      </c>
      <c r="N6231" s="26">
        <v>1.5866666659999999</v>
      </c>
      <c r="O6231">
        <v>0</v>
      </c>
      <c r="P6231">
        <v>8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 s="26">
        <v>0</v>
      </c>
      <c r="X6231" s="26">
        <v>2.5492169452387685</v>
      </c>
      <c r="Y6231" s="26">
        <v>0</v>
      </c>
      <c r="Z6231" s="26">
        <v>0</v>
      </c>
      <c r="AA6231" s="26">
        <v>0</v>
      </c>
      <c r="AB6231" s="26">
        <v>0</v>
      </c>
      <c r="AC6231" s="26">
        <v>0</v>
      </c>
      <c r="AD6231" s="26">
        <v>0</v>
      </c>
      <c r="AE6231" s="26">
        <v>2.5492169452387685</v>
      </c>
    </row>
    <row r="6232" spans="1:31" x14ac:dyDescent="0.3">
      <c r="A6232">
        <v>2776689</v>
      </c>
      <c r="B6232">
        <v>1</v>
      </c>
      <c r="C6232" t="s">
        <v>80</v>
      </c>
      <c r="D6232" t="s">
        <v>83</v>
      </c>
      <c r="E6232" t="s">
        <v>132</v>
      </c>
      <c r="F6232" t="s">
        <v>16568</v>
      </c>
      <c r="G6232" t="s">
        <v>134</v>
      </c>
      <c r="H6232" t="s">
        <v>135</v>
      </c>
      <c r="I6232" t="s">
        <v>136</v>
      </c>
      <c r="J6232" t="s">
        <v>137</v>
      </c>
      <c r="K6232" t="s">
        <v>138</v>
      </c>
      <c r="L6232" t="s">
        <v>17173</v>
      </c>
      <c r="M6232" t="s">
        <v>17174</v>
      </c>
      <c r="N6232" s="26">
        <v>1.340833333</v>
      </c>
      <c r="O6232">
        <v>0</v>
      </c>
      <c r="P6232">
        <v>6</v>
      </c>
      <c r="Q6232">
        <v>0</v>
      </c>
      <c r="R6232">
        <v>0</v>
      </c>
      <c r="S6232">
        <v>0</v>
      </c>
      <c r="T6232">
        <v>3</v>
      </c>
      <c r="U6232">
        <v>0</v>
      </c>
      <c r="V6232">
        <v>0</v>
      </c>
      <c r="W6232" s="26">
        <v>0</v>
      </c>
      <c r="X6232" s="26">
        <v>1.6118616515595174</v>
      </c>
      <c r="Y6232" s="26">
        <v>0</v>
      </c>
      <c r="Z6232" s="26">
        <v>0</v>
      </c>
      <c r="AA6232" s="26">
        <v>0</v>
      </c>
      <c r="AB6232" s="26">
        <v>0.55722839011330383</v>
      </c>
      <c r="AC6232" s="26">
        <v>0</v>
      </c>
      <c r="AD6232" s="26">
        <v>0</v>
      </c>
      <c r="AE6232" s="26">
        <v>2.1690900416728214</v>
      </c>
    </row>
    <row r="6233" spans="1:31" x14ac:dyDescent="0.3">
      <c r="A6233">
        <v>2776360</v>
      </c>
      <c r="B6233">
        <v>1</v>
      </c>
      <c r="C6233" t="s">
        <v>81</v>
      </c>
      <c r="D6233" t="s">
        <v>124</v>
      </c>
      <c r="E6233" t="s">
        <v>146</v>
      </c>
      <c r="F6233" t="s">
        <v>17175</v>
      </c>
      <c r="G6233" t="s">
        <v>148</v>
      </c>
      <c r="H6233" t="s">
        <v>149</v>
      </c>
      <c r="I6233" t="s">
        <v>136</v>
      </c>
      <c r="J6233" t="s">
        <v>137</v>
      </c>
      <c r="K6233" t="s">
        <v>138</v>
      </c>
      <c r="L6233" t="s">
        <v>17176</v>
      </c>
      <c r="M6233" t="s">
        <v>17177</v>
      </c>
      <c r="N6233" s="26">
        <v>1.7152777770000001</v>
      </c>
      <c r="O6233">
        <v>0</v>
      </c>
      <c r="P6233">
        <v>171</v>
      </c>
      <c r="Q6233">
        <v>5</v>
      </c>
      <c r="R6233">
        <v>6</v>
      </c>
      <c r="S6233">
        <v>0</v>
      </c>
      <c r="T6233">
        <v>17</v>
      </c>
      <c r="U6233">
        <v>0</v>
      </c>
      <c r="V6233">
        <v>0</v>
      </c>
      <c r="W6233" s="26">
        <v>0</v>
      </c>
      <c r="X6233" s="26">
        <v>42.382341081278597</v>
      </c>
      <c r="Y6233" s="26">
        <v>1.2909366939022224</v>
      </c>
      <c r="Z6233" s="26">
        <v>1.2544366556444444</v>
      </c>
      <c r="AA6233" s="26">
        <v>0</v>
      </c>
      <c r="AB6233" s="26">
        <v>12.07953170459507</v>
      </c>
      <c r="AC6233" s="26">
        <v>0</v>
      </c>
      <c r="AD6233" s="26">
        <v>0</v>
      </c>
      <c r="AE6233" s="26">
        <v>57.007246135420338</v>
      </c>
    </row>
    <row r="6234" spans="1:31" x14ac:dyDescent="0.3">
      <c r="A6234">
        <v>2776795</v>
      </c>
      <c r="B6234">
        <v>1</v>
      </c>
      <c r="C6234" t="s">
        <v>81</v>
      </c>
      <c r="D6234" t="s">
        <v>113</v>
      </c>
      <c r="E6234" t="s">
        <v>132</v>
      </c>
      <c r="F6234" t="s">
        <v>17178</v>
      </c>
      <c r="G6234" t="s">
        <v>197</v>
      </c>
      <c r="H6234" t="s">
        <v>135</v>
      </c>
      <c r="I6234" t="s">
        <v>136</v>
      </c>
      <c r="J6234" t="s">
        <v>137</v>
      </c>
      <c r="K6234" t="s">
        <v>138</v>
      </c>
      <c r="L6234" t="s">
        <v>17179</v>
      </c>
      <c r="M6234" t="s">
        <v>17180</v>
      </c>
      <c r="N6234" s="26">
        <v>4.778611111</v>
      </c>
      <c r="O6234">
        <v>0</v>
      </c>
      <c r="P6234">
        <v>1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 s="26">
        <v>0</v>
      </c>
      <c r="X6234" s="26">
        <v>1.1674321554572222</v>
      </c>
      <c r="Y6234" s="26">
        <v>0</v>
      </c>
      <c r="Z6234" s="26">
        <v>0</v>
      </c>
      <c r="AA6234" s="26">
        <v>0</v>
      </c>
      <c r="AB6234" s="26">
        <v>0</v>
      </c>
      <c r="AC6234" s="26">
        <v>0</v>
      </c>
      <c r="AD6234" s="26">
        <v>0</v>
      </c>
      <c r="AE6234" s="26">
        <v>1.1674321554572222</v>
      </c>
    </row>
    <row r="6235" spans="1:31" x14ac:dyDescent="0.3">
      <c r="A6235">
        <v>2776423</v>
      </c>
      <c r="B6235">
        <v>1</v>
      </c>
      <c r="C6235" t="s">
        <v>80</v>
      </c>
      <c r="D6235" t="s">
        <v>104</v>
      </c>
      <c r="E6235" t="s">
        <v>146</v>
      </c>
      <c r="F6235" t="s">
        <v>17181</v>
      </c>
      <c r="G6235" t="s">
        <v>159</v>
      </c>
      <c r="H6235" t="s">
        <v>149</v>
      </c>
      <c r="I6235" t="s">
        <v>136</v>
      </c>
      <c r="J6235" t="s">
        <v>137</v>
      </c>
      <c r="K6235" t="s">
        <v>138</v>
      </c>
      <c r="L6235" t="s">
        <v>17182</v>
      </c>
      <c r="M6235" t="s">
        <v>17183</v>
      </c>
      <c r="N6235" s="26">
        <v>1.261111111</v>
      </c>
      <c r="O6235">
        <v>0</v>
      </c>
      <c r="P6235">
        <v>168</v>
      </c>
      <c r="Q6235">
        <v>0</v>
      </c>
      <c r="R6235">
        <v>0</v>
      </c>
      <c r="S6235">
        <v>0</v>
      </c>
      <c r="T6235">
        <v>28</v>
      </c>
      <c r="U6235">
        <v>0</v>
      </c>
      <c r="V6235">
        <v>0</v>
      </c>
      <c r="W6235" s="26">
        <v>0</v>
      </c>
      <c r="X6235" s="26">
        <v>38.772686576735452</v>
      </c>
      <c r="Y6235" s="26">
        <v>0</v>
      </c>
      <c r="Z6235" s="26">
        <v>0</v>
      </c>
      <c r="AA6235" s="26">
        <v>0</v>
      </c>
      <c r="AB6235" s="26">
        <v>33.022906421613555</v>
      </c>
      <c r="AC6235" s="26">
        <v>0</v>
      </c>
      <c r="AD6235" s="26">
        <v>0</v>
      </c>
      <c r="AE6235" s="26">
        <v>71.795592998349008</v>
      </c>
    </row>
    <row r="6236" spans="1:31" x14ac:dyDescent="0.3">
      <c r="A6236">
        <v>2776755</v>
      </c>
      <c r="B6236">
        <v>1</v>
      </c>
      <c r="C6236" t="s">
        <v>80</v>
      </c>
      <c r="D6236" t="s">
        <v>88</v>
      </c>
      <c r="E6236" t="s">
        <v>132</v>
      </c>
      <c r="F6236" t="s">
        <v>16793</v>
      </c>
      <c r="G6236" t="s">
        <v>134</v>
      </c>
      <c r="H6236" t="s">
        <v>135</v>
      </c>
      <c r="I6236" t="s">
        <v>136</v>
      </c>
      <c r="J6236" t="s">
        <v>137</v>
      </c>
      <c r="K6236" t="s">
        <v>138</v>
      </c>
      <c r="L6236" t="s">
        <v>17184</v>
      </c>
      <c r="M6236" t="s">
        <v>17185</v>
      </c>
      <c r="N6236" s="26">
        <v>2.798333333</v>
      </c>
      <c r="O6236">
        <v>0</v>
      </c>
      <c r="P6236">
        <v>1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 s="26">
        <v>0</v>
      </c>
      <c r="X6236" s="26">
        <v>0.49761075082283746</v>
      </c>
      <c r="Y6236" s="26">
        <v>0</v>
      </c>
      <c r="Z6236" s="26">
        <v>0</v>
      </c>
      <c r="AA6236" s="26">
        <v>0</v>
      </c>
      <c r="AB6236" s="26">
        <v>0</v>
      </c>
      <c r="AC6236" s="26">
        <v>0</v>
      </c>
      <c r="AD6236" s="26">
        <v>0</v>
      </c>
      <c r="AE6236" s="26">
        <v>0.49761075082283746</v>
      </c>
    </row>
    <row r="6237" spans="1:31" x14ac:dyDescent="0.3">
      <c r="A6237">
        <v>2776732</v>
      </c>
      <c r="B6237">
        <v>1</v>
      </c>
      <c r="C6237" t="s">
        <v>80</v>
      </c>
      <c r="D6237" t="s">
        <v>98</v>
      </c>
      <c r="E6237" t="s">
        <v>132</v>
      </c>
      <c r="F6237" t="s">
        <v>6577</v>
      </c>
      <c r="G6237" t="s">
        <v>197</v>
      </c>
      <c r="H6237" t="s">
        <v>135</v>
      </c>
      <c r="I6237" t="s">
        <v>136</v>
      </c>
      <c r="J6237" t="s">
        <v>137</v>
      </c>
      <c r="K6237" t="s">
        <v>138</v>
      </c>
      <c r="L6237" t="s">
        <v>17186</v>
      </c>
      <c r="M6237" t="s">
        <v>17187</v>
      </c>
      <c r="N6237" s="26">
        <v>2.4555555550000001</v>
      </c>
      <c r="O6237">
        <v>0</v>
      </c>
      <c r="P6237">
        <v>1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 s="26">
        <v>0</v>
      </c>
      <c r="X6237" s="26">
        <v>0.59141472254146876</v>
      </c>
      <c r="Y6237" s="26">
        <v>0</v>
      </c>
      <c r="Z6237" s="26">
        <v>0</v>
      </c>
      <c r="AA6237" s="26">
        <v>0</v>
      </c>
      <c r="AB6237" s="26">
        <v>0</v>
      </c>
      <c r="AC6237" s="26">
        <v>0</v>
      </c>
      <c r="AD6237" s="26">
        <v>0</v>
      </c>
      <c r="AE6237" s="26">
        <v>0.59141472254146876</v>
      </c>
    </row>
    <row r="6238" spans="1:31" x14ac:dyDescent="0.3">
      <c r="A6238">
        <v>2776563</v>
      </c>
      <c r="B6238">
        <v>1</v>
      </c>
      <c r="C6238" t="s">
        <v>80</v>
      </c>
      <c r="D6238" t="s">
        <v>94</v>
      </c>
      <c r="E6238" t="s">
        <v>141</v>
      </c>
      <c r="F6238" t="s">
        <v>17188</v>
      </c>
      <c r="G6238" t="s">
        <v>143</v>
      </c>
      <c r="H6238" t="s">
        <v>135</v>
      </c>
      <c r="I6238" t="s">
        <v>136</v>
      </c>
      <c r="J6238" t="s">
        <v>137</v>
      </c>
      <c r="K6238" t="s">
        <v>138</v>
      </c>
      <c r="L6238" t="s">
        <v>17189</v>
      </c>
      <c r="M6238" t="s">
        <v>17190</v>
      </c>
      <c r="N6238" s="26">
        <v>1.0900000000000001</v>
      </c>
      <c r="O6238">
        <v>0</v>
      </c>
      <c r="P6238">
        <v>222</v>
      </c>
      <c r="Q6238">
        <v>0</v>
      </c>
      <c r="R6238">
        <v>6</v>
      </c>
      <c r="S6238">
        <v>0</v>
      </c>
      <c r="T6238">
        <v>37</v>
      </c>
      <c r="U6238">
        <v>0</v>
      </c>
      <c r="V6238">
        <v>0</v>
      </c>
      <c r="W6238" s="26">
        <v>0</v>
      </c>
      <c r="X6238" s="26">
        <v>82.945325205598721</v>
      </c>
      <c r="Y6238" s="26">
        <v>0</v>
      </c>
      <c r="Z6238" s="26">
        <v>0.38507291164444446</v>
      </c>
      <c r="AA6238" s="26">
        <v>0</v>
      </c>
      <c r="AB6238" s="26">
        <v>19.118213976766103</v>
      </c>
      <c r="AC6238" s="26">
        <v>0</v>
      </c>
      <c r="AD6238" s="26">
        <v>0</v>
      </c>
      <c r="AE6238" s="26">
        <v>102.44861209400926</v>
      </c>
    </row>
    <row r="6239" spans="1:31" x14ac:dyDescent="0.3">
      <c r="A6239">
        <v>2776934</v>
      </c>
      <c r="B6239">
        <v>2</v>
      </c>
      <c r="C6239" t="s">
        <v>81</v>
      </c>
      <c r="D6239" t="s">
        <v>120</v>
      </c>
      <c r="E6239" t="s">
        <v>141</v>
      </c>
      <c r="F6239" t="s">
        <v>17191</v>
      </c>
      <c r="G6239" t="s">
        <v>303</v>
      </c>
      <c r="H6239" t="s">
        <v>135</v>
      </c>
      <c r="I6239" t="s">
        <v>136</v>
      </c>
      <c r="J6239" t="s">
        <v>137</v>
      </c>
      <c r="K6239" t="s">
        <v>138</v>
      </c>
      <c r="L6239" t="s">
        <v>16863</v>
      </c>
      <c r="M6239" t="s">
        <v>17192</v>
      </c>
      <c r="N6239" s="26">
        <v>0.62888888799999998</v>
      </c>
      <c r="O6239">
        <v>0</v>
      </c>
      <c r="P6239">
        <v>411</v>
      </c>
      <c r="Q6239">
        <v>0</v>
      </c>
      <c r="R6239">
        <v>2</v>
      </c>
      <c r="S6239">
        <v>0</v>
      </c>
      <c r="T6239">
        <v>17</v>
      </c>
      <c r="U6239">
        <v>0</v>
      </c>
      <c r="V6239">
        <v>0</v>
      </c>
      <c r="W6239" s="26">
        <v>0</v>
      </c>
      <c r="X6239" s="26">
        <v>92.008582001084804</v>
      </c>
      <c r="Y6239" s="26">
        <v>0</v>
      </c>
      <c r="Z6239" s="26">
        <v>0</v>
      </c>
      <c r="AA6239" s="26">
        <v>0</v>
      </c>
      <c r="AB6239" s="26">
        <v>3.8296054853229657</v>
      </c>
      <c r="AC6239" s="26">
        <v>0</v>
      </c>
      <c r="AD6239" s="26">
        <v>0</v>
      </c>
      <c r="AE6239" s="26">
        <v>95.838187486407776</v>
      </c>
    </row>
    <row r="6240" spans="1:31" x14ac:dyDescent="0.3">
      <c r="A6240">
        <v>2777024</v>
      </c>
      <c r="B6240">
        <v>1</v>
      </c>
      <c r="C6240" t="s">
        <v>80</v>
      </c>
      <c r="D6240" t="s">
        <v>88</v>
      </c>
      <c r="E6240" t="s">
        <v>166</v>
      </c>
      <c r="F6240" t="s">
        <v>14425</v>
      </c>
      <c r="G6240" t="s">
        <v>425</v>
      </c>
      <c r="H6240" t="s">
        <v>135</v>
      </c>
      <c r="I6240" t="s">
        <v>136</v>
      </c>
      <c r="J6240" t="s">
        <v>137</v>
      </c>
      <c r="K6240" t="s">
        <v>138</v>
      </c>
      <c r="L6240" t="s">
        <v>17193</v>
      </c>
      <c r="M6240" t="s">
        <v>17194</v>
      </c>
      <c r="N6240" s="26">
        <v>0.78861111100000003</v>
      </c>
      <c r="O6240">
        <v>0</v>
      </c>
      <c r="P6240">
        <v>116</v>
      </c>
      <c r="Q6240">
        <v>0</v>
      </c>
      <c r="R6240">
        <v>0</v>
      </c>
      <c r="S6240">
        <v>0</v>
      </c>
      <c r="T6240">
        <v>13</v>
      </c>
      <c r="U6240">
        <v>0</v>
      </c>
      <c r="V6240">
        <v>0</v>
      </c>
      <c r="W6240" s="26">
        <v>0</v>
      </c>
      <c r="X6240" s="26">
        <v>18.240477449938638</v>
      </c>
      <c r="Y6240" s="26">
        <v>0</v>
      </c>
      <c r="Z6240" s="26">
        <v>0</v>
      </c>
      <c r="AA6240" s="26">
        <v>0</v>
      </c>
      <c r="AB6240" s="26">
        <v>7.9526141446579786</v>
      </c>
      <c r="AC6240" s="26">
        <v>0</v>
      </c>
      <c r="AD6240" s="26">
        <v>0</v>
      </c>
      <c r="AE6240" s="26">
        <v>26.193091594596616</v>
      </c>
    </row>
    <row r="6241" spans="1:31" x14ac:dyDescent="0.3">
      <c r="A6241">
        <v>2776277</v>
      </c>
      <c r="B6241">
        <v>1</v>
      </c>
      <c r="C6241" t="s">
        <v>81</v>
      </c>
      <c r="D6241" t="s">
        <v>123</v>
      </c>
      <c r="E6241" t="s">
        <v>141</v>
      </c>
      <c r="F6241" t="s">
        <v>17195</v>
      </c>
      <c r="G6241" t="s">
        <v>344</v>
      </c>
      <c r="H6241" t="s">
        <v>135</v>
      </c>
      <c r="I6241" t="s">
        <v>136</v>
      </c>
      <c r="J6241" t="s">
        <v>137</v>
      </c>
      <c r="K6241" t="s">
        <v>138</v>
      </c>
      <c r="L6241" t="s">
        <v>17196</v>
      </c>
      <c r="M6241" t="s">
        <v>17197</v>
      </c>
      <c r="N6241" s="26">
        <v>3.0952777770000002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58</v>
      </c>
      <c r="U6241">
        <v>0</v>
      </c>
      <c r="V6241">
        <v>3</v>
      </c>
      <c r="W6241" s="26">
        <v>0</v>
      </c>
      <c r="X6241" s="26">
        <v>0</v>
      </c>
      <c r="Y6241" s="26">
        <v>0</v>
      </c>
      <c r="Z6241" s="26">
        <v>0</v>
      </c>
      <c r="AA6241" s="26">
        <v>0</v>
      </c>
      <c r="AB6241" s="26">
        <v>195.20635400508189</v>
      </c>
      <c r="AC6241" s="26">
        <v>0</v>
      </c>
      <c r="AD6241" s="26">
        <v>105.25062644806586</v>
      </c>
      <c r="AE6241" s="26">
        <v>300.45698045314776</v>
      </c>
    </row>
    <row r="6242" spans="1:31" x14ac:dyDescent="0.3">
      <c r="A6242">
        <v>2776818</v>
      </c>
      <c r="B6242">
        <v>1</v>
      </c>
      <c r="C6242" t="s">
        <v>80</v>
      </c>
      <c r="D6242" t="s">
        <v>101</v>
      </c>
      <c r="E6242" t="s">
        <v>146</v>
      </c>
      <c r="F6242" t="s">
        <v>17198</v>
      </c>
      <c r="G6242" t="s">
        <v>148</v>
      </c>
      <c r="H6242" t="s">
        <v>149</v>
      </c>
      <c r="I6242" t="s">
        <v>136</v>
      </c>
      <c r="J6242" t="s">
        <v>137</v>
      </c>
      <c r="K6242" t="s">
        <v>138</v>
      </c>
      <c r="L6242" t="s">
        <v>17199</v>
      </c>
      <c r="M6242" t="s">
        <v>17200</v>
      </c>
      <c r="N6242" s="26">
        <v>2.1122222220000002</v>
      </c>
      <c r="O6242">
        <v>0</v>
      </c>
      <c r="P6242">
        <v>16</v>
      </c>
      <c r="Q6242">
        <v>0</v>
      </c>
      <c r="R6242">
        <v>0</v>
      </c>
      <c r="S6242">
        <v>0</v>
      </c>
      <c r="T6242">
        <v>6</v>
      </c>
      <c r="U6242">
        <v>0</v>
      </c>
      <c r="V6242">
        <v>0</v>
      </c>
      <c r="W6242" s="26">
        <v>0</v>
      </c>
      <c r="X6242" s="26">
        <v>16.227503126372874</v>
      </c>
      <c r="Y6242" s="26">
        <v>0</v>
      </c>
      <c r="Z6242" s="26">
        <v>0</v>
      </c>
      <c r="AA6242" s="26">
        <v>0</v>
      </c>
      <c r="AB6242" s="26">
        <v>3.7513628658882272</v>
      </c>
      <c r="AC6242" s="26">
        <v>0</v>
      </c>
      <c r="AD6242" s="26">
        <v>0</v>
      </c>
      <c r="AE6242" s="26">
        <v>19.978865992261099</v>
      </c>
    </row>
    <row r="6243" spans="1:31" x14ac:dyDescent="0.3">
      <c r="A6243">
        <v>2776231</v>
      </c>
      <c r="B6243">
        <v>1</v>
      </c>
      <c r="C6243" t="s">
        <v>81</v>
      </c>
      <c r="D6243" t="s">
        <v>117</v>
      </c>
      <c r="E6243" t="s">
        <v>152</v>
      </c>
      <c r="F6243" t="s">
        <v>17201</v>
      </c>
      <c r="G6243" t="s">
        <v>159</v>
      </c>
      <c r="H6243" t="s">
        <v>149</v>
      </c>
      <c r="I6243" t="s">
        <v>136</v>
      </c>
      <c r="J6243" t="s">
        <v>137</v>
      </c>
      <c r="K6243" t="s">
        <v>138</v>
      </c>
      <c r="L6243" t="s">
        <v>17202</v>
      </c>
      <c r="M6243" t="s">
        <v>17203</v>
      </c>
      <c r="N6243" s="26">
        <v>0.16555555499999999</v>
      </c>
      <c r="O6243">
        <v>1</v>
      </c>
      <c r="P6243">
        <v>1049</v>
      </c>
      <c r="Q6243">
        <v>9</v>
      </c>
      <c r="R6243">
        <v>54</v>
      </c>
      <c r="S6243">
        <v>8</v>
      </c>
      <c r="T6243">
        <v>125</v>
      </c>
      <c r="U6243">
        <v>0</v>
      </c>
      <c r="V6243">
        <v>0</v>
      </c>
      <c r="W6243" s="26">
        <v>2.7352148864444446E-2</v>
      </c>
      <c r="X6243" s="26">
        <v>15.776814759693217</v>
      </c>
      <c r="Y6243" s="26">
        <v>7.3237888257127892</v>
      </c>
      <c r="Z6243" s="26">
        <v>1.0682230237999741</v>
      </c>
      <c r="AA6243" s="26">
        <v>19.987174431521588</v>
      </c>
      <c r="AB6243" s="26">
        <v>5.3665220883950493</v>
      </c>
      <c r="AC6243" s="26">
        <v>0</v>
      </c>
      <c r="AD6243" s="26">
        <v>0</v>
      </c>
      <c r="AE6243" s="26">
        <v>49.549875277987063</v>
      </c>
    </row>
    <row r="6244" spans="1:31" x14ac:dyDescent="0.3">
      <c r="A6244">
        <v>2777004</v>
      </c>
      <c r="B6244">
        <v>1</v>
      </c>
      <c r="C6244" t="s">
        <v>80</v>
      </c>
      <c r="D6244" t="s">
        <v>82</v>
      </c>
      <c r="E6244" t="s">
        <v>175</v>
      </c>
      <c r="F6244" t="s">
        <v>17204</v>
      </c>
      <c r="G6244" t="s">
        <v>287</v>
      </c>
      <c r="H6244" t="s">
        <v>149</v>
      </c>
      <c r="I6244" t="s">
        <v>136</v>
      </c>
      <c r="J6244" t="s">
        <v>3</v>
      </c>
      <c r="K6244" t="s">
        <v>138</v>
      </c>
      <c r="L6244" t="s">
        <v>17205</v>
      </c>
      <c r="M6244" t="s">
        <v>17052</v>
      </c>
      <c r="N6244" s="26">
        <v>0.36694444399999998</v>
      </c>
      <c r="O6244">
        <v>0</v>
      </c>
      <c r="P6244">
        <v>6610</v>
      </c>
      <c r="Q6244">
        <v>0</v>
      </c>
      <c r="R6244">
        <v>0</v>
      </c>
      <c r="S6244">
        <v>4</v>
      </c>
      <c r="T6244">
        <v>992</v>
      </c>
      <c r="U6244">
        <v>0</v>
      </c>
      <c r="V6244">
        <v>2</v>
      </c>
      <c r="W6244" s="26">
        <v>0</v>
      </c>
      <c r="X6244" s="26">
        <v>631.75703296918755</v>
      </c>
      <c r="Y6244" s="26">
        <v>0</v>
      </c>
      <c r="Z6244" s="26">
        <v>0</v>
      </c>
      <c r="AA6244" s="26">
        <v>298.62883042465995</v>
      </c>
      <c r="AB6244" s="26">
        <v>182.83383536937919</v>
      </c>
      <c r="AC6244" s="26">
        <v>0</v>
      </c>
      <c r="AD6244" s="26">
        <v>7.4974307051707179</v>
      </c>
      <c r="AE6244" s="26">
        <v>1120.7171294683974</v>
      </c>
    </row>
    <row r="6245" spans="1:31" x14ac:dyDescent="0.3">
      <c r="A6245">
        <v>2776984</v>
      </c>
      <c r="B6245">
        <v>1</v>
      </c>
      <c r="C6245" t="s">
        <v>81</v>
      </c>
      <c r="D6245" t="s">
        <v>118</v>
      </c>
      <c r="E6245" t="s">
        <v>132</v>
      </c>
      <c r="F6245" t="s">
        <v>16461</v>
      </c>
      <c r="G6245" t="s">
        <v>307</v>
      </c>
      <c r="H6245" t="s">
        <v>135</v>
      </c>
      <c r="I6245" t="s">
        <v>136</v>
      </c>
      <c r="J6245" t="s">
        <v>137</v>
      </c>
      <c r="K6245" t="s">
        <v>138</v>
      </c>
      <c r="L6245" t="s">
        <v>17206</v>
      </c>
      <c r="M6245" t="s">
        <v>17207</v>
      </c>
      <c r="N6245" s="26">
        <v>4.5241666660000002</v>
      </c>
      <c r="O6245">
        <v>0</v>
      </c>
      <c r="P6245">
        <v>9</v>
      </c>
      <c r="Q6245">
        <v>0</v>
      </c>
      <c r="R6245">
        <v>0</v>
      </c>
      <c r="S6245">
        <v>0</v>
      </c>
      <c r="T6245">
        <v>1</v>
      </c>
      <c r="U6245">
        <v>0</v>
      </c>
      <c r="V6245">
        <v>0</v>
      </c>
      <c r="W6245" s="26">
        <v>0</v>
      </c>
      <c r="X6245" s="26">
        <v>11.99189022346037</v>
      </c>
      <c r="Y6245" s="26">
        <v>0</v>
      </c>
      <c r="Z6245" s="26">
        <v>0</v>
      </c>
      <c r="AA6245" s="26">
        <v>0</v>
      </c>
      <c r="AB6245" s="26">
        <v>0.2499387555016146</v>
      </c>
      <c r="AC6245" s="26">
        <v>0</v>
      </c>
      <c r="AD6245" s="26">
        <v>0</v>
      </c>
      <c r="AE6245" s="26">
        <v>12.241828978961985</v>
      </c>
    </row>
    <row r="6246" spans="1:31" x14ac:dyDescent="0.3">
      <c r="A6246">
        <v>2776812</v>
      </c>
      <c r="B6246">
        <v>1</v>
      </c>
      <c r="C6246" t="s">
        <v>81</v>
      </c>
      <c r="D6246" t="s">
        <v>118</v>
      </c>
      <c r="E6246" t="s">
        <v>132</v>
      </c>
      <c r="F6246" t="s">
        <v>17208</v>
      </c>
      <c r="G6246" t="s">
        <v>197</v>
      </c>
      <c r="H6246" t="s">
        <v>135</v>
      </c>
      <c r="I6246" t="s">
        <v>136</v>
      </c>
      <c r="J6246" t="s">
        <v>137</v>
      </c>
      <c r="K6246" t="s">
        <v>138</v>
      </c>
      <c r="L6246" t="s">
        <v>17209</v>
      </c>
      <c r="M6246" t="s">
        <v>17210</v>
      </c>
      <c r="N6246" s="26">
        <v>1.0508333329999999</v>
      </c>
      <c r="O6246">
        <v>0</v>
      </c>
      <c r="P6246">
        <v>0</v>
      </c>
      <c r="Q6246">
        <v>0</v>
      </c>
      <c r="R6246">
        <v>1</v>
      </c>
      <c r="S6246">
        <v>0</v>
      </c>
      <c r="T6246">
        <v>0</v>
      </c>
      <c r="U6246">
        <v>0</v>
      </c>
      <c r="V6246">
        <v>0</v>
      </c>
      <c r="W6246" s="26">
        <v>0</v>
      </c>
      <c r="X6246" s="26">
        <v>0</v>
      </c>
      <c r="Y6246" s="26">
        <v>0</v>
      </c>
      <c r="Z6246" s="26">
        <v>0</v>
      </c>
      <c r="AA6246" s="26">
        <v>0</v>
      </c>
      <c r="AB6246" s="26">
        <v>0</v>
      </c>
      <c r="AC6246" s="26">
        <v>0</v>
      </c>
      <c r="AD6246" s="26">
        <v>0</v>
      </c>
      <c r="AE6246" s="26">
        <v>0</v>
      </c>
    </row>
    <row r="6247" spans="1:31" x14ac:dyDescent="0.3">
      <c r="A6247">
        <v>2776294</v>
      </c>
      <c r="B6247">
        <v>1</v>
      </c>
      <c r="C6247" t="s">
        <v>81</v>
      </c>
      <c r="D6247" t="s">
        <v>112</v>
      </c>
      <c r="E6247" t="s">
        <v>152</v>
      </c>
      <c r="F6247" t="s">
        <v>3876</v>
      </c>
      <c r="G6247" t="s">
        <v>628</v>
      </c>
      <c r="H6247" t="s">
        <v>149</v>
      </c>
      <c r="I6247" t="s">
        <v>136</v>
      </c>
      <c r="J6247" t="s">
        <v>137</v>
      </c>
      <c r="K6247" t="s">
        <v>187</v>
      </c>
      <c r="L6247" t="s">
        <v>17211</v>
      </c>
      <c r="M6247" t="s">
        <v>17212</v>
      </c>
      <c r="N6247" s="26">
        <v>4.807222222</v>
      </c>
      <c r="O6247">
        <v>5</v>
      </c>
      <c r="P6247">
        <v>1122</v>
      </c>
      <c r="Q6247">
        <v>16</v>
      </c>
      <c r="R6247">
        <v>145</v>
      </c>
      <c r="S6247">
        <v>5</v>
      </c>
      <c r="T6247">
        <v>72</v>
      </c>
      <c r="U6247">
        <v>0</v>
      </c>
      <c r="V6247">
        <v>0</v>
      </c>
      <c r="W6247" s="26">
        <v>3.8337828993066676</v>
      </c>
      <c r="X6247" s="26">
        <v>148.60031026613694</v>
      </c>
      <c r="Y6247" s="26">
        <v>2.1948633769929575</v>
      </c>
      <c r="Z6247" s="26">
        <v>29.128903301833979</v>
      </c>
      <c r="AA6247" s="26">
        <v>171.865556439443</v>
      </c>
      <c r="AB6247" s="26">
        <v>118.71366291002798</v>
      </c>
      <c r="AC6247" s="26">
        <v>0</v>
      </c>
      <c r="AD6247" s="26">
        <v>0</v>
      </c>
      <c r="AE6247" s="26">
        <v>474.3370791937416</v>
      </c>
    </row>
    <row r="6248" spans="1:31" x14ac:dyDescent="0.3">
      <c r="A6248">
        <v>2776194</v>
      </c>
      <c r="B6248">
        <v>1</v>
      </c>
      <c r="C6248" t="s">
        <v>80</v>
      </c>
      <c r="D6248" t="s">
        <v>82</v>
      </c>
      <c r="E6248" t="s">
        <v>141</v>
      </c>
      <c r="F6248" t="s">
        <v>2706</v>
      </c>
      <c r="G6248" t="s">
        <v>425</v>
      </c>
      <c r="H6248" t="s">
        <v>135</v>
      </c>
      <c r="I6248" t="s">
        <v>136</v>
      </c>
      <c r="J6248" t="s">
        <v>137</v>
      </c>
      <c r="K6248" t="s">
        <v>138</v>
      </c>
      <c r="L6248" t="s">
        <v>17213</v>
      </c>
      <c r="M6248" t="s">
        <v>17214</v>
      </c>
      <c r="N6248" s="26">
        <v>2.6675</v>
      </c>
      <c r="O6248">
        <v>0</v>
      </c>
      <c r="P6248">
        <v>19</v>
      </c>
      <c r="Q6248">
        <v>0</v>
      </c>
      <c r="R6248">
        <v>0</v>
      </c>
      <c r="S6248">
        <v>0</v>
      </c>
      <c r="T6248">
        <v>413</v>
      </c>
      <c r="U6248">
        <v>0</v>
      </c>
      <c r="V6248">
        <v>1</v>
      </c>
      <c r="W6248" s="26">
        <v>0</v>
      </c>
      <c r="X6248" s="26">
        <v>8.0769853716818911</v>
      </c>
      <c r="Y6248" s="26">
        <v>0</v>
      </c>
      <c r="Z6248" s="26">
        <v>0</v>
      </c>
      <c r="AA6248" s="26">
        <v>0</v>
      </c>
      <c r="AB6248" s="26">
        <v>341.42984841943354</v>
      </c>
      <c r="AC6248" s="26">
        <v>0</v>
      </c>
      <c r="AD6248" s="26">
        <v>4.3726605989094054</v>
      </c>
      <c r="AE6248" s="26">
        <v>353.87949439002483</v>
      </c>
    </row>
    <row r="6249" spans="1:31" x14ac:dyDescent="0.3">
      <c r="A6249">
        <v>2776500</v>
      </c>
      <c r="B6249">
        <v>1</v>
      </c>
      <c r="C6249" t="s">
        <v>81</v>
      </c>
      <c r="D6249" t="s">
        <v>114</v>
      </c>
      <c r="E6249" t="s">
        <v>152</v>
      </c>
      <c r="F6249" t="s">
        <v>7197</v>
      </c>
      <c r="G6249" t="s">
        <v>186</v>
      </c>
      <c r="H6249" t="s">
        <v>149</v>
      </c>
      <c r="I6249" t="s">
        <v>136</v>
      </c>
      <c r="J6249" t="s">
        <v>137</v>
      </c>
      <c r="K6249" t="s">
        <v>187</v>
      </c>
      <c r="L6249" t="s">
        <v>17215</v>
      </c>
      <c r="M6249" t="s">
        <v>17216</v>
      </c>
      <c r="N6249" s="26">
        <v>5.3280555549999997</v>
      </c>
      <c r="O6249">
        <v>2</v>
      </c>
      <c r="P6249">
        <v>545</v>
      </c>
      <c r="Q6249">
        <v>2</v>
      </c>
      <c r="R6249">
        <v>2</v>
      </c>
      <c r="S6249">
        <v>4</v>
      </c>
      <c r="T6249">
        <v>42</v>
      </c>
      <c r="U6249">
        <v>0</v>
      </c>
      <c r="V6249">
        <v>0</v>
      </c>
      <c r="W6249" s="26">
        <v>2.0879346121922224</v>
      </c>
      <c r="X6249" s="26">
        <v>248.95253126825114</v>
      </c>
      <c r="Y6249" s="26">
        <v>68.513996490766104</v>
      </c>
      <c r="Z6249" s="26">
        <v>1.8896751759644443</v>
      </c>
      <c r="AA6249" s="26">
        <v>58.933867195012255</v>
      </c>
      <c r="AB6249" s="26">
        <v>95.966687894911004</v>
      </c>
      <c r="AC6249" s="26">
        <v>0</v>
      </c>
      <c r="AD6249" s="26">
        <v>0</v>
      </c>
      <c r="AE6249" s="26">
        <v>476.34469263709713</v>
      </c>
    </row>
    <row r="6250" spans="1:31" x14ac:dyDescent="0.3">
      <c r="A6250">
        <v>2776251</v>
      </c>
      <c r="B6250">
        <v>1</v>
      </c>
      <c r="C6250" t="s">
        <v>81</v>
      </c>
      <c r="D6250" t="s">
        <v>113</v>
      </c>
      <c r="E6250" t="s">
        <v>152</v>
      </c>
      <c r="F6250" t="s">
        <v>17217</v>
      </c>
      <c r="G6250" t="s">
        <v>159</v>
      </c>
      <c r="H6250" t="s">
        <v>149</v>
      </c>
      <c r="I6250" t="s">
        <v>136</v>
      </c>
      <c r="J6250" t="s">
        <v>137</v>
      </c>
      <c r="K6250" t="s">
        <v>138</v>
      </c>
      <c r="L6250" t="s">
        <v>17218</v>
      </c>
      <c r="M6250" t="s">
        <v>17219</v>
      </c>
      <c r="N6250" s="26">
        <v>0.5575</v>
      </c>
      <c r="O6250">
        <v>0</v>
      </c>
      <c r="P6250">
        <v>0</v>
      </c>
      <c r="Q6250">
        <v>0</v>
      </c>
      <c r="R6250">
        <v>0</v>
      </c>
      <c r="S6250">
        <v>3</v>
      </c>
      <c r="T6250">
        <v>0</v>
      </c>
      <c r="U6250">
        <v>8</v>
      </c>
      <c r="V6250">
        <v>0</v>
      </c>
      <c r="W6250" s="26">
        <v>0</v>
      </c>
      <c r="X6250" s="26">
        <v>0</v>
      </c>
      <c r="Y6250" s="26">
        <v>0</v>
      </c>
      <c r="Z6250" s="26">
        <v>0</v>
      </c>
      <c r="AA6250" s="26">
        <v>14.63769418449756</v>
      </c>
      <c r="AB6250" s="26">
        <v>0</v>
      </c>
      <c r="AC6250" s="26">
        <v>194.3111083250329</v>
      </c>
      <c r="AD6250" s="26">
        <v>0</v>
      </c>
      <c r="AE6250" s="26">
        <v>208.94880250953045</v>
      </c>
    </row>
    <row r="6251" spans="1:31" x14ac:dyDescent="0.3">
      <c r="A6251">
        <v>2776549</v>
      </c>
      <c r="B6251">
        <v>1</v>
      </c>
      <c r="C6251" t="s">
        <v>80</v>
      </c>
      <c r="D6251" t="s">
        <v>104</v>
      </c>
      <c r="E6251" t="s">
        <v>141</v>
      </c>
      <c r="F6251" t="s">
        <v>17220</v>
      </c>
      <c r="G6251" t="s">
        <v>344</v>
      </c>
      <c r="H6251" t="s">
        <v>135</v>
      </c>
      <c r="I6251" t="s">
        <v>136</v>
      </c>
      <c r="J6251" t="s">
        <v>137</v>
      </c>
      <c r="K6251" t="s">
        <v>138</v>
      </c>
      <c r="L6251" t="s">
        <v>17221</v>
      </c>
      <c r="M6251" t="s">
        <v>17222</v>
      </c>
      <c r="N6251" s="26">
        <v>0.37916666599999999</v>
      </c>
      <c r="O6251">
        <v>0</v>
      </c>
      <c r="P6251">
        <v>437</v>
      </c>
      <c r="Q6251">
        <v>0</v>
      </c>
      <c r="R6251">
        <v>1</v>
      </c>
      <c r="S6251">
        <v>0</v>
      </c>
      <c r="T6251">
        <v>8</v>
      </c>
      <c r="U6251">
        <v>0</v>
      </c>
      <c r="V6251">
        <v>0</v>
      </c>
      <c r="W6251" s="26">
        <v>0</v>
      </c>
      <c r="X6251" s="26">
        <v>38.27064374449283</v>
      </c>
      <c r="Y6251" s="26">
        <v>0</v>
      </c>
      <c r="Z6251" s="26">
        <v>0</v>
      </c>
      <c r="AA6251" s="26">
        <v>0</v>
      </c>
      <c r="AB6251" s="26">
        <v>2.0576904436388679</v>
      </c>
      <c r="AC6251" s="26">
        <v>0</v>
      </c>
      <c r="AD6251" s="26">
        <v>0</v>
      </c>
      <c r="AE6251" s="26">
        <v>40.328334188131699</v>
      </c>
    </row>
    <row r="6252" spans="1:31" x14ac:dyDescent="0.3">
      <c r="A6252">
        <v>2776649</v>
      </c>
      <c r="B6252">
        <v>1</v>
      </c>
      <c r="C6252" t="s">
        <v>80</v>
      </c>
      <c r="D6252" t="s">
        <v>88</v>
      </c>
      <c r="E6252" t="s">
        <v>175</v>
      </c>
      <c r="F6252" t="s">
        <v>1618</v>
      </c>
      <c r="G6252" t="s">
        <v>3589</v>
      </c>
      <c r="H6252" t="s">
        <v>149</v>
      </c>
      <c r="I6252" t="s">
        <v>136</v>
      </c>
      <c r="J6252" t="s">
        <v>137</v>
      </c>
      <c r="K6252" t="s">
        <v>138</v>
      </c>
      <c r="L6252" t="s">
        <v>17223</v>
      </c>
      <c r="M6252" t="s">
        <v>17224</v>
      </c>
      <c r="N6252" s="26">
        <v>4.0463888880000001</v>
      </c>
      <c r="O6252">
        <v>0</v>
      </c>
      <c r="P6252">
        <v>316</v>
      </c>
      <c r="Q6252">
        <v>0</v>
      </c>
      <c r="R6252">
        <v>0</v>
      </c>
      <c r="S6252">
        <v>15</v>
      </c>
      <c r="T6252">
        <v>46</v>
      </c>
      <c r="U6252">
        <v>11</v>
      </c>
      <c r="V6252">
        <v>11</v>
      </c>
      <c r="W6252" s="26">
        <v>0</v>
      </c>
      <c r="X6252" s="26">
        <v>335.40741526251088</v>
      </c>
      <c r="Y6252" s="26">
        <v>0</v>
      </c>
      <c r="Z6252" s="26">
        <v>0</v>
      </c>
      <c r="AA6252" s="26">
        <v>745.48160503281565</v>
      </c>
      <c r="AB6252" s="26">
        <v>917.36962205405666</v>
      </c>
      <c r="AC6252" s="26">
        <v>9538.5492826322607</v>
      </c>
      <c r="AD6252" s="26">
        <v>1397.2517390823084</v>
      </c>
      <c r="AE6252" s="26">
        <v>12934.059664063952</v>
      </c>
    </row>
    <row r="6253" spans="1:31" x14ac:dyDescent="0.3">
      <c r="A6253">
        <v>2776635</v>
      </c>
      <c r="B6253">
        <v>1</v>
      </c>
      <c r="C6253" t="s">
        <v>80</v>
      </c>
      <c r="D6253" t="s">
        <v>83</v>
      </c>
      <c r="E6253" t="s">
        <v>132</v>
      </c>
      <c r="F6253" t="s">
        <v>17225</v>
      </c>
      <c r="G6253" t="s">
        <v>307</v>
      </c>
      <c r="H6253" t="s">
        <v>135</v>
      </c>
      <c r="I6253" t="s">
        <v>136</v>
      </c>
      <c r="J6253" t="s">
        <v>137</v>
      </c>
      <c r="K6253" t="s">
        <v>138</v>
      </c>
      <c r="L6253" t="s">
        <v>17226</v>
      </c>
      <c r="M6253" t="s">
        <v>17227</v>
      </c>
      <c r="N6253" s="26">
        <v>4.210555555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8</v>
      </c>
      <c r="U6253">
        <v>0</v>
      </c>
      <c r="V6253">
        <v>0</v>
      </c>
      <c r="W6253" s="26">
        <v>0</v>
      </c>
      <c r="X6253" s="26">
        <v>0</v>
      </c>
      <c r="Y6253" s="26">
        <v>0</v>
      </c>
      <c r="Z6253" s="26">
        <v>0</v>
      </c>
      <c r="AA6253" s="26">
        <v>0</v>
      </c>
      <c r="AB6253" s="26">
        <v>330.61969710696735</v>
      </c>
      <c r="AC6253" s="26">
        <v>0</v>
      </c>
      <c r="AD6253" s="26">
        <v>0</v>
      </c>
      <c r="AE6253" s="26">
        <v>330.61969710696735</v>
      </c>
    </row>
    <row r="6254" spans="1:31" x14ac:dyDescent="0.3">
      <c r="A6254">
        <v>2776489</v>
      </c>
      <c r="B6254">
        <v>1</v>
      </c>
      <c r="C6254" t="s">
        <v>81</v>
      </c>
      <c r="D6254" t="s">
        <v>123</v>
      </c>
      <c r="E6254" t="s">
        <v>152</v>
      </c>
      <c r="F6254" t="s">
        <v>461</v>
      </c>
      <c r="G6254" t="s">
        <v>159</v>
      </c>
      <c r="H6254" t="s">
        <v>149</v>
      </c>
      <c r="I6254" t="s">
        <v>136</v>
      </c>
      <c r="J6254" t="s">
        <v>137</v>
      </c>
      <c r="K6254" t="s">
        <v>138</v>
      </c>
      <c r="L6254" t="s">
        <v>17228</v>
      </c>
      <c r="M6254" t="s">
        <v>17229</v>
      </c>
      <c r="N6254" s="26">
        <v>1.1399999999999999</v>
      </c>
      <c r="O6254">
        <v>0</v>
      </c>
      <c r="P6254">
        <v>6</v>
      </c>
      <c r="Q6254">
        <v>1</v>
      </c>
      <c r="R6254">
        <v>156</v>
      </c>
      <c r="S6254">
        <v>0</v>
      </c>
      <c r="T6254">
        <v>12</v>
      </c>
      <c r="U6254">
        <v>0</v>
      </c>
      <c r="V6254">
        <v>0</v>
      </c>
      <c r="W6254" s="26">
        <v>0</v>
      </c>
      <c r="X6254" s="26">
        <v>0</v>
      </c>
      <c r="Y6254" s="26">
        <v>9.5494178720116629</v>
      </c>
      <c r="Z6254" s="26">
        <v>12.732398108382061</v>
      </c>
      <c r="AA6254" s="26">
        <v>0</v>
      </c>
      <c r="AB6254" s="26">
        <v>0</v>
      </c>
      <c r="AC6254" s="26">
        <v>0</v>
      </c>
      <c r="AD6254" s="26">
        <v>0</v>
      </c>
      <c r="AE6254" s="26">
        <v>22.281815980393723</v>
      </c>
    </row>
    <row r="6255" spans="1:31" x14ac:dyDescent="0.3">
      <c r="A6255">
        <v>2776867</v>
      </c>
      <c r="B6255">
        <v>1</v>
      </c>
      <c r="C6255" t="s">
        <v>80</v>
      </c>
      <c r="D6255" t="s">
        <v>108</v>
      </c>
      <c r="E6255" t="s">
        <v>170</v>
      </c>
      <c r="F6255" t="s">
        <v>17230</v>
      </c>
      <c r="G6255" t="s">
        <v>204</v>
      </c>
      <c r="H6255" t="s">
        <v>135</v>
      </c>
      <c r="I6255" t="s">
        <v>136</v>
      </c>
      <c r="J6255" t="s">
        <v>137</v>
      </c>
      <c r="K6255" t="s">
        <v>138</v>
      </c>
      <c r="L6255" t="s">
        <v>17231</v>
      </c>
      <c r="M6255" t="s">
        <v>17232</v>
      </c>
      <c r="N6255" s="26">
        <v>2.423888888</v>
      </c>
      <c r="O6255">
        <v>0</v>
      </c>
      <c r="P6255">
        <v>41</v>
      </c>
      <c r="Q6255">
        <v>0</v>
      </c>
      <c r="R6255">
        <v>5</v>
      </c>
      <c r="S6255">
        <v>0</v>
      </c>
      <c r="T6255">
        <v>2</v>
      </c>
      <c r="U6255">
        <v>0</v>
      </c>
      <c r="V6255">
        <v>0</v>
      </c>
      <c r="W6255" s="26">
        <v>0</v>
      </c>
      <c r="X6255" s="26">
        <v>18.820659201761284</v>
      </c>
      <c r="Y6255" s="26">
        <v>0</v>
      </c>
      <c r="Z6255" s="26">
        <v>1.811760252586667</v>
      </c>
      <c r="AA6255" s="26">
        <v>0</v>
      </c>
      <c r="AB6255" s="26">
        <v>0.23551257116078403</v>
      </c>
      <c r="AC6255" s="26">
        <v>0</v>
      </c>
      <c r="AD6255" s="26">
        <v>0</v>
      </c>
      <c r="AE6255" s="26">
        <v>20.867932025508733</v>
      </c>
    </row>
    <row r="6256" spans="1:31" x14ac:dyDescent="0.3">
      <c r="A6256">
        <v>2776535</v>
      </c>
      <c r="B6256">
        <v>1</v>
      </c>
      <c r="C6256" t="s">
        <v>81</v>
      </c>
      <c r="D6256" t="s">
        <v>127</v>
      </c>
      <c r="E6256" t="s">
        <v>132</v>
      </c>
      <c r="F6256" t="s">
        <v>17233</v>
      </c>
      <c r="G6256" t="s">
        <v>307</v>
      </c>
      <c r="H6256" t="s">
        <v>135</v>
      </c>
      <c r="I6256" t="s">
        <v>136</v>
      </c>
      <c r="J6256" t="s">
        <v>137</v>
      </c>
      <c r="K6256" t="s">
        <v>138</v>
      </c>
      <c r="L6256" t="s">
        <v>17234</v>
      </c>
      <c r="M6256" t="s">
        <v>17235</v>
      </c>
      <c r="N6256" s="26">
        <v>5.2230555550000002</v>
      </c>
      <c r="O6256">
        <v>0</v>
      </c>
      <c r="P6256">
        <v>1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 s="26">
        <v>0</v>
      </c>
      <c r="X6256" s="26">
        <v>0</v>
      </c>
      <c r="Y6256" s="26">
        <v>0</v>
      </c>
      <c r="Z6256" s="26">
        <v>0</v>
      </c>
      <c r="AA6256" s="26">
        <v>0</v>
      </c>
      <c r="AB6256" s="26">
        <v>0</v>
      </c>
      <c r="AC6256" s="26">
        <v>0</v>
      </c>
      <c r="AD6256" s="26">
        <v>0</v>
      </c>
      <c r="AE6256" s="26">
        <v>0</v>
      </c>
    </row>
    <row r="6257" spans="1:31" x14ac:dyDescent="0.3">
      <c r="A6257">
        <v>2776572</v>
      </c>
      <c r="B6257">
        <v>1</v>
      </c>
      <c r="C6257" t="s">
        <v>81</v>
      </c>
      <c r="D6257" t="s">
        <v>128</v>
      </c>
      <c r="E6257" t="s">
        <v>152</v>
      </c>
      <c r="F6257" t="s">
        <v>17236</v>
      </c>
      <c r="G6257" t="s">
        <v>159</v>
      </c>
      <c r="H6257" t="s">
        <v>149</v>
      </c>
      <c r="I6257" t="s">
        <v>136</v>
      </c>
      <c r="J6257" t="s">
        <v>137</v>
      </c>
      <c r="K6257" t="s">
        <v>138</v>
      </c>
      <c r="L6257" t="s">
        <v>17237</v>
      </c>
      <c r="M6257" t="s">
        <v>17238</v>
      </c>
      <c r="N6257" s="26">
        <v>2.9766666659999999</v>
      </c>
      <c r="O6257">
        <v>0</v>
      </c>
      <c r="P6257">
        <v>0</v>
      </c>
      <c r="Q6257">
        <v>0</v>
      </c>
      <c r="R6257">
        <v>0</v>
      </c>
      <c r="S6257">
        <v>15</v>
      </c>
      <c r="T6257">
        <v>0</v>
      </c>
      <c r="U6257">
        <v>14</v>
      </c>
      <c r="V6257">
        <v>0</v>
      </c>
      <c r="W6257" s="26">
        <v>0</v>
      </c>
      <c r="X6257" s="26">
        <v>0</v>
      </c>
      <c r="Y6257" s="26">
        <v>0</v>
      </c>
      <c r="Z6257" s="26">
        <v>0</v>
      </c>
      <c r="AA6257" s="26">
        <v>163.16061061911577</v>
      </c>
      <c r="AB6257" s="26">
        <v>0</v>
      </c>
      <c r="AC6257" s="26">
        <v>2736.9240756129716</v>
      </c>
      <c r="AD6257" s="26">
        <v>0</v>
      </c>
      <c r="AE6257" s="26">
        <v>2900.0846862320873</v>
      </c>
    </row>
    <row r="6258" spans="1:31" x14ac:dyDescent="0.3">
      <c r="A6258">
        <v>2776286</v>
      </c>
      <c r="B6258">
        <v>1</v>
      </c>
      <c r="C6258" t="s">
        <v>80</v>
      </c>
      <c r="D6258" t="s">
        <v>103</v>
      </c>
      <c r="E6258" t="s">
        <v>132</v>
      </c>
      <c r="F6258" t="s">
        <v>17239</v>
      </c>
      <c r="G6258" t="s">
        <v>307</v>
      </c>
      <c r="H6258" t="s">
        <v>135</v>
      </c>
      <c r="I6258" t="s">
        <v>136</v>
      </c>
      <c r="J6258" t="s">
        <v>137</v>
      </c>
      <c r="K6258" t="s">
        <v>138</v>
      </c>
      <c r="L6258" t="s">
        <v>17240</v>
      </c>
      <c r="M6258" t="s">
        <v>17241</v>
      </c>
      <c r="N6258" s="26">
        <v>1.415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1</v>
      </c>
      <c r="U6258">
        <v>0</v>
      </c>
      <c r="V6258">
        <v>0</v>
      </c>
      <c r="W6258" s="26">
        <v>0</v>
      </c>
      <c r="X6258" s="26">
        <v>0</v>
      </c>
      <c r="Y6258" s="26">
        <v>0</v>
      </c>
      <c r="Z6258" s="26">
        <v>0</v>
      </c>
      <c r="AA6258" s="26">
        <v>0</v>
      </c>
      <c r="AB6258" s="26">
        <v>3.309948232274591</v>
      </c>
      <c r="AC6258" s="26">
        <v>0</v>
      </c>
      <c r="AD6258" s="26">
        <v>0</v>
      </c>
      <c r="AE6258" s="26">
        <v>3.309948232274591</v>
      </c>
    </row>
    <row r="6259" spans="1:31" x14ac:dyDescent="0.3">
      <c r="A6259">
        <v>2776426</v>
      </c>
      <c r="B6259">
        <v>1</v>
      </c>
      <c r="C6259" t="s">
        <v>80</v>
      </c>
      <c r="D6259" t="s">
        <v>107</v>
      </c>
      <c r="E6259" t="s">
        <v>132</v>
      </c>
      <c r="F6259" t="s">
        <v>17242</v>
      </c>
      <c r="G6259" t="s">
        <v>307</v>
      </c>
      <c r="H6259" t="s">
        <v>135</v>
      </c>
      <c r="I6259" t="s">
        <v>136</v>
      </c>
      <c r="J6259" t="s">
        <v>137</v>
      </c>
      <c r="K6259" t="s">
        <v>138</v>
      </c>
      <c r="L6259" t="s">
        <v>17243</v>
      </c>
      <c r="M6259" t="s">
        <v>17244</v>
      </c>
      <c r="N6259" s="26">
        <v>2.8508333330000002</v>
      </c>
      <c r="O6259">
        <v>0</v>
      </c>
      <c r="P6259">
        <v>2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 s="26">
        <v>0</v>
      </c>
      <c r="X6259" s="26">
        <v>2.460280540367906</v>
      </c>
      <c r="Y6259" s="26">
        <v>0</v>
      </c>
      <c r="Z6259" s="26">
        <v>0</v>
      </c>
      <c r="AA6259" s="26">
        <v>0</v>
      </c>
      <c r="AB6259" s="26">
        <v>0</v>
      </c>
      <c r="AC6259" s="26">
        <v>0</v>
      </c>
      <c r="AD6259" s="26">
        <v>0</v>
      </c>
      <c r="AE6259" s="26">
        <v>2.460280540367906</v>
      </c>
    </row>
    <row r="6260" spans="1:31" x14ac:dyDescent="0.3">
      <c r="A6260">
        <v>2776962</v>
      </c>
      <c r="B6260">
        <v>2</v>
      </c>
      <c r="C6260" t="s">
        <v>81</v>
      </c>
      <c r="D6260" t="s">
        <v>128</v>
      </c>
      <c r="E6260" t="s">
        <v>152</v>
      </c>
      <c r="F6260" t="s">
        <v>9968</v>
      </c>
      <c r="G6260" t="s">
        <v>148</v>
      </c>
      <c r="H6260" t="s">
        <v>149</v>
      </c>
      <c r="I6260" t="s">
        <v>136</v>
      </c>
      <c r="J6260" t="s">
        <v>137</v>
      </c>
      <c r="K6260" t="s">
        <v>138</v>
      </c>
      <c r="L6260" t="s">
        <v>17245</v>
      </c>
      <c r="M6260" t="s">
        <v>17246</v>
      </c>
      <c r="N6260" s="26">
        <v>0.57666666600000005</v>
      </c>
      <c r="O6260">
        <v>18</v>
      </c>
      <c r="P6260">
        <v>1496</v>
      </c>
      <c r="Q6260">
        <v>28</v>
      </c>
      <c r="R6260">
        <v>23</v>
      </c>
      <c r="S6260">
        <v>14</v>
      </c>
      <c r="T6260">
        <v>129</v>
      </c>
      <c r="U6260">
        <v>1</v>
      </c>
      <c r="V6260">
        <v>0</v>
      </c>
      <c r="W6260" s="26">
        <v>2.6044026879139857</v>
      </c>
      <c r="X6260" s="26">
        <v>74.966495696569851</v>
      </c>
      <c r="Y6260" s="26">
        <v>111.13262982846125</v>
      </c>
      <c r="Z6260" s="26">
        <v>0.86688831712047199</v>
      </c>
      <c r="AA6260" s="26">
        <v>33.375818476852345</v>
      </c>
      <c r="AB6260" s="26">
        <v>16.062701040181761</v>
      </c>
      <c r="AC6260" s="26">
        <v>54.079197889615536</v>
      </c>
      <c r="AD6260" s="26">
        <v>0</v>
      </c>
      <c r="AE6260" s="26">
        <v>293.08813393671522</v>
      </c>
    </row>
    <row r="6261" spans="1:31" x14ac:dyDescent="0.3">
      <c r="A6261">
        <v>2776821</v>
      </c>
      <c r="B6261">
        <v>1</v>
      </c>
      <c r="C6261" t="s">
        <v>80</v>
      </c>
      <c r="D6261" t="s">
        <v>103</v>
      </c>
      <c r="E6261" t="s">
        <v>152</v>
      </c>
      <c r="F6261" t="s">
        <v>17247</v>
      </c>
      <c r="G6261" t="s">
        <v>159</v>
      </c>
      <c r="H6261" t="s">
        <v>149</v>
      </c>
      <c r="I6261" t="s">
        <v>136</v>
      </c>
      <c r="J6261" t="s">
        <v>137</v>
      </c>
      <c r="K6261" t="s">
        <v>138</v>
      </c>
      <c r="L6261" t="s">
        <v>17248</v>
      </c>
      <c r="M6261" t="s">
        <v>17249</v>
      </c>
      <c r="N6261" s="26">
        <v>1.1627777770000001</v>
      </c>
      <c r="O6261">
        <v>1</v>
      </c>
      <c r="P6261">
        <v>0</v>
      </c>
      <c r="Q6261">
        <v>27</v>
      </c>
      <c r="R6261">
        <v>0</v>
      </c>
      <c r="S6261">
        <v>5</v>
      </c>
      <c r="T6261">
        <v>0</v>
      </c>
      <c r="U6261">
        <v>1</v>
      </c>
      <c r="V6261">
        <v>0</v>
      </c>
      <c r="W6261" s="26">
        <v>1.0553012331678542</v>
      </c>
      <c r="X6261" s="26">
        <v>0</v>
      </c>
      <c r="Y6261" s="26">
        <v>26.280675858291154</v>
      </c>
      <c r="Z6261" s="26">
        <v>0</v>
      </c>
      <c r="AA6261" s="26">
        <v>40.53661909298107</v>
      </c>
      <c r="AB6261" s="26">
        <v>0</v>
      </c>
      <c r="AC6261" s="26">
        <v>215.91152717007066</v>
      </c>
      <c r="AD6261" s="26">
        <v>0</v>
      </c>
      <c r="AE6261" s="26">
        <v>283.78412335451071</v>
      </c>
    </row>
    <row r="6262" spans="1:31" x14ac:dyDescent="0.3">
      <c r="A6262">
        <v>2776280</v>
      </c>
      <c r="B6262">
        <v>1</v>
      </c>
      <c r="C6262" t="s">
        <v>80</v>
      </c>
      <c r="D6262" t="s">
        <v>97</v>
      </c>
      <c r="E6262" t="s">
        <v>157</v>
      </c>
      <c r="F6262" t="s">
        <v>4313</v>
      </c>
      <c r="G6262" t="s">
        <v>159</v>
      </c>
      <c r="H6262" t="s">
        <v>149</v>
      </c>
      <c r="I6262" t="s">
        <v>136</v>
      </c>
      <c r="J6262" t="s">
        <v>137</v>
      </c>
      <c r="K6262" t="s">
        <v>138</v>
      </c>
      <c r="L6262" t="s">
        <v>17250</v>
      </c>
      <c r="M6262" t="s">
        <v>17251</v>
      </c>
      <c r="N6262" s="26">
        <v>0.54805555500000003</v>
      </c>
      <c r="O6262">
        <v>1</v>
      </c>
      <c r="P6262">
        <v>3526</v>
      </c>
      <c r="Q6262">
        <v>0</v>
      </c>
      <c r="R6262">
        <v>46</v>
      </c>
      <c r="S6262">
        <v>1</v>
      </c>
      <c r="T6262">
        <v>342</v>
      </c>
      <c r="U6262">
        <v>1</v>
      </c>
      <c r="V6262">
        <v>0</v>
      </c>
      <c r="W6262" s="26">
        <v>3.2136403653831236</v>
      </c>
      <c r="X6262" s="26">
        <v>415.51141352961508</v>
      </c>
      <c r="Y6262" s="26">
        <v>0</v>
      </c>
      <c r="Z6262" s="26">
        <v>4.9099453722839632</v>
      </c>
      <c r="AA6262" s="26">
        <v>0.93663816595749994</v>
      </c>
      <c r="AB6262" s="26">
        <v>205.9819815134324</v>
      </c>
      <c r="AC6262" s="26">
        <v>9.5791615989023402</v>
      </c>
      <c r="AD6262" s="26">
        <v>0</v>
      </c>
      <c r="AE6262" s="26">
        <v>640.13278054557441</v>
      </c>
    </row>
    <row r="6263" spans="1:31" x14ac:dyDescent="0.3">
      <c r="A6263">
        <v>2776695</v>
      </c>
      <c r="B6263">
        <v>1</v>
      </c>
      <c r="C6263" t="s">
        <v>80</v>
      </c>
      <c r="D6263" t="s">
        <v>97</v>
      </c>
      <c r="E6263" t="s">
        <v>157</v>
      </c>
      <c r="F6263" t="s">
        <v>17252</v>
      </c>
      <c r="G6263" t="s">
        <v>159</v>
      </c>
      <c r="H6263" t="s">
        <v>149</v>
      </c>
      <c r="I6263" t="s">
        <v>136</v>
      </c>
      <c r="J6263" t="s">
        <v>137</v>
      </c>
      <c r="K6263" t="s">
        <v>138</v>
      </c>
      <c r="L6263" t="s">
        <v>17253</v>
      </c>
      <c r="M6263" t="s">
        <v>17254</v>
      </c>
      <c r="N6263" s="26">
        <v>0.20111111100000001</v>
      </c>
      <c r="O6263">
        <v>10</v>
      </c>
      <c r="P6263">
        <v>4862</v>
      </c>
      <c r="Q6263">
        <v>0</v>
      </c>
      <c r="R6263">
        <v>106</v>
      </c>
      <c r="S6263">
        <v>9</v>
      </c>
      <c r="T6263">
        <v>443</v>
      </c>
      <c r="U6263">
        <v>0</v>
      </c>
      <c r="V6263">
        <v>2</v>
      </c>
      <c r="W6263" s="26">
        <v>25.456471465537735</v>
      </c>
      <c r="X6263" s="26">
        <v>224.67705312132023</v>
      </c>
      <c r="Y6263" s="26">
        <v>0</v>
      </c>
      <c r="Z6263" s="26">
        <v>1.9667384797420133</v>
      </c>
      <c r="AA6263" s="26">
        <v>44.182323914064824</v>
      </c>
      <c r="AB6263" s="26">
        <v>89.324296012481469</v>
      </c>
      <c r="AC6263" s="26">
        <v>0</v>
      </c>
      <c r="AD6263" s="26">
        <v>1.5685506076141922</v>
      </c>
      <c r="AE6263" s="26">
        <v>387.17543360076047</v>
      </c>
    </row>
    <row r="6264" spans="1:31" x14ac:dyDescent="0.3">
      <c r="A6264">
        <v>2776223</v>
      </c>
      <c r="B6264">
        <v>1</v>
      </c>
      <c r="C6264" t="s">
        <v>80</v>
      </c>
      <c r="D6264" t="s">
        <v>83</v>
      </c>
      <c r="E6264" t="s">
        <v>175</v>
      </c>
      <c r="F6264" t="s">
        <v>16677</v>
      </c>
      <c r="G6264" t="s">
        <v>326</v>
      </c>
      <c r="H6264" t="s">
        <v>149</v>
      </c>
      <c r="I6264" t="s">
        <v>136</v>
      </c>
      <c r="J6264" t="s">
        <v>137</v>
      </c>
      <c r="K6264" t="s">
        <v>187</v>
      </c>
      <c r="L6264" t="s">
        <v>17255</v>
      </c>
      <c r="M6264" t="s">
        <v>17256</v>
      </c>
      <c r="N6264" s="26">
        <v>0.87138888800000003</v>
      </c>
      <c r="O6264">
        <v>0</v>
      </c>
      <c r="P6264">
        <v>10795</v>
      </c>
      <c r="Q6264">
        <v>0</v>
      </c>
      <c r="R6264">
        <v>1</v>
      </c>
      <c r="S6264">
        <v>19</v>
      </c>
      <c r="T6264">
        <v>2918</v>
      </c>
      <c r="U6264">
        <v>11</v>
      </c>
      <c r="V6264">
        <v>18</v>
      </c>
      <c r="W6264" s="26">
        <v>0</v>
      </c>
      <c r="X6264" s="26">
        <v>2070.5227676588088</v>
      </c>
      <c r="Y6264" s="26">
        <v>0</v>
      </c>
      <c r="Z6264" s="26">
        <v>0.1459462258771197</v>
      </c>
      <c r="AA6264" s="26">
        <v>186.93637301322619</v>
      </c>
      <c r="AB6264" s="26">
        <v>1492.0478111844552</v>
      </c>
      <c r="AC6264" s="26">
        <v>995.08174846038435</v>
      </c>
      <c r="AD6264" s="26">
        <v>48.763551713525992</v>
      </c>
      <c r="AE6264" s="26">
        <v>4793.4981982562776</v>
      </c>
    </row>
    <row r="6265" spans="1:31" x14ac:dyDescent="0.3">
      <c r="A6265">
        <v>2776887</v>
      </c>
      <c r="B6265">
        <v>1</v>
      </c>
      <c r="C6265" t="s">
        <v>81</v>
      </c>
      <c r="D6265" t="s">
        <v>128</v>
      </c>
      <c r="E6265" t="s">
        <v>146</v>
      </c>
      <c r="F6265" t="s">
        <v>17257</v>
      </c>
      <c r="G6265" t="s">
        <v>154</v>
      </c>
      <c r="H6265" t="s">
        <v>149</v>
      </c>
      <c r="I6265" t="s">
        <v>136</v>
      </c>
      <c r="J6265" t="s">
        <v>137</v>
      </c>
      <c r="K6265" t="s">
        <v>138</v>
      </c>
      <c r="L6265" t="s">
        <v>17258</v>
      </c>
      <c r="M6265" t="s">
        <v>16837</v>
      </c>
      <c r="N6265" s="26">
        <v>6.3788888879999996</v>
      </c>
      <c r="O6265">
        <v>0</v>
      </c>
      <c r="P6265">
        <v>184</v>
      </c>
      <c r="Q6265">
        <v>0</v>
      </c>
      <c r="R6265">
        <v>0</v>
      </c>
      <c r="S6265">
        <v>0</v>
      </c>
      <c r="T6265">
        <v>10</v>
      </c>
      <c r="U6265">
        <v>0</v>
      </c>
      <c r="V6265">
        <v>0</v>
      </c>
      <c r="W6265" s="26">
        <v>0</v>
      </c>
      <c r="X6265" s="26">
        <v>9.1736828496466671</v>
      </c>
      <c r="Y6265" s="26">
        <v>0</v>
      </c>
      <c r="Z6265" s="26">
        <v>0</v>
      </c>
      <c r="AA6265" s="26">
        <v>0</v>
      </c>
      <c r="AB6265" s="26">
        <v>0</v>
      </c>
      <c r="AC6265" s="26">
        <v>0</v>
      </c>
      <c r="AD6265" s="26">
        <v>0</v>
      </c>
      <c r="AE6265" s="26">
        <v>9.1736828496466671</v>
      </c>
    </row>
    <row r="6266" spans="1:31" x14ac:dyDescent="0.3">
      <c r="A6266">
        <v>2776532</v>
      </c>
      <c r="B6266">
        <v>1</v>
      </c>
      <c r="C6266" t="s">
        <v>80</v>
      </c>
      <c r="D6266" t="s">
        <v>100</v>
      </c>
      <c r="E6266" t="s">
        <v>175</v>
      </c>
      <c r="F6266" t="s">
        <v>17259</v>
      </c>
      <c r="G6266" t="s">
        <v>628</v>
      </c>
      <c r="H6266" t="s">
        <v>149</v>
      </c>
      <c r="I6266" t="s">
        <v>136</v>
      </c>
      <c r="J6266" t="s">
        <v>137</v>
      </c>
      <c r="K6266" t="s">
        <v>187</v>
      </c>
      <c r="L6266" t="s">
        <v>17260</v>
      </c>
      <c r="M6266" t="s">
        <v>17261</v>
      </c>
      <c r="N6266" s="26">
        <v>6.8569444439999998</v>
      </c>
      <c r="O6266">
        <v>1</v>
      </c>
      <c r="P6266">
        <v>1470</v>
      </c>
      <c r="Q6266">
        <v>193</v>
      </c>
      <c r="R6266">
        <v>215</v>
      </c>
      <c r="S6266">
        <v>21</v>
      </c>
      <c r="T6266">
        <v>210</v>
      </c>
      <c r="U6266">
        <v>2</v>
      </c>
      <c r="V6266">
        <v>0</v>
      </c>
      <c r="W6266" s="26">
        <v>6.767422476457484</v>
      </c>
      <c r="X6266" s="26">
        <v>3051.4200349076259</v>
      </c>
      <c r="Y6266" s="26">
        <v>389.370082323399</v>
      </c>
      <c r="Z6266" s="26">
        <v>94.473183627459619</v>
      </c>
      <c r="AA6266" s="26">
        <v>1074.6392376205908</v>
      </c>
      <c r="AB6266" s="26">
        <v>1061.4596053235284</v>
      </c>
      <c r="AC6266" s="26">
        <v>1183.9190403948712</v>
      </c>
      <c r="AD6266" s="26">
        <v>0</v>
      </c>
      <c r="AE6266" s="26">
        <v>6862.0486066739322</v>
      </c>
    </row>
    <row r="6267" spans="1:31" x14ac:dyDescent="0.3">
      <c r="A6267">
        <v>2776409</v>
      </c>
      <c r="B6267">
        <v>1</v>
      </c>
      <c r="C6267" t="s">
        <v>80</v>
      </c>
      <c r="D6267" t="s">
        <v>98</v>
      </c>
      <c r="E6267" t="s">
        <v>152</v>
      </c>
      <c r="F6267" t="s">
        <v>17262</v>
      </c>
      <c r="G6267" t="s">
        <v>628</v>
      </c>
      <c r="H6267" t="s">
        <v>149</v>
      </c>
      <c r="I6267" t="s">
        <v>136</v>
      </c>
      <c r="J6267" t="s">
        <v>137</v>
      </c>
      <c r="K6267" t="s">
        <v>187</v>
      </c>
      <c r="L6267" t="s">
        <v>17263</v>
      </c>
      <c r="M6267" t="s">
        <v>17264</v>
      </c>
      <c r="N6267" s="26">
        <v>1.584166666</v>
      </c>
      <c r="O6267">
        <v>0</v>
      </c>
      <c r="P6267">
        <v>832</v>
      </c>
      <c r="Q6267">
        <v>1</v>
      </c>
      <c r="R6267">
        <v>371</v>
      </c>
      <c r="S6267">
        <v>2</v>
      </c>
      <c r="T6267">
        <v>206</v>
      </c>
      <c r="U6267">
        <v>0</v>
      </c>
      <c r="V6267">
        <v>0</v>
      </c>
      <c r="W6267" s="26">
        <v>0</v>
      </c>
      <c r="X6267" s="26">
        <v>358.63313683713307</v>
      </c>
      <c r="Y6267" s="26">
        <v>2.0800038108718555</v>
      </c>
      <c r="Z6267" s="26">
        <v>162.36793651877517</v>
      </c>
      <c r="AA6267" s="26">
        <v>14.890687574470673</v>
      </c>
      <c r="AB6267" s="26">
        <v>216.42893081031286</v>
      </c>
      <c r="AC6267" s="26">
        <v>0</v>
      </c>
      <c r="AD6267" s="26">
        <v>0</v>
      </c>
      <c r="AE6267" s="26">
        <v>754.40069555156367</v>
      </c>
    </row>
    <row r="6268" spans="1:31" x14ac:dyDescent="0.3">
      <c r="A6268">
        <v>2776864</v>
      </c>
      <c r="B6268">
        <v>1</v>
      </c>
      <c r="C6268" t="s">
        <v>80</v>
      </c>
      <c r="D6268" t="s">
        <v>95</v>
      </c>
      <c r="E6268" t="s">
        <v>141</v>
      </c>
      <c r="F6268" t="s">
        <v>3488</v>
      </c>
      <c r="G6268" t="s">
        <v>344</v>
      </c>
      <c r="H6268" t="s">
        <v>135</v>
      </c>
      <c r="I6268" t="s">
        <v>136</v>
      </c>
      <c r="J6268" t="s">
        <v>137</v>
      </c>
      <c r="K6268" t="s">
        <v>138</v>
      </c>
      <c r="L6268" t="s">
        <v>17265</v>
      </c>
      <c r="M6268" t="s">
        <v>17266</v>
      </c>
      <c r="N6268" s="26">
        <v>3.284166666</v>
      </c>
      <c r="O6268">
        <v>0</v>
      </c>
      <c r="P6268">
        <v>120</v>
      </c>
      <c r="Q6268">
        <v>0</v>
      </c>
      <c r="R6268">
        <v>3</v>
      </c>
      <c r="S6268">
        <v>0</v>
      </c>
      <c r="T6268">
        <v>7</v>
      </c>
      <c r="U6268">
        <v>0</v>
      </c>
      <c r="V6268">
        <v>0</v>
      </c>
      <c r="W6268" s="26">
        <v>0</v>
      </c>
      <c r="X6268" s="26">
        <v>19.078265278306393</v>
      </c>
      <c r="Y6268" s="26">
        <v>0</v>
      </c>
      <c r="Z6268" s="26">
        <v>0</v>
      </c>
      <c r="AA6268" s="26">
        <v>0</v>
      </c>
      <c r="AB6268" s="26">
        <v>1.7431931355394166</v>
      </c>
      <c r="AC6268" s="26">
        <v>0</v>
      </c>
      <c r="AD6268" s="26">
        <v>0</v>
      </c>
      <c r="AE6268" s="26">
        <v>20.821458413845811</v>
      </c>
    </row>
    <row r="6269" spans="1:31" x14ac:dyDescent="0.3">
      <c r="A6269">
        <v>2776764</v>
      </c>
      <c r="B6269">
        <v>1</v>
      </c>
      <c r="C6269" t="s">
        <v>81</v>
      </c>
      <c r="D6269" t="s">
        <v>121</v>
      </c>
      <c r="E6269" t="s">
        <v>146</v>
      </c>
      <c r="F6269" t="s">
        <v>17267</v>
      </c>
      <c r="G6269" t="s">
        <v>148</v>
      </c>
      <c r="H6269" t="s">
        <v>149</v>
      </c>
      <c r="I6269" t="s">
        <v>136</v>
      </c>
      <c r="J6269" t="s">
        <v>137</v>
      </c>
      <c r="K6269" t="s">
        <v>138</v>
      </c>
      <c r="L6269" t="s">
        <v>17268</v>
      </c>
      <c r="M6269" t="s">
        <v>17269</v>
      </c>
      <c r="N6269" s="26">
        <v>1.2211111109999999</v>
      </c>
      <c r="O6269">
        <v>0</v>
      </c>
      <c r="P6269">
        <v>24</v>
      </c>
      <c r="Q6269">
        <v>0</v>
      </c>
      <c r="R6269">
        <v>0</v>
      </c>
      <c r="S6269">
        <v>0</v>
      </c>
      <c r="T6269">
        <v>2</v>
      </c>
      <c r="U6269">
        <v>0</v>
      </c>
      <c r="V6269">
        <v>0</v>
      </c>
      <c r="W6269" s="26">
        <v>0</v>
      </c>
      <c r="X6269" s="26">
        <v>0.28649120070666667</v>
      </c>
      <c r="Y6269" s="26">
        <v>0</v>
      </c>
      <c r="Z6269" s="26">
        <v>0</v>
      </c>
      <c r="AA6269" s="26">
        <v>0</v>
      </c>
      <c r="AB6269" s="26">
        <v>2.1478270380682001</v>
      </c>
      <c r="AC6269" s="26">
        <v>0</v>
      </c>
      <c r="AD6269" s="26">
        <v>0</v>
      </c>
      <c r="AE6269" s="26">
        <v>2.4343182387748667</v>
      </c>
    </row>
    <row r="6270" spans="1:31" x14ac:dyDescent="0.3">
      <c r="A6270">
        <v>2776389</v>
      </c>
      <c r="B6270">
        <v>1</v>
      </c>
      <c r="C6270" t="s">
        <v>80</v>
      </c>
      <c r="D6270" t="s">
        <v>97</v>
      </c>
      <c r="E6270" t="s">
        <v>157</v>
      </c>
      <c r="F6270" t="s">
        <v>4313</v>
      </c>
      <c r="G6270" t="s">
        <v>159</v>
      </c>
      <c r="H6270" t="s">
        <v>149</v>
      </c>
      <c r="I6270" t="s">
        <v>136</v>
      </c>
      <c r="J6270" t="s">
        <v>137</v>
      </c>
      <c r="K6270" t="s">
        <v>138</v>
      </c>
      <c r="L6270" t="s">
        <v>17270</v>
      </c>
      <c r="M6270" t="s">
        <v>17271</v>
      </c>
      <c r="N6270" s="26">
        <v>0.79722222200000004</v>
      </c>
      <c r="O6270">
        <v>1</v>
      </c>
      <c r="P6270">
        <v>3526</v>
      </c>
      <c r="Q6270">
        <v>0</v>
      </c>
      <c r="R6270">
        <v>46</v>
      </c>
      <c r="S6270">
        <v>1</v>
      </c>
      <c r="T6270">
        <v>342</v>
      </c>
      <c r="U6270">
        <v>1</v>
      </c>
      <c r="V6270">
        <v>0</v>
      </c>
      <c r="W6270" s="26">
        <v>4.5086894744349308</v>
      </c>
      <c r="X6270" s="26">
        <v>592.64961177124565</v>
      </c>
      <c r="Y6270" s="26">
        <v>0</v>
      </c>
      <c r="Z6270" s="26">
        <v>6.6855790739709642</v>
      </c>
      <c r="AA6270" s="26">
        <v>1.3518354482694444</v>
      </c>
      <c r="AB6270" s="26">
        <v>300.04891136434992</v>
      </c>
      <c r="AC6270" s="26">
        <v>14.425916015542294</v>
      </c>
      <c r="AD6270" s="26">
        <v>0</v>
      </c>
      <c r="AE6270" s="26">
        <v>919.67054314781319</v>
      </c>
    </row>
    <row r="6271" spans="1:31" x14ac:dyDescent="0.3">
      <c r="A6271">
        <v>2776907</v>
      </c>
      <c r="B6271">
        <v>1</v>
      </c>
      <c r="C6271" t="s">
        <v>80</v>
      </c>
      <c r="D6271" t="s">
        <v>106</v>
      </c>
      <c r="E6271" t="s">
        <v>170</v>
      </c>
      <c r="F6271" t="s">
        <v>17272</v>
      </c>
      <c r="G6271" t="s">
        <v>204</v>
      </c>
      <c r="H6271" t="s">
        <v>135</v>
      </c>
      <c r="I6271" t="s">
        <v>136</v>
      </c>
      <c r="J6271" t="s">
        <v>137</v>
      </c>
      <c r="K6271" t="s">
        <v>138</v>
      </c>
      <c r="L6271" t="s">
        <v>17273</v>
      </c>
      <c r="M6271" t="s">
        <v>17274</v>
      </c>
      <c r="N6271" s="26">
        <v>2.4402777769999999</v>
      </c>
      <c r="O6271">
        <v>0</v>
      </c>
      <c r="P6271">
        <v>5</v>
      </c>
      <c r="Q6271">
        <v>0</v>
      </c>
      <c r="R6271">
        <v>0</v>
      </c>
      <c r="S6271">
        <v>0</v>
      </c>
      <c r="T6271">
        <v>4</v>
      </c>
      <c r="U6271">
        <v>0</v>
      </c>
      <c r="V6271">
        <v>0</v>
      </c>
      <c r="W6271" s="26">
        <v>0</v>
      </c>
      <c r="X6271" s="26">
        <v>2.1750864180911353</v>
      </c>
      <c r="Y6271" s="26">
        <v>0</v>
      </c>
      <c r="Z6271" s="26">
        <v>0</v>
      </c>
      <c r="AA6271" s="26">
        <v>0</v>
      </c>
      <c r="AB6271" s="26">
        <v>0.88603699637185562</v>
      </c>
      <c r="AC6271" s="26">
        <v>0</v>
      </c>
      <c r="AD6271" s="26">
        <v>0</v>
      </c>
      <c r="AE6271" s="26">
        <v>3.0611234144629909</v>
      </c>
    </row>
    <row r="6272" spans="1:31" x14ac:dyDescent="0.3">
      <c r="A6272">
        <v>2776844</v>
      </c>
      <c r="B6272">
        <v>1</v>
      </c>
      <c r="C6272" t="s">
        <v>80</v>
      </c>
      <c r="D6272" t="s">
        <v>107</v>
      </c>
      <c r="E6272" t="s">
        <v>157</v>
      </c>
      <c r="F6272" t="s">
        <v>216</v>
      </c>
      <c r="G6272" t="s">
        <v>159</v>
      </c>
      <c r="H6272" t="s">
        <v>149</v>
      </c>
      <c r="I6272" t="s">
        <v>136</v>
      </c>
      <c r="J6272" t="s">
        <v>137</v>
      </c>
      <c r="K6272" t="s">
        <v>138</v>
      </c>
      <c r="L6272" t="s">
        <v>17275</v>
      </c>
      <c r="M6272" t="s">
        <v>17276</v>
      </c>
      <c r="N6272" s="26">
        <v>1.0780555549999999</v>
      </c>
      <c r="O6272">
        <v>2</v>
      </c>
      <c r="P6272">
        <v>1</v>
      </c>
      <c r="Q6272">
        <v>19</v>
      </c>
      <c r="R6272">
        <v>59</v>
      </c>
      <c r="S6272">
        <v>6</v>
      </c>
      <c r="T6272">
        <v>8</v>
      </c>
      <c r="U6272">
        <v>1</v>
      </c>
      <c r="V6272">
        <v>0</v>
      </c>
      <c r="W6272" s="26">
        <v>0.642409867659684</v>
      </c>
      <c r="X6272" s="26">
        <v>0</v>
      </c>
      <c r="Y6272" s="26">
        <v>86.087604817166948</v>
      </c>
      <c r="Z6272" s="26">
        <v>13.14331464669414</v>
      </c>
      <c r="AA6272" s="26">
        <v>95.082443230639285</v>
      </c>
      <c r="AB6272" s="26">
        <v>2.8697764650200002</v>
      </c>
      <c r="AC6272" s="26">
        <v>106.72488665181234</v>
      </c>
      <c r="AD6272" s="26">
        <v>0</v>
      </c>
      <c r="AE6272" s="26">
        <v>304.55043567899241</v>
      </c>
    </row>
    <row r="6273" spans="1:31" x14ac:dyDescent="0.3">
      <c r="A6273">
        <v>2776303</v>
      </c>
      <c r="B6273">
        <v>1</v>
      </c>
      <c r="C6273" t="s">
        <v>81</v>
      </c>
      <c r="D6273" t="s">
        <v>127</v>
      </c>
      <c r="E6273" t="s">
        <v>146</v>
      </c>
      <c r="F6273" t="s">
        <v>2379</v>
      </c>
      <c r="G6273" t="s">
        <v>159</v>
      </c>
      <c r="H6273" t="s">
        <v>149</v>
      </c>
      <c r="I6273" t="s">
        <v>136</v>
      </c>
      <c r="J6273" t="s">
        <v>137</v>
      </c>
      <c r="K6273" t="s">
        <v>138</v>
      </c>
      <c r="L6273" t="s">
        <v>17277</v>
      </c>
      <c r="M6273" t="s">
        <v>17278</v>
      </c>
      <c r="N6273" s="26">
        <v>1.05</v>
      </c>
      <c r="O6273">
        <v>1</v>
      </c>
      <c r="P6273">
        <v>501</v>
      </c>
      <c r="Q6273">
        <v>107</v>
      </c>
      <c r="R6273">
        <v>142</v>
      </c>
      <c r="S6273">
        <v>8</v>
      </c>
      <c r="T6273">
        <v>72</v>
      </c>
      <c r="U6273">
        <v>0</v>
      </c>
      <c r="V6273">
        <v>0</v>
      </c>
      <c r="W6273" s="26">
        <v>1.087531059045449</v>
      </c>
      <c r="X6273" s="26">
        <v>105.15721247219065</v>
      </c>
      <c r="Y6273" s="26">
        <v>130.35846802503607</v>
      </c>
      <c r="Z6273" s="26">
        <v>10.45156216607101</v>
      </c>
      <c r="AA6273" s="26">
        <v>55.237567315706123</v>
      </c>
      <c r="AB6273" s="26">
        <v>30.771860138023516</v>
      </c>
      <c r="AC6273" s="26">
        <v>0</v>
      </c>
      <c r="AD6273" s="26">
        <v>0</v>
      </c>
      <c r="AE6273" s="26">
        <v>333.0642011760728</v>
      </c>
    </row>
    <row r="6274" spans="1:31" x14ac:dyDescent="0.3">
      <c r="A6274">
        <v>2776993</v>
      </c>
      <c r="B6274">
        <v>1</v>
      </c>
      <c r="C6274" t="s">
        <v>80</v>
      </c>
      <c r="D6274" t="s">
        <v>105</v>
      </c>
      <c r="E6274" t="s">
        <v>166</v>
      </c>
      <c r="F6274" t="s">
        <v>17279</v>
      </c>
      <c r="G6274" t="s">
        <v>143</v>
      </c>
      <c r="H6274" t="s">
        <v>135</v>
      </c>
      <c r="I6274" t="s">
        <v>136</v>
      </c>
      <c r="J6274" t="s">
        <v>137</v>
      </c>
      <c r="K6274" t="s">
        <v>138</v>
      </c>
      <c r="L6274" t="s">
        <v>17280</v>
      </c>
      <c r="M6274" t="s">
        <v>17281</v>
      </c>
      <c r="N6274" s="26">
        <v>0.64027777699999999</v>
      </c>
      <c r="O6274">
        <v>0</v>
      </c>
      <c r="P6274">
        <v>8</v>
      </c>
      <c r="Q6274">
        <v>0</v>
      </c>
      <c r="R6274">
        <v>0</v>
      </c>
      <c r="S6274">
        <v>0</v>
      </c>
      <c r="T6274">
        <v>1</v>
      </c>
      <c r="U6274">
        <v>0</v>
      </c>
      <c r="V6274">
        <v>0</v>
      </c>
      <c r="W6274" s="26">
        <v>0</v>
      </c>
      <c r="X6274" s="26">
        <v>2.1623403466927069</v>
      </c>
      <c r="Y6274" s="26">
        <v>0</v>
      </c>
      <c r="Z6274" s="26">
        <v>0</v>
      </c>
      <c r="AA6274" s="26">
        <v>0</v>
      </c>
      <c r="AB6274" s="26">
        <v>0.20485663665401749</v>
      </c>
      <c r="AC6274" s="26">
        <v>0</v>
      </c>
      <c r="AD6274" s="26">
        <v>0</v>
      </c>
      <c r="AE6274" s="26">
        <v>2.3671969833467243</v>
      </c>
    </row>
    <row r="6275" spans="1:31" x14ac:dyDescent="0.3">
      <c r="A6275">
        <v>2776446</v>
      </c>
      <c r="B6275">
        <v>1</v>
      </c>
      <c r="C6275" t="s">
        <v>81</v>
      </c>
      <c r="D6275" t="s">
        <v>124</v>
      </c>
      <c r="E6275" t="s">
        <v>141</v>
      </c>
      <c r="F6275" t="s">
        <v>17282</v>
      </c>
      <c r="G6275" t="s">
        <v>344</v>
      </c>
      <c r="H6275" t="s">
        <v>135</v>
      </c>
      <c r="I6275" t="s">
        <v>136</v>
      </c>
      <c r="J6275" t="s">
        <v>137</v>
      </c>
      <c r="K6275" t="s">
        <v>138</v>
      </c>
      <c r="L6275" t="s">
        <v>17283</v>
      </c>
      <c r="M6275" t="s">
        <v>17284</v>
      </c>
      <c r="N6275" s="26">
        <v>1.0263888880000001</v>
      </c>
      <c r="O6275">
        <v>0</v>
      </c>
      <c r="P6275">
        <v>71</v>
      </c>
      <c r="Q6275">
        <v>0</v>
      </c>
      <c r="R6275">
        <v>3</v>
      </c>
      <c r="S6275">
        <v>0</v>
      </c>
      <c r="T6275">
        <v>4</v>
      </c>
      <c r="U6275">
        <v>0</v>
      </c>
      <c r="V6275">
        <v>0</v>
      </c>
      <c r="W6275" s="26">
        <v>0</v>
      </c>
      <c r="X6275" s="26">
        <v>7.8769952647190618</v>
      </c>
      <c r="Y6275" s="26">
        <v>0</v>
      </c>
      <c r="Z6275" s="26">
        <v>0</v>
      </c>
      <c r="AA6275" s="26">
        <v>0</v>
      </c>
      <c r="AB6275" s="26">
        <v>4.2081440215625561</v>
      </c>
      <c r="AC6275" s="26">
        <v>0</v>
      </c>
      <c r="AD6275" s="26">
        <v>0</v>
      </c>
      <c r="AE6275" s="26">
        <v>12.085139286281617</v>
      </c>
    </row>
    <row r="6276" spans="1:31" x14ac:dyDescent="0.3">
      <c r="A6276">
        <v>2776592</v>
      </c>
      <c r="B6276">
        <v>1</v>
      </c>
      <c r="C6276" t="s">
        <v>80</v>
      </c>
      <c r="D6276" t="s">
        <v>96</v>
      </c>
      <c r="E6276" t="s">
        <v>132</v>
      </c>
      <c r="F6276" t="s">
        <v>17285</v>
      </c>
      <c r="G6276" t="s">
        <v>134</v>
      </c>
      <c r="H6276" t="s">
        <v>135</v>
      </c>
      <c r="I6276" t="s">
        <v>136</v>
      </c>
      <c r="J6276" t="s">
        <v>137</v>
      </c>
      <c r="K6276" t="s">
        <v>138</v>
      </c>
      <c r="L6276" t="s">
        <v>17286</v>
      </c>
      <c r="M6276" t="s">
        <v>17287</v>
      </c>
      <c r="N6276" s="26">
        <v>6.0930555550000003</v>
      </c>
      <c r="O6276">
        <v>0</v>
      </c>
      <c r="P6276">
        <v>1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 s="26">
        <v>0</v>
      </c>
      <c r="X6276" s="26">
        <v>1.4964977472779679</v>
      </c>
      <c r="Y6276" s="26">
        <v>0</v>
      </c>
      <c r="Z6276" s="26">
        <v>0</v>
      </c>
      <c r="AA6276" s="26">
        <v>0</v>
      </c>
      <c r="AB6276" s="26">
        <v>0</v>
      </c>
      <c r="AC6276" s="26">
        <v>0</v>
      </c>
      <c r="AD6276" s="26">
        <v>0</v>
      </c>
      <c r="AE6276" s="26">
        <v>1.4964977472779679</v>
      </c>
    </row>
    <row r="6277" spans="1:31" x14ac:dyDescent="0.3">
      <c r="A6277">
        <v>2776615</v>
      </c>
      <c r="B6277">
        <v>1</v>
      </c>
      <c r="C6277" t="s">
        <v>80</v>
      </c>
      <c r="D6277" t="s">
        <v>105</v>
      </c>
      <c r="E6277" t="s">
        <v>157</v>
      </c>
      <c r="F6277" t="s">
        <v>17288</v>
      </c>
      <c r="G6277" t="s">
        <v>159</v>
      </c>
      <c r="H6277" t="s">
        <v>149</v>
      </c>
      <c r="I6277" t="s">
        <v>566</v>
      </c>
      <c r="J6277" t="s">
        <v>137</v>
      </c>
      <c r="K6277" t="s">
        <v>138</v>
      </c>
      <c r="L6277" t="s">
        <v>17289</v>
      </c>
      <c r="M6277" t="s">
        <v>17290</v>
      </c>
      <c r="N6277" s="26">
        <v>1.5833333000000002E-2</v>
      </c>
      <c r="O6277">
        <v>99</v>
      </c>
      <c r="P6277">
        <v>28831</v>
      </c>
      <c r="Q6277">
        <v>72</v>
      </c>
      <c r="R6277">
        <v>1186</v>
      </c>
      <c r="S6277">
        <v>193</v>
      </c>
      <c r="T6277">
        <v>2742</v>
      </c>
      <c r="U6277">
        <v>25</v>
      </c>
      <c r="V6277">
        <v>11</v>
      </c>
      <c r="W6277" s="26">
        <v>0.55439712647244166</v>
      </c>
      <c r="X6277" s="26">
        <v>101.57314723550525</v>
      </c>
      <c r="Y6277" s="26">
        <v>2.3405974784223531</v>
      </c>
      <c r="Z6277" s="26">
        <v>2.2188379154788826</v>
      </c>
      <c r="AA6277" s="26">
        <v>57.815692074647913</v>
      </c>
      <c r="AB6277" s="26">
        <v>47.070161683887576</v>
      </c>
      <c r="AC6277" s="26">
        <v>87.826920716679751</v>
      </c>
      <c r="AD6277" s="26">
        <v>8.880153358770567</v>
      </c>
      <c r="AE6277" s="26">
        <v>308.27990758986471</v>
      </c>
    </row>
    <row r="6278" spans="1:31" x14ac:dyDescent="0.3">
      <c r="A6278">
        <v>2776638</v>
      </c>
      <c r="B6278">
        <v>1</v>
      </c>
      <c r="C6278" t="s">
        <v>80</v>
      </c>
      <c r="D6278" t="s">
        <v>103</v>
      </c>
      <c r="E6278" t="s">
        <v>152</v>
      </c>
      <c r="F6278" t="s">
        <v>2896</v>
      </c>
      <c r="G6278" t="s">
        <v>159</v>
      </c>
      <c r="H6278" t="s">
        <v>149</v>
      </c>
      <c r="I6278" t="s">
        <v>136</v>
      </c>
      <c r="J6278" t="s">
        <v>137</v>
      </c>
      <c r="K6278" t="s">
        <v>138</v>
      </c>
      <c r="L6278" t="s">
        <v>17291</v>
      </c>
      <c r="M6278" t="s">
        <v>17292</v>
      </c>
      <c r="N6278" s="26">
        <v>1.7791666660000001</v>
      </c>
      <c r="O6278">
        <v>2</v>
      </c>
      <c r="P6278">
        <v>0</v>
      </c>
      <c r="Q6278">
        <v>3</v>
      </c>
      <c r="R6278">
        <v>0</v>
      </c>
      <c r="S6278">
        <v>7</v>
      </c>
      <c r="T6278">
        <v>0</v>
      </c>
      <c r="U6278">
        <v>3</v>
      </c>
      <c r="V6278">
        <v>0</v>
      </c>
      <c r="W6278" s="26">
        <v>12.717319691856911</v>
      </c>
      <c r="X6278" s="26">
        <v>0</v>
      </c>
      <c r="Y6278" s="26">
        <v>4.1563992833427372</v>
      </c>
      <c r="Z6278" s="26">
        <v>0</v>
      </c>
      <c r="AA6278" s="26">
        <v>170.99014696228042</v>
      </c>
      <c r="AB6278" s="26">
        <v>0</v>
      </c>
      <c r="AC6278" s="26">
        <v>438.1749586142804</v>
      </c>
      <c r="AD6278" s="26">
        <v>0</v>
      </c>
      <c r="AE6278" s="26">
        <v>626.0388245517604</v>
      </c>
    </row>
    <row r="6279" spans="1:31" x14ac:dyDescent="0.3">
      <c r="A6279">
        <v>2776661</v>
      </c>
      <c r="B6279">
        <v>1</v>
      </c>
      <c r="C6279" t="s">
        <v>80</v>
      </c>
      <c r="D6279" t="s">
        <v>107</v>
      </c>
      <c r="E6279" t="s">
        <v>141</v>
      </c>
      <c r="F6279" t="s">
        <v>17293</v>
      </c>
      <c r="G6279" t="s">
        <v>143</v>
      </c>
      <c r="H6279" t="s">
        <v>135</v>
      </c>
      <c r="I6279" t="s">
        <v>136</v>
      </c>
      <c r="J6279" t="s">
        <v>137</v>
      </c>
      <c r="K6279" t="s">
        <v>138</v>
      </c>
      <c r="L6279" t="s">
        <v>17294</v>
      </c>
      <c r="M6279" t="s">
        <v>17295</v>
      </c>
      <c r="N6279" s="26">
        <v>1.851111111</v>
      </c>
      <c r="O6279">
        <v>0</v>
      </c>
      <c r="P6279">
        <v>226</v>
      </c>
      <c r="Q6279">
        <v>0</v>
      </c>
      <c r="R6279">
        <v>0</v>
      </c>
      <c r="S6279">
        <v>0</v>
      </c>
      <c r="T6279">
        <v>8</v>
      </c>
      <c r="U6279">
        <v>0</v>
      </c>
      <c r="V6279">
        <v>0</v>
      </c>
      <c r="W6279" s="26">
        <v>0</v>
      </c>
      <c r="X6279" s="26">
        <v>12.985034655577973</v>
      </c>
      <c r="Y6279" s="26">
        <v>0</v>
      </c>
      <c r="Z6279" s="26">
        <v>0</v>
      </c>
      <c r="AA6279" s="26">
        <v>0</v>
      </c>
      <c r="AB6279" s="26">
        <v>12.099703027514908</v>
      </c>
      <c r="AC6279" s="26">
        <v>0</v>
      </c>
      <c r="AD6279" s="26">
        <v>0</v>
      </c>
      <c r="AE6279" s="26">
        <v>25.084737683092882</v>
      </c>
    </row>
    <row r="6280" spans="1:31" x14ac:dyDescent="0.3">
      <c r="A6280">
        <v>2776678</v>
      </c>
      <c r="B6280">
        <v>1</v>
      </c>
      <c r="C6280" t="s">
        <v>81</v>
      </c>
      <c r="D6280" t="s">
        <v>118</v>
      </c>
      <c r="E6280" t="s">
        <v>170</v>
      </c>
      <c r="F6280" t="s">
        <v>17296</v>
      </c>
      <c r="G6280" t="s">
        <v>143</v>
      </c>
      <c r="H6280" t="s">
        <v>135</v>
      </c>
      <c r="I6280" t="s">
        <v>136</v>
      </c>
      <c r="J6280" t="s">
        <v>137</v>
      </c>
      <c r="K6280" t="s">
        <v>138</v>
      </c>
      <c r="L6280" t="s">
        <v>17297</v>
      </c>
      <c r="M6280" t="s">
        <v>17298</v>
      </c>
      <c r="N6280" s="26">
        <v>0.44444444399999999</v>
      </c>
      <c r="O6280">
        <v>0</v>
      </c>
      <c r="P6280">
        <v>10</v>
      </c>
      <c r="Q6280">
        <v>0</v>
      </c>
      <c r="R6280">
        <v>0</v>
      </c>
      <c r="S6280">
        <v>0</v>
      </c>
      <c r="T6280">
        <v>2</v>
      </c>
      <c r="U6280">
        <v>0</v>
      </c>
      <c r="V6280">
        <v>0</v>
      </c>
      <c r="W6280" s="26">
        <v>0</v>
      </c>
      <c r="X6280" s="26">
        <v>9.466802933333332E-2</v>
      </c>
      <c r="Y6280" s="26">
        <v>0</v>
      </c>
      <c r="Z6280" s="26">
        <v>0</v>
      </c>
      <c r="AA6280" s="26">
        <v>0</v>
      </c>
      <c r="AB6280" s="26">
        <v>0</v>
      </c>
      <c r="AC6280" s="26">
        <v>0</v>
      </c>
      <c r="AD6280" s="26">
        <v>0</v>
      </c>
      <c r="AE6280" s="26">
        <v>9.466802933333332E-2</v>
      </c>
    </row>
    <row r="6281" spans="1:31" x14ac:dyDescent="0.3">
      <c r="A6281">
        <v>2776429</v>
      </c>
      <c r="B6281">
        <v>1</v>
      </c>
      <c r="C6281" t="s">
        <v>80</v>
      </c>
      <c r="D6281" t="s">
        <v>107</v>
      </c>
      <c r="E6281" t="s">
        <v>132</v>
      </c>
      <c r="F6281" t="s">
        <v>6734</v>
      </c>
      <c r="G6281" t="s">
        <v>134</v>
      </c>
      <c r="H6281" t="s">
        <v>135</v>
      </c>
      <c r="I6281" t="s">
        <v>136</v>
      </c>
      <c r="J6281" t="s">
        <v>137</v>
      </c>
      <c r="K6281" t="s">
        <v>138</v>
      </c>
      <c r="L6281" t="s">
        <v>17299</v>
      </c>
      <c r="M6281" t="s">
        <v>17300</v>
      </c>
      <c r="N6281" s="26">
        <v>3.2688888880000002</v>
      </c>
      <c r="O6281">
        <v>0</v>
      </c>
      <c r="P6281">
        <v>2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 s="26">
        <v>0</v>
      </c>
      <c r="X6281" s="26">
        <v>0.97692539487975605</v>
      </c>
      <c r="Y6281" s="26">
        <v>0</v>
      </c>
      <c r="Z6281" s="26">
        <v>0</v>
      </c>
      <c r="AA6281" s="26">
        <v>0</v>
      </c>
      <c r="AB6281" s="26">
        <v>0</v>
      </c>
      <c r="AC6281" s="26">
        <v>0</v>
      </c>
      <c r="AD6281" s="26">
        <v>0</v>
      </c>
      <c r="AE6281" s="26">
        <v>0.97692539487975605</v>
      </c>
    </row>
    <row r="6282" spans="1:31" x14ac:dyDescent="0.3">
      <c r="A6282">
        <v>2776383</v>
      </c>
      <c r="B6282">
        <v>1</v>
      </c>
      <c r="C6282" t="s">
        <v>81</v>
      </c>
      <c r="D6282" t="s">
        <v>113</v>
      </c>
      <c r="E6282" t="s">
        <v>157</v>
      </c>
      <c r="F6282" t="s">
        <v>13459</v>
      </c>
      <c r="G6282" t="s">
        <v>628</v>
      </c>
      <c r="H6282" t="s">
        <v>149</v>
      </c>
      <c r="I6282" t="s">
        <v>136</v>
      </c>
      <c r="J6282" t="s">
        <v>137</v>
      </c>
      <c r="K6282" t="s">
        <v>187</v>
      </c>
      <c r="L6282" t="s">
        <v>17301</v>
      </c>
      <c r="M6282" t="s">
        <v>17302</v>
      </c>
      <c r="N6282" s="26">
        <v>2.9069444440000001</v>
      </c>
      <c r="O6282">
        <v>0</v>
      </c>
      <c r="P6282">
        <v>948</v>
      </c>
      <c r="Q6282">
        <v>0</v>
      </c>
      <c r="R6282">
        <v>4</v>
      </c>
      <c r="S6282">
        <v>1</v>
      </c>
      <c r="T6282">
        <v>93</v>
      </c>
      <c r="U6282">
        <v>1</v>
      </c>
      <c r="V6282">
        <v>0</v>
      </c>
      <c r="W6282" s="26">
        <v>0</v>
      </c>
      <c r="X6282" s="26">
        <v>630.97003373967004</v>
      </c>
      <c r="Y6282" s="26">
        <v>0</v>
      </c>
      <c r="Z6282" s="26">
        <v>7.8582607922217218E-2</v>
      </c>
      <c r="AA6282" s="26">
        <v>0</v>
      </c>
      <c r="AB6282" s="26">
        <v>323.87846797815041</v>
      </c>
      <c r="AC6282" s="26">
        <v>1786.6139561815448</v>
      </c>
      <c r="AD6282" s="26">
        <v>0</v>
      </c>
      <c r="AE6282" s="26">
        <v>2741.5410405072876</v>
      </c>
    </row>
    <row r="6283" spans="1:31" x14ac:dyDescent="0.3">
      <c r="A6283">
        <v>2776575</v>
      </c>
      <c r="B6283">
        <v>1</v>
      </c>
      <c r="C6283" t="s">
        <v>80</v>
      </c>
      <c r="D6283" t="s">
        <v>95</v>
      </c>
      <c r="E6283" t="s">
        <v>170</v>
      </c>
      <c r="F6283" t="s">
        <v>13103</v>
      </c>
      <c r="G6283" t="s">
        <v>143</v>
      </c>
      <c r="H6283" t="s">
        <v>135</v>
      </c>
      <c r="I6283" t="s">
        <v>136</v>
      </c>
      <c r="J6283" t="s">
        <v>137</v>
      </c>
      <c r="K6283" t="s">
        <v>138</v>
      </c>
      <c r="L6283" t="s">
        <v>17303</v>
      </c>
      <c r="M6283" t="s">
        <v>17304</v>
      </c>
      <c r="N6283" s="26">
        <v>2.1511111110000001</v>
      </c>
      <c r="O6283">
        <v>0</v>
      </c>
      <c r="P6283">
        <v>203</v>
      </c>
      <c r="Q6283">
        <v>0</v>
      </c>
      <c r="R6283">
        <v>0</v>
      </c>
      <c r="S6283">
        <v>0</v>
      </c>
      <c r="T6283">
        <v>5</v>
      </c>
      <c r="U6283">
        <v>0</v>
      </c>
      <c r="V6283">
        <v>0</v>
      </c>
      <c r="W6283" s="26">
        <v>0</v>
      </c>
      <c r="X6283" s="26">
        <v>92.708848837693097</v>
      </c>
      <c r="Y6283" s="26">
        <v>0</v>
      </c>
      <c r="Z6283" s="26">
        <v>0</v>
      </c>
      <c r="AA6283" s="26">
        <v>0</v>
      </c>
      <c r="AB6283" s="26">
        <v>2.1111071963038412</v>
      </c>
      <c r="AC6283" s="26">
        <v>0</v>
      </c>
      <c r="AD6283" s="26">
        <v>0</v>
      </c>
      <c r="AE6283" s="26">
        <v>94.819956033996931</v>
      </c>
    </row>
    <row r="6284" spans="1:31" x14ac:dyDescent="0.3">
      <c r="A6284">
        <v>2776555</v>
      </c>
      <c r="B6284">
        <v>1</v>
      </c>
      <c r="C6284" t="s">
        <v>80</v>
      </c>
      <c r="D6284" t="s">
        <v>86</v>
      </c>
      <c r="E6284" t="s">
        <v>132</v>
      </c>
      <c r="F6284" t="s">
        <v>17305</v>
      </c>
      <c r="G6284" t="s">
        <v>307</v>
      </c>
      <c r="H6284" t="s">
        <v>135</v>
      </c>
      <c r="I6284" t="s">
        <v>136</v>
      </c>
      <c r="J6284" t="s">
        <v>137</v>
      </c>
      <c r="K6284" t="s">
        <v>138</v>
      </c>
      <c r="L6284" t="s">
        <v>17306</v>
      </c>
      <c r="M6284" t="s">
        <v>17307</v>
      </c>
      <c r="N6284" s="26">
        <v>5.1641666659999999</v>
      </c>
      <c r="O6284">
        <v>0</v>
      </c>
      <c r="P6284">
        <v>1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 s="26">
        <v>0</v>
      </c>
      <c r="X6284" s="26">
        <v>5.8090572425989606</v>
      </c>
      <c r="Y6284" s="26">
        <v>0</v>
      </c>
      <c r="Z6284" s="26">
        <v>0</v>
      </c>
      <c r="AA6284" s="26">
        <v>0</v>
      </c>
      <c r="AB6284" s="26">
        <v>0</v>
      </c>
      <c r="AC6284" s="26">
        <v>0</v>
      </c>
      <c r="AD6284" s="26">
        <v>0</v>
      </c>
      <c r="AE6284" s="26">
        <v>5.8090572425989606</v>
      </c>
    </row>
    <row r="6285" spans="1:31" x14ac:dyDescent="0.3">
      <c r="A6285">
        <v>2776386</v>
      </c>
      <c r="B6285">
        <v>1</v>
      </c>
      <c r="C6285" t="s">
        <v>81</v>
      </c>
      <c r="D6285" t="s">
        <v>121</v>
      </c>
      <c r="E6285" t="s">
        <v>157</v>
      </c>
      <c r="F6285" t="s">
        <v>992</v>
      </c>
      <c r="G6285" t="s">
        <v>159</v>
      </c>
      <c r="H6285" t="s">
        <v>149</v>
      </c>
      <c r="I6285" t="s">
        <v>136</v>
      </c>
      <c r="J6285" t="s">
        <v>137</v>
      </c>
      <c r="K6285" t="s">
        <v>138</v>
      </c>
      <c r="L6285" t="s">
        <v>17096</v>
      </c>
      <c r="M6285" t="s">
        <v>17308</v>
      </c>
      <c r="N6285" s="26">
        <v>0.206666666</v>
      </c>
      <c r="O6285">
        <v>8</v>
      </c>
      <c r="P6285">
        <v>1333</v>
      </c>
      <c r="Q6285">
        <v>4</v>
      </c>
      <c r="R6285">
        <v>122</v>
      </c>
      <c r="S6285">
        <v>5</v>
      </c>
      <c r="T6285">
        <v>96</v>
      </c>
      <c r="U6285">
        <v>0</v>
      </c>
      <c r="V6285">
        <v>0</v>
      </c>
      <c r="W6285" s="26">
        <v>0.33663622506666663</v>
      </c>
      <c r="X6285" s="26">
        <v>17.004853088142433</v>
      </c>
      <c r="Y6285" s="26">
        <v>1.6214132203288323</v>
      </c>
      <c r="Z6285" s="26">
        <v>1.109509888138412</v>
      </c>
      <c r="AA6285" s="26">
        <v>3.3546840169662855</v>
      </c>
      <c r="AB6285" s="26">
        <v>6.1249873465030484</v>
      </c>
      <c r="AC6285" s="26">
        <v>0</v>
      </c>
      <c r="AD6285" s="26">
        <v>0</v>
      </c>
      <c r="AE6285" s="26">
        <v>29.552083785145676</v>
      </c>
    </row>
    <row r="6286" spans="1:31" x14ac:dyDescent="0.3">
      <c r="A6286">
        <v>2776343</v>
      </c>
      <c r="B6286">
        <v>1</v>
      </c>
      <c r="C6286" t="s">
        <v>80</v>
      </c>
      <c r="D6286" t="s">
        <v>100</v>
      </c>
      <c r="E6286" t="s">
        <v>146</v>
      </c>
      <c r="F6286" t="s">
        <v>17309</v>
      </c>
      <c r="G6286" t="s">
        <v>628</v>
      </c>
      <c r="H6286" t="s">
        <v>149</v>
      </c>
      <c r="I6286" t="s">
        <v>136</v>
      </c>
      <c r="J6286" t="s">
        <v>137</v>
      </c>
      <c r="K6286" t="s">
        <v>187</v>
      </c>
      <c r="L6286" t="s">
        <v>17310</v>
      </c>
      <c r="M6286" t="s">
        <v>17311</v>
      </c>
      <c r="N6286" s="26">
        <v>7.1430555550000001</v>
      </c>
      <c r="O6286">
        <v>0</v>
      </c>
      <c r="P6286">
        <v>328</v>
      </c>
      <c r="Q6286">
        <v>0</v>
      </c>
      <c r="R6286">
        <v>5</v>
      </c>
      <c r="S6286">
        <v>0</v>
      </c>
      <c r="T6286">
        <v>25</v>
      </c>
      <c r="U6286">
        <v>0</v>
      </c>
      <c r="V6286">
        <v>0</v>
      </c>
      <c r="W6286" s="26">
        <v>0</v>
      </c>
      <c r="X6286" s="26">
        <v>570.57911267006023</v>
      </c>
      <c r="Y6286" s="26">
        <v>0</v>
      </c>
      <c r="Z6286" s="26">
        <v>15.859205797620819</v>
      </c>
      <c r="AA6286" s="26">
        <v>0</v>
      </c>
      <c r="AB6286" s="26">
        <v>97.293251863559007</v>
      </c>
      <c r="AC6286" s="26">
        <v>0</v>
      </c>
      <c r="AD6286" s="26">
        <v>0</v>
      </c>
      <c r="AE6286" s="26">
        <v>683.73157033124005</v>
      </c>
    </row>
    <row r="6287" spans="1:31" x14ac:dyDescent="0.3">
      <c r="A6287">
        <v>2776512</v>
      </c>
      <c r="B6287">
        <v>1</v>
      </c>
      <c r="C6287" t="s">
        <v>80</v>
      </c>
      <c r="D6287" t="s">
        <v>100</v>
      </c>
      <c r="E6287" t="s">
        <v>152</v>
      </c>
      <c r="F6287" t="s">
        <v>17312</v>
      </c>
      <c r="G6287" t="s">
        <v>159</v>
      </c>
      <c r="H6287" t="s">
        <v>149</v>
      </c>
      <c r="I6287" t="s">
        <v>136</v>
      </c>
      <c r="J6287" t="s">
        <v>137</v>
      </c>
      <c r="K6287" t="s">
        <v>138</v>
      </c>
      <c r="L6287" t="s">
        <v>17313</v>
      </c>
      <c r="M6287" t="s">
        <v>17314</v>
      </c>
      <c r="N6287" s="26">
        <v>0.375</v>
      </c>
      <c r="O6287">
        <v>0</v>
      </c>
      <c r="P6287">
        <v>847</v>
      </c>
      <c r="Q6287">
        <v>3</v>
      </c>
      <c r="R6287">
        <v>120</v>
      </c>
      <c r="S6287">
        <v>0</v>
      </c>
      <c r="T6287">
        <v>140</v>
      </c>
      <c r="U6287">
        <v>0</v>
      </c>
      <c r="V6287">
        <v>1</v>
      </c>
      <c r="W6287" s="26">
        <v>0</v>
      </c>
      <c r="X6287" s="26">
        <v>85.181135272494558</v>
      </c>
      <c r="Y6287" s="26">
        <v>0.97867670874824997</v>
      </c>
      <c r="Z6287" s="26">
        <v>6.5478553215133521</v>
      </c>
      <c r="AA6287" s="26">
        <v>0</v>
      </c>
      <c r="AB6287" s="26">
        <v>53.460752628745475</v>
      </c>
      <c r="AC6287" s="26">
        <v>0</v>
      </c>
      <c r="AD6287" s="26">
        <v>12.816106800033715</v>
      </c>
      <c r="AE6287" s="26">
        <v>158.98452673153534</v>
      </c>
    </row>
    <row r="6288" spans="1:31" x14ac:dyDescent="0.3">
      <c r="A6288">
        <v>2776263</v>
      </c>
      <c r="B6288">
        <v>1</v>
      </c>
      <c r="C6288" t="s">
        <v>80</v>
      </c>
      <c r="D6288" t="s">
        <v>83</v>
      </c>
      <c r="E6288" t="s">
        <v>132</v>
      </c>
      <c r="F6288" t="s">
        <v>16686</v>
      </c>
      <c r="G6288" t="s">
        <v>197</v>
      </c>
      <c r="H6288" t="s">
        <v>135</v>
      </c>
      <c r="I6288" t="s">
        <v>136</v>
      </c>
      <c r="J6288" t="s">
        <v>137</v>
      </c>
      <c r="K6288" t="s">
        <v>138</v>
      </c>
      <c r="L6288" t="s">
        <v>17315</v>
      </c>
      <c r="M6288" t="s">
        <v>17316</v>
      </c>
      <c r="N6288" s="26">
        <v>2.4097222220000001</v>
      </c>
      <c r="O6288">
        <v>0</v>
      </c>
      <c r="P6288">
        <v>4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 s="26">
        <v>0</v>
      </c>
      <c r="X6288" s="26">
        <v>1.6509783387851997</v>
      </c>
      <c r="Y6288" s="26">
        <v>0</v>
      </c>
      <c r="Z6288" s="26">
        <v>0</v>
      </c>
      <c r="AA6288" s="26">
        <v>0</v>
      </c>
      <c r="AB6288" s="26">
        <v>0</v>
      </c>
      <c r="AC6288" s="26">
        <v>0</v>
      </c>
      <c r="AD6288" s="26">
        <v>0</v>
      </c>
      <c r="AE6288" s="26">
        <v>1.6509783387851997</v>
      </c>
    </row>
    <row r="6289" spans="1:31" x14ac:dyDescent="0.3">
      <c r="A6289">
        <v>2776300</v>
      </c>
      <c r="B6289">
        <v>1</v>
      </c>
      <c r="C6289" t="s">
        <v>80</v>
      </c>
      <c r="D6289" t="s">
        <v>102</v>
      </c>
      <c r="E6289" t="s">
        <v>146</v>
      </c>
      <c r="F6289" t="s">
        <v>17317</v>
      </c>
      <c r="G6289" t="s">
        <v>186</v>
      </c>
      <c r="H6289" t="s">
        <v>149</v>
      </c>
      <c r="I6289" t="s">
        <v>136</v>
      </c>
      <c r="J6289" t="s">
        <v>137</v>
      </c>
      <c r="K6289" t="s">
        <v>187</v>
      </c>
      <c r="L6289" t="s">
        <v>17318</v>
      </c>
      <c r="M6289" t="s">
        <v>17319</v>
      </c>
      <c r="N6289" s="26">
        <v>6.1730555550000004</v>
      </c>
      <c r="O6289">
        <v>0</v>
      </c>
      <c r="P6289">
        <v>13</v>
      </c>
      <c r="Q6289">
        <v>0</v>
      </c>
      <c r="R6289">
        <v>0</v>
      </c>
      <c r="S6289">
        <v>0</v>
      </c>
      <c r="T6289">
        <v>1</v>
      </c>
      <c r="U6289">
        <v>0</v>
      </c>
      <c r="V6289">
        <v>0</v>
      </c>
      <c r="W6289" s="26">
        <v>0</v>
      </c>
      <c r="X6289" s="26">
        <v>8.1501895355722347</v>
      </c>
      <c r="Y6289" s="26">
        <v>0</v>
      </c>
      <c r="Z6289" s="26">
        <v>0</v>
      </c>
      <c r="AA6289" s="26">
        <v>0</v>
      </c>
      <c r="AB6289" s="26">
        <v>0.8863040765394169</v>
      </c>
      <c r="AC6289" s="26">
        <v>0</v>
      </c>
      <c r="AD6289" s="26">
        <v>0</v>
      </c>
      <c r="AE6289" s="26">
        <v>9.0364936121116521</v>
      </c>
    </row>
    <row r="6290" spans="1:31" x14ac:dyDescent="0.3">
      <c r="A6290">
        <v>2776598</v>
      </c>
      <c r="B6290">
        <v>1</v>
      </c>
      <c r="C6290" t="s">
        <v>80</v>
      </c>
      <c r="D6290" t="s">
        <v>82</v>
      </c>
      <c r="E6290" t="s">
        <v>141</v>
      </c>
      <c r="F6290" t="s">
        <v>17320</v>
      </c>
      <c r="G6290" t="s">
        <v>143</v>
      </c>
      <c r="H6290" t="s">
        <v>135</v>
      </c>
      <c r="I6290" t="s">
        <v>136</v>
      </c>
      <c r="J6290" t="s">
        <v>137</v>
      </c>
      <c r="K6290" t="s">
        <v>138</v>
      </c>
      <c r="L6290" t="s">
        <v>17321</v>
      </c>
      <c r="M6290" t="s">
        <v>17322</v>
      </c>
      <c r="N6290" s="26">
        <v>0.454444444</v>
      </c>
      <c r="O6290">
        <v>0</v>
      </c>
      <c r="P6290">
        <v>30</v>
      </c>
      <c r="Q6290">
        <v>0</v>
      </c>
      <c r="R6290">
        <v>0</v>
      </c>
      <c r="S6290">
        <v>0</v>
      </c>
      <c r="T6290">
        <v>212</v>
      </c>
      <c r="U6290">
        <v>0</v>
      </c>
      <c r="V6290">
        <v>0</v>
      </c>
      <c r="W6290" s="26">
        <v>0</v>
      </c>
      <c r="X6290" s="26">
        <v>2.6355553173285129</v>
      </c>
      <c r="Y6290" s="26">
        <v>0</v>
      </c>
      <c r="Z6290" s="26">
        <v>0</v>
      </c>
      <c r="AA6290" s="26">
        <v>0</v>
      </c>
      <c r="AB6290" s="26">
        <v>133.33343568933628</v>
      </c>
      <c r="AC6290" s="26">
        <v>0</v>
      </c>
      <c r="AD6290" s="26">
        <v>0</v>
      </c>
      <c r="AE6290" s="26">
        <v>135.96899100666479</v>
      </c>
    </row>
    <row r="6291" spans="1:31" x14ac:dyDescent="0.3">
      <c r="A6291">
        <v>2776947</v>
      </c>
      <c r="B6291">
        <v>1</v>
      </c>
      <c r="C6291" t="s">
        <v>80</v>
      </c>
      <c r="D6291" t="s">
        <v>105</v>
      </c>
      <c r="E6291" t="s">
        <v>170</v>
      </c>
      <c r="F6291" t="s">
        <v>17323</v>
      </c>
      <c r="G6291" t="s">
        <v>204</v>
      </c>
      <c r="H6291" t="s">
        <v>135</v>
      </c>
      <c r="I6291" t="s">
        <v>136</v>
      </c>
      <c r="J6291" t="s">
        <v>137</v>
      </c>
      <c r="K6291" t="s">
        <v>138</v>
      </c>
      <c r="L6291" t="s">
        <v>17324</v>
      </c>
      <c r="M6291" t="s">
        <v>17325</v>
      </c>
      <c r="N6291" s="26">
        <v>0.80194444399999998</v>
      </c>
      <c r="O6291">
        <v>0</v>
      </c>
      <c r="P6291">
        <v>152</v>
      </c>
      <c r="Q6291">
        <v>0</v>
      </c>
      <c r="R6291">
        <v>0</v>
      </c>
      <c r="S6291">
        <v>0</v>
      </c>
      <c r="T6291">
        <v>1</v>
      </c>
      <c r="U6291">
        <v>0</v>
      </c>
      <c r="V6291">
        <v>0</v>
      </c>
      <c r="W6291" s="26">
        <v>0</v>
      </c>
      <c r="X6291" s="26">
        <v>26.078118112606205</v>
      </c>
      <c r="Y6291" s="26">
        <v>0</v>
      </c>
      <c r="Z6291" s="26">
        <v>0</v>
      </c>
      <c r="AA6291" s="26">
        <v>0</v>
      </c>
      <c r="AB6291" s="26">
        <v>0</v>
      </c>
      <c r="AC6291" s="26">
        <v>0</v>
      </c>
      <c r="AD6291" s="26">
        <v>0</v>
      </c>
      <c r="AE6291" s="26">
        <v>26.078118112606205</v>
      </c>
    </row>
    <row r="6292" spans="1:31" x14ac:dyDescent="0.3">
      <c r="A6292">
        <v>2776306</v>
      </c>
      <c r="B6292">
        <v>1</v>
      </c>
      <c r="C6292" t="s">
        <v>81</v>
      </c>
      <c r="D6292" t="s">
        <v>120</v>
      </c>
      <c r="E6292" t="s">
        <v>152</v>
      </c>
      <c r="F6292" t="s">
        <v>4282</v>
      </c>
      <c r="G6292" t="s">
        <v>159</v>
      </c>
      <c r="H6292" t="s">
        <v>149</v>
      </c>
      <c r="I6292" t="s">
        <v>136</v>
      </c>
      <c r="J6292" t="s">
        <v>137</v>
      </c>
      <c r="K6292" t="s">
        <v>138</v>
      </c>
      <c r="L6292" t="s">
        <v>17326</v>
      </c>
      <c r="M6292" t="s">
        <v>17327</v>
      </c>
      <c r="N6292" s="26">
        <v>0.19</v>
      </c>
      <c r="O6292">
        <v>2</v>
      </c>
      <c r="P6292">
        <v>1</v>
      </c>
      <c r="Q6292">
        <v>66</v>
      </c>
      <c r="R6292">
        <v>29</v>
      </c>
      <c r="S6292">
        <v>6</v>
      </c>
      <c r="T6292">
        <v>2</v>
      </c>
      <c r="U6292">
        <v>1</v>
      </c>
      <c r="V6292">
        <v>0</v>
      </c>
      <c r="W6292" s="26">
        <v>8.0247222000000007E-2</v>
      </c>
      <c r="X6292" s="26">
        <v>0</v>
      </c>
      <c r="Y6292" s="26">
        <v>0.59081451520000006</v>
      </c>
      <c r="Z6292" s="26">
        <v>7.3179269120000001E-2</v>
      </c>
      <c r="AA6292" s="26">
        <v>5.7064453032624627</v>
      </c>
      <c r="AB6292" s="26">
        <v>0</v>
      </c>
      <c r="AC6292" s="26">
        <v>22.171480951792613</v>
      </c>
      <c r="AD6292" s="26">
        <v>0</v>
      </c>
      <c r="AE6292" s="26">
        <v>28.622167261375075</v>
      </c>
    </row>
    <row r="6293" spans="1:31" x14ac:dyDescent="0.3">
      <c r="A6293">
        <v>2776698</v>
      </c>
      <c r="B6293">
        <v>1</v>
      </c>
      <c r="C6293" t="s">
        <v>80</v>
      </c>
      <c r="D6293" t="s">
        <v>94</v>
      </c>
      <c r="E6293" t="s">
        <v>141</v>
      </c>
      <c r="F6293" t="s">
        <v>17328</v>
      </c>
      <c r="G6293" t="s">
        <v>143</v>
      </c>
      <c r="H6293" t="s">
        <v>135</v>
      </c>
      <c r="I6293" t="s">
        <v>136</v>
      </c>
      <c r="J6293" t="s">
        <v>137</v>
      </c>
      <c r="K6293" t="s">
        <v>138</v>
      </c>
      <c r="L6293" t="s">
        <v>17329</v>
      </c>
      <c r="M6293" t="s">
        <v>17330</v>
      </c>
      <c r="N6293" s="26">
        <v>1.582777777</v>
      </c>
      <c r="O6293">
        <v>0</v>
      </c>
      <c r="P6293">
        <v>34</v>
      </c>
      <c r="Q6293">
        <v>0</v>
      </c>
      <c r="R6293">
        <v>0</v>
      </c>
      <c r="S6293">
        <v>0</v>
      </c>
      <c r="T6293">
        <v>13</v>
      </c>
      <c r="U6293">
        <v>0</v>
      </c>
      <c r="V6293">
        <v>0</v>
      </c>
      <c r="W6293" s="26">
        <v>0</v>
      </c>
      <c r="X6293" s="26">
        <v>31.678252848488277</v>
      </c>
      <c r="Y6293" s="26">
        <v>0</v>
      </c>
      <c r="Z6293" s="26">
        <v>0</v>
      </c>
      <c r="AA6293" s="26">
        <v>0</v>
      </c>
      <c r="AB6293" s="26">
        <v>15.392658899754492</v>
      </c>
      <c r="AC6293" s="26">
        <v>0</v>
      </c>
      <c r="AD6293" s="26">
        <v>0</v>
      </c>
      <c r="AE6293" s="26">
        <v>47.070911748242771</v>
      </c>
    </row>
    <row r="6294" spans="1:31" x14ac:dyDescent="0.3">
      <c r="A6294">
        <v>2776518</v>
      </c>
      <c r="B6294">
        <v>1</v>
      </c>
      <c r="C6294" t="s">
        <v>81</v>
      </c>
      <c r="D6294" t="s">
        <v>113</v>
      </c>
      <c r="E6294" t="s">
        <v>146</v>
      </c>
      <c r="F6294" t="s">
        <v>17331</v>
      </c>
      <c r="G6294" t="s">
        <v>159</v>
      </c>
      <c r="H6294" t="s">
        <v>149</v>
      </c>
      <c r="I6294" t="s">
        <v>136</v>
      </c>
      <c r="J6294" t="s">
        <v>137</v>
      </c>
      <c r="K6294" t="s">
        <v>138</v>
      </c>
      <c r="L6294" t="s">
        <v>17332</v>
      </c>
      <c r="M6294" t="s">
        <v>17333</v>
      </c>
      <c r="N6294" s="26">
        <v>0.5</v>
      </c>
      <c r="O6294">
        <v>5</v>
      </c>
      <c r="P6294">
        <v>126</v>
      </c>
      <c r="Q6294">
        <v>18</v>
      </c>
      <c r="R6294">
        <v>39</v>
      </c>
      <c r="S6294">
        <v>3</v>
      </c>
      <c r="T6294">
        <v>50</v>
      </c>
      <c r="U6294">
        <v>0</v>
      </c>
      <c r="V6294">
        <v>0</v>
      </c>
      <c r="W6294" s="26">
        <v>2.3269587476047504</v>
      </c>
      <c r="X6294" s="26">
        <v>8.582514544124253</v>
      </c>
      <c r="Y6294" s="26">
        <v>3.2678931351117506</v>
      </c>
      <c r="Z6294" s="26">
        <v>14.992697419757599</v>
      </c>
      <c r="AA6294" s="26">
        <v>43.288181708626801</v>
      </c>
      <c r="AB6294" s="26">
        <v>10.705915176701749</v>
      </c>
      <c r="AC6294" s="26">
        <v>0</v>
      </c>
      <c r="AD6294" s="26">
        <v>0</v>
      </c>
      <c r="AE6294" s="26">
        <v>83.164160731926899</v>
      </c>
    </row>
    <row r="6295" spans="1:31" x14ac:dyDescent="0.3">
      <c r="A6295">
        <v>2776541</v>
      </c>
      <c r="B6295">
        <v>1</v>
      </c>
      <c r="C6295" t="s">
        <v>81</v>
      </c>
      <c r="D6295" t="s">
        <v>128</v>
      </c>
      <c r="E6295" t="s">
        <v>170</v>
      </c>
      <c r="F6295" t="s">
        <v>12768</v>
      </c>
      <c r="G6295" t="s">
        <v>204</v>
      </c>
      <c r="H6295" t="s">
        <v>135</v>
      </c>
      <c r="I6295" t="s">
        <v>136</v>
      </c>
      <c r="J6295" t="s">
        <v>137</v>
      </c>
      <c r="K6295" t="s">
        <v>138</v>
      </c>
      <c r="L6295" t="s">
        <v>17334</v>
      </c>
      <c r="M6295" t="s">
        <v>17335</v>
      </c>
      <c r="N6295" s="26">
        <v>6.13</v>
      </c>
      <c r="O6295">
        <v>0</v>
      </c>
      <c r="P6295">
        <v>271</v>
      </c>
      <c r="Q6295">
        <v>0</v>
      </c>
      <c r="R6295">
        <v>3</v>
      </c>
      <c r="S6295">
        <v>0</v>
      </c>
      <c r="T6295">
        <v>18</v>
      </c>
      <c r="U6295">
        <v>0</v>
      </c>
      <c r="V6295">
        <v>0</v>
      </c>
      <c r="W6295" s="26">
        <v>0</v>
      </c>
      <c r="X6295" s="26">
        <v>236.01043051973991</v>
      </c>
      <c r="Y6295" s="26">
        <v>0</v>
      </c>
      <c r="Z6295" s="26">
        <v>2.1887758964622224</v>
      </c>
      <c r="AA6295" s="26">
        <v>0</v>
      </c>
      <c r="AB6295" s="26">
        <v>92.661425568703081</v>
      </c>
      <c r="AC6295" s="26">
        <v>0</v>
      </c>
      <c r="AD6295" s="26">
        <v>0</v>
      </c>
      <c r="AE6295" s="26">
        <v>330.86063198490524</v>
      </c>
    </row>
    <row r="6296" spans="1:31" x14ac:dyDescent="0.3">
      <c r="A6296">
        <v>2776495</v>
      </c>
      <c r="B6296">
        <v>1</v>
      </c>
      <c r="C6296" t="s">
        <v>80</v>
      </c>
      <c r="D6296" t="s">
        <v>111</v>
      </c>
      <c r="E6296" t="s">
        <v>141</v>
      </c>
      <c r="F6296" t="s">
        <v>17336</v>
      </c>
      <c r="G6296" t="s">
        <v>628</v>
      </c>
      <c r="H6296" t="s">
        <v>135</v>
      </c>
      <c r="I6296" t="s">
        <v>136</v>
      </c>
      <c r="J6296" t="s">
        <v>137</v>
      </c>
      <c r="K6296" t="s">
        <v>187</v>
      </c>
      <c r="L6296" t="s">
        <v>17337</v>
      </c>
      <c r="M6296" t="s">
        <v>17338</v>
      </c>
      <c r="N6296" s="26">
        <v>0.44527777699999999</v>
      </c>
      <c r="O6296">
        <v>0</v>
      </c>
      <c r="P6296">
        <v>122</v>
      </c>
      <c r="Q6296">
        <v>0</v>
      </c>
      <c r="R6296">
        <v>0</v>
      </c>
      <c r="S6296">
        <v>0</v>
      </c>
      <c r="T6296">
        <v>5</v>
      </c>
      <c r="U6296">
        <v>0</v>
      </c>
      <c r="V6296">
        <v>0</v>
      </c>
      <c r="W6296" s="26">
        <v>0</v>
      </c>
      <c r="X6296" s="26">
        <v>19.554536716103534</v>
      </c>
      <c r="Y6296" s="26">
        <v>0</v>
      </c>
      <c r="Z6296" s="26">
        <v>0</v>
      </c>
      <c r="AA6296" s="26">
        <v>0</v>
      </c>
      <c r="AB6296" s="26">
        <v>1.4842019953021373</v>
      </c>
      <c r="AC6296" s="26">
        <v>0</v>
      </c>
      <c r="AD6296" s="26">
        <v>0</v>
      </c>
      <c r="AE6296" s="26">
        <v>21.038738711405671</v>
      </c>
    </row>
    <row r="6297" spans="1:31" x14ac:dyDescent="0.3">
      <c r="A6297">
        <v>2776372</v>
      </c>
      <c r="B6297">
        <v>1</v>
      </c>
      <c r="C6297" t="s">
        <v>80</v>
      </c>
      <c r="D6297" t="s">
        <v>94</v>
      </c>
      <c r="E6297" t="s">
        <v>170</v>
      </c>
      <c r="F6297" t="s">
        <v>15468</v>
      </c>
      <c r="G6297" t="s">
        <v>143</v>
      </c>
      <c r="H6297" t="s">
        <v>135</v>
      </c>
      <c r="I6297" t="s">
        <v>136</v>
      </c>
      <c r="J6297" t="s">
        <v>137</v>
      </c>
      <c r="K6297" t="s">
        <v>138</v>
      </c>
      <c r="L6297" t="s">
        <v>17339</v>
      </c>
      <c r="M6297" t="s">
        <v>17340</v>
      </c>
      <c r="N6297" s="26">
        <v>7.4402777770000004</v>
      </c>
      <c r="O6297">
        <v>0</v>
      </c>
      <c r="P6297">
        <v>35</v>
      </c>
      <c r="Q6297">
        <v>0</v>
      </c>
      <c r="R6297">
        <v>0</v>
      </c>
      <c r="S6297">
        <v>0</v>
      </c>
      <c r="T6297">
        <v>10</v>
      </c>
      <c r="U6297">
        <v>0</v>
      </c>
      <c r="V6297">
        <v>0</v>
      </c>
      <c r="W6297" s="26">
        <v>0</v>
      </c>
      <c r="X6297" s="26">
        <v>26.194461900127944</v>
      </c>
      <c r="Y6297" s="26">
        <v>0</v>
      </c>
      <c r="Z6297" s="26">
        <v>0</v>
      </c>
      <c r="AA6297" s="26">
        <v>0</v>
      </c>
      <c r="AB6297" s="26">
        <v>2.4713460671486445</v>
      </c>
      <c r="AC6297" s="26">
        <v>0</v>
      </c>
      <c r="AD6297" s="26">
        <v>0</v>
      </c>
      <c r="AE6297" s="26">
        <v>28.665807967276589</v>
      </c>
    </row>
    <row r="6298" spans="1:31" x14ac:dyDescent="0.3">
      <c r="A6298">
        <v>2776813</v>
      </c>
      <c r="B6298">
        <v>1</v>
      </c>
      <c r="C6298" t="s">
        <v>80</v>
      </c>
      <c r="D6298" t="s">
        <v>106</v>
      </c>
      <c r="E6298" t="s">
        <v>157</v>
      </c>
      <c r="F6298" t="s">
        <v>17341</v>
      </c>
      <c r="G6298" t="s">
        <v>159</v>
      </c>
      <c r="H6298" t="s">
        <v>149</v>
      </c>
      <c r="I6298" t="s">
        <v>136</v>
      </c>
      <c r="J6298" t="s">
        <v>137</v>
      </c>
      <c r="K6298" t="s">
        <v>138</v>
      </c>
      <c r="L6298" t="s">
        <v>17342</v>
      </c>
      <c r="M6298" t="s">
        <v>17343</v>
      </c>
      <c r="N6298" s="26">
        <v>0.13527777699999999</v>
      </c>
      <c r="O6298">
        <v>7</v>
      </c>
      <c r="P6298">
        <v>2206</v>
      </c>
      <c r="Q6298">
        <v>60</v>
      </c>
      <c r="R6298">
        <v>272</v>
      </c>
      <c r="S6298">
        <v>29</v>
      </c>
      <c r="T6298">
        <v>378</v>
      </c>
      <c r="U6298">
        <v>0</v>
      </c>
      <c r="V6298">
        <v>0</v>
      </c>
      <c r="W6298" s="26">
        <v>0.21730437467168304</v>
      </c>
      <c r="X6298" s="26">
        <v>43.065716694881942</v>
      </c>
      <c r="Y6298" s="26">
        <v>12.000050895670645</v>
      </c>
      <c r="Z6298" s="26">
        <v>13.013661281410599</v>
      </c>
      <c r="AA6298" s="26">
        <v>16.266533103858894</v>
      </c>
      <c r="AB6298" s="26">
        <v>27.46603203205143</v>
      </c>
      <c r="AC6298" s="26">
        <v>0</v>
      </c>
      <c r="AD6298" s="26">
        <v>0</v>
      </c>
      <c r="AE6298" s="26">
        <v>112.02929838254519</v>
      </c>
    </row>
    <row r="6299" spans="1:31" x14ac:dyDescent="0.3">
      <c r="A6299">
        <v>2776266</v>
      </c>
      <c r="B6299">
        <v>1</v>
      </c>
      <c r="C6299" t="s">
        <v>80</v>
      </c>
      <c r="D6299" t="s">
        <v>105</v>
      </c>
      <c r="E6299" t="s">
        <v>157</v>
      </c>
      <c r="F6299" t="s">
        <v>12756</v>
      </c>
      <c r="G6299" t="s">
        <v>1309</v>
      </c>
      <c r="H6299" t="s">
        <v>149</v>
      </c>
      <c r="I6299" t="s">
        <v>136</v>
      </c>
      <c r="J6299" t="s">
        <v>137</v>
      </c>
      <c r="K6299" t="s">
        <v>138</v>
      </c>
      <c r="L6299" t="s">
        <v>17344</v>
      </c>
      <c r="M6299" t="s">
        <v>17345</v>
      </c>
      <c r="N6299" s="26">
        <v>3.3972222219999999</v>
      </c>
      <c r="O6299">
        <v>48</v>
      </c>
      <c r="P6299">
        <v>57</v>
      </c>
      <c r="Q6299">
        <v>40</v>
      </c>
      <c r="R6299">
        <v>101</v>
      </c>
      <c r="S6299">
        <v>60</v>
      </c>
      <c r="T6299">
        <v>42</v>
      </c>
      <c r="U6299">
        <v>6</v>
      </c>
      <c r="V6299">
        <v>0</v>
      </c>
      <c r="W6299" s="26">
        <v>43.682910663797664</v>
      </c>
      <c r="X6299" s="26">
        <v>48.290938706370689</v>
      </c>
      <c r="Y6299" s="26">
        <v>135.94401421195661</v>
      </c>
      <c r="Z6299" s="26">
        <v>57.871588575752753</v>
      </c>
      <c r="AA6299" s="26">
        <v>1508.0066172123875</v>
      </c>
      <c r="AB6299" s="26">
        <v>195.15069672222415</v>
      </c>
      <c r="AC6299" s="26">
        <v>3440.7688667850298</v>
      </c>
      <c r="AD6299" s="26">
        <v>0</v>
      </c>
      <c r="AE6299" s="26">
        <v>5429.7156328775191</v>
      </c>
    </row>
    <row r="6300" spans="1:31" x14ac:dyDescent="0.3">
      <c r="A6300">
        <v>2776787</v>
      </c>
      <c r="B6300">
        <v>1</v>
      </c>
      <c r="C6300" t="s">
        <v>80</v>
      </c>
      <c r="D6300" t="s">
        <v>90</v>
      </c>
      <c r="E6300" t="s">
        <v>170</v>
      </c>
      <c r="F6300" t="s">
        <v>4212</v>
      </c>
      <c r="G6300" t="s">
        <v>628</v>
      </c>
      <c r="H6300" t="s">
        <v>135</v>
      </c>
      <c r="I6300" t="s">
        <v>136</v>
      </c>
      <c r="J6300" t="s">
        <v>137</v>
      </c>
      <c r="K6300" t="s">
        <v>187</v>
      </c>
      <c r="L6300" t="s">
        <v>17346</v>
      </c>
      <c r="M6300" t="s">
        <v>17347</v>
      </c>
      <c r="N6300" s="26">
        <v>0.47083333300000002</v>
      </c>
      <c r="O6300">
        <v>0</v>
      </c>
      <c r="P6300">
        <v>101</v>
      </c>
      <c r="Q6300">
        <v>0</v>
      </c>
      <c r="R6300">
        <v>0</v>
      </c>
      <c r="S6300">
        <v>0</v>
      </c>
      <c r="T6300">
        <v>47</v>
      </c>
      <c r="U6300">
        <v>0</v>
      </c>
      <c r="V6300">
        <v>0</v>
      </c>
      <c r="W6300" s="26">
        <v>0</v>
      </c>
      <c r="X6300" s="26">
        <v>11.627544599570911</v>
      </c>
      <c r="Y6300" s="26">
        <v>0</v>
      </c>
      <c r="Z6300" s="26">
        <v>0</v>
      </c>
      <c r="AA6300" s="26">
        <v>0</v>
      </c>
      <c r="AB6300" s="26">
        <v>18.575356354463519</v>
      </c>
      <c r="AC6300" s="26">
        <v>0</v>
      </c>
      <c r="AD6300" s="26">
        <v>0</v>
      </c>
      <c r="AE6300" s="26">
        <v>30.20290095403443</v>
      </c>
    </row>
    <row r="6301" spans="1:31" x14ac:dyDescent="0.3">
      <c r="A6301">
        <v>2776979</v>
      </c>
      <c r="B6301">
        <v>1</v>
      </c>
      <c r="C6301" t="s">
        <v>80</v>
      </c>
      <c r="D6301" t="s">
        <v>83</v>
      </c>
      <c r="E6301" t="s">
        <v>146</v>
      </c>
      <c r="F6301" t="s">
        <v>17348</v>
      </c>
      <c r="G6301" t="s">
        <v>148</v>
      </c>
      <c r="H6301" t="s">
        <v>149</v>
      </c>
      <c r="I6301" t="s">
        <v>136</v>
      </c>
      <c r="J6301" t="s">
        <v>137</v>
      </c>
      <c r="K6301" t="s">
        <v>138</v>
      </c>
      <c r="L6301" t="s">
        <v>17349</v>
      </c>
      <c r="M6301" t="s">
        <v>17350</v>
      </c>
      <c r="N6301" s="26">
        <v>1.7150000000000001</v>
      </c>
      <c r="O6301">
        <v>0</v>
      </c>
      <c r="P6301">
        <v>9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 s="26">
        <v>0</v>
      </c>
      <c r="X6301" s="26">
        <v>2.2354096136728461</v>
      </c>
      <c r="Y6301" s="26">
        <v>0</v>
      </c>
      <c r="Z6301" s="26">
        <v>0</v>
      </c>
      <c r="AA6301" s="26">
        <v>0</v>
      </c>
      <c r="AB6301" s="26">
        <v>0</v>
      </c>
      <c r="AC6301" s="26">
        <v>0</v>
      </c>
      <c r="AD6301" s="26">
        <v>0</v>
      </c>
      <c r="AE6301" s="26">
        <v>2.2354096136728461</v>
      </c>
    </row>
    <row r="6302" spans="1:31" x14ac:dyDescent="0.3">
      <c r="A6302">
        <v>2776856</v>
      </c>
      <c r="B6302">
        <v>1</v>
      </c>
      <c r="C6302" t="s">
        <v>81</v>
      </c>
      <c r="D6302" t="s">
        <v>112</v>
      </c>
      <c r="E6302" t="s">
        <v>157</v>
      </c>
      <c r="F6302" t="s">
        <v>11311</v>
      </c>
      <c r="G6302" t="s">
        <v>159</v>
      </c>
      <c r="H6302" t="s">
        <v>149</v>
      </c>
      <c r="I6302" t="s">
        <v>136</v>
      </c>
      <c r="J6302" t="s">
        <v>137</v>
      </c>
      <c r="K6302" t="s">
        <v>138</v>
      </c>
      <c r="L6302" t="s">
        <v>17351</v>
      </c>
      <c r="M6302" t="s">
        <v>17352</v>
      </c>
      <c r="N6302" s="26">
        <v>0.88527777699999999</v>
      </c>
      <c r="O6302">
        <v>0</v>
      </c>
      <c r="P6302">
        <v>1</v>
      </c>
      <c r="Q6302">
        <v>32</v>
      </c>
      <c r="R6302">
        <v>23</v>
      </c>
      <c r="S6302">
        <v>0</v>
      </c>
      <c r="T6302">
        <v>0</v>
      </c>
      <c r="U6302">
        <v>1</v>
      </c>
      <c r="V6302">
        <v>0</v>
      </c>
      <c r="W6302" s="26">
        <v>0</v>
      </c>
      <c r="X6302" s="26">
        <v>0</v>
      </c>
      <c r="Y6302" s="26">
        <v>0.98051549653333325</v>
      </c>
      <c r="Z6302" s="26">
        <v>2.9373765243375312</v>
      </c>
      <c r="AA6302" s="26">
        <v>0</v>
      </c>
      <c r="AB6302" s="26">
        <v>0</v>
      </c>
      <c r="AC6302" s="26">
        <v>80.451050871431107</v>
      </c>
      <c r="AD6302" s="26">
        <v>0</v>
      </c>
      <c r="AE6302" s="26">
        <v>84.368942892301973</v>
      </c>
    </row>
    <row r="6303" spans="1:31" x14ac:dyDescent="0.3">
      <c r="A6303">
        <v>2776395</v>
      </c>
      <c r="B6303">
        <v>1</v>
      </c>
      <c r="C6303" t="s">
        <v>81</v>
      </c>
      <c r="D6303" t="s">
        <v>118</v>
      </c>
      <c r="E6303" t="s">
        <v>132</v>
      </c>
      <c r="F6303" t="s">
        <v>17353</v>
      </c>
      <c r="G6303" t="s">
        <v>287</v>
      </c>
      <c r="H6303" t="s">
        <v>135</v>
      </c>
      <c r="I6303" t="s">
        <v>136</v>
      </c>
      <c r="J6303" t="s">
        <v>3</v>
      </c>
      <c r="K6303" t="s">
        <v>138</v>
      </c>
      <c r="L6303" t="s">
        <v>17354</v>
      </c>
      <c r="M6303" t="s">
        <v>17355</v>
      </c>
      <c r="N6303" s="26">
        <v>2.369722222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1</v>
      </c>
      <c r="U6303">
        <v>0</v>
      </c>
      <c r="V6303">
        <v>0</v>
      </c>
      <c r="W6303" s="26">
        <v>0</v>
      </c>
      <c r="X6303" s="26">
        <v>0</v>
      </c>
      <c r="Y6303" s="26">
        <v>0</v>
      </c>
      <c r="Z6303" s="26">
        <v>0</v>
      </c>
      <c r="AA6303" s="26">
        <v>0</v>
      </c>
      <c r="AB6303" s="26">
        <v>3.098182641126455</v>
      </c>
      <c r="AC6303" s="26">
        <v>0</v>
      </c>
      <c r="AD6303" s="26">
        <v>0</v>
      </c>
      <c r="AE6303" s="26">
        <v>3.098182641126455</v>
      </c>
    </row>
    <row r="6304" spans="1:31" x14ac:dyDescent="0.3">
      <c r="A6304">
        <v>2776793</v>
      </c>
      <c r="B6304">
        <v>1</v>
      </c>
      <c r="C6304" t="s">
        <v>80</v>
      </c>
      <c r="D6304" t="s">
        <v>88</v>
      </c>
      <c r="E6304" t="s">
        <v>132</v>
      </c>
      <c r="F6304" t="s">
        <v>15603</v>
      </c>
      <c r="G6304" t="s">
        <v>134</v>
      </c>
      <c r="H6304" t="s">
        <v>135</v>
      </c>
      <c r="I6304" t="s">
        <v>136</v>
      </c>
      <c r="J6304" t="s">
        <v>137</v>
      </c>
      <c r="K6304" t="s">
        <v>138</v>
      </c>
      <c r="L6304" t="s">
        <v>17356</v>
      </c>
      <c r="M6304" t="s">
        <v>17357</v>
      </c>
      <c r="N6304" s="26">
        <v>1.390833333</v>
      </c>
      <c r="O6304">
        <v>0</v>
      </c>
      <c r="P6304">
        <v>15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 s="26">
        <v>0</v>
      </c>
      <c r="X6304" s="26">
        <v>4.4193794393440333</v>
      </c>
      <c r="Y6304" s="26">
        <v>0</v>
      </c>
      <c r="Z6304" s="26">
        <v>0</v>
      </c>
      <c r="AA6304" s="26">
        <v>0</v>
      </c>
      <c r="AB6304" s="26">
        <v>0</v>
      </c>
      <c r="AC6304" s="26">
        <v>0</v>
      </c>
      <c r="AD6304" s="26">
        <v>0</v>
      </c>
      <c r="AE6304" s="26">
        <v>4.4193794393440333</v>
      </c>
    </row>
    <row r="6305" spans="1:31" x14ac:dyDescent="0.3">
      <c r="A6305">
        <v>2776830</v>
      </c>
      <c r="B6305">
        <v>1</v>
      </c>
      <c r="C6305" t="s">
        <v>80</v>
      </c>
      <c r="D6305" t="s">
        <v>105</v>
      </c>
      <c r="E6305" t="s">
        <v>132</v>
      </c>
      <c r="F6305" t="s">
        <v>17358</v>
      </c>
      <c r="G6305" t="s">
        <v>307</v>
      </c>
      <c r="H6305" t="s">
        <v>135</v>
      </c>
      <c r="I6305" t="s">
        <v>136</v>
      </c>
      <c r="J6305" t="s">
        <v>137</v>
      </c>
      <c r="K6305" t="s">
        <v>138</v>
      </c>
      <c r="L6305" t="s">
        <v>17359</v>
      </c>
      <c r="M6305" t="s">
        <v>17360</v>
      </c>
      <c r="N6305" s="26">
        <v>4.7975000000000003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1</v>
      </c>
      <c r="U6305">
        <v>0</v>
      </c>
      <c r="V6305">
        <v>0</v>
      </c>
      <c r="W6305" s="26">
        <v>0</v>
      </c>
      <c r="X6305" s="26">
        <v>0</v>
      </c>
      <c r="Y6305" s="26">
        <v>0</v>
      </c>
      <c r="Z6305" s="26">
        <v>0</v>
      </c>
      <c r="AA6305" s="26">
        <v>0</v>
      </c>
      <c r="AB6305" s="26">
        <v>15.5677709972868</v>
      </c>
      <c r="AC6305" s="26">
        <v>0</v>
      </c>
      <c r="AD6305" s="26">
        <v>0</v>
      </c>
      <c r="AE6305" s="26">
        <v>15.5677709972868</v>
      </c>
    </row>
    <row r="6306" spans="1:31" x14ac:dyDescent="0.3">
      <c r="A6306">
        <v>2776667</v>
      </c>
      <c r="B6306">
        <v>1</v>
      </c>
      <c r="C6306" t="s">
        <v>80</v>
      </c>
      <c r="D6306" t="s">
        <v>92</v>
      </c>
      <c r="E6306" t="s">
        <v>132</v>
      </c>
      <c r="F6306" t="s">
        <v>17361</v>
      </c>
      <c r="G6306" t="s">
        <v>197</v>
      </c>
      <c r="H6306" t="s">
        <v>135</v>
      </c>
      <c r="I6306" t="s">
        <v>136</v>
      </c>
      <c r="J6306" t="s">
        <v>137</v>
      </c>
      <c r="K6306" t="s">
        <v>138</v>
      </c>
      <c r="L6306" t="s">
        <v>17362</v>
      </c>
      <c r="M6306" t="s">
        <v>17363</v>
      </c>
      <c r="N6306" s="26">
        <v>2.8058333329999998</v>
      </c>
      <c r="O6306">
        <v>0</v>
      </c>
      <c r="P6306">
        <v>1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 s="26">
        <v>0</v>
      </c>
      <c r="X6306" s="26">
        <v>0.34262692685756257</v>
      </c>
      <c r="Y6306" s="26">
        <v>0</v>
      </c>
      <c r="Z6306" s="26">
        <v>0</v>
      </c>
      <c r="AA6306" s="26">
        <v>0</v>
      </c>
      <c r="AB6306" s="26">
        <v>0</v>
      </c>
      <c r="AC6306" s="26">
        <v>0</v>
      </c>
      <c r="AD6306" s="26">
        <v>0</v>
      </c>
      <c r="AE6306" s="26">
        <v>0.34262692685756257</v>
      </c>
    </row>
    <row r="6307" spans="1:31" x14ac:dyDescent="0.3">
      <c r="A6307">
        <v>2776335</v>
      </c>
      <c r="B6307">
        <v>1</v>
      </c>
      <c r="C6307" t="s">
        <v>80</v>
      </c>
      <c r="D6307" t="s">
        <v>108</v>
      </c>
      <c r="E6307" t="s">
        <v>141</v>
      </c>
      <c r="F6307" t="s">
        <v>17364</v>
      </c>
      <c r="G6307" t="s">
        <v>186</v>
      </c>
      <c r="H6307" t="s">
        <v>135</v>
      </c>
      <c r="I6307" t="s">
        <v>136</v>
      </c>
      <c r="J6307" t="s">
        <v>137</v>
      </c>
      <c r="K6307" t="s">
        <v>187</v>
      </c>
      <c r="L6307" t="s">
        <v>17365</v>
      </c>
      <c r="M6307" t="s">
        <v>17366</v>
      </c>
      <c r="N6307" s="26">
        <v>6.3161111109999997</v>
      </c>
      <c r="O6307">
        <v>0</v>
      </c>
      <c r="P6307">
        <v>31</v>
      </c>
      <c r="Q6307">
        <v>0</v>
      </c>
      <c r="R6307">
        <v>6</v>
      </c>
      <c r="S6307">
        <v>0</v>
      </c>
      <c r="T6307">
        <v>12</v>
      </c>
      <c r="U6307">
        <v>0</v>
      </c>
      <c r="V6307">
        <v>0</v>
      </c>
      <c r="W6307" s="26">
        <v>0</v>
      </c>
      <c r="X6307" s="26">
        <v>23.750793819314072</v>
      </c>
      <c r="Y6307" s="26">
        <v>0</v>
      </c>
      <c r="Z6307" s="26">
        <v>2.2666093886577778</v>
      </c>
      <c r="AA6307" s="26">
        <v>0</v>
      </c>
      <c r="AB6307" s="26">
        <v>47.704025590252343</v>
      </c>
      <c r="AC6307" s="26">
        <v>0</v>
      </c>
      <c r="AD6307" s="26">
        <v>0</v>
      </c>
      <c r="AE6307" s="26">
        <v>73.721428798224196</v>
      </c>
    </row>
    <row r="6308" spans="1:31" x14ac:dyDescent="0.3">
      <c r="A6308">
        <v>2776229</v>
      </c>
      <c r="B6308">
        <v>1</v>
      </c>
      <c r="C6308" t="s">
        <v>80</v>
      </c>
      <c r="D6308" t="s">
        <v>92</v>
      </c>
      <c r="E6308" t="s">
        <v>157</v>
      </c>
      <c r="F6308" t="s">
        <v>4405</v>
      </c>
      <c r="G6308" t="s">
        <v>159</v>
      </c>
      <c r="H6308" t="s">
        <v>149</v>
      </c>
      <c r="I6308" t="s">
        <v>136</v>
      </c>
      <c r="J6308" t="s">
        <v>137</v>
      </c>
      <c r="K6308" t="s">
        <v>138</v>
      </c>
      <c r="L6308" t="s">
        <v>17367</v>
      </c>
      <c r="M6308" t="s">
        <v>17368</v>
      </c>
      <c r="N6308" s="26">
        <v>1.1230555550000001</v>
      </c>
      <c r="O6308">
        <v>1</v>
      </c>
      <c r="P6308">
        <v>3803</v>
      </c>
      <c r="Q6308">
        <v>0</v>
      </c>
      <c r="R6308">
        <v>6</v>
      </c>
      <c r="S6308">
        <v>7</v>
      </c>
      <c r="T6308">
        <v>226</v>
      </c>
      <c r="U6308">
        <v>0</v>
      </c>
      <c r="V6308">
        <v>0</v>
      </c>
      <c r="W6308" s="26">
        <v>3.7769200779667327</v>
      </c>
      <c r="X6308" s="26">
        <v>318.75417308558679</v>
      </c>
      <c r="Y6308" s="26">
        <v>0</v>
      </c>
      <c r="Z6308" s="26">
        <v>7.6483047374995256E-2</v>
      </c>
      <c r="AA6308" s="26">
        <v>103.13111455908428</v>
      </c>
      <c r="AB6308" s="26">
        <v>101.85439109172148</v>
      </c>
      <c r="AC6308" s="26">
        <v>0</v>
      </c>
      <c r="AD6308" s="26">
        <v>0</v>
      </c>
      <c r="AE6308" s="26">
        <v>527.59308186173428</v>
      </c>
    </row>
    <row r="6309" spans="1:31" x14ac:dyDescent="0.3">
      <c r="A6309">
        <v>2776250</v>
      </c>
      <c r="B6309">
        <v>2</v>
      </c>
      <c r="C6309" t="s">
        <v>80</v>
      </c>
      <c r="D6309" t="s">
        <v>82</v>
      </c>
      <c r="E6309" t="s">
        <v>141</v>
      </c>
      <c r="F6309" t="s">
        <v>17320</v>
      </c>
      <c r="G6309" t="s">
        <v>204</v>
      </c>
      <c r="H6309" t="s">
        <v>135</v>
      </c>
      <c r="I6309" t="s">
        <v>136</v>
      </c>
      <c r="J6309" t="s">
        <v>137</v>
      </c>
      <c r="K6309" t="s">
        <v>138</v>
      </c>
      <c r="L6309" t="s">
        <v>16958</v>
      </c>
      <c r="M6309" t="s">
        <v>17369</v>
      </c>
      <c r="N6309" s="26">
        <v>1.2108333330000001</v>
      </c>
      <c r="O6309">
        <v>0</v>
      </c>
      <c r="P6309">
        <v>30</v>
      </c>
      <c r="Q6309">
        <v>0</v>
      </c>
      <c r="R6309">
        <v>0</v>
      </c>
      <c r="S6309">
        <v>0</v>
      </c>
      <c r="T6309">
        <v>212</v>
      </c>
      <c r="U6309">
        <v>0</v>
      </c>
      <c r="V6309">
        <v>0</v>
      </c>
      <c r="W6309" s="26">
        <v>0</v>
      </c>
      <c r="X6309" s="26">
        <v>7.5659384990360818</v>
      </c>
      <c r="Y6309" s="26">
        <v>0</v>
      </c>
      <c r="Z6309" s="26">
        <v>0</v>
      </c>
      <c r="AA6309" s="26">
        <v>0</v>
      </c>
      <c r="AB6309" s="26">
        <v>377.66306979598153</v>
      </c>
      <c r="AC6309" s="26">
        <v>0</v>
      </c>
      <c r="AD6309" s="26">
        <v>0</v>
      </c>
      <c r="AE6309" s="26">
        <v>385.22900829501759</v>
      </c>
    </row>
    <row r="6310" spans="1:31" x14ac:dyDescent="0.3">
      <c r="A6310">
        <v>2776810</v>
      </c>
      <c r="B6310">
        <v>1</v>
      </c>
      <c r="C6310" t="s">
        <v>81</v>
      </c>
      <c r="D6310" t="s">
        <v>119</v>
      </c>
      <c r="E6310" t="s">
        <v>132</v>
      </c>
      <c r="F6310" t="s">
        <v>17370</v>
      </c>
      <c r="G6310" t="s">
        <v>197</v>
      </c>
      <c r="H6310" t="s">
        <v>135</v>
      </c>
      <c r="I6310" t="s">
        <v>136</v>
      </c>
      <c r="J6310" t="s">
        <v>137</v>
      </c>
      <c r="K6310" t="s">
        <v>138</v>
      </c>
      <c r="L6310" t="s">
        <v>17371</v>
      </c>
      <c r="M6310" t="s">
        <v>17372</v>
      </c>
      <c r="N6310" s="26">
        <v>2.8969444439999998</v>
      </c>
      <c r="O6310">
        <v>0</v>
      </c>
      <c r="P6310">
        <v>1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 s="26">
        <v>0</v>
      </c>
      <c r="X6310" s="26">
        <v>0</v>
      </c>
      <c r="Y6310" s="26">
        <v>0</v>
      </c>
      <c r="Z6310" s="26">
        <v>0</v>
      </c>
      <c r="AA6310" s="26">
        <v>0</v>
      </c>
      <c r="AB6310" s="26">
        <v>0</v>
      </c>
      <c r="AC6310" s="26">
        <v>0</v>
      </c>
      <c r="AD6310" s="26">
        <v>0</v>
      </c>
      <c r="AE6310" s="26">
        <v>0</v>
      </c>
    </row>
    <row r="6311" spans="1:31" x14ac:dyDescent="0.3">
      <c r="A6311">
        <v>2776833</v>
      </c>
      <c r="B6311">
        <v>1</v>
      </c>
      <c r="C6311" t="s">
        <v>80</v>
      </c>
      <c r="D6311" t="s">
        <v>105</v>
      </c>
      <c r="E6311" t="s">
        <v>132</v>
      </c>
      <c r="F6311" t="s">
        <v>17373</v>
      </c>
      <c r="G6311" t="s">
        <v>307</v>
      </c>
      <c r="H6311" t="s">
        <v>135</v>
      </c>
      <c r="I6311" t="s">
        <v>136</v>
      </c>
      <c r="J6311" t="s">
        <v>137</v>
      </c>
      <c r="K6311" t="s">
        <v>138</v>
      </c>
      <c r="L6311" t="s">
        <v>17374</v>
      </c>
      <c r="M6311" t="s">
        <v>17375</v>
      </c>
      <c r="N6311" s="26">
        <v>5.0186111110000002</v>
      </c>
      <c r="O6311">
        <v>0</v>
      </c>
      <c r="P6311">
        <v>2</v>
      </c>
      <c r="Q6311">
        <v>0</v>
      </c>
      <c r="R6311">
        <v>0</v>
      </c>
      <c r="S6311">
        <v>0</v>
      </c>
      <c r="T6311">
        <v>2</v>
      </c>
      <c r="U6311">
        <v>0</v>
      </c>
      <c r="V6311">
        <v>0</v>
      </c>
      <c r="W6311" s="26">
        <v>0</v>
      </c>
      <c r="X6311" s="26">
        <v>5.6705241560211617</v>
      </c>
      <c r="Y6311" s="26">
        <v>0</v>
      </c>
      <c r="Z6311" s="26">
        <v>0</v>
      </c>
      <c r="AA6311" s="26">
        <v>0</v>
      </c>
      <c r="AB6311" s="26">
        <v>32.733125725344728</v>
      </c>
      <c r="AC6311" s="26">
        <v>0</v>
      </c>
      <c r="AD6311" s="26">
        <v>0</v>
      </c>
      <c r="AE6311" s="26">
        <v>38.403649881365887</v>
      </c>
    </row>
    <row r="6312" spans="1:31" x14ac:dyDescent="0.3">
      <c r="A6312">
        <v>2776312</v>
      </c>
      <c r="B6312">
        <v>1</v>
      </c>
      <c r="C6312" t="s">
        <v>80</v>
      </c>
      <c r="D6312" t="s">
        <v>100</v>
      </c>
      <c r="E6312" t="s">
        <v>141</v>
      </c>
      <c r="F6312" t="s">
        <v>15800</v>
      </c>
      <c r="G6312" t="s">
        <v>186</v>
      </c>
      <c r="H6312" t="s">
        <v>135</v>
      </c>
      <c r="I6312" t="s">
        <v>136</v>
      </c>
      <c r="J6312" t="s">
        <v>137</v>
      </c>
      <c r="K6312" t="s">
        <v>187</v>
      </c>
      <c r="L6312" t="s">
        <v>17376</v>
      </c>
      <c r="M6312" t="s">
        <v>17377</v>
      </c>
      <c r="N6312" s="26">
        <v>8.0924999999999994</v>
      </c>
      <c r="O6312">
        <v>0</v>
      </c>
      <c r="P6312">
        <v>224</v>
      </c>
      <c r="Q6312">
        <v>0</v>
      </c>
      <c r="R6312">
        <v>5</v>
      </c>
      <c r="S6312">
        <v>0</v>
      </c>
      <c r="T6312">
        <v>2</v>
      </c>
      <c r="U6312">
        <v>0</v>
      </c>
      <c r="V6312">
        <v>0</v>
      </c>
      <c r="W6312" s="26">
        <v>0</v>
      </c>
      <c r="X6312" s="26">
        <v>605.94958120006697</v>
      </c>
      <c r="Y6312" s="26">
        <v>0</v>
      </c>
      <c r="Z6312" s="26">
        <v>12.650470452170516</v>
      </c>
      <c r="AA6312" s="26">
        <v>0</v>
      </c>
      <c r="AB6312" s="26">
        <v>0</v>
      </c>
      <c r="AC6312" s="26">
        <v>0</v>
      </c>
      <c r="AD6312" s="26">
        <v>0</v>
      </c>
      <c r="AE6312" s="26">
        <v>618.60005165223754</v>
      </c>
    </row>
    <row r="6313" spans="1:31" x14ac:dyDescent="0.3">
      <c r="A6313">
        <v>2776355</v>
      </c>
      <c r="B6313">
        <v>1</v>
      </c>
      <c r="C6313" t="s">
        <v>80</v>
      </c>
      <c r="D6313" t="s">
        <v>84</v>
      </c>
      <c r="E6313" t="s">
        <v>141</v>
      </c>
      <c r="F6313" t="s">
        <v>17378</v>
      </c>
      <c r="G6313" t="s">
        <v>143</v>
      </c>
      <c r="H6313" t="s">
        <v>135</v>
      </c>
      <c r="I6313" t="s">
        <v>136</v>
      </c>
      <c r="J6313" t="s">
        <v>137</v>
      </c>
      <c r="K6313" t="s">
        <v>138</v>
      </c>
      <c r="L6313" t="s">
        <v>17379</v>
      </c>
      <c r="M6313" t="s">
        <v>17380</v>
      </c>
      <c r="N6313" s="26">
        <v>0.64861111100000002</v>
      </c>
      <c r="O6313">
        <v>0</v>
      </c>
      <c r="P6313">
        <v>659</v>
      </c>
      <c r="Q6313">
        <v>0</v>
      </c>
      <c r="R6313">
        <v>0</v>
      </c>
      <c r="S6313">
        <v>0</v>
      </c>
      <c r="T6313">
        <v>15</v>
      </c>
      <c r="U6313">
        <v>0</v>
      </c>
      <c r="V6313">
        <v>0</v>
      </c>
      <c r="W6313" s="26">
        <v>0</v>
      </c>
      <c r="X6313" s="26">
        <v>92.979829321410946</v>
      </c>
      <c r="Y6313" s="26">
        <v>0</v>
      </c>
      <c r="Z6313" s="26">
        <v>0</v>
      </c>
      <c r="AA6313" s="26">
        <v>0</v>
      </c>
      <c r="AB6313" s="26">
        <v>6.7301523532251055</v>
      </c>
      <c r="AC6313" s="26">
        <v>0</v>
      </c>
      <c r="AD6313" s="26">
        <v>0</v>
      </c>
      <c r="AE6313" s="26">
        <v>99.709981674636055</v>
      </c>
    </row>
    <row r="6314" spans="1:31" x14ac:dyDescent="0.3">
      <c r="A6314">
        <v>2776498</v>
      </c>
      <c r="B6314">
        <v>1</v>
      </c>
      <c r="C6314" t="s">
        <v>80</v>
      </c>
      <c r="D6314" t="s">
        <v>111</v>
      </c>
      <c r="E6314" t="s">
        <v>170</v>
      </c>
      <c r="F6314" t="s">
        <v>17381</v>
      </c>
      <c r="G6314" t="s">
        <v>628</v>
      </c>
      <c r="H6314" t="s">
        <v>135</v>
      </c>
      <c r="I6314" t="s">
        <v>136</v>
      </c>
      <c r="J6314" t="s">
        <v>137</v>
      </c>
      <c r="K6314" t="s">
        <v>187</v>
      </c>
      <c r="L6314" t="s">
        <v>17382</v>
      </c>
      <c r="M6314" t="s">
        <v>17383</v>
      </c>
      <c r="N6314" s="26">
        <v>0.36833333299999999</v>
      </c>
      <c r="O6314">
        <v>0</v>
      </c>
      <c r="P6314">
        <v>381</v>
      </c>
      <c r="Q6314">
        <v>0</v>
      </c>
      <c r="R6314">
        <v>0</v>
      </c>
      <c r="S6314">
        <v>0</v>
      </c>
      <c r="T6314">
        <v>46</v>
      </c>
      <c r="U6314">
        <v>0</v>
      </c>
      <c r="V6314">
        <v>0</v>
      </c>
      <c r="W6314" s="26">
        <v>0</v>
      </c>
      <c r="X6314" s="26">
        <v>32.440274501073944</v>
      </c>
      <c r="Y6314" s="26">
        <v>0</v>
      </c>
      <c r="Z6314" s="26">
        <v>0</v>
      </c>
      <c r="AA6314" s="26">
        <v>0</v>
      </c>
      <c r="AB6314" s="26">
        <v>14.106010984930155</v>
      </c>
      <c r="AC6314" s="26">
        <v>0</v>
      </c>
      <c r="AD6314" s="26">
        <v>0</v>
      </c>
      <c r="AE6314" s="26">
        <v>46.546285486004095</v>
      </c>
    </row>
    <row r="6315" spans="1:31" x14ac:dyDescent="0.3">
      <c r="A6315">
        <v>2776996</v>
      </c>
      <c r="B6315">
        <v>1</v>
      </c>
      <c r="C6315" t="s">
        <v>80</v>
      </c>
      <c r="D6315" t="s">
        <v>83</v>
      </c>
      <c r="E6315" t="s">
        <v>152</v>
      </c>
      <c r="F6315" t="s">
        <v>15588</v>
      </c>
      <c r="G6315" t="s">
        <v>326</v>
      </c>
      <c r="H6315" t="s">
        <v>149</v>
      </c>
      <c r="I6315" t="s">
        <v>136</v>
      </c>
      <c r="J6315" t="s">
        <v>137</v>
      </c>
      <c r="K6315" t="s">
        <v>138</v>
      </c>
      <c r="L6315" t="s">
        <v>17384</v>
      </c>
      <c r="M6315" t="s">
        <v>17385</v>
      </c>
      <c r="N6315" s="26">
        <v>8.3333332999999996E-2</v>
      </c>
      <c r="O6315">
        <v>9</v>
      </c>
      <c r="P6315">
        <v>579</v>
      </c>
      <c r="Q6315">
        <v>9</v>
      </c>
      <c r="R6315">
        <v>36</v>
      </c>
      <c r="S6315">
        <v>24</v>
      </c>
      <c r="T6315">
        <v>41</v>
      </c>
      <c r="U6315">
        <v>0</v>
      </c>
      <c r="V6315">
        <v>0</v>
      </c>
      <c r="W6315" s="26">
        <v>0.62223654705239984</v>
      </c>
      <c r="X6315" s="26">
        <v>13.655588916198653</v>
      </c>
      <c r="Y6315" s="26">
        <v>0.64869542336066655</v>
      </c>
      <c r="Z6315" s="26">
        <v>0.84748668800714166</v>
      </c>
      <c r="AA6315" s="26">
        <v>21.442711591491339</v>
      </c>
      <c r="AB6315" s="26">
        <v>1.1259131481120999</v>
      </c>
      <c r="AC6315" s="26">
        <v>0</v>
      </c>
      <c r="AD6315" s="26">
        <v>0</v>
      </c>
      <c r="AE6315" s="26">
        <v>38.342632314222293</v>
      </c>
    </row>
    <row r="6316" spans="1:31" x14ac:dyDescent="0.3">
      <c r="A6316">
        <v>2776455</v>
      </c>
      <c r="B6316">
        <v>1</v>
      </c>
      <c r="C6316" t="s">
        <v>81</v>
      </c>
      <c r="D6316" t="s">
        <v>128</v>
      </c>
      <c r="E6316" t="s">
        <v>132</v>
      </c>
      <c r="F6316" t="s">
        <v>12900</v>
      </c>
      <c r="G6316" t="s">
        <v>307</v>
      </c>
      <c r="H6316" t="s">
        <v>135</v>
      </c>
      <c r="I6316" t="s">
        <v>136</v>
      </c>
      <c r="J6316" t="s">
        <v>137</v>
      </c>
      <c r="K6316" t="s">
        <v>138</v>
      </c>
      <c r="L6316" t="s">
        <v>17386</v>
      </c>
      <c r="M6316" t="s">
        <v>17387</v>
      </c>
      <c r="N6316" s="26">
        <v>2.7061111109999998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1</v>
      </c>
      <c r="U6316">
        <v>0</v>
      </c>
      <c r="V6316">
        <v>0</v>
      </c>
      <c r="W6316" s="26">
        <v>0</v>
      </c>
      <c r="X6316" s="26">
        <v>0</v>
      </c>
      <c r="Y6316" s="26">
        <v>0</v>
      </c>
      <c r="Z6316" s="26">
        <v>0</v>
      </c>
      <c r="AA6316" s="26">
        <v>0</v>
      </c>
      <c r="AB6316" s="26">
        <v>4.1663187576383205</v>
      </c>
      <c r="AC6316" s="26">
        <v>0</v>
      </c>
      <c r="AD6316" s="26">
        <v>0</v>
      </c>
      <c r="AE6316" s="26">
        <v>4.1663187576383205</v>
      </c>
    </row>
    <row r="6317" spans="1:31" x14ac:dyDescent="0.3">
      <c r="A6317">
        <v>2776896</v>
      </c>
      <c r="B6317">
        <v>1</v>
      </c>
      <c r="C6317" t="s">
        <v>81</v>
      </c>
      <c r="D6317" t="s">
        <v>118</v>
      </c>
      <c r="E6317" t="s">
        <v>152</v>
      </c>
      <c r="F6317" t="s">
        <v>17388</v>
      </c>
      <c r="G6317" t="s">
        <v>159</v>
      </c>
      <c r="H6317" t="s">
        <v>149</v>
      </c>
      <c r="I6317" t="s">
        <v>136</v>
      </c>
      <c r="J6317" t="s">
        <v>137</v>
      </c>
      <c r="K6317" t="s">
        <v>138</v>
      </c>
      <c r="L6317" t="s">
        <v>16848</v>
      </c>
      <c r="M6317" t="s">
        <v>17389</v>
      </c>
      <c r="N6317" s="26">
        <v>1.3258333330000001</v>
      </c>
      <c r="O6317">
        <v>6</v>
      </c>
      <c r="P6317">
        <v>0</v>
      </c>
      <c r="Q6317">
        <v>33</v>
      </c>
      <c r="R6317">
        <v>12</v>
      </c>
      <c r="S6317">
        <v>4</v>
      </c>
      <c r="T6317">
        <v>1</v>
      </c>
      <c r="U6317">
        <v>0</v>
      </c>
      <c r="V6317">
        <v>0</v>
      </c>
      <c r="W6317" s="26">
        <v>1.9392191422306033</v>
      </c>
      <c r="X6317" s="26">
        <v>0</v>
      </c>
      <c r="Y6317" s="26">
        <v>11.599462916424955</v>
      </c>
      <c r="Z6317" s="26">
        <v>0.53024182528000008</v>
      </c>
      <c r="AA6317" s="26">
        <v>28.454383656924957</v>
      </c>
      <c r="AB6317" s="26">
        <v>0</v>
      </c>
      <c r="AC6317" s="26">
        <v>0</v>
      </c>
      <c r="AD6317" s="26">
        <v>0</v>
      </c>
      <c r="AE6317" s="26">
        <v>42.523307540860515</v>
      </c>
    </row>
    <row r="6318" spans="1:31" x14ac:dyDescent="0.3">
      <c r="A6318">
        <v>2776206</v>
      </c>
      <c r="B6318">
        <v>1</v>
      </c>
      <c r="C6318" t="s">
        <v>81</v>
      </c>
      <c r="D6318" t="s">
        <v>128</v>
      </c>
      <c r="E6318" t="s">
        <v>152</v>
      </c>
      <c r="F6318" t="s">
        <v>6975</v>
      </c>
      <c r="G6318" t="s">
        <v>159</v>
      </c>
      <c r="H6318" t="s">
        <v>149</v>
      </c>
      <c r="I6318" t="s">
        <v>136</v>
      </c>
      <c r="J6318" t="s">
        <v>137</v>
      </c>
      <c r="K6318" t="s">
        <v>138</v>
      </c>
      <c r="L6318" t="s">
        <v>17390</v>
      </c>
      <c r="M6318" t="s">
        <v>17391</v>
      </c>
      <c r="N6318" s="26">
        <v>1.2022222220000001</v>
      </c>
      <c r="O6318">
        <v>6</v>
      </c>
      <c r="P6318">
        <v>643</v>
      </c>
      <c r="Q6318">
        <v>100</v>
      </c>
      <c r="R6318">
        <v>30</v>
      </c>
      <c r="S6318">
        <v>6</v>
      </c>
      <c r="T6318">
        <v>69</v>
      </c>
      <c r="U6318">
        <v>0</v>
      </c>
      <c r="V6318">
        <v>0</v>
      </c>
      <c r="W6318" s="26">
        <v>0.62909303451540011</v>
      </c>
      <c r="X6318" s="26">
        <v>109.8726551500687</v>
      </c>
      <c r="Y6318" s="26">
        <v>29.66717214066804</v>
      </c>
      <c r="Z6318" s="26">
        <v>4.1127659289680611</v>
      </c>
      <c r="AA6318" s="26">
        <v>31.660300513493969</v>
      </c>
      <c r="AB6318" s="26">
        <v>23.036923941769249</v>
      </c>
      <c r="AC6318" s="26">
        <v>0</v>
      </c>
      <c r="AD6318" s="26">
        <v>0</v>
      </c>
      <c r="AE6318" s="26">
        <v>198.97891070948344</v>
      </c>
    </row>
    <row r="6319" spans="1:31" x14ac:dyDescent="0.3">
      <c r="A6319">
        <v>2776779</v>
      </c>
      <c r="B6319">
        <v>1</v>
      </c>
      <c r="C6319" t="s">
        <v>80</v>
      </c>
      <c r="D6319" t="s">
        <v>95</v>
      </c>
      <c r="E6319" t="s">
        <v>132</v>
      </c>
      <c r="F6319" t="s">
        <v>17392</v>
      </c>
      <c r="G6319" t="s">
        <v>307</v>
      </c>
      <c r="H6319" t="s">
        <v>135</v>
      </c>
      <c r="I6319" t="s">
        <v>136</v>
      </c>
      <c r="J6319" t="s">
        <v>137</v>
      </c>
      <c r="K6319" t="s">
        <v>138</v>
      </c>
      <c r="L6319" t="s">
        <v>17393</v>
      </c>
      <c r="M6319" t="s">
        <v>17394</v>
      </c>
      <c r="N6319" s="26">
        <v>3.7269444439999999</v>
      </c>
      <c r="O6319">
        <v>0</v>
      </c>
      <c r="P6319">
        <v>11</v>
      </c>
      <c r="Q6319">
        <v>0</v>
      </c>
      <c r="R6319">
        <v>0</v>
      </c>
      <c r="S6319">
        <v>0</v>
      </c>
      <c r="T6319">
        <v>1</v>
      </c>
      <c r="U6319">
        <v>0</v>
      </c>
      <c r="V6319">
        <v>0</v>
      </c>
      <c r="W6319" s="26">
        <v>0</v>
      </c>
      <c r="X6319" s="26">
        <v>10.094862197572793</v>
      </c>
      <c r="Y6319" s="26">
        <v>0</v>
      </c>
      <c r="Z6319" s="26">
        <v>0</v>
      </c>
      <c r="AA6319" s="26">
        <v>0</v>
      </c>
      <c r="AB6319" s="26">
        <v>4.9791885830608331</v>
      </c>
      <c r="AC6319" s="26">
        <v>0</v>
      </c>
      <c r="AD6319" s="26">
        <v>0</v>
      </c>
      <c r="AE6319" s="26">
        <v>15.074050780633627</v>
      </c>
    </row>
    <row r="6320" spans="1:31" x14ac:dyDescent="0.3">
      <c r="A6320">
        <v>2776447</v>
      </c>
      <c r="B6320">
        <v>1</v>
      </c>
      <c r="C6320" t="s">
        <v>80</v>
      </c>
      <c r="D6320" t="s">
        <v>82</v>
      </c>
      <c r="E6320" t="s">
        <v>132</v>
      </c>
      <c r="F6320" t="s">
        <v>397</v>
      </c>
      <c r="G6320" t="s">
        <v>134</v>
      </c>
      <c r="H6320" t="s">
        <v>135</v>
      </c>
      <c r="I6320" t="s">
        <v>136</v>
      </c>
      <c r="J6320" t="s">
        <v>137</v>
      </c>
      <c r="K6320" t="s">
        <v>138</v>
      </c>
      <c r="L6320" t="s">
        <v>17395</v>
      </c>
      <c r="M6320" t="s">
        <v>17396</v>
      </c>
      <c r="N6320" s="26">
        <v>3.6263888880000001</v>
      </c>
      <c r="O6320">
        <v>0</v>
      </c>
      <c r="P6320">
        <v>1</v>
      </c>
      <c r="Q6320">
        <v>0</v>
      </c>
      <c r="R6320">
        <v>0</v>
      </c>
      <c r="S6320">
        <v>0</v>
      </c>
      <c r="T6320">
        <v>10</v>
      </c>
      <c r="U6320">
        <v>0</v>
      </c>
      <c r="V6320">
        <v>0</v>
      </c>
      <c r="W6320" s="26">
        <v>0</v>
      </c>
      <c r="X6320" s="26">
        <v>7.0501846630221596</v>
      </c>
      <c r="Y6320" s="26">
        <v>0</v>
      </c>
      <c r="Z6320" s="26">
        <v>0</v>
      </c>
      <c r="AA6320" s="26">
        <v>0</v>
      </c>
      <c r="AB6320" s="26">
        <v>54.555629338940292</v>
      </c>
      <c r="AC6320" s="26">
        <v>0</v>
      </c>
      <c r="AD6320" s="26">
        <v>0</v>
      </c>
      <c r="AE6320" s="26">
        <v>61.60581400196245</v>
      </c>
    </row>
    <row r="6321" spans="1:31" x14ac:dyDescent="0.3">
      <c r="A6321">
        <v>2776424</v>
      </c>
      <c r="B6321">
        <v>1</v>
      </c>
      <c r="C6321" t="s">
        <v>80</v>
      </c>
      <c r="D6321" t="s">
        <v>83</v>
      </c>
      <c r="E6321" t="s">
        <v>170</v>
      </c>
      <c r="F6321" t="s">
        <v>17397</v>
      </c>
      <c r="G6321" t="s">
        <v>303</v>
      </c>
      <c r="H6321" t="s">
        <v>135</v>
      </c>
      <c r="I6321" t="s">
        <v>136</v>
      </c>
      <c r="J6321" t="s">
        <v>137</v>
      </c>
      <c r="K6321" t="s">
        <v>138</v>
      </c>
      <c r="L6321" t="s">
        <v>17398</v>
      </c>
      <c r="M6321" t="s">
        <v>17399</v>
      </c>
      <c r="N6321" s="26">
        <v>1.6841666660000001</v>
      </c>
      <c r="O6321">
        <v>0</v>
      </c>
      <c r="P6321">
        <v>5</v>
      </c>
      <c r="Q6321">
        <v>0</v>
      </c>
      <c r="R6321">
        <v>0</v>
      </c>
      <c r="S6321">
        <v>0</v>
      </c>
      <c r="T6321">
        <v>104</v>
      </c>
      <c r="U6321">
        <v>0</v>
      </c>
      <c r="V6321">
        <v>1</v>
      </c>
      <c r="W6321" s="26">
        <v>0</v>
      </c>
      <c r="X6321" s="26">
        <v>1.7967717696361192</v>
      </c>
      <c r="Y6321" s="26">
        <v>0</v>
      </c>
      <c r="Z6321" s="26">
        <v>0</v>
      </c>
      <c r="AA6321" s="26">
        <v>0</v>
      </c>
      <c r="AB6321" s="26">
        <v>163.74642436645516</v>
      </c>
      <c r="AC6321" s="26">
        <v>0</v>
      </c>
      <c r="AD6321" s="26">
        <v>54.01893408582</v>
      </c>
      <c r="AE6321" s="26">
        <v>219.56213022191127</v>
      </c>
    </row>
    <row r="6322" spans="1:31" x14ac:dyDescent="0.3">
      <c r="A6322">
        <v>2776610</v>
      </c>
      <c r="B6322">
        <v>1</v>
      </c>
      <c r="C6322" t="s">
        <v>80</v>
      </c>
      <c r="D6322" t="s">
        <v>84</v>
      </c>
      <c r="E6322" t="s">
        <v>132</v>
      </c>
      <c r="F6322" t="s">
        <v>17400</v>
      </c>
      <c r="G6322" t="s">
        <v>307</v>
      </c>
      <c r="H6322" t="s">
        <v>135</v>
      </c>
      <c r="I6322" t="s">
        <v>136</v>
      </c>
      <c r="J6322" t="s">
        <v>137</v>
      </c>
      <c r="K6322" t="s">
        <v>138</v>
      </c>
      <c r="L6322" t="s">
        <v>17401</v>
      </c>
      <c r="M6322" t="s">
        <v>17402</v>
      </c>
      <c r="N6322" s="26">
        <v>2.852222222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2</v>
      </c>
      <c r="U6322">
        <v>0</v>
      </c>
      <c r="V6322">
        <v>0</v>
      </c>
      <c r="W6322" s="26">
        <v>0</v>
      </c>
      <c r="X6322" s="26">
        <v>0</v>
      </c>
      <c r="Y6322" s="26">
        <v>0</v>
      </c>
      <c r="Z6322" s="26">
        <v>0</v>
      </c>
      <c r="AA6322" s="26">
        <v>0</v>
      </c>
      <c r="AB6322" s="26">
        <v>28.495904388332441</v>
      </c>
      <c r="AC6322" s="26">
        <v>0</v>
      </c>
      <c r="AD6322" s="26">
        <v>0</v>
      </c>
      <c r="AE6322" s="26">
        <v>28.495904388332441</v>
      </c>
    </row>
    <row r="6323" spans="1:31" x14ac:dyDescent="0.3">
      <c r="A6323">
        <v>2776733</v>
      </c>
      <c r="B6323">
        <v>1</v>
      </c>
      <c r="C6323" t="s">
        <v>81</v>
      </c>
      <c r="D6323" t="s">
        <v>128</v>
      </c>
      <c r="E6323" t="s">
        <v>157</v>
      </c>
      <c r="F6323" t="s">
        <v>17403</v>
      </c>
      <c r="G6323" t="s">
        <v>159</v>
      </c>
      <c r="H6323" t="s">
        <v>149</v>
      </c>
      <c r="I6323" t="s">
        <v>566</v>
      </c>
      <c r="J6323" t="s">
        <v>137</v>
      </c>
      <c r="K6323" t="s">
        <v>138</v>
      </c>
      <c r="L6323" t="s">
        <v>17096</v>
      </c>
      <c r="M6323" t="s">
        <v>17404</v>
      </c>
      <c r="N6323" s="26">
        <v>4.4444439999999997E-3</v>
      </c>
      <c r="O6323">
        <v>0</v>
      </c>
      <c r="P6323">
        <v>2097</v>
      </c>
      <c r="Q6323">
        <v>0</v>
      </c>
      <c r="R6323">
        <v>0</v>
      </c>
      <c r="S6323">
        <v>0</v>
      </c>
      <c r="T6323">
        <v>109</v>
      </c>
      <c r="U6323">
        <v>0</v>
      </c>
      <c r="V6323">
        <v>1</v>
      </c>
      <c r="W6323" s="26">
        <v>0</v>
      </c>
      <c r="X6323" s="26">
        <v>2.0509190167248308</v>
      </c>
      <c r="Y6323" s="26">
        <v>0</v>
      </c>
      <c r="Z6323" s="26">
        <v>0</v>
      </c>
      <c r="AA6323" s="26">
        <v>0</v>
      </c>
      <c r="AB6323" s="26">
        <v>0.58809323544955527</v>
      </c>
      <c r="AC6323" s="26">
        <v>0</v>
      </c>
      <c r="AD6323" s="26">
        <v>0.13574281701900001</v>
      </c>
      <c r="AE6323" s="26">
        <v>2.774755069193386</v>
      </c>
    </row>
    <row r="6324" spans="1:31" x14ac:dyDescent="0.3">
      <c r="A6324">
        <v>2776192</v>
      </c>
      <c r="B6324">
        <v>1</v>
      </c>
      <c r="C6324" t="s">
        <v>81</v>
      </c>
      <c r="D6324" t="s">
        <v>128</v>
      </c>
      <c r="E6324" t="s">
        <v>132</v>
      </c>
      <c r="F6324" t="s">
        <v>17405</v>
      </c>
      <c r="G6324" t="s">
        <v>134</v>
      </c>
      <c r="H6324" t="s">
        <v>135</v>
      </c>
      <c r="I6324" t="s">
        <v>136</v>
      </c>
      <c r="J6324" t="s">
        <v>137</v>
      </c>
      <c r="K6324" t="s">
        <v>138</v>
      </c>
      <c r="L6324" t="s">
        <v>17406</v>
      </c>
      <c r="M6324" t="s">
        <v>17407</v>
      </c>
      <c r="N6324" s="26">
        <v>5.5350000000000001</v>
      </c>
      <c r="O6324">
        <v>0</v>
      </c>
      <c r="P6324">
        <v>12</v>
      </c>
      <c r="Q6324">
        <v>0</v>
      </c>
      <c r="R6324">
        <v>0</v>
      </c>
      <c r="S6324">
        <v>0</v>
      </c>
      <c r="T6324">
        <v>1</v>
      </c>
      <c r="U6324">
        <v>0</v>
      </c>
      <c r="V6324">
        <v>0</v>
      </c>
      <c r="W6324" s="26">
        <v>0</v>
      </c>
      <c r="X6324" s="26">
        <v>12.822576848546671</v>
      </c>
      <c r="Y6324" s="26">
        <v>0</v>
      </c>
      <c r="Z6324" s="26">
        <v>0</v>
      </c>
      <c r="AA6324" s="26">
        <v>0</v>
      </c>
      <c r="AB6324" s="26">
        <v>4.357730083129999</v>
      </c>
      <c r="AC6324" s="26">
        <v>0</v>
      </c>
      <c r="AD6324" s="26">
        <v>0</v>
      </c>
      <c r="AE6324" s="26">
        <v>17.180306931676668</v>
      </c>
    </row>
    <row r="6325" spans="1:31" x14ac:dyDescent="0.3">
      <c r="A6325">
        <v>2776238</v>
      </c>
      <c r="B6325">
        <v>1</v>
      </c>
      <c r="C6325" t="s">
        <v>81</v>
      </c>
      <c r="D6325" t="s">
        <v>122</v>
      </c>
      <c r="E6325" t="s">
        <v>146</v>
      </c>
      <c r="F6325" t="s">
        <v>15895</v>
      </c>
      <c r="G6325" t="s">
        <v>960</v>
      </c>
      <c r="H6325" t="s">
        <v>149</v>
      </c>
      <c r="I6325" t="s">
        <v>136</v>
      </c>
      <c r="J6325" t="s">
        <v>137</v>
      </c>
      <c r="K6325" t="s">
        <v>138</v>
      </c>
      <c r="L6325" t="s">
        <v>17408</v>
      </c>
      <c r="M6325" t="s">
        <v>17409</v>
      </c>
      <c r="N6325" s="26">
        <v>5.8272222219999996</v>
      </c>
      <c r="O6325">
        <v>1</v>
      </c>
      <c r="P6325">
        <v>1266</v>
      </c>
      <c r="Q6325">
        <v>0</v>
      </c>
      <c r="R6325">
        <v>0</v>
      </c>
      <c r="S6325">
        <v>0</v>
      </c>
      <c r="T6325">
        <v>22</v>
      </c>
      <c r="U6325">
        <v>0</v>
      </c>
      <c r="V6325">
        <v>0</v>
      </c>
      <c r="W6325" s="26">
        <v>1.1494233737244444</v>
      </c>
      <c r="X6325" s="26">
        <v>1381.9279223876897</v>
      </c>
      <c r="Y6325" s="26">
        <v>0</v>
      </c>
      <c r="Z6325" s="26">
        <v>0</v>
      </c>
      <c r="AA6325" s="26">
        <v>0</v>
      </c>
      <c r="AB6325" s="26">
        <v>73.592853818589049</v>
      </c>
      <c r="AC6325" s="26">
        <v>0</v>
      </c>
      <c r="AD6325" s="26">
        <v>0</v>
      </c>
      <c r="AE6325" s="26">
        <v>1456.6701995800031</v>
      </c>
    </row>
    <row r="6326" spans="1:31" x14ac:dyDescent="0.3">
      <c r="A6326">
        <v>2776384</v>
      </c>
      <c r="B6326">
        <v>1</v>
      </c>
      <c r="C6326" t="s">
        <v>81</v>
      </c>
      <c r="D6326" t="s">
        <v>128</v>
      </c>
      <c r="E6326" t="s">
        <v>157</v>
      </c>
      <c r="F6326" t="s">
        <v>17410</v>
      </c>
      <c r="G6326" t="s">
        <v>628</v>
      </c>
      <c r="H6326" t="s">
        <v>149</v>
      </c>
      <c r="I6326" t="s">
        <v>136</v>
      </c>
      <c r="J6326" t="s">
        <v>137</v>
      </c>
      <c r="K6326" t="s">
        <v>187</v>
      </c>
      <c r="L6326" t="s">
        <v>17411</v>
      </c>
      <c r="M6326" t="s">
        <v>17412</v>
      </c>
      <c r="N6326" s="26">
        <v>7.261666666</v>
      </c>
      <c r="O6326">
        <v>0</v>
      </c>
      <c r="P6326">
        <v>3285</v>
      </c>
      <c r="Q6326">
        <v>0</v>
      </c>
      <c r="R6326">
        <v>0</v>
      </c>
      <c r="S6326">
        <v>0</v>
      </c>
      <c r="T6326">
        <v>211</v>
      </c>
      <c r="U6326">
        <v>0</v>
      </c>
      <c r="V6326">
        <v>0</v>
      </c>
      <c r="W6326" s="26">
        <v>0</v>
      </c>
      <c r="X6326" s="26">
        <v>5374.2783693303782</v>
      </c>
      <c r="Y6326" s="26">
        <v>0</v>
      </c>
      <c r="Z6326" s="26">
        <v>0</v>
      </c>
      <c r="AA6326" s="26">
        <v>0</v>
      </c>
      <c r="AB6326" s="26">
        <v>2678.6154733318813</v>
      </c>
      <c r="AC6326" s="26">
        <v>0</v>
      </c>
      <c r="AD6326" s="26">
        <v>0</v>
      </c>
      <c r="AE6326" s="26">
        <v>8052.893842662259</v>
      </c>
    </row>
    <row r="6327" spans="1:31" x14ac:dyDescent="0.3">
      <c r="A6327">
        <v>2776716</v>
      </c>
      <c r="B6327">
        <v>1</v>
      </c>
      <c r="C6327" t="s">
        <v>81</v>
      </c>
      <c r="D6327" t="s">
        <v>115</v>
      </c>
      <c r="E6327" t="s">
        <v>132</v>
      </c>
      <c r="F6327" t="s">
        <v>17413</v>
      </c>
      <c r="G6327" t="s">
        <v>197</v>
      </c>
      <c r="H6327" t="s">
        <v>135</v>
      </c>
      <c r="I6327" t="s">
        <v>136</v>
      </c>
      <c r="J6327" t="s">
        <v>137</v>
      </c>
      <c r="K6327" t="s">
        <v>138</v>
      </c>
      <c r="L6327" t="s">
        <v>17414</v>
      </c>
      <c r="M6327" t="s">
        <v>17415</v>
      </c>
      <c r="N6327" s="26">
        <v>2.713055555</v>
      </c>
      <c r="O6327">
        <v>0</v>
      </c>
      <c r="P6327">
        <v>2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 s="26">
        <v>0</v>
      </c>
      <c r="X6327" s="26">
        <v>0.31975158119498459</v>
      </c>
      <c r="Y6327" s="26">
        <v>0</v>
      </c>
      <c r="Z6327" s="26">
        <v>0</v>
      </c>
      <c r="AA6327" s="26">
        <v>0</v>
      </c>
      <c r="AB6327" s="26">
        <v>0</v>
      </c>
      <c r="AC6327" s="26">
        <v>0</v>
      </c>
      <c r="AD6327" s="26">
        <v>0</v>
      </c>
      <c r="AE6327" s="26">
        <v>0.31975158119498459</v>
      </c>
    </row>
    <row r="6328" spans="1:31" x14ac:dyDescent="0.3">
      <c r="A6328">
        <v>2776670</v>
      </c>
      <c r="B6328">
        <v>1</v>
      </c>
      <c r="C6328" t="s">
        <v>81</v>
      </c>
      <c r="D6328" t="s">
        <v>113</v>
      </c>
      <c r="E6328" t="s">
        <v>157</v>
      </c>
      <c r="F6328" t="s">
        <v>17416</v>
      </c>
      <c r="G6328" t="s">
        <v>628</v>
      </c>
      <c r="H6328" t="s">
        <v>149</v>
      </c>
      <c r="I6328" t="s">
        <v>136</v>
      </c>
      <c r="J6328" t="s">
        <v>137</v>
      </c>
      <c r="K6328" t="s">
        <v>187</v>
      </c>
      <c r="L6328" t="s">
        <v>17417</v>
      </c>
      <c r="M6328" t="s">
        <v>17418</v>
      </c>
      <c r="N6328" s="26">
        <v>3.8252777770000002</v>
      </c>
      <c r="O6328">
        <v>0</v>
      </c>
      <c r="P6328">
        <v>1821</v>
      </c>
      <c r="Q6328">
        <v>0</v>
      </c>
      <c r="R6328">
        <v>33</v>
      </c>
      <c r="S6328">
        <v>4</v>
      </c>
      <c r="T6328">
        <v>137</v>
      </c>
      <c r="U6328">
        <v>2</v>
      </c>
      <c r="V6328">
        <v>0</v>
      </c>
      <c r="W6328" s="26">
        <v>0</v>
      </c>
      <c r="X6328" s="26">
        <v>2018.7567004109003</v>
      </c>
      <c r="Y6328" s="26">
        <v>0</v>
      </c>
      <c r="Z6328" s="26">
        <v>3.5426928764935175</v>
      </c>
      <c r="AA6328" s="26">
        <v>769.69444786707754</v>
      </c>
      <c r="AB6328" s="26">
        <v>573.69408456346378</v>
      </c>
      <c r="AC6328" s="26">
        <v>616.38369962681452</v>
      </c>
      <c r="AD6328" s="26">
        <v>0</v>
      </c>
      <c r="AE6328" s="26">
        <v>3982.0716253447499</v>
      </c>
    </row>
    <row r="6329" spans="1:31" x14ac:dyDescent="0.3">
      <c r="A6329">
        <v>2776965</v>
      </c>
      <c r="B6329">
        <v>1</v>
      </c>
      <c r="C6329" t="s">
        <v>80</v>
      </c>
      <c r="D6329" t="s">
        <v>88</v>
      </c>
      <c r="E6329" t="s">
        <v>166</v>
      </c>
      <c r="F6329" t="s">
        <v>14425</v>
      </c>
      <c r="G6329" t="s">
        <v>425</v>
      </c>
      <c r="H6329" t="s">
        <v>135</v>
      </c>
      <c r="I6329" t="s">
        <v>136</v>
      </c>
      <c r="J6329" t="s">
        <v>137</v>
      </c>
      <c r="K6329" t="s">
        <v>138</v>
      </c>
      <c r="L6329" t="s">
        <v>17419</v>
      </c>
      <c r="M6329" t="s">
        <v>16946</v>
      </c>
      <c r="N6329" s="26">
        <v>0.32666666599999999</v>
      </c>
      <c r="O6329">
        <v>0</v>
      </c>
      <c r="P6329">
        <v>116</v>
      </c>
      <c r="Q6329">
        <v>0</v>
      </c>
      <c r="R6329">
        <v>0</v>
      </c>
      <c r="S6329">
        <v>0</v>
      </c>
      <c r="T6329">
        <v>13</v>
      </c>
      <c r="U6329">
        <v>0</v>
      </c>
      <c r="V6329">
        <v>0</v>
      </c>
      <c r="W6329" s="26">
        <v>0</v>
      </c>
      <c r="X6329" s="26">
        <v>8.5606531421132015</v>
      </c>
      <c r="Y6329" s="26">
        <v>0</v>
      </c>
      <c r="Z6329" s="26">
        <v>0</v>
      </c>
      <c r="AA6329" s="26">
        <v>0</v>
      </c>
      <c r="AB6329" s="26">
        <v>4.3788931920499401</v>
      </c>
      <c r="AC6329" s="26">
        <v>0</v>
      </c>
      <c r="AD6329" s="26">
        <v>0</v>
      </c>
      <c r="AE6329" s="26">
        <v>12.939546334163142</v>
      </c>
    </row>
    <row r="6330" spans="1:31" x14ac:dyDescent="0.3">
      <c r="A6330">
        <v>2776541</v>
      </c>
      <c r="B6330">
        <v>2</v>
      </c>
      <c r="C6330" t="s">
        <v>81</v>
      </c>
      <c r="D6330" t="s">
        <v>128</v>
      </c>
      <c r="E6330" t="s">
        <v>141</v>
      </c>
      <c r="F6330" t="s">
        <v>11802</v>
      </c>
      <c r="G6330" t="s">
        <v>204</v>
      </c>
      <c r="H6330" t="s">
        <v>135</v>
      </c>
      <c r="I6330" t="s">
        <v>136</v>
      </c>
      <c r="J6330" t="s">
        <v>137</v>
      </c>
      <c r="K6330" t="s">
        <v>138</v>
      </c>
      <c r="L6330" t="s">
        <v>17335</v>
      </c>
      <c r="M6330" t="s">
        <v>17420</v>
      </c>
      <c r="N6330" s="26">
        <v>0.53861111100000003</v>
      </c>
      <c r="O6330">
        <v>0</v>
      </c>
      <c r="P6330">
        <v>324</v>
      </c>
      <c r="Q6330">
        <v>0</v>
      </c>
      <c r="R6330">
        <v>4</v>
      </c>
      <c r="S6330">
        <v>0</v>
      </c>
      <c r="T6330">
        <v>26</v>
      </c>
      <c r="U6330">
        <v>0</v>
      </c>
      <c r="V6330">
        <v>0</v>
      </c>
      <c r="W6330" s="26">
        <v>0</v>
      </c>
      <c r="X6330" s="26">
        <v>24.815162999839696</v>
      </c>
      <c r="Y6330" s="26">
        <v>0</v>
      </c>
      <c r="Z6330" s="26">
        <v>0.22185055573333334</v>
      </c>
      <c r="AA6330" s="26">
        <v>0</v>
      </c>
      <c r="AB6330" s="26">
        <v>9.2523180657262607</v>
      </c>
      <c r="AC6330" s="26">
        <v>0</v>
      </c>
      <c r="AD6330" s="26">
        <v>0</v>
      </c>
      <c r="AE6330" s="26">
        <v>34.28933162129929</v>
      </c>
    </row>
    <row r="6331" spans="1:31" x14ac:dyDescent="0.3">
      <c r="A6331">
        <v>2777028</v>
      </c>
      <c r="B6331">
        <v>1</v>
      </c>
      <c r="C6331" t="s">
        <v>80</v>
      </c>
      <c r="D6331" t="s">
        <v>104</v>
      </c>
      <c r="E6331" t="s">
        <v>146</v>
      </c>
      <c r="F6331" t="s">
        <v>17421</v>
      </c>
      <c r="G6331" t="s">
        <v>159</v>
      </c>
      <c r="H6331" t="s">
        <v>149</v>
      </c>
      <c r="I6331" t="s">
        <v>566</v>
      </c>
      <c r="J6331" t="s">
        <v>137</v>
      </c>
      <c r="K6331" t="s">
        <v>138</v>
      </c>
      <c r="L6331" t="s">
        <v>17422</v>
      </c>
      <c r="M6331" t="s">
        <v>17423</v>
      </c>
      <c r="N6331" s="26">
        <v>4.4444444E-2</v>
      </c>
      <c r="O6331">
        <v>0</v>
      </c>
      <c r="P6331">
        <v>81</v>
      </c>
      <c r="Q6331">
        <v>0</v>
      </c>
      <c r="R6331">
        <v>1</v>
      </c>
      <c r="S6331">
        <v>0</v>
      </c>
      <c r="T6331">
        <v>13</v>
      </c>
      <c r="U6331">
        <v>0</v>
      </c>
      <c r="V6331">
        <v>0</v>
      </c>
      <c r="W6331" s="26">
        <v>0</v>
      </c>
      <c r="X6331" s="26">
        <v>0.42670475302403565</v>
      </c>
      <c r="Y6331" s="26">
        <v>0</v>
      </c>
      <c r="Z6331" s="26">
        <v>0</v>
      </c>
      <c r="AA6331" s="26">
        <v>0</v>
      </c>
      <c r="AB6331" s="26">
        <v>2.3247085358506669E-2</v>
      </c>
      <c r="AC6331" s="26">
        <v>0</v>
      </c>
      <c r="AD6331" s="26">
        <v>0</v>
      </c>
      <c r="AE6331" s="26">
        <v>0.44995183838254232</v>
      </c>
    </row>
    <row r="6332" spans="1:31" x14ac:dyDescent="0.3">
      <c r="A6332">
        <v>2776364</v>
      </c>
      <c r="B6332">
        <v>1</v>
      </c>
      <c r="C6332" t="s">
        <v>81</v>
      </c>
      <c r="D6332" t="s">
        <v>113</v>
      </c>
      <c r="E6332" t="s">
        <v>141</v>
      </c>
      <c r="F6332" t="s">
        <v>17424</v>
      </c>
      <c r="G6332" t="s">
        <v>774</v>
      </c>
      <c r="H6332" t="s">
        <v>135</v>
      </c>
      <c r="I6332" t="s">
        <v>136</v>
      </c>
      <c r="J6332" t="s">
        <v>137</v>
      </c>
      <c r="K6332" t="s">
        <v>187</v>
      </c>
      <c r="L6332" t="s">
        <v>17425</v>
      </c>
      <c r="M6332" t="s">
        <v>17426</v>
      </c>
      <c r="N6332" s="26">
        <v>7.4783333330000001</v>
      </c>
      <c r="O6332">
        <v>0</v>
      </c>
      <c r="P6332">
        <v>138</v>
      </c>
      <c r="Q6332">
        <v>0</v>
      </c>
      <c r="R6332">
        <v>8</v>
      </c>
      <c r="S6332">
        <v>0</v>
      </c>
      <c r="T6332">
        <v>10</v>
      </c>
      <c r="U6332">
        <v>0</v>
      </c>
      <c r="V6332">
        <v>0</v>
      </c>
      <c r="W6332" s="26">
        <v>0</v>
      </c>
      <c r="X6332" s="26">
        <v>171.40545182122665</v>
      </c>
      <c r="Y6332" s="26">
        <v>0</v>
      </c>
      <c r="Z6332" s="26">
        <v>4.2171867960719185</v>
      </c>
      <c r="AA6332" s="26">
        <v>0</v>
      </c>
      <c r="AB6332" s="26">
        <v>24.480253059437072</v>
      </c>
      <c r="AC6332" s="26">
        <v>0</v>
      </c>
      <c r="AD6332" s="26">
        <v>0</v>
      </c>
      <c r="AE6332" s="26">
        <v>200.10289167673565</v>
      </c>
    </row>
    <row r="6333" spans="1:31" x14ac:dyDescent="0.3">
      <c r="A6333">
        <v>2776507</v>
      </c>
      <c r="B6333">
        <v>1</v>
      </c>
      <c r="C6333" t="s">
        <v>80</v>
      </c>
      <c r="D6333" t="s">
        <v>103</v>
      </c>
      <c r="E6333" t="s">
        <v>132</v>
      </c>
      <c r="F6333" t="s">
        <v>17427</v>
      </c>
      <c r="G6333" t="s">
        <v>197</v>
      </c>
      <c r="H6333" t="s">
        <v>135</v>
      </c>
      <c r="I6333" t="s">
        <v>136</v>
      </c>
      <c r="J6333" t="s">
        <v>137</v>
      </c>
      <c r="K6333" t="s">
        <v>138</v>
      </c>
      <c r="L6333" t="s">
        <v>17428</v>
      </c>
      <c r="M6333" t="s">
        <v>17429</v>
      </c>
      <c r="N6333" s="26">
        <v>0.80694444399999998</v>
      </c>
      <c r="O6333">
        <v>0</v>
      </c>
      <c r="P6333">
        <v>1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 s="26">
        <v>0</v>
      </c>
      <c r="X6333" s="26">
        <v>0.51769241498406671</v>
      </c>
      <c r="Y6333" s="26">
        <v>0</v>
      </c>
      <c r="Z6333" s="26">
        <v>0</v>
      </c>
      <c r="AA6333" s="26">
        <v>0</v>
      </c>
      <c r="AB6333" s="26">
        <v>0</v>
      </c>
      <c r="AC6333" s="26">
        <v>0</v>
      </c>
      <c r="AD6333" s="26">
        <v>0</v>
      </c>
      <c r="AE6333" s="26">
        <v>0.51769241498406671</v>
      </c>
    </row>
    <row r="6334" spans="1:31" x14ac:dyDescent="0.3">
      <c r="A6334">
        <v>2776195</v>
      </c>
      <c r="B6334">
        <v>1</v>
      </c>
      <c r="C6334" t="s">
        <v>80</v>
      </c>
      <c r="D6334" t="s">
        <v>90</v>
      </c>
      <c r="E6334" t="s">
        <v>132</v>
      </c>
      <c r="F6334" t="s">
        <v>17430</v>
      </c>
      <c r="G6334" t="s">
        <v>197</v>
      </c>
      <c r="H6334" t="s">
        <v>135</v>
      </c>
      <c r="I6334" t="s">
        <v>136</v>
      </c>
      <c r="J6334" t="s">
        <v>137</v>
      </c>
      <c r="K6334" t="s">
        <v>138</v>
      </c>
      <c r="L6334" t="s">
        <v>17431</v>
      </c>
      <c r="M6334" t="s">
        <v>17432</v>
      </c>
      <c r="N6334" s="26">
        <v>0.73583333299999998</v>
      </c>
      <c r="O6334">
        <v>0</v>
      </c>
      <c r="P6334">
        <v>5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 s="26">
        <v>0</v>
      </c>
      <c r="X6334" s="26">
        <v>0.38774327969335509</v>
      </c>
      <c r="Y6334" s="26">
        <v>0</v>
      </c>
      <c r="Z6334" s="26">
        <v>0</v>
      </c>
      <c r="AA6334" s="26">
        <v>0</v>
      </c>
      <c r="AB6334" s="26">
        <v>0</v>
      </c>
      <c r="AC6334" s="26">
        <v>0</v>
      </c>
      <c r="AD6334" s="26">
        <v>0</v>
      </c>
      <c r="AE6334" s="26">
        <v>0.38774327969335509</v>
      </c>
    </row>
    <row r="6335" spans="1:31" x14ac:dyDescent="0.3">
      <c r="A6335">
        <v>2776338</v>
      </c>
      <c r="B6335">
        <v>1</v>
      </c>
      <c r="C6335" t="s">
        <v>80</v>
      </c>
      <c r="D6335" t="s">
        <v>82</v>
      </c>
      <c r="E6335" t="s">
        <v>132</v>
      </c>
      <c r="F6335" t="s">
        <v>17433</v>
      </c>
      <c r="G6335" t="s">
        <v>134</v>
      </c>
      <c r="H6335" t="s">
        <v>135</v>
      </c>
      <c r="I6335" t="s">
        <v>136</v>
      </c>
      <c r="J6335" t="s">
        <v>137</v>
      </c>
      <c r="K6335" t="s">
        <v>138</v>
      </c>
      <c r="L6335" t="s">
        <v>17434</v>
      </c>
      <c r="M6335" t="s">
        <v>17435</v>
      </c>
      <c r="N6335" s="26">
        <v>4.2433333329999998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1</v>
      </c>
      <c r="U6335">
        <v>0</v>
      </c>
      <c r="V6335">
        <v>0</v>
      </c>
      <c r="W6335" s="26">
        <v>0</v>
      </c>
      <c r="X6335" s="26">
        <v>0</v>
      </c>
      <c r="Y6335" s="26">
        <v>0</v>
      </c>
      <c r="Z6335" s="26">
        <v>0</v>
      </c>
      <c r="AA6335" s="26">
        <v>0</v>
      </c>
      <c r="AB6335" s="26">
        <v>7.2921049902933337</v>
      </c>
      <c r="AC6335" s="26">
        <v>0</v>
      </c>
      <c r="AD6335" s="26">
        <v>0</v>
      </c>
      <c r="AE6335" s="26">
        <v>7.2921049902933337</v>
      </c>
    </row>
    <row r="6336" spans="1:31" x14ac:dyDescent="0.3">
      <c r="A6336">
        <v>2776487</v>
      </c>
      <c r="B6336">
        <v>1</v>
      </c>
      <c r="C6336" t="s">
        <v>80</v>
      </c>
      <c r="D6336" t="s">
        <v>96</v>
      </c>
      <c r="E6336" t="s">
        <v>132</v>
      </c>
      <c r="F6336" t="s">
        <v>17436</v>
      </c>
      <c r="G6336" t="s">
        <v>134</v>
      </c>
      <c r="H6336" t="s">
        <v>135</v>
      </c>
      <c r="I6336" t="s">
        <v>136</v>
      </c>
      <c r="J6336" t="s">
        <v>137</v>
      </c>
      <c r="K6336" t="s">
        <v>138</v>
      </c>
      <c r="L6336" t="s">
        <v>17437</v>
      </c>
      <c r="M6336" t="s">
        <v>17438</v>
      </c>
      <c r="N6336" s="26">
        <v>1.7441666659999999</v>
      </c>
      <c r="O6336">
        <v>0</v>
      </c>
      <c r="P6336">
        <v>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 s="26">
        <v>0</v>
      </c>
      <c r="X6336" s="26">
        <v>0</v>
      </c>
      <c r="Y6336" s="26">
        <v>0</v>
      </c>
      <c r="Z6336" s="26">
        <v>0</v>
      </c>
      <c r="AA6336" s="26">
        <v>0</v>
      </c>
      <c r="AB6336" s="26">
        <v>0</v>
      </c>
      <c r="AC6336" s="26">
        <v>0</v>
      </c>
      <c r="AD6336" s="26">
        <v>0</v>
      </c>
      <c r="AE6336" s="26">
        <v>0</v>
      </c>
    </row>
    <row r="6337" spans="1:31" x14ac:dyDescent="0.3">
      <c r="A6337">
        <v>2776905</v>
      </c>
      <c r="B6337">
        <v>1</v>
      </c>
      <c r="C6337" t="s">
        <v>81</v>
      </c>
      <c r="D6337" t="s">
        <v>112</v>
      </c>
      <c r="E6337" t="s">
        <v>132</v>
      </c>
      <c r="F6337" t="s">
        <v>17439</v>
      </c>
      <c r="G6337" t="s">
        <v>197</v>
      </c>
      <c r="H6337" t="s">
        <v>135</v>
      </c>
      <c r="I6337" t="s">
        <v>136</v>
      </c>
      <c r="J6337" t="s">
        <v>137</v>
      </c>
      <c r="K6337" t="s">
        <v>138</v>
      </c>
      <c r="L6337" t="s">
        <v>17440</v>
      </c>
      <c r="M6337" t="s">
        <v>17441</v>
      </c>
      <c r="N6337" s="26">
        <v>0.56638888799999998</v>
      </c>
      <c r="O6337">
        <v>0</v>
      </c>
      <c r="P6337">
        <v>2</v>
      </c>
      <c r="Q6337">
        <v>0</v>
      </c>
      <c r="R6337">
        <v>0</v>
      </c>
      <c r="S6337">
        <v>0</v>
      </c>
      <c r="T6337">
        <v>1</v>
      </c>
      <c r="U6337">
        <v>0</v>
      </c>
      <c r="V6337">
        <v>0</v>
      </c>
      <c r="W6337" s="26">
        <v>0</v>
      </c>
      <c r="X6337" s="26">
        <v>0.25898309831189975</v>
      </c>
      <c r="Y6337" s="26">
        <v>0</v>
      </c>
      <c r="Z6337" s="26">
        <v>0</v>
      </c>
      <c r="AA6337" s="26">
        <v>0</v>
      </c>
      <c r="AB6337" s="26">
        <v>6.6386232324114003E-2</v>
      </c>
      <c r="AC6337" s="26">
        <v>0</v>
      </c>
      <c r="AD6337" s="26">
        <v>0</v>
      </c>
      <c r="AE6337" s="26">
        <v>0.32536933063601375</v>
      </c>
    </row>
    <row r="6338" spans="1:31" x14ac:dyDescent="0.3">
      <c r="A6338">
        <v>2776358</v>
      </c>
      <c r="B6338">
        <v>1</v>
      </c>
      <c r="C6338" t="s">
        <v>80</v>
      </c>
      <c r="D6338" t="s">
        <v>97</v>
      </c>
      <c r="E6338" t="s">
        <v>152</v>
      </c>
      <c r="F6338" t="s">
        <v>14538</v>
      </c>
      <c r="G6338" t="s">
        <v>628</v>
      </c>
      <c r="H6338" t="s">
        <v>149</v>
      </c>
      <c r="I6338" t="s">
        <v>136</v>
      </c>
      <c r="J6338" t="s">
        <v>137</v>
      </c>
      <c r="K6338" t="s">
        <v>187</v>
      </c>
      <c r="L6338" t="s">
        <v>17442</v>
      </c>
      <c r="M6338" t="s">
        <v>17443</v>
      </c>
      <c r="N6338" s="26">
        <v>6.4541666659999999</v>
      </c>
      <c r="O6338">
        <v>1</v>
      </c>
      <c r="P6338">
        <v>2277</v>
      </c>
      <c r="Q6338">
        <v>2</v>
      </c>
      <c r="R6338">
        <v>204</v>
      </c>
      <c r="S6338">
        <v>3</v>
      </c>
      <c r="T6338">
        <v>309</v>
      </c>
      <c r="U6338">
        <v>0</v>
      </c>
      <c r="V6338">
        <v>0</v>
      </c>
      <c r="W6338" s="26">
        <v>1.26006811299</v>
      </c>
      <c r="X6338" s="26">
        <v>3698.9318781636362</v>
      </c>
      <c r="Y6338" s="26">
        <v>8.5491342644374857</v>
      </c>
      <c r="Z6338" s="26">
        <v>155.0995018671068</v>
      </c>
      <c r="AA6338" s="26">
        <v>476.84680137550913</v>
      </c>
      <c r="AB6338" s="26">
        <v>1924.2409689096694</v>
      </c>
      <c r="AC6338" s="26">
        <v>0</v>
      </c>
      <c r="AD6338" s="26">
        <v>0</v>
      </c>
      <c r="AE6338" s="26">
        <v>6264.9283526933486</v>
      </c>
    </row>
    <row r="6339" spans="1:31" x14ac:dyDescent="0.3">
      <c r="A6339">
        <v>2776985</v>
      </c>
      <c r="B6339">
        <v>1</v>
      </c>
      <c r="C6339" t="s">
        <v>81</v>
      </c>
      <c r="D6339" t="s">
        <v>118</v>
      </c>
      <c r="E6339" t="s">
        <v>146</v>
      </c>
      <c r="F6339" t="s">
        <v>17444</v>
      </c>
      <c r="G6339" t="s">
        <v>2474</v>
      </c>
      <c r="H6339" t="s">
        <v>149</v>
      </c>
      <c r="I6339" t="s">
        <v>136</v>
      </c>
      <c r="J6339" t="s">
        <v>137</v>
      </c>
      <c r="K6339" t="s">
        <v>138</v>
      </c>
      <c r="L6339" t="s">
        <v>17445</v>
      </c>
      <c r="M6339" t="s">
        <v>17446</v>
      </c>
      <c r="N6339" s="26">
        <v>1.84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56</v>
      </c>
      <c r="U6339">
        <v>0</v>
      </c>
      <c r="V6339">
        <v>0</v>
      </c>
      <c r="W6339" s="26">
        <v>0</v>
      </c>
      <c r="X6339" s="26">
        <v>0</v>
      </c>
      <c r="Y6339" s="26">
        <v>0</v>
      </c>
      <c r="Z6339" s="26">
        <v>0</v>
      </c>
      <c r="AA6339" s="26">
        <v>0</v>
      </c>
      <c r="AB6339" s="26">
        <v>32.571389799227248</v>
      </c>
      <c r="AC6339" s="26">
        <v>0</v>
      </c>
      <c r="AD6339" s="26">
        <v>0</v>
      </c>
      <c r="AE6339" s="26">
        <v>32.571389799227248</v>
      </c>
    </row>
    <row r="6340" spans="1:31" x14ac:dyDescent="0.3">
      <c r="A6340">
        <v>2776945</v>
      </c>
      <c r="B6340">
        <v>1</v>
      </c>
      <c r="C6340" t="s">
        <v>81</v>
      </c>
      <c r="D6340" t="s">
        <v>112</v>
      </c>
      <c r="E6340" t="s">
        <v>170</v>
      </c>
      <c r="F6340" t="s">
        <v>17447</v>
      </c>
      <c r="G6340" t="s">
        <v>204</v>
      </c>
      <c r="H6340" t="s">
        <v>135</v>
      </c>
      <c r="I6340" t="s">
        <v>136</v>
      </c>
      <c r="J6340" t="s">
        <v>137</v>
      </c>
      <c r="K6340" t="s">
        <v>138</v>
      </c>
      <c r="L6340" t="s">
        <v>17448</v>
      </c>
      <c r="M6340" t="s">
        <v>17449</v>
      </c>
      <c r="N6340" s="26">
        <v>1.1130555550000001</v>
      </c>
      <c r="O6340">
        <v>0</v>
      </c>
      <c r="P6340">
        <v>76</v>
      </c>
      <c r="Q6340">
        <v>0</v>
      </c>
      <c r="R6340">
        <v>0</v>
      </c>
      <c r="S6340">
        <v>0</v>
      </c>
      <c r="T6340">
        <v>20</v>
      </c>
      <c r="U6340">
        <v>0</v>
      </c>
      <c r="V6340">
        <v>0</v>
      </c>
      <c r="W6340" s="26">
        <v>0</v>
      </c>
      <c r="X6340" s="26">
        <v>22.497108444635888</v>
      </c>
      <c r="Y6340" s="26">
        <v>0</v>
      </c>
      <c r="Z6340" s="26">
        <v>0</v>
      </c>
      <c r="AA6340" s="26">
        <v>0</v>
      </c>
      <c r="AB6340" s="26">
        <v>5.1438043226727306</v>
      </c>
      <c r="AC6340" s="26">
        <v>0</v>
      </c>
      <c r="AD6340" s="26">
        <v>0</v>
      </c>
      <c r="AE6340" s="26">
        <v>27.64091276730862</v>
      </c>
    </row>
    <row r="6341" spans="1:31" x14ac:dyDescent="0.3">
      <c r="A6341">
        <v>2776421</v>
      </c>
      <c r="B6341">
        <v>1</v>
      </c>
      <c r="C6341" t="s">
        <v>80</v>
      </c>
      <c r="D6341" t="s">
        <v>105</v>
      </c>
      <c r="E6341" t="s">
        <v>146</v>
      </c>
      <c r="F6341" t="s">
        <v>17450</v>
      </c>
      <c r="G6341" t="s">
        <v>159</v>
      </c>
      <c r="H6341" t="s">
        <v>149</v>
      </c>
      <c r="I6341" t="s">
        <v>136</v>
      </c>
      <c r="J6341" t="s">
        <v>137</v>
      </c>
      <c r="K6341" t="s">
        <v>138</v>
      </c>
      <c r="L6341" t="s">
        <v>17451</v>
      </c>
      <c r="M6341" t="s">
        <v>17452</v>
      </c>
      <c r="N6341" s="26">
        <v>1.356944444</v>
      </c>
      <c r="O6341">
        <v>0</v>
      </c>
      <c r="P6341">
        <v>320</v>
      </c>
      <c r="Q6341">
        <v>0</v>
      </c>
      <c r="R6341">
        <v>0</v>
      </c>
      <c r="S6341">
        <v>0</v>
      </c>
      <c r="T6341">
        <v>14</v>
      </c>
      <c r="U6341">
        <v>0</v>
      </c>
      <c r="V6341">
        <v>0</v>
      </c>
      <c r="W6341" s="26">
        <v>0</v>
      </c>
      <c r="X6341" s="26">
        <v>105.22903084964474</v>
      </c>
      <c r="Y6341" s="26">
        <v>0</v>
      </c>
      <c r="Z6341" s="26">
        <v>0</v>
      </c>
      <c r="AA6341" s="26">
        <v>0</v>
      </c>
      <c r="AB6341" s="26">
        <v>23.367321397678904</v>
      </c>
      <c r="AC6341" s="26">
        <v>0</v>
      </c>
      <c r="AD6341" s="26">
        <v>0</v>
      </c>
      <c r="AE6341" s="26">
        <v>128.59635224732364</v>
      </c>
    </row>
    <row r="6342" spans="1:31" x14ac:dyDescent="0.3">
      <c r="A6342">
        <v>2776381</v>
      </c>
      <c r="B6342">
        <v>1</v>
      </c>
      <c r="C6342" t="s">
        <v>80</v>
      </c>
      <c r="D6342" t="s">
        <v>97</v>
      </c>
      <c r="E6342" t="s">
        <v>170</v>
      </c>
      <c r="F6342" t="s">
        <v>17453</v>
      </c>
      <c r="G6342" t="s">
        <v>186</v>
      </c>
      <c r="H6342" t="s">
        <v>135</v>
      </c>
      <c r="I6342" t="s">
        <v>136</v>
      </c>
      <c r="J6342" t="s">
        <v>137</v>
      </c>
      <c r="K6342" t="s">
        <v>187</v>
      </c>
      <c r="L6342" t="s">
        <v>17454</v>
      </c>
      <c r="M6342" t="s">
        <v>17455</v>
      </c>
      <c r="N6342" s="26">
        <v>7.4138888879999998</v>
      </c>
      <c r="O6342">
        <v>0</v>
      </c>
      <c r="P6342">
        <v>30</v>
      </c>
      <c r="Q6342">
        <v>0</v>
      </c>
      <c r="R6342">
        <v>0</v>
      </c>
      <c r="S6342">
        <v>0</v>
      </c>
      <c r="T6342">
        <v>73</v>
      </c>
      <c r="U6342">
        <v>0</v>
      </c>
      <c r="V6342">
        <v>0</v>
      </c>
      <c r="W6342" s="26">
        <v>0</v>
      </c>
      <c r="X6342" s="26">
        <v>82.765277603393173</v>
      </c>
      <c r="Y6342" s="26">
        <v>0</v>
      </c>
      <c r="Z6342" s="26">
        <v>0</v>
      </c>
      <c r="AA6342" s="26">
        <v>0</v>
      </c>
      <c r="AB6342" s="26">
        <v>347.46611940532159</v>
      </c>
      <c r="AC6342" s="26">
        <v>0</v>
      </c>
      <c r="AD6342" s="26">
        <v>0</v>
      </c>
      <c r="AE6342" s="26">
        <v>430.23139700871479</v>
      </c>
    </row>
    <row r="6343" spans="1:31" x14ac:dyDescent="0.3">
      <c r="A6343">
        <v>2776321</v>
      </c>
      <c r="B6343">
        <v>1</v>
      </c>
      <c r="C6343" t="s">
        <v>80</v>
      </c>
      <c r="D6343" t="s">
        <v>97</v>
      </c>
      <c r="E6343" t="s">
        <v>141</v>
      </c>
      <c r="F6343" t="s">
        <v>17456</v>
      </c>
      <c r="G6343" t="s">
        <v>186</v>
      </c>
      <c r="H6343" t="s">
        <v>135</v>
      </c>
      <c r="I6343" t="s">
        <v>136</v>
      </c>
      <c r="J6343" t="s">
        <v>137</v>
      </c>
      <c r="K6343" t="s">
        <v>187</v>
      </c>
      <c r="L6343" t="s">
        <v>17457</v>
      </c>
      <c r="M6343" t="s">
        <v>17458</v>
      </c>
      <c r="N6343" s="26">
        <v>2.0044444440000002</v>
      </c>
      <c r="O6343">
        <v>0</v>
      </c>
      <c r="P6343">
        <v>125</v>
      </c>
      <c r="Q6343">
        <v>0</v>
      </c>
      <c r="R6343">
        <v>0</v>
      </c>
      <c r="S6343">
        <v>0</v>
      </c>
      <c r="T6343">
        <v>10</v>
      </c>
      <c r="U6343">
        <v>0</v>
      </c>
      <c r="V6343">
        <v>0</v>
      </c>
      <c r="W6343" s="26">
        <v>0</v>
      </c>
      <c r="X6343" s="26">
        <v>26.896395620241819</v>
      </c>
      <c r="Y6343" s="26">
        <v>0</v>
      </c>
      <c r="Z6343" s="26">
        <v>0</v>
      </c>
      <c r="AA6343" s="26">
        <v>0</v>
      </c>
      <c r="AB6343" s="26">
        <v>42.124302687305594</v>
      </c>
      <c r="AC6343" s="26">
        <v>0</v>
      </c>
      <c r="AD6343" s="26">
        <v>0</v>
      </c>
      <c r="AE6343" s="26">
        <v>69.020698307547406</v>
      </c>
    </row>
    <row r="6344" spans="1:31" x14ac:dyDescent="0.3">
      <c r="A6344">
        <v>2776962</v>
      </c>
      <c r="B6344">
        <v>1</v>
      </c>
      <c r="C6344" t="s">
        <v>81</v>
      </c>
      <c r="D6344" t="s">
        <v>128</v>
      </c>
      <c r="E6344" t="s">
        <v>146</v>
      </c>
      <c r="F6344" t="s">
        <v>17459</v>
      </c>
      <c r="G6344" t="s">
        <v>148</v>
      </c>
      <c r="H6344" t="s">
        <v>149</v>
      </c>
      <c r="I6344" t="s">
        <v>136</v>
      </c>
      <c r="J6344" t="s">
        <v>137</v>
      </c>
      <c r="K6344" t="s">
        <v>138</v>
      </c>
      <c r="L6344" t="s">
        <v>17460</v>
      </c>
      <c r="M6344" t="s">
        <v>17245</v>
      </c>
      <c r="N6344" s="26">
        <v>5.6161111110000004</v>
      </c>
      <c r="O6344">
        <v>1</v>
      </c>
      <c r="P6344">
        <v>187</v>
      </c>
      <c r="Q6344">
        <v>4</v>
      </c>
      <c r="R6344">
        <v>11</v>
      </c>
      <c r="S6344">
        <v>0</v>
      </c>
      <c r="T6344">
        <v>14</v>
      </c>
      <c r="U6344">
        <v>1</v>
      </c>
      <c r="V6344">
        <v>0</v>
      </c>
      <c r="W6344" s="26">
        <v>1.3354680770744443</v>
      </c>
      <c r="X6344" s="26">
        <v>40.752905981623066</v>
      </c>
      <c r="Y6344" s="26">
        <v>0</v>
      </c>
      <c r="Z6344" s="26">
        <v>2.0866162880000001</v>
      </c>
      <c r="AA6344" s="26">
        <v>0</v>
      </c>
      <c r="AB6344" s="26">
        <v>23.55431383706166</v>
      </c>
      <c r="AC6344" s="26">
        <v>861.75734476373873</v>
      </c>
      <c r="AD6344" s="26">
        <v>0</v>
      </c>
      <c r="AE6344" s="26">
        <v>929.48664894749788</v>
      </c>
    </row>
    <row r="6345" spans="1:31" x14ac:dyDescent="0.3">
      <c r="A6345">
        <v>2776676</v>
      </c>
      <c r="B6345">
        <v>1</v>
      </c>
      <c r="C6345" t="s">
        <v>81</v>
      </c>
      <c r="D6345" t="s">
        <v>112</v>
      </c>
      <c r="E6345" t="s">
        <v>170</v>
      </c>
      <c r="F6345" t="s">
        <v>17461</v>
      </c>
      <c r="G6345" t="s">
        <v>143</v>
      </c>
      <c r="H6345" t="s">
        <v>135</v>
      </c>
      <c r="I6345" t="s">
        <v>136</v>
      </c>
      <c r="J6345" t="s">
        <v>137</v>
      </c>
      <c r="K6345" t="s">
        <v>138</v>
      </c>
      <c r="L6345" t="s">
        <v>17462</v>
      </c>
      <c r="M6345" t="s">
        <v>17463</v>
      </c>
      <c r="N6345" s="26">
        <v>1.3672222220000001</v>
      </c>
      <c r="O6345">
        <v>0</v>
      </c>
      <c r="P6345">
        <v>176</v>
      </c>
      <c r="Q6345">
        <v>0</v>
      </c>
      <c r="R6345">
        <v>14</v>
      </c>
      <c r="S6345">
        <v>0</v>
      </c>
      <c r="T6345">
        <v>16</v>
      </c>
      <c r="U6345">
        <v>0</v>
      </c>
      <c r="V6345">
        <v>0</v>
      </c>
      <c r="W6345" s="26">
        <v>0</v>
      </c>
      <c r="X6345" s="26">
        <v>42.122134584825297</v>
      </c>
      <c r="Y6345" s="26">
        <v>0</v>
      </c>
      <c r="Z6345" s="26">
        <v>1.8170285595709215</v>
      </c>
      <c r="AA6345" s="26">
        <v>0</v>
      </c>
      <c r="AB6345" s="26">
        <v>12.898715140267534</v>
      </c>
      <c r="AC6345" s="26">
        <v>0</v>
      </c>
      <c r="AD6345" s="26">
        <v>0</v>
      </c>
      <c r="AE6345" s="26">
        <v>56.837878284663752</v>
      </c>
    </row>
    <row r="6346" spans="1:31" x14ac:dyDescent="0.3">
      <c r="A6346">
        <v>2776696</v>
      </c>
      <c r="B6346">
        <v>1</v>
      </c>
      <c r="C6346" t="s">
        <v>80</v>
      </c>
      <c r="D6346" t="s">
        <v>97</v>
      </c>
      <c r="E6346" t="s">
        <v>152</v>
      </c>
      <c r="F6346" t="s">
        <v>1338</v>
      </c>
      <c r="G6346" t="s">
        <v>159</v>
      </c>
      <c r="H6346" t="s">
        <v>149</v>
      </c>
      <c r="I6346" t="s">
        <v>136</v>
      </c>
      <c r="J6346" t="s">
        <v>137</v>
      </c>
      <c r="K6346" t="s">
        <v>138</v>
      </c>
      <c r="L6346" t="s">
        <v>17464</v>
      </c>
      <c r="M6346" t="s">
        <v>17465</v>
      </c>
      <c r="N6346" s="26">
        <v>1.278888888</v>
      </c>
      <c r="O6346">
        <v>0</v>
      </c>
      <c r="P6346">
        <v>113</v>
      </c>
      <c r="Q6346">
        <v>0</v>
      </c>
      <c r="R6346">
        <v>6</v>
      </c>
      <c r="S6346">
        <v>3</v>
      </c>
      <c r="T6346">
        <v>12</v>
      </c>
      <c r="U6346">
        <v>0</v>
      </c>
      <c r="V6346">
        <v>0</v>
      </c>
      <c r="W6346" s="26">
        <v>0</v>
      </c>
      <c r="X6346" s="26">
        <v>58.737636999350272</v>
      </c>
      <c r="Y6346" s="26">
        <v>0</v>
      </c>
      <c r="Z6346" s="26">
        <v>3.3514525593731661</v>
      </c>
      <c r="AA6346" s="26">
        <v>1158.1001973854127</v>
      </c>
      <c r="AB6346" s="26">
        <v>15.583664139251679</v>
      </c>
      <c r="AC6346" s="26">
        <v>0</v>
      </c>
      <c r="AD6346" s="26">
        <v>0</v>
      </c>
      <c r="AE6346" s="26">
        <v>1235.7729510833876</v>
      </c>
    </row>
    <row r="6347" spans="1:31" x14ac:dyDescent="0.3">
      <c r="A6347">
        <v>2776484</v>
      </c>
      <c r="B6347">
        <v>1</v>
      </c>
      <c r="C6347" t="s">
        <v>80</v>
      </c>
      <c r="D6347" t="s">
        <v>96</v>
      </c>
      <c r="E6347" t="s">
        <v>132</v>
      </c>
      <c r="F6347" t="s">
        <v>17466</v>
      </c>
      <c r="G6347" t="s">
        <v>134</v>
      </c>
      <c r="H6347" t="s">
        <v>135</v>
      </c>
      <c r="I6347" t="s">
        <v>136</v>
      </c>
      <c r="J6347" t="s">
        <v>137</v>
      </c>
      <c r="K6347" t="s">
        <v>138</v>
      </c>
      <c r="L6347" t="s">
        <v>17467</v>
      </c>
      <c r="M6347" t="s">
        <v>17468</v>
      </c>
      <c r="N6347" s="26">
        <v>1.6958333329999999</v>
      </c>
      <c r="O6347">
        <v>0</v>
      </c>
      <c r="P6347">
        <v>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 s="26">
        <v>0</v>
      </c>
      <c r="X6347" s="26">
        <v>0.37021222751666671</v>
      </c>
      <c r="Y6347" s="26">
        <v>0</v>
      </c>
      <c r="Z6347" s="26">
        <v>0</v>
      </c>
      <c r="AA6347" s="26">
        <v>0</v>
      </c>
      <c r="AB6347" s="26">
        <v>0</v>
      </c>
      <c r="AC6347" s="26">
        <v>0</v>
      </c>
      <c r="AD6347" s="26">
        <v>0</v>
      </c>
      <c r="AE6347" s="26">
        <v>0.37021222751666671</v>
      </c>
    </row>
    <row r="6348" spans="1:31" x14ac:dyDescent="0.3">
      <c r="A6348">
        <v>2777025</v>
      </c>
      <c r="B6348">
        <v>1</v>
      </c>
      <c r="C6348" t="s">
        <v>81</v>
      </c>
      <c r="D6348" t="s">
        <v>128</v>
      </c>
      <c r="E6348" t="s">
        <v>166</v>
      </c>
      <c r="F6348" t="s">
        <v>17469</v>
      </c>
      <c r="G6348" t="s">
        <v>232</v>
      </c>
      <c r="H6348" t="s">
        <v>135</v>
      </c>
      <c r="I6348" t="s">
        <v>136</v>
      </c>
      <c r="J6348" t="s">
        <v>137</v>
      </c>
      <c r="K6348" t="s">
        <v>138</v>
      </c>
      <c r="L6348" t="s">
        <v>17470</v>
      </c>
      <c r="M6348" t="s">
        <v>17471</v>
      </c>
      <c r="N6348" s="26">
        <v>1.348055555</v>
      </c>
      <c r="O6348">
        <v>0</v>
      </c>
      <c r="P6348">
        <v>71</v>
      </c>
      <c r="Q6348">
        <v>0</v>
      </c>
      <c r="R6348">
        <v>0</v>
      </c>
      <c r="S6348">
        <v>0</v>
      </c>
      <c r="T6348">
        <v>1</v>
      </c>
      <c r="U6348">
        <v>0</v>
      </c>
      <c r="V6348">
        <v>0</v>
      </c>
      <c r="W6348" s="26">
        <v>0</v>
      </c>
      <c r="X6348" s="26">
        <v>18.857010228077648</v>
      </c>
      <c r="Y6348" s="26">
        <v>0</v>
      </c>
      <c r="Z6348" s="26">
        <v>0</v>
      </c>
      <c r="AA6348" s="26">
        <v>0</v>
      </c>
      <c r="AB6348" s="26">
        <v>0.10630319261940907</v>
      </c>
      <c r="AC6348" s="26">
        <v>0</v>
      </c>
      <c r="AD6348" s="26">
        <v>0</v>
      </c>
      <c r="AE6348" s="26">
        <v>18.963313420697059</v>
      </c>
    </row>
    <row r="6349" spans="1:31" x14ac:dyDescent="0.3">
      <c r="A6349">
        <v>2777008</v>
      </c>
      <c r="B6349">
        <v>1</v>
      </c>
      <c r="C6349" t="s">
        <v>80</v>
      </c>
      <c r="D6349" t="s">
        <v>100</v>
      </c>
      <c r="E6349" t="s">
        <v>170</v>
      </c>
      <c r="F6349" t="s">
        <v>5094</v>
      </c>
      <c r="G6349" t="s">
        <v>204</v>
      </c>
      <c r="H6349" t="s">
        <v>135</v>
      </c>
      <c r="I6349" t="s">
        <v>136</v>
      </c>
      <c r="J6349" t="s">
        <v>137</v>
      </c>
      <c r="K6349" t="s">
        <v>138</v>
      </c>
      <c r="L6349" t="s">
        <v>17472</v>
      </c>
      <c r="M6349" t="s">
        <v>17473</v>
      </c>
      <c r="N6349" s="26">
        <v>1.686388888</v>
      </c>
      <c r="O6349">
        <v>0</v>
      </c>
      <c r="P6349">
        <v>66</v>
      </c>
      <c r="Q6349">
        <v>0</v>
      </c>
      <c r="R6349">
        <v>1</v>
      </c>
      <c r="S6349">
        <v>0</v>
      </c>
      <c r="T6349">
        <v>9</v>
      </c>
      <c r="U6349">
        <v>0</v>
      </c>
      <c r="V6349">
        <v>0</v>
      </c>
      <c r="W6349" s="26">
        <v>0</v>
      </c>
      <c r="X6349" s="26">
        <v>28.897666112065387</v>
      </c>
      <c r="Y6349" s="26">
        <v>0</v>
      </c>
      <c r="Z6349" s="26">
        <v>0.40844098014653024</v>
      </c>
      <c r="AA6349" s="26">
        <v>0</v>
      </c>
      <c r="AB6349" s="26">
        <v>30.066907724356707</v>
      </c>
      <c r="AC6349" s="26">
        <v>0</v>
      </c>
      <c r="AD6349" s="26">
        <v>0</v>
      </c>
      <c r="AE6349" s="26">
        <v>59.373014816568627</v>
      </c>
    </row>
    <row r="6350" spans="1:31" x14ac:dyDescent="0.3">
      <c r="A6350">
        <v>2776461</v>
      </c>
      <c r="B6350">
        <v>1</v>
      </c>
      <c r="C6350" t="s">
        <v>80</v>
      </c>
      <c r="D6350" t="s">
        <v>110</v>
      </c>
      <c r="E6350" t="s">
        <v>132</v>
      </c>
      <c r="F6350" t="s">
        <v>17474</v>
      </c>
      <c r="G6350" t="s">
        <v>197</v>
      </c>
      <c r="H6350" t="s">
        <v>135</v>
      </c>
      <c r="I6350" t="s">
        <v>136</v>
      </c>
      <c r="J6350" t="s">
        <v>137</v>
      </c>
      <c r="K6350" t="s">
        <v>138</v>
      </c>
      <c r="L6350" t="s">
        <v>17475</v>
      </c>
      <c r="M6350" t="s">
        <v>17476</v>
      </c>
      <c r="N6350" s="26">
        <v>1.488888888</v>
      </c>
      <c r="O6350">
        <v>0</v>
      </c>
      <c r="P6350">
        <v>2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 s="26">
        <v>0</v>
      </c>
      <c r="X6350" s="26">
        <v>0.56539917254648442</v>
      </c>
      <c r="Y6350" s="26">
        <v>0</v>
      </c>
      <c r="Z6350" s="26">
        <v>0</v>
      </c>
      <c r="AA6350" s="26">
        <v>0</v>
      </c>
      <c r="AB6350" s="26">
        <v>0</v>
      </c>
      <c r="AC6350" s="26">
        <v>0</v>
      </c>
      <c r="AD6350" s="26">
        <v>0</v>
      </c>
      <c r="AE6350" s="26">
        <v>0.56539917254648442</v>
      </c>
    </row>
    <row r="6351" spans="1:31" x14ac:dyDescent="0.3">
      <c r="A6351">
        <v>2776318</v>
      </c>
      <c r="B6351">
        <v>1</v>
      </c>
      <c r="C6351" t="s">
        <v>80</v>
      </c>
      <c r="D6351" t="s">
        <v>86</v>
      </c>
      <c r="E6351" t="s">
        <v>132</v>
      </c>
      <c r="F6351" t="s">
        <v>8446</v>
      </c>
      <c r="G6351" t="s">
        <v>134</v>
      </c>
      <c r="H6351" t="s">
        <v>135</v>
      </c>
      <c r="I6351" t="s">
        <v>136</v>
      </c>
      <c r="J6351" t="s">
        <v>137</v>
      </c>
      <c r="K6351" t="s">
        <v>138</v>
      </c>
      <c r="L6351" t="s">
        <v>17477</v>
      </c>
      <c r="M6351" t="s">
        <v>17478</v>
      </c>
      <c r="N6351" s="26">
        <v>8.0169444439999999</v>
      </c>
      <c r="O6351">
        <v>0</v>
      </c>
      <c r="P6351">
        <v>1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 s="26">
        <v>0</v>
      </c>
      <c r="X6351" s="26">
        <v>1.7773021663144442</v>
      </c>
      <c r="Y6351" s="26">
        <v>0</v>
      </c>
      <c r="Z6351" s="26">
        <v>0</v>
      </c>
      <c r="AA6351" s="26">
        <v>0</v>
      </c>
      <c r="AB6351" s="26">
        <v>0</v>
      </c>
      <c r="AC6351" s="26">
        <v>0</v>
      </c>
      <c r="AD6351" s="26">
        <v>0</v>
      </c>
      <c r="AE6351" s="26">
        <v>1.7773021663144442</v>
      </c>
    </row>
    <row r="6352" spans="1:31" x14ac:dyDescent="0.3">
      <c r="A6352">
        <v>2776965</v>
      </c>
      <c r="B6352">
        <v>3</v>
      </c>
      <c r="C6352" t="s">
        <v>80</v>
      </c>
      <c r="D6352" t="s">
        <v>88</v>
      </c>
      <c r="E6352" t="s">
        <v>166</v>
      </c>
      <c r="F6352" t="s">
        <v>14425</v>
      </c>
      <c r="G6352" t="s">
        <v>425</v>
      </c>
      <c r="H6352" t="s">
        <v>135</v>
      </c>
      <c r="I6352" t="s">
        <v>136</v>
      </c>
      <c r="J6352" t="s">
        <v>137</v>
      </c>
      <c r="K6352" t="s">
        <v>138</v>
      </c>
      <c r="L6352" t="s">
        <v>16947</v>
      </c>
      <c r="M6352" t="s">
        <v>17479</v>
      </c>
      <c r="N6352" s="26">
        <v>1.760555555</v>
      </c>
      <c r="O6352">
        <v>0</v>
      </c>
      <c r="P6352">
        <v>116</v>
      </c>
      <c r="Q6352">
        <v>0</v>
      </c>
      <c r="R6352">
        <v>0</v>
      </c>
      <c r="S6352">
        <v>0</v>
      </c>
      <c r="T6352">
        <v>13</v>
      </c>
      <c r="U6352">
        <v>0</v>
      </c>
      <c r="V6352">
        <v>0</v>
      </c>
      <c r="W6352" s="26">
        <v>0</v>
      </c>
      <c r="X6352" s="26">
        <v>44.216700596976125</v>
      </c>
      <c r="Y6352" s="26">
        <v>0</v>
      </c>
      <c r="Z6352" s="26">
        <v>0</v>
      </c>
      <c r="AA6352" s="26">
        <v>0</v>
      </c>
      <c r="AB6352" s="26">
        <v>20.393143905731186</v>
      </c>
      <c r="AC6352" s="26">
        <v>0</v>
      </c>
      <c r="AD6352" s="26">
        <v>0</v>
      </c>
      <c r="AE6352" s="26">
        <v>64.609844502707318</v>
      </c>
    </row>
    <row r="6353" spans="1:31" x14ac:dyDescent="0.3">
      <c r="A6353">
        <v>2776341</v>
      </c>
      <c r="B6353">
        <v>1</v>
      </c>
      <c r="C6353" t="s">
        <v>81</v>
      </c>
      <c r="D6353" t="s">
        <v>127</v>
      </c>
      <c r="E6353" t="s">
        <v>157</v>
      </c>
      <c r="F6353" t="s">
        <v>17480</v>
      </c>
      <c r="G6353" t="s">
        <v>628</v>
      </c>
      <c r="H6353" t="s">
        <v>149</v>
      </c>
      <c r="I6353" t="s">
        <v>136</v>
      </c>
      <c r="J6353" t="s">
        <v>137</v>
      </c>
      <c r="K6353" t="s">
        <v>187</v>
      </c>
      <c r="L6353" t="s">
        <v>17481</v>
      </c>
      <c r="M6353" t="s">
        <v>17482</v>
      </c>
      <c r="N6353" s="26">
        <v>6.0927777770000002</v>
      </c>
      <c r="O6353">
        <v>0</v>
      </c>
      <c r="P6353">
        <v>457</v>
      </c>
      <c r="Q6353">
        <v>0</v>
      </c>
      <c r="R6353">
        <v>0</v>
      </c>
      <c r="S6353">
        <v>0</v>
      </c>
      <c r="T6353">
        <v>49</v>
      </c>
      <c r="U6353">
        <v>0</v>
      </c>
      <c r="V6353">
        <v>0</v>
      </c>
      <c r="W6353" s="26">
        <v>0</v>
      </c>
      <c r="X6353" s="26">
        <v>517.05996616876394</v>
      </c>
      <c r="Y6353" s="26">
        <v>0</v>
      </c>
      <c r="Z6353" s="26">
        <v>0</v>
      </c>
      <c r="AA6353" s="26">
        <v>0</v>
      </c>
      <c r="AB6353" s="26">
        <v>389.560646167529</v>
      </c>
      <c r="AC6353" s="26">
        <v>0</v>
      </c>
      <c r="AD6353" s="26">
        <v>0</v>
      </c>
      <c r="AE6353" s="26">
        <v>906.62061233629288</v>
      </c>
    </row>
    <row r="6354" spans="1:31" x14ac:dyDescent="0.3">
      <c r="A6354">
        <v>2776882</v>
      </c>
      <c r="B6354">
        <v>1</v>
      </c>
      <c r="C6354" t="s">
        <v>80</v>
      </c>
      <c r="D6354" t="s">
        <v>82</v>
      </c>
      <c r="E6354" t="s">
        <v>132</v>
      </c>
      <c r="F6354" t="s">
        <v>17483</v>
      </c>
      <c r="G6354" t="s">
        <v>197</v>
      </c>
      <c r="H6354" t="s">
        <v>135</v>
      </c>
      <c r="I6354" t="s">
        <v>136</v>
      </c>
      <c r="J6354" t="s">
        <v>137</v>
      </c>
      <c r="K6354" t="s">
        <v>138</v>
      </c>
      <c r="L6354" t="s">
        <v>17484</v>
      </c>
      <c r="M6354" t="s">
        <v>17485</v>
      </c>
      <c r="N6354" s="26">
        <v>2.8186111110000001</v>
      </c>
      <c r="O6354">
        <v>0</v>
      </c>
      <c r="P6354">
        <v>1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 s="26">
        <v>0</v>
      </c>
      <c r="X6354" s="26">
        <v>0.69032519429111106</v>
      </c>
      <c r="Y6354" s="26">
        <v>0</v>
      </c>
      <c r="Z6354" s="26">
        <v>0</v>
      </c>
      <c r="AA6354" s="26">
        <v>0</v>
      </c>
      <c r="AB6354" s="26">
        <v>0</v>
      </c>
      <c r="AC6354" s="26">
        <v>0</v>
      </c>
      <c r="AD6354" s="26">
        <v>0</v>
      </c>
      <c r="AE6354" s="26">
        <v>0.69032519429111106</v>
      </c>
    </row>
    <row r="6355" spans="1:31" x14ac:dyDescent="0.3">
      <c r="A6355">
        <v>2776441</v>
      </c>
      <c r="B6355">
        <v>1</v>
      </c>
      <c r="C6355" t="s">
        <v>80</v>
      </c>
      <c r="D6355" t="s">
        <v>97</v>
      </c>
      <c r="E6355" t="s">
        <v>152</v>
      </c>
      <c r="F6355" t="s">
        <v>17486</v>
      </c>
      <c r="G6355" t="s">
        <v>159</v>
      </c>
      <c r="H6355" t="s">
        <v>149</v>
      </c>
      <c r="I6355" t="s">
        <v>136</v>
      </c>
      <c r="J6355" t="s">
        <v>137</v>
      </c>
      <c r="K6355" t="s">
        <v>138</v>
      </c>
      <c r="L6355" t="s">
        <v>17487</v>
      </c>
      <c r="M6355" t="s">
        <v>17488</v>
      </c>
      <c r="N6355" s="26">
        <v>0.34305555500000001</v>
      </c>
      <c r="O6355">
        <v>0</v>
      </c>
      <c r="P6355">
        <v>113</v>
      </c>
      <c r="Q6355">
        <v>0</v>
      </c>
      <c r="R6355">
        <v>6</v>
      </c>
      <c r="S6355">
        <v>3</v>
      </c>
      <c r="T6355">
        <v>12</v>
      </c>
      <c r="U6355">
        <v>0</v>
      </c>
      <c r="V6355">
        <v>0</v>
      </c>
      <c r="W6355" s="26">
        <v>0</v>
      </c>
      <c r="X6355" s="26">
        <v>16.011702909509541</v>
      </c>
      <c r="Y6355" s="26">
        <v>0</v>
      </c>
      <c r="Z6355" s="26">
        <v>0.94430285872129671</v>
      </c>
      <c r="AA6355" s="26">
        <v>343.74528010635936</v>
      </c>
      <c r="AB6355" s="26">
        <v>4.6631186831297073</v>
      </c>
      <c r="AC6355" s="26">
        <v>0</v>
      </c>
      <c r="AD6355" s="26">
        <v>0</v>
      </c>
      <c r="AE6355" s="26">
        <v>365.36440455771992</v>
      </c>
    </row>
    <row r="6356" spans="1:31" x14ac:dyDescent="0.3">
      <c r="A6356">
        <v>2776739</v>
      </c>
      <c r="B6356">
        <v>1</v>
      </c>
      <c r="C6356" t="s">
        <v>81</v>
      </c>
      <c r="D6356" t="s">
        <v>127</v>
      </c>
      <c r="E6356" t="s">
        <v>152</v>
      </c>
      <c r="F6356" t="s">
        <v>4728</v>
      </c>
      <c r="G6356" t="s">
        <v>628</v>
      </c>
      <c r="H6356" t="s">
        <v>149</v>
      </c>
      <c r="I6356" t="s">
        <v>136</v>
      </c>
      <c r="J6356" t="s">
        <v>137</v>
      </c>
      <c r="K6356" t="s">
        <v>187</v>
      </c>
      <c r="L6356" t="s">
        <v>17310</v>
      </c>
      <c r="M6356" t="s">
        <v>17489</v>
      </c>
      <c r="N6356" s="26">
        <v>8.3294444439999999</v>
      </c>
      <c r="O6356">
        <v>6</v>
      </c>
      <c r="P6356">
        <v>12</v>
      </c>
      <c r="Q6356">
        <v>191</v>
      </c>
      <c r="R6356">
        <v>121</v>
      </c>
      <c r="S6356">
        <v>15</v>
      </c>
      <c r="T6356">
        <v>8</v>
      </c>
      <c r="U6356">
        <v>0</v>
      </c>
      <c r="V6356">
        <v>0</v>
      </c>
      <c r="W6356" s="26">
        <v>16.706525275875897</v>
      </c>
      <c r="X6356" s="26">
        <v>0</v>
      </c>
      <c r="Y6356" s="26">
        <v>299.45695951862382</v>
      </c>
      <c r="Z6356" s="26">
        <v>78.526329590277541</v>
      </c>
      <c r="AA6356" s="26">
        <v>591.09023835129437</v>
      </c>
      <c r="AB6356" s="26">
        <v>8.7892346134401258</v>
      </c>
      <c r="AC6356" s="26">
        <v>0</v>
      </c>
      <c r="AD6356" s="26">
        <v>0</v>
      </c>
      <c r="AE6356" s="26">
        <v>994.5692873495118</v>
      </c>
    </row>
    <row r="6357" spans="1:31" x14ac:dyDescent="0.3">
      <c r="A6357">
        <v>2776988</v>
      </c>
      <c r="B6357">
        <v>1</v>
      </c>
      <c r="C6357" t="s">
        <v>81</v>
      </c>
      <c r="D6357" t="s">
        <v>128</v>
      </c>
      <c r="E6357" t="s">
        <v>152</v>
      </c>
      <c r="F6357" t="s">
        <v>9968</v>
      </c>
      <c r="G6357" t="s">
        <v>159</v>
      </c>
      <c r="H6357" t="s">
        <v>149</v>
      </c>
      <c r="I6357" t="s">
        <v>136</v>
      </c>
      <c r="J6357" t="s">
        <v>137</v>
      </c>
      <c r="K6357" t="s">
        <v>138</v>
      </c>
      <c r="L6357" t="s">
        <v>17490</v>
      </c>
      <c r="M6357" t="s">
        <v>17491</v>
      </c>
      <c r="N6357" s="26">
        <v>0.185277777</v>
      </c>
      <c r="O6357">
        <v>18</v>
      </c>
      <c r="P6357">
        <v>1496</v>
      </c>
      <c r="Q6357">
        <v>28</v>
      </c>
      <c r="R6357">
        <v>23</v>
      </c>
      <c r="S6357">
        <v>14</v>
      </c>
      <c r="T6357">
        <v>129</v>
      </c>
      <c r="U6357">
        <v>1</v>
      </c>
      <c r="V6357">
        <v>0</v>
      </c>
      <c r="W6357" s="26">
        <v>0.79103566658831859</v>
      </c>
      <c r="X6357" s="26">
        <v>23.377580921164732</v>
      </c>
      <c r="Y6357" s="26">
        <v>33.701734467012948</v>
      </c>
      <c r="Z6357" s="26">
        <v>0.25450162335925575</v>
      </c>
      <c r="AA6357" s="26">
        <v>10.240461880014326</v>
      </c>
      <c r="AB6357" s="26">
        <v>4.5541297430907584</v>
      </c>
      <c r="AC6357" s="26">
        <v>16.555925513556524</v>
      </c>
      <c r="AD6357" s="26">
        <v>0</v>
      </c>
      <c r="AE6357" s="26">
        <v>89.475369814786859</v>
      </c>
    </row>
    <row r="6358" spans="1:31" x14ac:dyDescent="0.3">
      <c r="A6358">
        <v>2777489</v>
      </c>
      <c r="B6358">
        <v>1</v>
      </c>
      <c r="C6358" t="s">
        <v>80</v>
      </c>
      <c r="D6358" t="s">
        <v>88</v>
      </c>
      <c r="E6358" t="s">
        <v>132</v>
      </c>
      <c r="F6358" t="s">
        <v>17160</v>
      </c>
      <c r="G6358" t="s">
        <v>134</v>
      </c>
      <c r="H6358" t="s">
        <v>135</v>
      </c>
      <c r="I6358" t="s">
        <v>136</v>
      </c>
      <c r="J6358" t="s">
        <v>137</v>
      </c>
      <c r="K6358" t="s">
        <v>138</v>
      </c>
      <c r="L6358" t="s">
        <v>17492</v>
      </c>
      <c r="M6358" t="s">
        <v>17493</v>
      </c>
      <c r="N6358" s="26">
        <v>2.2716666659999998</v>
      </c>
      <c r="O6358">
        <v>0</v>
      </c>
      <c r="P6358">
        <v>27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 s="26">
        <v>0</v>
      </c>
      <c r="X6358" s="26">
        <v>15.231577514622442</v>
      </c>
      <c r="Y6358" s="26">
        <v>0</v>
      </c>
      <c r="Z6358" s="26">
        <v>0</v>
      </c>
      <c r="AA6358" s="26">
        <v>0</v>
      </c>
      <c r="AB6358" s="26">
        <v>0</v>
      </c>
      <c r="AC6358" s="26">
        <v>0</v>
      </c>
      <c r="AD6358" s="26">
        <v>0</v>
      </c>
      <c r="AE6358" s="26">
        <v>15.231577514622442</v>
      </c>
    </row>
    <row r="6359" spans="1:31" x14ac:dyDescent="0.3">
      <c r="A6359">
        <v>2777303</v>
      </c>
      <c r="B6359">
        <v>1</v>
      </c>
      <c r="C6359" t="s">
        <v>81</v>
      </c>
      <c r="D6359" t="s">
        <v>121</v>
      </c>
      <c r="E6359" t="s">
        <v>132</v>
      </c>
      <c r="F6359" t="s">
        <v>17494</v>
      </c>
      <c r="G6359" t="s">
        <v>197</v>
      </c>
      <c r="H6359" t="s">
        <v>135</v>
      </c>
      <c r="I6359" t="s">
        <v>136</v>
      </c>
      <c r="J6359" t="s">
        <v>137</v>
      </c>
      <c r="K6359" t="s">
        <v>138</v>
      </c>
      <c r="L6359" t="s">
        <v>17495</v>
      </c>
      <c r="M6359" t="s">
        <v>17496</v>
      </c>
      <c r="N6359" s="26">
        <v>2.7850000000000001</v>
      </c>
      <c r="O6359">
        <v>0</v>
      </c>
      <c r="P6359">
        <v>0</v>
      </c>
      <c r="Q6359">
        <v>0</v>
      </c>
      <c r="R6359">
        <v>1</v>
      </c>
      <c r="S6359">
        <v>0</v>
      </c>
      <c r="T6359">
        <v>0</v>
      </c>
      <c r="U6359">
        <v>0</v>
      </c>
      <c r="V6359">
        <v>0</v>
      </c>
      <c r="W6359" s="26">
        <v>0</v>
      </c>
      <c r="X6359" s="26">
        <v>0</v>
      </c>
      <c r="Y6359" s="26">
        <v>0</v>
      </c>
      <c r="Z6359" s="26">
        <v>0</v>
      </c>
      <c r="AA6359" s="26">
        <v>0</v>
      </c>
      <c r="AB6359" s="26">
        <v>0</v>
      </c>
      <c r="AC6359" s="26">
        <v>0</v>
      </c>
      <c r="AD6359" s="26">
        <v>0</v>
      </c>
      <c r="AE6359" s="26">
        <v>0</v>
      </c>
    </row>
    <row r="6360" spans="1:31" x14ac:dyDescent="0.3">
      <c r="A6360">
        <v>2777472</v>
      </c>
      <c r="B6360">
        <v>1</v>
      </c>
      <c r="C6360" t="s">
        <v>80</v>
      </c>
      <c r="D6360" t="s">
        <v>93</v>
      </c>
      <c r="E6360" t="s">
        <v>132</v>
      </c>
      <c r="F6360" t="s">
        <v>17497</v>
      </c>
      <c r="G6360" t="s">
        <v>197</v>
      </c>
      <c r="H6360" t="s">
        <v>135</v>
      </c>
      <c r="I6360" t="s">
        <v>136</v>
      </c>
      <c r="J6360" t="s">
        <v>137</v>
      </c>
      <c r="K6360" t="s">
        <v>138</v>
      </c>
      <c r="L6360" t="s">
        <v>17498</v>
      </c>
      <c r="M6360" t="s">
        <v>17499</v>
      </c>
      <c r="N6360" s="26">
        <v>4.1797222219999997</v>
      </c>
      <c r="O6360">
        <v>0</v>
      </c>
      <c r="P6360">
        <v>1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 s="26">
        <v>0</v>
      </c>
      <c r="X6360" s="26">
        <v>0.67020015182818726</v>
      </c>
      <c r="Y6360" s="26">
        <v>0</v>
      </c>
      <c r="Z6360" s="26">
        <v>0</v>
      </c>
      <c r="AA6360" s="26">
        <v>0</v>
      </c>
      <c r="AB6360" s="26">
        <v>0</v>
      </c>
      <c r="AC6360" s="26">
        <v>0</v>
      </c>
      <c r="AD6360" s="26">
        <v>0</v>
      </c>
      <c r="AE6360" s="26">
        <v>0.67020015182818726</v>
      </c>
    </row>
    <row r="6361" spans="1:31" x14ac:dyDescent="0.3">
      <c r="A6361">
        <v>2777163</v>
      </c>
      <c r="B6361">
        <v>1</v>
      </c>
      <c r="C6361" t="s">
        <v>80</v>
      </c>
      <c r="D6361" t="s">
        <v>108</v>
      </c>
      <c r="E6361" t="s">
        <v>152</v>
      </c>
      <c r="F6361" t="s">
        <v>290</v>
      </c>
      <c r="G6361" t="s">
        <v>186</v>
      </c>
      <c r="H6361" t="s">
        <v>149</v>
      </c>
      <c r="I6361" t="s">
        <v>136</v>
      </c>
      <c r="J6361" t="s">
        <v>137</v>
      </c>
      <c r="K6361" t="s">
        <v>187</v>
      </c>
      <c r="L6361" t="s">
        <v>17500</v>
      </c>
      <c r="M6361" t="s">
        <v>13005</v>
      </c>
      <c r="N6361" s="26">
        <v>3.7144444440000002</v>
      </c>
      <c r="O6361">
        <v>0</v>
      </c>
      <c r="P6361">
        <v>861</v>
      </c>
      <c r="Q6361">
        <v>5</v>
      </c>
      <c r="R6361">
        <v>109</v>
      </c>
      <c r="S6361">
        <v>2</v>
      </c>
      <c r="T6361">
        <v>160</v>
      </c>
      <c r="U6361">
        <v>1</v>
      </c>
      <c r="V6361">
        <v>0</v>
      </c>
      <c r="W6361" s="26">
        <v>0</v>
      </c>
      <c r="X6361" s="26">
        <v>693.60100542813075</v>
      </c>
      <c r="Y6361" s="26">
        <v>73.774462962286336</v>
      </c>
      <c r="Z6361" s="26">
        <v>54.048030005499626</v>
      </c>
      <c r="AA6361" s="26">
        <v>56.737509170535375</v>
      </c>
      <c r="AB6361" s="26">
        <v>484.19863038048754</v>
      </c>
      <c r="AC6361" s="26">
        <v>442.53650520449736</v>
      </c>
      <c r="AD6361" s="26">
        <v>0</v>
      </c>
      <c r="AE6361" s="26">
        <v>1804.8961431514369</v>
      </c>
    </row>
    <row r="6362" spans="1:31" x14ac:dyDescent="0.3">
      <c r="A6362">
        <v>2777115</v>
      </c>
      <c r="B6362">
        <v>2</v>
      </c>
      <c r="C6362" t="s">
        <v>80</v>
      </c>
      <c r="D6362" t="s">
        <v>94</v>
      </c>
      <c r="E6362" t="s">
        <v>141</v>
      </c>
      <c r="F6362" t="s">
        <v>17501</v>
      </c>
      <c r="G6362" t="s">
        <v>134</v>
      </c>
      <c r="H6362" t="s">
        <v>135</v>
      </c>
      <c r="I6362" t="s">
        <v>136</v>
      </c>
      <c r="J6362" t="s">
        <v>137</v>
      </c>
      <c r="K6362" t="s">
        <v>138</v>
      </c>
      <c r="L6362" t="s">
        <v>17502</v>
      </c>
      <c r="M6362" t="s">
        <v>17503</v>
      </c>
      <c r="N6362" s="26">
        <v>0.66916666599999997</v>
      </c>
      <c r="O6362">
        <v>0</v>
      </c>
      <c r="P6362">
        <v>126</v>
      </c>
      <c r="Q6362">
        <v>0</v>
      </c>
      <c r="R6362">
        <v>0</v>
      </c>
      <c r="S6362">
        <v>0</v>
      </c>
      <c r="T6362">
        <v>3</v>
      </c>
      <c r="U6362">
        <v>0</v>
      </c>
      <c r="V6362">
        <v>0</v>
      </c>
      <c r="W6362" s="26">
        <v>0</v>
      </c>
      <c r="X6362" s="26">
        <v>7.3803962486422972</v>
      </c>
      <c r="Y6362" s="26">
        <v>0</v>
      </c>
      <c r="Z6362" s="26">
        <v>0</v>
      </c>
      <c r="AA6362" s="26">
        <v>0</v>
      </c>
      <c r="AB6362" s="26">
        <v>5.2250625029841986</v>
      </c>
      <c r="AC6362" s="26">
        <v>0</v>
      </c>
      <c r="AD6362" s="26">
        <v>0</v>
      </c>
      <c r="AE6362" s="26">
        <v>12.605458751626497</v>
      </c>
    </row>
    <row r="6363" spans="1:31" x14ac:dyDescent="0.3">
      <c r="A6363">
        <v>2777558</v>
      </c>
      <c r="B6363">
        <v>1</v>
      </c>
      <c r="C6363" t="s">
        <v>80</v>
      </c>
      <c r="D6363" t="s">
        <v>82</v>
      </c>
      <c r="E6363" t="s">
        <v>132</v>
      </c>
      <c r="F6363" t="s">
        <v>17504</v>
      </c>
      <c r="G6363" t="s">
        <v>134</v>
      </c>
      <c r="H6363" t="s">
        <v>135</v>
      </c>
      <c r="I6363" t="s">
        <v>136</v>
      </c>
      <c r="J6363" t="s">
        <v>137</v>
      </c>
      <c r="K6363" t="s">
        <v>138</v>
      </c>
      <c r="L6363" t="s">
        <v>17505</v>
      </c>
      <c r="M6363" t="s">
        <v>17506</v>
      </c>
      <c r="N6363" s="26">
        <v>5.869444444</v>
      </c>
      <c r="O6363">
        <v>0</v>
      </c>
      <c r="P6363">
        <v>7</v>
      </c>
      <c r="Q6363">
        <v>0</v>
      </c>
      <c r="R6363">
        <v>0</v>
      </c>
      <c r="S6363">
        <v>0</v>
      </c>
      <c r="T6363">
        <v>3</v>
      </c>
      <c r="U6363">
        <v>0</v>
      </c>
      <c r="V6363">
        <v>0</v>
      </c>
      <c r="W6363" s="26">
        <v>0</v>
      </c>
      <c r="X6363" s="26">
        <v>15.551815984134558</v>
      </c>
      <c r="Y6363" s="26">
        <v>0</v>
      </c>
      <c r="Z6363" s="26">
        <v>0</v>
      </c>
      <c r="AA6363" s="26">
        <v>0</v>
      </c>
      <c r="AB6363" s="26">
        <v>8.295692350518884</v>
      </c>
      <c r="AC6363" s="26">
        <v>0</v>
      </c>
      <c r="AD6363" s="26">
        <v>0</v>
      </c>
      <c r="AE6363" s="26">
        <v>23.84750833465344</v>
      </c>
    </row>
    <row r="6364" spans="1:31" x14ac:dyDescent="0.3">
      <c r="A6364">
        <v>2777220</v>
      </c>
      <c r="B6364">
        <v>1</v>
      </c>
      <c r="C6364" t="s">
        <v>80</v>
      </c>
      <c r="D6364" t="s">
        <v>98</v>
      </c>
      <c r="E6364" t="s">
        <v>132</v>
      </c>
      <c r="F6364" t="s">
        <v>17507</v>
      </c>
      <c r="G6364" t="s">
        <v>197</v>
      </c>
      <c r="H6364" t="s">
        <v>135</v>
      </c>
      <c r="I6364" t="s">
        <v>136</v>
      </c>
      <c r="J6364" t="s">
        <v>137</v>
      </c>
      <c r="K6364" t="s">
        <v>138</v>
      </c>
      <c r="L6364" t="s">
        <v>17508</v>
      </c>
      <c r="M6364" t="s">
        <v>17509</v>
      </c>
      <c r="N6364" s="26">
        <v>3.91</v>
      </c>
      <c r="O6364">
        <v>0</v>
      </c>
      <c r="P6364">
        <v>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 s="26">
        <v>0</v>
      </c>
      <c r="X6364" s="26">
        <v>0.9087666815282881</v>
      </c>
      <c r="Y6364" s="26">
        <v>0</v>
      </c>
      <c r="Z6364" s="26">
        <v>0</v>
      </c>
      <c r="AA6364" s="26">
        <v>0</v>
      </c>
      <c r="AB6364" s="26">
        <v>0</v>
      </c>
      <c r="AC6364" s="26">
        <v>0</v>
      </c>
      <c r="AD6364" s="26">
        <v>0</v>
      </c>
      <c r="AE6364" s="26">
        <v>0.9087666815282881</v>
      </c>
    </row>
    <row r="6365" spans="1:31" x14ac:dyDescent="0.3">
      <c r="A6365">
        <v>2777512</v>
      </c>
      <c r="B6365">
        <v>1</v>
      </c>
      <c r="C6365" t="s">
        <v>80</v>
      </c>
      <c r="D6365" t="s">
        <v>85</v>
      </c>
      <c r="E6365" t="s">
        <v>132</v>
      </c>
      <c r="F6365" t="s">
        <v>17510</v>
      </c>
      <c r="G6365" t="s">
        <v>307</v>
      </c>
      <c r="H6365" t="s">
        <v>135</v>
      </c>
      <c r="I6365" t="s">
        <v>136</v>
      </c>
      <c r="J6365" t="s">
        <v>137</v>
      </c>
      <c r="K6365" t="s">
        <v>138</v>
      </c>
      <c r="L6365" t="s">
        <v>17511</v>
      </c>
      <c r="M6365" t="s">
        <v>17512</v>
      </c>
      <c r="N6365" s="26">
        <v>1.6672222219999999</v>
      </c>
      <c r="O6365">
        <v>0</v>
      </c>
      <c r="P6365">
        <v>9</v>
      </c>
      <c r="Q6365">
        <v>0</v>
      </c>
      <c r="R6365">
        <v>0</v>
      </c>
      <c r="S6365">
        <v>0</v>
      </c>
      <c r="T6365">
        <v>2</v>
      </c>
      <c r="U6365">
        <v>0</v>
      </c>
      <c r="V6365">
        <v>0</v>
      </c>
      <c r="W6365" s="26">
        <v>0</v>
      </c>
      <c r="X6365" s="26">
        <v>5.4936392606807551</v>
      </c>
      <c r="Y6365" s="26">
        <v>0</v>
      </c>
      <c r="Z6365" s="26">
        <v>0</v>
      </c>
      <c r="AA6365" s="26">
        <v>0</v>
      </c>
      <c r="AB6365" s="26">
        <v>2.4477961392506624</v>
      </c>
      <c r="AC6365" s="26">
        <v>0</v>
      </c>
      <c r="AD6365" s="26">
        <v>0</v>
      </c>
      <c r="AE6365" s="26">
        <v>7.941435399931418</v>
      </c>
    </row>
    <row r="6366" spans="1:31" x14ac:dyDescent="0.3">
      <c r="A6366">
        <v>2777263</v>
      </c>
      <c r="B6366">
        <v>1</v>
      </c>
      <c r="C6366" t="s">
        <v>80</v>
      </c>
      <c r="D6366" t="s">
        <v>82</v>
      </c>
      <c r="E6366" t="s">
        <v>166</v>
      </c>
      <c r="F6366" t="s">
        <v>488</v>
      </c>
      <c r="G6366" t="s">
        <v>232</v>
      </c>
      <c r="H6366" t="s">
        <v>135</v>
      </c>
      <c r="I6366" t="s">
        <v>136</v>
      </c>
      <c r="J6366" t="s">
        <v>137</v>
      </c>
      <c r="K6366" t="s">
        <v>138</v>
      </c>
      <c r="L6366" t="s">
        <v>17513</v>
      </c>
      <c r="M6366" t="s">
        <v>17514</v>
      </c>
      <c r="N6366" s="26">
        <v>6.153333333</v>
      </c>
      <c r="O6366">
        <v>0</v>
      </c>
      <c r="P6366">
        <v>24</v>
      </c>
      <c r="Q6366">
        <v>0</v>
      </c>
      <c r="R6366">
        <v>0</v>
      </c>
      <c r="S6366">
        <v>0</v>
      </c>
      <c r="T6366">
        <v>37</v>
      </c>
      <c r="U6366">
        <v>0</v>
      </c>
      <c r="V6366">
        <v>0</v>
      </c>
      <c r="W6366" s="26">
        <v>0</v>
      </c>
      <c r="X6366" s="26">
        <v>45.240938703092709</v>
      </c>
      <c r="Y6366" s="26">
        <v>0</v>
      </c>
      <c r="Z6366" s="26">
        <v>0</v>
      </c>
      <c r="AA6366" s="26">
        <v>0</v>
      </c>
      <c r="AB6366" s="26">
        <v>154.04794510787278</v>
      </c>
      <c r="AC6366" s="26">
        <v>0</v>
      </c>
      <c r="AD6366" s="26">
        <v>0</v>
      </c>
      <c r="AE6366" s="26">
        <v>199.2888838109655</v>
      </c>
    </row>
    <row r="6367" spans="1:31" x14ac:dyDescent="0.3">
      <c r="A6367">
        <v>2777117</v>
      </c>
      <c r="B6367">
        <v>1</v>
      </c>
      <c r="C6367" t="s">
        <v>81</v>
      </c>
      <c r="D6367" t="s">
        <v>128</v>
      </c>
      <c r="E6367" t="s">
        <v>170</v>
      </c>
      <c r="F6367" t="s">
        <v>12768</v>
      </c>
      <c r="G6367" t="s">
        <v>204</v>
      </c>
      <c r="H6367" t="s">
        <v>135</v>
      </c>
      <c r="I6367" t="s">
        <v>136</v>
      </c>
      <c r="J6367" t="s">
        <v>137</v>
      </c>
      <c r="K6367" t="s">
        <v>138</v>
      </c>
      <c r="L6367" t="s">
        <v>17515</v>
      </c>
      <c r="M6367" t="s">
        <v>17516</v>
      </c>
      <c r="N6367" s="26">
        <v>0.64500000000000002</v>
      </c>
      <c r="O6367">
        <v>0</v>
      </c>
      <c r="P6367">
        <v>271</v>
      </c>
      <c r="Q6367">
        <v>0</v>
      </c>
      <c r="R6367">
        <v>3</v>
      </c>
      <c r="S6367">
        <v>0</v>
      </c>
      <c r="T6367">
        <v>18</v>
      </c>
      <c r="U6367">
        <v>0</v>
      </c>
      <c r="V6367">
        <v>0</v>
      </c>
      <c r="W6367" s="26">
        <v>0</v>
      </c>
      <c r="X6367" s="26">
        <v>26.490390609489801</v>
      </c>
      <c r="Y6367" s="26">
        <v>0</v>
      </c>
      <c r="Z6367" s="26">
        <v>0.24901372928000001</v>
      </c>
      <c r="AA6367" s="26">
        <v>0</v>
      </c>
      <c r="AB6367" s="26">
        <v>10.925872634675558</v>
      </c>
      <c r="AC6367" s="26">
        <v>0</v>
      </c>
      <c r="AD6367" s="26">
        <v>0</v>
      </c>
      <c r="AE6367" s="26">
        <v>37.665276973445359</v>
      </c>
    </row>
    <row r="6368" spans="1:31" x14ac:dyDescent="0.3">
      <c r="A6368">
        <v>2777432</v>
      </c>
      <c r="B6368">
        <v>1</v>
      </c>
      <c r="C6368" t="s">
        <v>81</v>
      </c>
      <c r="D6368" t="s">
        <v>127</v>
      </c>
      <c r="E6368" t="s">
        <v>141</v>
      </c>
      <c r="F6368" t="s">
        <v>1231</v>
      </c>
      <c r="G6368" t="s">
        <v>344</v>
      </c>
      <c r="H6368" t="s">
        <v>135</v>
      </c>
      <c r="I6368" t="s">
        <v>136</v>
      </c>
      <c r="J6368" t="s">
        <v>137</v>
      </c>
      <c r="K6368" t="s">
        <v>138</v>
      </c>
      <c r="L6368" t="s">
        <v>17517</v>
      </c>
      <c r="M6368" t="s">
        <v>17518</v>
      </c>
      <c r="N6368" s="26">
        <v>3.1497222219999998</v>
      </c>
      <c r="O6368">
        <v>0</v>
      </c>
      <c r="P6368">
        <v>50</v>
      </c>
      <c r="Q6368">
        <v>0</v>
      </c>
      <c r="R6368">
        <v>8</v>
      </c>
      <c r="S6368">
        <v>0</v>
      </c>
      <c r="T6368">
        <v>5</v>
      </c>
      <c r="U6368">
        <v>0</v>
      </c>
      <c r="V6368">
        <v>0</v>
      </c>
      <c r="W6368" s="26">
        <v>0</v>
      </c>
      <c r="X6368" s="26">
        <v>30.407277317874414</v>
      </c>
      <c r="Y6368" s="26">
        <v>0</v>
      </c>
      <c r="Z6368" s="26">
        <v>18.996916110587101</v>
      </c>
      <c r="AA6368" s="26">
        <v>0</v>
      </c>
      <c r="AB6368" s="26">
        <v>24.184894296915008</v>
      </c>
      <c r="AC6368" s="26">
        <v>0</v>
      </c>
      <c r="AD6368" s="26">
        <v>0</v>
      </c>
      <c r="AE6368" s="26">
        <v>73.589087725376515</v>
      </c>
    </row>
    <row r="6369" spans="1:31" x14ac:dyDescent="0.3">
      <c r="A6369">
        <v>2777097</v>
      </c>
      <c r="B6369">
        <v>1</v>
      </c>
      <c r="C6369" t="s">
        <v>80</v>
      </c>
      <c r="D6369" t="s">
        <v>105</v>
      </c>
      <c r="E6369" t="s">
        <v>132</v>
      </c>
      <c r="F6369" t="s">
        <v>17519</v>
      </c>
      <c r="G6369" t="s">
        <v>134</v>
      </c>
      <c r="H6369" t="s">
        <v>135</v>
      </c>
      <c r="I6369" t="s">
        <v>136</v>
      </c>
      <c r="J6369" t="s">
        <v>137</v>
      </c>
      <c r="K6369" t="s">
        <v>138</v>
      </c>
      <c r="L6369" t="s">
        <v>17520</v>
      </c>
      <c r="M6369" t="s">
        <v>17521</v>
      </c>
      <c r="N6369" s="26">
        <v>6.2811111110000004</v>
      </c>
      <c r="O6369">
        <v>0</v>
      </c>
      <c r="P6369">
        <v>1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 s="26">
        <v>0</v>
      </c>
      <c r="X6369" s="26">
        <v>1.1116480221593099</v>
      </c>
      <c r="Y6369" s="26">
        <v>0</v>
      </c>
      <c r="Z6369" s="26">
        <v>0</v>
      </c>
      <c r="AA6369" s="26">
        <v>0</v>
      </c>
      <c r="AB6369" s="26">
        <v>0</v>
      </c>
      <c r="AC6369" s="26">
        <v>0</v>
      </c>
      <c r="AD6369" s="26">
        <v>0</v>
      </c>
      <c r="AE6369" s="26">
        <v>1.1116480221593099</v>
      </c>
    </row>
    <row r="6370" spans="1:31" x14ac:dyDescent="0.3">
      <c r="A6370">
        <v>2777618</v>
      </c>
      <c r="B6370">
        <v>1</v>
      </c>
      <c r="C6370" t="s">
        <v>80</v>
      </c>
      <c r="D6370" t="s">
        <v>96</v>
      </c>
      <c r="E6370" t="s">
        <v>170</v>
      </c>
      <c r="F6370" t="s">
        <v>16914</v>
      </c>
      <c r="G6370" t="s">
        <v>425</v>
      </c>
      <c r="H6370" t="s">
        <v>135</v>
      </c>
      <c r="I6370" t="s">
        <v>136</v>
      </c>
      <c r="J6370" t="s">
        <v>137</v>
      </c>
      <c r="K6370" t="s">
        <v>138</v>
      </c>
      <c r="L6370" t="s">
        <v>17522</v>
      </c>
      <c r="M6370" t="s">
        <v>17523</v>
      </c>
      <c r="N6370" s="26">
        <v>6.6111111109999996</v>
      </c>
      <c r="O6370">
        <v>0</v>
      </c>
      <c r="P6370">
        <v>38</v>
      </c>
      <c r="Q6370">
        <v>0</v>
      </c>
      <c r="R6370">
        <v>0</v>
      </c>
      <c r="S6370">
        <v>0</v>
      </c>
      <c r="T6370">
        <v>9</v>
      </c>
      <c r="U6370">
        <v>0</v>
      </c>
      <c r="V6370">
        <v>0</v>
      </c>
      <c r="W6370" s="26">
        <v>0</v>
      </c>
      <c r="X6370" s="26">
        <v>78.719866300775365</v>
      </c>
      <c r="Y6370" s="26">
        <v>0</v>
      </c>
      <c r="Z6370" s="26">
        <v>0</v>
      </c>
      <c r="AA6370" s="26">
        <v>0</v>
      </c>
      <c r="AB6370" s="26">
        <v>42.002207382609335</v>
      </c>
      <c r="AC6370" s="26">
        <v>0</v>
      </c>
      <c r="AD6370" s="26">
        <v>0</v>
      </c>
      <c r="AE6370" s="26">
        <v>120.72207368338471</v>
      </c>
    </row>
    <row r="6371" spans="1:31" x14ac:dyDescent="0.3">
      <c r="A6371">
        <v>2777389</v>
      </c>
      <c r="B6371">
        <v>1</v>
      </c>
      <c r="C6371" t="s">
        <v>80</v>
      </c>
      <c r="D6371" t="s">
        <v>104</v>
      </c>
      <c r="E6371" t="s">
        <v>146</v>
      </c>
      <c r="F6371" t="s">
        <v>17524</v>
      </c>
      <c r="G6371" t="s">
        <v>2474</v>
      </c>
      <c r="H6371" t="s">
        <v>149</v>
      </c>
      <c r="I6371" t="s">
        <v>136</v>
      </c>
      <c r="J6371" t="s">
        <v>137</v>
      </c>
      <c r="K6371" t="s">
        <v>138</v>
      </c>
      <c r="L6371" t="s">
        <v>17525</v>
      </c>
      <c r="M6371" t="s">
        <v>17526</v>
      </c>
      <c r="N6371" s="26">
        <v>4.3194444440000002</v>
      </c>
      <c r="O6371">
        <v>0</v>
      </c>
      <c r="P6371">
        <v>205</v>
      </c>
      <c r="Q6371">
        <v>0</v>
      </c>
      <c r="R6371">
        <v>2</v>
      </c>
      <c r="S6371">
        <v>0</v>
      </c>
      <c r="T6371">
        <v>9</v>
      </c>
      <c r="U6371">
        <v>0</v>
      </c>
      <c r="V6371">
        <v>0</v>
      </c>
      <c r="W6371" s="26">
        <v>0</v>
      </c>
      <c r="X6371" s="26">
        <v>275.74505838456292</v>
      </c>
      <c r="Y6371" s="26">
        <v>0</v>
      </c>
      <c r="Z6371" s="26">
        <v>3.5858715177716656</v>
      </c>
      <c r="AA6371" s="26">
        <v>0</v>
      </c>
      <c r="AB6371" s="26">
        <v>21.627894208483536</v>
      </c>
      <c r="AC6371" s="26">
        <v>0</v>
      </c>
      <c r="AD6371" s="26">
        <v>0</v>
      </c>
      <c r="AE6371" s="26">
        <v>300.95882411081817</v>
      </c>
    </row>
    <row r="6372" spans="1:31" x14ac:dyDescent="0.3">
      <c r="A6372">
        <v>2777532</v>
      </c>
      <c r="B6372">
        <v>1</v>
      </c>
      <c r="C6372" t="s">
        <v>80</v>
      </c>
      <c r="D6372" t="s">
        <v>96</v>
      </c>
      <c r="E6372" t="s">
        <v>132</v>
      </c>
      <c r="F6372" t="s">
        <v>17527</v>
      </c>
      <c r="G6372" t="s">
        <v>197</v>
      </c>
      <c r="H6372" t="s">
        <v>135</v>
      </c>
      <c r="I6372" t="s">
        <v>136</v>
      </c>
      <c r="J6372" t="s">
        <v>137</v>
      </c>
      <c r="K6372" t="s">
        <v>138</v>
      </c>
      <c r="L6372" t="s">
        <v>17528</v>
      </c>
      <c r="M6372" t="s">
        <v>17529</v>
      </c>
      <c r="N6372" s="26">
        <v>0.78888888800000001</v>
      </c>
      <c r="O6372">
        <v>0</v>
      </c>
      <c r="P6372">
        <v>6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 s="26">
        <v>0</v>
      </c>
      <c r="X6372" s="26">
        <v>1.9880925395123425</v>
      </c>
      <c r="Y6372" s="26">
        <v>0</v>
      </c>
      <c r="Z6372" s="26">
        <v>0</v>
      </c>
      <c r="AA6372" s="26">
        <v>0</v>
      </c>
      <c r="AB6372" s="26">
        <v>0</v>
      </c>
      <c r="AC6372" s="26">
        <v>0</v>
      </c>
      <c r="AD6372" s="26">
        <v>0</v>
      </c>
      <c r="AE6372" s="26">
        <v>1.9880925395123425</v>
      </c>
    </row>
    <row r="6373" spans="1:31" x14ac:dyDescent="0.3">
      <c r="A6373">
        <v>2777211</v>
      </c>
      <c r="B6373">
        <v>2</v>
      </c>
      <c r="C6373" t="s">
        <v>80</v>
      </c>
      <c r="D6373" t="s">
        <v>108</v>
      </c>
      <c r="E6373" t="s">
        <v>141</v>
      </c>
      <c r="F6373" t="s">
        <v>17530</v>
      </c>
      <c r="G6373" t="s">
        <v>204</v>
      </c>
      <c r="H6373" t="s">
        <v>135</v>
      </c>
      <c r="I6373" t="s">
        <v>136</v>
      </c>
      <c r="J6373" t="s">
        <v>137</v>
      </c>
      <c r="K6373" t="s">
        <v>138</v>
      </c>
      <c r="L6373" t="s">
        <v>17531</v>
      </c>
      <c r="M6373" t="s">
        <v>17532</v>
      </c>
      <c r="N6373" s="26">
        <v>0.380833333</v>
      </c>
      <c r="O6373">
        <v>0</v>
      </c>
      <c r="P6373">
        <v>425</v>
      </c>
      <c r="Q6373">
        <v>0</v>
      </c>
      <c r="R6373">
        <v>3</v>
      </c>
      <c r="S6373">
        <v>0</v>
      </c>
      <c r="T6373">
        <v>64</v>
      </c>
      <c r="U6373">
        <v>0</v>
      </c>
      <c r="V6373">
        <v>0</v>
      </c>
      <c r="W6373" s="26">
        <v>0</v>
      </c>
      <c r="X6373" s="26">
        <v>27.310350044581067</v>
      </c>
      <c r="Y6373" s="26">
        <v>0</v>
      </c>
      <c r="Z6373" s="26">
        <v>0</v>
      </c>
      <c r="AA6373" s="26">
        <v>0</v>
      </c>
      <c r="AB6373" s="26">
        <v>25.286845093544382</v>
      </c>
      <c r="AC6373" s="26">
        <v>0</v>
      </c>
      <c r="AD6373" s="26">
        <v>0</v>
      </c>
      <c r="AE6373" s="26">
        <v>52.59719513812545</v>
      </c>
    </row>
    <row r="6374" spans="1:31" x14ac:dyDescent="0.3">
      <c r="A6374">
        <v>2777283</v>
      </c>
      <c r="B6374">
        <v>1</v>
      </c>
      <c r="C6374" t="s">
        <v>81</v>
      </c>
      <c r="D6374" t="s">
        <v>126</v>
      </c>
      <c r="E6374" t="s">
        <v>141</v>
      </c>
      <c r="F6374" t="s">
        <v>17533</v>
      </c>
      <c r="G6374" t="s">
        <v>143</v>
      </c>
      <c r="H6374" t="s">
        <v>135</v>
      </c>
      <c r="I6374" t="s">
        <v>136</v>
      </c>
      <c r="J6374" t="s">
        <v>137</v>
      </c>
      <c r="K6374" t="s">
        <v>138</v>
      </c>
      <c r="L6374" t="s">
        <v>17534</v>
      </c>
      <c r="M6374" t="s">
        <v>17535</v>
      </c>
      <c r="N6374" s="26">
        <v>0.51333333299999995</v>
      </c>
      <c r="O6374">
        <v>0</v>
      </c>
      <c r="P6374">
        <v>51</v>
      </c>
      <c r="Q6374">
        <v>0</v>
      </c>
      <c r="R6374">
        <v>0</v>
      </c>
      <c r="S6374">
        <v>0</v>
      </c>
      <c r="T6374">
        <v>2</v>
      </c>
      <c r="U6374">
        <v>0</v>
      </c>
      <c r="V6374">
        <v>0</v>
      </c>
      <c r="W6374" s="26">
        <v>0</v>
      </c>
      <c r="X6374" s="26">
        <v>2.6390497830200639</v>
      </c>
      <c r="Y6374" s="26">
        <v>0</v>
      </c>
      <c r="Z6374" s="26">
        <v>0</v>
      </c>
      <c r="AA6374" s="26">
        <v>0</v>
      </c>
      <c r="AB6374" s="26">
        <v>0</v>
      </c>
      <c r="AC6374" s="26">
        <v>0</v>
      </c>
      <c r="AD6374" s="26">
        <v>0</v>
      </c>
      <c r="AE6374" s="26">
        <v>2.6390497830200639</v>
      </c>
    </row>
    <row r="6375" spans="1:31" x14ac:dyDescent="0.3">
      <c r="A6375">
        <v>2777197</v>
      </c>
      <c r="B6375">
        <v>1</v>
      </c>
      <c r="C6375" t="s">
        <v>80</v>
      </c>
      <c r="D6375" t="s">
        <v>87</v>
      </c>
      <c r="E6375" t="s">
        <v>132</v>
      </c>
      <c r="F6375" t="s">
        <v>17536</v>
      </c>
      <c r="G6375" t="s">
        <v>307</v>
      </c>
      <c r="H6375" t="s">
        <v>135</v>
      </c>
      <c r="I6375" t="s">
        <v>136</v>
      </c>
      <c r="J6375" t="s">
        <v>137</v>
      </c>
      <c r="K6375" t="s">
        <v>138</v>
      </c>
      <c r="L6375" t="s">
        <v>17537</v>
      </c>
      <c r="M6375" t="s">
        <v>17538</v>
      </c>
      <c r="N6375" s="26">
        <v>1.8319444439999999</v>
      </c>
      <c r="O6375">
        <v>0</v>
      </c>
      <c r="P6375">
        <v>9</v>
      </c>
      <c r="Q6375">
        <v>0</v>
      </c>
      <c r="R6375">
        <v>0</v>
      </c>
      <c r="S6375">
        <v>0</v>
      </c>
      <c r="T6375">
        <v>2</v>
      </c>
      <c r="U6375">
        <v>0</v>
      </c>
      <c r="V6375">
        <v>0</v>
      </c>
      <c r="W6375" s="26">
        <v>0</v>
      </c>
      <c r="X6375" s="26">
        <v>4.3835370639341145</v>
      </c>
      <c r="Y6375" s="26">
        <v>0</v>
      </c>
      <c r="Z6375" s="26">
        <v>0</v>
      </c>
      <c r="AA6375" s="26">
        <v>0</v>
      </c>
      <c r="AB6375" s="26">
        <v>4.976739003467614</v>
      </c>
      <c r="AC6375" s="26">
        <v>0</v>
      </c>
      <c r="AD6375" s="26">
        <v>0</v>
      </c>
      <c r="AE6375" s="26">
        <v>9.3602760674017276</v>
      </c>
    </row>
    <row r="6376" spans="1:31" x14ac:dyDescent="0.3">
      <c r="A6376">
        <v>2777240</v>
      </c>
      <c r="B6376">
        <v>1</v>
      </c>
      <c r="C6376" t="s">
        <v>80</v>
      </c>
      <c r="D6376" t="s">
        <v>94</v>
      </c>
      <c r="E6376" t="s">
        <v>141</v>
      </c>
      <c r="F6376" t="s">
        <v>8452</v>
      </c>
      <c r="G6376" t="s">
        <v>186</v>
      </c>
      <c r="H6376" t="s">
        <v>135</v>
      </c>
      <c r="I6376" t="s">
        <v>136</v>
      </c>
      <c r="J6376" t="s">
        <v>137</v>
      </c>
      <c r="K6376" t="s">
        <v>187</v>
      </c>
      <c r="L6376" t="s">
        <v>17539</v>
      </c>
      <c r="M6376" t="s">
        <v>17540</v>
      </c>
      <c r="N6376" s="26">
        <v>6.6238888879999998</v>
      </c>
      <c r="O6376">
        <v>0</v>
      </c>
      <c r="P6376">
        <v>111</v>
      </c>
      <c r="Q6376">
        <v>0</v>
      </c>
      <c r="R6376">
        <v>2</v>
      </c>
      <c r="S6376">
        <v>0</v>
      </c>
      <c r="T6376">
        <v>24</v>
      </c>
      <c r="U6376">
        <v>0</v>
      </c>
      <c r="V6376">
        <v>0</v>
      </c>
      <c r="W6376" s="26">
        <v>0</v>
      </c>
      <c r="X6376" s="26">
        <v>82.481097714234224</v>
      </c>
      <c r="Y6376" s="26">
        <v>0</v>
      </c>
      <c r="Z6376" s="26">
        <v>2.574180212479344</v>
      </c>
      <c r="AA6376" s="26">
        <v>0</v>
      </c>
      <c r="AB6376" s="26">
        <v>53.517043970896054</v>
      </c>
      <c r="AC6376" s="26">
        <v>0</v>
      </c>
      <c r="AD6376" s="26">
        <v>0</v>
      </c>
      <c r="AE6376" s="26">
        <v>138.57232189760964</v>
      </c>
    </row>
    <row r="6377" spans="1:31" x14ac:dyDescent="0.3">
      <c r="A6377">
        <v>2777183</v>
      </c>
      <c r="B6377">
        <v>1</v>
      </c>
      <c r="C6377" t="s">
        <v>80</v>
      </c>
      <c r="D6377" t="s">
        <v>95</v>
      </c>
      <c r="E6377" t="s">
        <v>141</v>
      </c>
      <c r="F6377" t="s">
        <v>17541</v>
      </c>
      <c r="G6377" t="s">
        <v>143</v>
      </c>
      <c r="H6377" t="s">
        <v>135</v>
      </c>
      <c r="I6377" t="s">
        <v>136</v>
      </c>
      <c r="J6377" t="s">
        <v>137</v>
      </c>
      <c r="K6377" t="s">
        <v>138</v>
      </c>
      <c r="L6377" t="s">
        <v>17542</v>
      </c>
      <c r="M6377" t="s">
        <v>17543</v>
      </c>
      <c r="N6377" s="26">
        <v>1.413888888</v>
      </c>
      <c r="O6377">
        <v>0</v>
      </c>
      <c r="P6377">
        <v>314</v>
      </c>
      <c r="Q6377">
        <v>0</v>
      </c>
      <c r="R6377">
        <v>1</v>
      </c>
      <c r="S6377">
        <v>0</v>
      </c>
      <c r="T6377">
        <v>8</v>
      </c>
      <c r="U6377">
        <v>0</v>
      </c>
      <c r="V6377">
        <v>0</v>
      </c>
      <c r="W6377" s="26">
        <v>0</v>
      </c>
      <c r="X6377" s="26">
        <v>22.975409175370846</v>
      </c>
      <c r="Y6377" s="26">
        <v>0</v>
      </c>
      <c r="Z6377" s="26">
        <v>0</v>
      </c>
      <c r="AA6377" s="26">
        <v>0</v>
      </c>
      <c r="AB6377" s="26">
        <v>9.9023571609557148</v>
      </c>
      <c r="AC6377" s="26">
        <v>0</v>
      </c>
      <c r="AD6377" s="26">
        <v>0</v>
      </c>
      <c r="AE6377" s="26">
        <v>32.877766336326559</v>
      </c>
    </row>
    <row r="6378" spans="1:31" x14ac:dyDescent="0.3">
      <c r="A6378">
        <v>2777346</v>
      </c>
      <c r="B6378">
        <v>1</v>
      </c>
      <c r="C6378" t="s">
        <v>80</v>
      </c>
      <c r="D6378" t="s">
        <v>95</v>
      </c>
      <c r="E6378" t="s">
        <v>166</v>
      </c>
      <c r="F6378" t="s">
        <v>17544</v>
      </c>
      <c r="G6378" t="s">
        <v>143</v>
      </c>
      <c r="H6378" t="s">
        <v>135</v>
      </c>
      <c r="I6378" t="s">
        <v>136</v>
      </c>
      <c r="J6378" t="s">
        <v>137</v>
      </c>
      <c r="K6378" t="s">
        <v>138</v>
      </c>
      <c r="L6378" t="s">
        <v>17545</v>
      </c>
      <c r="M6378" t="s">
        <v>17546</v>
      </c>
      <c r="N6378" s="26">
        <v>0.48805555499999997</v>
      </c>
      <c r="O6378">
        <v>0</v>
      </c>
      <c r="P6378">
        <v>4</v>
      </c>
      <c r="Q6378">
        <v>0</v>
      </c>
      <c r="R6378">
        <v>0</v>
      </c>
      <c r="S6378">
        <v>0</v>
      </c>
      <c r="T6378">
        <v>1</v>
      </c>
      <c r="U6378">
        <v>0</v>
      </c>
      <c r="V6378">
        <v>0</v>
      </c>
      <c r="W6378" s="26">
        <v>0</v>
      </c>
      <c r="X6378" s="26">
        <v>0.37131498662667806</v>
      </c>
      <c r="Y6378" s="26">
        <v>0</v>
      </c>
      <c r="Z6378" s="26">
        <v>0</v>
      </c>
      <c r="AA6378" s="26">
        <v>0</v>
      </c>
      <c r="AB6378" s="26">
        <v>0.85592527408249997</v>
      </c>
      <c r="AC6378" s="26">
        <v>0</v>
      </c>
      <c r="AD6378" s="26">
        <v>0</v>
      </c>
      <c r="AE6378" s="26">
        <v>1.2272402607091779</v>
      </c>
    </row>
    <row r="6379" spans="1:31" x14ac:dyDescent="0.3">
      <c r="A6379">
        <v>2777515</v>
      </c>
      <c r="B6379">
        <v>1</v>
      </c>
      <c r="C6379" t="s">
        <v>80</v>
      </c>
      <c r="D6379" t="s">
        <v>88</v>
      </c>
      <c r="E6379" t="s">
        <v>132</v>
      </c>
      <c r="F6379" t="s">
        <v>17547</v>
      </c>
      <c r="G6379" t="s">
        <v>134</v>
      </c>
      <c r="H6379" t="s">
        <v>135</v>
      </c>
      <c r="I6379" t="s">
        <v>136</v>
      </c>
      <c r="J6379" t="s">
        <v>137</v>
      </c>
      <c r="K6379" t="s">
        <v>138</v>
      </c>
      <c r="L6379" t="s">
        <v>17548</v>
      </c>
      <c r="M6379" t="s">
        <v>17549</v>
      </c>
      <c r="N6379" s="26">
        <v>1.916666666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1</v>
      </c>
      <c r="U6379">
        <v>0</v>
      </c>
      <c r="V6379">
        <v>0</v>
      </c>
      <c r="W6379" s="26">
        <v>0</v>
      </c>
      <c r="X6379" s="26">
        <v>0</v>
      </c>
      <c r="Y6379" s="26">
        <v>0</v>
      </c>
      <c r="Z6379" s="26">
        <v>0</v>
      </c>
      <c r="AA6379" s="26">
        <v>0</v>
      </c>
      <c r="AB6379" s="26">
        <v>2.7318529690100002</v>
      </c>
      <c r="AC6379" s="26">
        <v>0</v>
      </c>
      <c r="AD6379" s="26">
        <v>0</v>
      </c>
      <c r="AE6379" s="26">
        <v>2.7318529690100002</v>
      </c>
    </row>
    <row r="6380" spans="1:31" x14ac:dyDescent="0.3">
      <c r="A6380">
        <v>2777037</v>
      </c>
      <c r="B6380">
        <v>1</v>
      </c>
      <c r="C6380" t="s">
        <v>80</v>
      </c>
      <c r="D6380" t="s">
        <v>84</v>
      </c>
      <c r="E6380" t="s">
        <v>141</v>
      </c>
      <c r="F6380" t="s">
        <v>14562</v>
      </c>
      <c r="G6380" t="s">
        <v>344</v>
      </c>
      <c r="H6380" t="s">
        <v>135</v>
      </c>
      <c r="I6380" t="s">
        <v>136</v>
      </c>
      <c r="J6380" t="s">
        <v>137</v>
      </c>
      <c r="K6380" t="s">
        <v>138</v>
      </c>
      <c r="L6380" t="s">
        <v>17550</v>
      </c>
      <c r="M6380" t="s">
        <v>17551</v>
      </c>
      <c r="N6380" s="26">
        <v>1.754444444</v>
      </c>
      <c r="O6380">
        <v>0</v>
      </c>
      <c r="P6380">
        <v>825</v>
      </c>
      <c r="Q6380">
        <v>0</v>
      </c>
      <c r="R6380">
        <v>0</v>
      </c>
      <c r="S6380">
        <v>0</v>
      </c>
      <c r="T6380">
        <v>67</v>
      </c>
      <c r="U6380">
        <v>0</v>
      </c>
      <c r="V6380">
        <v>0</v>
      </c>
      <c r="W6380" s="26">
        <v>0</v>
      </c>
      <c r="X6380" s="26">
        <v>235.90258203820673</v>
      </c>
      <c r="Y6380" s="26">
        <v>0</v>
      </c>
      <c r="Z6380" s="26">
        <v>0</v>
      </c>
      <c r="AA6380" s="26">
        <v>0</v>
      </c>
      <c r="AB6380" s="26">
        <v>110.98604262863562</v>
      </c>
      <c r="AC6380" s="26">
        <v>0</v>
      </c>
      <c r="AD6380" s="26">
        <v>0</v>
      </c>
      <c r="AE6380" s="26">
        <v>346.88862466684236</v>
      </c>
    </row>
    <row r="6381" spans="1:31" x14ac:dyDescent="0.3">
      <c r="A6381">
        <v>2777492</v>
      </c>
      <c r="B6381">
        <v>1</v>
      </c>
      <c r="C6381" t="s">
        <v>81</v>
      </c>
      <c r="D6381" t="s">
        <v>113</v>
      </c>
      <c r="E6381" t="s">
        <v>157</v>
      </c>
      <c r="F6381" t="s">
        <v>17552</v>
      </c>
      <c r="G6381" t="s">
        <v>159</v>
      </c>
      <c r="H6381" t="s">
        <v>149</v>
      </c>
      <c r="I6381" t="s">
        <v>136</v>
      </c>
      <c r="J6381" t="s">
        <v>137</v>
      </c>
      <c r="K6381" t="s">
        <v>138</v>
      </c>
      <c r="L6381" t="s">
        <v>17553</v>
      </c>
      <c r="M6381" t="s">
        <v>17554</v>
      </c>
      <c r="N6381" s="26">
        <v>0.74361111099999999</v>
      </c>
      <c r="O6381">
        <v>2</v>
      </c>
      <c r="P6381">
        <v>113</v>
      </c>
      <c r="Q6381">
        <v>53</v>
      </c>
      <c r="R6381">
        <v>155</v>
      </c>
      <c r="S6381">
        <v>11</v>
      </c>
      <c r="T6381">
        <v>14</v>
      </c>
      <c r="U6381">
        <v>1</v>
      </c>
      <c r="V6381">
        <v>0</v>
      </c>
      <c r="W6381" s="26">
        <v>0.18827631628122671</v>
      </c>
      <c r="X6381" s="26">
        <v>21.76451072642848</v>
      </c>
      <c r="Y6381" s="26">
        <v>17.73362223697659</v>
      </c>
      <c r="Z6381" s="26">
        <v>1.8780102777063008</v>
      </c>
      <c r="AA6381" s="26">
        <v>15.793149602064986</v>
      </c>
      <c r="AB6381" s="26">
        <v>1.367637243902281</v>
      </c>
      <c r="AC6381" s="26">
        <v>19.471532572819694</v>
      </c>
      <c r="AD6381" s="26">
        <v>0</v>
      </c>
      <c r="AE6381" s="26">
        <v>78.19673897617956</v>
      </c>
    </row>
    <row r="6382" spans="1:31" x14ac:dyDescent="0.3">
      <c r="A6382">
        <v>2777469</v>
      </c>
      <c r="B6382">
        <v>1</v>
      </c>
      <c r="C6382" t="s">
        <v>80</v>
      </c>
      <c r="D6382" t="s">
        <v>83</v>
      </c>
      <c r="E6382" t="s">
        <v>146</v>
      </c>
      <c r="F6382" t="s">
        <v>17555</v>
      </c>
      <c r="G6382" t="s">
        <v>159</v>
      </c>
      <c r="H6382" t="s">
        <v>149</v>
      </c>
      <c r="I6382" t="s">
        <v>136</v>
      </c>
      <c r="J6382" t="s">
        <v>137</v>
      </c>
      <c r="K6382" t="s">
        <v>138</v>
      </c>
      <c r="L6382" t="s">
        <v>17556</v>
      </c>
      <c r="M6382" t="s">
        <v>17557</v>
      </c>
      <c r="N6382" s="26">
        <v>1.274444444</v>
      </c>
      <c r="O6382">
        <v>0</v>
      </c>
      <c r="P6382">
        <v>2688</v>
      </c>
      <c r="Q6382">
        <v>1</v>
      </c>
      <c r="R6382">
        <v>3</v>
      </c>
      <c r="S6382">
        <v>15</v>
      </c>
      <c r="T6382">
        <v>1366</v>
      </c>
      <c r="U6382">
        <v>5</v>
      </c>
      <c r="V6382">
        <v>41</v>
      </c>
      <c r="W6382" s="26">
        <v>0</v>
      </c>
      <c r="X6382" s="26">
        <v>749.45142473941758</v>
      </c>
      <c r="Y6382" s="26">
        <v>208.27623403279728</v>
      </c>
      <c r="Z6382" s="26">
        <v>4.7769262960329133</v>
      </c>
      <c r="AA6382" s="26">
        <v>169.68181442617885</v>
      </c>
      <c r="AB6382" s="26">
        <v>1895.1630116124445</v>
      </c>
      <c r="AC6382" s="26">
        <v>293.68194563572769</v>
      </c>
      <c r="AD6382" s="26">
        <v>1932.101678882678</v>
      </c>
      <c r="AE6382" s="26">
        <v>5253.1330356252765</v>
      </c>
    </row>
    <row r="6383" spans="1:31" x14ac:dyDescent="0.3">
      <c r="A6383">
        <v>2777177</v>
      </c>
      <c r="B6383">
        <v>1</v>
      </c>
      <c r="C6383" t="s">
        <v>81</v>
      </c>
      <c r="D6383" t="s">
        <v>127</v>
      </c>
      <c r="E6383" t="s">
        <v>146</v>
      </c>
      <c r="F6383" t="s">
        <v>2379</v>
      </c>
      <c r="G6383" t="s">
        <v>159</v>
      </c>
      <c r="H6383" t="s">
        <v>149</v>
      </c>
      <c r="I6383" t="s">
        <v>136</v>
      </c>
      <c r="J6383" t="s">
        <v>137</v>
      </c>
      <c r="K6383" t="s">
        <v>138</v>
      </c>
      <c r="L6383" t="s">
        <v>17558</v>
      </c>
      <c r="M6383" t="s">
        <v>17559</v>
      </c>
      <c r="N6383" s="26">
        <v>0.7</v>
      </c>
      <c r="O6383">
        <v>1</v>
      </c>
      <c r="P6383">
        <v>502</v>
      </c>
      <c r="Q6383">
        <v>107</v>
      </c>
      <c r="R6383">
        <v>142</v>
      </c>
      <c r="S6383">
        <v>8</v>
      </c>
      <c r="T6383">
        <v>72</v>
      </c>
      <c r="U6383">
        <v>0</v>
      </c>
      <c r="V6383">
        <v>0</v>
      </c>
      <c r="W6383" s="26">
        <v>0.74795350800933014</v>
      </c>
      <c r="X6383" s="26">
        <v>70.978326796825485</v>
      </c>
      <c r="Y6383" s="26">
        <v>86.52166734514195</v>
      </c>
      <c r="Z6383" s="26">
        <v>7.0849468741565662</v>
      </c>
      <c r="AA6383" s="26">
        <v>37.664934033779659</v>
      </c>
      <c r="AB6383" s="26">
        <v>20.972172516247738</v>
      </c>
      <c r="AC6383" s="26">
        <v>0</v>
      </c>
      <c r="AD6383" s="26">
        <v>0</v>
      </c>
      <c r="AE6383" s="26">
        <v>223.97000107416073</v>
      </c>
    </row>
    <row r="6384" spans="1:31" x14ac:dyDescent="0.3">
      <c r="A6384">
        <v>2777260</v>
      </c>
      <c r="B6384">
        <v>1</v>
      </c>
      <c r="C6384" t="s">
        <v>80</v>
      </c>
      <c r="D6384" t="s">
        <v>100</v>
      </c>
      <c r="E6384" t="s">
        <v>157</v>
      </c>
      <c r="F6384" t="s">
        <v>7169</v>
      </c>
      <c r="G6384" t="s">
        <v>451</v>
      </c>
      <c r="H6384" t="s">
        <v>149</v>
      </c>
      <c r="I6384" t="s">
        <v>136</v>
      </c>
      <c r="J6384" t="s">
        <v>137</v>
      </c>
      <c r="K6384" t="s">
        <v>138</v>
      </c>
      <c r="L6384" t="s">
        <v>17560</v>
      </c>
      <c r="M6384" t="s">
        <v>17561</v>
      </c>
      <c r="N6384" s="26">
        <v>1.0322222219999999</v>
      </c>
      <c r="O6384">
        <v>0</v>
      </c>
      <c r="P6384">
        <v>339</v>
      </c>
      <c r="Q6384">
        <v>0</v>
      </c>
      <c r="R6384">
        <v>126</v>
      </c>
      <c r="S6384">
        <v>0</v>
      </c>
      <c r="T6384">
        <v>85</v>
      </c>
      <c r="U6384">
        <v>0</v>
      </c>
      <c r="V6384">
        <v>0</v>
      </c>
      <c r="W6384" s="26">
        <v>0</v>
      </c>
      <c r="X6384" s="26">
        <v>72.075872283509938</v>
      </c>
      <c r="Y6384" s="26">
        <v>0</v>
      </c>
      <c r="Z6384" s="26">
        <v>35.392951896352542</v>
      </c>
      <c r="AA6384" s="26">
        <v>0</v>
      </c>
      <c r="AB6384" s="26">
        <v>60.175339200178691</v>
      </c>
      <c r="AC6384" s="26">
        <v>0</v>
      </c>
      <c r="AD6384" s="26">
        <v>0</v>
      </c>
      <c r="AE6384" s="26">
        <v>167.64416338004116</v>
      </c>
    </row>
    <row r="6385" spans="1:31" x14ac:dyDescent="0.3">
      <c r="A6385">
        <v>2777114</v>
      </c>
      <c r="B6385">
        <v>1</v>
      </c>
      <c r="C6385" t="s">
        <v>80</v>
      </c>
      <c r="D6385" t="s">
        <v>99</v>
      </c>
      <c r="E6385" t="s">
        <v>132</v>
      </c>
      <c r="F6385" t="s">
        <v>17562</v>
      </c>
      <c r="G6385" t="s">
        <v>307</v>
      </c>
      <c r="H6385" t="s">
        <v>135</v>
      </c>
      <c r="I6385" t="s">
        <v>136</v>
      </c>
      <c r="J6385" t="s">
        <v>137</v>
      </c>
      <c r="K6385" t="s">
        <v>138</v>
      </c>
      <c r="L6385" t="s">
        <v>17563</v>
      </c>
      <c r="M6385" t="s">
        <v>17564</v>
      </c>
      <c r="N6385" s="26">
        <v>3.5361111109999999</v>
      </c>
      <c r="O6385">
        <v>0</v>
      </c>
      <c r="P6385">
        <v>1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 s="26">
        <v>0</v>
      </c>
      <c r="X6385" s="26">
        <v>0.81826752992777774</v>
      </c>
      <c r="Y6385" s="26">
        <v>0</v>
      </c>
      <c r="Z6385" s="26">
        <v>0</v>
      </c>
      <c r="AA6385" s="26">
        <v>0</v>
      </c>
      <c r="AB6385" s="26">
        <v>0</v>
      </c>
      <c r="AC6385" s="26">
        <v>0</v>
      </c>
      <c r="AD6385" s="26">
        <v>0</v>
      </c>
      <c r="AE6385" s="26">
        <v>0.81826752992777774</v>
      </c>
    </row>
    <row r="6386" spans="1:31" x14ac:dyDescent="0.3">
      <c r="A6386">
        <v>2777409</v>
      </c>
      <c r="B6386">
        <v>1</v>
      </c>
      <c r="C6386" t="s">
        <v>81</v>
      </c>
      <c r="D6386" t="s">
        <v>122</v>
      </c>
      <c r="E6386" t="s">
        <v>170</v>
      </c>
      <c r="F6386" t="s">
        <v>17565</v>
      </c>
      <c r="G6386" t="s">
        <v>2710</v>
      </c>
      <c r="H6386" t="s">
        <v>135</v>
      </c>
      <c r="I6386" t="s">
        <v>136</v>
      </c>
      <c r="J6386" t="s">
        <v>137</v>
      </c>
      <c r="K6386" t="s">
        <v>138</v>
      </c>
      <c r="L6386" t="s">
        <v>17566</v>
      </c>
      <c r="M6386" t="s">
        <v>17567</v>
      </c>
      <c r="N6386" s="26">
        <v>2.9841666660000001</v>
      </c>
      <c r="O6386">
        <v>0</v>
      </c>
      <c r="P6386">
        <v>168</v>
      </c>
      <c r="Q6386">
        <v>0</v>
      </c>
      <c r="R6386">
        <v>0</v>
      </c>
      <c r="S6386">
        <v>0</v>
      </c>
      <c r="T6386">
        <v>27</v>
      </c>
      <c r="U6386">
        <v>0</v>
      </c>
      <c r="V6386">
        <v>0</v>
      </c>
      <c r="W6386" s="26">
        <v>0</v>
      </c>
      <c r="X6386" s="26">
        <v>110.30029266752365</v>
      </c>
      <c r="Y6386" s="26">
        <v>0</v>
      </c>
      <c r="Z6386" s="26">
        <v>0</v>
      </c>
      <c r="AA6386" s="26">
        <v>0</v>
      </c>
      <c r="AB6386" s="26">
        <v>45.455400329992202</v>
      </c>
      <c r="AC6386" s="26">
        <v>0</v>
      </c>
      <c r="AD6386" s="26">
        <v>0</v>
      </c>
      <c r="AE6386" s="26">
        <v>155.75569299751584</v>
      </c>
    </row>
    <row r="6387" spans="1:31" x14ac:dyDescent="0.3">
      <c r="A6387">
        <v>2777429</v>
      </c>
      <c r="B6387">
        <v>1</v>
      </c>
      <c r="C6387" t="s">
        <v>80</v>
      </c>
      <c r="D6387" t="s">
        <v>96</v>
      </c>
      <c r="E6387" t="s">
        <v>170</v>
      </c>
      <c r="F6387" t="s">
        <v>17568</v>
      </c>
      <c r="G6387" t="s">
        <v>303</v>
      </c>
      <c r="H6387" t="s">
        <v>135</v>
      </c>
      <c r="I6387" t="s">
        <v>136</v>
      </c>
      <c r="J6387" t="s">
        <v>137</v>
      </c>
      <c r="K6387" t="s">
        <v>138</v>
      </c>
      <c r="L6387" t="s">
        <v>17569</v>
      </c>
      <c r="M6387" t="s">
        <v>17570</v>
      </c>
      <c r="N6387" s="26">
        <v>1.1769444440000001</v>
      </c>
      <c r="O6387">
        <v>0</v>
      </c>
      <c r="P6387">
        <v>78</v>
      </c>
      <c r="Q6387">
        <v>0</v>
      </c>
      <c r="R6387">
        <v>0</v>
      </c>
      <c r="S6387">
        <v>0</v>
      </c>
      <c r="T6387">
        <v>6</v>
      </c>
      <c r="U6387">
        <v>0</v>
      </c>
      <c r="V6387">
        <v>0</v>
      </c>
      <c r="W6387" s="26">
        <v>0</v>
      </c>
      <c r="X6387" s="26">
        <v>29.448785514667588</v>
      </c>
      <c r="Y6387" s="26">
        <v>0</v>
      </c>
      <c r="Z6387" s="26">
        <v>0</v>
      </c>
      <c r="AA6387" s="26">
        <v>0</v>
      </c>
      <c r="AB6387" s="26">
        <v>11.885407642459217</v>
      </c>
      <c r="AC6387" s="26">
        <v>0</v>
      </c>
      <c r="AD6387" s="26">
        <v>0</v>
      </c>
      <c r="AE6387" s="26">
        <v>41.334193157126805</v>
      </c>
    </row>
    <row r="6388" spans="1:31" x14ac:dyDescent="0.3">
      <c r="A6388">
        <v>2777406</v>
      </c>
      <c r="B6388">
        <v>1</v>
      </c>
      <c r="C6388" t="s">
        <v>80</v>
      </c>
      <c r="D6388" t="s">
        <v>96</v>
      </c>
      <c r="E6388" t="s">
        <v>132</v>
      </c>
      <c r="F6388" t="s">
        <v>17571</v>
      </c>
      <c r="G6388" t="s">
        <v>134</v>
      </c>
      <c r="H6388" t="s">
        <v>135</v>
      </c>
      <c r="I6388" t="s">
        <v>136</v>
      </c>
      <c r="J6388" t="s">
        <v>137</v>
      </c>
      <c r="K6388" t="s">
        <v>138</v>
      </c>
      <c r="L6388" t="s">
        <v>17572</v>
      </c>
      <c r="M6388" t="s">
        <v>17573</v>
      </c>
      <c r="N6388" s="26">
        <v>5.4652777769999998</v>
      </c>
      <c r="O6388">
        <v>0</v>
      </c>
      <c r="P6388">
        <v>1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 s="26">
        <v>0</v>
      </c>
      <c r="X6388" s="26">
        <v>0.23401866284661779</v>
      </c>
      <c r="Y6388" s="26">
        <v>0</v>
      </c>
      <c r="Z6388" s="26">
        <v>0</v>
      </c>
      <c r="AA6388" s="26">
        <v>0</v>
      </c>
      <c r="AB6388" s="26">
        <v>0</v>
      </c>
      <c r="AC6388" s="26">
        <v>0</v>
      </c>
      <c r="AD6388" s="26">
        <v>0</v>
      </c>
      <c r="AE6388" s="26">
        <v>0.23401866284661779</v>
      </c>
    </row>
    <row r="6389" spans="1:31" x14ac:dyDescent="0.3">
      <c r="A6389">
        <v>2777074</v>
      </c>
      <c r="B6389">
        <v>1</v>
      </c>
      <c r="C6389" t="s">
        <v>81</v>
      </c>
      <c r="D6389" t="s">
        <v>128</v>
      </c>
      <c r="E6389" t="s">
        <v>166</v>
      </c>
      <c r="F6389" t="s">
        <v>17574</v>
      </c>
      <c r="G6389" t="s">
        <v>425</v>
      </c>
      <c r="H6389" t="s">
        <v>135</v>
      </c>
      <c r="I6389" t="s">
        <v>136</v>
      </c>
      <c r="J6389" t="s">
        <v>137</v>
      </c>
      <c r="K6389" t="s">
        <v>138</v>
      </c>
      <c r="L6389" t="s">
        <v>17575</v>
      </c>
      <c r="M6389" t="s">
        <v>17576</v>
      </c>
      <c r="N6389" s="26">
        <v>7.4730555550000002</v>
      </c>
      <c r="O6389">
        <v>0</v>
      </c>
      <c r="P6389">
        <v>19</v>
      </c>
      <c r="Q6389">
        <v>0</v>
      </c>
      <c r="R6389">
        <v>0</v>
      </c>
      <c r="S6389">
        <v>0</v>
      </c>
      <c r="T6389">
        <v>9</v>
      </c>
      <c r="U6389">
        <v>0</v>
      </c>
      <c r="V6389">
        <v>0</v>
      </c>
      <c r="W6389" s="26">
        <v>0</v>
      </c>
      <c r="X6389" s="26">
        <v>33.167052134772376</v>
      </c>
      <c r="Y6389" s="26">
        <v>0</v>
      </c>
      <c r="Z6389" s="26">
        <v>0</v>
      </c>
      <c r="AA6389" s="26">
        <v>0</v>
      </c>
      <c r="AB6389" s="26">
        <v>47.837695729120028</v>
      </c>
      <c r="AC6389" s="26">
        <v>0</v>
      </c>
      <c r="AD6389" s="26">
        <v>0</v>
      </c>
      <c r="AE6389" s="26">
        <v>81.004747863892405</v>
      </c>
    </row>
    <row r="6390" spans="1:31" x14ac:dyDescent="0.3">
      <c r="A6390">
        <v>2777641</v>
      </c>
      <c r="B6390">
        <v>1</v>
      </c>
      <c r="C6390" t="s">
        <v>80</v>
      </c>
      <c r="D6390" t="s">
        <v>91</v>
      </c>
      <c r="E6390" t="s">
        <v>157</v>
      </c>
      <c r="F6390" t="s">
        <v>12880</v>
      </c>
      <c r="G6390" t="s">
        <v>159</v>
      </c>
      <c r="H6390" t="s">
        <v>149</v>
      </c>
      <c r="I6390" t="s">
        <v>136</v>
      </c>
      <c r="J6390" t="s">
        <v>137</v>
      </c>
      <c r="K6390" t="s">
        <v>138</v>
      </c>
      <c r="L6390" t="s">
        <v>17577</v>
      </c>
      <c r="M6390" t="s">
        <v>17578</v>
      </c>
      <c r="N6390" s="26">
        <v>0.18416666600000001</v>
      </c>
      <c r="O6390">
        <v>15</v>
      </c>
      <c r="P6390">
        <v>254</v>
      </c>
      <c r="Q6390">
        <v>25</v>
      </c>
      <c r="R6390">
        <v>87</v>
      </c>
      <c r="S6390">
        <v>17</v>
      </c>
      <c r="T6390">
        <v>238</v>
      </c>
      <c r="U6390">
        <v>1</v>
      </c>
      <c r="V6390">
        <v>0</v>
      </c>
      <c r="W6390" s="26">
        <v>4.4356560511091914</v>
      </c>
      <c r="X6390" s="26">
        <v>15.625307006769612</v>
      </c>
      <c r="Y6390" s="26">
        <v>1.7682287227311855</v>
      </c>
      <c r="Z6390" s="26">
        <v>2.4274124383169751</v>
      </c>
      <c r="AA6390" s="26">
        <v>36.853854803021932</v>
      </c>
      <c r="AB6390" s="26">
        <v>39.957490493394324</v>
      </c>
      <c r="AC6390" s="26">
        <v>4.6319524861554875</v>
      </c>
      <c r="AD6390" s="26">
        <v>0</v>
      </c>
      <c r="AE6390" s="26">
        <v>105.6999020014987</v>
      </c>
    </row>
    <row r="6391" spans="1:31" x14ac:dyDescent="0.3">
      <c r="A6391">
        <v>2777329</v>
      </c>
      <c r="B6391">
        <v>1</v>
      </c>
      <c r="C6391" t="s">
        <v>80</v>
      </c>
      <c r="D6391" t="s">
        <v>111</v>
      </c>
      <c r="E6391" t="s">
        <v>141</v>
      </c>
      <c r="F6391" t="s">
        <v>16363</v>
      </c>
      <c r="G6391" t="s">
        <v>344</v>
      </c>
      <c r="H6391" t="s">
        <v>135</v>
      </c>
      <c r="I6391" t="s">
        <v>136</v>
      </c>
      <c r="J6391" t="s">
        <v>137</v>
      </c>
      <c r="K6391" t="s">
        <v>138</v>
      </c>
      <c r="L6391" t="s">
        <v>17579</v>
      </c>
      <c r="M6391" t="s">
        <v>17580</v>
      </c>
      <c r="N6391" s="26">
        <v>0.9425</v>
      </c>
      <c r="O6391">
        <v>0</v>
      </c>
      <c r="P6391">
        <v>1070</v>
      </c>
      <c r="Q6391">
        <v>0</v>
      </c>
      <c r="R6391">
        <v>0</v>
      </c>
      <c r="S6391">
        <v>0</v>
      </c>
      <c r="T6391">
        <v>55</v>
      </c>
      <c r="U6391">
        <v>0</v>
      </c>
      <c r="V6391">
        <v>0</v>
      </c>
      <c r="W6391" s="26">
        <v>0</v>
      </c>
      <c r="X6391" s="26">
        <v>233.11187951190942</v>
      </c>
      <c r="Y6391" s="26">
        <v>0</v>
      </c>
      <c r="Z6391" s="26">
        <v>0</v>
      </c>
      <c r="AA6391" s="26">
        <v>0</v>
      </c>
      <c r="AB6391" s="26">
        <v>25.698678699031163</v>
      </c>
      <c r="AC6391" s="26">
        <v>0</v>
      </c>
      <c r="AD6391" s="26">
        <v>0</v>
      </c>
      <c r="AE6391" s="26">
        <v>258.8105582109406</v>
      </c>
    </row>
    <row r="6392" spans="1:31" x14ac:dyDescent="0.3">
      <c r="A6392">
        <v>2777578</v>
      </c>
      <c r="B6392">
        <v>1</v>
      </c>
      <c r="C6392" t="s">
        <v>80</v>
      </c>
      <c r="D6392" t="s">
        <v>101</v>
      </c>
      <c r="E6392" t="s">
        <v>170</v>
      </c>
      <c r="F6392" t="s">
        <v>17581</v>
      </c>
      <c r="G6392" t="s">
        <v>303</v>
      </c>
      <c r="H6392" t="s">
        <v>135</v>
      </c>
      <c r="I6392" t="s">
        <v>136</v>
      </c>
      <c r="J6392" t="s">
        <v>137</v>
      </c>
      <c r="K6392" t="s">
        <v>138</v>
      </c>
      <c r="L6392" t="s">
        <v>17582</v>
      </c>
      <c r="M6392" t="s">
        <v>17583</v>
      </c>
      <c r="N6392" s="26">
        <v>3.9375</v>
      </c>
      <c r="O6392">
        <v>0</v>
      </c>
      <c r="P6392">
        <v>119</v>
      </c>
      <c r="Q6392">
        <v>0</v>
      </c>
      <c r="R6392">
        <v>1</v>
      </c>
      <c r="S6392">
        <v>0</v>
      </c>
      <c r="T6392">
        <v>1</v>
      </c>
      <c r="U6392">
        <v>0</v>
      </c>
      <c r="V6392">
        <v>0</v>
      </c>
      <c r="W6392" s="26">
        <v>0</v>
      </c>
      <c r="X6392" s="26">
        <v>130.23287294799019</v>
      </c>
      <c r="Y6392" s="26">
        <v>0</v>
      </c>
      <c r="Z6392" s="26">
        <v>0.75834548446996219</v>
      </c>
      <c r="AA6392" s="26">
        <v>0</v>
      </c>
      <c r="AB6392" s="26">
        <v>0</v>
      </c>
      <c r="AC6392" s="26">
        <v>0</v>
      </c>
      <c r="AD6392" s="26">
        <v>0</v>
      </c>
      <c r="AE6392" s="26">
        <v>130.99121843246016</v>
      </c>
    </row>
    <row r="6393" spans="1:31" x14ac:dyDescent="0.3">
      <c r="A6393">
        <v>2777392</v>
      </c>
      <c r="B6393">
        <v>1</v>
      </c>
      <c r="C6393" t="s">
        <v>80</v>
      </c>
      <c r="D6393" t="s">
        <v>105</v>
      </c>
      <c r="E6393" t="s">
        <v>170</v>
      </c>
      <c r="F6393" t="s">
        <v>17584</v>
      </c>
      <c r="G6393" t="s">
        <v>204</v>
      </c>
      <c r="H6393" t="s">
        <v>135</v>
      </c>
      <c r="I6393" t="s">
        <v>136</v>
      </c>
      <c r="J6393" t="s">
        <v>137</v>
      </c>
      <c r="K6393" t="s">
        <v>138</v>
      </c>
      <c r="L6393" t="s">
        <v>17585</v>
      </c>
      <c r="M6393" t="s">
        <v>17586</v>
      </c>
      <c r="N6393" s="26">
        <v>3.4330555550000001</v>
      </c>
      <c r="O6393">
        <v>0</v>
      </c>
      <c r="P6393">
        <v>67</v>
      </c>
      <c r="Q6393">
        <v>0</v>
      </c>
      <c r="R6393">
        <v>0</v>
      </c>
      <c r="S6393">
        <v>0</v>
      </c>
      <c r="T6393">
        <v>8</v>
      </c>
      <c r="U6393">
        <v>0</v>
      </c>
      <c r="V6393">
        <v>0</v>
      </c>
      <c r="W6393" s="26">
        <v>0</v>
      </c>
      <c r="X6393" s="26">
        <v>60.893904226170193</v>
      </c>
      <c r="Y6393" s="26">
        <v>0</v>
      </c>
      <c r="Z6393" s="26">
        <v>0</v>
      </c>
      <c r="AA6393" s="26">
        <v>0</v>
      </c>
      <c r="AB6393" s="26">
        <v>8.2471466314871442</v>
      </c>
      <c r="AC6393" s="26">
        <v>0</v>
      </c>
      <c r="AD6393" s="26">
        <v>0</v>
      </c>
      <c r="AE6393" s="26">
        <v>69.141050857657333</v>
      </c>
    </row>
    <row r="6394" spans="1:31" x14ac:dyDescent="0.3">
      <c r="A6394">
        <v>2777635</v>
      </c>
      <c r="B6394">
        <v>1</v>
      </c>
      <c r="C6394" t="s">
        <v>80</v>
      </c>
      <c r="D6394" t="s">
        <v>100</v>
      </c>
      <c r="E6394" t="s">
        <v>132</v>
      </c>
      <c r="F6394" t="s">
        <v>17587</v>
      </c>
      <c r="G6394" t="s">
        <v>197</v>
      </c>
      <c r="H6394" t="s">
        <v>135</v>
      </c>
      <c r="I6394" t="s">
        <v>136</v>
      </c>
      <c r="J6394" t="s">
        <v>137</v>
      </c>
      <c r="K6394" t="s">
        <v>138</v>
      </c>
      <c r="L6394" t="s">
        <v>17588</v>
      </c>
      <c r="M6394" t="s">
        <v>17589</v>
      </c>
      <c r="N6394" s="26">
        <v>1.0425</v>
      </c>
      <c r="O6394">
        <v>0</v>
      </c>
      <c r="P6394">
        <v>1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 s="26">
        <v>0</v>
      </c>
      <c r="X6394" s="26">
        <v>0</v>
      </c>
      <c r="Y6394" s="26">
        <v>0</v>
      </c>
      <c r="Z6394" s="26">
        <v>0</v>
      </c>
      <c r="AA6394" s="26">
        <v>0</v>
      </c>
      <c r="AB6394" s="26">
        <v>0</v>
      </c>
      <c r="AC6394" s="26">
        <v>0</v>
      </c>
      <c r="AD6394" s="26">
        <v>0</v>
      </c>
      <c r="AE6394" s="26">
        <v>0</v>
      </c>
    </row>
    <row r="6395" spans="1:31" x14ac:dyDescent="0.3">
      <c r="A6395">
        <v>2777535</v>
      </c>
      <c r="B6395">
        <v>1</v>
      </c>
      <c r="C6395" t="s">
        <v>80</v>
      </c>
      <c r="D6395" t="s">
        <v>105</v>
      </c>
      <c r="E6395" t="s">
        <v>132</v>
      </c>
      <c r="F6395" t="s">
        <v>17590</v>
      </c>
      <c r="G6395" t="s">
        <v>134</v>
      </c>
      <c r="H6395" t="s">
        <v>135</v>
      </c>
      <c r="I6395" t="s">
        <v>136</v>
      </c>
      <c r="J6395" t="s">
        <v>137</v>
      </c>
      <c r="K6395" t="s">
        <v>138</v>
      </c>
      <c r="L6395" t="s">
        <v>17591</v>
      </c>
      <c r="M6395" t="s">
        <v>17592</v>
      </c>
      <c r="N6395" s="26">
        <v>4.4561111110000002</v>
      </c>
      <c r="O6395">
        <v>0</v>
      </c>
      <c r="P6395">
        <v>21</v>
      </c>
      <c r="Q6395">
        <v>0</v>
      </c>
      <c r="R6395">
        <v>0</v>
      </c>
      <c r="S6395">
        <v>0</v>
      </c>
      <c r="T6395">
        <v>1</v>
      </c>
      <c r="U6395">
        <v>0</v>
      </c>
      <c r="V6395">
        <v>0</v>
      </c>
      <c r="W6395" s="26">
        <v>0</v>
      </c>
      <c r="X6395" s="26">
        <v>28.613385959546271</v>
      </c>
      <c r="Y6395" s="26">
        <v>0</v>
      </c>
      <c r="Z6395" s="26">
        <v>0</v>
      </c>
      <c r="AA6395" s="26">
        <v>0</v>
      </c>
      <c r="AB6395" s="26">
        <v>5.4246084852255558</v>
      </c>
      <c r="AC6395" s="26">
        <v>0</v>
      </c>
      <c r="AD6395" s="26">
        <v>0</v>
      </c>
      <c r="AE6395" s="26">
        <v>34.037994444771826</v>
      </c>
    </row>
    <row r="6396" spans="1:31" x14ac:dyDescent="0.3">
      <c r="A6396">
        <v>2777441</v>
      </c>
      <c r="B6396">
        <v>1</v>
      </c>
      <c r="C6396" t="s">
        <v>81</v>
      </c>
      <c r="D6396" t="s">
        <v>118</v>
      </c>
      <c r="E6396" t="s">
        <v>175</v>
      </c>
      <c r="F6396" t="s">
        <v>3588</v>
      </c>
      <c r="G6396" t="s">
        <v>159</v>
      </c>
      <c r="H6396" t="s">
        <v>149</v>
      </c>
      <c r="I6396" t="s">
        <v>136</v>
      </c>
      <c r="J6396" t="s">
        <v>137</v>
      </c>
      <c r="K6396" t="s">
        <v>138</v>
      </c>
      <c r="L6396" t="s">
        <v>17593</v>
      </c>
      <c r="M6396" t="s">
        <v>17594</v>
      </c>
      <c r="N6396" s="26">
        <v>0.149166666</v>
      </c>
      <c r="O6396">
        <v>32</v>
      </c>
      <c r="P6396">
        <v>8610</v>
      </c>
      <c r="Q6396">
        <v>195</v>
      </c>
      <c r="R6396">
        <v>1424</v>
      </c>
      <c r="S6396">
        <v>42</v>
      </c>
      <c r="T6396">
        <v>1039</v>
      </c>
      <c r="U6396">
        <v>3</v>
      </c>
      <c r="V6396">
        <v>1</v>
      </c>
      <c r="W6396" s="26">
        <v>1.1467946173602277</v>
      </c>
      <c r="X6396" s="26">
        <v>160.95094071575483</v>
      </c>
      <c r="Y6396" s="26">
        <v>48.715320552582199</v>
      </c>
      <c r="Z6396" s="26">
        <v>31.876772644718542</v>
      </c>
      <c r="AA6396" s="26">
        <v>35.630772029166309</v>
      </c>
      <c r="AB6396" s="26">
        <v>100.72505305008484</v>
      </c>
      <c r="AC6396" s="26">
        <v>49.312340042239995</v>
      </c>
      <c r="AD6396" s="26">
        <v>0.13373038083309549</v>
      </c>
      <c r="AE6396" s="26">
        <v>428.49172403274002</v>
      </c>
    </row>
    <row r="6397" spans="1:31" x14ac:dyDescent="0.3">
      <c r="A6397">
        <v>2777418</v>
      </c>
      <c r="B6397">
        <v>1</v>
      </c>
      <c r="C6397" t="s">
        <v>81</v>
      </c>
      <c r="D6397" t="s">
        <v>114</v>
      </c>
      <c r="E6397" t="s">
        <v>152</v>
      </c>
      <c r="F6397" t="s">
        <v>17595</v>
      </c>
      <c r="G6397" t="s">
        <v>159</v>
      </c>
      <c r="H6397" t="s">
        <v>149</v>
      </c>
      <c r="I6397" t="s">
        <v>136</v>
      </c>
      <c r="J6397" t="s">
        <v>137</v>
      </c>
      <c r="K6397" t="s">
        <v>138</v>
      </c>
      <c r="L6397" t="s">
        <v>17509</v>
      </c>
      <c r="M6397" t="s">
        <v>17596</v>
      </c>
      <c r="N6397" s="26">
        <v>0.34472222200000002</v>
      </c>
      <c r="O6397">
        <v>16</v>
      </c>
      <c r="P6397">
        <v>4324</v>
      </c>
      <c r="Q6397">
        <v>6</v>
      </c>
      <c r="R6397">
        <v>188</v>
      </c>
      <c r="S6397">
        <v>20</v>
      </c>
      <c r="T6397">
        <v>397</v>
      </c>
      <c r="U6397">
        <v>0</v>
      </c>
      <c r="V6397">
        <v>0</v>
      </c>
      <c r="W6397" s="26">
        <v>1.0888246275166589</v>
      </c>
      <c r="X6397" s="26">
        <v>84.821572731748361</v>
      </c>
      <c r="Y6397" s="26">
        <v>8.1961651290309234</v>
      </c>
      <c r="Z6397" s="26">
        <v>22.909856159226493</v>
      </c>
      <c r="AA6397" s="26">
        <v>22.759039160511676</v>
      </c>
      <c r="AB6397" s="26">
        <v>38.526667090380982</v>
      </c>
      <c r="AC6397" s="26">
        <v>0</v>
      </c>
      <c r="AD6397" s="26">
        <v>0</v>
      </c>
      <c r="AE6397" s="26">
        <v>178.30212489841509</v>
      </c>
    </row>
    <row r="6398" spans="1:31" x14ac:dyDescent="0.3">
      <c r="A6398">
        <v>2777249</v>
      </c>
      <c r="B6398">
        <v>1</v>
      </c>
      <c r="C6398" t="s">
        <v>81</v>
      </c>
      <c r="D6398" t="s">
        <v>126</v>
      </c>
      <c r="E6398" t="s">
        <v>146</v>
      </c>
      <c r="F6398" t="s">
        <v>17597</v>
      </c>
      <c r="G6398" t="s">
        <v>148</v>
      </c>
      <c r="H6398" t="s">
        <v>149</v>
      </c>
      <c r="I6398" t="s">
        <v>136</v>
      </c>
      <c r="J6398" t="s">
        <v>137</v>
      </c>
      <c r="K6398" t="s">
        <v>138</v>
      </c>
      <c r="L6398" t="s">
        <v>17598</v>
      </c>
      <c r="M6398" t="s">
        <v>17599</v>
      </c>
      <c r="N6398" s="26">
        <v>1.256388888</v>
      </c>
      <c r="O6398">
        <v>0</v>
      </c>
      <c r="P6398">
        <v>51</v>
      </c>
      <c r="Q6398">
        <v>0</v>
      </c>
      <c r="R6398">
        <v>0</v>
      </c>
      <c r="S6398">
        <v>0</v>
      </c>
      <c r="T6398">
        <v>2</v>
      </c>
      <c r="U6398">
        <v>0</v>
      </c>
      <c r="V6398">
        <v>0</v>
      </c>
      <c r="W6398" s="26">
        <v>0</v>
      </c>
      <c r="X6398" s="26">
        <v>6.4856463689281396</v>
      </c>
      <c r="Y6398" s="26">
        <v>0</v>
      </c>
      <c r="Z6398" s="26">
        <v>0</v>
      </c>
      <c r="AA6398" s="26">
        <v>0</v>
      </c>
      <c r="AB6398" s="26">
        <v>0</v>
      </c>
      <c r="AC6398" s="26">
        <v>0</v>
      </c>
      <c r="AD6398" s="26">
        <v>0</v>
      </c>
      <c r="AE6398" s="26">
        <v>6.4856463689281396</v>
      </c>
    </row>
    <row r="6399" spans="1:31" x14ac:dyDescent="0.3">
      <c r="A6399">
        <v>2777309</v>
      </c>
      <c r="B6399">
        <v>1</v>
      </c>
      <c r="C6399" t="s">
        <v>80</v>
      </c>
      <c r="D6399" t="s">
        <v>85</v>
      </c>
      <c r="E6399" t="s">
        <v>132</v>
      </c>
      <c r="F6399" t="s">
        <v>17600</v>
      </c>
      <c r="G6399" t="s">
        <v>307</v>
      </c>
      <c r="H6399" t="s">
        <v>135</v>
      </c>
      <c r="I6399" t="s">
        <v>136</v>
      </c>
      <c r="J6399" t="s">
        <v>137</v>
      </c>
      <c r="K6399" t="s">
        <v>138</v>
      </c>
      <c r="L6399" t="s">
        <v>17601</v>
      </c>
      <c r="M6399" t="s">
        <v>17602</v>
      </c>
      <c r="N6399" s="26">
        <v>5.102222222</v>
      </c>
      <c r="O6399">
        <v>0</v>
      </c>
      <c r="P6399">
        <v>4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 s="26">
        <v>0</v>
      </c>
      <c r="X6399" s="26">
        <v>0</v>
      </c>
      <c r="Y6399" s="26">
        <v>0</v>
      </c>
      <c r="Z6399" s="26">
        <v>0</v>
      </c>
      <c r="AA6399" s="26">
        <v>0</v>
      </c>
      <c r="AB6399" s="26">
        <v>0</v>
      </c>
      <c r="AC6399" s="26">
        <v>0</v>
      </c>
      <c r="AD6399" s="26">
        <v>0</v>
      </c>
      <c r="AE6399" s="26">
        <v>0</v>
      </c>
    </row>
    <row r="6400" spans="1:31" x14ac:dyDescent="0.3">
      <c r="A6400">
        <v>2777146</v>
      </c>
      <c r="B6400">
        <v>1</v>
      </c>
      <c r="C6400" t="s">
        <v>80</v>
      </c>
      <c r="D6400" t="s">
        <v>84</v>
      </c>
      <c r="E6400" t="s">
        <v>132</v>
      </c>
      <c r="F6400" t="s">
        <v>17603</v>
      </c>
      <c r="G6400" t="s">
        <v>287</v>
      </c>
      <c r="H6400" t="s">
        <v>135</v>
      </c>
      <c r="I6400" t="s">
        <v>136</v>
      </c>
      <c r="J6400" t="s">
        <v>3</v>
      </c>
      <c r="K6400" t="s">
        <v>138</v>
      </c>
      <c r="L6400" t="s">
        <v>17604</v>
      </c>
      <c r="M6400" t="s">
        <v>17605</v>
      </c>
      <c r="N6400" s="26">
        <v>9.1405555550000006</v>
      </c>
      <c r="O6400">
        <v>0</v>
      </c>
      <c r="P6400">
        <v>14</v>
      </c>
      <c r="Q6400">
        <v>0</v>
      </c>
      <c r="R6400">
        <v>0</v>
      </c>
      <c r="S6400">
        <v>0</v>
      </c>
      <c r="T6400">
        <v>3</v>
      </c>
      <c r="U6400">
        <v>0</v>
      </c>
      <c r="V6400">
        <v>0</v>
      </c>
      <c r="W6400" s="26">
        <v>0</v>
      </c>
      <c r="X6400" s="26">
        <v>35.260043236547638</v>
      </c>
      <c r="Y6400" s="26">
        <v>0</v>
      </c>
      <c r="Z6400" s="26">
        <v>0</v>
      </c>
      <c r="AA6400" s="26">
        <v>0</v>
      </c>
      <c r="AB6400" s="26">
        <v>5.9271357494838384</v>
      </c>
      <c r="AC6400" s="26">
        <v>0</v>
      </c>
      <c r="AD6400" s="26">
        <v>0</v>
      </c>
      <c r="AE6400" s="26">
        <v>41.187178986031476</v>
      </c>
    </row>
    <row r="6401" spans="1:31" x14ac:dyDescent="0.3">
      <c r="A6401">
        <v>2777169</v>
      </c>
      <c r="B6401">
        <v>1</v>
      </c>
      <c r="C6401" t="s">
        <v>81</v>
      </c>
      <c r="D6401" t="s">
        <v>128</v>
      </c>
      <c r="E6401" t="s">
        <v>132</v>
      </c>
      <c r="F6401" t="s">
        <v>7220</v>
      </c>
      <c r="G6401" t="s">
        <v>134</v>
      </c>
      <c r="H6401" t="s">
        <v>135</v>
      </c>
      <c r="I6401" t="s">
        <v>136</v>
      </c>
      <c r="J6401" t="s">
        <v>137</v>
      </c>
      <c r="K6401" t="s">
        <v>138</v>
      </c>
      <c r="L6401" t="s">
        <v>17606</v>
      </c>
      <c r="M6401" t="s">
        <v>17607</v>
      </c>
      <c r="N6401" s="26">
        <v>5.5869444440000002</v>
      </c>
      <c r="O6401">
        <v>0</v>
      </c>
      <c r="P6401">
        <v>6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 s="26">
        <v>0</v>
      </c>
      <c r="X6401" s="26">
        <v>6.0360844172485599</v>
      </c>
      <c r="Y6401" s="26">
        <v>0</v>
      </c>
      <c r="Z6401" s="26">
        <v>0</v>
      </c>
      <c r="AA6401" s="26">
        <v>0</v>
      </c>
      <c r="AB6401" s="26">
        <v>0</v>
      </c>
      <c r="AC6401" s="26">
        <v>0</v>
      </c>
      <c r="AD6401" s="26">
        <v>0</v>
      </c>
      <c r="AE6401" s="26">
        <v>6.0360844172485599</v>
      </c>
    </row>
    <row r="6402" spans="1:31" x14ac:dyDescent="0.3">
      <c r="A6402">
        <v>2777103</v>
      </c>
      <c r="B6402">
        <v>1</v>
      </c>
      <c r="C6402" t="s">
        <v>80</v>
      </c>
      <c r="D6402" t="s">
        <v>105</v>
      </c>
      <c r="E6402" t="s">
        <v>152</v>
      </c>
      <c r="F6402" t="s">
        <v>9837</v>
      </c>
      <c r="G6402" t="s">
        <v>159</v>
      </c>
      <c r="H6402" t="s">
        <v>149</v>
      </c>
      <c r="I6402" t="s">
        <v>136</v>
      </c>
      <c r="J6402" t="s">
        <v>137</v>
      </c>
      <c r="K6402" t="s">
        <v>138</v>
      </c>
      <c r="L6402" t="s">
        <v>17608</v>
      </c>
      <c r="M6402" t="s">
        <v>17609</v>
      </c>
      <c r="N6402" s="26">
        <v>3.4569444439999999</v>
      </c>
      <c r="O6402">
        <v>1</v>
      </c>
      <c r="P6402">
        <v>0</v>
      </c>
      <c r="Q6402">
        <v>0</v>
      </c>
      <c r="R6402">
        <v>0</v>
      </c>
      <c r="S6402">
        <v>7</v>
      </c>
      <c r="T6402">
        <v>0</v>
      </c>
      <c r="U6402">
        <v>0</v>
      </c>
      <c r="V6402">
        <v>0</v>
      </c>
      <c r="W6402" s="26">
        <v>0.73961293253944449</v>
      </c>
      <c r="X6402" s="26">
        <v>0</v>
      </c>
      <c r="Y6402" s="26">
        <v>0</v>
      </c>
      <c r="Z6402" s="26">
        <v>0</v>
      </c>
      <c r="AA6402" s="26">
        <v>0</v>
      </c>
      <c r="AB6402" s="26">
        <v>0</v>
      </c>
      <c r="AC6402" s="26">
        <v>0</v>
      </c>
      <c r="AD6402" s="26">
        <v>0</v>
      </c>
      <c r="AE6402" s="26">
        <v>0.73961293253944449</v>
      </c>
    </row>
    <row r="6403" spans="1:31" x14ac:dyDescent="0.3">
      <c r="A6403">
        <v>2777295</v>
      </c>
      <c r="B6403">
        <v>1</v>
      </c>
      <c r="C6403" t="s">
        <v>80</v>
      </c>
      <c r="D6403" t="s">
        <v>105</v>
      </c>
      <c r="E6403" t="s">
        <v>132</v>
      </c>
      <c r="F6403" t="s">
        <v>13300</v>
      </c>
      <c r="G6403" t="s">
        <v>134</v>
      </c>
      <c r="H6403" t="s">
        <v>135</v>
      </c>
      <c r="I6403" t="s">
        <v>136</v>
      </c>
      <c r="J6403" t="s">
        <v>137</v>
      </c>
      <c r="K6403" t="s">
        <v>138</v>
      </c>
      <c r="L6403" t="s">
        <v>17610</v>
      </c>
      <c r="M6403" t="s">
        <v>17611</v>
      </c>
      <c r="N6403" s="26">
        <v>5.4969444440000004</v>
      </c>
      <c r="O6403">
        <v>0</v>
      </c>
      <c r="P6403">
        <v>5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 s="26">
        <v>0</v>
      </c>
      <c r="X6403" s="26">
        <v>10.041925889718582</v>
      </c>
      <c r="Y6403" s="26">
        <v>0</v>
      </c>
      <c r="Z6403" s="26">
        <v>0</v>
      </c>
      <c r="AA6403" s="26">
        <v>0</v>
      </c>
      <c r="AB6403" s="26">
        <v>0</v>
      </c>
      <c r="AC6403" s="26">
        <v>0</v>
      </c>
      <c r="AD6403" s="26">
        <v>0</v>
      </c>
      <c r="AE6403" s="26">
        <v>10.041925889718582</v>
      </c>
    </row>
    <row r="6404" spans="1:31" x14ac:dyDescent="0.3">
      <c r="A6404">
        <v>2777289</v>
      </c>
      <c r="B6404">
        <v>1</v>
      </c>
      <c r="C6404" t="s">
        <v>80</v>
      </c>
      <c r="D6404" t="s">
        <v>94</v>
      </c>
      <c r="E6404" t="s">
        <v>170</v>
      </c>
      <c r="F6404" t="s">
        <v>3265</v>
      </c>
      <c r="G6404" t="s">
        <v>143</v>
      </c>
      <c r="H6404" t="s">
        <v>135</v>
      </c>
      <c r="I6404" t="s">
        <v>136</v>
      </c>
      <c r="J6404" t="s">
        <v>137</v>
      </c>
      <c r="K6404" t="s">
        <v>138</v>
      </c>
      <c r="L6404" t="s">
        <v>17612</v>
      </c>
      <c r="M6404" t="s">
        <v>17613</v>
      </c>
      <c r="N6404" s="26">
        <v>1.5225</v>
      </c>
      <c r="O6404">
        <v>0</v>
      </c>
      <c r="P6404">
        <v>82</v>
      </c>
      <c r="Q6404">
        <v>0</v>
      </c>
      <c r="R6404">
        <v>0</v>
      </c>
      <c r="S6404">
        <v>0</v>
      </c>
      <c r="T6404">
        <v>8</v>
      </c>
      <c r="U6404">
        <v>0</v>
      </c>
      <c r="V6404">
        <v>0</v>
      </c>
      <c r="W6404" s="26">
        <v>0</v>
      </c>
      <c r="X6404" s="26">
        <v>29.561128251600945</v>
      </c>
      <c r="Y6404" s="26">
        <v>0</v>
      </c>
      <c r="Z6404" s="26">
        <v>0</v>
      </c>
      <c r="AA6404" s="26">
        <v>0</v>
      </c>
      <c r="AB6404" s="26">
        <v>12.812343826244645</v>
      </c>
      <c r="AC6404" s="26">
        <v>0</v>
      </c>
      <c r="AD6404" s="26">
        <v>0</v>
      </c>
      <c r="AE6404" s="26">
        <v>42.373472077845591</v>
      </c>
    </row>
    <row r="6405" spans="1:31" x14ac:dyDescent="0.3">
      <c r="A6405">
        <v>2777561</v>
      </c>
      <c r="B6405">
        <v>1</v>
      </c>
      <c r="C6405" t="s">
        <v>80</v>
      </c>
      <c r="D6405" t="s">
        <v>90</v>
      </c>
      <c r="E6405" t="s">
        <v>132</v>
      </c>
      <c r="F6405" t="s">
        <v>17614</v>
      </c>
      <c r="G6405" t="s">
        <v>307</v>
      </c>
      <c r="H6405" t="s">
        <v>135</v>
      </c>
      <c r="I6405" t="s">
        <v>136</v>
      </c>
      <c r="J6405" t="s">
        <v>137</v>
      </c>
      <c r="K6405" t="s">
        <v>138</v>
      </c>
      <c r="L6405" t="s">
        <v>17615</v>
      </c>
      <c r="M6405" t="s">
        <v>17616</v>
      </c>
      <c r="N6405" s="26">
        <v>0.89333333299999995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2</v>
      </c>
      <c r="U6405">
        <v>0</v>
      </c>
      <c r="V6405">
        <v>0</v>
      </c>
      <c r="W6405" s="26">
        <v>0</v>
      </c>
      <c r="X6405" s="26">
        <v>0</v>
      </c>
      <c r="Y6405" s="26">
        <v>0</v>
      </c>
      <c r="Z6405" s="26">
        <v>0</v>
      </c>
      <c r="AA6405" s="26">
        <v>0</v>
      </c>
      <c r="AB6405" s="26">
        <v>2.4170563997399999</v>
      </c>
      <c r="AC6405" s="26">
        <v>0</v>
      </c>
      <c r="AD6405" s="26">
        <v>0</v>
      </c>
      <c r="AE6405" s="26">
        <v>2.4170563997399999</v>
      </c>
    </row>
    <row r="6406" spans="1:31" x14ac:dyDescent="0.3">
      <c r="A6406">
        <v>2777218</v>
      </c>
      <c r="B6406">
        <v>2</v>
      </c>
      <c r="C6406" t="s">
        <v>81</v>
      </c>
      <c r="D6406" t="s">
        <v>128</v>
      </c>
      <c r="E6406" t="s">
        <v>146</v>
      </c>
      <c r="F6406" t="s">
        <v>17617</v>
      </c>
      <c r="G6406" t="s">
        <v>148</v>
      </c>
      <c r="H6406" t="s">
        <v>149</v>
      </c>
      <c r="I6406" t="s">
        <v>136</v>
      </c>
      <c r="J6406" t="s">
        <v>137</v>
      </c>
      <c r="K6406" t="s">
        <v>138</v>
      </c>
      <c r="L6406" t="s">
        <v>17618</v>
      </c>
      <c r="M6406" t="s">
        <v>17619</v>
      </c>
      <c r="N6406" s="26">
        <v>0.69305555500000005</v>
      </c>
      <c r="O6406">
        <v>1</v>
      </c>
      <c r="P6406">
        <v>0</v>
      </c>
      <c r="Q6406">
        <v>0</v>
      </c>
      <c r="R6406">
        <v>0</v>
      </c>
      <c r="S6406">
        <v>8</v>
      </c>
      <c r="T6406">
        <v>247</v>
      </c>
      <c r="U6406">
        <v>2</v>
      </c>
      <c r="V6406">
        <v>20</v>
      </c>
      <c r="W6406" s="26">
        <v>6.0430810441041327</v>
      </c>
      <c r="X6406" s="26">
        <v>0</v>
      </c>
      <c r="Y6406" s="26">
        <v>0</v>
      </c>
      <c r="Z6406" s="26">
        <v>0</v>
      </c>
      <c r="AA6406" s="26">
        <v>15.104649628959608</v>
      </c>
      <c r="AB6406" s="26">
        <v>302.18512699132123</v>
      </c>
      <c r="AC6406" s="26">
        <v>62.892743910691756</v>
      </c>
      <c r="AD6406" s="26">
        <v>436.98823554441407</v>
      </c>
      <c r="AE6406" s="26">
        <v>823.21383711949079</v>
      </c>
    </row>
    <row r="6407" spans="1:31" x14ac:dyDescent="0.3">
      <c r="A6407">
        <v>2777212</v>
      </c>
      <c r="B6407">
        <v>1</v>
      </c>
      <c r="C6407" t="s">
        <v>81</v>
      </c>
      <c r="D6407" t="s">
        <v>117</v>
      </c>
      <c r="E6407" t="s">
        <v>132</v>
      </c>
      <c r="F6407" t="s">
        <v>17620</v>
      </c>
      <c r="G6407" t="s">
        <v>307</v>
      </c>
      <c r="H6407" t="s">
        <v>135</v>
      </c>
      <c r="I6407" t="s">
        <v>136</v>
      </c>
      <c r="J6407" t="s">
        <v>137</v>
      </c>
      <c r="K6407" t="s">
        <v>138</v>
      </c>
      <c r="L6407" t="s">
        <v>17621</v>
      </c>
      <c r="M6407" t="s">
        <v>17622</v>
      </c>
      <c r="N6407" s="26">
        <v>2.1330555549999999</v>
      </c>
      <c r="O6407">
        <v>0</v>
      </c>
      <c r="P6407">
        <v>1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 s="26">
        <v>0</v>
      </c>
      <c r="X6407" s="26">
        <v>0</v>
      </c>
      <c r="Y6407" s="26">
        <v>0</v>
      </c>
      <c r="Z6407" s="26">
        <v>0</v>
      </c>
      <c r="AA6407" s="26">
        <v>0</v>
      </c>
      <c r="AB6407" s="26">
        <v>0</v>
      </c>
      <c r="AC6407" s="26">
        <v>0</v>
      </c>
      <c r="AD6407" s="26">
        <v>0</v>
      </c>
      <c r="AE6407" s="26">
        <v>0</v>
      </c>
    </row>
    <row r="6408" spans="1:31" x14ac:dyDescent="0.3">
      <c r="A6408">
        <v>2777269</v>
      </c>
      <c r="B6408">
        <v>1</v>
      </c>
      <c r="C6408" t="s">
        <v>80</v>
      </c>
      <c r="D6408" t="s">
        <v>96</v>
      </c>
      <c r="E6408" t="s">
        <v>132</v>
      </c>
      <c r="F6408" t="s">
        <v>17623</v>
      </c>
      <c r="G6408" t="s">
        <v>197</v>
      </c>
      <c r="H6408" t="s">
        <v>135</v>
      </c>
      <c r="I6408" t="s">
        <v>136</v>
      </c>
      <c r="J6408" t="s">
        <v>137</v>
      </c>
      <c r="K6408" t="s">
        <v>138</v>
      </c>
      <c r="L6408" t="s">
        <v>17624</v>
      </c>
      <c r="M6408" t="s">
        <v>17625</v>
      </c>
      <c r="N6408" s="26">
        <v>2.9477777770000002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1</v>
      </c>
      <c r="U6408">
        <v>0</v>
      </c>
      <c r="V6408">
        <v>0</v>
      </c>
      <c r="W6408" s="26">
        <v>0</v>
      </c>
      <c r="X6408" s="26">
        <v>0</v>
      </c>
      <c r="Y6408" s="26">
        <v>0</v>
      </c>
      <c r="Z6408" s="26">
        <v>0</v>
      </c>
      <c r="AA6408" s="26">
        <v>0</v>
      </c>
      <c r="AB6408" s="26">
        <v>3.9242408328454466</v>
      </c>
      <c r="AC6408" s="26">
        <v>0</v>
      </c>
      <c r="AD6408" s="26">
        <v>0</v>
      </c>
      <c r="AE6408" s="26">
        <v>3.9242408328454466</v>
      </c>
    </row>
    <row r="6409" spans="1:31" x14ac:dyDescent="0.3">
      <c r="A6409">
        <v>2777601</v>
      </c>
      <c r="B6409">
        <v>1</v>
      </c>
      <c r="C6409" t="s">
        <v>80</v>
      </c>
      <c r="D6409" t="s">
        <v>88</v>
      </c>
      <c r="E6409" t="s">
        <v>132</v>
      </c>
      <c r="F6409" t="s">
        <v>17160</v>
      </c>
      <c r="G6409" t="s">
        <v>134</v>
      </c>
      <c r="H6409" t="s">
        <v>135</v>
      </c>
      <c r="I6409" t="s">
        <v>136</v>
      </c>
      <c r="J6409" t="s">
        <v>137</v>
      </c>
      <c r="K6409" t="s">
        <v>138</v>
      </c>
      <c r="L6409" t="s">
        <v>17626</v>
      </c>
      <c r="M6409" t="s">
        <v>17627</v>
      </c>
      <c r="N6409" s="26">
        <v>3.6047222219999999</v>
      </c>
      <c r="O6409">
        <v>0</v>
      </c>
      <c r="P6409">
        <v>27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 s="26">
        <v>0</v>
      </c>
      <c r="X6409" s="26">
        <v>22.417731266315812</v>
      </c>
      <c r="Y6409" s="26">
        <v>0</v>
      </c>
      <c r="Z6409" s="26">
        <v>0</v>
      </c>
      <c r="AA6409" s="26">
        <v>0</v>
      </c>
      <c r="AB6409" s="26">
        <v>0</v>
      </c>
      <c r="AC6409" s="26">
        <v>0</v>
      </c>
      <c r="AD6409" s="26">
        <v>0</v>
      </c>
      <c r="AE6409" s="26">
        <v>22.417731266315812</v>
      </c>
    </row>
    <row r="6410" spans="1:31" x14ac:dyDescent="0.3">
      <c r="A6410">
        <v>2777315</v>
      </c>
      <c r="B6410">
        <v>1</v>
      </c>
      <c r="C6410" t="s">
        <v>80</v>
      </c>
      <c r="D6410" t="s">
        <v>82</v>
      </c>
      <c r="E6410" t="s">
        <v>132</v>
      </c>
      <c r="F6410" t="s">
        <v>17628</v>
      </c>
      <c r="G6410" t="s">
        <v>134</v>
      </c>
      <c r="H6410" t="s">
        <v>135</v>
      </c>
      <c r="I6410" t="s">
        <v>136</v>
      </c>
      <c r="J6410" t="s">
        <v>137</v>
      </c>
      <c r="K6410" t="s">
        <v>138</v>
      </c>
      <c r="L6410" t="s">
        <v>17629</v>
      </c>
      <c r="M6410" t="s">
        <v>17630</v>
      </c>
      <c r="N6410" s="26">
        <v>2.724444444</v>
      </c>
      <c r="O6410">
        <v>0</v>
      </c>
      <c r="P6410">
        <v>20</v>
      </c>
      <c r="Q6410">
        <v>0</v>
      </c>
      <c r="R6410">
        <v>0</v>
      </c>
      <c r="S6410">
        <v>0</v>
      </c>
      <c r="T6410">
        <v>25</v>
      </c>
      <c r="U6410">
        <v>0</v>
      </c>
      <c r="V6410">
        <v>0</v>
      </c>
      <c r="W6410" s="26">
        <v>0</v>
      </c>
      <c r="X6410" s="26">
        <v>17.151995396531092</v>
      </c>
      <c r="Y6410" s="26">
        <v>0</v>
      </c>
      <c r="Z6410" s="26">
        <v>0</v>
      </c>
      <c r="AA6410" s="26">
        <v>0</v>
      </c>
      <c r="AB6410" s="26">
        <v>59.399439052134227</v>
      </c>
      <c r="AC6410" s="26">
        <v>0</v>
      </c>
      <c r="AD6410" s="26">
        <v>0</v>
      </c>
      <c r="AE6410" s="26">
        <v>76.551434448665319</v>
      </c>
    </row>
    <row r="6411" spans="1:31" x14ac:dyDescent="0.3">
      <c r="A6411">
        <v>2777478</v>
      </c>
      <c r="B6411">
        <v>1</v>
      </c>
      <c r="C6411" t="s">
        <v>81</v>
      </c>
      <c r="D6411" t="s">
        <v>120</v>
      </c>
      <c r="E6411" t="s">
        <v>152</v>
      </c>
      <c r="F6411" t="s">
        <v>3203</v>
      </c>
      <c r="G6411" t="s">
        <v>159</v>
      </c>
      <c r="H6411" t="s">
        <v>149</v>
      </c>
      <c r="I6411" t="s">
        <v>136</v>
      </c>
      <c r="J6411" t="s">
        <v>137</v>
      </c>
      <c r="K6411" t="s">
        <v>138</v>
      </c>
      <c r="L6411" t="s">
        <v>17631</v>
      </c>
      <c r="M6411" t="s">
        <v>17632</v>
      </c>
      <c r="N6411" s="26">
        <v>0.86666666599999997</v>
      </c>
      <c r="O6411">
        <v>2</v>
      </c>
      <c r="P6411">
        <v>1</v>
      </c>
      <c r="Q6411">
        <v>66</v>
      </c>
      <c r="R6411">
        <v>29</v>
      </c>
      <c r="S6411">
        <v>6</v>
      </c>
      <c r="T6411">
        <v>2</v>
      </c>
      <c r="U6411">
        <v>1</v>
      </c>
      <c r="V6411">
        <v>0</v>
      </c>
      <c r="W6411" s="26">
        <v>0.3889613050166667</v>
      </c>
      <c r="X6411" s="26">
        <v>0</v>
      </c>
      <c r="Y6411" s="26">
        <v>2.5664295168</v>
      </c>
      <c r="Z6411" s="26">
        <v>0.3192843776</v>
      </c>
      <c r="AA6411" s="26">
        <v>22.2912411150044</v>
      </c>
      <c r="AB6411" s="26">
        <v>0</v>
      </c>
      <c r="AC6411" s="26">
        <v>88.988606315768521</v>
      </c>
      <c r="AD6411" s="26">
        <v>0</v>
      </c>
      <c r="AE6411" s="26">
        <v>114.55452263018958</v>
      </c>
    </row>
    <row r="6412" spans="1:31" x14ac:dyDescent="0.3">
      <c r="A6412">
        <v>2777312</v>
      </c>
      <c r="B6412">
        <v>1</v>
      </c>
      <c r="C6412" t="s">
        <v>80</v>
      </c>
      <c r="D6412" t="s">
        <v>105</v>
      </c>
      <c r="E6412" t="s">
        <v>141</v>
      </c>
      <c r="F6412" t="s">
        <v>17633</v>
      </c>
      <c r="G6412" t="s">
        <v>186</v>
      </c>
      <c r="H6412" t="s">
        <v>135</v>
      </c>
      <c r="I6412" t="s">
        <v>136</v>
      </c>
      <c r="J6412" t="s">
        <v>137</v>
      </c>
      <c r="K6412" t="s">
        <v>187</v>
      </c>
      <c r="L6412" t="s">
        <v>17634</v>
      </c>
      <c r="M6412" t="s">
        <v>17635</v>
      </c>
      <c r="N6412" s="26">
        <v>1.8830555550000001</v>
      </c>
      <c r="O6412">
        <v>0</v>
      </c>
      <c r="P6412">
        <v>56</v>
      </c>
      <c r="Q6412">
        <v>0</v>
      </c>
      <c r="R6412">
        <v>32</v>
      </c>
      <c r="S6412">
        <v>0</v>
      </c>
      <c r="T6412">
        <v>35</v>
      </c>
      <c r="U6412">
        <v>0</v>
      </c>
      <c r="V6412">
        <v>0</v>
      </c>
      <c r="W6412" s="26">
        <v>0</v>
      </c>
      <c r="X6412" s="26">
        <v>20.140418102711948</v>
      </c>
      <c r="Y6412" s="26">
        <v>0</v>
      </c>
      <c r="Z6412" s="26">
        <v>9.4765723745875068</v>
      </c>
      <c r="AA6412" s="26">
        <v>0</v>
      </c>
      <c r="AB6412" s="26">
        <v>86.465785220352245</v>
      </c>
      <c r="AC6412" s="26">
        <v>0</v>
      </c>
      <c r="AD6412" s="26">
        <v>0</v>
      </c>
      <c r="AE6412" s="26">
        <v>116.0827756976517</v>
      </c>
    </row>
    <row r="6413" spans="1:31" x14ac:dyDescent="0.3">
      <c r="A6413">
        <v>2777335</v>
      </c>
      <c r="B6413">
        <v>1</v>
      </c>
      <c r="C6413" t="s">
        <v>81</v>
      </c>
      <c r="D6413" t="s">
        <v>112</v>
      </c>
      <c r="E6413" t="s">
        <v>157</v>
      </c>
      <c r="F6413" t="s">
        <v>17636</v>
      </c>
      <c r="G6413" t="s">
        <v>159</v>
      </c>
      <c r="H6413" t="s">
        <v>149</v>
      </c>
      <c r="I6413" t="s">
        <v>136</v>
      </c>
      <c r="J6413" t="s">
        <v>137</v>
      </c>
      <c r="K6413" t="s">
        <v>138</v>
      </c>
      <c r="L6413" t="s">
        <v>17637</v>
      </c>
      <c r="M6413" t="s">
        <v>17638</v>
      </c>
      <c r="N6413" s="26">
        <v>0.147777777</v>
      </c>
      <c r="O6413">
        <v>10</v>
      </c>
      <c r="P6413">
        <v>2341</v>
      </c>
      <c r="Q6413">
        <v>271</v>
      </c>
      <c r="R6413">
        <v>253</v>
      </c>
      <c r="S6413">
        <v>25</v>
      </c>
      <c r="T6413">
        <v>285</v>
      </c>
      <c r="U6413">
        <v>4</v>
      </c>
      <c r="V6413">
        <v>1</v>
      </c>
      <c r="W6413" s="26">
        <v>0.5131983583759433</v>
      </c>
      <c r="X6413" s="26">
        <v>35.13272131267302</v>
      </c>
      <c r="Y6413" s="26">
        <v>1.5786933161225258</v>
      </c>
      <c r="Z6413" s="26">
        <v>7.9992838238227169</v>
      </c>
      <c r="AA6413" s="26">
        <v>25.37889269256052</v>
      </c>
      <c r="AB6413" s="26">
        <v>12.473398243443901</v>
      </c>
      <c r="AC6413" s="26">
        <v>34.993807440423879</v>
      </c>
      <c r="AD6413" s="26">
        <v>0</v>
      </c>
      <c r="AE6413" s="26">
        <v>118.06999518742251</v>
      </c>
    </row>
    <row r="6414" spans="1:31" x14ac:dyDescent="0.3">
      <c r="A6414">
        <v>2777123</v>
      </c>
      <c r="B6414">
        <v>1</v>
      </c>
      <c r="C6414" t="s">
        <v>80</v>
      </c>
      <c r="D6414" t="s">
        <v>104</v>
      </c>
      <c r="E6414" t="s">
        <v>157</v>
      </c>
      <c r="F6414" t="s">
        <v>15665</v>
      </c>
      <c r="G6414" t="s">
        <v>186</v>
      </c>
      <c r="H6414" t="s">
        <v>149</v>
      </c>
      <c r="I6414" t="s">
        <v>136</v>
      </c>
      <c r="J6414" t="s">
        <v>137</v>
      </c>
      <c r="K6414" t="s">
        <v>187</v>
      </c>
      <c r="L6414" t="s">
        <v>17639</v>
      </c>
      <c r="M6414" t="s">
        <v>17640</v>
      </c>
      <c r="N6414" s="26">
        <v>9.2805555549999994</v>
      </c>
      <c r="O6414">
        <v>25</v>
      </c>
      <c r="P6414">
        <v>503</v>
      </c>
      <c r="Q6414">
        <v>6</v>
      </c>
      <c r="R6414">
        <v>20</v>
      </c>
      <c r="S6414">
        <v>11</v>
      </c>
      <c r="T6414">
        <v>40</v>
      </c>
      <c r="U6414">
        <v>0</v>
      </c>
      <c r="V6414">
        <v>0</v>
      </c>
      <c r="W6414" s="26">
        <v>654.58077949754511</v>
      </c>
      <c r="X6414" s="26">
        <v>2127.3182945504163</v>
      </c>
      <c r="Y6414" s="26">
        <v>61.152511374265679</v>
      </c>
      <c r="Z6414" s="26">
        <v>82.456709753302675</v>
      </c>
      <c r="AA6414" s="26">
        <v>1046.6881285471077</v>
      </c>
      <c r="AB6414" s="26">
        <v>678.27510621492013</v>
      </c>
      <c r="AC6414" s="26">
        <v>0</v>
      </c>
      <c r="AD6414" s="26">
        <v>0</v>
      </c>
      <c r="AE6414" s="26">
        <v>4650.4715299375575</v>
      </c>
    </row>
    <row r="6415" spans="1:31" x14ac:dyDescent="0.3">
      <c r="A6415">
        <v>2777455</v>
      </c>
      <c r="B6415">
        <v>1</v>
      </c>
      <c r="C6415" t="s">
        <v>80</v>
      </c>
      <c r="D6415" t="s">
        <v>82</v>
      </c>
      <c r="E6415" t="s">
        <v>132</v>
      </c>
      <c r="F6415" t="s">
        <v>10219</v>
      </c>
      <c r="G6415" t="s">
        <v>134</v>
      </c>
      <c r="H6415" t="s">
        <v>135</v>
      </c>
      <c r="I6415" t="s">
        <v>136</v>
      </c>
      <c r="J6415" t="s">
        <v>137</v>
      </c>
      <c r="K6415" t="s">
        <v>138</v>
      </c>
      <c r="L6415" t="s">
        <v>17641</v>
      </c>
      <c r="M6415" t="s">
        <v>17642</v>
      </c>
      <c r="N6415" s="26">
        <v>8.8136111110000002</v>
      </c>
      <c r="O6415">
        <v>0</v>
      </c>
      <c r="P6415">
        <v>7</v>
      </c>
      <c r="Q6415">
        <v>0</v>
      </c>
      <c r="R6415">
        <v>0</v>
      </c>
      <c r="S6415">
        <v>0</v>
      </c>
      <c r="T6415">
        <v>12</v>
      </c>
      <c r="U6415">
        <v>0</v>
      </c>
      <c r="V6415">
        <v>0</v>
      </c>
      <c r="W6415" s="26">
        <v>0</v>
      </c>
      <c r="X6415" s="26">
        <v>10.850950430709299</v>
      </c>
      <c r="Y6415" s="26">
        <v>0</v>
      </c>
      <c r="Z6415" s="26">
        <v>0</v>
      </c>
      <c r="AA6415" s="26">
        <v>0</v>
      </c>
      <c r="AB6415" s="26">
        <v>51.775535464401671</v>
      </c>
      <c r="AC6415" s="26">
        <v>0</v>
      </c>
      <c r="AD6415" s="26">
        <v>0</v>
      </c>
      <c r="AE6415" s="26">
        <v>62.626485895110967</v>
      </c>
    </row>
    <row r="6416" spans="1:31" x14ac:dyDescent="0.3">
      <c r="A6416">
        <v>2777647</v>
      </c>
      <c r="B6416">
        <v>1</v>
      </c>
      <c r="C6416" t="s">
        <v>80</v>
      </c>
      <c r="D6416" t="s">
        <v>94</v>
      </c>
      <c r="E6416" t="s">
        <v>141</v>
      </c>
      <c r="F6416" t="s">
        <v>17643</v>
      </c>
      <c r="G6416" t="s">
        <v>143</v>
      </c>
      <c r="H6416" t="s">
        <v>135</v>
      </c>
      <c r="I6416" t="s">
        <v>136</v>
      </c>
      <c r="J6416" t="s">
        <v>137</v>
      </c>
      <c r="K6416" t="s">
        <v>138</v>
      </c>
      <c r="L6416" t="s">
        <v>17644</v>
      </c>
      <c r="M6416" t="s">
        <v>17645</v>
      </c>
      <c r="N6416" s="26">
        <v>0.34222222200000002</v>
      </c>
      <c r="O6416">
        <v>0</v>
      </c>
      <c r="P6416">
        <v>75</v>
      </c>
      <c r="Q6416">
        <v>0</v>
      </c>
      <c r="R6416">
        <v>0</v>
      </c>
      <c r="S6416">
        <v>0</v>
      </c>
      <c r="T6416">
        <v>35</v>
      </c>
      <c r="U6416">
        <v>0</v>
      </c>
      <c r="V6416">
        <v>0</v>
      </c>
      <c r="W6416" s="26">
        <v>0</v>
      </c>
      <c r="X6416" s="26">
        <v>7.1293701491980856</v>
      </c>
      <c r="Y6416" s="26">
        <v>0</v>
      </c>
      <c r="Z6416" s="26">
        <v>0</v>
      </c>
      <c r="AA6416" s="26">
        <v>0</v>
      </c>
      <c r="AB6416" s="26">
        <v>20.276334345329385</v>
      </c>
      <c r="AC6416" s="26">
        <v>0</v>
      </c>
      <c r="AD6416" s="26">
        <v>0</v>
      </c>
      <c r="AE6416" s="26">
        <v>27.40570449452747</v>
      </c>
    </row>
    <row r="6417" spans="1:31" x14ac:dyDescent="0.3">
      <c r="A6417">
        <v>2777149</v>
      </c>
      <c r="B6417">
        <v>1</v>
      </c>
      <c r="C6417" t="s">
        <v>80</v>
      </c>
      <c r="D6417" t="s">
        <v>93</v>
      </c>
      <c r="E6417" t="s">
        <v>141</v>
      </c>
      <c r="F6417" t="s">
        <v>17646</v>
      </c>
      <c r="G6417" t="s">
        <v>186</v>
      </c>
      <c r="H6417" t="s">
        <v>135</v>
      </c>
      <c r="I6417" t="s">
        <v>136</v>
      </c>
      <c r="J6417" t="s">
        <v>137</v>
      </c>
      <c r="K6417" t="s">
        <v>187</v>
      </c>
      <c r="L6417" t="s">
        <v>17647</v>
      </c>
      <c r="M6417" t="s">
        <v>17648</v>
      </c>
      <c r="N6417" s="26">
        <v>5.6780555550000003</v>
      </c>
      <c r="O6417">
        <v>0</v>
      </c>
      <c r="P6417">
        <v>136</v>
      </c>
      <c r="Q6417">
        <v>0</v>
      </c>
      <c r="R6417">
        <v>3</v>
      </c>
      <c r="S6417">
        <v>0</v>
      </c>
      <c r="T6417">
        <v>26</v>
      </c>
      <c r="U6417">
        <v>0</v>
      </c>
      <c r="V6417">
        <v>0</v>
      </c>
      <c r="W6417" s="26">
        <v>0</v>
      </c>
      <c r="X6417" s="26">
        <v>83.224091191709519</v>
      </c>
      <c r="Y6417" s="26">
        <v>0</v>
      </c>
      <c r="Z6417" s="26">
        <v>2.1036483692800001</v>
      </c>
      <c r="AA6417" s="26">
        <v>0</v>
      </c>
      <c r="AB6417" s="26">
        <v>29.305435456915788</v>
      </c>
      <c r="AC6417" s="26">
        <v>0</v>
      </c>
      <c r="AD6417" s="26">
        <v>0</v>
      </c>
      <c r="AE6417" s="26">
        <v>114.6331750179053</v>
      </c>
    </row>
    <row r="6418" spans="1:31" x14ac:dyDescent="0.3">
      <c r="A6418">
        <v>2777521</v>
      </c>
      <c r="B6418">
        <v>1</v>
      </c>
      <c r="C6418" t="s">
        <v>81</v>
      </c>
      <c r="D6418" t="s">
        <v>118</v>
      </c>
      <c r="E6418" t="s">
        <v>152</v>
      </c>
      <c r="F6418" t="s">
        <v>1759</v>
      </c>
      <c r="G6418" t="s">
        <v>159</v>
      </c>
      <c r="H6418" t="s">
        <v>149</v>
      </c>
      <c r="I6418" t="s">
        <v>136</v>
      </c>
      <c r="J6418" t="s">
        <v>137</v>
      </c>
      <c r="K6418" t="s">
        <v>138</v>
      </c>
      <c r="L6418" t="s">
        <v>17649</v>
      </c>
      <c r="M6418" t="s">
        <v>17650</v>
      </c>
      <c r="N6418" s="26">
        <v>0.52916666599999995</v>
      </c>
      <c r="O6418">
        <v>6</v>
      </c>
      <c r="P6418">
        <v>413</v>
      </c>
      <c r="Q6418">
        <v>50</v>
      </c>
      <c r="R6418">
        <v>42</v>
      </c>
      <c r="S6418">
        <v>8</v>
      </c>
      <c r="T6418">
        <v>33</v>
      </c>
      <c r="U6418">
        <v>1</v>
      </c>
      <c r="V6418">
        <v>0</v>
      </c>
      <c r="W6418" s="26">
        <v>1.1283910810458808</v>
      </c>
      <c r="X6418" s="26">
        <v>30.092923743761933</v>
      </c>
      <c r="Y6418" s="26">
        <v>71.390001946786171</v>
      </c>
      <c r="Z6418" s="26">
        <v>13.436971467867952</v>
      </c>
      <c r="AA6418" s="26">
        <v>10.564288344968734</v>
      </c>
      <c r="AB6418" s="26">
        <v>3.0814222452259199</v>
      </c>
      <c r="AC6418" s="26">
        <v>59.583069261933332</v>
      </c>
      <c r="AD6418" s="26">
        <v>0</v>
      </c>
      <c r="AE6418" s="26">
        <v>189.27706809158991</v>
      </c>
    </row>
    <row r="6419" spans="1:31" x14ac:dyDescent="0.3">
      <c r="A6419">
        <v>2777498</v>
      </c>
      <c r="B6419">
        <v>1</v>
      </c>
      <c r="C6419" t="s">
        <v>80</v>
      </c>
      <c r="D6419" t="s">
        <v>86</v>
      </c>
      <c r="E6419" t="s">
        <v>132</v>
      </c>
      <c r="F6419" t="s">
        <v>17651</v>
      </c>
      <c r="G6419" t="s">
        <v>287</v>
      </c>
      <c r="H6419" t="s">
        <v>135</v>
      </c>
      <c r="I6419" t="s">
        <v>136</v>
      </c>
      <c r="J6419" t="s">
        <v>3</v>
      </c>
      <c r="K6419" t="s">
        <v>138</v>
      </c>
      <c r="L6419" t="s">
        <v>17652</v>
      </c>
      <c r="M6419" t="s">
        <v>17653</v>
      </c>
      <c r="N6419" s="26">
        <v>1.8863888879999999</v>
      </c>
      <c r="O6419">
        <v>0</v>
      </c>
      <c r="P6419">
        <v>34</v>
      </c>
      <c r="Q6419">
        <v>0</v>
      </c>
      <c r="R6419">
        <v>0</v>
      </c>
      <c r="S6419">
        <v>0</v>
      </c>
      <c r="T6419">
        <v>6</v>
      </c>
      <c r="U6419">
        <v>0</v>
      </c>
      <c r="V6419">
        <v>0</v>
      </c>
      <c r="W6419" s="26">
        <v>0</v>
      </c>
      <c r="X6419" s="26">
        <v>21.869728396327517</v>
      </c>
      <c r="Y6419" s="26">
        <v>0</v>
      </c>
      <c r="Z6419" s="26">
        <v>0</v>
      </c>
      <c r="AA6419" s="26">
        <v>0</v>
      </c>
      <c r="AB6419" s="26">
        <v>7.8970435452557988</v>
      </c>
      <c r="AC6419" s="26">
        <v>0</v>
      </c>
      <c r="AD6419" s="26">
        <v>0</v>
      </c>
      <c r="AE6419" s="26">
        <v>29.766771941583315</v>
      </c>
    </row>
    <row r="6420" spans="1:31" x14ac:dyDescent="0.3">
      <c r="A6420">
        <v>2777071</v>
      </c>
      <c r="B6420">
        <v>2</v>
      </c>
      <c r="C6420" t="s">
        <v>80</v>
      </c>
      <c r="D6420" t="s">
        <v>96</v>
      </c>
      <c r="E6420" t="s">
        <v>141</v>
      </c>
      <c r="F6420" t="s">
        <v>16253</v>
      </c>
      <c r="G6420" t="s">
        <v>204</v>
      </c>
      <c r="H6420" t="s">
        <v>135</v>
      </c>
      <c r="I6420" t="s">
        <v>136</v>
      </c>
      <c r="J6420" t="s">
        <v>137</v>
      </c>
      <c r="K6420" t="s">
        <v>138</v>
      </c>
      <c r="L6420" t="s">
        <v>17654</v>
      </c>
      <c r="M6420" t="s">
        <v>17655</v>
      </c>
      <c r="N6420" s="26">
        <v>0.13916666599999999</v>
      </c>
      <c r="O6420">
        <v>0</v>
      </c>
      <c r="P6420">
        <v>106</v>
      </c>
      <c r="Q6420">
        <v>0</v>
      </c>
      <c r="R6420">
        <v>1</v>
      </c>
      <c r="S6420">
        <v>0</v>
      </c>
      <c r="T6420">
        <v>5</v>
      </c>
      <c r="U6420">
        <v>0</v>
      </c>
      <c r="V6420">
        <v>0</v>
      </c>
      <c r="W6420" s="26">
        <v>0</v>
      </c>
      <c r="X6420" s="26">
        <v>0.42058893365373501</v>
      </c>
      <c r="Y6420" s="26">
        <v>0</v>
      </c>
      <c r="Z6420" s="26">
        <v>4.5487931591550498E-2</v>
      </c>
      <c r="AA6420" s="26">
        <v>0</v>
      </c>
      <c r="AB6420" s="26">
        <v>0</v>
      </c>
      <c r="AC6420" s="26">
        <v>0</v>
      </c>
      <c r="AD6420" s="26">
        <v>0</v>
      </c>
      <c r="AE6420" s="26">
        <v>0.46607686524528552</v>
      </c>
    </row>
    <row r="6421" spans="1:31" x14ac:dyDescent="0.3">
      <c r="A6421">
        <v>2777621</v>
      </c>
      <c r="B6421">
        <v>1</v>
      </c>
      <c r="C6421" t="s">
        <v>80</v>
      </c>
      <c r="D6421" t="s">
        <v>105</v>
      </c>
      <c r="E6421" t="s">
        <v>170</v>
      </c>
      <c r="F6421" t="s">
        <v>17656</v>
      </c>
      <c r="G6421" t="s">
        <v>143</v>
      </c>
      <c r="H6421" t="s">
        <v>135</v>
      </c>
      <c r="I6421" t="s">
        <v>136</v>
      </c>
      <c r="J6421" t="s">
        <v>137</v>
      </c>
      <c r="K6421" t="s">
        <v>138</v>
      </c>
      <c r="L6421" t="s">
        <v>17657</v>
      </c>
      <c r="M6421" t="s">
        <v>17658</v>
      </c>
      <c r="N6421" s="26">
        <v>2.6911111110000001</v>
      </c>
      <c r="O6421">
        <v>0</v>
      </c>
      <c r="P6421">
        <v>62</v>
      </c>
      <c r="Q6421">
        <v>0</v>
      </c>
      <c r="R6421">
        <v>0</v>
      </c>
      <c r="S6421">
        <v>0</v>
      </c>
      <c r="T6421">
        <v>2</v>
      </c>
      <c r="U6421">
        <v>0</v>
      </c>
      <c r="V6421">
        <v>0</v>
      </c>
      <c r="W6421" s="26">
        <v>0</v>
      </c>
      <c r="X6421" s="26">
        <v>47.969894999880914</v>
      </c>
      <c r="Y6421" s="26">
        <v>0</v>
      </c>
      <c r="Z6421" s="26">
        <v>0</v>
      </c>
      <c r="AA6421" s="26">
        <v>0</v>
      </c>
      <c r="AB6421" s="26">
        <v>8.8119765609683348E-2</v>
      </c>
      <c r="AC6421" s="26">
        <v>0</v>
      </c>
      <c r="AD6421" s="26">
        <v>0</v>
      </c>
      <c r="AE6421" s="26">
        <v>48.058014765490597</v>
      </c>
    </row>
    <row r="6422" spans="1:31" x14ac:dyDescent="0.3">
      <c r="A6422">
        <v>2777378</v>
      </c>
      <c r="B6422">
        <v>1</v>
      </c>
      <c r="C6422" t="s">
        <v>81</v>
      </c>
      <c r="D6422" t="s">
        <v>113</v>
      </c>
      <c r="E6422" t="s">
        <v>132</v>
      </c>
      <c r="F6422" t="s">
        <v>17659</v>
      </c>
      <c r="G6422" t="s">
        <v>134</v>
      </c>
      <c r="H6422" t="s">
        <v>135</v>
      </c>
      <c r="I6422" t="s">
        <v>136</v>
      </c>
      <c r="J6422" t="s">
        <v>137</v>
      </c>
      <c r="K6422" t="s">
        <v>138</v>
      </c>
      <c r="L6422" t="s">
        <v>17660</v>
      </c>
      <c r="M6422" t="s">
        <v>17661</v>
      </c>
      <c r="N6422" s="26">
        <v>1.748888888</v>
      </c>
      <c r="O6422">
        <v>0</v>
      </c>
      <c r="P6422">
        <v>2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 s="26">
        <v>0</v>
      </c>
      <c r="X6422" s="26">
        <v>0.28916474639467799</v>
      </c>
      <c r="Y6422" s="26">
        <v>0</v>
      </c>
      <c r="Z6422" s="26">
        <v>0</v>
      </c>
      <c r="AA6422" s="26">
        <v>0</v>
      </c>
      <c r="AB6422" s="26">
        <v>0</v>
      </c>
      <c r="AC6422" s="26">
        <v>0</v>
      </c>
      <c r="AD6422" s="26">
        <v>0</v>
      </c>
      <c r="AE6422" s="26">
        <v>0.28916474639467799</v>
      </c>
    </row>
    <row r="6423" spans="1:31" x14ac:dyDescent="0.3">
      <c r="A6423">
        <v>2777541</v>
      </c>
      <c r="B6423">
        <v>1</v>
      </c>
      <c r="C6423" t="s">
        <v>81</v>
      </c>
      <c r="D6423" t="s">
        <v>125</v>
      </c>
      <c r="E6423" t="s">
        <v>141</v>
      </c>
      <c r="F6423" t="s">
        <v>17662</v>
      </c>
      <c r="G6423" t="s">
        <v>344</v>
      </c>
      <c r="H6423" t="s">
        <v>135</v>
      </c>
      <c r="I6423" t="s">
        <v>136</v>
      </c>
      <c r="J6423" t="s">
        <v>137</v>
      </c>
      <c r="K6423" t="s">
        <v>138</v>
      </c>
      <c r="L6423" t="s">
        <v>17663</v>
      </c>
      <c r="M6423" t="s">
        <v>17664</v>
      </c>
      <c r="N6423" s="26">
        <v>2.6438888880000002</v>
      </c>
      <c r="O6423">
        <v>0</v>
      </c>
      <c r="P6423">
        <v>0</v>
      </c>
      <c r="Q6423">
        <v>0</v>
      </c>
      <c r="R6423">
        <v>8</v>
      </c>
      <c r="S6423">
        <v>0</v>
      </c>
      <c r="T6423">
        <v>0</v>
      </c>
      <c r="U6423">
        <v>0</v>
      </c>
      <c r="V6423">
        <v>0</v>
      </c>
      <c r="W6423" s="26">
        <v>0</v>
      </c>
      <c r="X6423" s="26">
        <v>0</v>
      </c>
      <c r="Y6423" s="26">
        <v>0</v>
      </c>
      <c r="Z6423" s="26">
        <v>0</v>
      </c>
      <c r="AA6423" s="26">
        <v>0</v>
      </c>
      <c r="AB6423" s="26">
        <v>0</v>
      </c>
      <c r="AC6423" s="26">
        <v>0</v>
      </c>
      <c r="AD6423" s="26">
        <v>0</v>
      </c>
      <c r="AE6423" s="26">
        <v>0</v>
      </c>
    </row>
    <row r="6424" spans="1:31" x14ac:dyDescent="0.3">
      <c r="A6424">
        <v>2777143</v>
      </c>
      <c r="B6424">
        <v>1</v>
      </c>
      <c r="C6424" t="s">
        <v>80</v>
      </c>
      <c r="D6424" t="s">
        <v>97</v>
      </c>
      <c r="E6424" t="s">
        <v>146</v>
      </c>
      <c r="F6424" t="s">
        <v>17665</v>
      </c>
      <c r="G6424" t="s">
        <v>148</v>
      </c>
      <c r="H6424" t="s">
        <v>149</v>
      </c>
      <c r="I6424" t="s">
        <v>136</v>
      </c>
      <c r="J6424" t="s">
        <v>137</v>
      </c>
      <c r="K6424" t="s">
        <v>138</v>
      </c>
      <c r="L6424" t="s">
        <v>17666</v>
      </c>
      <c r="M6424" t="s">
        <v>17667</v>
      </c>
      <c r="N6424" s="26">
        <v>1.936111111</v>
      </c>
      <c r="O6424">
        <v>2</v>
      </c>
      <c r="P6424">
        <v>27</v>
      </c>
      <c r="Q6424">
        <v>1</v>
      </c>
      <c r="R6424">
        <v>27</v>
      </c>
      <c r="S6424">
        <v>1</v>
      </c>
      <c r="T6424">
        <v>9</v>
      </c>
      <c r="U6424">
        <v>0</v>
      </c>
      <c r="V6424">
        <v>0</v>
      </c>
      <c r="W6424" s="26">
        <v>27.27882010568069</v>
      </c>
      <c r="X6424" s="26">
        <v>37.702014280632675</v>
      </c>
      <c r="Y6424" s="26">
        <v>0.99352158560385517</v>
      </c>
      <c r="Z6424" s="26">
        <v>15.227503404863816</v>
      </c>
      <c r="AA6424" s="26">
        <v>39.401318076166561</v>
      </c>
      <c r="AB6424" s="26">
        <v>6.1351160114195551</v>
      </c>
      <c r="AC6424" s="26">
        <v>0</v>
      </c>
      <c r="AD6424" s="26">
        <v>0</v>
      </c>
      <c r="AE6424" s="26">
        <v>126.73829346436715</v>
      </c>
    </row>
    <row r="6425" spans="1:31" x14ac:dyDescent="0.3">
      <c r="A6425">
        <v>2777324</v>
      </c>
      <c r="B6425">
        <v>1</v>
      </c>
      <c r="C6425" t="s">
        <v>81</v>
      </c>
      <c r="D6425" t="s">
        <v>127</v>
      </c>
      <c r="E6425" t="s">
        <v>152</v>
      </c>
      <c r="F6425" t="s">
        <v>4728</v>
      </c>
      <c r="G6425" t="s">
        <v>159</v>
      </c>
      <c r="H6425" t="s">
        <v>149</v>
      </c>
      <c r="I6425" t="s">
        <v>136</v>
      </c>
      <c r="J6425" t="s">
        <v>137</v>
      </c>
      <c r="K6425" t="s">
        <v>138</v>
      </c>
      <c r="L6425" t="s">
        <v>17668</v>
      </c>
      <c r="M6425" t="s">
        <v>17669</v>
      </c>
      <c r="N6425" s="26">
        <v>1.155</v>
      </c>
      <c r="O6425">
        <v>6</v>
      </c>
      <c r="P6425">
        <v>12</v>
      </c>
      <c r="Q6425">
        <v>191</v>
      </c>
      <c r="R6425">
        <v>121</v>
      </c>
      <c r="S6425">
        <v>15</v>
      </c>
      <c r="T6425">
        <v>8</v>
      </c>
      <c r="U6425">
        <v>0</v>
      </c>
      <c r="V6425">
        <v>0</v>
      </c>
      <c r="W6425" s="26">
        <v>2.2499862947934757</v>
      </c>
      <c r="X6425" s="26">
        <v>0</v>
      </c>
      <c r="Y6425" s="26">
        <v>41.704944006214355</v>
      </c>
      <c r="Z6425" s="26">
        <v>10.988557657789226</v>
      </c>
      <c r="AA6425" s="26">
        <v>87.596806604676019</v>
      </c>
      <c r="AB6425" s="26">
        <v>1.3135032350931386</v>
      </c>
      <c r="AC6425" s="26">
        <v>0</v>
      </c>
      <c r="AD6425" s="26">
        <v>0</v>
      </c>
      <c r="AE6425" s="26">
        <v>143.85379779856623</v>
      </c>
    </row>
    <row r="6426" spans="1:31" x14ac:dyDescent="0.3">
      <c r="A6426">
        <v>2777278</v>
      </c>
      <c r="B6426">
        <v>1</v>
      </c>
      <c r="C6426" t="s">
        <v>81</v>
      </c>
      <c r="D6426" t="s">
        <v>120</v>
      </c>
      <c r="E6426" t="s">
        <v>152</v>
      </c>
      <c r="F6426" t="s">
        <v>17670</v>
      </c>
      <c r="G6426" t="s">
        <v>159</v>
      </c>
      <c r="H6426" t="s">
        <v>149</v>
      </c>
      <c r="I6426" t="s">
        <v>136</v>
      </c>
      <c r="J6426" t="s">
        <v>137</v>
      </c>
      <c r="K6426" t="s">
        <v>138</v>
      </c>
      <c r="L6426" t="s">
        <v>17671</v>
      </c>
      <c r="M6426" t="s">
        <v>17672</v>
      </c>
      <c r="N6426" s="26">
        <v>0.230833333</v>
      </c>
      <c r="O6426">
        <v>0</v>
      </c>
      <c r="P6426">
        <v>328</v>
      </c>
      <c r="Q6426">
        <v>15</v>
      </c>
      <c r="R6426">
        <v>8</v>
      </c>
      <c r="S6426">
        <v>0</v>
      </c>
      <c r="T6426">
        <v>42</v>
      </c>
      <c r="U6426">
        <v>0</v>
      </c>
      <c r="V6426">
        <v>0</v>
      </c>
      <c r="W6426" s="26">
        <v>0</v>
      </c>
      <c r="X6426" s="26">
        <v>14.54571392571011</v>
      </c>
      <c r="Y6426" s="26">
        <v>0.62763160481393254</v>
      </c>
      <c r="Z6426" s="26">
        <v>1.968832246938014</v>
      </c>
      <c r="AA6426" s="26">
        <v>0</v>
      </c>
      <c r="AB6426" s="26">
        <v>2.7999574456947491</v>
      </c>
      <c r="AC6426" s="26">
        <v>0</v>
      </c>
      <c r="AD6426" s="26">
        <v>0</v>
      </c>
      <c r="AE6426" s="26">
        <v>19.942135223156807</v>
      </c>
    </row>
    <row r="6427" spans="1:31" x14ac:dyDescent="0.3">
      <c r="A6427">
        <v>2777424</v>
      </c>
      <c r="B6427">
        <v>1</v>
      </c>
      <c r="C6427" t="s">
        <v>81</v>
      </c>
      <c r="D6427" t="s">
        <v>112</v>
      </c>
      <c r="E6427" t="s">
        <v>141</v>
      </c>
      <c r="F6427" t="s">
        <v>17673</v>
      </c>
      <c r="G6427" t="s">
        <v>143</v>
      </c>
      <c r="H6427" t="s">
        <v>135</v>
      </c>
      <c r="I6427" t="s">
        <v>136</v>
      </c>
      <c r="J6427" t="s">
        <v>137</v>
      </c>
      <c r="K6427" t="s">
        <v>138</v>
      </c>
      <c r="L6427" t="s">
        <v>17674</v>
      </c>
      <c r="M6427" t="s">
        <v>17675</v>
      </c>
      <c r="N6427" s="26">
        <v>0.262222222</v>
      </c>
      <c r="O6427">
        <v>0</v>
      </c>
      <c r="P6427">
        <v>176</v>
      </c>
      <c r="Q6427">
        <v>0</v>
      </c>
      <c r="R6427">
        <v>14</v>
      </c>
      <c r="S6427">
        <v>0</v>
      </c>
      <c r="T6427">
        <v>16</v>
      </c>
      <c r="U6427">
        <v>0</v>
      </c>
      <c r="V6427">
        <v>0</v>
      </c>
      <c r="W6427" s="26">
        <v>0</v>
      </c>
      <c r="X6427" s="26">
        <v>8.4427175610073384</v>
      </c>
      <c r="Y6427" s="26">
        <v>0</v>
      </c>
      <c r="Z6427" s="26">
        <v>0.36443607894426938</v>
      </c>
      <c r="AA6427" s="26">
        <v>0</v>
      </c>
      <c r="AB6427" s="26">
        <v>2.651230542693582</v>
      </c>
      <c r="AC6427" s="26">
        <v>0</v>
      </c>
      <c r="AD6427" s="26">
        <v>0</v>
      </c>
      <c r="AE6427" s="26">
        <v>11.45838418264519</v>
      </c>
    </row>
    <row r="6428" spans="1:31" x14ac:dyDescent="0.3">
      <c r="A6428">
        <v>2777650</v>
      </c>
      <c r="B6428">
        <v>1</v>
      </c>
      <c r="C6428" t="s">
        <v>81</v>
      </c>
      <c r="D6428" t="s">
        <v>117</v>
      </c>
      <c r="E6428" t="s">
        <v>141</v>
      </c>
      <c r="F6428" t="s">
        <v>17676</v>
      </c>
      <c r="G6428" t="s">
        <v>344</v>
      </c>
      <c r="H6428" t="s">
        <v>135</v>
      </c>
      <c r="I6428" t="s">
        <v>136</v>
      </c>
      <c r="J6428" t="s">
        <v>137</v>
      </c>
      <c r="K6428" t="s">
        <v>138</v>
      </c>
      <c r="L6428" t="s">
        <v>17677</v>
      </c>
      <c r="M6428" t="s">
        <v>17678</v>
      </c>
      <c r="N6428" s="26">
        <v>0.82611111100000001</v>
      </c>
      <c r="O6428">
        <v>0</v>
      </c>
      <c r="P6428">
        <v>218</v>
      </c>
      <c r="Q6428">
        <v>0</v>
      </c>
      <c r="R6428">
        <v>0</v>
      </c>
      <c r="S6428">
        <v>0</v>
      </c>
      <c r="T6428">
        <v>8</v>
      </c>
      <c r="U6428">
        <v>0</v>
      </c>
      <c r="V6428">
        <v>0</v>
      </c>
      <c r="W6428" s="26">
        <v>0</v>
      </c>
      <c r="X6428" s="26">
        <v>33.980174127777843</v>
      </c>
      <c r="Y6428" s="26">
        <v>0</v>
      </c>
      <c r="Z6428" s="26">
        <v>0</v>
      </c>
      <c r="AA6428" s="26">
        <v>0</v>
      </c>
      <c r="AB6428" s="26">
        <v>1.519339103730615</v>
      </c>
      <c r="AC6428" s="26">
        <v>0</v>
      </c>
      <c r="AD6428" s="26">
        <v>0</v>
      </c>
      <c r="AE6428" s="26">
        <v>35.499513231508459</v>
      </c>
    </row>
    <row r="6429" spans="1:31" x14ac:dyDescent="0.3">
      <c r="A6429">
        <v>2777401</v>
      </c>
      <c r="B6429">
        <v>1</v>
      </c>
      <c r="C6429" t="s">
        <v>81</v>
      </c>
      <c r="D6429" t="s">
        <v>121</v>
      </c>
      <c r="E6429" t="s">
        <v>152</v>
      </c>
      <c r="F6429" t="s">
        <v>17679</v>
      </c>
      <c r="G6429" t="s">
        <v>159</v>
      </c>
      <c r="H6429" t="s">
        <v>149</v>
      </c>
      <c r="I6429" t="s">
        <v>136</v>
      </c>
      <c r="J6429" t="s">
        <v>137</v>
      </c>
      <c r="K6429" t="s">
        <v>138</v>
      </c>
      <c r="L6429" t="s">
        <v>17680</v>
      </c>
      <c r="M6429" t="s">
        <v>17681</v>
      </c>
      <c r="N6429" s="26">
        <v>0.87222222199999999</v>
      </c>
      <c r="O6429">
        <v>4</v>
      </c>
      <c r="P6429">
        <v>283</v>
      </c>
      <c r="Q6429">
        <v>0</v>
      </c>
      <c r="R6429">
        <v>60</v>
      </c>
      <c r="S6429">
        <v>3</v>
      </c>
      <c r="T6429">
        <v>15</v>
      </c>
      <c r="U6429">
        <v>0</v>
      </c>
      <c r="V6429">
        <v>0</v>
      </c>
      <c r="W6429" s="26">
        <v>0.71616464786666667</v>
      </c>
      <c r="X6429" s="26">
        <v>5.4223542022694771</v>
      </c>
      <c r="Y6429" s="26">
        <v>0</v>
      </c>
      <c r="Z6429" s="26">
        <v>0</v>
      </c>
      <c r="AA6429" s="26">
        <v>5.7640081094050801</v>
      </c>
      <c r="AB6429" s="26">
        <v>12.010618544012061</v>
      </c>
      <c r="AC6429" s="26">
        <v>0</v>
      </c>
      <c r="AD6429" s="26">
        <v>0</v>
      </c>
      <c r="AE6429" s="26">
        <v>23.913145503553284</v>
      </c>
    </row>
    <row r="6430" spans="1:31" x14ac:dyDescent="0.3">
      <c r="A6430">
        <v>2777464</v>
      </c>
      <c r="B6430">
        <v>1</v>
      </c>
      <c r="C6430" t="s">
        <v>81</v>
      </c>
      <c r="D6430" t="s">
        <v>125</v>
      </c>
      <c r="E6430" t="s">
        <v>157</v>
      </c>
      <c r="F6430" t="s">
        <v>17682</v>
      </c>
      <c r="G6430" t="s">
        <v>159</v>
      </c>
      <c r="H6430" t="s">
        <v>149</v>
      </c>
      <c r="I6430" t="s">
        <v>136</v>
      </c>
      <c r="J6430" t="s">
        <v>137</v>
      </c>
      <c r="K6430" t="s">
        <v>138</v>
      </c>
      <c r="L6430" t="s">
        <v>17683</v>
      </c>
      <c r="M6430" t="s">
        <v>17684</v>
      </c>
      <c r="N6430" s="26">
        <v>0.19083333299999999</v>
      </c>
      <c r="O6430">
        <v>2</v>
      </c>
      <c r="P6430">
        <v>54</v>
      </c>
      <c r="Q6430">
        <v>39</v>
      </c>
      <c r="R6430">
        <v>195</v>
      </c>
      <c r="S6430">
        <v>4</v>
      </c>
      <c r="T6430">
        <v>8</v>
      </c>
      <c r="U6430">
        <v>0</v>
      </c>
      <c r="V6430">
        <v>0</v>
      </c>
      <c r="W6430" s="26">
        <v>8.1014106309999986E-2</v>
      </c>
      <c r="X6430" s="26">
        <v>1.3049673961798156</v>
      </c>
      <c r="Y6430" s="26">
        <v>0.43987214640895195</v>
      </c>
      <c r="Z6430" s="26">
        <v>0.67623504836917858</v>
      </c>
      <c r="AA6430" s="26">
        <v>7.2851786074387839</v>
      </c>
      <c r="AB6430" s="26">
        <v>4.0919395929610913E-2</v>
      </c>
      <c r="AC6430" s="26">
        <v>0</v>
      </c>
      <c r="AD6430" s="26">
        <v>0</v>
      </c>
      <c r="AE6430" s="26">
        <v>9.8281867006363424</v>
      </c>
    </row>
    <row r="6431" spans="1:31" x14ac:dyDescent="0.3">
      <c r="A6431">
        <v>2777261</v>
      </c>
      <c r="B6431">
        <v>1</v>
      </c>
      <c r="C6431" t="s">
        <v>80</v>
      </c>
      <c r="D6431" t="s">
        <v>107</v>
      </c>
      <c r="E6431" t="s">
        <v>170</v>
      </c>
      <c r="F6431" t="s">
        <v>17685</v>
      </c>
      <c r="G6431" t="s">
        <v>143</v>
      </c>
      <c r="H6431" t="s">
        <v>135</v>
      </c>
      <c r="I6431" t="s">
        <v>136</v>
      </c>
      <c r="J6431" t="s">
        <v>137</v>
      </c>
      <c r="K6431" t="s">
        <v>138</v>
      </c>
      <c r="L6431" t="s">
        <v>17686</v>
      </c>
      <c r="M6431" t="s">
        <v>17687</v>
      </c>
      <c r="N6431" s="26">
        <v>2.3997222219999998</v>
      </c>
      <c r="O6431">
        <v>0</v>
      </c>
      <c r="P6431">
        <v>21</v>
      </c>
      <c r="Q6431">
        <v>0</v>
      </c>
      <c r="R6431">
        <v>0</v>
      </c>
      <c r="S6431">
        <v>0</v>
      </c>
      <c r="T6431">
        <v>3</v>
      </c>
      <c r="U6431">
        <v>0</v>
      </c>
      <c r="V6431">
        <v>0</v>
      </c>
      <c r="W6431" s="26">
        <v>0</v>
      </c>
      <c r="X6431" s="26">
        <v>5.5150287548745247</v>
      </c>
      <c r="Y6431" s="26">
        <v>0</v>
      </c>
      <c r="Z6431" s="26">
        <v>0</v>
      </c>
      <c r="AA6431" s="26">
        <v>0</v>
      </c>
      <c r="AB6431" s="26">
        <v>4.4775482657815733</v>
      </c>
      <c r="AC6431" s="26">
        <v>0</v>
      </c>
      <c r="AD6431" s="26">
        <v>0</v>
      </c>
      <c r="AE6431" s="26">
        <v>9.992577020656098</v>
      </c>
    </row>
    <row r="6432" spans="1:31" x14ac:dyDescent="0.3">
      <c r="A6432">
        <v>2777115</v>
      </c>
      <c r="B6432">
        <v>1</v>
      </c>
      <c r="C6432" t="s">
        <v>80</v>
      </c>
      <c r="D6432" t="s">
        <v>94</v>
      </c>
      <c r="E6432" t="s">
        <v>132</v>
      </c>
      <c r="F6432" t="s">
        <v>17688</v>
      </c>
      <c r="G6432" t="s">
        <v>134</v>
      </c>
      <c r="H6432" t="s">
        <v>135</v>
      </c>
      <c r="I6432" t="s">
        <v>136</v>
      </c>
      <c r="J6432" t="s">
        <v>137</v>
      </c>
      <c r="K6432" t="s">
        <v>138</v>
      </c>
      <c r="L6432" t="s">
        <v>17689</v>
      </c>
      <c r="M6432" t="s">
        <v>17502</v>
      </c>
      <c r="N6432" s="26">
        <v>4.352777777</v>
      </c>
      <c r="O6432">
        <v>0</v>
      </c>
      <c r="P6432">
        <v>1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 s="26">
        <v>0</v>
      </c>
      <c r="X6432" s="26">
        <v>0.48844603527291708</v>
      </c>
      <c r="Y6432" s="26">
        <v>0</v>
      </c>
      <c r="Z6432" s="26">
        <v>0</v>
      </c>
      <c r="AA6432" s="26">
        <v>0</v>
      </c>
      <c r="AB6432" s="26">
        <v>0</v>
      </c>
      <c r="AC6432" s="26">
        <v>0</v>
      </c>
      <c r="AD6432" s="26">
        <v>0</v>
      </c>
      <c r="AE6432" s="26">
        <v>0.48844603527291708</v>
      </c>
    </row>
    <row r="6433" spans="1:31" x14ac:dyDescent="0.3">
      <c r="A6433">
        <v>2777550</v>
      </c>
      <c r="B6433">
        <v>1</v>
      </c>
      <c r="C6433" t="s">
        <v>80</v>
      </c>
      <c r="D6433" t="s">
        <v>104</v>
      </c>
      <c r="E6433" t="s">
        <v>170</v>
      </c>
      <c r="F6433" t="s">
        <v>17690</v>
      </c>
      <c r="G6433" t="s">
        <v>204</v>
      </c>
      <c r="H6433" t="s">
        <v>135</v>
      </c>
      <c r="I6433" t="s">
        <v>136</v>
      </c>
      <c r="J6433" t="s">
        <v>137</v>
      </c>
      <c r="K6433" t="s">
        <v>138</v>
      </c>
      <c r="L6433" t="s">
        <v>17691</v>
      </c>
      <c r="M6433" t="s">
        <v>17692</v>
      </c>
      <c r="N6433" s="26">
        <v>1.9055555550000001</v>
      </c>
      <c r="O6433">
        <v>0</v>
      </c>
      <c r="P6433">
        <v>7</v>
      </c>
      <c r="Q6433">
        <v>0</v>
      </c>
      <c r="R6433">
        <v>2</v>
      </c>
      <c r="S6433">
        <v>0</v>
      </c>
      <c r="T6433">
        <v>3</v>
      </c>
      <c r="U6433">
        <v>0</v>
      </c>
      <c r="V6433">
        <v>0</v>
      </c>
      <c r="W6433" s="26">
        <v>0</v>
      </c>
      <c r="X6433" s="26">
        <v>2.4579751163937948</v>
      </c>
      <c r="Y6433" s="26">
        <v>0</v>
      </c>
      <c r="Z6433" s="26">
        <v>0</v>
      </c>
      <c r="AA6433" s="26">
        <v>0</v>
      </c>
      <c r="AB6433" s="26">
        <v>7.6970085680450016</v>
      </c>
      <c r="AC6433" s="26">
        <v>0</v>
      </c>
      <c r="AD6433" s="26">
        <v>0</v>
      </c>
      <c r="AE6433" s="26">
        <v>10.154983684438797</v>
      </c>
    </row>
    <row r="6434" spans="1:31" x14ac:dyDescent="0.3">
      <c r="A6434">
        <v>2777218</v>
      </c>
      <c r="B6434">
        <v>1</v>
      </c>
      <c r="C6434" t="s">
        <v>81</v>
      </c>
      <c r="D6434" t="s">
        <v>128</v>
      </c>
      <c r="E6434" t="s">
        <v>146</v>
      </c>
      <c r="F6434" t="s">
        <v>17693</v>
      </c>
      <c r="G6434" t="s">
        <v>148</v>
      </c>
      <c r="H6434" t="s">
        <v>149</v>
      </c>
      <c r="I6434" t="s">
        <v>136</v>
      </c>
      <c r="J6434" t="s">
        <v>137</v>
      </c>
      <c r="K6434" t="s">
        <v>138</v>
      </c>
      <c r="L6434" t="s">
        <v>17694</v>
      </c>
      <c r="M6434" t="s">
        <v>17618</v>
      </c>
      <c r="N6434" s="26">
        <v>2.5649999999999999</v>
      </c>
      <c r="O6434">
        <v>0</v>
      </c>
      <c r="P6434">
        <v>0</v>
      </c>
      <c r="Q6434">
        <v>0</v>
      </c>
      <c r="R6434">
        <v>0</v>
      </c>
      <c r="S6434">
        <v>2</v>
      </c>
      <c r="T6434">
        <v>1</v>
      </c>
      <c r="U6434">
        <v>0</v>
      </c>
      <c r="V6434">
        <v>0</v>
      </c>
      <c r="W6434" s="26">
        <v>0</v>
      </c>
      <c r="X6434" s="26">
        <v>0</v>
      </c>
      <c r="Y6434" s="26">
        <v>0</v>
      </c>
      <c r="Z6434" s="26">
        <v>0</v>
      </c>
      <c r="AA6434" s="26">
        <v>4.2740783214505553</v>
      </c>
      <c r="AB6434" s="26">
        <v>0.53952339071494326</v>
      </c>
      <c r="AC6434" s="26">
        <v>0</v>
      </c>
      <c r="AD6434" s="26">
        <v>0</v>
      </c>
      <c r="AE6434" s="26">
        <v>4.8136017121654984</v>
      </c>
    </row>
    <row r="6435" spans="1:31" x14ac:dyDescent="0.3">
      <c r="A6435">
        <v>2777693</v>
      </c>
      <c r="B6435">
        <v>1</v>
      </c>
      <c r="C6435" t="s">
        <v>81</v>
      </c>
      <c r="D6435" t="s">
        <v>122</v>
      </c>
      <c r="E6435" t="s">
        <v>146</v>
      </c>
      <c r="F6435" t="s">
        <v>17695</v>
      </c>
      <c r="G6435" t="s">
        <v>159</v>
      </c>
      <c r="H6435" t="s">
        <v>149</v>
      </c>
      <c r="I6435" t="s">
        <v>136</v>
      </c>
      <c r="J6435" t="s">
        <v>137</v>
      </c>
      <c r="K6435" t="s">
        <v>138</v>
      </c>
      <c r="L6435" t="s">
        <v>17696</v>
      </c>
      <c r="M6435" t="s">
        <v>17697</v>
      </c>
      <c r="N6435" s="26">
        <v>1.833611111</v>
      </c>
      <c r="O6435">
        <v>1</v>
      </c>
      <c r="P6435">
        <v>86</v>
      </c>
      <c r="Q6435">
        <v>0</v>
      </c>
      <c r="R6435">
        <v>0</v>
      </c>
      <c r="S6435">
        <v>2</v>
      </c>
      <c r="T6435">
        <v>8</v>
      </c>
      <c r="U6435">
        <v>0</v>
      </c>
      <c r="V6435">
        <v>0</v>
      </c>
      <c r="W6435" s="26">
        <v>0.36772133448277777</v>
      </c>
      <c r="X6435" s="26">
        <v>21.223904423420471</v>
      </c>
      <c r="Y6435" s="26">
        <v>0</v>
      </c>
      <c r="Z6435" s="26">
        <v>0</v>
      </c>
      <c r="AA6435" s="26">
        <v>6.6196904793405738</v>
      </c>
      <c r="AB6435" s="26">
        <v>2.0690544393432626</v>
      </c>
      <c r="AC6435" s="26">
        <v>0</v>
      </c>
      <c r="AD6435" s="26">
        <v>0</v>
      </c>
      <c r="AE6435" s="26">
        <v>30.280370676587083</v>
      </c>
    </row>
    <row r="6436" spans="1:31" x14ac:dyDescent="0.3">
      <c r="A6436">
        <v>2777008</v>
      </c>
      <c r="B6436">
        <v>2</v>
      </c>
      <c r="C6436" t="s">
        <v>80</v>
      </c>
      <c r="D6436" t="s">
        <v>100</v>
      </c>
      <c r="E6436" t="s">
        <v>141</v>
      </c>
      <c r="F6436" t="s">
        <v>17698</v>
      </c>
      <c r="G6436" t="s">
        <v>204</v>
      </c>
      <c r="H6436" t="s">
        <v>135</v>
      </c>
      <c r="I6436" t="s">
        <v>566</v>
      </c>
      <c r="J6436" t="s">
        <v>137</v>
      </c>
      <c r="K6436" t="s">
        <v>138</v>
      </c>
      <c r="L6436" t="s">
        <v>17473</v>
      </c>
      <c r="M6436" t="s">
        <v>17699</v>
      </c>
      <c r="N6436" s="26">
        <v>2.4722221999999999E-2</v>
      </c>
      <c r="O6436">
        <v>0</v>
      </c>
      <c r="P6436">
        <v>117</v>
      </c>
      <c r="Q6436">
        <v>0</v>
      </c>
      <c r="R6436">
        <v>1</v>
      </c>
      <c r="S6436">
        <v>0</v>
      </c>
      <c r="T6436">
        <v>11</v>
      </c>
      <c r="U6436">
        <v>0</v>
      </c>
      <c r="V6436">
        <v>0</v>
      </c>
      <c r="W6436" s="26">
        <v>0</v>
      </c>
      <c r="X6436" s="26">
        <v>0.71742543461022101</v>
      </c>
      <c r="Y6436" s="26">
        <v>0</v>
      </c>
      <c r="Z6436" s="26">
        <v>5.7534533608076385E-3</v>
      </c>
      <c r="AA6436" s="26">
        <v>0</v>
      </c>
      <c r="AB6436" s="26">
        <v>0.42247507499491599</v>
      </c>
      <c r="AC6436" s="26">
        <v>0</v>
      </c>
      <c r="AD6436" s="26">
        <v>0</v>
      </c>
      <c r="AE6436" s="26">
        <v>1.1456539629659446</v>
      </c>
    </row>
    <row r="6437" spans="1:31" x14ac:dyDescent="0.3">
      <c r="A6437">
        <v>2777152</v>
      </c>
      <c r="B6437">
        <v>1</v>
      </c>
      <c r="C6437" t="s">
        <v>80</v>
      </c>
      <c r="D6437" t="s">
        <v>92</v>
      </c>
      <c r="E6437" t="s">
        <v>146</v>
      </c>
      <c r="F6437" t="s">
        <v>3309</v>
      </c>
      <c r="G6437" t="s">
        <v>159</v>
      </c>
      <c r="H6437" t="s">
        <v>149</v>
      </c>
      <c r="I6437" t="s">
        <v>136</v>
      </c>
      <c r="J6437" t="s">
        <v>137</v>
      </c>
      <c r="K6437" t="s">
        <v>138</v>
      </c>
      <c r="L6437" t="s">
        <v>17700</v>
      </c>
      <c r="M6437" t="s">
        <v>17701</v>
      </c>
      <c r="N6437" s="26">
        <v>7.5277777000000004E-2</v>
      </c>
      <c r="O6437">
        <v>2</v>
      </c>
      <c r="P6437">
        <v>564</v>
      </c>
      <c r="Q6437">
        <v>0</v>
      </c>
      <c r="R6437">
        <v>0</v>
      </c>
      <c r="S6437">
        <v>4</v>
      </c>
      <c r="T6437">
        <v>4</v>
      </c>
      <c r="U6437">
        <v>0</v>
      </c>
      <c r="V6437">
        <v>0</v>
      </c>
      <c r="W6437" s="26">
        <v>0.253915585077294</v>
      </c>
      <c r="X6437" s="26">
        <v>3.2262907396144853</v>
      </c>
      <c r="Y6437" s="26">
        <v>0</v>
      </c>
      <c r="Z6437" s="26">
        <v>0</v>
      </c>
      <c r="AA6437" s="26">
        <v>2.4913244468559901</v>
      </c>
      <c r="AB6437" s="26">
        <v>0.52654721887518607</v>
      </c>
      <c r="AC6437" s="26">
        <v>0</v>
      </c>
      <c r="AD6437" s="26">
        <v>0</v>
      </c>
      <c r="AE6437" s="26">
        <v>6.4980779904229555</v>
      </c>
    </row>
    <row r="6438" spans="1:31" x14ac:dyDescent="0.3">
      <c r="A6438">
        <v>2777281</v>
      </c>
      <c r="B6438">
        <v>1</v>
      </c>
      <c r="C6438" t="s">
        <v>81</v>
      </c>
      <c r="D6438" t="s">
        <v>120</v>
      </c>
      <c r="E6438" t="s">
        <v>146</v>
      </c>
      <c r="F6438" t="s">
        <v>17702</v>
      </c>
      <c r="G6438" t="s">
        <v>287</v>
      </c>
      <c r="H6438" t="s">
        <v>149</v>
      </c>
      <c r="I6438" t="s">
        <v>136</v>
      </c>
      <c r="J6438" t="s">
        <v>3</v>
      </c>
      <c r="K6438" t="s">
        <v>138</v>
      </c>
      <c r="L6438" t="s">
        <v>17703</v>
      </c>
      <c r="M6438" t="s">
        <v>17704</v>
      </c>
      <c r="N6438" s="26">
        <v>2.750555555</v>
      </c>
      <c r="O6438">
        <v>1</v>
      </c>
      <c r="P6438">
        <v>4</v>
      </c>
      <c r="Q6438">
        <v>46</v>
      </c>
      <c r="R6438">
        <v>47</v>
      </c>
      <c r="S6438">
        <v>1</v>
      </c>
      <c r="T6438">
        <v>2</v>
      </c>
      <c r="U6438">
        <v>0</v>
      </c>
      <c r="V6438">
        <v>0</v>
      </c>
      <c r="W6438" s="26">
        <v>0.56747556149555556</v>
      </c>
      <c r="X6438" s="26">
        <v>0</v>
      </c>
      <c r="Y6438" s="26">
        <v>8.0802974765511095</v>
      </c>
      <c r="Z6438" s="26">
        <v>7.043488369493331</v>
      </c>
      <c r="AA6438" s="26">
        <v>0</v>
      </c>
      <c r="AB6438" s="26">
        <v>0</v>
      </c>
      <c r="AC6438" s="26">
        <v>0</v>
      </c>
      <c r="AD6438" s="26">
        <v>0</v>
      </c>
      <c r="AE6438" s="26">
        <v>15.691261407539997</v>
      </c>
    </row>
    <row r="6439" spans="1:31" x14ac:dyDescent="0.3">
      <c r="A6439">
        <v>2777238</v>
      </c>
      <c r="B6439">
        <v>1</v>
      </c>
      <c r="C6439" t="s">
        <v>80</v>
      </c>
      <c r="D6439" t="s">
        <v>84</v>
      </c>
      <c r="E6439" t="s">
        <v>132</v>
      </c>
      <c r="F6439" t="s">
        <v>17705</v>
      </c>
      <c r="G6439" t="s">
        <v>134</v>
      </c>
      <c r="H6439" t="s">
        <v>135</v>
      </c>
      <c r="I6439" t="s">
        <v>136</v>
      </c>
      <c r="J6439" t="s">
        <v>137</v>
      </c>
      <c r="K6439" t="s">
        <v>138</v>
      </c>
      <c r="L6439" t="s">
        <v>17706</v>
      </c>
      <c r="M6439" t="s">
        <v>17707</v>
      </c>
      <c r="N6439" s="26">
        <v>8.9091666660000008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1</v>
      </c>
      <c r="U6439">
        <v>0</v>
      </c>
      <c r="V6439">
        <v>0</v>
      </c>
      <c r="W6439" s="26">
        <v>0</v>
      </c>
      <c r="X6439" s="26">
        <v>0</v>
      </c>
      <c r="Y6439" s="26">
        <v>0</v>
      </c>
      <c r="Z6439" s="26">
        <v>0</v>
      </c>
      <c r="AA6439" s="26">
        <v>0</v>
      </c>
      <c r="AB6439" s="26">
        <v>10.304486822021099</v>
      </c>
      <c r="AC6439" s="26">
        <v>0</v>
      </c>
      <c r="AD6439" s="26">
        <v>0</v>
      </c>
      <c r="AE6439" s="26">
        <v>10.304486822021099</v>
      </c>
    </row>
    <row r="6440" spans="1:31" x14ac:dyDescent="0.3">
      <c r="A6440">
        <v>2777338</v>
      </c>
      <c r="B6440">
        <v>1</v>
      </c>
      <c r="C6440" t="s">
        <v>80</v>
      </c>
      <c r="D6440" t="s">
        <v>103</v>
      </c>
      <c r="E6440" t="s">
        <v>152</v>
      </c>
      <c r="F6440" t="s">
        <v>2896</v>
      </c>
      <c r="G6440" t="s">
        <v>159</v>
      </c>
      <c r="H6440" t="s">
        <v>149</v>
      </c>
      <c r="I6440" t="s">
        <v>136</v>
      </c>
      <c r="J6440" t="s">
        <v>137</v>
      </c>
      <c r="K6440" t="s">
        <v>138</v>
      </c>
      <c r="L6440" t="s">
        <v>17708</v>
      </c>
      <c r="M6440" t="s">
        <v>17709</v>
      </c>
      <c r="N6440" s="26">
        <v>2.1119444440000001</v>
      </c>
      <c r="O6440">
        <v>2</v>
      </c>
      <c r="P6440">
        <v>0</v>
      </c>
      <c r="Q6440">
        <v>3</v>
      </c>
      <c r="R6440">
        <v>0</v>
      </c>
      <c r="S6440">
        <v>7</v>
      </c>
      <c r="T6440">
        <v>0</v>
      </c>
      <c r="U6440">
        <v>3</v>
      </c>
      <c r="V6440">
        <v>0</v>
      </c>
      <c r="W6440" s="26">
        <v>16.558178371005638</v>
      </c>
      <c r="X6440" s="26">
        <v>0</v>
      </c>
      <c r="Y6440" s="26">
        <v>5.0157378493269542</v>
      </c>
      <c r="Z6440" s="26">
        <v>0</v>
      </c>
      <c r="AA6440" s="26">
        <v>218.24282265466942</v>
      </c>
      <c r="AB6440" s="26">
        <v>0</v>
      </c>
      <c r="AC6440" s="26">
        <v>506.36871304385386</v>
      </c>
      <c r="AD6440" s="26">
        <v>0</v>
      </c>
      <c r="AE6440" s="26">
        <v>746.18545191885585</v>
      </c>
    </row>
    <row r="6441" spans="1:31" x14ac:dyDescent="0.3">
      <c r="A6441">
        <v>2777112</v>
      </c>
      <c r="B6441">
        <v>1</v>
      </c>
      <c r="C6441" t="s">
        <v>80</v>
      </c>
      <c r="D6441" t="s">
        <v>101</v>
      </c>
      <c r="E6441" t="s">
        <v>170</v>
      </c>
      <c r="F6441" t="s">
        <v>17710</v>
      </c>
      <c r="G6441" t="s">
        <v>143</v>
      </c>
      <c r="H6441" t="s">
        <v>135</v>
      </c>
      <c r="I6441" t="s">
        <v>136</v>
      </c>
      <c r="J6441" t="s">
        <v>137</v>
      </c>
      <c r="K6441" t="s">
        <v>138</v>
      </c>
      <c r="L6441" t="s">
        <v>17711</v>
      </c>
      <c r="M6441" t="s">
        <v>17712</v>
      </c>
      <c r="N6441" s="26">
        <v>3.6811111109999999</v>
      </c>
      <c r="O6441">
        <v>0</v>
      </c>
      <c r="P6441">
        <v>57</v>
      </c>
      <c r="Q6441">
        <v>0</v>
      </c>
      <c r="R6441">
        <v>0</v>
      </c>
      <c r="S6441">
        <v>0</v>
      </c>
      <c r="T6441">
        <v>5</v>
      </c>
      <c r="U6441">
        <v>0</v>
      </c>
      <c r="V6441">
        <v>0</v>
      </c>
      <c r="W6441" s="26">
        <v>0</v>
      </c>
      <c r="X6441" s="26">
        <v>25.485392543770608</v>
      </c>
      <c r="Y6441" s="26">
        <v>0</v>
      </c>
      <c r="Z6441" s="26">
        <v>0</v>
      </c>
      <c r="AA6441" s="26">
        <v>0</v>
      </c>
      <c r="AB6441" s="26">
        <v>7.6568931313884692</v>
      </c>
      <c r="AC6441" s="26">
        <v>0</v>
      </c>
      <c r="AD6441" s="26">
        <v>0</v>
      </c>
      <c r="AE6441" s="26">
        <v>33.14228567515908</v>
      </c>
    </row>
    <row r="6442" spans="1:31" x14ac:dyDescent="0.3">
      <c r="A6442">
        <v>2777567</v>
      </c>
      <c r="B6442">
        <v>1</v>
      </c>
      <c r="C6442" t="s">
        <v>80</v>
      </c>
      <c r="D6442" t="s">
        <v>96</v>
      </c>
      <c r="E6442" t="s">
        <v>132</v>
      </c>
      <c r="F6442" t="s">
        <v>17713</v>
      </c>
      <c r="G6442" t="s">
        <v>197</v>
      </c>
      <c r="H6442" t="s">
        <v>135</v>
      </c>
      <c r="I6442" t="s">
        <v>136</v>
      </c>
      <c r="J6442" t="s">
        <v>137</v>
      </c>
      <c r="K6442" t="s">
        <v>138</v>
      </c>
      <c r="L6442" t="s">
        <v>17714</v>
      </c>
      <c r="M6442" t="s">
        <v>17715</v>
      </c>
      <c r="N6442" s="26">
        <v>0.61472222200000004</v>
      </c>
      <c r="O6442">
        <v>0</v>
      </c>
      <c r="P6442">
        <v>0</v>
      </c>
      <c r="Q6442">
        <v>0</v>
      </c>
      <c r="R6442">
        <v>1</v>
      </c>
      <c r="S6442">
        <v>0</v>
      </c>
      <c r="T6442">
        <v>0</v>
      </c>
      <c r="U6442">
        <v>0</v>
      </c>
      <c r="V6442">
        <v>0</v>
      </c>
      <c r="W6442" s="26">
        <v>0</v>
      </c>
      <c r="X6442" s="26">
        <v>0</v>
      </c>
      <c r="Y6442" s="26">
        <v>0</v>
      </c>
      <c r="Z6442" s="26">
        <v>0</v>
      </c>
      <c r="AA6442" s="26">
        <v>0</v>
      </c>
      <c r="AB6442" s="26">
        <v>0</v>
      </c>
      <c r="AC6442" s="26">
        <v>0</v>
      </c>
      <c r="AD6442" s="26">
        <v>0</v>
      </c>
      <c r="AE6442" s="26">
        <v>0</v>
      </c>
    </row>
    <row r="6443" spans="1:31" x14ac:dyDescent="0.3">
      <c r="A6443">
        <v>2777507</v>
      </c>
      <c r="B6443">
        <v>1</v>
      </c>
      <c r="C6443" t="s">
        <v>81</v>
      </c>
      <c r="D6443" t="s">
        <v>114</v>
      </c>
      <c r="E6443" t="s">
        <v>146</v>
      </c>
      <c r="F6443" t="s">
        <v>17716</v>
      </c>
      <c r="G6443" t="s">
        <v>159</v>
      </c>
      <c r="H6443" t="s">
        <v>149</v>
      </c>
      <c r="I6443" t="s">
        <v>136</v>
      </c>
      <c r="J6443" t="s">
        <v>137</v>
      </c>
      <c r="K6443" t="s">
        <v>138</v>
      </c>
      <c r="L6443" t="s">
        <v>17717</v>
      </c>
      <c r="M6443" t="s">
        <v>17718</v>
      </c>
      <c r="N6443" s="26">
        <v>1.3791666659999999</v>
      </c>
      <c r="O6443">
        <v>0</v>
      </c>
      <c r="P6443">
        <v>220</v>
      </c>
      <c r="Q6443">
        <v>0</v>
      </c>
      <c r="R6443">
        <v>1</v>
      </c>
      <c r="S6443">
        <v>1</v>
      </c>
      <c r="T6443">
        <v>50</v>
      </c>
      <c r="U6443">
        <v>1</v>
      </c>
      <c r="V6443">
        <v>7</v>
      </c>
      <c r="W6443" s="26">
        <v>0</v>
      </c>
      <c r="X6443" s="26">
        <v>68.168290436906105</v>
      </c>
      <c r="Y6443" s="26">
        <v>0</v>
      </c>
      <c r="Z6443" s="26">
        <v>0</v>
      </c>
      <c r="AA6443" s="26">
        <v>0</v>
      </c>
      <c r="AB6443" s="26">
        <v>52.882091289165338</v>
      </c>
      <c r="AC6443" s="26">
        <v>60.505829750055895</v>
      </c>
      <c r="AD6443" s="26">
        <v>529.45545404745928</v>
      </c>
      <c r="AE6443" s="26">
        <v>711.01166552358654</v>
      </c>
    </row>
    <row r="6444" spans="1:31" x14ac:dyDescent="0.3">
      <c r="A6444">
        <v>2777404</v>
      </c>
      <c r="B6444">
        <v>1</v>
      </c>
      <c r="C6444" t="s">
        <v>80</v>
      </c>
      <c r="D6444" t="s">
        <v>95</v>
      </c>
      <c r="E6444" t="s">
        <v>132</v>
      </c>
      <c r="F6444" t="s">
        <v>17719</v>
      </c>
      <c r="G6444" t="s">
        <v>134</v>
      </c>
      <c r="H6444" t="s">
        <v>135</v>
      </c>
      <c r="I6444" t="s">
        <v>136</v>
      </c>
      <c r="J6444" t="s">
        <v>137</v>
      </c>
      <c r="K6444" t="s">
        <v>138</v>
      </c>
      <c r="L6444" t="s">
        <v>17720</v>
      </c>
      <c r="M6444" t="s">
        <v>17498</v>
      </c>
      <c r="N6444" s="26">
        <v>1.5786111110000001</v>
      </c>
      <c r="O6444">
        <v>0</v>
      </c>
      <c r="P6444">
        <v>17</v>
      </c>
      <c r="Q6444">
        <v>0</v>
      </c>
      <c r="R6444">
        <v>0</v>
      </c>
      <c r="S6444">
        <v>0</v>
      </c>
      <c r="T6444">
        <v>1</v>
      </c>
      <c r="U6444">
        <v>0</v>
      </c>
      <c r="V6444">
        <v>0</v>
      </c>
      <c r="W6444" s="26">
        <v>0</v>
      </c>
      <c r="X6444" s="26">
        <v>9.8979702663963547</v>
      </c>
      <c r="Y6444" s="26">
        <v>0</v>
      </c>
      <c r="Z6444" s="26">
        <v>0</v>
      </c>
      <c r="AA6444" s="26">
        <v>0</v>
      </c>
      <c r="AB6444" s="26">
        <v>0.44924275949727099</v>
      </c>
      <c r="AC6444" s="26">
        <v>0</v>
      </c>
      <c r="AD6444" s="26">
        <v>0</v>
      </c>
      <c r="AE6444" s="26">
        <v>10.347213025893625</v>
      </c>
    </row>
    <row r="6445" spans="1:31" x14ac:dyDescent="0.3">
      <c r="A6445">
        <v>2777092</v>
      </c>
      <c r="B6445">
        <v>1</v>
      </c>
      <c r="C6445" t="s">
        <v>80</v>
      </c>
      <c r="D6445" t="s">
        <v>84</v>
      </c>
      <c r="E6445" t="s">
        <v>170</v>
      </c>
      <c r="F6445" t="s">
        <v>17721</v>
      </c>
      <c r="G6445" t="s">
        <v>204</v>
      </c>
      <c r="H6445" t="s">
        <v>135</v>
      </c>
      <c r="I6445" t="s">
        <v>136</v>
      </c>
      <c r="J6445" t="s">
        <v>137</v>
      </c>
      <c r="K6445" t="s">
        <v>138</v>
      </c>
      <c r="L6445" t="s">
        <v>17722</v>
      </c>
      <c r="M6445" t="s">
        <v>17723</v>
      </c>
      <c r="N6445" s="26">
        <v>2.9255555549999999</v>
      </c>
      <c r="O6445">
        <v>0</v>
      </c>
      <c r="P6445">
        <v>3</v>
      </c>
      <c r="Q6445">
        <v>0</v>
      </c>
      <c r="R6445">
        <v>0</v>
      </c>
      <c r="S6445">
        <v>0</v>
      </c>
      <c r="T6445">
        <v>19</v>
      </c>
      <c r="U6445">
        <v>0</v>
      </c>
      <c r="V6445">
        <v>2</v>
      </c>
      <c r="W6445" s="26">
        <v>0</v>
      </c>
      <c r="X6445" s="26">
        <v>1.0467386977665127</v>
      </c>
      <c r="Y6445" s="26">
        <v>0</v>
      </c>
      <c r="Z6445" s="26">
        <v>0</v>
      </c>
      <c r="AA6445" s="26">
        <v>0</v>
      </c>
      <c r="AB6445" s="26">
        <v>100.25953938749791</v>
      </c>
      <c r="AC6445" s="26">
        <v>0</v>
      </c>
      <c r="AD6445" s="26">
        <v>555.03556843851948</v>
      </c>
      <c r="AE6445" s="26">
        <v>656.34184652378394</v>
      </c>
    </row>
    <row r="6446" spans="1:31" x14ac:dyDescent="0.3">
      <c r="A6446">
        <v>2777633</v>
      </c>
      <c r="B6446">
        <v>1</v>
      </c>
      <c r="C6446" t="s">
        <v>80</v>
      </c>
      <c r="D6446" t="s">
        <v>107</v>
      </c>
      <c r="E6446" t="s">
        <v>170</v>
      </c>
      <c r="F6446" t="s">
        <v>17724</v>
      </c>
      <c r="G6446" t="s">
        <v>143</v>
      </c>
      <c r="H6446" t="s">
        <v>135</v>
      </c>
      <c r="I6446" t="s">
        <v>136</v>
      </c>
      <c r="J6446" t="s">
        <v>137</v>
      </c>
      <c r="K6446" t="s">
        <v>138</v>
      </c>
      <c r="L6446" t="s">
        <v>17725</v>
      </c>
      <c r="M6446" t="s">
        <v>17726</v>
      </c>
      <c r="N6446" s="26">
        <v>0.69861111099999995</v>
      </c>
      <c r="O6446">
        <v>0</v>
      </c>
      <c r="P6446">
        <v>21</v>
      </c>
      <c r="Q6446">
        <v>0</v>
      </c>
      <c r="R6446">
        <v>0</v>
      </c>
      <c r="S6446">
        <v>0</v>
      </c>
      <c r="T6446">
        <v>11</v>
      </c>
      <c r="U6446">
        <v>0</v>
      </c>
      <c r="V6446">
        <v>0</v>
      </c>
      <c r="W6446" s="26">
        <v>0</v>
      </c>
      <c r="X6446" s="26">
        <v>2.5214096826976622</v>
      </c>
      <c r="Y6446" s="26">
        <v>0</v>
      </c>
      <c r="Z6446" s="26">
        <v>0</v>
      </c>
      <c r="AA6446" s="26">
        <v>0</v>
      </c>
      <c r="AB6446" s="26">
        <v>5.8749333738840201</v>
      </c>
      <c r="AC6446" s="26">
        <v>0</v>
      </c>
      <c r="AD6446" s="26">
        <v>0</v>
      </c>
      <c r="AE6446" s="26">
        <v>8.3963430565816815</v>
      </c>
    </row>
    <row r="6447" spans="1:31" x14ac:dyDescent="0.3">
      <c r="A6447">
        <v>2777347</v>
      </c>
      <c r="B6447">
        <v>1</v>
      </c>
      <c r="C6447" t="s">
        <v>81</v>
      </c>
      <c r="D6447" t="s">
        <v>126</v>
      </c>
      <c r="E6447" t="s">
        <v>152</v>
      </c>
      <c r="F6447" t="s">
        <v>4768</v>
      </c>
      <c r="G6447" t="s">
        <v>159</v>
      </c>
      <c r="H6447" t="s">
        <v>149</v>
      </c>
      <c r="I6447" t="s">
        <v>136</v>
      </c>
      <c r="J6447" t="s">
        <v>137</v>
      </c>
      <c r="K6447" t="s">
        <v>138</v>
      </c>
      <c r="L6447" t="s">
        <v>17727</v>
      </c>
      <c r="M6447" t="s">
        <v>17728</v>
      </c>
      <c r="N6447" s="26">
        <v>0.245277777</v>
      </c>
      <c r="O6447">
        <v>7</v>
      </c>
      <c r="P6447">
        <v>922</v>
      </c>
      <c r="Q6447">
        <v>51</v>
      </c>
      <c r="R6447">
        <v>131</v>
      </c>
      <c r="S6447">
        <v>3</v>
      </c>
      <c r="T6447">
        <v>57</v>
      </c>
      <c r="U6447">
        <v>1</v>
      </c>
      <c r="V6447">
        <v>0</v>
      </c>
      <c r="W6447" s="26">
        <v>0.35256091133666667</v>
      </c>
      <c r="X6447" s="26">
        <v>17.990239808833021</v>
      </c>
      <c r="Y6447" s="26">
        <v>7.7626510736344905</v>
      </c>
      <c r="Z6447" s="26">
        <v>1.765099328815174</v>
      </c>
      <c r="AA6447" s="26">
        <v>2.4773889382924059</v>
      </c>
      <c r="AB6447" s="26">
        <v>4.7562741183280144</v>
      </c>
      <c r="AC6447" s="26">
        <v>40.832247560826666</v>
      </c>
      <c r="AD6447" s="26">
        <v>0</v>
      </c>
      <c r="AE6447" s="26">
        <v>75.936461740066449</v>
      </c>
    </row>
    <row r="6448" spans="1:31" x14ac:dyDescent="0.3">
      <c r="A6448">
        <v>2777679</v>
      </c>
      <c r="B6448">
        <v>1</v>
      </c>
      <c r="C6448" t="s">
        <v>80</v>
      </c>
      <c r="D6448" t="s">
        <v>107</v>
      </c>
      <c r="E6448" t="s">
        <v>170</v>
      </c>
      <c r="F6448" t="s">
        <v>17729</v>
      </c>
      <c r="G6448" t="s">
        <v>143</v>
      </c>
      <c r="H6448" t="s">
        <v>135</v>
      </c>
      <c r="I6448" t="s">
        <v>136</v>
      </c>
      <c r="J6448" t="s">
        <v>137</v>
      </c>
      <c r="K6448" t="s">
        <v>138</v>
      </c>
      <c r="L6448" t="s">
        <v>17730</v>
      </c>
      <c r="M6448" t="s">
        <v>17731</v>
      </c>
      <c r="N6448" s="26">
        <v>0.97555555500000002</v>
      </c>
      <c r="O6448">
        <v>0</v>
      </c>
      <c r="P6448">
        <v>12</v>
      </c>
      <c r="Q6448">
        <v>0</v>
      </c>
      <c r="R6448">
        <v>20</v>
      </c>
      <c r="S6448">
        <v>0</v>
      </c>
      <c r="T6448">
        <v>14</v>
      </c>
      <c r="U6448">
        <v>0</v>
      </c>
      <c r="V6448">
        <v>0</v>
      </c>
      <c r="W6448" s="26">
        <v>0</v>
      </c>
      <c r="X6448" s="26">
        <v>1.8100861634001133</v>
      </c>
      <c r="Y6448" s="26">
        <v>0</v>
      </c>
      <c r="Z6448" s="26">
        <v>0.88110057791999996</v>
      </c>
      <c r="AA6448" s="26">
        <v>0</v>
      </c>
      <c r="AB6448" s="26">
        <v>18.916721461959959</v>
      </c>
      <c r="AC6448" s="26">
        <v>0</v>
      </c>
      <c r="AD6448" s="26">
        <v>0</v>
      </c>
      <c r="AE6448" s="26">
        <v>21.607908203280072</v>
      </c>
    </row>
    <row r="6449" spans="1:31" x14ac:dyDescent="0.3">
      <c r="A6449">
        <v>2777702</v>
      </c>
      <c r="B6449">
        <v>1</v>
      </c>
      <c r="C6449" t="s">
        <v>80</v>
      </c>
      <c r="D6449" t="s">
        <v>89</v>
      </c>
      <c r="E6449" t="s">
        <v>146</v>
      </c>
      <c r="F6449" t="s">
        <v>17732</v>
      </c>
      <c r="G6449" t="s">
        <v>159</v>
      </c>
      <c r="H6449" t="s">
        <v>149</v>
      </c>
      <c r="I6449" t="s">
        <v>566</v>
      </c>
      <c r="J6449" t="s">
        <v>137</v>
      </c>
      <c r="K6449" t="s">
        <v>138</v>
      </c>
      <c r="L6449" t="s">
        <v>17733</v>
      </c>
      <c r="M6449" t="s">
        <v>17734</v>
      </c>
      <c r="N6449" s="26">
        <v>5.5555550000000002E-3</v>
      </c>
      <c r="O6449">
        <v>1</v>
      </c>
      <c r="P6449">
        <v>436</v>
      </c>
      <c r="Q6449">
        <v>1</v>
      </c>
      <c r="R6449">
        <v>6</v>
      </c>
      <c r="S6449">
        <v>6</v>
      </c>
      <c r="T6449">
        <v>39</v>
      </c>
      <c r="U6449">
        <v>3</v>
      </c>
      <c r="V6449">
        <v>1</v>
      </c>
      <c r="W6449" s="26">
        <v>0.20312781418885784</v>
      </c>
      <c r="X6449" s="26">
        <v>0.86618339714905968</v>
      </c>
      <c r="Y6449" s="26">
        <v>3.7015426094722222E-3</v>
      </c>
      <c r="Z6449" s="26">
        <v>1.0233336117355556E-3</v>
      </c>
      <c r="AA6449" s="26">
        <v>0.26165089602096392</v>
      </c>
      <c r="AB6449" s="26">
        <v>0.12970028810764775</v>
      </c>
      <c r="AC6449" s="26">
        <v>0.71491704830622615</v>
      </c>
      <c r="AD6449" s="26">
        <v>0.34308924017777775</v>
      </c>
      <c r="AE6449" s="26">
        <v>2.523393560171741</v>
      </c>
    </row>
    <row r="6450" spans="1:31" x14ac:dyDescent="0.3">
      <c r="A6450">
        <v>2777370</v>
      </c>
      <c r="B6450">
        <v>1</v>
      </c>
      <c r="C6450" t="s">
        <v>81</v>
      </c>
      <c r="D6450" t="s">
        <v>119</v>
      </c>
      <c r="E6450" t="s">
        <v>170</v>
      </c>
      <c r="F6450" t="s">
        <v>17735</v>
      </c>
      <c r="G6450" t="s">
        <v>143</v>
      </c>
      <c r="H6450" t="s">
        <v>135</v>
      </c>
      <c r="I6450" t="s">
        <v>136</v>
      </c>
      <c r="J6450" t="s">
        <v>137</v>
      </c>
      <c r="K6450" t="s">
        <v>138</v>
      </c>
      <c r="L6450" t="s">
        <v>17736</v>
      </c>
      <c r="M6450" t="s">
        <v>17737</v>
      </c>
      <c r="N6450" s="26">
        <v>1.0686111110000001</v>
      </c>
      <c r="O6450">
        <v>0</v>
      </c>
      <c r="P6450">
        <v>33</v>
      </c>
      <c r="Q6450">
        <v>0</v>
      </c>
      <c r="R6450">
        <v>0</v>
      </c>
      <c r="S6450">
        <v>0</v>
      </c>
      <c r="T6450">
        <v>2</v>
      </c>
      <c r="U6450">
        <v>0</v>
      </c>
      <c r="V6450">
        <v>0</v>
      </c>
      <c r="W6450" s="26">
        <v>0</v>
      </c>
      <c r="X6450" s="26">
        <v>0.47948297795777783</v>
      </c>
      <c r="Y6450" s="26">
        <v>0</v>
      </c>
      <c r="Z6450" s="26">
        <v>0</v>
      </c>
      <c r="AA6450" s="26">
        <v>0</v>
      </c>
      <c r="AB6450" s="26">
        <v>0</v>
      </c>
      <c r="AC6450" s="26">
        <v>0</v>
      </c>
      <c r="AD6450" s="26">
        <v>0</v>
      </c>
      <c r="AE6450" s="26">
        <v>0.47948297795777783</v>
      </c>
    </row>
    <row r="6451" spans="1:31" x14ac:dyDescent="0.3">
      <c r="A6451">
        <v>2777539</v>
      </c>
      <c r="B6451">
        <v>1</v>
      </c>
      <c r="C6451" t="s">
        <v>80</v>
      </c>
      <c r="D6451" t="s">
        <v>83</v>
      </c>
      <c r="E6451" t="s">
        <v>152</v>
      </c>
      <c r="F6451" t="s">
        <v>17738</v>
      </c>
      <c r="G6451" t="s">
        <v>159</v>
      </c>
      <c r="H6451" t="s">
        <v>149</v>
      </c>
      <c r="I6451" t="s">
        <v>136</v>
      </c>
      <c r="J6451" t="s">
        <v>137</v>
      </c>
      <c r="K6451" t="s">
        <v>138</v>
      </c>
      <c r="L6451" t="s">
        <v>17739</v>
      </c>
      <c r="M6451" t="s">
        <v>17740</v>
      </c>
      <c r="N6451" s="26">
        <v>0.272777777</v>
      </c>
      <c r="O6451">
        <v>0</v>
      </c>
      <c r="P6451">
        <v>563</v>
      </c>
      <c r="Q6451">
        <v>0</v>
      </c>
      <c r="R6451">
        <v>0</v>
      </c>
      <c r="S6451">
        <v>5</v>
      </c>
      <c r="T6451">
        <v>43</v>
      </c>
      <c r="U6451">
        <v>0</v>
      </c>
      <c r="V6451">
        <v>0</v>
      </c>
      <c r="W6451" s="26">
        <v>0</v>
      </c>
      <c r="X6451" s="26">
        <v>60.259552606004227</v>
      </c>
      <c r="Y6451" s="26">
        <v>0</v>
      </c>
      <c r="Z6451" s="26">
        <v>0</v>
      </c>
      <c r="AA6451" s="26">
        <v>9.4141316200700835</v>
      </c>
      <c r="AB6451" s="26">
        <v>8.6134682744723019</v>
      </c>
      <c r="AC6451" s="26">
        <v>0</v>
      </c>
      <c r="AD6451" s="26">
        <v>0</v>
      </c>
      <c r="AE6451" s="26">
        <v>78.287152500546611</v>
      </c>
    </row>
    <row r="6452" spans="1:31" x14ac:dyDescent="0.3">
      <c r="A6452">
        <v>2777184</v>
      </c>
      <c r="B6452">
        <v>1</v>
      </c>
      <c r="C6452" t="s">
        <v>80</v>
      </c>
      <c r="D6452" t="s">
        <v>105</v>
      </c>
      <c r="E6452" t="s">
        <v>166</v>
      </c>
      <c r="F6452" t="s">
        <v>17741</v>
      </c>
      <c r="G6452" t="s">
        <v>143</v>
      </c>
      <c r="H6452" t="s">
        <v>135</v>
      </c>
      <c r="I6452" t="s">
        <v>136</v>
      </c>
      <c r="J6452" t="s">
        <v>137</v>
      </c>
      <c r="K6452" t="s">
        <v>138</v>
      </c>
      <c r="L6452" t="s">
        <v>17742</v>
      </c>
      <c r="M6452" t="s">
        <v>17743</v>
      </c>
      <c r="N6452" s="26">
        <v>1.0280555549999999</v>
      </c>
      <c r="O6452">
        <v>0</v>
      </c>
      <c r="P6452">
        <v>47</v>
      </c>
      <c r="Q6452">
        <v>0</v>
      </c>
      <c r="R6452">
        <v>0</v>
      </c>
      <c r="S6452">
        <v>0</v>
      </c>
      <c r="T6452">
        <v>1</v>
      </c>
      <c r="U6452">
        <v>0</v>
      </c>
      <c r="V6452">
        <v>0</v>
      </c>
      <c r="W6452" s="26">
        <v>0</v>
      </c>
      <c r="X6452" s="26">
        <v>11.15167460008448</v>
      </c>
      <c r="Y6452" s="26">
        <v>0</v>
      </c>
      <c r="Z6452" s="26">
        <v>0</v>
      </c>
      <c r="AA6452" s="26">
        <v>0</v>
      </c>
      <c r="AB6452" s="26">
        <v>1.8758630096255557</v>
      </c>
      <c r="AC6452" s="26">
        <v>0</v>
      </c>
      <c r="AD6452" s="26">
        <v>0</v>
      </c>
      <c r="AE6452" s="26">
        <v>13.027537609710036</v>
      </c>
    </row>
    <row r="6453" spans="1:31" x14ac:dyDescent="0.3">
      <c r="A6453">
        <v>2777201</v>
      </c>
      <c r="B6453">
        <v>1</v>
      </c>
      <c r="C6453" t="s">
        <v>81</v>
      </c>
      <c r="D6453" t="s">
        <v>120</v>
      </c>
      <c r="E6453" t="s">
        <v>152</v>
      </c>
      <c r="F6453" t="s">
        <v>17744</v>
      </c>
      <c r="G6453" t="s">
        <v>159</v>
      </c>
      <c r="H6453" t="s">
        <v>149</v>
      </c>
      <c r="I6453" t="s">
        <v>136</v>
      </c>
      <c r="J6453" t="s">
        <v>137</v>
      </c>
      <c r="K6453" t="s">
        <v>138</v>
      </c>
      <c r="L6453" t="s">
        <v>17745</v>
      </c>
      <c r="M6453" t="s">
        <v>17746</v>
      </c>
      <c r="N6453" s="26">
        <v>0.27500000000000002</v>
      </c>
      <c r="O6453">
        <v>3</v>
      </c>
      <c r="P6453">
        <v>1057</v>
      </c>
      <c r="Q6453">
        <v>114</v>
      </c>
      <c r="R6453">
        <v>64</v>
      </c>
      <c r="S6453">
        <v>9</v>
      </c>
      <c r="T6453">
        <v>119</v>
      </c>
      <c r="U6453">
        <v>1</v>
      </c>
      <c r="V6453">
        <v>0</v>
      </c>
      <c r="W6453" s="26">
        <v>0.17860649235000003</v>
      </c>
      <c r="X6453" s="26">
        <v>60.549365671142382</v>
      </c>
      <c r="Y6453" s="26">
        <v>2.3113354760777605</v>
      </c>
      <c r="Z6453" s="26">
        <v>0.61178433459981763</v>
      </c>
      <c r="AA6453" s="26">
        <v>24.352297726830813</v>
      </c>
      <c r="AB6453" s="26">
        <v>19.749124211924684</v>
      </c>
      <c r="AC6453" s="26">
        <v>34.387265739990902</v>
      </c>
      <c r="AD6453" s="26">
        <v>0</v>
      </c>
      <c r="AE6453" s="26">
        <v>142.13977965291636</v>
      </c>
    </row>
    <row r="6454" spans="1:31" x14ac:dyDescent="0.3">
      <c r="A6454">
        <v>2737297</v>
      </c>
      <c r="B6454">
        <v>1</v>
      </c>
      <c r="C6454" t="s">
        <v>80</v>
      </c>
      <c r="D6454" t="s">
        <v>83</v>
      </c>
      <c r="E6454" t="s">
        <v>141</v>
      </c>
      <c r="F6454" t="s">
        <v>17747</v>
      </c>
      <c r="G6454" t="s">
        <v>344</v>
      </c>
      <c r="H6454" t="s">
        <v>135</v>
      </c>
      <c r="I6454" t="s">
        <v>136</v>
      </c>
      <c r="J6454" t="s">
        <v>137</v>
      </c>
      <c r="K6454" t="s">
        <v>138</v>
      </c>
      <c r="L6454" t="s">
        <v>17748</v>
      </c>
      <c r="M6454" t="s">
        <v>17749</v>
      </c>
      <c r="N6454" s="26">
        <v>0.47916666600000002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42</v>
      </c>
      <c r="U6454">
        <v>0</v>
      </c>
      <c r="V6454">
        <v>9</v>
      </c>
      <c r="W6454" s="26">
        <v>0</v>
      </c>
      <c r="X6454" s="26">
        <v>0</v>
      </c>
      <c r="Y6454" s="26">
        <v>0</v>
      </c>
      <c r="Z6454" s="26">
        <v>0</v>
      </c>
      <c r="AA6454" s="26">
        <v>0</v>
      </c>
      <c r="AB6454" s="26">
        <v>46.435108376894277</v>
      </c>
      <c r="AC6454" s="26">
        <v>0</v>
      </c>
      <c r="AD6454" s="26">
        <v>57.880420844891788</v>
      </c>
      <c r="AE6454" s="26">
        <v>104.31552922178606</v>
      </c>
    </row>
    <row r="6455" spans="1:31" x14ac:dyDescent="0.3">
      <c r="A6455">
        <v>2737403</v>
      </c>
      <c r="B6455">
        <v>1</v>
      </c>
      <c r="C6455" t="s">
        <v>80</v>
      </c>
      <c r="D6455" t="s">
        <v>82</v>
      </c>
      <c r="E6455" t="s">
        <v>132</v>
      </c>
      <c r="F6455" t="s">
        <v>17750</v>
      </c>
      <c r="G6455" t="s">
        <v>134</v>
      </c>
      <c r="H6455" t="s">
        <v>135</v>
      </c>
      <c r="I6455" t="s">
        <v>136</v>
      </c>
      <c r="J6455" t="s">
        <v>137</v>
      </c>
      <c r="K6455" t="s">
        <v>138</v>
      </c>
      <c r="L6455" t="s">
        <v>17751</v>
      </c>
      <c r="M6455" t="s">
        <v>17752</v>
      </c>
      <c r="N6455" s="26">
        <v>4.5949999999999998</v>
      </c>
      <c r="O6455">
        <v>0</v>
      </c>
      <c r="P6455">
        <v>5</v>
      </c>
      <c r="Q6455">
        <v>0</v>
      </c>
      <c r="R6455">
        <v>0</v>
      </c>
      <c r="S6455">
        <v>0</v>
      </c>
      <c r="T6455">
        <v>8</v>
      </c>
      <c r="U6455">
        <v>0</v>
      </c>
      <c r="V6455">
        <v>0</v>
      </c>
      <c r="W6455" s="26">
        <v>0</v>
      </c>
      <c r="X6455" s="26">
        <v>4.0159853566861159</v>
      </c>
      <c r="Y6455" s="26">
        <v>0</v>
      </c>
      <c r="Z6455" s="26">
        <v>0</v>
      </c>
      <c r="AA6455" s="26">
        <v>0</v>
      </c>
      <c r="AB6455" s="26">
        <v>21.00899391260198</v>
      </c>
      <c r="AC6455" s="26">
        <v>0</v>
      </c>
      <c r="AD6455" s="26">
        <v>0</v>
      </c>
      <c r="AE6455" s="26">
        <v>25.024979269288096</v>
      </c>
    </row>
    <row r="6456" spans="1:31" x14ac:dyDescent="0.3">
      <c r="A6456">
        <v>2737011</v>
      </c>
      <c r="B6456">
        <v>1</v>
      </c>
      <c r="C6456" t="s">
        <v>80</v>
      </c>
      <c r="D6456" t="s">
        <v>96</v>
      </c>
      <c r="E6456" t="s">
        <v>132</v>
      </c>
      <c r="F6456" t="s">
        <v>17753</v>
      </c>
      <c r="G6456" t="s">
        <v>134</v>
      </c>
      <c r="H6456" t="s">
        <v>135</v>
      </c>
      <c r="I6456" t="s">
        <v>136</v>
      </c>
      <c r="J6456" t="s">
        <v>137</v>
      </c>
      <c r="K6456" t="s">
        <v>138</v>
      </c>
      <c r="L6456" t="s">
        <v>17754</v>
      </c>
      <c r="M6456" t="s">
        <v>17755</v>
      </c>
      <c r="N6456" s="26">
        <v>5.3722222220000004</v>
      </c>
      <c r="O6456">
        <v>0</v>
      </c>
      <c r="P6456">
        <v>8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 s="26">
        <v>0</v>
      </c>
      <c r="X6456" s="26">
        <v>15.416222141686967</v>
      </c>
      <c r="Y6456" s="26">
        <v>0</v>
      </c>
      <c r="Z6456" s="26">
        <v>0</v>
      </c>
      <c r="AA6456" s="26">
        <v>0</v>
      </c>
      <c r="AB6456" s="26">
        <v>0</v>
      </c>
      <c r="AC6456" s="26">
        <v>0</v>
      </c>
      <c r="AD6456" s="26">
        <v>0</v>
      </c>
      <c r="AE6456" s="26">
        <v>15.416222141686967</v>
      </c>
    </row>
    <row r="6457" spans="1:31" x14ac:dyDescent="0.3">
      <c r="A6457">
        <v>2736862</v>
      </c>
      <c r="B6457">
        <v>1</v>
      </c>
      <c r="C6457" t="s">
        <v>81</v>
      </c>
      <c r="D6457" t="s">
        <v>120</v>
      </c>
      <c r="E6457" t="s">
        <v>132</v>
      </c>
      <c r="F6457" t="s">
        <v>17756</v>
      </c>
      <c r="G6457" t="s">
        <v>197</v>
      </c>
      <c r="H6457" t="s">
        <v>135</v>
      </c>
      <c r="I6457" t="s">
        <v>136</v>
      </c>
      <c r="J6457" t="s">
        <v>137</v>
      </c>
      <c r="K6457" t="s">
        <v>138</v>
      </c>
      <c r="L6457" t="s">
        <v>17757</v>
      </c>
      <c r="M6457" t="s">
        <v>17758</v>
      </c>
      <c r="N6457" s="26">
        <v>5.4586111109999997</v>
      </c>
      <c r="O6457">
        <v>0</v>
      </c>
      <c r="P6457">
        <v>1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 s="26">
        <v>0</v>
      </c>
      <c r="X6457" s="26">
        <v>1.03755918222176</v>
      </c>
      <c r="Y6457" s="26">
        <v>0</v>
      </c>
      <c r="Z6457" s="26">
        <v>0</v>
      </c>
      <c r="AA6457" s="26">
        <v>0</v>
      </c>
      <c r="AB6457" s="26">
        <v>0</v>
      </c>
      <c r="AC6457" s="26">
        <v>0</v>
      </c>
      <c r="AD6457" s="26">
        <v>0</v>
      </c>
      <c r="AE6457" s="26">
        <v>1.03755918222176</v>
      </c>
    </row>
    <row r="6458" spans="1:31" x14ac:dyDescent="0.3">
      <c r="A6458">
        <v>2737933</v>
      </c>
      <c r="B6458">
        <v>1</v>
      </c>
      <c r="C6458" t="s">
        <v>80</v>
      </c>
      <c r="D6458" t="s">
        <v>103</v>
      </c>
      <c r="E6458" t="s">
        <v>132</v>
      </c>
      <c r="F6458" t="s">
        <v>17759</v>
      </c>
      <c r="G6458" t="s">
        <v>307</v>
      </c>
      <c r="H6458" t="s">
        <v>135</v>
      </c>
      <c r="I6458" t="s">
        <v>136</v>
      </c>
      <c r="J6458" t="s">
        <v>137</v>
      </c>
      <c r="K6458" t="s">
        <v>138</v>
      </c>
      <c r="L6458" t="s">
        <v>17760</v>
      </c>
      <c r="M6458" t="s">
        <v>17761</v>
      </c>
      <c r="N6458" s="26">
        <v>3.622777777</v>
      </c>
      <c r="O6458">
        <v>0</v>
      </c>
      <c r="P6458">
        <v>2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 s="26">
        <v>0</v>
      </c>
      <c r="X6458" s="26">
        <v>2.3399181121970307</v>
      </c>
      <c r="Y6458" s="26">
        <v>0</v>
      </c>
      <c r="Z6458" s="26">
        <v>0</v>
      </c>
      <c r="AA6458" s="26">
        <v>0</v>
      </c>
      <c r="AB6458" s="26">
        <v>0</v>
      </c>
      <c r="AC6458" s="26">
        <v>0</v>
      </c>
      <c r="AD6458" s="26">
        <v>0</v>
      </c>
      <c r="AE6458" s="26">
        <v>2.3399181121970307</v>
      </c>
    </row>
    <row r="6459" spans="1:31" x14ac:dyDescent="0.3">
      <c r="A6459">
        <v>2738242</v>
      </c>
      <c r="B6459">
        <v>1</v>
      </c>
      <c r="C6459" t="s">
        <v>81</v>
      </c>
      <c r="D6459" t="s">
        <v>116</v>
      </c>
      <c r="E6459" t="s">
        <v>132</v>
      </c>
      <c r="F6459" t="s">
        <v>17762</v>
      </c>
      <c r="G6459" t="s">
        <v>197</v>
      </c>
      <c r="H6459" t="s">
        <v>135</v>
      </c>
      <c r="I6459" t="s">
        <v>136</v>
      </c>
      <c r="J6459" t="s">
        <v>137</v>
      </c>
      <c r="K6459" t="s">
        <v>138</v>
      </c>
      <c r="L6459" t="s">
        <v>17763</v>
      </c>
      <c r="M6459" t="s">
        <v>17764</v>
      </c>
      <c r="N6459" s="26">
        <v>2.2772222219999998</v>
      </c>
      <c r="O6459">
        <v>0</v>
      </c>
      <c r="P6459">
        <v>1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 s="26">
        <v>0</v>
      </c>
      <c r="X6459" s="26">
        <v>0.48932634034461547</v>
      </c>
      <c r="Y6459" s="26">
        <v>0</v>
      </c>
      <c r="Z6459" s="26">
        <v>0</v>
      </c>
      <c r="AA6459" s="26">
        <v>0</v>
      </c>
      <c r="AB6459" s="26">
        <v>0</v>
      </c>
      <c r="AC6459" s="26">
        <v>0</v>
      </c>
      <c r="AD6459" s="26">
        <v>0</v>
      </c>
      <c r="AE6459" s="26">
        <v>0.48932634034461547</v>
      </c>
    </row>
    <row r="6460" spans="1:31" x14ac:dyDescent="0.3">
      <c r="A6460">
        <v>2737578</v>
      </c>
      <c r="B6460">
        <v>1</v>
      </c>
      <c r="C6460" t="s">
        <v>80</v>
      </c>
      <c r="D6460" t="s">
        <v>83</v>
      </c>
      <c r="E6460" t="s">
        <v>175</v>
      </c>
      <c r="F6460" t="s">
        <v>17765</v>
      </c>
      <c r="G6460" t="s">
        <v>326</v>
      </c>
      <c r="H6460" t="s">
        <v>365</v>
      </c>
      <c r="I6460" t="s">
        <v>136</v>
      </c>
      <c r="J6460" t="s">
        <v>137</v>
      </c>
      <c r="K6460" t="s">
        <v>138</v>
      </c>
      <c r="L6460" t="s">
        <v>17766</v>
      </c>
      <c r="M6460" t="s">
        <v>17767</v>
      </c>
      <c r="N6460" s="26">
        <v>0.40555555500000001</v>
      </c>
      <c r="O6460">
        <v>0</v>
      </c>
      <c r="P6460">
        <v>3229</v>
      </c>
      <c r="Q6460">
        <v>0</v>
      </c>
      <c r="R6460">
        <v>0</v>
      </c>
      <c r="S6460">
        <v>0</v>
      </c>
      <c r="T6460">
        <v>515</v>
      </c>
      <c r="U6460">
        <v>0</v>
      </c>
      <c r="V6460">
        <v>26</v>
      </c>
      <c r="W6460" s="26">
        <v>0</v>
      </c>
      <c r="X6460" s="26">
        <v>294.53257689343883</v>
      </c>
      <c r="Y6460" s="26">
        <v>0</v>
      </c>
      <c r="Z6460" s="26">
        <v>0</v>
      </c>
      <c r="AA6460" s="26">
        <v>0</v>
      </c>
      <c r="AB6460" s="26">
        <v>303.604832619082</v>
      </c>
      <c r="AC6460" s="26">
        <v>0</v>
      </c>
      <c r="AD6460" s="26">
        <v>262.22738995948464</v>
      </c>
      <c r="AE6460" s="26">
        <v>860.36479947200553</v>
      </c>
    </row>
    <row r="6461" spans="1:31" x14ac:dyDescent="0.3">
      <c r="A6461">
        <v>2737887</v>
      </c>
      <c r="B6461">
        <v>1</v>
      </c>
      <c r="C6461" t="s">
        <v>80</v>
      </c>
      <c r="D6461" t="s">
        <v>107</v>
      </c>
      <c r="E6461" t="s">
        <v>170</v>
      </c>
      <c r="F6461" t="s">
        <v>17768</v>
      </c>
      <c r="G6461" t="s">
        <v>143</v>
      </c>
      <c r="H6461" t="s">
        <v>135</v>
      </c>
      <c r="I6461" t="s">
        <v>136</v>
      </c>
      <c r="J6461" t="s">
        <v>137</v>
      </c>
      <c r="K6461" t="s">
        <v>138</v>
      </c>
      <c r="L6461" t="s">
        <v>17769</v>
      </c>
      <c r="M6461" t="s">
        <v>17770</v>
      </c>
      <c r="N6461" s="26">
        <v>1.221944444</v>
      </c>
      <c r="O6461">
        <v>0</v>
      </c>
      <c r="P6461">
        <v>42</v>
      </c>
      <c r="Q6461">
        <v>0</v>
      </c>
      <c r="R6461">
        <v>0</v>
      </c>
      <c r="S6461">
        <v>0</v>
      </c>
      <c r="T6461">
        <v>1</v>
      </c>
      <c r="U6461">
        <v>0</v>
      </c>
      <c r="V6461">
        <v>0</v>
      </c>
      <c r="W6461" s="26">
        <v>0</v>
      </c>
      <c r="X6461" s="26">
        <v>1.324406884391623</v>
      </c>
      <c r="Y6461" s="26">
        <v>0</v>
      </c>
      <c r="Z6461" s="26">
        <v>0</v>
      </c>
      <c r="AA6461" s="26">
        <v>0</v>
      </c>
      <c r="AB6461" s="26">
        <v>0.51817135436500816</v>
      </c>
      <c r="AC6461" s="26">
        <v>0</v>
      </c>
      <c r="AD6461" s="26">
        <v>0</v>
      </c>
      <c r="AE6461" s="26">
        <v>1.8425782387566312</v>
      </c>
    </row>
    <row r="6462" spans="1:31" x14ac:dyDescent="0.3">
      <c r="A6462">
        <v>2737741</v>
      </c>
      <c r="B6462">
        <v>1</v>
      </c>
      <c r="C6462" t="s">
        <v>80</v>
      </c>
      <c r="D6462" t="s">
        <v>103</v>
      </c>
      <c r="E6462" t="s">
        <v>170</v>
      </c>
      <c r="F6462" t="s">
        <v>17771</v>
      </c>
      <c r="G6462" t="s">
        <v>204</v>
      </c>
      <c r="H6462" t="s">
        <v>135</v>
      </c>
      <c r="I6462" t="s">
        <v>136</v>
      </c>
      <c r="J6462" t="s">
        <v>137</v>
      </c>
      <c r="K6462" t="s">
        <v>138</v>
      </c>
      <c r="L6462" t="s">
        <v>17772</v>
      </c>
      <c r="M6462" t="s">
        <v>226</v>
      </c>
      <c r="N6462" s="26">
        <v>2.9455555549999999</v>
      </c>
      <c r="O6462">
        <v>0</v>
      </c>
      <c r="P6462">
        <v>33</v>
      </c>
      <c r="Q6462">
        <v>0</v>
      </c>
      <c r="R6462">
        <v>3</v>
      </c>
      <c r="S6462">
        <v>0</v>
      </c>
      <c r="T6462">
        <v>6</v>
      </c>
      <c r="U6462">
        <v>0</v>
      </c>
      <c r="V6462">
        <v>0</v>
      </c>
      <c r="W6462" s="26">
        <v>0</v>
      </c>
      <c r="X6462" s="26">
        <v>32.116214446292062</v>
      </c>
      <c r="Y6462" s="26">
        <v>0</v>
      </c>
      <c r="Z6462" s="26">
        <v>0</v>
      </c>
      <c r="AA6462" s="26">
        <v>0</v>
      </c>
      <c r="AB6462" s="26">
        <v>2.2473363366257391</v>
      </c>
      <c r="AC6462" s="26">
        <v>0</v>
      </c>
      <c r="AD6462" s="26">
        <v>0</v>
      </c>
      <c r="AE6462" s="26">
        <v>34.363550782917798</v>
      </c>
    </row>
    <row r="6463" spans="1:31" x14ac:dyDescent="0.3">
      <c r="A6463">
        <v>2737787</v>
      </c>
      <c r="B6463">
        <v>1</v>
      </c>
      <c r="C6463" t="s">
        <v>81</v>
      </c>
      <c r="D6463" t="s">
        <v>119</v>
      </c>
      <c r="E6463" t="s">
        <v>152</v>
      </c>
      <c r="F6463" t="s">
        <v>10749</v>
      </c>
      <c r="G6463" t="s">
        <v>159</v>
      </c>
      <c r="H6463" t="s">
        <v>149</v>
      </c>
      <c r="I6463" t="s">
        <v>136</v>
      </c>
      <c r="J6463" t="s">
        <v>137</v>
      </c>
      <c r="K6463" t="s">
        <v>138</v>
      </c>
      <c r="L6463" t="s">
        <v>17773</v>
      </c>
      <c r="M6463" t="s">
        <v>17774</v>
      </c>
      <c r="N6463" s="26">
        <v>1.8774999999999999</v>
      </c>
      <c r="O6463">
        <v>1</v>
      </c>
      <c r="P6463">
        <v>387</v>
      </c>
      <c r="Q6463">
        <v>32</v>
      </c>
      <c r="R6463">
        <v>49</v>
      </c>
      <c r="S6463">
        <v>0</v>
      </c>
      <c r="T6463">
        <v>30</v>
      </c>
      <c r="U6463">
        <v>0</v>
      </c>
      <c r="V6463">
        <v>0</v>
      </c>
      <c r="W6463" s="26">
        <v>0.46529765495055558</v>
      </c>
      <c r="X6463" s="26">
        <v>4.5501776688328439</v>
      </c>
      <c r="Y6463" s="26">
        <v>12.361643937627736</v>
      </c>
      <c r="Z6463" s="26">
        <v>3.5150627790671973</v>
      </c>
      <c r="AA6463" s="26">
        <v>0</v>
      </c>
      <c r="AB6463" s="26">
        <v>14.298041692376028</v>
      </c>
      <c r="AC6463" s="26">
        <v>0</v>
      </c>
      <c r="AD6463" s="26">
        <v>0</v>
      </c>
      <c r="AE6463" s="26">
        <v>35.190223732854363</v>
      </c>
    </row>
    <row r="6464" spans="1:31" x14ac:dyDescent="0.3">
      <c r="A6464">
        <v>2738056</v>
      </c>
      <c r="B6464">
        <v>1</v>
      </c>
      <c r="C6464" t="s">
        <v>80</v>
      </c>
      <c r="D6464" t="s">
        <v>99</v>
      </c>
      <c r="E6464" t="s">
        <v>157</v>
      </c>
      <c r="F6464" t="s">
        <v>8114</v>
      </c>
      <c r="G6464" t="s">
        <v>159</v>
      </c>
      <c r="H6464" t="s">
        <v>149</v>
      </c>
      <c r="I6464" t="s">
        <v>136</v>
      </c>
      <c r="J6464" t="s">
        <v>137</v>
      </c>
      <c r="K6464" t="s">
        <v>138</v>
      </c>
      <c r="L6464" t="s">
        <v>17775</v>
      </c>
      <c r="M6464" t="s">
        <v>17776</v>
      </c>
      <c r="N6464" s="26">
        <v>0.55138888799999997</v>
      </c>
      <c r="O6464">
        <v>2</v>
      </c>
      <c r="P6464">
        <v>858</v>
      </c>
      <c r="Q6464">
        <v>1</v>
      </c>
      <c r="R6464">
        <v>24</v>
      </c>
      <c r="S6464">
        <v>5</v>
      </c>
      <c r="T6464">
        <v>102</v>
      </c>
      <c r="U6464">
        <v>0</v>
      </c>
      <c r="V6464">
        <v>1</v>
      </c>
      <c r="W6464" s="26">
        <v>0.52250870442470876</v>
      </c>
      <c r="X6464" s="26">
        <v>65.340542074898806</v>
      </c>
      <c r="Y6464" s="26">
        <v>0.14688524696419955</v>
      </c>
      <c r="Z6464" s="26">
        <v>0.52189484976868239</v>
      </c>
      <c r="AA6464" s="26">
        <v>8.0356811544086177</v>
      </c>
      <c r="AB6464" s="26">
        <v>39.180724480957586</v>
      </c>
      <c r="AC6464" s="26">
        <v>0</v>
      </c>
      <c r="AD6464" s="26">
        <v>29.358801514155555</v>
      </c>
      <c r="AE6464" s="26">
        <v>143.10703802557816</v>
      </c>
    </row>
    <row r="6465" spans="1:31" x14ac:dyDescent="0.3">
      <c r="A6465">
        <v>2738119</v>
      </c>
      <c r="B6465">
        <v>1</v>
      </c>
      <c r="C6465" t="s">
        <v>81</v>
      </c>
      <c r="D6465" t="s">
        <v>118</v>
      </c>
      <c r="E6465" t="s">
        <v>170</v>
      </c>
      <c r="F6465" t="s">
        <v>260</v>
      </c>
      <c r="G6465" t="s">
        <v>287</v>
      </c>
      <c r="H6465" t="s">
        <v>135</v>
      </c>
      <c r="I6465" t="s">
        <v>136</v>
      </c>
      <c r="J6465" t="s">
        <v>3</v>
      </c>
      <c r="K6465" t="s">
        <v>138</v>
      </c>
      <c r="L6465" t="s">
        <v>17777</v>
      </c>
      <c r="M6465" t="s">
        <v>17778</v>
      </c>
      <c r="N6465" s="26">
        <v>1.1391666659999999</v>
      </c>
      <c r="O6465">
        <v>0</v>
      </c>
      <c r="P6465">
        <v>151</v>
      </c>
      <c r="Q6465">
        <v>0</v>
      </c>
      <c r="R6465">
        <v>1</v>
      </c>
      <c r="S6465">
        <v>0</v>
      </c>
      <c r="T6465">
        <v>5</v>
      </c>
      <c r="U6465">
        <v>0</v>
      </c>
      <c r="V6465">
        <v>0</v>
      </c>
      <c r="W6465" s="26">
        <v>0</v>
      </c>
      <c r="X6465" s="26">
        <v>38.400536792585797</v>
      </c>
      <c r="Y6465" s="26">
        <v>0</v>
      </c>
      <c r="Z6465" s="26">
        <v>0</v>
      </c>
      <c r="AA6465" s="26">
        <v>0</v>
      </c>
      <c r="AB6465" s="26">
        <v>0.17875762568676884</v>
      </c>
      <c r="AC6465" s="26">
        <v>0</v>
      </c>
      <c r="AD6465" s="26">
        <v>0</v>
      </c>
      <c r="AE6465" s="26">
        <v>38.579294418272568</v>
      </c>
    </row>
    <row r="6466" spans="1:31" x14ac:dyDescent="0.3">
      <c r="A6466">
        <v>2737870</v>
      </c>
      <c r="B6466">
        <v>1</v>
      </c>
      <c r="C6466" t="s">
        <v>81</v>
      </c>
      <c r="D6466" t="s">
        <v>128</v>
      </c>
      <c r="E6466" t="s">
        <v>157</v>
      </c>
      <c r="F6466" t="s">
        <v>798</v>
      </c>
      <c r="G6466" t="s">
        <v>159</v>
      </c>
      <c r="H6466" t="s">
        <v>149</v>
      </c>
      <c r="I6466" t="s">
        <v>136</v>
      </c>
      <c r="J6466" t="s">
        <v>137</v>
      </c>
      <c r="K6466" t="s">
        <v>138</v>
      </c>
      <c r="L6466" t="s">
        <v>17779</v>
      </c>
      <c r="M6466" t="s">
        <v>17780</v>
      </c>
      <c r="N6466" s="26">
        <v>0.258333333</v>
      </c>
      <c r="O6466">
        <v>0</v>
      </c>
      <c r="P6466">
        <v>961</v>
      </c>
      <c r="Q6466">
        <v>0</v>
      </c>
      <c r="R6466">
        <v>0</v>
      </c>
      <c r="S6466">
        <v>2</v>
      </c>
      <c r="T6466">
        <v>23</v>
      </c>
      <c r="U6466">
        <v>1</v>
      </c>
      <c r="V6466">
        <v>0</v>
      </c>
      <c r="W6466" s="26">
        <v>0</v>
      </c>
      <c r="X6466" s="26">
        <v>62.238766838369941</v>
      </c>
      <c r="Y6466" s="26">
        <v>0</v>
      </c>
      <c r="Z6466" s="26">
        <v>0</v>
      </c>
      <c r="AA6466" s="26">
        <v>0</v>
      </c>
      <c r="AB6466" s="26">
        <v>10.793241207067711</v>
      </c>
      <c r="AC6466" s="26">
        <v>3.5780009461905875</v>
      </c>
      <c r="AD6466" s="26">
        <v>0</v>
      </c>
      <c r="AE6466" s="26">
        <v>76.610008991628234</v>
      </c>
    </row>
    <row r="6467" spans="1:31" x14ac:dyDescent="0.3">
      <c r="A6467">
        <v>2737684</v>
      </c>
      <c r="B6467">
        <v>1</v>
      </c>
      <c r="C6467" t="s">
        <v>80</v>
      </c>
      <c r="D6467" t="s">
        <v>87</v>
      </c>
      <c r="E6467" t="s">
        <v>132</v>
      </c>
      <c r="F6467" t="s">
        <v>17781</v>
      </c>
      <c r="G6467" t="s">
        <v>134</v>
      </c>
      <c r="H6467" t="s">
        <v>135</v>
      </c>
      <c r="I6467" t="s">
        <v>136</v>
      </c>
      <c r="J6467" t="s">
        <v>137</v>
      </c>
      <c r="K6467" t="s">
        <v>138</v>
      </c>
      <c r="L6467" t="s">
        <v>17782</v>
      </c>
      <c r="M6467" t="s">
        <v>17783</v>
      </c>
      <c r="N6467" s="26">
        <v>4.3397222219999998</v>
      </c>
      <c r="O6467">
        <v>0</v>
      </c>
      <c r="P6467">
        <v>1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 s="26">
        <v>0</v>
      </c>
      <c r="X6467" s="26">
        <v>2.5921635887577925</v>
      </c>
      <c r="Y6467" s="26">
        <v>0</v>
      </c>
      <c r="Z6467" s="26">
        <v>0</v>
      </c>
      <c r="AA6467" s="26">
        <v>0</v>
      </c>
      <c r="AB6467" s="26">
        <v>0</v>
      </c>
      <c r="AC6467" s="26">
        <v>0</v>
      </c>
      <c r="AD6467" s="26">
        <v>0</v>
      </c>
      <c r="AE6467" s="26">
        <v>2.5921635887577925</v>
      </c>
    </row>
    <row r="6468" spans="1:31" x14ac:dyDescent="0.3">
      <c r="A6468">
        <v>2738159</v>
      </c>
      <c r="B6468">
        <v>1</v>
      </c>
      <c r="C6468" t="s">
        <v>80</v>
      </c>
      <c r="D6468" t="s">
        <v>99</v>
      </c>
      <c r="E6468" t="s">
        <v>132</v>
      </c>
      <c r="F6468" t="s">
        <v>17784</v>
      </c>
      <c r="G6468" t="s">
        <v>134</v>
      </c>
      <c r="H6468" t="s">
        <v>135</v>
      </c>
      <c r="I6468" t="s">
        <v>136</v>
      </c>
      <c r="J6468" t="s">
        <v>137</v>
      </c>
      <c r="K6468" t="s">
        <v>138</v>
      </c>
      <c r="L6468" t="s">
        <v>17785</v>
      </c>
      <c r="M6468" t="s">
        <v>17786</v>
      </c>
      <c r="N6468" s="26">
        <v>3.1086111110000001</v>
      </c>
      <c r="O6468">
        <v>0</v>
      </c>
      <c r="P6468">
        <v>2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 s="26">
        <v>0</v>
      </c>
      <c r="X6468" s="26">
        <v>1.4867356623799999</v>
      </c>
      <c r="Y6468" s="26">
        <v>0</v>
      </c>
      <c r="Z6468" s="26">
        <v>0</v>
      </c>
      <c r="AA6468" s="26">
        <v>0</v>
      </c>
      <c r="AB6468" s="26">
        <v>0</v>
      </c>
      <c r="AC6468" s="26">
        <v>0</v>
      </c>
      <c r="AD6468" s="26">
        <v>0</v>
      </c>
      <c r="AE6468" s="26">
        <v>1.4867356623799999</v>
      </c>
    </row>
    <row r="6469" spans="1:31" x14ac:dyDescent="0.3">
      <c r="A6469">
        <v>2737784</v>
      </c>
      <c r="B6469">
        <v>1</v>
      </c>
      <c r="C6469" t="s">
        <v>80</v>
      </c>
      <c r="D6469" t="s">
        <v>106</v>
      </c>
      <c r="E6469" t="s">
        <v>157</v>
      </c>
      <c r="F6469" t="s">
        <v>15750</v>
      </c>
      <c r="G6469" t="s">
        <v>159</v>
      </c>
      <c r="H6469" t="s">
        <v>149</v>
      </c>
      <c r="I6469" t="s">
        <v>136</v>
      </c>
      <c r="J6469" t="s">
        <v>137</v>
      </c>
      <c r="K6469" t="s">
        <v>138</v>
      </c>
      <c r="L6469" t="s">
        <v>17787</v>
      </c>
      <c r="M6469" t="s">
        <v>17788</v>
      </c>
      <c r="N6469" s="26">
        <v>8.5555555000000005E-2</v>
      </c>
      <c r="O6469">
        <v>4</v>
      </c>
      <c r="P6469">
        <v>1842</v>
      </c>
      <c r="Q6469">
        <v>56</v>
      </c>
      <c r="R6469">
        <v>400</v>
      </c>
      <c r="S6469">
        <v>25</v>
      </c>
      <c r="T6469">
        <v>305</v>
      </c>
      <c r="U6469">
        <v>5</v>
      </c>
      <c r="V6469">
        <v>1</v>
      </c>
      <c r="W6469" s="26">
        <v>8.2701685370085834E-2</v>
      </c>
      <c r="X6469" s="26">
        <v>25.87736834026548</v>
      </c>
      <c r="Y6469" s="26">
        <v>5.8793159947789588</v>
      </c>
      <c r="Z6469" s="26">
        <v>3.5095722017507445</v>
      </c>
      <c r="AA6469" s="26">
        <v>11.919731636905009</v>
      </c>
      <c r="AB6469" s="26">
        <v>13.539887561147916</v>
      </c>
      <c r="AC6469" s="26">
        <v>89.270865579092742</v>
      </c>
      <c r="AD6469" s="26">
        <v>3.1023741390796E-2</v>
      </c>
      <c r="AE6469" s="26">
        <v>150.11046674070172</v>
      </c>
    </row>
    <row r="6470" spans="1:31" x14ac:dyDescent="0.3">
      <c r="A6470">
        <v>2738202</v>
      </c>
      <c r="B6470">
        <v>1</v>
      </c>
      <c r="C6470" t="s">
        <v>80</v>
      </c>
      <c r="D6470" t="s">
        <v>84</v>
      </c>
      <c r="E6470" t="s">
        <v>132</v>
      </c>
      <c r="F6470" t="s">
        <v>17789</v>
      </c>
      <c r="G6470" t="s">
        <v>134</v>
      </c>
      <c r="H6470" t="s">
        <v>135</v>
      </c>
      <c r="I6470" t="s">
        <v>136</v>
      </c>
      <c r="J6470" t="s">
        <v>137</v>
      </c>
      <c r="K6470" t="s">
        <v>138</v>
      </c>
      <c r="L6470" t="s">
        <v>17790</v>
      </c>
      <c r="M6470" t="s">
        <v>17791</v>
      </c>
      <c r="N6470" s="26">
        <v>1.0538888879999999</v>
      </c>
      <c r="O6470">
        <v>0</v>
      </c>
      <c r="P6470">
        <v>3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 s="26">
        <v>0</v>
      </c>
      <c r="X6470" s="26">
        <v>0.90799338116882899</v>
      </c>
      <c r="Y6470" s="26">
        <v>0</v>
      </c>
      <c r="Z6470" s="26">
        <v>0</v>
      </c>
      <c r="AA6470" s="26">
        <v>0</v>
      </c>
      <c r="AB6470" s="26">
        <v>0</v>
      </c>
      <c r="AC6470" s="26">
        <v>0</v>
      </c>
      <c r="AD6470" s="26">
        <v>0</v>
      </c>
      <c r="AE6470" s="26">
        <v>0.90799338116882899</v>
      </c>
    </row>
    <row r="6471" spans="1:31" x14ac:dyDescent="0.3">
      <c r="A6471">
        <v>2737661</v>
      </c>
      <c r="B6471">
        <v>1</v>
      </c>
      <c r="C6471" t="s">
        <v>80</v>
      </c>
      <c r="D6471" t="s">
        <v>82</v>
      </c>
      <c r="E6471" t="s">
        <v>132</v>
      </c>
      <c r="F6471" t="s">
        <v>17792</v>
      </c>
      <c r="G6471" t="s">
        <v>307</v>
      </c>
      <c r="H6471" t="s">
        <v>135</v>
      </c>
      <c r="I6471" t="s">
        <v>136</v>
      </c>
      <c r="J6471" t="s">
        <v>137</v>
      </c>
      <c r="K6471" t="s">
        <v>138</v>
      </c>
      <c r="L6471" t="s">
        <v>17793</v>
      </c>
      <c r="M6471" t="s">
        <v>17794</v>
      </c>
      <c r="N6471" s="26">
        <v>5.7266666659999999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1</v>
      </c>
      <c r="U6471">
        <v>0</v>
      </c>
      <c r="V6471">
        <v>0</v>
      </c>
      <c r="W6471" s="26">
        <v>0</v>
      </c>
      <c r="X6471" s="26">
        <v>0</v>
      </c>
      <c r="Y6471" s="26">
        <v>0</v>
      </c>
      <c r="Z6471" s="26">
        <v>0</v>
      </c>
      <c r="AA6471" s="26">
        <v>0</v>
      </c>
      <c r="AB6471" s="26">
        <v>8.5433324768166674</v>
      </c>
      <c r="AC6471" s="26">
        <v>0</v>
      </c>
      <c r="AD6471" s="26">
        <v>0</v>
      </c>
      <c r="AE6471" s="26">
        <v>8.5433324768166674</v>
      </c>
    </row>
    <row r="6472" spans="1:31" x14ac:dyDescent="0.3">
      <c r="A6472">
        <v>2737512</v>
      </c>
      <c r="B6472">
        <v>1</v>
      </c>
      <c r="C6472" t="s">
        <v>80</v>
      </c>
      <c r="D6472" t="s">
        <v>82</v>
      </c>
      <c r="E6472" t="s">
        <v>170</v>
      </c>
      <c r="F6472" t="s">
        <v>1662</v>
      </c>
      <c r="G6472" t="s">
        <v>425</v>
      </c>
      <c r="H6472" t="s">
        <v>135</v>
      </c>
      <c r="I6472" t="s">
        <v>136</v>
      </c>
      <c r="J6472" t="s">
        <v>137</v>
      </c>
      <c r="K6472" t="s">
        <v>138</v>
      </c>
      <c r="L6472" t="s">
        <v>17795</v>
      </c>
      <c r="M6472" t="s">
        <v>17796</v>
      </c>
      <c r="N6472" s="26">
        <v>4.750277777</v>
      </c>
      <c r="O6472">
        <v>0</v>
      </c>
      <c r="P6472">
        <v>52</v>
      </c>
      <c r="Q6472">
        <v>0</v>
      </c>
      <c r="R6472">
        <v>0</v>
      </c>
      <c r="S6472">
        <v>0</v>
      </c>
      <c r="T6472">
        <v>12</v>
      </c>
      <c r="U6472">
        <v>0</v>
      </c>
      <c r="V6472">
        <v>0</v>
      </c>
      <c r="W6472" s="26">
        <v>0</v>
      </c>
      <c r="X6472" s="26">
        <v>84.757337104760083</v>
      </c>
      <c r="Y6472" s="26">
        <v>0</v>
      </c>
      <c r="Z6472" s="26">
        <v>0</v>
      </c>
      <c r="AA6472" s="26">
        <v>0</v>
      </c>
      <c r="AB6472" s="26">
        <v>40.422190717129958</v>
      </c>
      <c r="AC6472" s="26">
        <v>0</v>
      </c>
      <c r="AD6472" s="26">
        <v>0</v>
      </c>
      <c r="AE6472" s="26">
        <v>125.17952782189005</v>
      </c>
    </row>
    <row r="6473" spans="1:31" x14ac:dyDescent="0.3">
      <c r="A6473">
        <v>2738033</v>
      </c>
      <c r="B6473">
        <v>1</v>
      </c>
      <c r="C6473" t="s">
        <v>81</v>
      </c>
      <c r="D6473" t="s">
        <v>118</v>
      </c>
      <c r="E6473" t="s">
        <v>170</v>
      </c>
      <c r="F6473" t="s">
        <v>17797</v>
      </c>
      <c r="G6473" t="s">
        <v>172</v>
      </c>
      <c r="H6473" t="s">
        <v>135</v>
      </c>
      <c r="I6473" t="s">
        <v>136</v>
      </c>
      <c r="J6473" t="s">
        <v>137</v>
      </c>
      <c r="K6473" t="s">
        <v>138</v>
      </c>
      <c r="L6473" t="s">
        <v>17798</v>
      </c>
      <c r="M6473" t="s">
        <v>17799</v>
      </c>
      <c r="N6473" s="26">
        <v>3.6522222219999998</v>
      </c>
      <c r="O6473">
        <v>0</v>
      </c>
      <c r="P6473">
        <v>5</v>
      </c>
      <c r="Q6473">
        <v>0</v>
      </c>
      <c r="R6473">
        <v>2</v>
      </c>
      <c r="S6473">
        <v>0</v>
      </c>
      <c r="T6473">
        <v>2</v>
      </c>
      <c r="U6473">
        <v>0</v>
      </c>
      <c r="V6473">
        <v>0</v>
      </c>
      <c r="W6473" s="26">
        <v>0</v>
      </c>
      <c r="X6473" s="26">
        <v>0.95171631229730924</v>
      </c>
      <c r="Y6473" s="26">
        <v>0</v>
      </c>
      <c r="Z6473" s="26">
        <v>4.1171813748485757</v>
      </c>
      <c r="AA6473" s="26">
        <v>0</v>
      </c>
      <c r="AB6473" s="26">
        <v>10.64348858287053</v>
      </c>
      <c r="AC6473" s="26">
        <v>0</v>
      </c>
      <c r="AD6473" s="26">
        <v>0</v>
      </c>
      <c r="AE6473" s="26">
        <v>15.712386270016415</v>
      </c>
    </row>
    <row r="6474" spans="1:31" x14ac:dyDescent="0.3">
      <c r="A6474">
        <v>2738096</v>
      </c>
      <c r="B6474">
        <v>1</v>
      </c>
      <c r="C6474" t="s">
        <v>81</v>
      </c>
      <c r="D6474" t="s">
        <v>117</v>
      </c>
      <c r="E6474" t="s">
        <v>146</v>
      </c>
      <c r="F6474" t="s">
        <v>15025</v>
      </c>
      <c r="G6474" t="s">
        <v>148</v>
      </c>
      <c r="H6474" t="s">
        <v>149</v>
      </c>
      <c r="I6474" t="s">
        <v>136</v>
      </c>
      <c r="J6474" t="s">
        <v>137</v>
      </c>
      <c r="K6474" t="s">
        <v>138</v>
      </c>
      <c r="L6474" t="s">
        <v>17800</v>
      </c>
      <c r="M6474" t="s">
        <v>17801</v>
      </c>
      <c r="N6474" s="26">
        <v>2.0061111110000001</v>
      </c>
      <c r="O6474">
        <v>3</v>
      </c>
      <c r="P6474">
        <v>257</v>
      </c>
      <c r="Q6474">
        <v>2</v>
      </c>
      <c r="R6474">
        <v>12</v>
      </c>
      <c r="S6474">
        <v>3</v>
      </c>
      <c r="T6474">
        <v>7</v>
      </c>
      <c r="U6474">
        <v>0</v>
      </c>
      <c r="V6474">
        <v>0</v>
      </c>
      <c r="W6474" s="26">
        <v>1.7523283830033334</v>
      </c>
      <c r="X6474" s="26">
        <v>10.1520209648</v>
      </c>
      <c r="Y6474" s="26">
        <v>0.74299434304</v>
      </c>
      <c r="Z6474" s="26">
        <v>0</v>
      </c>
      <c r="AA6474" s="26">
        <v>6.1075742240990518</v>
      </c>
      <c r="AB6474" s="26">
        <v>0</v>
      </c>
      <c r="AC6474" s="26">
        <v>0</v>
      </c>
      <c r="AD6474" s="26">
        <v>0</v>
      </c>
      <c r="AE6474" s="26">
        <v>18.754917914942382</v>
      </c>
    </row>
    <row r="6475" spans="1:31" x14ac:dyDescent="0.3">
      <c r="A6475">
        <v>2737847</v>
      </c>
      <c r="B6475">
        <v>1</v>
      </c>
      <c r="C6475" t="s">
        <v>80</v>
      </c>
      <c r="D6475" t="s">
        <v>96</v>
      </c>
      <c r="E6475" t="s">
        <v>132</v>
      </c>
      <c r="F6475" t="s">
        <v>17802</v>
      </c>
      <c r="G6475" t="s">
        <v>197</v>
      </c>
      <c r="H6475" t="s">
        <v>135</v>
      </c>
      <c r="I6475" t="s">
        <v>136</v>
      </c>
      <c r="J6475" t="s">
        <v>137</v>
      </c>
      <c r="K6475" t="s">
        <v>138</v>
      </c>
      <c r="L6475" t="s">
        <v>17803</v>
      </c>
      <c r="M6475" t="s">
        <v>17804</v>
      </c>
      <c r="N6475" s="26">
        <v>2.159166666</v>
      </c>
      <c r="O6475">
        <v>0</v>
      </c>
      <c r="P6475">
        <v>3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 s="26">
        <v>0</v>
      </c>
      <c r="X6475" s="26">
        <v>1.9818202667240223</v>
      </c>
      <c r="Y6475" s="26">
        <v>0</v>
      </c>
      <c r="Z6475" s="26">
        <v>0</v>
      </c>
      <c r="AA6475" s="26">
        <v>0</v>
      </c>
      <c r="AB6475" s="26">
        <v>0</v>
      </c>
      <c r="AC6475" s="26">
        <v>0</v>
      </c>
      <c r="AD6475" s="26">
        <v>0</v>
      </c>
      <c r="AE6475" s="26">
        <v>1.9818202667240223</v>
      </c>
    </row>
    <row r="6476" spans="1:31" x14ac:dyDescent="0.3">
      <c r="A6476">
        <v>2738139</v>
      </c>
      <c r="B6476">
        <v>1</v>
      </c>
      <c r="C6476" t="s">
        <v>80</v>
      </c>
      <c r="D6476" t="s">
        <v>105</v>
      </c>
      <c r="E6476" t="s">
        <v>132</v>
      </c>
      <c r="F6476" t="s">
        <v>17805</v>
      </c>
      <c r="G6476" t="s">
        <v>134</v>
      </c>
      <c r="H6476" t="s">
        <v>135</v>
      </c>
      <c r="I6476" t="s">
        <v>136</v>
      </c>
      <c r="J6476" t="s">
        <v>137</v>
      </c>
      <c r="K6476" t="s">
        <v>138</v>
      </c>
      <c r="L6476" t="s">
        <v>17806</v>
      </c>
      <c r="M6476" t="s">
        <v>17807</v>
      </c>
      <c r="N6476" s="26">
        <v>1.420833333</v>
      </c>
      <c r="O6476">
        <v>0</v>
      </c>
      <c r="P6476">
        <v>35</v>
      </c>
      <c r="Q6476">
        <v>0</v>
      </c>
      <c r="R6476">
        <v>0</v>
      </c>
      <c r="S6476">
        <v>0</v>
      </c>
      <c r="T6476">
        <v>7</v>
      </c>
      <c r="U6476">
        <v>0</v>
      </c>
      <c r="V6476">
        <v>0</v>
      </c>
      <c r="W6476" s="26">
        <v>0</v>
      </c>
      <c r="X6476" s="26">
        <v>11.698628828584074</v>
      </c>
      <c r="Y6476" s="26">
        <v>0</v>
      </c>
      <c r="Z6476" s="26">
        <v>0</v>
      </c>
      <c r="AA6476" s="26">
        <v>0</v>
      </c>
      <c r="AB6476" s="26">
        <v>3.8816942166347297</v>
      </c>
      <c r="AC6476" s="26">
        <v>0</v>
      </c>
      <c r="AD6476" s="26">
        <v>0</v>
      </c>
      <c r="AE6476" s="26">
        <v>15.580323045218803</v>
      </c>
    </row>
    <row r="6477" spans="1:31" x14ac:dyDescent="0.3">
      <c r="A6477">
        <v>2737744</v>
      </c>
      <c r="B6477">
        <v>1</v>
      </c>
      <c r="C6477" t="s">
        <v>81</v>
      </c>
      <c r="D6477" t="s">
        <v>121</v>
      </c>
      <c r="E6477" t="s">
        <v>146</v>
      </c>
      <c r="F6477" t="s">
        <v>17808</v>
      </c>
      <c r="G6477" t="s">
        <v>628</v>
      </c>
      <c r="H6477" t="s">
        <v>149</v>
      </c>
      <c r="I6477" t="s">
        <v>136</v>
      </c>
      <c r="J6477" t="s">
        <v>137</v>
      </c>
      <c r="K6477" t="s">
        <v>187</v>
      </c>
      <c r="L6477" t="s">
        <v>17809</v>
      </c>
      <c r="M6477" t="s">
        <v>17810</v>
      </c>
      <c r="N6477" s="26">
        <v>1.2183333329999999</v>
      </c>
      <c r="O6477">
        <v>1</v>
      </c>
      <c r="P6477">
        <v>1193</v>
      </c>
      <c r="Q6477">
        <v>0</v>
      </c>
      <c r="R6477">
        <v>171</v>
      </c>
      <c r="S6477">
        <v>0</v>
      </c>
      <c r="T6477">
        <v>375</v>
      </c>
      <c r="U6477">
        <v>0</v>
      </c>
      <c r="V6477">
        <v>0</v>
      </c>
      <c r="W6477" s="26">
        <v>0.31039229819666669</v>
      </c>
      <c r="X6477" s="26">
        <v>281.14460773247697</v>
      </c>
      <c r="Y6477" s="26">
        <v>0</v>
      </c>
      <c r="Z6477" s="26">
        <v>5.2162348315483582</v>
      </c>
      <c r="AA6477" s="26">
        <v>0</v>
      </c>
      <c r="AB6477" s="26">
        <v>321.2474692712737</v>
      </c>
      <c r="AC6477" s="26">
        <v>0</v>
      </c>
      <c r="AD6477" s="26">
        <v>0</v>
      </c>
      <c r="AE6477" s="26">
        <v>607.91870413349579</v>
      </c>
    </row>
    <row r="6478" spans="1:31" x14ac:dyDescent="0.3">
      <c r="A6478">
        <v>2737907</v>
      </c>
      <c r="B6478">
        <v>1</v>
      </c>
      <c r="C6478" t="s">
        <v>80</v>
      </c>
      <c r="D6478" t="s">
        <v>93</v>
      </c>
      <c r="E6478" t="s">
        <v>157</v>
      </c>
      <c r="F6478" t="s">
        <v>17811</v>
      </c>
      <c r="G6478" t="s">
        <v>628</v>
      </c>
      <c r="H6478" t="s">
        <v>149</v>
      </c>
      <c r="I6478" t="s">
        <v>136</v>
      </c>
      <c r="J6478" t="s">
        <v>137</v>
      </c>
      <c r="K6478" t="s">
        <v>187</v>
      </c>
      <c r="L6478" t="s">
        <v>17812</v>
      </c>
      <c r="M6478" t="s">
        <v>17813</v>
      </c>
      <c r="N6478" s="26">
        <v>5.2050000000000001</v>
      </c>
      <c r="O6478">
        <v>0</v>
      </c>
      <c r="P6478">
        <v>437</v>
      </c>
      <c r="Q6478">
        <v>25</v>
      </c>
      <c r="R6478">
        <v>49</v>
      </c>
      <c r="S6478">
        <v>10</v>
      </c>
      <c r="T6478">
        <v>129</v>
      </c>
      <c r="U6478">
        <v>0</v>
      </c>
      <c r="V6478">
        <v>0</v>
      </c>
      <c r="W6478" s="26">
        <v>0</v>
      </c>
      <c r="X6478" s="26">
        <v>344.7889118288083</v>
      </c>
      <c r="Y6478" s="26">
        <v>471.71221928464735</v>
      </c>
      <c r="Z6478" s="26">
        <v>95.831113537880086</v>
      </c>
      <c r="AA6478" s="26">
        <v>402.29632195911063</v>
      </c>
      <c r="AB6478" s="26">
        <v>337.39980771240897</v>
      </c>
      <c r="AC6478" s="26">
        <v>0</v>
      </c>
      <c r="AD6478" s="26">
        <v>0</v>
      </c>
      <c r="AE6478" s="26">
        <v>1652.0283743228554</v>
      </c>
    </row>
    <row r="6479" spans="1:31" x14ac:dyDescent="0.3">
      <c r="A6479">
        <v>2738059</v>
      </c>
      <c r="B6479">
        <v>1</v>
      </c>
      <c r="C6479" t="s">
        <v>80</v>
      </c>
      <c r="D6479" t="s">
        <v>107</v>
      </c>
      <c r="E6479" t="s">
        <v>170</v>
      </c>
      <c r="F6479" t="s">
        <v>731</v>
      </c>
      <c r="G6479" t="s">
        <v>204</v>
      </c>
      <c r="H6479" t="s">
        <v>135</v>
      </c>
      <c r="I6479" t="s">
        <v>136</v>
      </c>
      <c r="J6479" t="s">
        <v>137</v>
      </c>
      <c r="K6479" t="s">
        <v>138</v>
      </c>
      <c r="L6479" t="s">
        <v>17814</v>
      </c>
      <c r="M6479" t="s">
        <v>17815</v>
      </c>
      <c r="N6479" s="26">
        <v>3.875555555</v>
      </c>
      <c r="O6479">
        <v>0</v>
      </c>
      <c r="P6479">
        <v>28</v>
      </c>
      <c r="Q6479">
        <v>0</v>
      </c>
      <c r="R6479">
        <v>0</v>
      </c>
      <c r="S6479">
        <v>0</v>
      </c>
      <c r="T6479">
        <v>1</v>
      </c>
      <c r="U6479">
        <v>0</v>
      </c>
      <c r="V6479">
        <v>0</v>
      </c>
      <c r="W6479" s="26">
        <v>0</v>
      </c>
      <c r="X6479" s="26">
        <v>11.324644555714011</v>
      </c>
      <c r="Y6479" s="26">
        <v>0</v>
      </c>
      <c r="Z6479" s="26">
        <v>0</v>
      </c>
      <c r="AA6479" s="26">
        <v>0</v>
      </c>
      <c r="AB6479" s="26">
        <v>0</v>
      </c>
      <c r="AC6479" s="26">
        <v>0</v>
      </c>
      <c r="AD6479" s="26">
        <v>0</v>
      </c>
      <c r="AE6479" s="26">
        <v>11.324644555714011</v>
      </c>
    </row>
    <row r="6480" spans="1:31" x14ac:dyDescent="0.3">
      <c r="A6480">
        <v>2737976</v>
      </c>
      <c r="B6480">
        <v>1</v>
      </c>
      <c r="C6480" t="s">
        <v>80</v>
      </c>
      <c r="D6480" t="s">
        <v>107</v>
      </c>
      <c r="E6480" t="s">
        <v>170</v>
      </c>
      <c r="F6480" t="s">
        <v>17816</v>
      </c>
      <c r="G6480" t="s">
        <v>204</v>
      </c>
      <c r="H6480" t="s">
        <v>135</v>
      </c>
      <c r="I6480" t="s">
        <v>136</v>
      </c>
      <c r="J6480" t="s">
        <v>137</v>
      </c>
      <c r="K6480" t="s">
        <v>138</v>
      </c>
      <c r="L6480" t="s">
        <v>17817</v>
      </c>
      <c r="M6480" t="s">
        <v>17818</v>
      </c>
      <c r="N6480" s="26">
        <v>2.7366666660000001</v>
      </c>
      <c r="O6480">
        <v>0</v>
      </c>
      <c r="P6480">
        <v>0</v>
      </c>
      <c r="Q6480">
        <v>0</v>
      </c>
      <c r="R6480">
        <v>9</v>
      </c>
      <c r="S6480">
        <v>0</v>
      </c>
      <c r="T6480">
        <v>1</v>
      </c>
      <c r="U6480">
        <v>0</v>
      </c>
      <c r="V6480">
        <v>0</v>
      </c>
      <c r="W6480" s="26">
        <v>0</v>
      </c>
      <c r="X6480" s="26">
        <v>0</v>
      </c>
      <c r="Y6480" s="26">
        <v>0</v>
      </c>
      <c r="Z6480" s="26">
        <v>6.1468314435105711</v>
      </c>
      <c r="AA6480" s="26">
        <v>0</v>
      </c>
      <c r="AB6480" s="26">
        <v>0</v>
      </c>
      <c r="AC6480" s="26">
        <v>0</v>
      </c>
      <c r="AD6480" s="26">
        <v>0</v>
      </c>
      <c r="AE6480" s="26">
        <v>6.1468314435105711</v>
      </c>
    </row>
    <row r="6481" spans="1:31" x14ac:dyDescent="0.3">
      <c r="A6481">
        <v>2738222</v>
      </c>
      <c r="B6481">
        <v>1</v>
      </c>
      <c r="C6481" t="s">
        <v>80</v>
      </c>
      <c r="D6481" t="s">
        <v>94</v>
      </c>
      <c r="E6481" t="s">
        <v>132</v>
      </c>
      <c r="F6481" t="s">
        <v>17819</v>
      </c>
      <c r="G6481" t="s">
        <v>134</v>
      </c>
      <c r="H6481" t="s">
        <v>135</v>
      </c>
      <c r="I6481" t="s">
        <v>136</v>
      </c>
      <c r="J6481" t="s">
        <v>137</v>
      </c>
      <c r="K6481" t="s">
        <v>138</v>
      </c>
      <c r="L6481" t="s">
        <v>17820</v>
      </c>
      <c r="M6481" t="s">
        <v>17821</v>
      </c>
      <c r="N6481" s="26">
        <v>1.271111111</v>
      </c>
      <c r="O6481">
        <v>0</v>
      </c>
      <c r="P6481">
        <v>1</v>
      </c>
      <c r="Q6481">
        <v>0</v>
      </c>
      <c r="R6481">
        <v>0</v>
      </c>
      <c r="S6481">
        <v>0</v>
      </c>
      <c r="T6481">
        <v>1</v>
      </c>
      <c r="U6481">
        <v>0</v>
      </c>
      <c r="V6481">
        <v>0</v>
      </c>
      <c r="W6481" s="26">
        <v>0</v>
      </c>
      <c r="X6481" s="26">
        <v>7.7602083322684173E-2</v>
      </c>
      <c r="Y6481" s="26">
        <v>0</v>
      </c>
      <c r="Z6481" s="26">
        <v>0</v>
      </c>
      <c r="AA6481" s="26">
        <v>0</v>
      </c>
      <c r="AB6481" s="26">
        <v>1.5887405450981665E-2</v>
      </c>
      <c r="AC6481" s="26">
        <v>0</v>
      </c>
      <c r="AD6481" s="26">
        <v>0</v>
      </c>
      <c r="AE6481" s="26">
        <v>9.3489488773665835E-2</v>
      </c>
    </row>
    <row r="6482" spans="1:31" x14ac:dyDescent="0.3">
      <c r="A6482">
        <v>2737581</v>
      </c>
      <c r="B6482">
        <v>1</v>
      </c>
      <c r="C6482" t="s">
        <v>80</v>
      </c>
      <c r="D6482" t="s">
        <v>103</v>
      </c>
      <c r="E6482" t="s">
        <v>141</v>
      </c>
      <c r="F6482" t="s">
        <v>17822</v>
      </c>
      <c r="G6482" t="s">
        <v>186</v>
      </c>
      <c r="H6482" t="s">
        <v>135</v>
      </c>
      <c r="I6482" t="s">
        <v>136</v>
      </c>
      <c r="J6482" t="s">
        <v>137</v>
      </c>
      <c r="K6482" t="s">
        <v>187</v>
      </c>
      <c r="L6482" t="s">
        <v>17823</v>
      </c>
      <c r="M6482" t="s">
        <v>17824</v>
      </c>
      <c r="N6482" s="26">
        <v>8.0930555549999994</v>
      </c>
      <c r="O6482">
        <v>0</v>
      </c>
      <c r="P6482">
        <v>440</v>
      </c>
      <c r="Q6482">
        <v>0</v>
      </c>
      <c r="R6482">
        <v>0</v>
      </c>
      <c r="S6482">
        <v>0</v>
      </c>
      <c r="T6482">
        <v>51</v>
      </c>
      <c r="U6482">
        <v>0</v>
      </c>
      <c r="V6482">
        <v>0</v>
      </c>
      <c r="W6482" s="26">
        <v>0</v>
      </c>
      <c r="X6482" s="26">
        <v>727.07041307154248</v>
      </c>
      <c r="Y6482" s="26">
        <v>0</v>
      </c>
      <c r="Z6482" s="26">
        <v>0</v>
      </c>
      <c r="AA6482" s="26">
        <v>0</v>
      </c>
      <c r="AB6482" s="26">
        <v>702.86432962441654</v>
      </c>
      <c r="AC6482" s="26">
        <v>0</v>
      </c>
      <c r="AD6482" s="26">
        <v>0</v>
      </c>
      <c r="AE6482" s="26">
        <v>1429.9347426959589</v>
      </c>
    </row>
    <row r="6483" spans="1:31" x14ac:dyDescent="0.3">
      <c r="A6483">
        <v>2738162</v>
      </c>
      <c r="B6483">
        <v>1</v>
      </c>
      <c r="C6483" t="s">
        <v>80</v>
      </c>
      <c r="D6483" t="s">
        <v>106</v>
      </c>
      <c r="E6483" t="s">
        <v>170</v>
      </c>
      <c r="F6483" t="s">
        <v>17825</v>
      </c>
      <c r="G6483" t="s">
        <v>204</v>
      </c>
      <c r="H6483" t="s">
        <v>135</v>
      </c>
      <c r="I6483" t="s">
        <v>136</v>
      </c>
      <c r="J6483" t="s">
        <v>137</v>
      </c>
      <c r="K6483" t="s">
        <v>138</v>
      </c>
      <c r="L6483" t="s">
        <v>17826</v>
      </c>
      <c r="M6483" t="s">
        <v>17827</v>
      </c>
      <c r="N6483" s="26">
        <v>3.0122222220000001</v>
      </c>
      <c r="O6483">
        <v>0</v>
      </c>
      <c r="P6483">
        <v>4</v>
      </c>
      <c r="Q6483">
        <v>0</v>
      </c>
      <c r="R6483">
        <v>8</v>
      </c>
      <c r="S6483">
        <v>0</v>
      </c>
      <c r="T6483">
        <v>3</v>
      </c>
      <c r="U6483">
        <v>0</v>
      </c>
      <c r="V6483">
        <v>0</v>
      </c>
      <c r="W6483" s="26">
        <v>0</v>
      </c>
      <c r="X6483" s="26">
        <v>8.4712519397325359</v>
      </c>
      <c r="Y6483" s="26">
        <v>0</v>
      </c>
      <c r="Z6483" s="26">
        <v>8.7349976182657514</v>
      </c>
      <c r="AA6483" s="26">
        <v>0</v>
      </c>
      <c r="AB6483" s="26">
        <v>1.4372140165529759</v>
      </c>
      <c r="AC6483" s="26">
        <v>0</v>
      </c>
      <c r="AD6483" s="26">
        <v>0</v>
      </c>
      <c r="AE6483" s="26">
        <v>18.643463574551262</v>
      </c>
    </row>
    <row r="6484" spans="1:31" x14ac:dyDescent="0.3">
      <c r="A6484">
        <v>2737621</v>
      </c>
      <c r="B6484">
        <v>1</v>
      </c>
      <c r="C6484" t="s">
        <v>81</v>
      </c>
      <c r="D6484" t="s">
        <v>121</v>
      </c>
      <c r="E6484" t="s">
        <v>152</v>
      </c>
      <c r="F6484" t="s">
        <v>911</v>
      </c>
      <c r="G6484" t="s">
        <v>159</v>
      </c>
      <c r="H6484" t="s">
        <v>149</v>
      </c>
      <c r="I6484" t="s">
        <v>136</v>
      </c>
      <c r="J6484" t="s">
        <v>137</v>
      </c>
      <c r="K6484" t="s">
        <v>138</v>
      </c>
      <c r="L6484" t="s">
        <v>17828</v>
      </c>
      <c r="M6484" t="s">
        <v>17829</v>
      </c>
      <c r="N6484" s="26">
        <v>0.28555555500000002</v>
      </c>
      <c r="O6484">
        <v>3</v>
      </c>
      <c r="P6484">
        <v>545</v>
      </c>
      <c r="Q6484">
        <v>0</v>
      </c>
      <c r="R6484">
        <v>15</v>
      </c>
      <c r="S6484">
        <v>2</v>
      </c>
      <c r="T6484">
        <v>21</v>
      </c>
      <c r="U6484">
        <v>0</v>
      </c>
      <c r="V6484">
        <v>0</v>
      </c>
      <c r="W6484" s="26">
        <v>0.21472225440666665</v>
      </c>
      <c r="X6484" s="26">
        <v>11.563580006354293</v>
      </c>
      <c r="Y6484" s="26">
        <v>0</v>
      </c>
      <c r="Z6484" s="26">
        <v>2.0876458959551534</v>
      </c>
      <c r="AA6484" s="26">
        <v>1.2344327141628386</v>
      </c>
      <c r="AB6484" s="26">
        <v>2.3604549509586819</v>
      </c>
      <c r="AC6484" s="26">
        <v>0</v>
      </c>
      <c r="AD6484" s="26">
        <v>0</v>
      </c>
      <c r="AE6484" s="26">
        <v>17.460835821837634</v>
      </c>
    </row>
    <row r="6485" spans="1:31" x14ac:dyDescent="0.3">
      <c r="A6485">
        <v>2737495</v>
      </c>
      <c r="B6485">
        <v>1</v>
      </c>
      <c r="C6485" t="s">
        <v>80</v>
      </c>
      <c r="D6485" t="s">
        <v>106</v>
      </c>
      <c r="E6485" t="s">
        <v>170</v>
      </c>
      <c r="F6485" t="s">
        <v>17830</v>
      </c>
      <c r="G6485" t="s">
        <v>204</v>
      </c>
      <c r="H6485" t="s">
        <v>135</v>
      </c>
      <c r="I6485" t="s">
        <v>136</v>
      </c>
      <c r="J6485" t="s">
        <v>137</v>
      </c>
      <c r="K6485" t="s">
        <v>138</v>
      </c>
      <c r="L6485" t="s">
        <v>17831</v>
      </c>
      <c r="M6485" t="s">
        <v>17832</v>
      </c>
      <c r="N6485" s="26">
        <v>1.0047222220000001</v>
      </c>
      <c r="O6485">
        <v>0</v>
      </c>
      <c r="P6485">
        <v>4</v>
      </c>
      <c r="Q6485">
        <v>0</v>
      </c>
      <c r="R6485">
        <v>3</v>
      </c>
      <c r="S6485">
        <v>0</v>
      </c>
      <c r="T6485">
        <v>3</v>
      </c>
      <c r="U6485">
        <v>0</v>
      </c>
      <c r="V6485">
        <v>0</v>
      </c>
      <c r="W6485" s="26">
        <v>0</v>
      </c>
      <c r="X6485" s="26">
        <v>3.2519676400091027</v>
      </c>
      <c r="Y6485" s="26">
        <v>0</v>
      </c>
      <c r="Z6485" s="26">
        <v>4.4785727299744638</v>
      </c>
      <c r="AA6485" s="26">
        <v>0</v>
      </c>
      <c r="AB6485" s="26">
        <v>1.6134377245241085</v>
      </c>
      <c r="AC6485" s="26">
        <v>0</v>
      </c>
      <c r="AD6485" s="26">
        <v>0</v>
      </c>
      <c r="AE6485" s="26">
        <v>9.3439780945076762</v>
      </c>
    </row>
    <row r="6486" spans="1:31" x14ac:dyDescent="0.3">
      <c r="A6486">
        <v>2737515</v>
      </c>
      <c r="B6486">
        <v>1</v>
      </c>
      <c r="C6486" t="s">
        <v>80</v>
      </c>
      <c r="D6486" t="s">
        <v>84</v>
      </c>
      <c r="E6486" t="s">
        <v>132</v>
      </c>
      <c r="F6486" t="s">
        <v>17833</v>
      </c>
      <c r="G6486" t="s">
        <v>134</v>
      </c>
      <c r="H6486" t="s">
        <v>135</v>
      </c>
      <c r="I6486" t="s">
        <v>136</v>
      </c>
      <c r="J6486" t="s">
        <v>137</v>
      </c>
      <c r="K6486" t="s">
        <v>138</v>
      </c>
      <c r="L6486" t="s">
        <v>17834</v>
      </c>
      <c r="M6486" t="s">
        <v>17835</v>
      </c>
      <c r="N6486" s="26">
        <v>6.2061111110000002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1</v>
      </c>
      <c r="U6486">
        <v>0</v>
      </c>
      <c r="V6486">
        <v>0</v>
      </c>
      <c r="W6486" s="26">
        <v>0</v>
      </c>
      <c r="X6486" s="26">
        <v>0</v>
      </c>
      <c r="Y6486" s="26">
        <v>0</v>
      </c>
      <c r="Z6486" s="26">
        <v>0</v>
      </c>
      <c r="AA6486" s="26">
        <v>0</v>
      </c>
      <c r="AB6486" s="26">
        <v>7.3740455519445014</v>
      </c>
      <c r="AC6486" s="26">
        <v>0</v>
      </c>
      <c r="AD6486" s="26">
        <v>0</v>
      </c>
      <c r="AE6486" s="26">
        <v>7.3740455519445014</v>
      </c>
    </row>
    <row r="6487" spans="1:31" x14ac:dyDescent="0.3">
      <c r="A6487">
        <v>2737658</v>
      </c>
      <c r="B6487">
        <v>1</v>
      </c>
      <c r="C6487" t="s">
        <v>80</v>
      </c>
      <c r="D6487" t="s">
        <v>98</v>
      </c>
      <c r="E6487" t="s">
        <v>170</v>
      </c>
      <c r="F6487" t="s">
        <v>17836</v>
      </c>
      <c r="G6487" t="s">
        <v>204</v>
      </c>
      <c r="H6487" t="s">
        <v>135</v>
      </c>
      <c r="I6487" t="s">
        <v>136</v>
      </c>
      <c r="J6487" t="s">
        <v>137</v>
      </c>
      <c r="K6487" t="s">
        <v>138</v>
      </c>
      <c r="L6487" t="s">
        <v>17837</v>
      </c>
      <c r="M6487" t="s">
        <v>17838</v>
      </c>
      <c r="N6487" s="26">
        <v>0.77277777700000005</v>
      </c>
      <c r="O6487">
        <v>0</v>
      </c>
      <c r="P6487">
        <v>24</v>
      </c>
      <c r="Q6487">
        <v>0</v>
      </c>
      <c r="R6487">
        <v>3</v>
      </c>
      <c r="S6487">
        <v>0</v>
      </c>
      <c r="T6487">
        <v>11</v>
      </c>
      <c r="U6487">
        <v>0</v>
      </c>
      <c r="V6487">
        <v>0</v>
      </c>
      <c r="W6487" s="26">
        <v>0</v>
      </c>
      <c r="X6487" s="26">
        <v>6.4387041113112122</v>
      </c>
      <c r="Y6487" s="26">
        <v>0</v>
      </c>
      <c r="Z6487" s="26">
        <v>0.23324541531078663</v>
      </c>
      <c r="AA6487" s="26">
        <v>0</v>
      </c>
      <c r="AB6487" s="26">
        <v>3.95474165123581</v>
      </c>
      <c r="AC6487" s="26">
        <v>0</v>
      </c>
      <c r="AD6487" s="26">
        <v>0</v>
      </c>
      <c r="AE6487" s="26">
        <v>10.626691177857809</v>
      </c>
    </row>
    <row r="6488" spans="1:31" x14ac:dyDescent="0.3">
      <c r="A6488">
        <v>2737664</v>
      </c>
      <c r="B6488">
        <v>1</v>
      </c>
      <c r="C6488" t="s">
        <v>80</v>
      </c>
      <c r="D6488" t="s">
        <v>84</v>
      </c>
      <c r="E6488" t="s">
        <v>141</v>
      </c>
      <c r="F6488" t="s">
        <v>7441</v>
      </c>
      <c r="G6488" t="s">
        <v>186</v>
      </c>
      <c r="H6488" t="s">
        <v>135</v>
      </c>
      <c r="I6488" t="s">
        <v>136</v>
      </c>
      <c r="J6488" t="s">
        <v>137</v>
      </c>
      <c r="K6488" t="s">
        <v>187</v>
      </c>
      <c r="L6488" t="s">
        <v>17839</v>
      </c>
      <c r="M6488" t="s">
        <v>17840</v>
      </c>
      <c r="N6488" s="26">
        <v>4.9027777769999998</v>
      </c>
      <c r="O6488">
        <v>0</v>
      </c>
      <c r="P6488">
        <v>1137</v>
      </c>
      <c r="Q6488">
        <v>0</v>
      </c>
      <c r="R6488">
        <v>0</v>
      </c>
      <c r="S6488">
        <v>0</v>
      </c>
      <c r="T6488">
        <v>114</v>
      </c>
      <c r="U6488">
        <v>0</v>
      </c>
      <c r="V6488">
        <v>0</v>
      </c>
      <c r="W6488" s="26">
        <v>0</v>
      </c>
      <c r="X6488" s="26">
        <v>1292.9606168341504</v>
      </c>
      <c r="Y6488" s="26">
        <v>0</v>
      </c>
      <c r="Z6488" s="26">
        <v>0</v>
      </c>
      <c r="AA6488" s="26">
        <v>0</v>
      </c>
      <c r="AB6488" s="26">
        <v>477.29582856347673</v>
      </c>
      <c r="AC6488" s="26">
        <v>0</v>
      </c>
      <c r="AD6488" s="26">
        <v>0</v>
      </c>
      <c r="AE6488" s="26">
        <v>1770.2564453976272</v>
      </c>
    </row>
    <row r="6489" spans="1:31" x14ac:dyDescent="0.3">
      <c r="A6489">
        <v>2737638</v>
      </c>
      <c r="B6489">
        <v>1</v>
      </c>
      <c r="C6489" t="s">
        <v>81</v>
      </c>
      <c r="D6489" t="s">
        <v>127</v>
      </c>
      <c r="E6489" t="s">
        <v>152</v>
      </c>
      <c r="F6489" t="s">
        <v>17841</v>
      </c>
      <c r="G6489" t="s">
        <v>159</v>
      </c>
      <c r="H6489" t="s">
        <v>149</v>
      </c>
      <c r="I6489" t="s">
        <v>136</v>
      </c>
      <c r="J6489" t="s">
        <v>137</v>
      </c>
      <c r="K6489" t="s">
        <v>138</v>
      </c>
      <c r="L6489" t="s">
        <v>17842</v>
      </c>
      <c r="M6489" t="s">
        <v>17843</v>
      </c>
      <c r="N6489" s="26">
        <v>7.4047222220000002</v>
      </c>
      <c r="O6489">
        <v>5</v>
      </c>
      <c r="P6489">
        <v>0</v>
      </c>
      <c r="Q6489">
        <v>32</v>
      </c>
      <c r="R6489">
        <v>0</v>
      </c>
      <c r="S6489">
        <v>6</v>
      </c>
      <c r="T6489">
        <v>0</v>
      </c>
      <c r="U6489">
        <v>2</v>
      </c>
      <c r="V6489">
        <v>0</v>
      </c>
      <c r="W6489" s="26">
        <v>9.394788203513885</v>
      </c>
      <c r="X6489" s="26">
        <v>0</v>
      </c>
      <c r="Y6489" s="26">
        <v>1.1057825106563601</v>
      </c>
      <c r="Z6489" s="26">
        <v>0</v>
      </c>
      <c r="AA6489" s="26">
        <v>121.73356808026529</v>
      </c>
      <c r="AB6489" s="26">
        <v>0</v>
      </c>
      <c r="AC6489" s="26">
        <v>359.40712537665064</v>
      </c>
      <c r="AD6489" s="26">
        <v>0</v>
      </c>
      <c r="AE6489" s="26">
        <v>491.64126417108616</v>
      </c>
    </row>
    <row r="6490" spans="1:31" x14ac:dyDescent="0.3">
      <c r="A6490">
        <v>2737807</v>
      </c>
      <c r="B6490">
        <v>1</v>
      </c>
      <c r="C6490" t="s">
        <v>81</v>
      </c>
      <c r="D6490" t="s">
        <v>127</v>
      </c>
      <c r="E6490" t="s">
        <v>170</v>
      </c>
      <c r="F6490" t="s">
        <v>17844</v>
      </c>
      <c r="G6490" t="s">
        <v>204</v>
      </c>
      <c r="H6490" t="s">
        <v>135</v>
      </c>
      <c r="I6490" t="s">
        <v>136</v>
      </c>
      <c r="J6490" t="s">
        <v>137</v>
      </c>
      <c r="K6490" t="s">
        <v>138</v>
      </c>
      <c r="L6490" t="s">
        <v>17845</v>
      </c>
      <c r="M6490" t="s">
        <v>17846</v>
      </c>
      <c r="N6490" s="26">
        <v>2.4769444439999999</v>
      </c>
      <c r="O6490">
        <v>0</v>
      </c>
      <c r="P6490">
        <v>73</v>
      </c>
      <c r="Q6490">
        <v>0</v>
      </c>
      <c r="R6490">
        <v>0</v>
      </c>
      <c r="S6490">
        <v>0</v>
      </c>
      <c r="T6490">
        <v>2</v>
      </c>
      <c r="U6490">
        <v>0</v>
      </c>
      <c r="V6490">
        <v>0</v>
      </c>
      <c r="W6490" s="26">
        <v>0</v>
      </c>
      <c r="X6490" s="26">
        <v>43.47869151366789</v>
      </c>
      <c r="Y6490" s="26">
        <v>0</v>
      </c>
      <c r="Z6490" s="26">
        <v>0</v>
      </c>
      <c r="AA6490" s="26">
        <v>0</v>
      </c>
      <c r="AB6490" s="26">
        <v>0.12136611552478549</v>
      </c>
      <c r="AC6490" s="26">
        <v>0</v>
      </c>
      <c r="AD6490" s="26">
        <v>0</v>
      </c>
      <c r="AE6490" s="26">
        <v>43.600057629192676</v>
      </c>
    </row>
    <row r="6491" spans="1:31" x14ac:dyDescent="0.3">
      <c r="A6491">
        <v>2737701</v>
      </c>
      <c r="B6491">
        <v>1</v>
      </c>
      <c r="C6491" t="s">
        <v>81</v>
      </c>
      <c r="D6491" t="s">
        <v>119</v>
      </c>
      <c r="E6491" t="s">
        <v>146</v>
      </c>
      <c r="F6491" t="s">
        <v>17847</v>
      </c>
      <c r="G6491" t="s">
        <v>148</v>
      </c>
      <c r="H6491" t="s">
        <v>149</v>
      </c>
      <c r="I6491" t="s">
        <v>136</v>
      </c>
      <c r="J6491" t="s">
        <v>137</v>
      </c>
      <c r="K6491" t="s">
        <v>138</v>
      </c>
      <c r="L6491" t="s">
        <v>17848</v>
      </c>
      <c r="M6491" t="s">
        <v>17849</v>
      </c>
      <c r="N6491" s="26">
        <v>2.5180555550000001</v>
      </c>
      <c r="O6491">
        <v>1</v>
      </c>
      <c r="P6491">
        <v>637</v>
      </c>
      <c r="Q6491">
        <v>37</v>
      </c>
      <c r="R6491">
        <v>52</v>
      </c>
      <c r="S6491">
        <v>2</v>
      </c>
      <c r="T6491">
        <v>31</v>
      </c>
      <c r="U6491">
        <v>0</v>
      </c>
      <c r="V6491">
        <v>0</v>
      </c>
      <c r="W6491" s="26">
        <v>0.63491110025166675</v>
      </c>
      <c r="X6491" s="26">
        <v>61.217553964870064</v>
      </c>
      <c r="Y6491" s="26">
        <v>33.565571573015937</v>
      </c>
      <c r="Z6491" s="26">
        <v>3.0875453291749926</v>
      </c>
      <c r="AA6491" s="26">
        <v>3.7276716725746875</v>
      </c>
      <c r="AB6491" s="26">
        <v>19.484206737021026</v>
      </c>
      <c r="AC6491" s="26">
        <v>0</v>
      </c>
      <c r="AD6491" s="26">
        <v>0</v>
      </c>
      <c r="AE6491" s="26">
        <v>121.71746037690836</v>
      </c>
    </row>
    <row r="6492" spans="1:31" x14ac:dyDescent="0.3">
      <c r="A6492">
        <v>2738199</v>
      </c>
      <c r="B6492">
        <v>1</v>
      </c>
      <c r="C6492" t="s">
        <v>81</v>
      </c>
      <c r="D6492" t="s">
        <v>112</v>
      </c>
      <c r="E6492" t="s">
        <v>132</v>
      </c>
      <c r="F6492" t="s">
        <v>17850</v>
      </c>
      <c r="G6492" t="s">
        <v>197</v>
      </c>
      <c r="H6492" t="s">
        <v>135</v>
      </c>
      <c r="I6492" t="s">
        <v>136</v>
      </c>
      <c r="J6492" t="s">
        <v>137</v>
      </c>
      <c r="K6492" t="s">
        <v>138</v>
      </c>
      <c r="L6492" t="s">
        <v>17851</v>
      </c>
      <c r="M6492" t="s">
        <v>17852</v>
      </c>
      <c r="N6492" s="26">
        <v>3.6941666660000001</v>
      </c>
      <c r="O6492">
        <v>0</v>
      </c>
      <c r="P6492">
        <v>1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 s="26">
        <v>0</v>
      </c>
      <c r="X6492" s="26">
        <v>0.30293884263482224</v>
      </c>
      <c r="Y6492" s="26">
        <v>0</v>
      </c>
      <c r="Z6492" s="26">
        <v>0</v>
      </c>
      <c r="AA6492" s="26">
        <v>0</v>
      </c>
      <c r="AB6492" s="26">
        <v>0</v>
      </c>
      <c r="AC6492" s="26">
        <v>0</v>
      </c>
      <c r="AD6492" s="26">
        <v>0</v>
      </c>
      <c r="AE6492" s="26">
        <v>0.30293884263482224</v>
      </c>
    </row>
    <row r="6493" spans="1:31" x14ac:dyDescent="0.3">
      <c r="A6493">
        <v>2737816</v>
      </c>
      <c r="B6493">
        <v>1</v>
      </c>
      <c r="C6493" t="s">
        <v>80</v>
      </c>
      <c r="D6493" t="s">
        <v>83</v>
      </c>
      <c r="E6493" t="s">
        <v>132</v>
      </c>
      <c r="F6493" t="s">
        <v>17853</v>
      </c>
      <c r="G6493" t="s">
        <v>197</v>
      </c>
      <c r="H6493" t="s">
        <v>135</v>
      </c>
      <c r="I6493" t="s">
        <v>136</v>
      </c>
      <c r="J6493" t="s">
        <v>137</v>
      </c>
      <c r="K6493" t="s">
        <v>138</v>
      </c>
      <c r="L6493" t="s">
        <v>17854</v>
      </c>
      <c r="M6493" t="s">
        <v>17855</v>
      </c>
      <c r="N6493" s="26">
        <v>0.96722222199999996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11</v>
      </c>
      <c r="U6493">
        <v>0</v>
      </c>
      <c r="V6493">
        <v>0</v>
      </c>
      <c r="W6493" s="26">
        <v>0</v>
      </c>
      <c r="X6493" s="26">
        <v>0</v>
      </c>
      <c r="Y6493" s="26">
        <v>0</v>
      </c>
      <c r="Z6493" s="26">
        <v>0</v>
      </c>
      <c r="AA6493" s="26">
        <v>0</v>
      </c>
      <c r="AB6493" s="26">
        <v>5.5773468630140943</v>
      </c>
      <c r="AC6493" s="26">
        <v>0</v>
      </c>
      <c r="AD6493" s="26">
        <v>0</v>
      </c>
      <c r="AE6493" s="26">
        <v>5.5773468630140943</v>
      </c>
    </row>
    <row r="6494" spans="1:31" x14ac:dyDescent="0.3">
      <c r="A6494">
        <v>2738171</v>
      </c>
      <c r="B6494">
        <v>1</v>
      </c>
      <c r="C6494" t="s">
        <v>80</v>
      </c>
      <c r="D6494" t="s">
        <v>90</v>
      </c>
      <c r="E6494" t="s">
        <v>132</v>
      </c>
      <c r="F6494" t="s">
        <v>17856</v>
      </c>
      <c r="G6494" t="s">
        <v>197</v>
      </c>
      <c r="H6494" t="s">
        <v>135</v>
      </c>
      <c r="I6494" t="s">
        <v>136</v>
      </c>
      <c r="J6494" t="s">
        <v>137</v>
      </c>
      <c r="K6494" t="s">
        <v>138</v>
      </c>
      <c r="L6494" t="s">
        <v>17857</v>
      </c>
      <c r="M6494" t="s">
        <v>17858</v>
      </c>
      <c r="N6494" s="26">
        <v>1.533055555</v>
      </c>
      <c r="O6494">
        <v>0</v>
      </c>
      <c r="P6494">
        <v>2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 s="26">
        <v>0</v>
      </c>
      <c r="X6494" s="26">
        <v>0.99070040118553282</v>
      </c>
      <c r="Y6494" s="26">
        <v>0</v>
      </c>
      <c r="Z6494" s="26">
        <v>0</v>
      </c>
      <c r="AA6494" s="26">
        <v>0</v>
      </c>
      <c r="AB6494" s="26">
        <v>0</v>
      </c>
      <c r="AC6494" s="26">
        <v>0</v>
      </c>
      <c r="AD6494" s="26">
        <v>0</v>
      </c>
      <c r="AE6494" s="26">
        <v>0.99070040118553282</v>
      </c>
    </row>
    <row r="6495" spans="1:31" x14ac:dyDescent="0.3">
      <c r="A6495">
        <v>2738102</v>
      </c>
      <c r="B6495">
        <v>1</v>
      </c>
      <c r="C6495" t="s">
        <v>81</v>
      </c>
      <c r="D6495" t="s">
        <v>112</v>
      </c>
      <c r="E6495" t="s">
        <v>170</v>
      </c>
      <c r="F6495" t="s">
        <v>17859</v>
      </c>
      <c r="G6495" t="s">
        <v>204</v>
      </c>
      <c r="H6495" t="s">
        <v>135</v>
      </c>
      <c r="I6495" t="s">
        <v>136</v>
      </c>
      <c r="J6495" t="s">
        <v>137</v>
      </c>
      <c r="K6495" t="s">
        <v>138</v>
      </c>
      <c r="L6495" t="s">
        <v>17860</v>
      </c>
      <c r="M6495" t="s">
        <v>17861</v>
      </c>
      <c r="N6495" s="26">
        <v>4.8930555550000001</v>
      </c>
      <c r="O6495">
        <v>0</v>
      </c>
      <c r="P6495">
        <v>12</v>
      </c>
      <c r="Q6495">
        <v>0</v>
      </c>
      <c r="R6495">
        <v>6</v>
      </c>
      <c r="S6495">
        <v>0</v>
      </c>
      <c r="T6495">
        <v>0</v>
      </c>
      <c r="U6495">
        <v>0</v>
      </c>
      <c r="V6495">
        <v>0</v>
      </c>
      <c r="W6495" s="26">
        <v>0</v>
      </c>
      <c r="X6495" s="26">
        <v>7.0128855975711897</v>
      </c>
      <c r="Y6495" s="26">
        <v>0</v>
      </c>
      <c r="Z6495" s="26">
        <v>6.5056839213915418E-2</v>
      </c>
      <c r="AA6495" s="26">
        <v>0</v>
      </c>
      <c r="AB6495" s="26">
        <v>0</v>
      </c>
      <c r="AC6495" s="26">
        <v>0</v>
      </c>
      <c r="AD6495" s="26">
        <v>0</v>
      </c>
      <c r="AE6495" s="26">
        <v>7.0779424367851052</v>
      </c>
    </row>
    <row r="6496" spans="1:31" x14ac:dyDescent="0.3">
      <c r="A6496">
        <v>2738002</v>
      </c>
      <c r="B6496">
        <v>1</v>
      </c>
      <c r="C6496" t="s">
        <v>80</v>
      </c>
      <c r="D6496" t="s">
        <v>82</v>
      </c>
      <c r="E6496" t="s">
        <v>166</v>
      </c>
      <c r="F6496" t="s">
        <v>17862</v>
      </c>
      <c r="G6496" t="s">
        <v>232</v>
      </c>
      <c r="H6496" t="s">
        <v>135</v>
      </c>
      <c r="I6496" t="s">
        <v>136</v>
      </c>
      <c r="J6496" t="s">
        <v>137</v>
      </c>
      <c r="K6496" t="s">
        <v>138</v>
      </c>
      <c r="L6496" t="s">
        <v>17863</v>
      </c>
      <c r="M6496" t="s">
        <v>17864</v>
      </c>
      <c r="N6496" s="26">
        <v>0.84305555499999996</v>
      </c>
      <c r="O6496">
        <v>0</v>
      </c>
      <c r="P6496">
        <v>22</v>
      </c>
      <c r="Q6496">
        <v>0</v>
      </c>
      <c r="R6496">
        <v>0</v>
      </c>
      <c r="S6496">
        <v>0</v>
      </c>
      <c r="T6496">
        <v>11</v>
      </c>
      <c r="U6496">
        <v>0</v>
      </c>
      <c r="V6496">
        <v>0</v>
      </c>
      <c r="W6496" s="26">
        <v>0</v>
      </c>
      <c r="X6496" s="26">
        <v>4.8178308850210376</v>
      </c>
      <c r="Y6496" s="26">
        <v>0</v>
      </c>
      <c r="Z6496" s="26">
        <v>0</v>
      </c>
      <c r="AA6496" s="26">
        <v>0</v>
      </c>
      <c r="AB6496" s="26">
        <v>14.949850558719806</v>
      </c>
      <c r="AC6496" s="26">
        <v>0</v>
      </c>
      <c r="AD6496" s="26">
        <v>0</v>
      </c>
      <c r="AE6496" s="26">
        <v>19.767681443740845</v>
      </c>
    </row>
    <row r="6497" spans="1:31" x14ac:dyDescent="0.3">
      <c r="A6497">
        <v>2737956</v>
      </c>
      <c r="B6497">
        <v>1</v>
      </c>
      <c r="C6497" t="s">
        <v>80</v>
      </c>
      <c r="D6497" t="s">
        <v>94</v>
      </c>
      <c r="E6497" t="s">
        <v>157</v>
      </c>
      <c r="F6497" t="s">
        <v>17865</v>
      </c>
      <c r="G6497" t="s">
        <v>326</v>
      </c>
      <c r="H6497" t="s">
        <v>149</v>
      </c>
      <c r="I6497" t="s">
        <v>136</v>
      </c>
      <c r="J6497" t="s">
        <v>137</v>
      </c>
      <c r="K6497" t="s">
        <v>138</v>
      </c>
      <c r="L6497" t="s">
        <v>17866</v>
      </c>
      <c r="M6497" t="s">
        <v>17867</v>
      </c>
      <c r="N6497" s="26">
        <v>0.505833333</v>
      </c>
      <c r="O6497">
        <v>1</v>
      </c>
      <c r="P6497">
        <v>729</v>
      </c>
      <c r="Q6497">
        <v>16</v>
      </c>
      <c r="R6497">
        <v>51</v>
      </c>
      <c r="S6497">
        <v>37</v>
      </c>
      <c r="T6497">
        <v>98</v>
      </c>
      <c r="U6497">
        <v>1</v>
      </c>
      <c r="V6497">
        <v>0</v>
      </c>
      <c r="W6497" s="26">
        <v>0.12746025789555554</v>
      </c>
      <c r="X6497" s="26">
        <v>77.093919846122787</v>
      </c>
      <c r="Y6497" s="26">
        <v>4.0906865299365736</v>
      </c>
      <c r="Z6497" s="26">
        <v>3.6687370175390042</v>
      </c>
      <c r="AA6497" s="26">
        <v>94.64347863159874</v>
      </c>
      <c r="AB6497" s="26">
        <v>59.269256538514533</v>
      </c>
      <c r="AC6497" s="26">
        <v>76.310061896086083</v>
      </c>
      <c r="AD6497" s="26">
        <v>0</v>
      </c>
      <c r="AE6497" s="26">
        <v>315.20360071769329</v>
      </c>
    </row>
    <row r="6498" spans="1:31" x14ac:dyDescent="0.3">
      <c r="A6498">
        <v>2737879</v>
      </c>
      <c r="B6498">
        <v>1</v>
      </c>
      <c r="C6498" t="s">
        <v>80</v>
      </c>
      <c r="D6498" t="s">
        <v>91</v>
      </c>
      <c r="E6498" t="s">
        <v>152</v>
      </c>
      <c r="F6498" t="s">
        <v>17868</v>
      </c>
      <c r="G6498" t="s">
        <v>159</v>
      </c>
      <c r="H6498" t="s">
        <v>149</v>
      </c>
      <c r="I6498" t="s">
        <v>136</v>
      </c>
      <c r="J6498" t="s">
        <v>137</v>
      </c>
      <c r="K6498" t="s">
        <v>138</v>
      </c>
      <c r="L6498" t="s">
        <v>17869</v>
      </c>
      <c r="M6498" t="s">
        <v>17870</v>
      </c>
      <c r="N6498" s="26">
        <v>0.64472222199999996</v>
      </c>
      <c r="O6498">
        <v>0</v>
      </c>
      <c r="P6498">
        <v>77</v>
      </c>
      <c r="Q6498">
        <v>0</v>
      </c>
      <c r="R6498">
        <v>11</v>
      </c>
      <c r="S6498">
        <v>0</v>
      </c>
      <c r="T6498">
        <v>6</v>
      </c>
      <c r="U6498">
        <v>0</v>
      </c>
      <c r="V6498">
        <v>0</v>
      </c>
      <c r="W6498" s="26">
        <v>0</v>
      </c>
      <c r="X6498" s="26">
        <v>7.2656449938186185</v>
      </c>
      <c r="Y6498" s="26">
        <v>0</v>
      </c>
      <c r="Z6498" s="26">
        <v>3.4433392768074897</v>
      </c>
      <c r="AA6498" s="26">
        <v>0</v>
      </c>
      <c r="AB6498" s="26">
        <v>1.2201654872896246</v>
      </c>
      <c r="AC6498" s="26">
        <v>0</v>
      </c>
      <c r="AD6498" s="26">
        <v>0</v>
      </c>
      <c r="AE6498" s="26">
        <v>11.929149757915733</v>
      </c>
    </row>
    <row r="6499" spans="1:31" x14ac:dyDescent="0.3">
      <c r="A6499">
        <v>2737584</v>
      </c>
      <c r="B6499">
        <v>1</v>
      </c>
      <c r="C6499" t="s">
        <v>80</v>
      </c>
      <c r="D6499" t="s">
        <v>107</v>
      </c>
      <c r="E6499" t="s">
        <v>146</v>
      </c>
      <c r="F6499" t="s">
        <v>2637</v>
      </c>
      <c r="G6499" t="s">
        <v>148</v>
      </c>
      <c r="H6499" t="s">
        <v>149</v>
      </c>
      <c r="I6499" t="s">
        <v>136</v>
      </c>
      <c r="J6499" t="s">
        <v>137</v>
      </c>
      <c r="K6499" t="s">
        <v>138</v>
      </c>
      <c r="L6499" t="s">
        <v>17871</v>
      </c>
      <c r="M6499" t="s">
        <v>17872</v>
      </c>
      <c r="N6499" s="26">
        <v>2.4527777770000001</v>
      </c>
      <c r="O6499">
        <v>0</v>
      </c>
      <c r="P6499">
        <v>135</v>
      </c>
      <c r="Q6499">
        <v>0</v>
      </c>
      <c r="R6499">
        <v>0</v>
      </c>
      <c r="S6499">
        <v>0</v>
      </c>
      <c r="T6499">
        <v>2</v>
      </c>
      <c r="U6499">
        <v>0</v>
      </c>
      <c r="V6499">
        <v>0</v>
      </c>
      <c r="W6499" s="26">
        <v>0</v>
      </c>
      <c r="X6499" s="26">
        <v>20.762307515684579</v>
      </c>
      <c r="Y6499" s="26">
        <v>0</v>
      </c>
      <c r="Z6499" s="26">
        <v>0</v>
      </c>
      <c r="AA6499" s="26">
        <v>0</v>
      </c>
      <c r="AB6499" s="26">
        <v>2.2897572021222614</v>
      </c>
      <c r="AC6499" s="26">
        <v>0</v>
      </c>
      <c r="AD6499" s="26">
        <v>0</v>
      </c>
      <c r="AE6499" s="26">
        <v>23.052064717806839</v>
      </c>
    </row>
    <row r="6500" spans="1:31" x14ac:dyDescent="0.3">
      <c r="A6500">
        <v>2737630</v>
      </c>
      <c r="B6500">
        <v>1</v>
      </c>
      <c r="C6500" t="s">
        <v>80</v>
      </c>
      <c r="D6500" t="s">
        <v>82</v>
      </c>
      <c r="E6500" t="s">
        <v>141</v>
      </c>
      <c r="F6500" t="s">
        <v>17320</v>
      </c>
      <c r="G6500" t="s">
        <v>143</v>
      </c>
      <c r="H6500" t="s">
        <v>135</v>
      </c>
      <c r="I6500" t="s">
        <v>136</v>
      </c>
      <c r="J6500" t="s">
        <v>137</v>
      </c>
      <c r="K6500" t="s">
        <v>138</v>
      </c>
      <c r="L6500" t="s">
        <v>17873</v>
      </c>
      <c r="M6500" t="s">
        <v>17874</v>
      </c>
      <c r="N6500" s="26">
        <v>1.056944444</v>
      </c>
      <c r="O6500">
        <v>0</v>
      </c>
      <c r="P6500">
        <v>30</v>
      </c>
      <c r="Q6500">
        <v>0</v>
      </c>
      <c r="R6500">
        <v>0</v>
      </c>
      <c r="S6500">
        <v>0</v>
      </c>
      <c r="T6500">
        <v>212</v>
      </c>
      <c r="U6500">
        <v>0</v>
      </c>
      <c r="V6500">
        <v>0</v>
      </c>
      <c r="W6500" s="26">
        <v>0</v>
      </c>
      <c r="X6500" s="26">
        <v>6.5938750693642572</v>
      </c>
      <c r="Y6500" s="26">
        <v>0</v>
      </c>
      <c r="Z6500" s="26">
        <v>0</v>
      </c>
      <c r="AA6500" s="26">
        <v>0</v>
      </c>
      <c r="AB6500" s="26">
        <v>294.34393497003214</v>
      </c>
      <c r="AC6500" s="26">
        <v>0</v>
      </c>
      <c r="AD6500" s="26">
        <v>0</v>
      </c>
      <c r="AE6500" s="26">
        <v>300.93781003939637</v>
      </c>
    </row>
    <row r="6501" spans="1:31" x14ac:dyDescent="0.3">
      <c r="A6501">
        <v>2737670</v>
      </c>
      <c r="B6501">
        <v>1</v>
      </c>
      <c r="C6501" t="s">
        <v>80</v>
      </c>
      <c r="D6501" t="s">
        <v>86</v>
      </c>
      <c r="E6501" t="s">
        <v>132</v>
      </c>
      <c r="F6501" t="s">
        <v>17875</v>
      </c>
      <c r="G6501" t="s">
        <v>134</v>
      </c>
      <c r="H6501" t="s">
        <v>135</v>
      </c>
      <c r="I6501" t="s">
        <v>136</v>
      </c>
      <c r="J6501" t="s">
        <v>137</v>
      </c>
      <c r="K6501" t="s">
        <v>138</v>
      </c>
      <c r="L6501" t="s">
        <v>17876</v>
      </c>
      <c r="M6501" t="s">
        <v>17877</v>
      </c>
      <c r="N6501" s="26">
        <v>1.614166666</v>
      </c>
      <c r="O6501">
        <v>0</v>
      </c>
      <c r="P6501">
        <v>1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 s="26">
        <v>0</v>
      </c>
      <c r="X6501" s="26">
        <v>0.685681819011975</v>
      </c>
      <c r="Y6501" s="26">
        <v>0</v>
      </c>
      <c r="Z6501" s="26">
        <v>0</v>
      </c>
      <c r="AA6501" s="26">
        <v>0</v>
      </c>
      <c r="AB6501" s="26">
        <v>0</v>
      </c>
      <c r="AC6501" s="26">
        <v>0</v>
      </c>
      <c r="AD6501" s="26">
        <v>0</v>
      </c>
      <c r="AE6501" s="26">
        <v>0.685681819011975</v>
      </c>
    </row>
    <row r="6502" spans="1:31" x14ac:dyDescent="0.3">
      <c r="A6502">
        <v>2737753</v>
      </c>
      <c r="B6502">
        <v>1</v>
      </c>
      <c r="C6502" t="s">
        <v>80</v>
      </c>
      <c r="D6502" t="s">
        <v>82</v>
      </c>
      <c r="E6502" t="s">
        <v>132</v>
      </c>
      <c r="F6502" t="s">
        <v>17878</v>
      </c>
      <c r="G6502" t="s">
        <v>307</v>
      </c>
      <c r="H6502" t="s">
        <v>135</v>
      </c>
      <c r="I6502" t="s">
        <v>136</v>
      </c>
      <c r="J6502" t="s">
        <v>137</v>
      </c>
      <c r="K6502" t="s">
        <v>138</v>
      </c>
      <c r="L6502" t="s">
        <v>17879</v>
      </c>
      <c r="M6502" t="s">
        <v>17880</v>
      </c>
      <c r="N6502" s="26">
        <v>3.301111111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1</v>
      </c>
      <c r="U6502">
        <v>0</v>
      </c>
      <c r="V6502">
        <v>0</v>
      </c>
      <c r="W6502" s="26">
        <v>0</v>
      </c>
      <c r="X6502" s="26">
        <v>0</v>
      </c>
      <c r="Y6502" s="26">
        <v>0</v>
      </c>
      <c r="Z6502" s="26">
        <v>0</v>
      </c>
      <c r="AA6502" s="26">
        <v>0</v>
      </c>
      <c r="AB6502" s="26">
        <v>19.305126237838305</v>
      </c>
      <c r="AC6502" s="26">
        <v>0</v>
      </c>
      <c r="AD6502" s="26">
        <v>0</v>
      </c>
      <c r="AE6502" s="26">
        <v>19.305126237838305</v>
      </c>
    </row>
    <row r="6503" spans="1:31" x14ac:dyDescent="0.3">
      <c r="A6503">
        <v>2737853</v>
      </c>
      <c r="B6503">
        <v>1</v>
      </c>
      <c r="C6503" t="s">
        <v>80</v>
      </c>
      <c r="D6503" t="s">
        <v>101</v>
      </c>
      <c r="E6503" t="s">
        <v>132</v>
      </c>
      <c r="F6503" t="s">
        <v>17881</v>
      </c>
      <c r="G6503" t="s">
        <v>197</v>
      </c>
      <c r="H6503" t="s">
        <v>135</v>
      </c>
      <c r="I6503" t="s">
        <v>136</v>
      </c>
      <c r="J6503" t="s">
        <v>137</v>
      </c>
      <c r="K6503" t="s">
        <v>138</v>
      </c>
      <c r="L6503" t="s">
        <v>17882</v>
      </c>
      <c r="M6503" t="s">
        <v>17883</v>
      </c>
      <c r="N6503" s="26">
        <v>8.2516666660000002</v>
      </c>
      <c r="O6503">
        <v>0</v>
      </c>
      <c r="P6503">
        <v>2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 s="26">
        <v>0</v>
      </c>
      <c r="X6503" s="26">
        <v>5.3280872477006289</v>
      </c>
      <c r="Y6503" s="26">
        <v>0</v>
      </c>
      <c r="Z6503" s="26">
        <v>0</v>
      </c>
      <c r="AA6503" s="26">
        <v>0</v>
      </c>
      <c r="AB6503" s="26">
        <v>0</v>
      </c>
      <c r="AC6503" s="26">
        <v>0</v>
      </c>
      <c r="AD6503" s="26">
        <v>0</v>
      </c>
      <c r="AE6503" s="26">
        <v>5.3280872477006289</v>
      </c>
    </row>
    <row r="6504" spans="1:31" x14ac:dyDescent="0.3">
      <c r="A6504">
        <v>2737561</v>
      </c>
      <c r="B6504">
        <v>1</v>
      </c>
      <c r="C6504" t="s">
        <v>81</v>
      </c>
      <c r="D6504" t="s">
        <v>120</v>
      </c>
      <c r="E6504" t="s">
        <v>152</v>
      </c>
      <c r="F6504" t="s">
        <v>10777</v>
      </c>
      <c r="G6504" t="s">
        <v>159</v>
      </c>
      <c r="H6504" t="s">
        <v>149</v>
      </c>
      <c r="I6504" t="s">
        <v>136</v>
      </c>
      <c r="J6504" t="s">
        <v>137</v>
      </c>
      <c r="K6504" t="s">
        <v>138</v>
      </c>
      <c r="L6504" t="s">
        <v>17884</v>
      </c>
      <c r="M6504" t="s">
        <v>17885</v>
      </c>
      <c r="N6504" s="26">
        <v>0.95694444400000001</v>
      </c>
      <c r="O6504">
        <v>0</v>
      </c>
      <c r="P6504">
        <v>304</v>
      </c>
      <c r="Q6504">
        <v>20</v>
      </c>
      <c r="R6504">
        <v>20</v>
      </c>
      <c r="S6504">
        <v>4</v>
      </c>
      <c r="T6504">
        <v>34</v>
      </c>
      <c r="U6504">
        <v>0</v>
      </c>
      <c r="V6504">
        <v>0</v>
      </c>
      <c r="W6504" s="26">
        <v>0</v>
      </c>
      <c r="X6504" s="26">
        <v>90.503108943408549</v>
      </c>
      <c r="Y6504" s="26">
        <v>53.355112096833949</v>
      </c>
      <c r="Z6504" s="26">
        <v>3.8309204462838187</v>
      </c>
      <c r="AA6504" s="26">
        <v>11.926918061412159</v>
      </c>
      <c r="AB6504" s="26">
        <v>15.461213226020535</v>
      </c>
      <c r="AC6504" s="26">
        <v>0</v>
      </c>
      <c r="AD6504" s="26">
        <v>0</v>
      </c>
      <c r="AE6504" s="26">
        <v>175.07727277395898</v>
      </c>
    </row>
    <row r="6505" spans="1:31" x14ac:dyDescent="0.3">
      <c r="A6505">
        <v>2737939</v>
      </c>
      <c r="B6505">
        <v>1</v>
      </c>
      <c r="C6505" t="s">
        <v>81</v>
      </c>
      <c r="D6505" t="s">
        <v>124</v>
      </c>
      <c r="E6505" t="s">
        <v>157</v>
      </c>
      <c r="F6505" t="s">
        <v>4307</v>
      </c>
      <c r="G6505" t="s">
        <v>159</v>
      </c>
      <c r="H6505" t="s">
        <v>149</v>
      </c>
      <c r="I6505" t="s">
        <v>136</v>
      </c>
      <c r="J6505" t="s">
        <v>137</v>
      </c>
      <c r="K6505" t="s">
        <v>138</v>
      </c>
      <c r="L6505" t="s">
        <v>17886</v>
      </c>
      <c r="M6505" t="s">
        <v>17887</v>
      </c>
      <c r="N6505" s="26">
        <v>2.3822222219999998</v>
      </c>
      <c r="O6505">
        <v>2</v>
      </c>
      <c r="P6505">
        <v>184</v>
      </c>
      <c r="Q6505">
        <v>39</v>
      </c>
      <c r="R6505">
        <v>131</v>
      </c>
      <c r="S6505">
        <v>14</v>
      </c>
      <c r="T6505">
        <v>21</v>
      </c>
      <c r="U6505">
        <v>1</v>
      </c>
      <c r="V6505">
        <v>0</v>
      </c>
      <c r="W6505" s="26">
        <v>0</v>
      </c>
      <c r="X6505" s="26">
        <v>59.113332332321328</v>
      </c>
      <c r="Y6505" s="26">
        <v>4.4752275516444451</v>
      </c>
      <c r="Z6505" s="26">
        <v>65.586027811995777</v>
      </c>
      <c r="AA6505" s="26">
        <v>90.016069589080104</v>
      </c>
      <c r="AB6505" s="26">
        <v>8.8756522163166949</v>
      </c>
      <c r="AC6505" s="26">
        <v>112.33266876544982</v>
      </c>
      <c r="AD6505" s="26">
        <v>0</v>
      </c>
      <c r="AE6505" s="26">
        <v>340.39897826680817</v>
      </c>
    </row>
    <row r="6506" spans="1:31" x14ac:dyDescent="0.3">
      <c r="A6506">
        <v>2737690</v>
      </c>
      <c r="B6506">
        <v>1</v>
      </c>
      <c r="C6506" t="s">
        <v>80</v>
      </c>
      <c r="D6506" t="s">
        <v>104</v>
      </c>
      <c r="E6506" t="s">
        <v>157</v>
      </c>
      <c r="F6506" t="s">
        <v>16087</v>
      </c>
      <c r="G6506" t="s">
        <v>159</v>
      </c>
      <c r="H6506" t="s">
        <v>149</v>
      </c>
      <c r="I6506" t="s">
        <v>136</v>
      </c>
      <c r="J6506" t="s">
        <v>137</v>
      </c>
      <c r="K6506" t="s">
        <v>138</v>
      </c>
      <c r="L6506" t="s">
        <v>518</v>
      </c>
      <c r="M6506" t="s">
        <v>17888</v>
      </c>
      <c r="N6506" s="26">
        <v>0.55138888799999997</v>
      </c>
      <c r="O6506">
        <v>1</v>
      </c>
      <c r="P6506">
        <v>10</v>
      </c>
      <c r="Q6506">
        <v>25</v>
      </c>
      <c r="R6506">
        <v>55</v>
      </c>
      <c r="S6506">
        <v>16</v>
      </c>
      <c r="T6506">
        <v>11</v>
      </c>
      <c r="U6506">
        <v>18</v>
      </c>
      <c r="V6506">
        <v>0</v>
      </c>
      <c r="W6506" s="26">
        <v>0.27929025973778804</v>
      </c>
      <c r="X6506" s="26">
        <v>0.62211197800683871</v>
      </c>
      <c r="Y6506" s="26">
        <v>55.366382199462279</v>
      </c>
      <c r="Z6506" s="26">
        <v>0.61903758826666655</v>
      </c>
      <c r="AA6506" s="26">
        <v>193.3396057406153</v>
      </c>
      <c r="AB6506" s="26">
        <v>5.2838019827599636</v>
      </c>
      <c r="AC6506" s="26">
        <v>4021.6787505286566</v>
      </c>
      <c r="AD6506" s="26">
        <v>0</v>
      </c>
      <c r="AE6506" s="26">
        <v>4277.1889802775058</v>
      </c>
    </row>
    <row r="6507" spans="1:31" x14ac:dyDescent="0.3">
      <c r="A6507">
        <v>2737547</v>
      </c>
      <c r="B6507">
        <v>1</v>
      </c>
      <c r="C6507" t="s">
        <v>81</v>
      </c>
      <c r="D6507" t="s">
        <v>112</v>
      </c>
      <c r="E6507" t="s">
        <v>170</v>
      </c>
      <c r="F6507" t="s">
        <v>17447</v>
      </c>
      <c r="G6507" t="s">
        <v>204</v>
      </c>
      <c r="H6507" t="s">
        <v>135</v>
      </c>
      <c r="I6507" t="s">
        <v>136</v>
      </c>
      <c r="J6507" t="s">
        <v>137</v>
      </c>
      <c r="K6507" t="s">
        <v>138</v>
      </c>
      <c r="L6507" t="s">
        <v>17889</v>
      </c>
      <c r="M6507" t="s">
        <v>404</v>
      </c>
      <c r="N6507" s="26">
        <v>1.3505555549999999</v>
      </c>
      <c r="O6507">
        <v>0</v>
      </c>
      <c r="P6507">
        <v>76</v>
      </c>
      <c r="Q6507">
        <v>0</v>
      </c>
      <c r="R6507">
        <v>0</v>
      </c>
      <c r="S6507">
        <v>0</v>
      </c>
      <c r="T6507">
        <v>20</v>
      </c>
      <c r="U6507">
        <v>0</v>
      </c>
      <c r="V6507">
        <v>0</v>
      </c>
      <c r="W6507" s="26">
        <v>0</v>
      </c>
      <c r="X6507" s="26">
        <v>26.194022437208673</v>
      </c>
      <c r="Y6507" s="26">
        <v>0</v>
      </c>
      <c r="Z6507" s="26">
        <v>0</v>
      </c>
      <c r="AA6507" s="26">
        <v>0</v>
      </c>
      <c r="AB6507" s="26">
        <v>8.6785374186655151</v>
      </c>
      <c r="AC6507" s="26">
        <v>0</v>
      </c>
      <c r="AD6507" s="26">
        <v>0</v>
      </c>
      <c r="AE6507" s="26">
        <v>34.872559855874186</v>
      </c>
    </row>
    <row r="6508" spans="1:31" x14ac:dyDescent="0.3">
      <c r="A6508">
        <v>2737604</v>
      </c>
      <c r="B6508">
        <v>1</v>
      </c>
      <c r="C6508" t="s">
        <v>81</v>
      </c>
      <c r="D6508" t="s">
        <v>113</v>
      </c>
      <c r="E6508" t="s">
        <v>157</v>
      </c>
      <c r="F6508" t="s">
        <v>17890</v>
      </c>
      <c r="G6508" t="s">
        <v>628</v>
      </c>
      <c r="H6508" t="s">
        <v>149</v>
      </c>
      <c r="I6508" t="s">
        <v>136</v>
      </c>
      <c r="J6508" t="s">
        <v>137</v>
      </c>
      <c r="K6508" t="s">
        <v>187</v>
      </c>
      <c r="L6508" t="s">
        <v>17891</v>
      </c>
      <c r="M6508" t="s">
        <v>17892</v>
      </c>
      <c r="N6508" s="26">
        <v>4.5269444439999997</v>
      </c>
      <c r="O6508">
        <v>0</v>
      </c>
      <c r="P6508">
        <v>628</v>
      </c>
      <c r="Q6508">
        <v>0</v>
      </c>
      <c r="R6508">
        <v>25</v>
      </c>
      <c r="S6508">
        <v>0</v>
      </c>
      <c r="T6508">
        <v>21</v>
      </c>
      <c r="U6508">
        <v>0</v>
      </c>
      <c r="V6508">
        <v>0</v>
      </c>
      <c r="W6508" s="26">
        <v>0</v>
      </c>
      <c r="X6508" s="26">
        <v>74.520703903853274</v>
      </c>
      <c r="Y6508" s="26">
        <v>0</v>
      </c>
      <c r="Z6508" s="26">
        <v>1.6415241819733333</v>
      </c>
      <c r="AA6508" s="26">
        <v>0</v>
      </c>
      <c r="AB6508" s="26">
        <v>13.784124039782778</v>
      </c>
      <c r="AC6508" s="26">
        <v>0</v>
      </c>
      <c r="AD6508" s="26">
        <v>0</v>
      </c>
      <c r="AE6508" s="26">
        <v>89.946352125609394</v>
      </c>
    </row>
    <row r="6509" spans="1:31" x14ac:dyDescent="0.3">
      <c r="A6509">
        <v>2737796</v>
      </c>
      <c r="B6509">
        <v>1</v>
      </c>
      <c r="C6509" t="s">
        <v>80</v>
      </c>
      <c r="D6509" t="s">
        <v>82</v>
      </c>
      <c r="E6509" t="s">
        <v>132</v>
      </c>
      <c r="F6509" t="s">
        <v>9753</v>
      </c>
      <c r="G6509" t="s">
        <v>134</v>
      </c>
      <c r="H6509" t="s">
        <v>135</v>
      </c>
      <c r="I6509" t="s">
        <v>136</v>
      </c>
      <c r="J6509" t="s">
        <v>137</v>
      </c>
      <c r="K6509" t="s">
        <v>138</v>
      </c>
      <c r="L6509" t="s">
        <v>17893</v>
      </c>
      <c r="M6509" t="s">
        <v>17894</v>
      </c>
      <c r="N6509" s="26">
        <v>1.006388888</v>
      </c>
      <c r="O6509">
        <v>0</v>
      </c>
      <c r="P6509">
        <v>13</v>
      </c>
      <c r="Q6509">
        <v>0</v>
      </c>
      <c r="R6509">
        <v>0</v>
      </c>
      <c r="S6509">
        <v>0</v>
      </c>
      <c r="T6509">
        <v>4</v>
      </c>
      <c r="U6509">
        <v>0</v>
      </c>
      <c r="V6509">
        <v>0</v>
      </c>
      <c r="W6509" s="26">
        <v>0</v>
      </c>
      <c r="X6509" s="26">
        <v>5.1392654515258549</v>
      </c>
      <c r="Y6509" s="26">
        <v>0</v>
      </c>
      <c r="Z6509" s="26">
        <v>0</v>
      </c>
      <c r="AA6509" s="26">
        <v>0</v>
      </c>
      <c r="AB6509" s="26">
        <v>11.126661028366888</v>
      </c>
      <c r="AC6509" s="26">
        <v>0</v>
      </c>
      <c r="AD6509" s="26">
        <v>0</v>
      </c>
      <c r="AE6509" s="26">
        <v>16.265926479892741</v>
      </c>
    </row>
    <row r="6510" spans="1:31" x14ac:dyDescent="0.3">
      <c r="A6510">
        <v>2738145</v>
      </c>
      <c r="B6510">
        <v>1</v>
      </c>
      <c r="C6510" t="s">
        <v>80</v>
      </c>
      <c r="D6510" t="s">
        <v>96</v>
      </c>
      <c r="E6510" t="s">
        <v>170</v>
      </c>
      <c r="F6510" t="s">
        <v>17895</v>
      </c>
      <c r="G6510" t="s">
        <v>204</v>
      </c>
      <c r="H6510" t="s">
        <v>135</v>
      </c>
      <c r="I6510" t="s">
        <v>136</v>
      </c>
      <c r="J6510" t="s">
        <v>137</v>
      </c>
      <c r="K6510" t="s">
        <v>138</v>
      </c>
      <c r="L6510" t="s">
        <v>17896</v>
      </c>
      <c r="M6510" t="s">
        <v>17897</v>
      </c>
      <c r="N6510" s="26">
        <v>3.574166666</v>
      </c>
      <c r="O6510">
        <v>0</v>
      </c>
      <c r="P6510">
        <v>58</v>
      </c>
      <c r="Q6510">
        <v>0</v>
      </c>
      <c r="R6510">
        <v>1</v>
      </c>
      <c r="S6510">
        <v>0</v>
      </c>
      <c r="T6510">
        <v>3</v>
      </c>
      <c r="U6510">
        <v>0</v>
      </c>
      <c r="V6510">
        <v>0</v>
      </c>
      <c r="W6510" s="26">
        <v>0</v>
      </c>
      <c r="X6510" s="26">
        <v>5.6081618344629662</v>
      </c>
      <c r="Y6510" s="26">
        <v>0</v>
      </c>
      <c r="Z6510" s="26">
        <v>0</v>
      </c>
      <c r="AA6510" s="26">
        <v>0</v>
      </c>
      <c r="AB6510" s="26">
        <v>0</v>
      </c>
      <c r="AC6510" s="26">
        <v>0</v>
      </c>
      <c r="AD6510" s="26">
        <v>0</v>
      </c>
      <c r="AE6510" s="26">
        <v>5.6081618344629662</v>
      </c>
    </row>
    <row r="6511" spans="1:31" x14ac:dyDescent="0.3">
      <c r="A6511">
        <v>2737790</v>
      </c>
      <c r="B6511">
        <v>1</v>
      </c>
      <c r="C6511" t="s">
        <v>81</v>
      </c>
      <c r="D6511" t="s">
        <v>126</v>
      </c>
      <c r="E6511" t="s">
        <v>152</v>
      </c>
      <c r="F6511" t="s">
        <v>4768</v>
      </c>
      <c r="G6511" t="s">
        <v>159</v>
      </c>
      <c r="H6511" t="s">
        <v>149</v>
      </c>
      <c r="I6511" t="s">
        <v>136</v>
      </c>
      <c r="J6511" t="s">
        <v>137</v>
      </c>
      <c r="K6511" t="s">
        <v>138</v>
      </c>
      <c r="L6511" t="s">
        <v>17898</v>
      </c>
      <c r="M6511" t="s">
        <v>17899</v>
      </c>
      <c r="N6511" s="26">
        <v>0.48749999999999999</v>
      </c>
      <c r="O6511">
        <v>7</v>
      </c>
      <c r="P6511">
        <v>922</v>
      </c>
      <c r="Q6511">
        <v>51</v>
      </c>
      <c r="R6511">
        <v>131</v>
      </c>
      <c r="S6511">
        <v>3</v>
      </c>
      <c r="T6511">
        <v>57</v>
      </c>
      <c r="U6511">
        <v>1</v>
      </c>
      <c r="V6511">
        <v>0</v>
      </c>
      <c r="W6511" s="26">
        <v>0.85060356517499991</v>
      </c>
      <c r="X6511" s="26">
        <v>37.045544352694606</v>
      </c>
      <c r="Y6511" s="26">
        <v>15.14930433953859</v>
      </c>
      <c r="Z6511" s="26">
        <v>3.389142504271875</v>
      </c>
      <c r="AA6511" s="26">
        <v>3.9766806898544704</v>
      </c>
      <c r="AB6511" s="26">
        <v>8.0932068241123147</v>
      </c>
      <c r="AC6511" s="26">
        <v>56.67566858459999</v>
      </c>
      <c r="AD6511" s="26">
        <v>0</v>
      </c>
      <c r="AE6511" s="26">
        <v>125.18015086024684</v>
      </c>
    </row>
    <row r="6512" spans="1:31" x14ac:dyDescent="0.3">
      <c r="A6512">
        <v>2737859</v>
      </c>
      <c r="B6512">
        <v>1</v>
      </c>
      <c r="C6512" t="s">
        <v>80</v>
      </c>
      <c r="D6512" t="s">
        <v>83</v>
      </c>
      <c r="E6512" t="s">
        <v>132</v>
      </c>
      <c r="F6512" t="s">
        <v>17900</v>
      </c>
      <c r="G6512" t="s">
        <v>134</v>
      </c>
      <c r="H6512" t="s">
        <v>135</v>
      </c>
      <c r="I6512" t="s">
        <v>136</v>
      </c>
      <c r="J6512" t="s">
        <v>137</v>
      </c>
      <c r="K6512" t="s">
        <v>138</v>
      </c>
      <c r="L6512" t="s">
        <v>17901</v>
      </c>
      <c r="M6512" t="s">
        <v>17902</v>
      </c>
      <c r="N6512" s="26">
        <v>1.424722222</v>
      </c>
      <c r="O6512">
        <v>0</v>
      </c>
      <c r="P6512">
        <v>1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 s="26">
        <v>0</v>
      </c>
      <c r="X6512" s="26">
        <v>0.32152611255500002</v>
      </c>
      <c r="Y6512" s="26">
        <v>0</v>
      </c>
      <c r="Z6512" s="26">
        <v>0</v>
      </c>
      <c r="AA6512" s="26">
        <v>0</v>
      </c>
      <c r="AB6512" s="26">
        <v>0</v>
      </c>
      <c r="AC6512" s="26">
        <v>0</v>
      </c>
      <c r="AD6512" s="26">
        <v>0</v>
      </c>
      <c r="AE6512" s="26">
        <v>0.32152611255500002</v>
      </c>
    </row>
    <row r="6513" spans="1:31" x14ac:dyDescent="0.3">
      <c r="A6513">
        <v>2737597</v>
      </c>
      <c r="B6513">
        <v>2</v>
      </c>
      <c r="C6513" t="s">
        <v>81</v>
      </c>
      <c r="D6513" t="s">
        <v>127</v>
      </c>
      <c r="E6513" t="s">
        <v>146</v>
      </c>
      <c r="F6513" t="s">
        <v>6345</v>
      </c>
      <c r="G6513" t="s">
        <v>148</v>
      </c>
      <c r="H6513" t="s">
        <v>149</v>
      </c>
      <c r="I6513" t="s">
        <v>136</v>
      </c>
      <c r="J6513" t="s">
        <v>137</v>
      </c>
      <c r="K6513" t="s">
        <v>138</v>
      </c>
      <c r="L6513" t="s">
        <v>420</v>
      </c>
      <c r="M6513" t="s">
        <v>17903</v>
      </c>
      <c r="N6513" s="26">
        <v>0.68361111100000005</v>
      </c>
      <c r="O6513">
        <v>0</v>
      </c>
      <c r="P6513">
        <v>0</v>
      </c>
      <c r="Q6513">
        <v>9</v>
      </c>
      <c r="R6513">
        <v>0</v>
      </c>
      <c r="S6513">
        <v>6</v>
      </c>
      <c r="T6513">
        <v>0</v>
      </c>
      <c r="U6513">
        <v>0</v>
      </c>
      <c r="V6513">
        <v>0</v>
      </c>
      <c r="W6513" s="26">
        <v>0</v>
      </c>
      <c r="X6513" s="26">
        <v>0</v>
      </c>
      <c r="Y6513" s="26">
        <v>0.72290376432742121</v>
      </c>
      <c r="Z6513" s="26">
        <v>0</v>
      </c>
      <c r="AA6513" s="26">
        <v>45.952609769757551</v>
      </c>
      <c r="AB6513" s="26">
        <v>0</v>
      </c>
      <c r="AC6513" s="26">
        <v>0</v>
      </c>
      <c r="AD6513" s="26">
        <v>0</v>
      </c>
      <c r="AE6513" s="26">
        <v>46.675513534084971</v>
      </c>
    </row>
    <row r="6514" spans="1:31" x14ac:dyDescent="0.3">
      <c r="A6514">
        <v>2737982</v>
      </c>
      <c r="B6514">
        <v>1</v>
      </c>
      <c r="C6514" t="s">
        <v>80</v>
      </c>
      <c r="D6514" t="s">
        <v>94</v>
      </c>
      <c r="E6514" t="s">
        <v>132</v>
      </c>
      <c r="F6514" t="s">
        <v>17904</v>
      </c>
      <c r="G6514" t="s">
        <v>134</v>
      </c>
      <c r="H6514" t="s">
        <v>135</v>
      </c>
      <c r="I6514" t="s">
        <v>136</v>
      </c>
      <c r="J6514" t="s">
        <v>137</v>
      </c>
      <c r="K6514" t="s">
        <v>138</v>
      </c>
      <c r="L6514" t="s">
        <v>17905</v>
      </c>
      <c r="M6514" t="s">
        <v>17906</v>
      </c>
      <c r="N6514" s="26">
        <v>2.880833333</v>
      </c>
      <c r="O6514">
        <v>0</v>
      </c>
      <c r="P6514">
        <v>1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 s="26">
        <v>0</v>
      </c>
      <c r="X6514" s="26">
        <v>0.17672676332337892</v>
      </c>
      <c r="Y6514" s="26">
        <v>0</v>
      </c>
      <c r="Z6514" s="26">
        <v>0</v>
      </c>
      <c r="AA6514" s="26">
        <v>0</v>
      </c>
      <c r="AB6514" s="26">
        <v>0</v>
      </c>
      <c r="AC6514" s="26">
        <v>0</v>
      </c>
      <c r="AD6514" s="26">
        <v>0</v>
      </c>
      <c r="AE6514" s="26">
        <v>0.17672676332337892</v>
      </c>
    </row>
    <row r="6515" spans="1:31" x14ac:dyDescent="0.3">
      <c r="A6515">
        <v>2738128</v>
      </c>
      <c r="B6515">
        <v>1</v>
      </c>
      <c r="C6515" t="s">
        <v>80</v>
      </c>
      <c r="D6515" t="s">
        <v>82</v>
      </c>
      <c r="E6515" t="s">
        <v>132</v>
      </c>
      <c r="F6515" t="s">
        <v>17907</v>
      </c>
      <c r="G6515" t="s">
        <v>134</v>
      </c>
      <c r="H6515" t="s">
        <v>135</v>
      </c>
      <c r="I6515" t="s">
        <v>136</v>
      </c>
      <c r="J6515" t="s">
        <v>137</v>
      </c>
      <c r="K6515" t="s">
        <v>138</v>
      </c>
      <c r="L6515" t="s">
        <v>17908</v>
      </c>
      <c r="M6515" t="s">
        <v>17909</v>
      </c>
      <c r="N6515" s="26">
        <v>3.1936111110000001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2</v>
      </c>
      <c r="U6515">
        <v>0</v>
      </c>
      <c r="V6515">
        <v>0</v>
      </c>
      <c r="W6515" s="26">
        <v>0</v>
      </c>
      <c r="X6515" s="26">
        <v>0</v>
      </c>
      <c r="Y6515" s="26">
        <v>0</v>
      </c>
      <c r="Z6515" s="26">
        <v>0</v>
      </c>
      <c r="AA6515" s="26">
        <v>0</v>
      </c>
      <c r="AB6515" s="26">
        <v>4.4301914829026927</v>
      </c>
      <c r="AC6515" s="26">
        <v>0</v>
      </c>
      <c r="AD6515" s="26">
        <v>0</v>
      </c>
      <c r="AE6515" s="26">
        <v>4.4301914829026927</v>
      </c>
    </row>
    <row r="6516" spans="1:31" x14ac:dyDescent="0.3">
      <c r="A6516">
        <v>2738005</v>
      </c>
      <c r="B6516">
        <v>1</v>
      </c>
      <c r="C6516" t="s">
        <v>80</v>
      </c>
      <c r="D6516" t="s">
        <v>84</v>
      </c>
      <c r="E6516" t="s">
        <v>132</v>
      </c>
      <c r="F6516" t="s">
        <v>17910</v>
      </c>
      <c r="G6516" t="s">
        <v>134</v>
      </c>
      <c r="H6516" t="s">
        <v>135</v>
      </c>
      <c r="I6516" t="s">
        <v>136</v>
      </c>
      <c r="J6516" t="s">
        <v>137</v>
      </c>
      <c r="K6516" t="s">
        <v>138</v>
      </c>
      <c r="L6516" t="s">
        <v>17911</v>
      </c>
      <c r="M6516" t="s">
        <v>17912</v>
      </c>
      <c r="N6516" s="26">
        <v>3.4588888880000002</v>
      </c>
      <c r="O6516">
        <v>0</v>
      </c>
      <c r="P6516">
        <v>8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 s="26">
        <v>0</v>
      </c>
      <c r="X6516" s="26">
        <v>4.4466970446218754</v>
      </c>
      <c r="Y6516" s="26">
        <v>0</v>
      </c>
      <c r="Z6516" s="26">
        <v>0</v>
      </c>
      <c r="AA6516" s="26">
        <v>0</v>
      </c>
      <c r="AB6516" s="26">
        <v>0</v>
      </c>
      <c r="AC6516" s="26">
        <v>0</v>
      </c>
      <c r="AD6516" s="26">
        <v>0</v>
      </c>
      <c r="AE6516" s="26">
        <v>4.4466970446218754</v>
      </c>
    </row>
    <row r="6517" spans="1:31" x14ac:dyDescent="0.3">
      <c r="A6517">
        <v>2738105</v>
      </c>
      <c r="B6517">
        <v>1</v>
      </c>
      <c r="C6517" t="s">
        <v>80</v>
      </c>
      <c r="D6517" t="s">
        <v>99</v>
      </c>
      <c r="E6517" t="s">
        <v>146</v>
      </c>
      <c r="F6517" t="s">
        <v>17913</v>
      </c>
      <c r="G6517" t="s">
        <v>159</v>
      </c>
      <c r="H6517" t="s">
        <v>149</v>
      </c>
      <c r="I6517" t="s">
        <v>136</v>
      </c>
      <c r="J6517" t="s">
        <v>137</v>
      </c>
      <c r="K6517" t="s">
        <v>138</v>
      </c>
      <c r="L6517" t="s">
        <v>17914</v>
      </c>
      <c r="M6517" t="s">
        <v>17915</v>
      </c>
      <c r="N6517" s="26">
        <v>1.913333333</v>
      </c>
      <c r="O6517">
        <v>2</v>
      </c>
      <c r="P6517">
        <v>285</v>
      </c>
      <c r="Q6517">
        <v>0</v>
      </c>
      <c r="R6517">
        <v>33</v>
      </c>
      <c r="S6517">
        <v>1</v>
      </c>
      <c r="T6517">
        <v>36</v>
      </c>
      <c r="U6517">
        <v>0</v>
      </c>
      <c r="V6517">
        <v>0</v>
      </c>
      <c r="W6517" s="26">
        <v>9.5649276000543999</v>
      </c>
      <c r="X6517" s="26">
        <v>94.43155871495776</v>
      </c>
      <c r="Y6517" s="26">
        <v>0</v>
      </c>
      <c r="Z6517" s="26">
        <v>0.17115672505232221</v>
      </c>
      <c r="AA6517" s="26">
        <v>3.5274231593350165</v>
      </c>
      <c r="AB6517" s="26">
        <v>30.426319221950124</v>
      </c>
      <c r="AC6517" s="26">
        <v>0</v>
      </c>
      <c r="AD6517" s="26">
        <v>0</v>
      </c>
      <c r="AE6517" s="26">
        <v>138.12138542134963</v>
      </c>
    </row>
    <row r="6518" spans="1:31" x14ac:dyDescent="0.3">
      <c r="A6518">
        <v>2738022</v>
      </c>
      <c r="B6518">
        <v>1</v>
      </c>
      <c r="C6518" t="s">
        <v>81</v>
      </c>
      <c r="D6518" t="s">
        <v>123</v>
      </c>
      <c r="E6518" t="s">
        <v>157</v>
      </c>
      <c r="F6518" t="s">
        <v>12394</v>
      </c>
      <c r="G6518" t="s">
        <v>1269</v>
      </c>
      <c r="H6518" t="s">
        <v>149</v>
      </c>
      <c r="I6518" t="s">
        <v>136</v>
      </c>
      <c r="J6518" t="s">
        <v>137</v>
      </c>
      <c r="K6518" t="s">
        <v>138</v>
      </c>
      <c r="L6518" t="s">
        <v>17916</v>
      </c>
      <c r="M6518" t="s">
        <v>17917</v>
      </c>
      <c r="N6518" s="26">
        <v>3.4002777769999999</v>
      </c>
      <c r="O6518">
        <v>0</v>
      </c>
      <c r="P6518">
        <v>0</v>
      </c>
      <c r="Q6518">
        <v>3</v>
      </c>
      <c r="R6518">
        <v>1</v>
      </c>
      <c r="S6518">
        <v>8</v>
      </c>
      <c r="T6518">
        <v>0</v>
      </c>
      <c r="U6518">
        <v>2</v>
      </c>
      <c r="V6518">
        <v>0</v>
      </c>
      <c r="W6518" s="26">
        <v>0</v>
      </c>
      <c r="X6518" s="26">
        <v>0</v>
      </c>
      <c r="Y6518" s="26">
        <v>1.287842744462222</v>
      </c>
      <c r="Z6518" s="26">
        <v>0</v>
      </c>
      <c r="AA6518" s="26">
        <v>243.77861751767261</v>
      </c>
      <c r="AB6518" s="26">
        <v>0</v>
      </c>
      <c r="AC6518" s="26">
        <v>356.05042977394663</v>
      </c>
      <c r="AD6518" s="26">
        <v>0</v>
      </c>
      <c r="AE6518" s="26">
        <v>601.11689003608149</v>
      </c>
    </row>
    <row r="6519" spans="1:31" x14ac:dyDescent="0.3">
      <c r="A6519">
        <v>2737713</v>
      </c>
      <c r="B6519">
        <v>1</v>
      </c>
      <c r="C6519" t="s">
        <v>81</v>
      </c>
      <c r="D6519" t="s">
        <v>112</v>
      </c>
      <c r="E6519" t="s">
        <v>170</v>
      </c>
      <c r="F6519" t="s">
        <v>17918</v>
      </c>
      <c r="G6519" t="s">
        <v>2059</v>
      </c>
      <c r="H6519" t="s">
        <v>135</v>
      </c>
      <c r="I6519" t="s">
        <v>136</v>
      </c>
      <c r="J6519" t="s">
        <v>137</v>
      </c>
      <c r="K6519" t="s">
        <v>138</v>
      </c>
      <c r="L6519" t="s">
        <v>17919</v>
      </c>
      <c r="M6519" t="s">
        <v>17920</v>
      </c>
      <c r="N6519" s="26">
        <v>4.6458333329999997</v>
      </c>
      <c r="O6519">
        <v>0</v>
      </c>
      <c r="P6519">
        <v>17</v>
      </c>
      <c r="Q6519">
        <v>0</v>
      </c>
      <c r="R6519">
        <v>0</v>
      </c>
      <c r="S6519">
        <v>0</v>
      </c>
      <c r="T6519">
        <v>1</v>
      </c>
      <c r="U6519">
        <v>0</v>
      </c>
      <c r="V6519">
        <v>0</v>
      </c>
      <c r="W6519" s="26">
        <v>0</v>
      </c>
      <c r="X6519" s="26">
        <v>6.980181502378529</v>
      </c>
      <c r="Y6519" s="26">
        <v>0</v>
      </c>
      <c r="Z6519" s="26">
        <v>0</v>
      </c>
      <c r="AA6519" s="26">
        <v>0</v>
      </c>
      <c r="AB6519" s="26">
        <v>0.37065446631126003</v>
      </c>
      <c r="AC6519" s="26">
        <v>0</v>
      </c>
      <c r="AD6519" s="26">
        <v>0</v>
      </c>
      <c r="AE6519" s="26">
        <v>7.3508359686897888</v>
      </c>
    </row>
    <row r="6520" spans="1:31" x14ac:dyDescent="0.3">
      <c r="A6520">
        <v>2737521</v>
      </c>
      <c r="B6520">
        <v>1</v>
      </c>
      <c r="C6520" t="s">
        <v>81</v>
      </c>
      <c r="D6520" t="s">
        <v>128</v>
      </c>
      <c r="E6520" t="s">
        <v>132</v>
      </c>
      <c r="F6520" t="s">
        <v>17921</v>
      </c>
      <c r="G6520" t="s">
        <v>307</v>
      </c>
      <c r="H6520" t="s">
        <v>135</v>
      </c>
      <c r="I6520" t="s">
        <v>136</v>
      </c>
      <c r="J6520" t="s">
        <v>137</v>
      </c>
      <c r="K6520" t="s">
        <v>138</v>
      </c>
      <c r="L6520" t="s">
        <v>17922</v>
      </c>
      <c r="M6520" t="s">
        <v>17923</v>
      </c>
      <c r="N6520" s="26">
        <v>3.1074999999999999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11</v>
      </c>
      <c r="U6520">
        <v>0</v>
      </c>
      <c r="V6520">
        <v>2</v>
      </c>
      <c r="W6520" s="26">
        <v>0</v>
      </c>
      <c r="X6520" s="26">
        <v>0</v>
      </c>
      <c r="Y6520" s="26">
        <v>0</v>
      </c>
      <c r="Z6520" s="26">
        <v>0</v>
      </c>
      <c r="AA6520" s="26">
        <v>0</v>
      </c>
      <c r="AB6520" s="26">
        <v>33.532947762442099</v>
      </c>
      <c r="AC6520" s="26">
        <v>0</v>
      </c>
      <c r="AD6520" s="26">
        <v>11.547585653095171</v>
      </c>
      <c r="AE6520" s="26">
        <v>45.080533415537268</v>
      </c>
    </row>
    <row r="6521" spans="1:31" x14ac:dyDescent="0.3">
      <c r="A6521">
        <v>2737919</v>
      </c>
      <c r="B6521">
        <v>1</v>
      </c>
      <c r="C6521" t="s">
        <v>80</v>
      </c>
      <c r="D6521" t="s">
        <v>106</v>
      </c>
      <c r="E6521" t="s">
        <v>157</v>
      </c>
      <c r="F6521" t="s">
        <v>2619</v>
      </c>
      <c r="G6521" t="s">
        <v>159</v>
      </c>
      <c r="H6521" t="s">
        <v>149</v>
      </c>
      <c r="I6521" t="s">
        <v>136</v>
      </c>
      <c r="J6521" t="s">
        <v>137</v>
      </c>
      <c r="K6521" t="s">
        <v>138</v>
      </c>
      <c r="L6521" t="s">
        <v>17924</v>
      </c>
      <c r="M6521" t="s">
        <v>17925</v>
      </c>
      <c r="N6521" s="26">
        <v>0.1825</v>
      </c>
      <c r="O6521">
        <v>2</v>
      </c>
      <c r="P6521">
        <v>4</v>
      </c>
      <c r="Q6521">
        <v>68</v>
      </c>
      <c r="R6521">
        <v>343</v>
      </c>
      <c r="S6521">
        <v>28</v>
      </c>
      <c r="T6521">
        <v>61</v>
      </c>
      <c r="U6521">
        <v>0</v>
      </c>
      <c r="V6521">
        <v>0</v>
      </c>
      <c r="W6521" s="26">
        <v>0.11634636347854801</v>
      </c>
      <c r="X6521" s="26">
        <v>0.21479993333377878</v>
      </c>
      <c r="Y6521" s="26">
        <v>65.758463771182349</v>
      </c>
      <c r="Z6521" s="26">
        <v>4.7061599971707784</v>
      </c>
      <c r="AA6521" s="26">
        <v>6.1997180521316038</v>
      </c>
      <c r="AB6521" s="26">
        <v>2.6620253462164825</v>
      </c>
      <c r="AC6521" s="26">
        <v>0</v>
      </c>
      <c r="AD6521" s="26">
        <v>0</v>
      </c>
      <c r="AE6521" s="26">
        <v>79.657513463513524</v>
      </c>
    </row>
    <row r="6522" spans="1:31" x14ac:dyDescent="0.3">
      <c r="A6522">
        <v>2737873</v>
      </c>
      <c r="B6522">
        <v>1</v>
      </c>
      <c r="C6522" t="s">
        <v>80</v>
      </c>
      <c r="D6522" t="s">
        <v>101</v>
      </c>
      <c r="E6522" t="s">
        <v>170</v>
      </c>
      <c r="F6522" t="s">
        <v>17926</v>
      </c>
      <c r="G6522" t="s">
        <v>143</v>
      </c>
      <c r="H6522" t="s">
        <v>135</v>
      </c>
      <c r="I6522" t="s">
        <v>136</v>
      </c>
      <c r="J6522" t="s">
        <v>137</v>
      </c>
      <c r="K6522" t="s">
        <v>138</v>
      </c>
      <c r="L6522" t="s">
        <v>17927</v>
      </c>
      <c r="M6522" t="s">
        <v>17928</v>
      </c>
      <c r="N6522" s="26">
        <v>0.56277777699999998</v>
      </c>
      <c r="O6522">
        <v>0</v>
      </c>
      <c r="P6522">
        <v>78</v>
      </c>
      <c r="Q6522">
        <v>0</v>
      </c>
      <c r="R6522">
        <v>2</v>
      </c>
      <c r="S6522">
        <v>0</v>
      </c>
      <c r="T6522">
        <v>9</v>
      </c>
      <c r="U6522">
        <v>0</v>
      </c>
      <c r="V6522">
        <v>0</v>
      </c>
      <c r="W6522" s="26">
        <v>0</v>
      </c>
      <c r="X6522" s="26">
        <v>10.317391280631654</v>
      </c>
      <c r="Y6522" s="26">
        <v>0</v>
      </c>
      <c r="Z6522" s="26">
        <v>0</v>
      </c>
      <c r="AA6522" s="26">
        <v>0</v>
      </c>
      <c r="AB6522" s="26">
        <v>7.4580932568914662</v>
      </c>
      <c r="AC6522" s="26">
        <v>0</v>
      </c>
      <c r="AD6522" s="26">
        <v>0</v>
      </c>
      <c r="AE6522" s="26">
        <v>17.77548453752312</v>
      </c>
    </row>
    <row r="6523" spans="1:31" x14ac:dyDescent="0.3">
      <c r="A6523">
        <v>2737730</v>
      </c>
      <c r="B6523">
        <v>1</v>
      </c>
      <c r="C6523" t="s">
        <v>81</v>
      </c>
      <c r="D6523" t="s">
        <v>128</v>
      </c>
      <c r="E6523" t="s">
        <v>166</v>
      </c>
      <c r="F6523" t="s">
        <v>17929</v>
      </c>
      <c r="G6523" t="s">
        <v>425</v>
      </c>
      <c r="H6523" t="s">
        <v>135</v>
      </c>
      <c r="I6523" t="s">
        <v>136</v>
      </c>
      <c r="J6523" t="s">
        <v>137</v>
      </c>
      <c r="K6523" t="s">
        <v>138</v>
      </c>
      <c r="L6523" t="s">
        <v>17930</v>
      </c>
      <c r="M6523" t="s">
        <v>17931</v>
      </c>
      <c r="N6523" s="26">
        <v>20.194166666000001</v>
      </c>
      <c r="O6523">
        <v>0</v>
      </c>
      <c r="P6523">
        <v>146</v>
      </c>
      <c r="Q6523">
        <v>0</v>
      </c>
      <c r="R6523">
        <v>0</v>
      </c>
      <c r="S6523">
        <v>0</v>
      </c>
      <c r="T6523">
        <v>5</v>
      </c>
      <c r="U6523">
        <v>0</v>
      </c>
      <c r="V6523">
        <v>0</v>
      </c>
      <c r="W6523" s="26">
        <v>0</v>
      </c>
      <c r="X6523" s="26">
        <v>755.93792622488036</v>
      </c>
      <c r="Y6523" s="26">
        <v>0</v>
      </c>
      <c r="Z6523" s="26">
        <v>0</v>
      </c>
      <c r="AA6523" s="26">
        <v>0</v>
      </c>
      <c r="AB6523" s="26">
        <v>30.547562052096158</v>
      </c>
      <c r="AC6523" s="26">
        <v>0</v>
      </c>
      <c r="AD6523" s="26">
        <v>0</v>
      </c>
      <c r="AE6523" s="26">
        <v>786.48548827697653</v>
      </c>
    </row>
    <row r="6524" spans="1:31" x14ac:dyDescent="0.3">
      <c r="A6524">
        <v>2737687</v>
      </c>
      <c r="B6524">
        <v>1</v>
      </c>
      <c r="C6524" t="s">
        <v>80</v>
      </c>
      <c r="D6524" t="s">
        <v>90</v>
      </c>
      <c r="E6524" t="s">
        <v>170</v>
      </c>
      <c r="F6524" t="s">
        <v>17932</v>
      </c>
      <c r="G6524" t="s">
        <v>1111</v>
      </c>
      <c r="H6524" t="s">
        <v>135</v>
      </c>
      <c r="I6524" t="s">
        <v>136</v>
      </c>
      <c r="J6524" t="s">
        <v>3</v>
      </c>
      <c r="K6524" t="s">
        <v>138</v>
      </c>
      <c r="L6524" t="s">
        <v>17933</v>
      </c>
      <c r="M6524" t="s">
        <v>17934</v>
      </c>
      <c r="N6524" s="26">
        <v>0.959166666</v>
      </c>
      <c r="O6524">
        <v>0</v>
      </c>
      <c r="P6524">
        <v>11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 s="26">
        <v>0</v>
      </c>
      <c r="X6524" s="26">
        <v>2.6461656794080239</v>
      </c>
      <c r="Y6524" s="26">
        <v>0</v>
      </c>
      <c r="Z6524" s="26">
        <v>0</v>
      </c>
      <c r="AA6524" s="26">
        <v>0</v>
      </c>
      <c r="AB6524" s="26">
        <v>0</v>
      </c>
      <c r="AC6524" s="26">
        <v>0</v>
      </c>
      <c r="AD6524" s="26">
        <v>0</v>
      </c>
      <c r="AE6524" s="26">
        <v>2.6461656794080239</v>
      </c>
    </row>
    <row r="6525" spans="1:31" x14ac:dyDescent="0.3">
      <c r="A6525">
        <v>2737564</v>
      </c>
      <c r="B6525">
        <v>1</v>
      </c>
      <c r="C6525" t="s">
        <v>80</v>
      </c>
      <c r="D6525" t="s">
        <v>108</v>
      </c>
      <c r="E6525" t="s">
        <v>141</v>
      </c>
      <c r="F6525" t="s">
        <v>1997</v>
      </c>
      <c r="G6525" t="s">
        <v>186</v>
      </c>
      <c r="H6525" t="s">
        <v>135</v>
      </c>
      <c r="I6525" t="s">
        <v>136</v>
      </c>
      <c r="J6525" t="s">
        <v>137</v>
      </c>
      <c r="K6525" t="s">
        <v>187</v>
      </c>
      <c r="L6525" t="s">
        <v>17935</v>
      </c>
      <c r="M6525" t="s">
        <v>17936</v>
      </c>
      <c r="N6525" s="26">
        <v>8.2361111109999996</v>
      </c>
      <c r="O6525">
        <v>0</v>
      </c>
      <c r="P6525">
        <v>16</v>
      </c>
      <c r="Q6525">
        <v>0</v>
      </c>
      <c r="R6525">
        <v>9</v>
      </c>
      <c r="S6525">
        <v>0</v>
      </c>
      <c r="T6525">
        <v>7</v>
      </c>
      <c r="U6525">
        <v>0</v>
      </c>
      <c r="V6525">
        <v>0</v>
      </c>
      <c r="W6525" s="26">
        <v>0</v>
      </c>
      <c r="X6525" s="26">
        <v>24.489825683423636</v>
      </c>
      <c r="Y6525" s="26">
        <v>0</v>
      </c>
      <c r="Z6525" s="26">
        <v>3.8036367944788085</v>
      </c>
      <c r="AA6525" s="26">
        <v>0</v>
      </c>
      <c r="AB6525" s="26">
        <v>50.614873558381134</v>
      </c>
      <c r="AC6525" s="26">
        <v>0</v>
      </c>
      <c r="AD6525" s="26">
        <v>0</v>
      </c>
      <c r="AE6525" s="26">
        <v>78.908336036283572</v>
      </c>
    </row>
    <row r="6526" spans="1:31" x14ac:dyDescent="0.3">
      <c r="A6526">
        <v>2737269</v>
      </c>
      <c r="B6526">
        <v>1</v>
      </c>
      <c r="C6526" t="s">
        <v>81</v>
      </c>
      <c r="D6526" t="s">
        <v>116</v>
      </c>
      <c r="E6526" t="s">
        <v>146</v>
      </c>
      <c r="F6526" t="s">
        <v>17937</v>
      </c>
      <c r="G6526" t="s">
        <v>451</v>
      </c>
      <c r="H6526" t="s">
        <v>149</v>
      </c>
      <c r="I6526" t="s">
        <v>136</v>
      </c>
      <c r="J6526" t="s">
        <v>137</v>
      </c>
      <c r="K6526" t="s">
        <v>138</v>
      </c>
      <c r="L6526" t="s">
        <v>17938</v>
      </c>
      <c r="M6526" t="s">
        <v>17939</v>
      </c>
      <c r="N6526" s="26">
        <v>0.34694444400000002</v>
      </c>
      <c r="O6526">
        <v>0</v>
      </c>
      <c r="P6526">
        <v>0</v>
      </c>
      <c r="Q6526">
        <v>6</v>
      </c>
      <c r="R6526">
        <v>0</v>
      </c>
      <c r="S6526">
        <v>0</v>
      </c>
      <c r="T6526">
        <v>0</v>
      </c>
      <c r="U6526">
        <v>0</v>
      </c>
      <c r="V6526">
        <v>0</v>
      </c>
      <c r="W6526" s="26">
        <v>0</v>
      </c>
      <c r="X6526" s="26">
        <v>0</v>
      </c>
      <c r="Y6526" s="26">
        <v>0.36267540462820003</v>
      </c>
      <c r="Z6526" s="26">
        <v>0</v>
      </c>
      <c r="AA6526" s="26">
        <v>0</v>
      </c>
      <c r="AB6526" s="26">
        <v>0</v>
      </c>
      <c r="AC6526" s="26">
        <v>0</v>
      </c>
      <c r="AD6526" s="26">
        <v>0</v>
      </c>
      <c r="AE6526" s="26">
        <v>0.36267540462820003</v>
      </c>
    </row>
    <row r="6527" spans="1:31" x14ac:dyDescent="0.3">
      <c r="A6527">
        <v>2737054</v>
      </c>
      <c r="B6527">
        <v>1</v>
      </c>
      <c r="C6527" t="s">
        <v>81</v>
      </c>
      <c r="D6527" t="s">
        <v>113</v>
      </c>
      <c r="E6527" t="s">
        <v>132</v>
      </c>
      <c r="F6527" t="s">
        <v>17940</v>
      </c>
      <c r="G6527" t="s">
        <v>197</v>
      </c>
      <c r="H6527" t="s">
        <v>135</v>
      </c>
      <c r="I6527" t="s">
        <v>136</v>
      </c>
      <c r="J6527" t="s">
        <v>137</v>
      </c>
      <c r="K6527" t="s">
        <v>138</v>
      </c>
      <c r="L6527" t="s">
        <v>17941</v>
      </c>
      <c r="M6527" t="s">
        <v>17942</v>
      </c>
      <c r="N6527" s="26">
        <v>4.9752777769999996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1</v>
      </c>
      <c r="U6527">
        <v>0</v>
      </c>
      <c r="V6527">
        <v>0</v>
      </c>
      <c r="W6527" s="26">
        <v>0</v>
      </c>
      <c r="X6527" s="26">
        <v>0</v>
      </c>
      <c r="Y6527" s="26">
        <v>0</v>
      </c>
      <c r="Z6527" s="26">
        <v>0</v>
      </c>
      <c r="AA6527" s="26">
        <v>0</v>
      </c>
      <c r="AB6527" s="26">
        <v>0.89242928009555322</v>
      </c>
      <c r="AC6527" s="26">
        <v>0</v>
      </c>
      <c r="AD6527" s="26">
        <v>0</v>
      </c>
      <c r="AE6527" s="26">
        <v>0.89242928009555322</v>
      </c>
    </row>
    <row r="6528" spans="1:31" x14ac:dyDescent="0.3">
      <c r="A6528">
        <v>2736745</v>
      </c>
      <c r="B6528">
        <v>1</v>
      </c>
      <c r="C6528" t="s">
        <v>80</v>
      </c>
      <c r="D6528" t="s">
        <v>106</v>
      </c>
      <c r="E6528" t="s">
        <v>175</v>
      </c>
      <c r="F6528" t="s">
        <v>17943</v>
      </c>
      <c r="G6528" t="s">
        <v>628</v>
      </c>
      <c r="H6528" t="s">
        <v>149</v>
      </c>
      <c r="I6528" t="s">
        <v>136</v>
      </c>
      <c r="J6528" t="s">
        <v>137</v>
      </c>
      <c r="K6528" t="s">
        <v>187</v>
      </c>
      <c r="L6528" t="s">
        <v>17944</v>
      </c>
      <c r="M6528" t="s">
        <v>17945</v>
      </c>
      <c r="N6528" s="26">
        <v>4.4155555550000001</v>
      </c>
      <c r="O6528">
        <v>1</v>
      </c>
      <c r="P6528">
        <v>2716</v>
      </c>
      <c r="Q6528">
        <v>46</v>
      </c>
      <c r="R6528">
        <v>421</v>
      </c>
      <c r="S6528">
        <v>15</v>
      </c>
      <c r="T6528">
        <v>300</v>
      </c>
      <c r="U6528">
        <v>3</v>
      </c>
      <c r="V6528">
        <v>0</v>
      </c>
      <c r="W6528" s="26">
        <v>19.84074885044042</v>
      </c>
      <c r="X6528" s="26">
        <v>2474.2864562702775</v>
      </c>
      <c r="Y6528" s="26">
        <v>143.10282708329203</v>
      </c>
      <c r="Z6528" s="26">
        <v>216.44988003641143</v>
      </c>
      <c r="AA6528" s="26">
        <v>825.65668117390067</v>
      </c>
      <c r="AB6528" s="26">
        <v>1754.9698921363913</v>
      </c>
      <c r="AC6528" s="26">
        <v>676.73756039036709</v>
      </c>
      <c r="AD6528" s="26">
        <v>0</v>
      </c>
      <c r="AE6528" s="26">
        <v>6111.0440459410811</v>
      </c>
    </row>
    <row r="6529" spans="1:31" x14ac:dyDescent="0.3">
      <c r="A6529">
        <v>2736536</v>
      </c>
      <c r="B6529">
        <v>1</v>
      </c>
      <c r="C6529" t="s">
        <v>81</v>
      </c>
      <c r="D6529" t="s">
        <v>112</v>
      </c>
      <c r="E6529" t="s">
        <v>170</v>
      </c>
      <c r="F6529" t="s">
        <v>17946</v>
      </c>
      <c r="G6529" t="s">
        <v>204</v>
      </c>
      <c r="H6529" t="s">
        <v>135</v>
      </c>
      <c r="I6529" t="s">
        <v>136</v>
      </c>
      <c r="J6529" t="s">
        <v>137</v>
      </c>
      <c r="K6529" t="s">
        <v>138</v>
      </c>
      <c r="L6529" t="s">
        <v>17947</v>
      </c>
      <c r="M6529" t="s">
        <v>17948</v>
      </c>
      <c r="N6529" s="26">
        <v>1.929444444</v>
      </c>
      <c r="O6529">
        <v>0</v>
      </c>
      <c r="P6529">
        <v>1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 s="26">
        <v>0</v>
      </c>
      <c r="X6529" s="26">
        <v>0</v>
      </c>
      <c r="Y6529" s="26">
        <v>0</v>
      </c>
      <c r="Z6529" s="26">
        <v>0</v>
      </c>
      <c r="AA6529" s="26">
        <v>0</v>
      </c>
      <c r="AB6529" s="26">
        <v>0</v>
      </c>
      <c r="AC6529" s="26">
        <v>0</v>
      </c>
      <c r="AD6529" s="26">
        <v>0</v>
      </c>
      <c r="AE6529" s="26">
        <v>0</v>
      </c>
    </row>
    <row r="6530" spans="1:31" x14ac:dyDescent="0.3">
      <c r="A6530">
        <v>2737123</v>
      </c>
      <c r="B6530">
        <v>1</v>
      </c>
      <c r="C6530" t="s">
        <v>80</v>
      </c>
      <c r="D6530" t="s">
        <v>105</v>
      </c>
      <c r="E6530" t="s">
        <v>152</v>
      </c>
      <c r="F6530" t="s">
        <v>17949</v>
      </c>
      <c r="G6530" t="s">
        <v>3589</v>
      </c>
      <c r="H6530" t="s">
        <v>149</v>
      </c>
      <c r="I6530" t="s">
        <v>136</v>
      </c>
      <c r="J6530" t="s">
        <v>137</v>
      </c>
      <c r="K6530" t="s">
        <v>138</v>
      </c>
      <c r="L6530" t="s">
        <v>17950</v>
      </c>
      <c r="M6530" t="s">
        <v>17951</v>
      </c>
      <c r="N6530" s="26">
        <v>4.4824999999999999</v>
      </c>
      <c r="O6530">
        <v>0</v>
      </c>
      <c r="P6530">
        <v>0</v>
      </c>
      <c r="Q6530">
        <v>0</v>
      </c>
      <c r="R6530">
        <v>0</v>
      </c>
      <c r="S6530">
        <v>1</v>
      </c>
      <c r="T6530">
        <v>0</v>
      </c>
      <c r="U6530">
        <v>3</v>
      </c>
      <c r="V6530">
        <v>0</v>
      </c>
      <c r="W6530" s="26">
        <v>0</v>
      </c>
      <c r="X6530" s="26">
        <v>0</v>
      </c>
      <c r="Y6530" s="26">
        <v>0</v>
      </c>
      <c r="Z6530" s="26">
        <v>0</v>
      </c>
      <c r="AA6530" s="26">
        <v>18.202840247132151</v>
      </c>
      <c r="AB6530" s="26">
        <v>0</v>
      </c>
      <c r="AC6530" s="26">
        <v>1177.0415162712036</v>
      </c>
      <c r="AD6530" s="26">
        <v>0</v>
      </c>
      <c r="AE6530" s="26">
        <v>1195.2443565183357</v>
      </c>
    </row>
    <row r="6531" spans="1:31" x14ac:dyDescent="0.3">
      <c r="A6531">
        <v>2736728</v>
      </c>
      <c r="B6531">
        <v>1</v>
      </c>
      <c r="C6531" t="s">
        <v>80</v>
      </c>
      <c r="D6531" t="s">
        <v>87</v>
      </c>
      <c r="E6531" t="s">
        <v>146</v>
      </c>
      <c r="F6531" t="s">
        <v>17952</v>
      </c>
      <c r="G6531" t="s">
        <v>186</v>
      </c>
      <c r="H6531" t="s">
        <v>149</v>
      </c>
      <c r="I6531" t="s">
        <v>136</v>
      </c>
      <c r="J6531" t="s">
        <v>137</v>
      </c>
      <c r="K6531" t="s">
        <v>187</v>
      </c>
      <c r="L6531" t="s">
        <v>17953</v>
      </c>
      <c r="M6531" t="s">
        <v>17954</v>
      </c>
      <c r="N6531" s="26">
        <v>1.2422222220000001</v>
      </c>
      <c r="O6531">
        <v>0</v>
      </c>
      <c r="P6531">
        <v>510</v>
      </c>
      <c r="Q6531">
        <v>0</v>
      </c>
      <c r="R6531">
        <v>0</v>
      </c>
      <c r="S6531">
        <v>0</v>
      </c>
      <c r="T6531">
        <v>33</v>
      </c>
      <c r="U6531">
        <v>0</v>
      </c>
      <c r="V6531">
        <v>0</v>
      </c>
      <c r="W6531" s="26">
        <v>0</v>
      </c>
      <c r="X6531" s="26">
        <v>149.96491465602202</v>
      </c>
      <c r="Y6531" s="26">
        <v>0</v>
      </c>
      <c r="Z6531" s="26">
        <v>0</v>
      </c>
      <c r="AA6531" s="26">
        <v>0</v>
      </c>
      <c r="AB6531" s="26">
        <v>47.751948111589584</v>
      </c>
      <c r="AC6531" s="26">
        <v>0</v>
      </c>
      <c r="AD6531" s="26">
        <v>0</v>
      </c>
      <c r="AE6531" s="26">
        <v>197.71686276761159</v>
      </c>
    </row>
    <row r="6532" spans="1:31" x14ac:dyDescent="0.3">
      <c r="A6532">
        <v>2737369</v>
      </c>
      <c r="B6532">
        <v>1</v>
      </c>
      <c r="C6532" t="s">
        <v>81</v>
      </c>
      <c r="D6532" t="s">
        <v>117</v>
      </c>
      <c r="E6532" t="s">
        <v>170</v>
      </c>
      <c r="F6532" t="s">
        <v>17955</v>
      </c>
      <c r="G6532" t="s">
        <v>204</v>
      </c>
      <c r="H6532" t="s">
        <v>135</v>
      </c>
      <c r="I6532" t="s">
        <v>136</v>
      </c>
      <c r="J6532" t="s">
        <v>137</v>
      </c>
      <c r="K6532" t="s">
        <v>138</v>
      </c>
      <c r="L6532" t="s">
        <v>17956</v>
      </c>
      <c r="M6532" t="s">
        <v>17957</v>
      </c>
      <c r="N6532" s="26">
        <v>2.8288888879999998</v>
      </c>
      <c r="O6532">
        <v>0</v>
      </c>
      <c r="P6532">
        <v>19</v>
      </c>
      <c r="Q6532">
        <v>0</v>
      </c>
      <c r="R6532">
        <v>8</v>
      </c>
      <c r="S6532">
        <v>0</v>
      </c>
      <c r="T6532">
        <v>5</v>
      </c>
      <c r="U6532">
        <v>0</v>
      </c>
      <c r="V6532">
        <v>0</v>
      </c>
      <c r="W6532" s="26">
        <v>0</v>
      </c>
      <c r="X6532" s="26">
        <v>8.9552723277315067</v>
      </c>
      <c r="Y6532" s="26">
        <v>0</v>
      </c>
      <c r="Z6532" s="26">
        <v>0</v>
      </c>
      <c r="AA6532" s="26">
        <v>0</v>
      </c>
      <c r="AB6532" s="26">
        <v>7.4915443951657048</v>
      </c>
      <c r="AC6532" s="26">
        <v>0</v>
      </c>
      <c r="AD6532" s="26">
        <v>0</v>
      </c>
      <c r="AE6532" s="26">
        <v>16.446816722897211</v>
      </c>
    </row>
    <row r="6533" spans="1:31" x14ac:dyDescent="0.3">
      <c r="A6533">
        <v>2737183</v>
      </c>
      <c r="B6533">
        <v>1</v>
      </c>
      <c r="C6533" t="s">
        <v>80</v>
      </c>
      <c r="D6533" t="s">
        <v>94</v>
      </c>
      <c r="E6533" t="s">
        <v>132</v>
      </c>
      <c r="F6533" t="s">
        <v>17958</v>
      </c>
      <c r="G6533" t="s">
        <v>134</v>
      </c>
      <c r="H6533" t="s">
        <v>135</v>
      </c>
      <c r="I6533" t="s">
        <v>136</v>
      </c>
      <c r="J6533" t="s">
        <v>137</v>
      </c>
      <c r="K6533" t="s">
        <v>138</v>
      </c>
      <c r="L6533" t="s">
        <v>17959</v>
      </c>
      <c r="M6533" t="s">
        <v>17960</v>
      </c>
      <c r="N6533" s="26">
        <v>0.93111111099999999</v>
      </c>
      <c r="O6533">
        <v>0</v>
      </c>
      <c r="P6533">
        <v>1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 s="26">
        <v>0</v>
      </c>
      <c r="X6533" s="26">
        <v>0.47390765685990782</v>
      </c>
      <c r="Y6533" s="26">
        <v>0</v>
      </c>
      <c r="Z6533" s="26">
        <v>0</v>
      </c>
      <c r="AA6533" s="26">
        <v>0</v>
      </c>
      <c r="AB6533" s="26">
        <v>0</v>
      </c>
      <c r="AC6533" s="26">
        <v>0</v>
      </c>
      <c r="AD6533" s="26">
        <v>0</v>
      </c>
      <c r="AE6533" s="26">
        <v>0.47390765685990782</v>
      </c>
    </row>
    <row r="6534" spans="1:31" x14ac:dyDescent="0.3">
      <c r="A6534">
        <v>2736496</v>
      </c>
      <c r="B6534">
        <v>1</v>
      </c>
      <c r="C6534" t="s">
        <v>80</v>
      </c>
      <c r="D6534" t="s">
        <v>105</v>
      </c>
      <c r="E6534" t="s">
        <v>132</v>
      </c>
      <c r="F6534" t="s">
        <v>17961</v>
      </c>
      <c r="G6534" t="s">
        <v>134</v>
      </c>
      <c r="H6534" t="s">
        <v>135</v>
      </c>
      <c r="I6534" t="s">
        <v>136</v>
      </c>
      <c r="J6534" t="s">
        <v>137</v>
      </c>
      <c r="K6534" t="s">
        <v>138</v>
      </c>
      <c r="L6534" t="s">
        <v>17962</v>
      </c>
      <c r="M6534" t="s">
        <v>17963</v>
      </c>
      <c r="N6534" s="26">
        <v>1.1569444440000001</v>
      </c>
      <c r="O6534">
        <v>0</v>
      </c>
      <c r="P6534">
        <v>37</v>
      </c>
      <c r="Q6534">
        <v>0</v>
      </c>
      <c r="R6534">
        <v>0</v>
      </c>
      <c r="S6534">
        <v>0</v>
      </c>
      <c r="T6534">
        <v>2</v>
      </c>
      <c r="U6534">
        <v>0</v>
      </c>
      <c r="V6534">
        <v>0</v>
      </c>
      <c r="W6534" s="26">
        <v>0</v>
      </c>
      <c r="X6534" s="26">
        <v>7.5677688417403655</v>
      </c>
      <c r="Y6534" s="26">
        <v>0</v>
      </c>
      <c r="Z6534" s="26">
        <v>0</v>
      </c>
      <c r="AA6534" s="26">
        <v>0</v>
      </c>
      <c r="AB6534" s="26">
        <v>1.8426218089866668</v>
      </c>
      <c r="AC6534" s="26">
        <v>0</v>
      </c>
      <c r="AD6534" s="26">
        <v>0</v>
      </c>
      <c r="AE6534" s="26">
        <v>9.4103906507270327</v>
      </c>
    </row>
    <row r="6535" spans="1:31" x14ac:dyDescent="0.3">
      <c r="A6535">
        <v>2737137</v>
      </c>
      <c r="B6535">
        <v>1</v>
      </c>
      <c r="C6535" t="s">
        <v>80</v>
      </c>
      <c r="D6535" t="s">
        <v>96</v>
      </c>
      <c r="E6535" t="s">
        <v>170</v>
      </c>
      <c r="F6535" t="s">
        <v>17964</v>
      </c>
      <c r="G6535" t="s">
        <v>204</v>
      </c>
      <c r="H6535" t="s">
        <v>135</v>
      </c>
      <c r="I6535" t="s">
        <v>136</v>
      </c>
      <c r="J6535" t="s">
        <v>137</v>
      </c>
      <c r="K6535" t="s">
        <v>138</v>
      </c>
      <c r="L6535" t="s">
        <v>17965</v>
      </c>
      <c r="M6535" t="s">
        <v>17966</v>
      </c>
      <c r="N6535" s="26">
        <v>5.3363888880000001</v>
      </c>
      <c r="O6535">
        <v>0</v>
      </c>
      <c r="P6535">
        <v>64</v>
      </c>
      <c r="Q6535">
        <v>0</v>
      </c>
      <c r="R6535">
        <v>0</v>
      </c>
      <c r="S6535">
        <v>0</v>
      </c>
      <c r="T6535">
        <v>3</v>
      </c>
      <c r="U6535">
        <v>0</v>
      </c>
      <c r="V6535">
        <v>0</v>
      </c>
      <c r="W6535" s="26">
        <v>0</v>
      </c>
      <c r="X6535" s="26">
        <v>124.68504660303078</v>
      </c>
      <c r="Y6535" s="26">
        <v>0</v>
      </c>
      <c r="Z6535" s="26">
        <v>0</v>
      </c>
      <c r="AA6535" s="26">
        <v>0</v>
      </c>
      <c r="AB6535" s="26">
        <v>9.1901728390082713</v>
      </c>
      <c r="AC6535" s="26">
        <v>0</v>
      </c>
      <c r="AD6535" s="26">
        <v>0</v>
      </c>
      <c r="AE6535" s="26">
        <v>133.87521944203905</v>
      </c>
    </row>
    <row r="6536" spans="1:31" x14ac:dyDescent="0.3">
      <c r="A6536">
        <v>2736994</v>
      </c>
      <c r="B6536">
        <v>1</v>
      </c>
      <c r="C6536" t="s">
        <v>81</v>
      </c>
      <c r="D6536" t="s">
        <v>118</v>
      </c>
      <c r="E6536" t="s">
        <v>132</v>
      </c>
      <c r="F6536" t="s">
        <v>17967</v>
      </c>
      <c r="G6536" t="s">
        <v>197</v>
      </c>
      <c r="H6536" t="s">
        <v>135</v>
      </c>
      <c r="I6536" t="s">
        <v>136</v>
      </c>
      <c r="J6536" t="s">
        <v>137</v>
      </c>
      <c r="K6536" t="s">
        <v>138</v>
      </c>
      <c r="L6536" t="s">
        <v>17968</v>
      </c>
      <c r="M6536" t="s">
        <v>17969</v>
      </c>
      <c r="N6536" s="26">
        <v>2.2058333330000002</v>
      </c>
      <c r="O6536">
        <v>0</v>
      </c>
      <c r="P6536">
        <v>1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 s="26">
        <v>0</v>
      </c>
      <c r="X6536" s="26">
        <v>0.22641376405657665</v>
      </c>
      <c r="Y6536" s="26">
        <v>0</v>
      </c>
      <c r="Z6536" s="26">
        <v>0</v>
      </c>
      <c r="AA6536" s="26">
        <v>0</v>
      </c>
      <c r="AB6536" s="26">
        <v>0</v>
      </c>
      <c r="AC6536" s="26">
        <v>0</v>
      </c>
      <c r="AD6536" s="26">
        <v>0</v>
      </c>
      <c r="AE6536" s="26">
        <v>0.22641376405657665</v>
      </c>
    </row>
    <row r="6537" spans="1:31" x14ac:dyDescent="0.3">
      <c r="A6537">
        <v>2736828</v>
      </c>
      <c r="B6537">
        <v>1</v>
      </c>
      <c r="C6537" t="s">
        <v>80</v>
      </c>
      <c r="D6537" t="s">
        <v>85</v>
      </c>
      <c r="E6537" t="s">
        <v>132</v>
      </c>
      <c r="F6537" t="s">
        <v>1501</v>
      </c>
      <c r="G6537" t="s">
        <v>134</v>
      </c>
      <c r="H6537" t="s">
        <v>135</v>
      </c>
      <c r="I6537" t="s">
        <v>136</v>
      </c>
      <c r="J6537" t="s">
        <v>137</v>
      </c>
      <c r="K6537" t="s">
        <v>138</v>
      </c>
      <c r="L6537" t="s">
        <v>17970</v>
      </c>
      <c r="M6537" t="s">
        <v>17971</v>
      </c>
      <c r="N6537" s="26">
        <v>7.1058333329999996</v>
      </c>
      <c r="O6537">
        <v>0</v>
      </c>
      <c r="P6537">
        <v>13</v>
      </c>
      <c r="Q6537">
        <v>0</v>
      </c>
      <c r="R6537">
        <v>0</v>
      </c>
      <c r="S6537">
        <v>0</v>
      </c>
      <c r="T6537">
        <v>3</v>
      </c>
      <c r="U6537">
        <v>0</v>
      </c>
      <c r="V6537">
        <v>0</v>
      </c>
      <c r="W6537" s="26">
        <v>0</v>
      </c>
      <c r="X6537" s="26">
        <v>28.559550592424682</v>
      </c>
      <c r="Y6537" s="26">
        <v>0</v>
      </c>
      <c r="Z6537" s="26">
        <v>0</v>
      </c>
      <c r="AA6537" s="26">
        <v>0</v>
      </c>
      <c r="AB6537" s="26">
        <v>32.134958695756787</v>
      </c>
      <c r="AC6537" s="26">
        <v>0</v>
      </c>
      <c r="AD6537" s="26">
        <v>0</v>
      </c>
      <c r="AE6537" s="26">
        <v>60.694509288181465</v>
      </c>
    </row>
    <row r="6538" spans="1:31" x14ac:dyDescent="0.3">
      <c r="A6538">
        <v>2737143</v>
      </c>
      <c r="B6538">
        <v>1</v>
      </c>
      <c r="C6538" t="s">
        <v>80</v>
      </c>
      <c r="D6538" t="s">
        <v>96</v>
      </c>
      <c r="E6538" t="s">
        <v>170</v>
      </c>
      <c r="F6538" t="s">
        <v>5695</v>
      </c>
      <c r="G6538" t="s">
        <v>204</v>
      </c>
      <c r="H6538" t="s">
        <v>135</v>
      </c>
      <c r="I6538" t="s">
        <v>136</v>
      </c>
      <c r="J6538" t="s">
        <v>137</v>
      </c>
      <c r="K6538" t="s">
        <v>138</v>
      </c>
      <c r="L6538" t="s">
        <v>17972</v>
      </c>
      <c r="M6538" t="s">
        <v>17973</v>
      </c>
      <c r="N6538" s="26">
        <v>1.071111111</v>
      </c>
      <c r="O6538">
        <v>0</v>
      </c>
      <c r="P6538">
        <v>46</v>
      </c>
      <c r="Q6538">
        <v>0</v>
      </c>
      <c r="R6538">
        <v>0</v>
      </c>
      <c r="S6538">
        <v>0</v>
      </c>
      <c r="T6538">
        <v>5</v>
      </c>
      <c r="U6538">
        <v>0</v>
      </c>
      <c r="V6538">
        <v>0</v>
      </c>
      <c r="W6538" s="26">
        <v>0</v>
      </c>
      <c r="X6538" s="26">
        <v>5.606530106049191</v>
      </c>
      <c r="Y6538" s="26">
        <v>0</v>
      </c>
      <c r="Z6538" s="26">
        <v>0</v>
      </c>
      <c r="AA6538" s="26">
        <v>0</v>
      </c>
      <c r="AB6538" s="26">
        <v>0</v>
      </c>
      <c r="AC6538" s="26">
        <v>0</v>
      </c>
      <c r="AD6538" s="26">
        <v>0</v>
      </c>
      <c r="AE6538" s="26">
        <v>5.606530106049191</v>
      </c>
    </row>
    <row r="6539" spans="1:31" x14ac:dyDescent="0.3">
      <c r="A6539">
        <v>2737120</v>
      </c>
      <c r="B6539">
        <v>1</v>
      </c>
      <c r="C6539" t="s">
        <v>80</v>
      </c>
      <c r="D6539" t="s">
        <v>100</v>
      </c>
      <c r="E6539" t="s">
        <v>132</v>
      </c>
      <c r="F6539" t="s">
        <v>17974</v>
      </c>
      <c r="G6539" t="s">
        <v>197</v>
      </c>
      <c r="H6539" t="s">
        <v>135</v>
      </c>
      <c r="I6539" t="s">
        <v>136</v>
      </c>
      <c r="J6539" t="s">
        <v>137</v>
      </c>
      <c r="K6539" t="s">
        <v>138</v>
      </c>
      <c r="L6539" t="s">
        <v>17975</v>
      </c>
      <c r="M6539" t="s">
        <v>17976</v>
      </c>
      <c r="N6539" s="26">
        <v>2.892222222</v>
      </c>
      <c r="O6539">
        <v>0</v>
      </c>
      <c r="P6539">
        <v>0</v>
      </c>
      <c r="Q6539">
        <v>0</v>
      </c>
      <c r="R6539">
        <v>1</v>
      </c>
      <c r="S6539">
        <v>0</v>
      </c>
      <c r="T6539">
        <v>0</v>
      </c>
      <c r="U6539">
        <v>0</v>
      </c>
      <c r="V6539">
        <v>0</v>
      </c>
      <c r="W6539" s="26">
        <v>0</v>
      </c>
      <c r="X6539" s="26">
        <v>0</v>
      </c>
      <c r="Y6539" s="26">
        <v>0</v>
      </c>
      <c r="Z6539" s="26">
        <v>0</v>
      </c>
      <c r="AA6539" s="26">
        <v>0</v>
      </c>
      <c r="AB6539" s="26">
        <v>0</v>
      </c>
      <c r="AC6539" s="26">
        <v>0</v>
      </c>
      <c r="AD6539" s="26">
        <v>0</v>
      </c>
      <c r="AE6539" s="26">
        <v>0</v>
      </c>
    </row>
    <row r="6540" spans="1:31" x14ac:dyDescent="0.3">
      <c r="A6540">
        <v>2736765</v>
      </c>
      <c r="B6540">
        <v>1</v>
      </c>
      <c r="C6540" t="s">
        <v>80</v>
      </c>
      <c r="D6540" t="s">
        <v>108</v>
      </c>
      <c r="E6540" t="s">
        <v>170</v>
      </c>
      <c r="F6540" t="s">
        <v>17977</v>
      </c>
      <c r="G6540" t="s">
        <v>172</v>
      </c>
      <c r="H6540" t="s">
        <v>135</v>
      </c>
      <c r="I6540" t="s">
        <v>136</v>
      </c>
      <c r="J6540" t="s">
        <v>137</v>
      </c>
      <c r="K6540" t="s">
        <v>138</v>
      </c>
      <c r="L6540" t="s">
        <v>17978</v>
      </c>
      <c r="M6540" t="s">
        <v>17979</v>
      </c>
      <c r="N6540" s="26">
        <v>5.0472222220000003</v>
      </c>
      <c r="O6540">
        <v>0</v>
      </c>
      <c r="P6540">
        <v>4</v>
      </c>
      <c r="Q6540">
        <v>0</v>
      </c>
      <c r="R6540">
        <v>5</v>
      </c>
      <c r="S6540">
        <v>0</v>
      </c>
      <c r="T6540">
        <v>1</v>
      </c>
      <c r="U6540">
        <v>0</v>
      </c>
      <c r="V6540">
        <v>0</v>
      </c>
      <c r="W6540" s="26">
        <v>0</v>
      </c>
      <c r="X6540" s="26">
        <v>0.33888138030541703</v>
      </c>
      <c r="Y6540" s="26">
        <v>0</v>
      </c>
      <c r="Z6540" s="26">
        <v>0</v>
      </c>
      <c r="AA6540" s="26">
        <v>0</v>
      </c>
      <c r="AB6540" s="26">
        <v>0</v>
      </c>
      <c r="AC6540" s="26">
        <v>0</v>
      </c>
      <c r="AD6540" s="26">
        <v>0</v>
      </c>
      <c r="AE6540" s="26">
        <v>0.33888138030541703</v>
      </c>
    </row>
    <row r="6541" spans="1:31" x14ac:dyDescent="0.3">
      <c r="A6541">
        <v>2736871</v>
      </c>
      <c r="B6541">
        <v>1</v>
      </c>
      <c r="C6541" t="s">
        <v>80</v>
      </c>
      <c r="D6541" t="s">
        <v>104</v>
      </c>
      <c r="E6541" t="s">
        <v>132</v>
      </c>
      <c r="F6541" t="s">
        <v>17980</v>
      </c>
      <c r="G6541" t="s">
        <v>197</v>
      </c>
      <c r="H6541" t="s">
        <v>135</v>
      </c>
      <c r="I6541" t="s">
        <v>136</v>
      </c>
      <c r="J6541" t="s">
        <v>137</v>
      </c>
      <c r="K6541" t="s">
        <v>138</v>
      </c>
      <c r="L6541" t="s">
        <v>17981</v>
      </c>
      <c r="M6541" t="s">
        <v>17982</v>
      </c>
      <c r="N6541" s="26">
        <v>1.4125000000000001</v>
      </c>
      <c r="O6541">
        <v>0</v>
      </c>
      <c r="P6541">
        <v>1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 s="26">
        <v>0</v>
      </c>
      <c r="X6541" s="26">
        <v>0.12525031613055501</v>
      </c>
      <c r="Y6541" s="26">
        <v>0</v>
      </c>
      <c r="Z6541" s="26">
        <v>0</v>
      </c>
      <c r="AA6541" s="26">
        <v>0</v>
      </c>
      <c r="AB6541" s="26">
        <v>0</v>
      </c>
      <c r="AC6541" s="26">
        <v>0</v>
      </c>
      <c r="AD6541" s="26">
        <v>0</v>
      </c>
      <c r="AE6541" s="26">
        <v>0.12525031613055501</v>
      </c>
    </row>
    <row r="6542" spans="1:31" x14ac:dyDescent="0.3">
      <c r="A6542">
        <v>2737349</v>
      </c>
      <c r="B6542">
        <v>1</v>
      </c>
      <c r="C6542" t="s">
        <v>80</v>
      </c>
      <c r="D6542" t="s">
        <v>94</v>
      </c>
      <c r="E6542" t="s">
        <v>132</v>
      </c>
      <c r="F6542" t="s">
        <v>17983</v>
      </c>
      <c r="G6542" t="s">
        <v>197</v>
      </c>
      <c r="H6542" t="s">
        <v>135</v>
      </c>
      <c r="I6542" t="s">
        <v>136</v>
      </c>
      <c r="J6542" t="s">
        <v>137</v>
      </c>
      <c r="K6542" t="s">
        <v>138</v>
      </c>
      <c r="L6542" t="s">
        <v>17984</v>
      </c>
      <c r="M6542" t="s">
        <v>17985</v>
      </c>
      <c r="N6542" s="26">
        <v>2.7969444440000002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1</v>
      </c>
      <c r="U6542">
        <v>0</v>
      </c>
      <c r="V6542">
        <v>0</v>
      </c>
      <c r="W6542" s="26">
        <v>0</v>
      </c>
      <c r="X6542" s="26">
        <v>0.38561700648667541</v>
      </c>
      <c r="Y6542" s="26">
        <v>0</v>
      </c>
      <c r="Z6542" s="26">
        <v>0</v>
      </c>
      <c r="AA6542" s="26">
        <v>0</v>
      </c>
      <c r="AB6542" s="26">
        <v>0</v>
      </c>
      <c r="AC6542" s="26">
        <v>0</v>
      </c>
      <c r="AD6542" s="26">
        <v>0</v>
      </c>
      <c r="AE6542" s="26">
        <v>0.38561700648667541</v>
      </c>
    </row>
    <row r="6543" spans="1:31" x14ac:dyDescent="0.3">
      <c r="A6543">
        <v>2737449</v>
      </c>
      <c r="B6543">
        <v>1</v>
      </c>
      <c r="C6543" t="s">
        <v>80</v>
      </c>
      <c r="D6543" t="s">
        <v>107</v>
      </c>
      <c r="E6543" t="s">
        <v>132</v>
      </c>
      <c r="F6543" t="s">
        <v>17986</v>
      </c>
      <c r="G6543" t="s">
        <v>134</v>
      </c>
      <c r="H6543" t="s">
        <v>135</v>
      </c>
      <c r="I6543" t="s">
        <v>136</v>
      </c>
      <c r="J6543" t="s">
        <v>137</v>
      </c>
      <c r="K6543" t="s">
        <v>138</v>
      </c>
      <c r="L6543" t="s">
        <v>17987</v>
      </c>
      <c r="M6543" t="s">
        <v>17988</v>
      </c>
      <c r="N6543" s="26">
        <v>2.9125000000000001</v>
      </c>
      <c r="O6543">
        <v>0</v>
      </c>
      <c r="P6543">
        <v>1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 s="26">
        <v>0</v>
      </c>
      <c r="X6543" s="26">
        <v>0</v>
      </c>
      <c r="Y6543" s="26">
        <v>0</v>
      </c>
      <c r="Z6543" s="26">
        <v>0</v>
      </c>
      <c r="AA6543" s="26">
        <v>0</v>
      </c>
      <c r="AB6543" s="26">
        <v>0</v>
      </c>
      <c r="AC6543" s="26">
        <v>0</v>
      </c>
      <c r="AD6543" s="26">
        <v>0</v>
      </c>
      <c r="AE6543" s="26">
        <v>0</v>
      </c>
    </row>
    <row r="6544" spans="1:31" x14ac:dyDescent="0.3">
      <c r="A6544">
        <v>2737306</v>
      </c>
      <c r="B6544">
        <v>1</v>
      </c>
      <c r="C6544" t="s">
        <v>80</v>
      </c>
      <c r="D6544" t="s">
        <v>95</v>
      </c>
      <c r="E6544" t="s">
        <v>146</v>
      </c>
      <c r="F6544" t="s">
        <v>16323</v>
      </c>
      <c r="G6544" t="s">
        <v>148</v>
      </c>
      <c r="H6544" t="s">
        <v>149</v>
      </c>
      <c r="I6544" t="s">
        <v>136</v>
      </c>
      <c r="J6544" t="s">
        <v>137</v>
      </c>
      <c r="K6544" t="s">
        <v>138</v>
      </c>
      <c r="L6544" t="s">
        <v>17989</v>
      </c>
      <c r="M6544" t="s">
        <v>17990</v>
      </c>
      <c r="N6544" s="26">
        <v>2.619444444</v>
      </c>
      <c r="O6544">
        <v>0</v>
      </c>
      <c r="P6544">
        <v>195</v>
      </c>
      <c r="Q6544">
        <v>0</v>
      </c>
      <c r="R6544">
        <v>3</v>
      </c>
      <c r="S6544">
        <v>0</v>
      </c>
      <c r="T6544">
        <v>21</v>
      </c>
      <c r="U6544">
        <v>0</v>
      </c>
      <c r="V6544">
        <v>0</v>
      </c>
      <c r="W6544" s="26">
        <v>0</v>
      </c>
      <c r="X6544" s="26">
        <v>92.620750014774544</v>
      </c>
      <c r="Y6544" s="26">
        <v>0</v>
      </c>
      <c r="Z6544" s="26">
        <v>1.1699628572827532</v>
      </c>
      <c r="AA6544" s="26">
        <v>0</v>
      </c>
      <c r="AB6544" s="26">
        <v>27.178203616909176</v>
      </c>
      <c r="AC6544" s="26">
        <v>0</v>
      </c>
      <c r="AD6544" s="26">
        <v>0</v>
      </c>
      <c r="AE6544" s="26">
        <v>120.96891648896647</v>
      </c>
    </row>
    <row r="6545" spans="1:31" x14ac:dyDescent="0.3">
      <c r="A6545">
        <v>2736665</v>
      </c>
      <c r="B6545">
        <v>1</v>
      </c>
      <c r="C6545" t="s">
        <v>80</v>
      </c>
      <c r="D6545" t="s">
        <v>92</v>
      </c>
      <c r="E6545" t="s">
        <v>157</v>
      </c>
      <c r="F6545" t="s">
        <v>10929</v>
      </c>
      <c r="G6545" t="s">
        <v>186</v>
      </c>
      <c r="H6545" t="s">
        <v>149</v>
      </c>
      <c r="I6545" t="s">
        <v>136</v>
      </c>
      <c r="J6545" t="s">
        <v>137</v>
      </c>
      <c r="K6545" t="s">
        <v>187</v>
      </c>
      <c r="L6545" t="s">
        <v>17991</v>
      </c>
      <c r="M6545" t="s">
        <v>17992</v>
      </c>
      <c r="N6545" s="26">
        <v>7.2594444439999997</v>
      </c>
      <c r="O6545">
        <v>0</v>
      </c>
      <c r="P6545">
        <v>954</v>
      </c>
      <c r="Q6545">
        <v>1</v>
      </c>
      <c r="R6545">
        <v>299</v>
      </c>
      <c r="S6545">
        <v>6</v>
      </c>
      <c r="T6545">
        <v>95</v>
      </c>
      <c r="U6545">
        <v>0</v>
      </c>
      <c r="V6545">
        <v>0</v>
      </c>
      <c r="W6545" s="26">
        <v>0</v>
      </c>
      <c r="X6545" s="26">
        <v>1370.6392311146728</v>
      </c>
      <c r="Y6545" s="26">
        <v>1.8291452136262754</v>
      </c>
      <c r="Z6545" s="26">
        <v>241.64699910354983</v>
      </c>
      <c r="AA6545" s="26">
        <v>164.94132974617835</v>
      </c>
      <c r="AB6545" s="26">
        <v>1140.4971901333402</v>
      </c>
      <c r="AC6545" s="26">
        <v>0</v>
      </c>
      <c r="AD6545" s="26">
        <v>0</v>
      </c>
      <c r="AE6545" s="26">
        <v>2919.5538953113673</v>
      </c>
    </row>
    <row r="6546" spans="1:31" x14ac:dyDescent="0.3">
      <c r="A6546">
        <v>2737206</v>
      </c>
      <c r="B6546">
        <v>1</v>
      </c>
      <c r="C6546" t="s">
        <v>81</v>
      </c>
      <c r="D6546" t="s">
        <v>119</v>
      </c>
      <c r="E6546" t="s">
        <v>170</v>
      </c>
      <c r="F6546" t="s">
        <v>17993</v>
      </c>
      <c r="G6546" t="s">
        <v>204</v>
      </c>
      <c r="H6546" t="s">
        <v>135</v>
      </c>
      <c r="I6546" t="s">
        <v>136</v>
      </c>
      <c r="J6546" t="s">
        <v>137</v>
      </c>
      <c r="K6546" t="s">
        <v>138</v>
      </c>
      <c r="L6546" t="s">
        <v>17994</v>
      </c>
      <c r="M6546" t="s">
        <v>17995</v>
      </c>
      <c r="N6546" s="26">
        <v>1.3958333329999999</v>
      </c>
      <c r="O6546">
        <v>0</v>
      </c>
      <c r="P6546">
        <v>16</v>
      </c>
      <c r="Q6546">
        <v>0</v>
      </c>
      <c r="R6546">
        <v>3</v>
      </c>
      <c r="S6546">
        <v>0</v>
      </c>
      <c r="T6546">
        <v>1</v>
      </c>
      <c r="U6546">
        <v>0</v>
      </c>
      <c r="V6546">
        <v>0</v>
      </c>
      <c r="W6546" s="26">
        <v>0</v>
      </c>
      <c r="X6546" s="26">
        <v>0.35133759983611113</v>
      </c>
      <c r="Y6546" s="26">
        <v>0</v>
      </c>
      <c r="Z6546" s="26">
        <v>0.56805040497777781</v>
      </c>
      <c r="AA6546" s="26">
        <v>0</v>
      </c>
      <c r="AB6546" s="26">
        <v>0</v>
      </c>
      <c r="AC6546" s="26">
        <v>0</v>
      </c>
      <c r="AD6546" s="26">
        <v>0</v>
      </c>
      <c r="AE6546" s="26">
        <v>0.91938800481388894</v>
      </c>
    </row>
    <row r="6547" spans="1:31" x14ac:dyDescent="0.3">
      <c r="A6547">
        <v>2737412</v>
      </c>
      <c r="B6547">
        <v>1</v>
      </c>
      <c r="C6547" t="s">
        <v>81</v>
      </c>
      <c r="D6547" t="s">
        <v>123</v>
      </c>
      <c r="E6547" t="s">
        <v>157</v>
      </c>
      <c r="F6547" t="s">
        <v>17996</v>
      </c>
      <c r="G6547" t="s">
        <v>159</v>
      </c>
      <c r="H6547" t="s">
        <v>149</v>
      </c>
      <c r="I6547" t="s">
        <v>136</v>
      </c>
      <c r="J6547" t="s">
        <v>137</v>
      </c>
      <c r="K6547" t="s">
        <v>138</v>
      </c>
      <c r="L6547" t="s">
        <v>17997</v>
      </c>
      <c r="M6547" t="s">
        <v>17998</v>
      </c>
      <c r="N6547" s="26">
        <v>1.422222222</v>
      </c>
      <c r="O6547">
        <v>0</v>
      </c>
      <c r="P6547">
        <v>0</v>
      </c>
      <c r="Q6547">
        <v>0</v>
      </c>
      <c r="R6547">
        <v>0</v>
      </c>
      <c r="S6547">
        <v>1</v>
      </c>
      <c r="T6547">
        <v>0</v>
      </c>
      <c r="U6547">
        <v>2</v>
      </c>
      <c r="V6547">
        <v>0</v>
      </c>
      <c r="W6547" s="26">
        <v>0</v>
      </c>
      <c r="X6547" s="26">
        <v>0</v>
      </c>
      <c r="Y6547" s="26">
        <v>0</v>
      </c>
      <c r="Z6547" s="26">
        <v>0</v>
      </c>
      <c r="AA6547" s="26">
        <v>1.5095531406388889</v>
      </c>
      <c r="AB6547" s="26">
        <v>0</v>
      </c>
      <c r="AC6547" s="26">
        <v>253.19839381438709</v>
      </c>
      <c r="AD6547" s="26">
        <v>0</v>
      </c>
      <c r="AE6547" s="26">
        <v>254.70794695502599</v>
      </c>
    </row>
    <row r="6548" spans="1:31" x14ac:dyDescent="0.3">
      <c r="A6548">
        <v>2737389</v>
      </c>
      <c r="B6548">
        <v>1</v>
      </c>
      <c r="C6548" t="s">
        <v>81</v>
      </c>
      <c r="D6548" t="s">
        <v>127</v>
      </c>
      <c r="E6548" t="s">
        <v>166</v>
      </c>
      <c r="F6548" t="s">
        <v>17999</v>
      </c>
      <c r="G6548" t="s">
        <v>204</v>
      </c>
      <c r="H6548" t="s">
        <v>135</v>
      </c>
      <c r="I6548" t="s">
        <v>136</v>
      </c>
      <c r="J6548" t="s">
        <v>137</v>
      </c>
      <c r="K6548" t="s">
        <v>138</v>
      </c>
      <c r="L6548" t="s">
        <v>18000</v>
      </c>
      <c r="M6548" t="s">
        <v>18001</v>
      </c>
      <c r="N6548" s="26">
        <v>1.4388888879999999</v>
      </c>
      <c r="O6548">
        <v>0</v>
      </c>
      <c r="P6548">
        <v>0</v>
      </c>
      <c r="Q6548">
        <v>0</v>
      </c>
      <c r="R6548">
        <v>1</v>
      </c>
      <c r="S6548">
        <v>0</v>
      </c>
      <c r="T6548">
        <v>4</v>
      </c>
      <c r="U6548">
        <v>0</v>
      </c>
      <c r="V6548">
        <v>0</v>
      </c>
      <c r="W6548" s="26">
        <v>0</v>
      </c>
      <c r="X6548" s="26">
        <v>0</v>
      </c>
      <c r="Y6548" s="26">
        <v>0</v>
      </c>
      <c r="Z6548" s="26">
        <v>0.67853018972133894</v>
      </c>
      <c r="AA6548" s="26">
        <v>0</v>
      </c>
      <c r="AB6548" s="26">
        <v>5.4998551153424247</v>
      </c>
      <c r="AC6548" s="26">
        <v>0</v>
      </c>
      <c r="AD6548" s="26">
        <v>0</v>
      </c>
      <c r="AE6548" s="26">
        <v>6.1783853050637632</v>
      </c>
    </row>
    <row r="6549" spans="1:31" x14ac:dyDescent="0.3">
      <c r="A6549">
        <v>2736556</v>
      </c>
      <c r="B6549">
        <v>1</v>
      </c>
      <c r="C6549" t="s">
        <v>81</v>
      </c>
      <c r="D6549" t="s">
        <v>117</v>
      </c>
      <c r="E6549" t="s">
        <v>170</v>
      </c>
      <c r="F6549" t="s">
        <v>18002</v>
      </c>
      <c r="G6549" t="s">
        <v>204</v>
      </c>
      <c r="H6549" t="s">
        <v>135</v>
      </c>
      <c r="I6549" t="s">
        <v>136</v>
      </c>
      <c r="J6549" t="s">
        <v>137</v>
      </c>
      <c r="K6549" t="s">
        <v>138</v>
      </c>
      <c r="L6549" t="s">
        <v>18003</v>
      </c>
      <c r="M6549" t="s">
        <v>18004</v>
      </c>
      <c r="N6549" s="26">
        <v>0.48972222199999998</v>
      </c>
      <c r="O6549">
        <v>0</v>
      </c>
      <c r="P6549">
        <v>9</v>
      </c>
      <c r="Q6549">
        <v>0</v>
      </c>
      <c r="R6549">
        <v>0</v>
      </c>
      <c r="S6549">
        <v>0</v>
      </c>
      <c r="T6549">
        <v>1</v>
      </c>
      <c r="U6549">
        <v>0</v>
      </c>
      <c r="V6549">
        <v>0</v>
      </c>
      <c r="W6549" s="26">
        <v>0</v>
      </c>
      <c r="X6549" s="26">
        <v>0.38891384098481968</v>
      </c>
      <c r="Y6549" s="26">
        <v>0</v>
      </c>
      <c r="Z6549" s="26">
        <v>0</v>
      </c>
      <c r="AA6549" s="26">
        <v>0</v>
      </c>
      <c r="AB6549" s="26">
        <v>0</v>
      </c>
      <c r="AC6549" s="26">
        <v>0</v>
      </c>
      <c r="AD6549" s="26">
        <v>0</v>
      </c>
      <c r="AE6549" s="26">
        <v>0.38891384098481968</v>
      </c>
    </row>
    <row r="6550" spans="1:31" x14ac:dyDescent="0.3">
      <c r="A6550">
        <v>2736702</v>
      </c>
      <c r="B6550">
        <v>1</v>
      </c>
      <c r="C6550" t="s">
        <v>80</v>
      </c>
      <c r="D6550" t="s">
        <v>99</v>
      </c>
      <c r="E6550" t="s">
        <v>170</v>
      </c>
      <c r="F6550" t="s">
        <v>18005</v>
      </c>
      <c r="G6550" t="s">
        <v>172</v>
      </c>
      <c r="H6550" t="s">
        <v>135</v>
      </c>
      <c r="I6550" t="s">
        <v>136</v>
      </c>
      <c r="J6550" t="s">
        <v>137</v>
      </c>
      <c r="K6550" t="s">
        <v>138</v>
      </c>
      <c r="L6550" t="s">
        <v>18006</v>
      </c>
      <c r="M6550" t="s">
        <v>18007</v>
      </c>
      <c r="N6550" s="26">
        <v>1.5219444440000001</v>
      </c>
      <c r="O6550">
        <v>0</v>
      </c>
      <c r="P6550">
        <v>36</v>
      </c>
      <c r="Q6550">
        <v>0</v>
      </c>
      <c r="R6550">
        <v>2</v>
      </c>
      <c r="S6550">
        <v>0</v>
      </c>
      <c r="T6550">
        <v>5</v>
      </c>
      <c r="U6550">
        <v>0</v>
      </c>
      <c r="V6550">
        <v>1</v>
      </c>
      <c r="W6550" s="26">
        <v>0</v>
      </c>
      <c r="X6550" s="26">
        <v>16.106407867305858</v>
      </c>
      <c r="Y6550" s="26">
        <v>0</v>
      </c>
      <c r="Z6550" s="26">
        <v>0</v>
      </c>
      <c r="AA6550" s="26">
        <v>0</v>
      </c>
      <c r="AB6550" s="26">
        <v>4.3771854494693079</v>
      </c>
      <c r="AC6550" s="26">
        <v>0</v>
      </c>
      <c r="AD6550" s="26">
        <v>12.077810581092809</v>
      </c>
      <c r="AE6550" s="26">
        <v>32.561403897867976</v>
      </c>
    </row>
    <row r="6551" spans="1:31" x14ac:dyDescent="0.3">
      <c r="A6551">
        <v>2736579</v>
      </c>
      <c r="B6551">
        <v>1</v>
      </c>
      <c r="C6551" t="s">
        <v>80</v>
      </c>
      <c r="D6551" t="s">
        <v>84</v>
      </c>
      <c r="E6551" t="s">
        <v>132</v>
      </c>
      <c r="F6551" t="s">
        <v>18008</v>
      </c>
      <c r="G6551" t="s">
        <v>197</v>
      </c>
      <c r="H6551" t="s">
        <v>135</v>
      </c>
      <c r="I6551" t="s">
        <v>136</v>
      </c>
      <c r="J6551" t="s">
        <v>137</v>
      </c>
      <c r="K6551" t="s">
        <v>138</v>
      </c>
      <c r="L6551" t="s">
        <v>18009</v>
      </c>
      <c r="M6551" t="s">
        <v>18010</v>
      </c>
      <c r="N6551" s="26">
        <v>5.8933333330000002</v>
      </c>
      <c r="O6551">
        <v>0</v>
      </c>
      <c r="P6551">
        <v>4</v>
      </c>
      <c r="Q6551">
        <v>0</v>
      </c>
      <c r="R6551">
        <v>0</v>
      </c>
      <c r="S6551">
        <v>0</v>
      </c>
      <c r="T6551">
        <v>1</v>
      </c>
      <c r="U6551">
        <v>0</v>
      </c>
      <c r="V6551">
        <v>0</v>
      </c>
      <c r="W6551" s="26">
        <v>0</v>
      </c>
      <c r="X6551" s="26">
        <v>3.971656934203275</v>
      </c>
      <c r="Y6551" s="26">
        <v>0</v>
      </c>
      <c r="Z6551" s="26">
        <v>0</v>
      </c>
      <c r="AA6551" s="26">
        <v>0</v>
      </c>
      <c r="AB6551" s="26">
        <v>5.9118064380896973</v>
      </c>
      <c r="AC6551" s="26">
        <v>0</v>
      </c>
      <c r="AD6551" s="26">
        <v>0</v>
      </c>
      <c r="AE6551" s="26">
        <v>9.8834633722929723</v>
      </c>
    </row>
    <row r="6552" spans="1:31" x14ac:dyDescent="0.3">
      <c r="A6552">
        <v>2736848</v>
      </c>
      <c r="B6552">
        <v>1</v>
      </c>
      <c r="C6552" t="s">
        <v>80</v>
      </c>
      <c r="D6552" t="s">
        <v>104</v>
      </c>
      <c r="E6552" t="s">
        <v>175</v>
      </c>
      <c r="F6552" t="s">
        <v>18011</v>
      </c>
      <c r="G6552" t="s">
        <v>287</v>
      </c>
      <c r="H6552" t="s">
        <v>149</v>
      </c>
      <c r="I6552" t="s">
        <v>136</v>
      </c>
      <c r="J6552" t="s">
        <v>3</v>
      </c>
      <c r="K6552" t="s">
        <v>138</v>
      </c>
      <c r="L6552" t="s">
        <v>18012</v>
      </c>
      <c r="M6552" t="s">
        <v>18013</v>
      </c>
      <c r="N6552" s="26">
        <v>1.3425</v>
      </c>
      <c r="O6552">
        <v>0</v>
      </c>
      <c r="P6552">
        <v>37</v>
      </c>
      <c r="Q6552">
        <v>5</v>
      </c>
      <c r="R6552">
        <v>101</v>
      </c>
      <c r="S6552">
        <v>52</v>
      </c>
      <c r="T6552">
        <v>32</v>
      </c>
      <c r="U6552">
        <v>19</v>
      </c>
      <c r="V6552">
        <v>0</v>
      </c>
      <c r="W6552" s="26">
        <v>0</v>
      </c>
      <c r="X6552" s="26">
        <v>6.1899419901175277</v>
      </c>
      <c r="Y6552" s="26">
        <v>1.6377403692570214</v>
      </c>
      <c r="Z6552" s="26">
        <v>8.588836674148757</v>
      </c>
      <c r="AA6552" s="26">
        <v>1695.3307556378695</v>
      </c>
      <c r="AB6552" s="26">
        <v>24.060683969781241</v>
      </c>
      <c r="AC6552" s="26">
        <v>7412.7843635698382</v>
      </c>
      <c r="AD6552" s="26">
        <v>0</v>
      </c>
      <c r="AE6552" s="26">
        <v>9148.5923222110123</v>
      </c>
    </row>
    <row r="6553" spans="1:31" x14ac:dyDescent="0.3">
      <c r="A6553">
        <v>2737429</v>
      </c>
      <c r="B6553">
        <v>1</v>
      </c>
      <c r="C6553" t="s">
        <v>81</v>
      </c>
      <c r="D6553" t="s">
        <v>113</v>
      </c>
      <c r="E6553" t="s">
        <v>141</v>
      </c>
      <c r="F6553" t="s">
        <v>18014</v>
      </c>
      <c r="G6553" t="s">
        <v>344</v>
      </c>
      <c r="H6553" t="s">
        <v>135</v>
      </c>
      <c r="I6553" t="s">
        <v>136</v>
      </c>
      <c r="J6553" t="s">
        <v>137</v>
      </c>
      <c r="K6553" t="s">
        <v>138</v>
      </c>
      <c r="L6553" t="s">
        <v>18015</v>
      </c>
      <c r="M6553" t="s">
        <v>18016</v>
      </c>
      <c r="N6553" s="26">
        <v>0.448333333</v>
      </c>
      <c r="O6553">
        <v>0</v>
      </c>
      <c r="P6553">
        <v>21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 s="26">
        <v>0</v>
      </c>
      <c r="X6553" s="26">
        <v>0.10302355052333333</v>
      </c>
      <c r="Y6553" s="26">
        <v>0</v>
      </c>
      <c r="Z6553" s="26">
        <v>0</v>
      </c>
      <c r="AA6553" s="26">
        <v>0</v>
      </c>
      <c r="AB6553" s="26">
        <v>0</v>
      </c>
      <c r="AC6553" s="26">
        <v>0</v>
      </c>
      <c r="AD6553" s="26">
        <v>0</v>
      </c>
      <c r="AE6553" s="26">
        <v>0.10302355052333333</v>
      </c>
    </row>
    <row r="6554" spans="1:31" x14ac:dyDescent="0.3">
      <c r="A6554">
        <v>2736685</v>
      </c>
      <c r="B6554">
        <v>1</v>
      </c>
      <c r="C6554" t="s">
        <v>80</v>
      </c>
      <c r="D6554" t="s">
        <v>106</v>
      </c>
      <c r="E6554" t="s">
        <v>157</v>
      </c>
      <c r="F6554" t="s">
        <v>18017</v>
      </c>
      <c r="G6554" t="s">
        <v>628</v>
      </c>
      <c r="H6554" t="s">
        <v>149</v>
      </c>
      <c r="I6554" t="s">
        <v>136</v>
      </c>
      <c r="J6554" t="s">
        <v>137</v>
      </c>
      <c r="K6554" t="s">
        <v>187</v>
      </c>
      <c r="L6554" t="s">
        <v>18018</v>
      </c>
      <c r="M6554" t="s">
        <v>18019</v>
      </c>
      <c r="N6554" s="26">
        <v>4.6566666659999996</v>
      </c>
      <c r="O6554">
        <v>11</v>
      </c>
      <c r="P6554">
        <v>8994</v>
      </c>
      <c r="Q6554">
        <v>513</v>
      </c>
      <c r="R6554">
        <v>1583</v>
      </c>
      <c r="S6554">
        <v>133</v>
      </c>
      <c r="T6554">
        <v>1600</v>
      </c>
      <c r="U6554">
        <v>5</v>
      </c>
      <c r="V6554">
        <v>0</v>
      </c>
      <c r="W6554" s="26">
        <v>10.743354970685767</v>
      </c>
      <c r="X6554" s="26">
        <v>7220.4242207270545</v>
      </c>
      <c r="Y6554" s="26">
        <v>2931.2517323084703</v>
      </c>
      <c r="Z6554" s="26">
        <v>2838.2533898607026</v>
      </c>
      <c r="AA6554" s="26">
        <v>3988.9970424432636</v>
      </c>
      <c r="AB6554" s="26">
        <v>5389.0266259182426</v>
      </c>
      <c r="AC6554" s="26">
        <v>1131.3704442154612</v>
      </c>
      <c r="AD6554" s="26">
        <v>0</v>
      </c>
      <c r="AE6554" s="26">
        <v>23510.066810443881</v>
      </c>
    </row>
    <row r="6555" spans="1:31" x14ac:dyDescent="0.3">
      <c r="A6555">
        <v>2737326</v>
      </c>
      <c r="B6555">
        <v>1</v>
      </c>
      <c r="C6555" t="s">
        <v>80</v>
      </c>
      <c r="D6555" t="s">
        <v>105</v>
      </c>
      <c r="E6555" t="s">
        <v>146</v>
      </c>
      <c r="F6555" t="s">
        <v>18020</v>
      </c>
      <c r="G6555" t="s">
        <v>159</v>
      </c>
      <c r="H6555" t="s">
        <v>149</v>
      </c>
      <c r="I6555" t="s">
        <v>136</v>
      </c>
      <c r="J6555" t="s">
        <v>137</v>
      </c>
      <c r="K6555" t="s">
        <v>138</v>
      </c>
      <c r="L6555" t="s">
        <v>18021</v>
      </c>
      <c r="M6555" t="s">
        <v>18022</v>
      </c>
      <c r="N6555" s="26">
        <v>0.11388888799999999</v>
      </c>
      <c r="O6555">
        <v>0</v>
      </c>
      <c r="P6555">
        <v>0</v>
      </c>
      <c r="Q6555">
        <v>0</v>
      </c>
      <c r="R6555">
        <v>0</v>
      </c>
      <c r="S6555">
        <v>1</v>
      </c>
      <c r="T6555">
        <v>0</v>
      </c>
      <c r="U6555">
        <v>1</v>
      </c>
      <c r="V6555">
        <v>0</v>
      </c>
      <c r="W6555" s="26">
        <v>0</v>
      </c>
      <c r="X6555" s="26">
        <v>0</v>
      </c>
      <c r="Y6555" s="26">
        <v>0</v>
      </c>
      <c r="Z6555" s="26">
        <v>0</v>
      </c>
      <c r="AA6555" s="26">
        <v>1.2760666146152024</v>
      </c>
      <c r="AB6555" s="26">
        <v>0</v>
      </c>
      <c r="AC6555" s="26">
        <v>1.44429365657214</v>
      </c>
      <c r="AD6555" s="26">
        <v>0</v>
      </c>
      <c r="AE6555" s="26">
        <v>2.7203602711873422</v>
      </c>
    </row>
    <row r="6556" spans="1:31" x14ac:dyDescent="0.3">
      <c r="A6556">
        <v>2736888</v>
      </c>
      <c r="B6556">
        <v>1</v>
      </c>
      <c r="C6556" t="s">
        <v>81</v>
      </c>
      <c r="D6556" t="s">
        <v>127</v>
      </c>
      <c r="E6556" t="s">
        <v>146</v>
      </c>
      <c r="F6556" t="s">
        <v>6345</v>
      </c>
      <c r="G6556" t="s">
        <v>148</v>
      </c>
      <c r="H6556" t="s">
        <v>149</v>
      </c>
      <c r="I6556" t="s">
        <v>136</v>
      </c>
      <c r="J6556" t="s">
        <v>137</v>
      </c>
      <c r="K6556" t="s">
        <v>138</v>
      </c>
      <c r="L6556" t="s">
        <v>18023</v>
      </c>
      <c r="M6556" t="s">
        <v>18024</v>
      </c>
      <c r="N6556" s="26">
        <v>6.7716666659999998</v>
      </c>
      <c r="O6556">
        <v>0</v>
      </c>
      <c r="P6556">
        <v>0</v>
      </c>
      <c r="Q6556">
        <v>9</v>
      </c>
      <c r="R6556">
        <v>0</v>
      </c>
      <c r="S6556">
        <v>6</v>
      </c>
      <c r="T6556">
        <v>0</v>
      </c>
      <c r="U6556">
        <v>0</v>
      </c>
      <c r="V6556">
        <v>0</v>
      </c>
      <c r="W6556" s="26">
        <v>0</v>
      </c>
      <c r="X6556" s="26">
        <v>0</v>
      </c>
      <c r="Y6556" s="26">
        <v>7.0296695868248724</v>
      </c>
      <c r="Z6556" s="26">
        <v>0</v>
      </c>
      <c r="AA6556" s="26">
        <v>503.17875820831216</v>
      </c>
      <c r="AB6556" s="26">
        <v>0</v>
      </c>
      <c r="AC6556" s="26">
        <v>0</v>
      </c>
      <c r="AD6556" s="26">
        <v>0</v>
      </c>
      <c r="AE6556" s="26">
        <v>510.20842779513703</v>
      </c>
    </row>
    <row r="6557" spans="1:31" x14ac:dyDescent="0.3">
      <c r="A6557">
        <v>2736788</v>
      </c>
      <c r="B6557">
        <v>1</v>
      </c>
      <c r="C6557" t="s">
        <v>81</v>
      </c>
      <c r="D6557" t="s">
        <v>127</v>
      </c>
      <c r="E6557" t="s">
        <v>152</v>
      </c>
      <c r="F6557" t="s">
        <v>10594</v>
      </c>
      <c r="G6557" t="s">
        <v>159</v>
      </c>
      <c r="H6557" t="s">
        <v>149</v>
      </c>
      <c r="I6557" t="s">
        <v>136</v>
      </c>
      <c r="J6557" t="s">
        <v>137</v>
      </c>
      <c r="K6557" t="s">
        <v>138</v>
      </c>
      <c r="L6557" t="s">
        <v>18025</v>
      </c>
      <c r="M6557" t="s">
        <v>18026</v>
      </c>
      <c r="N6557" s="26">
        <v>2.435277777</v>
      </c>
      <c r="O6557">
        <v>2</v>
      </c>
      <c r="P6557">
        <v>3</v>
      </c>
      <c r="Q6557">
        <v>59</v>
      </c>
      <c r="R6557">
        <v>37</v>
      </c>
      <c r="S6557">
        <v>6</v>
      </c>
      <c r="T6557">
        <v>0</v>
      </c>
      <c r="U6557">
        <v>0</v>
      </c>
      <c r="V6557">
        <v>0</v>
      </c>
      <c r="W6557" s="26">
        <v>2.5230788287311388</v>
      </c>
      <c r="X6557" s="26">
        <v>0</v>
      </c>
      <c r="Y6557" s="26">
        <v>11.904720082380182</v>
      </c>
      <c r="Z6557" s="26">
        <v>18.422055333496985</v>
      </c>
      <c r="AA6557" s="26">
        <v>2.6160403860500954</v>
      </c>
      <c r="AB6557" s="26">
        <v>0</v>
      </c>
      <c r="AC6557" s="26">
        <v>0</v>
      </c>
      <c r="AD6557" s="26">
        <v>0</v>
      </c>
      <c r="AE6557" s="26">
        <v>35.465894630658404</v>
      </c>
    </row>
    <row r="6558" spans="1:31" x14ac:dyDescent="0.3">
      <c r="A6558">
        <v>2737140</v>
      </c>
      <c r="B6558">
        <v>1</v>
      </c>
      <c r="C6558" t="s">
        <v>80</v>
      </c>
      <c r="D6558" t="s">
        <v>87</v>
      </c>
      <c r="E6558" t="s">
        <v>166</v>
      </c>
      <c r="F6558" t="s">
        <v>18027</v>
      </c>
      <c r="G6558" t="s">
        <v>232</v>
      </c>
      <c r="H6558" t="s">
        <v>135</v>
      </c>
      <c r="I6558" t="s">
        <v>136</v>
      </c>
      <c r="J6558" t="s">
        <v>137</v>
      </c>
      <c r="K6558" t="s">
        <v>138</v>
      </c>
      <c r="L6558" t="s">
        <v>18028</v>
      </c>
      <c r="M6558" t="s">
        <v>18029</v>
      </c>
      <c r="N6558" s="26">
        <v>2.009166666</v>
      </c>
      <c r="O6558">
        <v>0</v>
      </c>
      <c r="P6558">
        <v>20</v>
      </c>
      <c r="Q6558">
        <v>0</v>
      </c>
      <c r="R6558">
        <v>0</v>
      </c>
      <c r="S6558">
        <v>0</v>
      </c>
      <c r="T6558">
        <v>1</v>
      </c>
      <c r="U6558">
        <v>0</v>
      </c>
      <c r="V6558">
        <v>0</v>
      </c>
      <c r="W6558" s="26">
        <v>0</v>
      </c>
      <c r="X6558" s="26">
        <v>9.2111467118345427</v>
      </c>
      <c r="Y6558" s="26">
        <v>0</v>
      </c>
      <c r="Z6558" s="26">
        <v>0</v>
      </c>
      <c r="AA6558" s="26">
        <v>0</v>
      </c>
      <c r="AB6558" s="26">
        <v>3.0285180199141664</v>
      </c>
      <c r="AC6558" s="26">
        <v>0</v>
      </c>
      <c r="AD6558" s="26">
        <v>0</v>
      </c>
      <c r="AE6558" s="26">
        <v>12.239664731748709</v>
      </c>
    </row>
    <row r="6559" spans="1:31" x14ac:dyDescent="0.3">
      <c r="A6559">
        <v>2736997</v>
      </c>
      <c r="B6559">
        <v>1</v>
      </c>
      <c r="C6559" t="s">
        <v>80</v>
      </c>
      <c r="D6559" t="s">
        <v>107</v>
      </c>
      <c r="E6559" t="s">
        <v>132</v>
      </c>
      <c r="F6559" t="s">
        <v>18030</v>
      </c>
      <c r="G6559" t="s">
        <v>134</v>
      </c>
      <c r="H6559" t="s">
        <v>135</v>
      </c>
      <c r="I6559" t="s">
        <v>136</v>
      </c>
      <c r="J6559" t="s">
        <v>137</v>
      </c>
      <c r="K6559" t="s">
        <v>138</v>
      </c>
      <c r="L6559" t="s">
        <v>18031</v>
      </c>
      <c r="M6559" t="s">
        <v>18032</v>
      </c>
      <c r="N6559" s="26">
        <v>1.464444444</v>
      </c>
      <c r="O6559">
        <v>0</v>
      </c>
      <c r="P6559">
        <v>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 s="26">
        <v>0</v>
      </c>
      <c r="X6559" s="26">
        <v>0</v>
      </c>
      <c r="Y6559" s="26">
        <v>0</v>
      </c>
      <c r="Z6559" s="26">
        <v>0</v>
      </c>
      <c r="AA6559" s="26">
        <v>0</v>
      </c>
      <c r="AB6559" s="26">
        <v>0</v>
      </c>
      <c r="AC6559" s="26">
        <v>0</v>
      </c>
      <c r="AD6559" s="26">
        <v>0</v>
      </c>
      <c r="AE6559" s="26">
        <v>0</v>
      </c>
    </row>
    <row r="6560" spans="1:31" x14ac:dyDescent="0.3">
      <c r="A6560">
        <v>2737097</v>
      </c>
      <c r="B6560">
        <v>1</v>
      </c>
      <c r="C6560" t="s">
        <v>81</v>
      </c>
      <c r="D6560" t="s">
        <v>121</v>
      </c>
      <c r="E6560" t="s">
        <v>141</v>
      </c>
      <c r="F6560" t="s">
        <v>18033</v>
      </c>
      <c r="G6560" t="s">
        <v>344</v>
      </c>
      <c r="H6560" t="s">
        <v>135</v>
      </c>
      <c r="I6560" t="s">
        <v>136</v>
      </c>
      <c r="J6560" t="s">
        <v>137</v>
      </c>
      <c r="K6560" t="s">
        <v>138</v>
      </c>
      <c r="L6560" t="s">
        <v>18034</v>
      </c>
      <c r="M6560" t="s">
        <v>18035</v>
      </c>
      <c r="N6560" s="26">
        <v>4.8855555549999998</v>
      </c>
      <c r="O6560">
        <v>0</v>
      </c>
      <c r="P6560">
        <v>50</v>
      </c>
      <c r="Q6560">
        <v>0</v>
      </c>
      <c r="R6560">
        <v>1</v>
      </c>
      <c r="S6560">
        <v>0</v>
      </c>
      <c r="T6560">
        <v>4</v>
      </c>
      <c r="U6560">
        <v>0</v>
      </c>
      <c r="V6560">
        <v>0</v>
      </c>
      <c r="W6560" s="26">
        <v>0</v>
      </c>
      <c r="X6560" s="26">
        <v>23.022835693519937</v>
      </c>
      <c r="Y6560" s="26">
        <v>0</v>
      </c>
      <c r="Z6560" s="26">
        <v>0</v>
      </c>
      <c r="AA6560" s="26">
        <v>0</v>
      </c>
      <c r="AB6560" s="26">
        <v>1.1148745521320977</v>
      </c>
      <c r="AC6560" s="26">
        <v>0</v>
      </c>
      <c r="AD6560" s="26">
        <v>0</v>
      </c>
      <c r="AE6560" s="26">
        <v>24.137710245652034</v>
      </c>
    </row>
    <row r="6561" spans="1:31" x14ac:dyDescent="0.3">
      <c r="A6561">
        <v>2736705</v>
      </c>
      <c r="B6561">
        <v>1</v>
      </c>
      <c r="C6561" t="s">
        <v>80</v>
      </c>
      <c r="D6561" t="s">
        <v>93</v>
      </c>
      <c r="E6561" t="s">
        <v>141</v>
      </c>
      <c r="F6561" t="s">
        <v>3107</v>
      </c>
      <c r="G6561" t="s">
        <v>628</v>
      </c>
      <c r="H6561" t="s">
        <v>135</v>
      </c>
      <c r="I6561" t="s">
        <v>136</v>
      </c>
      <c r="J6561" t="s">
        <v>137</v>
      </c>
      <c r="K6561" t="s">
        <v>187</v>
      </c>
      <c r="L6561" t="s">
        <v>18036</v>
      </c>
      <c r="M6561" t="s">
        <v>18037</v>
      </c>
      <c r="N6561" s="26">
        <v>4.4391666660000002</v>
      </c>
      <c r="O6561">
        <v>0</v>
      </c>
      <c r="P6561">
        <v>168</v>
      </c>
      <c r="Q6561">
        <v>0</v>
      </c>
      <c r="R6561">
        <v>2</v>
      </c>
      <c r="S6561">
        <v>0</v>
      </c>
      <c r="T6561">
        <v>17</v>
      </c>
      <c r="U6561">
        <v>0</v>
      </c>
      <c r="V6561">
        <v>0</v>
      </c>
      <c r="W6561" s="26">
        <v>0</v>
      </c>
      <c r="X6561" s="26">
        <v>110.34410400704984</v>
      </c>
      <c r="Y6561" s="26">
        <v>0</v>
      </c>
      <c r="Z6561" s="26">
        <v>12.074374132508451</v>
      </c>
      <c r="AA6561" s="26">
        <v>0</v>
      </c>
      <c r="AB6561" s="26">
        <v>93.622098027129169</v>
      </c>
      <c r="AC6561" s="26">
        <v>0</v>
      </c>
      <c r="AD6561" s="26">
        <v>0</v>
      </c>
      <c r="AE6561" s="26">
        <v>216.04057616668746</v>
      </c>
    </row>
    <row r="6562" spans="1:31" x14ac:dyDescent="0.3">
      <c r="A6562">
        <v>2737309</v>
      </c>
      <c r="B6562">
        <v>1</v>
      </c>
      <c r="C6562" t="s">
        <v>81</v>
      </c>
      <c r="D6562" t="s">
        <v>118</v>
      </c>
      <c r="E6562" t="s">
        <v>170</v>
      </c>
      <c r="F6562" t="s">
        <v>18038</v>
      </c>
      <c r="G6562" t="s">
        <v>143</v>
      </c>
      <c r="H6562" t="s">
        <v>135</v>
      </c>
      <c r="I6562" t="s">
        <v>136</v>
      </c>
      <c r="J6562" t="s">
        <v>137</v>
      </c>
      <c r="K6562" t="s">
        <v>138</v>
      </c>
      <c r="L6562" t="s">
        <v>18039</v>
      </c>
      <c r="M6562" t="s">
        <v>18040</v>
      </c>
      <c r="N6562" s="26">
        <v>1.021666666</v>
      </c>
      <c r="O6562">
        <v>0</v>
      </c>
      <c r="P6562">
        <v>62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 s="26">
        <v>0</v>
      </c>
      <c r="X6562" s="26">
        <v>12.947356581232563</v>
      </c>
      <c r="Y6562" s="26">
        <v>0</v>
      </c>
      <c r="Z6562" s="26">
        <v>0</v>
      </c>
      <c r="AA6562" s="26">
        <v>0</v>
      </c>
      <c r="AB6562" s="26">
        <v>0</v>
      </c>
      <c r="AC6562" s="26">
        <v>0</v>
      </c>
      <c r="AD6562" s="26">
        <v>0</v>
      </c>
      <c r="AE6562" s="26">
        <v>12.947356581232563</v>
      </c>
    </row>
    <row r="6563" spans="1:31" x14ac:dyDescent="0.3">
      <c r="A6563">
        <v>2736954</v>
      </c>
      <c r="B6563">
        <v>1</v>
      </c>
      <c r="C6563" t="s">
        <v>80</v>
      </c>
      <c r="D6563" t="s">
        <v>103</v>
      </c>
      <c r="E6563" t="s">
        <v>170</v>
      </c>
      <c r="F6563" t="s">
        <v>17771</v>
      </c>
      <c r="G6563" t="s">
        <v>204</v>
      </c>
      <c r="H6563" t="s">
        <v>135</v>
      </c>
      <c r="I6563" t="s">
        <v>136</v>
      </c>
      <c r="J6563" t="s">
        <v>137</v>
      </c>
      <c r="K6563" t="s">
        <v>138</v>
      </c>
      <c r="L6563" t="s">
        <v>18041</v>
      </c>
      <c r="M6563" t="s">
        <v>18042</v>
      </c>
      <c r="N6563" s="26">
        <v>2.5697222219999998</v>
      </c>
      <c r="O6563">
        <v>0</v>
      </c>
      <c r="P6563">
        <v>33</v>
      </c>
      <c r="Q6563">
        <v>0</v>
      </c>
      <c r="R6563">
        <v>3</v>
      </c>
      <c r="S6563">
        <v>0</v>
      </c>
      <c r="T6563">
        <v>6</v>
      </c>
      <c r="U6563">
        <v>0</v>
      </c>
      <c r="V6563">
        <v>0</v>
      </c>
      <c r="W6563" s="26">
        <v>0</v>
      </c>
      <c r="X6563" s="26">
        <v>27.324206466830841</v>
      </c>
      <c r="Y6563" s="26">
        <v>0</v>
      </c>
      <c r="Z6563" s="26">
        <v>0</v>
      </c>
      <c r="AA6563" s="26">
        <v>0</v>
      </c>
      <c r="AB6563" s="26">
        <v>2.1965859809773627</v>
      </c>
      <c r="AC6563" s="26">
        <v>0</v>
      </c>
      <c r="AD6563" s="26">
        <v>0</v>
      </c>
      <c r="AE6563" s="26">
        <v>29.520792447808205</v>
      </c>
    </row>
    <row r="6564" spans="1:31" x14ac:dyDescent="0.3">
      <c r="A6564">
        <v>2737160</v>
      </c>
      <c r="B6564">
        <v>1</v>
      </c>
      <c r="C6564" t="s">
        <v>81</v>
      </c>
      <c r="D6564" t="s">
        <v>127</v>
      </c>
      <c r="E6564" t="s">
        <v>152</v>
      </c>
      <c r="F6564" t="s">
        <v>4142</v>
      </c>
      <c r="G6564" t="s">
        <v>159</v>
      </c>
      <c r="H6564" t="s">
        <v>149</v>
      </c>
      <c r="I6564" t="s">
        <v>136</v>
      </c>
      <c r="J6564" t="s">
        <v>137</v>
      </c>
      <c r="K6564" t="s">
        <v>138</v>
      </c>
      <c r="L6564" t="s">
        <v>18043</v>
      </c>
      <c r="M6564" t="s">
        <v>18044</v>
      </c>
      <c r="N6564" s="26">
        <v>6.8619444439999997</v>
      </c>
      <c r="O6564">
        <v>0</v>
      </c>
      <c r="P6564">
        <v>0</v>
      </c>
      <c r="Q6564">
        <v>0</v>
      </c>
      <c r="R6564">
        <v>0</v>
      </c>
      <c r="S6564">
        <v>3</v>
      </c>
      <c r="T6564">
        <v>0</v>
      </c>
      <c r="U6564">
        <v>1</v>
      </c>
      <c r="V6564">
        <v>0</v>
      </c>
      <c r="W6564" s="26">
        <v>0</v>
      </c>
      <c r="X6564" s="26">
        <v>0</v>
      </c>
      <c r="Y6564" s="26">
        <v>0</v>
      </c>
      <c r="Z6564" s="26">
        <v>0</v>
      </c>
      <c r="AA6564" s="26">
        <v>53.939152013356711</v>
      </c>
      <c r="AB6564" s="26">
        <v>0</v>
      </c>
      <c r="AC6564" s="26">
        <v>612.25986301453111</v>
      </c>
      <c r="AD6564" s="26">
        <v>0</v>
      </c>
      <c r="AE6564" s="26">
        <v>666.19901502788787</v>
      </c>
    </row>
    <row r="6565" spans="1:31" x14ac:dyDescent="0.3">
      <c r="A6565">
        <v>2736605</v>
      </c>
      <c r="B6565">
        <v>1</v>
      </c>
      <c r="C6565" t="s">
        <v>81</v>
      </c>
      <c r="D6565" t="s">
        <v>118</v>
      </c>
      <c r="E6565" t="s">
        <v>141</v>
      </c>
      <c r="F6565" t="s">
        <v>514</v>
      </c>
      <c r="G6565" t="s">
        <v>186</v>
      </c>
      <c r="H6565" t="s">
        <v>135</v>
      </c>
      <c r="I6565" t="s">
        <v>136</v>
      </c>
      <c r="J6565" t="s">
        <v>137</v>
      </c>
      <c r="K6565" t="s">
        <v>187</v>
      </c>
      <c r="L6565" t="s">
        <v>18045</v>
      </c>
      <c r="M6565" t="s">
        <v>18046</v>
      </c>
      <c r="N6565" s="26">
        <v>7.6702777769999999</v>
      </c>
      <c r="O6565">
        <v>0</v>
      </c>
      <c r="P6565">
        <v>117</v>
      </c>
      <c r="Q6565">
        <v>0</v>
      </c>
      <c r="R6565">
        <v>1</v>
      </c>
      <c r="S6565">
        <v>0</v>
      </c>
      <c r="T6565">
        <v>7</v>
      </c>
      <c r="U6565">
        <v>0</v>
      </c>
      <c r="V6565">
        <v>0</v>
      </c>
      <c r="W6565" s="26">
        <v>0</v>
      </c>
      <c r="X6565" s="26">
        <v>222.39541175788119</v>
      </c>
      <c r="Y6565" s="26">
        <v>0</v>
      </c>
      <c r="Z6565" s="26">
        <v>0</v>
      </c>
      <c r="AA6565" s="26">
        <v>0</v>
      </c>
      <c r="AB6565" s="26">
        <v>105.77946081801531</v>
      </c>
      <c r="AC6565" s="26">
        <v>0</v>
      </c>
      <c r="AD6565" s="26">
        <v>0</v>
      </c>
      <c r="AE6565" s="26">
        <v>328.17487257589653</v>
      </c>
    </row>
    <row r="6566" spans="1:31" x14ac:dyDescent="0.3">
      <c r="A6566">
        <v>2737461</v>
      </c>
      <c r="B6566">
        <v>1</v>
      </c>
      <c r="C6566" t="s">
        <v>80</v>
      </c>
      <c r="D6566" t="s">
        <v>108</v>
      </c>
      <c r="E6566" t="s">
        <v>146</v>
      </c>
      <c r="F6566" t="s">
        <v>18047</v>
      </c>
      <c r="G6566" t="s">
        <v>154</v>
      </c>
      <c r="H6566" t="s">
        <v>149</v>
      </c>
      <c r="I6566" t="s">
        <v>136</v>
      </c>
      <c r="J6566" t="s">
        <v>137</v>
      </c>
      <c r="K6566" t="s">
        <v>138</v>
      </c>
      <c r="L6566" t="s">
        <v>18048</v>
      </c>
      <c r="M6566" t="s">
        <v>18049</v>
      </c>
      <c r="N6566" s="26">
        <v>2.568333333</v>
      </c>
      <c r="O6566">
        <v>0</v>
      </c>
      <c r="P6566">
        <v>19</v>
      </c>
      <c r="Q6566">
        <v>0</v>
      </c>
      <c r="R6566">
        <v>12</v>
      </c>
      <c r="S6566">
        <v>0</v>
      </c>
      <c r="T6566">
        <v>5</v>
      </c>
      <c r="U6566">
        <v>0</v>
      </c>
      <c r="V6566">
        <v>0</v>
      </c>
      <c r="W6566" s="26">
        <v>0</v>
      </c>
      <c r="X6566" s="26">
        <v>11.075653404358558</v>
      </c>
      <c r="Y6566" s="26">
        <v>0</v>
      </c>
      <c r="Z6566" s="26">
        <v>0</v>
      </c>
      <c r="AA6566" s="26">
        <v>0</v>
      </c>
      <c r="AB6566" s="26">
        <v>7.6522612105936823</v>
      </c>
      <c r="AC6566" s="26">
        <v>0</v>
      </c>
      <c r="AD6566" s="26">
        <v>0</v>
      </c>
      <c r="AE6566" s="26">
        <v>18.72791461495224</v>
      </c>
    </row>
    <row r="6567" spans="1:31" x14ac:dyDescent="0.3">
      <c r="A6567">
        <v>2737146</v>
      </c>
      <c r="B6567">
        <v>1</v>
      </c>
      <c r="C6567" t="s">
        <v>81</v>
      </c>
      <c r="D6567" t="s">
        <v>112</v>
      </c>
      <c r="E6567" t="s">
        <v>170</v>
      </c>
      <c r="F6567" t="s">
        <v>18050</v>
      </c>
      <c r="G6567" t="s">
        <v>204</v>
      </c>
      <c r="H6567" t="s">
        <v>135</v>
      </c>
      <c r="I6567" t="s">
        <v>136</v>
      </c>
      <c r="J6567" t="s">
        <v>137</v>
      </c>
      <c r="K6567" t="s">
        <v>138</v>
      </c>
      <c r="L6567" t="s">
        <v>18051</v>
      </c>
      <c r="M6567" t="s">
        <v>18052</v>
      </c>
      <c r="N6567" s="26">
        <v>2.355277777</v>
      </c>
      <c r="O6567">
        <v>0</v>
      </c>
      <c r="P6567">
        <v>18</v>
      </c>
      <c r="Q6567">
        <v>0</v>
      </c>
      <c r="R6567">
        <v>1</v>
      </c>
      <c r="S6567">
        <v>0</v>
      </c>
      <c r="T6567">
        <v>3</v>
      </c>
      <c r="U6567">
        <v>0</v>
      </c>
      <c r="V6567">
        <v>0</v>
      </c>
      <c r="W6567" s="26">
        <v>0</v>
      </c>
      <c r="X6567" s="26">
        <v>1.7886526848597746</v>
      </c>
      <c r="Y6567" s="26">
        <v>0</v>
      </c>
      <c r="Z6567" s="26">
        <v>0</v>
      </c>
      <c r="AA6567" s="26">
        <v>0</v>
      </c>
      <c r="AB6567" s="26">
        <v>4.528884871070642</v>
      </c>
      <c r="AC6567" s="26">
        <v>0</v>
      </c>
      <c r="AD6567" s="26">
        <v>0</v>
      </c>
      <c r="AE6567" s="26">
        <v>6.3175375559304161</v>
      </c>
    </row>
    <row r="6568" spans="1:31" x14ac:dyDescent="0.3">
      <c r="A6568">
        <v>2737315</v>
      </c>
      <c r="B6568">
        <v>1</v>
      </c>
      <c r="C6568" t="s">
        <v>80</v>
      </c>
      <c r="D6568" t="s">
        <v>105</v>
      </c>
      <c r="E6568" t="s">
        <v>152</v>
      </c>
      <c r="F6568" t="s">
        <v>18053</v>
      </c>
      <c r="G6568" t="s">
        <v>3589</v>
      </c>
      <c r="H6568" t="s">
        <v>149</v>
      </c>
      <c r="I6568" t="s">
        <v>136</v>
      </c>
      <c r="J6568" t="s">
        <v>137</v>
      </c>
      <c r="K6568" t="s">
        <v>138</v>
      </c>
      <c r="L6568" t="s">
        <v>18054</v>
      </c>
      <c r="M6568" t="s">
        <v>18055</v>
      </c>
      <c r="N6568" s="26">
        <v>1.9344444439999999</v>
      </c>
      <c r="O6568">
        <v>0</v>
      </c>
      <c r="P6568">
        <v>315</v>
      </c>
      <c r="Q6568">
        <v>0</v>
      </c>
      <c r="R6568">
        <v>0</v>
      </c>
      <c r="S6568">
        <v>5</v>
      </c>
      <c r="T6568">
        <v>14</v>
      </c>
      <c r="U6568">
        <v>6</v>
      </c>
      <c r="V6568">
        <v>5</v>
      </c>
      <c r="W6568" s="26">
        <v>0</v>
      </c>
      <c r="X6568" s="26">
        <v>182.98808085475147</v>
      </c>
      <c r="Y6568" s="26">
        <v>0</v>
      </c>
      <c r="Z6568" s="26">
        <v>0</v>
      </c>
      <c r="AA6568" s="26">
        <v>231.88120315105675</v>
      </c>
      <c r="AB6568" s="26">
        <v>137.34783264649101</v>
      </c>
      <c r="AC6568" s="26">
        <v>608.51956281011894</v>
      </c>
      <c r="AD6568" s="26">
        <v>114.8100447673626</v>
      </c>
      <c r="AE6568" s="26">
        <v>1275.5467242297807</v>
      </c>
    </row>
    <row r="6569" spans="1:31" x14ac:dyDescent="0.3">
      <c r="A6569">
        <v>2736505</v>
      </c>
      <c r="B6569">
        <v>1</v>
      </c>
      <c r="C6569" t="s">
        <v>81</v>
      </c>
      <c r="D6569" t="s">
        <v>127</v>
      </c>
      <c r="E6569" t="s">
        <v>152</v>
      </c>
      <c r="F6569" t="s">
        <v>18056</v>
      </c>
      <c r="G6569" t="s">
        <v>159</v>
      </c>
      <c r="H6569" t="s">
        <v>149</v>
      </c>
      <c r="I6569" t="s">
        <v>136</v>
      </c>
      <c r="J6569" t="s">
        <v>137</v>
      </c>
      <c r="K6569" t="s">
        <v>138</v>
      </c>
      <c r="L6569" t="s">
        <v>18057</v>
      </c>
      <c r="M6569" t="s">
        <v>18058</v>
      </c>
      <c r="N6569" s="26">
        <v>1.507777777</v>
      </c>
      <c r="O6569">
        <v>17</v>
      </c>
      <c r="P6569">
        <v>2498</v>
      </c>
      <c r="Q6569">
        <v>335</v>
      </c>
      <c r="R6569">
        <v>217</v>
      </c>
      <c r="S6569">
        <v>22</v>
      </c>
      <c r="T6569">
        <v>289</v>
      </c>
      <c r="U6569">
        <v>0</v>
      </c>
      <c r="V6569">
        <v>0</v>
      </c>
      <c r="W6569" s="26">
        <v>7.2163078793366484</v>
      </c>
      <c r="X6569" s="26">
        <v>549.98979981664411</v>
      </c>
      <c r="Y6569" s="26">
        <v>181.70670399884096</v>
      </c>
      <c r="Z6569" s="26">
        <v>26.733211377924931</v>
      </c>
      <c r="AA6569" s="26">
        <v>81.153235489700251</v>
      </c>
      <c r="AB6569" s="26">
        <v>207.93428046945516</v>
      </c>
      <c r="AC6569" s="26">
        <v>0</v>
      </c>
      <c r="AD6569" s="26">
        <v>0</v>
      </c>
      <c r="AE6569" s="26">
        <v>1054.7335390319022</v>
      </c>
    </row>
    <row r="6570" spans="1:31" x14ac:dyDescent="0.3">
      <c r="A6570">
        <v>2737169</v>
      </c>
      <c r="B6570">
        <v>1</v>
      </c>
      <c r="C6570" t="s">
        <v>80</v>
      </c>
      <c r="D6570" t="s">
        <v>88</v>
      </c>
      <c r="E6570" t="s">
        <v>175</v>
      </c>
      <c r="F6570" t="s">
        <v>1618</v>
      </c>
      <c r="G6570" t="s">
        <v>960</v>
      </c>
      <c r="H6570" t="s">
        <v>149</v>
      </c>
      <c r="I6570" t="s">
        <v>136</v>
      </c>
      <c r="J6570" t="s">
        <v>137</v>
      </c>
      <c r="K6570" t="s">
        <v>138</v>
      </c>
      <c r="L6570" t="s">
        <v>18059</v>
      </c>
      <c r="M6570" t="s">
        <v>18060</v>
      </c>
      <c r="N6570" s="26">
        <v>0.569722222</v>
      </c>
      <c r="O6570">
        <v>0</v>
      </c>
      <c r="P6570">
        <v>315</v>
      </c>
      <c r="Q6570">
        <v>0</v>
      </c>
      <c r="R6570">
        <v>0</v>
      </c>
      <c r="S6570">
        <v>15</v>
      </c>
      <c r="T6570">
        <v>48</v>
      </c>
      <c r="U6570">
        <v>11</v>
      </c>
      <c r="V6570">
        <v>11</v>
      </c>
      <c r="W6570" s="26">
        <v>0</v>
      </c>
      <c r="X6570" s="26">
        <v>48.994245589681015</v>
      </c>
      <c r="Y6570" s="26">
        <v>0</v>
      </c>
      <c r="Z6570" s="26">
        <v>0</v>
      </c>
      <c r="AA6570" s="26">
        <v>100.71986570911552</v>
      </c>
      <c r="AB6570" s="26">
        <v>139.05269681374972</v>
      </c>
      <c r="AC6570" s="26">
        <v>1230.8522199998383</v>
      </c>
      <c r="AD6570" s="26">
        <v>186.90185472357413</v>
      </c>
      <c r="AE6570" s="26">
        <v>1706.5208828359587</v>
      </c>
    </row>
    <row r="6571" spans="1:31" x14ac:dyDescent="0.3">
      <c r="A6571">
        <v>2737292</v>
      </c>
      <c r="B6571">
        <v>1</v>
      </c>
      <c r="C6571" t="s">
        <v>80</v>
      </c>
      <c r="D6571" t="s">
        <v>98</v>
      </c>
      <c r="E6571" t="s">
        <v>132</v>
      </c>
      <c r="F6571" t="s">
        <v>18061</v>
      </c>
      <c r="G6571" t="s">
        <v>134</v>
      </c>
      <c r="H6571" t="s">
        <v>135</v>
      </c>
      <c r="I6571" t="s">
        <v>136</v>
      </c>
      <c r="J6571" t="s">
        <v>137</v>
      </c>
      <c r="K6571" t="s">
        <v>138</v>
      </c>
      <c r="L6571" t="s">
        <v>18062</v>
      </c>
      <c r="M6571" t="s">
        <v>18063</v>
      </c>
      <c r="N6571" s="26">
        <v>1.349444444</v>
      </c>
      <c r="O6571">
        <v>0</v>
      </c>
      <c r="P6571">
        <v>0</v>
      </c>
      <c r="Q6571">
        <v>0</v>
      </c>
      <c r="R6571">
        <v>1</v>
      </c>
      <c r="S6571">
        <v>0</v>
      </c>
      <c r="T6571">
        <v>0</v>
      </c>
      <c r="U6571">
        <v>0</v>
      </c>
      <c r="V6571">
        <v>0</v>
      </c>
      <c r="W6571" s="26">
        <v>0</v>
      </c>
      <c r="X6571" s="26">
        <v>0</v>
      </c>
      <c r="Y6571" s="26">
        <v>0</v>
      </c>
      <c r="Z6571" s="26">
        <v>0.16525543257448264</v>
      </c>
      <c r="AA6571" s="26">
        <v>0</v>
      </c>
      <c r="AB6571" s="26">
        <v>0</v>
      </c>
      <c r="AC6571" s="26">
        <v>0</v>
      </c>
      <c r="AD6571" s="26">
        <v>0</v>
      </c>
      <c r="AE6571" s="26">
        <v>0.16525543257448264</v>
      </c>
    </row>
    <row r="6572" spans="1:31" x14ac:dyDescent="0.3">
      <c r="A6572">
        <v>2736628</v>
      </c>
      <c r="B6572">
        <v>1</v>
      </c>
      <c r="C6572" t="s">
        <v>81</v>
      </c>
      <c r="D6572" t="s">
        <v>118</v>
      </c>
      <c r="E6572" t="s">
        <v>170</v>
      </c>
      <c r="F6572" t="s">
        <v>18064</v>
      </c>
      <c r="G6572" t="s">
        <v>303</v>
      </c>
      <c r="H6572" t="s">
        <v>135</v>
      </c>
      <c r="I6572" t="s">
        <v>136</v>
      </c>
      <c r="J6572" t="s">
        <v>137</v>
      </c>
      <c r="K6572" t="s">
        <v>138</v>
      </c>
      <c r="L6572" t="s">
        <v>18065</v>
      </c>
      <c r="M6572" t="s">
        <v>18066</v>
      </c>
      <c r="N6572" s="26">
        <v>1.4055555550000001</v>
      </c>
      <c r="O6572">
        <v>0</v>
      </c>
      <c r="P6572">
        <v>12</v>
      </c>
      <c r="Q6572">
        <v>0</v>
      </c>
      <c r="R6572">
        <v>2</v>
      </c>
      <c r="S6572">
        <v>0</v>
      </c>
      <c r="T6572">
        <v>0</v>
      </c>
      <c r="U6572">
        <v>0</v>
      </c>
      <c r="V6572">
        <v>0</v>
      </c>
      <c r="W6572" s="26">
        <v>0</v>
      </c>
      <c r="X6572" s="26">
        <v>3.1026919514155087</v>
      </c>
      <c r="Y6572" s="26">
        <v>0</v>
      </c>
      <c r="Z6572" s="26">
        <v>0</v>
      </c>
      <c r="AA6572" s="26">
        <v>0</v>
      </c>
      <c r="AB6572" s="26">
        <v>0</v>
      </c>
      <c r="AC6572" s="26">
        <v>0</v>
      </c>
      <c r="AD6572" s="26">
        <v>0</v>
      </c>
      <c r="AE6572" s="26">
        <v>3.1026919514155087</v>
      </c>
    </row>
    <row r="6573" spans="1:31" x14ac:dyDescent="0.3">
      <c r="A6573">
        <v>2736691</v>
      </c>
      <c r="B6573">
        <v>1</v>
      </c>
      <c r="C6573" t="s">
        <v>80</v>
      </c>
      <c r="D6573" t="s">
        <v>104</v>
      </c>
      <c r="E6573" t="s">
        <v>132</v>
      </c>
      <c r="F6573" t="s">
        <v>18067</v>
      </c>
      <c r="G6573" t="s">
        <v>134</v>
      </c>
      <c r="H6573" t="s">
        <v>135</v>
      </c>
      <c r="I6573" t="s">
        <v>136</v>
      </c>
      <c r="J6573" t="s">
        <v>137</v>
      </c>
      <c r="K6573" t="s">
        <v>138</v>
      </c>
      <c r="L6573" t="s">
        <v>18068</v>
      </c>
      <c r="M6573" t="s">
        <v>18069</v>
      </c>
      <c r="N6573" s="26">
        <v>3.4847222219999998</v>
      </c>
      <c r="O6573">
        <v>0</v>
      </c>
      <c r="P6573">
        <v>6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 s="26">
        <v>0</v>
      </c>
      <c r="X6573" s="26">
        <v>4.8024917318333324</v>
      </c>
      <c r="Y6573" s="26">
        <v>0</v>
      </c>
      <c r="Z6573" s="26">
        <v>0</v>
      </c>
      <c r="AA6573" s="26">
        <v>0</v>
      </c>
      <c r="AB6573" s="26">
        <v>0</v>
      </c>
      <c r="AC6573" s="26">
        <v>0</v>
      </c>
      <c r="AD6573" s="26">
        <v>0</v>
      </c>
      <c r="AE6573" s="26">
        <v>4.8024917318333324</v>
      </c>
    </row>
    <row r="6574" spans="1:31" x14ac:dyDescent="0.3">
      <c r="A6574">
        <v>2736983</v>
      </c>
      <c r="B6574">
        <v>1</v>
      </c>
      <c r="C6574" t="s">
        <v>80</v>
      </c>
      <c r="D6574" t="s">
        <v>82</v>
      </c>
      <c r="E6574" t="s">
        <v>146</v>
      </c>
      <c r="F6574" t="s">
        <v>18070</v>
      </c>
      <c r="G6574" t="s">
        <v>326</v>
      </c>
      <c r="H6574" t="s">
        <v>149</v>
      </c>
      <c r="I6574" t="s">
        <v>136</v>
      </c>
      <c r="J6574" t="s">
        <v>137</v>
      </c>
      <c r="K6574" t="s">
        <v>138</v>
      </c>
      <c r="L6574" t="s">
        <v>18071</v>
      </c>
      <c r="M6574" t="s">
        <v>18072</v>
      </c>
      <c r="N6574" s="26">
        <v>6.6388887999999993E-2</v>
      </c>
      <c r="O6574">
        <v>0</v>
      </c>
      <c r="P6574">
        <v>117</v>
      </c>
      <c r="Q6574">
        <v>0</v>
      </c>
      <c r="R6574">
        <v>0</v>
      </c>
      <c r="S6574">
        <v>0</v>
      </c>
      <c r="T6574">
        <v>160</v>
      </c>
      <c r="U6574">
        <v>0</v>
      </c>
      <c r="V6574">
        <v>2</v>
      </c>
      <c r="W6574" s="26">
        <v>0</v>
      </c>
      <c r="X6574" s="26">
        <v>3.4707166902836675</v>
      </c>
      <c r="Y6574" s="26">
        <v>0</v>
      </c>
      <c r="Z6574" s="26">
        <v>0</v>
      </c>
      <c r="AA6574" s="26">
        <v>0</v>
      </c>
      <c r="AB6574" s="26">
        <v>20.801749133132798</v>
      </c>
      <c r="AC6574" s="26">
        <v>0</v>
      </c>
      <c r="AD6574" s="26">
        <v>0.44948774695586513</v>
      </c>
      <c r="AE6574" s="26">
        <v>24.721953570372328</v>
      </c>
    </row>
    <row r="6575" spans="1:31" x14ac:dyDescent="0.3">
      <c r="A6575">
        <v>2736542</v>
      </c>
      <c r="B6575">
        <v>1</v>
      </c>
      <c r="C6575" t="s">
        <v>80</v>
      </c>
      <c r="D6575" t="s">
        <v>83</v>
      </c>
      <c r="E6575" t="s">
        <v>141</v>
      </c>
      <c r="F6575" t="s">
        <v>18073</v>
      </c>
      <c r="G6575" t="s">
        <v>425</v>
      </c>
      <c r="H6575" t="s">
        <v>135</v>
      </c>
      <c r="I6575" t="s">
        <v>136</v>
      </c>
      <c r="J6575" t="s">
        <v>137</v>
      </c>
      <c r="K6575" t="s">
        <v>138</v>
      </c>
      <c r="L6575" t="s">
        <v>18074</v>
      </c>
      <c r="M6575" t="s">
        <v>18075</v>
      </c>
      <c r="N6575" s="26">
        <v>7.5430555549999996</v>
      </c>
      <c r="O6575">
        <v>0</v>
      </c>
      <c r="P6575">
        <v>25</v>
      </c>
      <c r="Q6575">
        <v>0</v>
      </c>
      <c r="R6575">
        <v>0</v>
      </c>
      <c r="S6575">
        <v>0</v>
      </c>
      <c r="T6575">
        <v>301</v>
      </c>
      <c r="U6575">
        <v>0</v>
      </c>
      <c r="V6575">
        <v>2</v>
      </c>
      <c r="W6575" s="26">
        <v>0</v>
      </c>
      <c r="X6575" s="26">
        <v>208.78682731861088</v>
      </c>
      <c r="Y6575" s="26">
        <v>0</v>
      </c>
      <c r="Z6575" s="26">
        <v>0</v>
      </c>
      <c r="AA6575" s="26">
        <v>0</v>
      </c>
      <c r="AB6575" s="26">
        <v>3702.4692681867004</v>
      </c>
      <c r="AC6575" s="26">
        <v>0</v>
      </c>
      <c r="AD6575" s="26">
        <v>85.638895284965059</v>
      </c>
      <c r="AE6575" s="26">
        <v>3996.8949907902766</v>
      </c>
    </row>
    <row r="6576" spans="1:31" x14ac:dyDescent="0.3">
      <c r="A6576">
        <v>2737083</v>
      </c>
      <c r="B6576">
        <v>1</v>
      </c>
      <c r="C6576" t="s">
        <v>80</v>
      </c>
      <c r="D6576" t="s">
        <v>88</v>
      </c>
      <c r="E6576" t="s">
        <v>175</v>
      </c>
      <c r="F6576" t="s">
        <v>18076</v>
      </c>
      <c r="G6576" t="s">
        <v>3589</v>
      </c>
      <c r="H6576" t="s">
        <v>149</v>
      </c>
      <c r="I6576" t="s">
        <v>136</v>
      </c>
      <c r="J6576" t="s">
        <v>137</v>
      </c>
      <c r="K6576" t="s">
        <v>138</v>
      </c>
      <c r="L6576" t="s">
        <v>18077</v>
      </c>
      <c r="M6576" t="s">
        <v>18078</v>
      </c>
      <c r="N6576" s="26">
        <v>1.764444444</v>
      </c>
      <c r="O6576">
        <v>0</v>
      </c>
      <c r="P6576">
        <v>315</v>
      </c>
      <c r="Q6576">
        <v>0</v>
      </c>
      <c r="R6576">
        <v>0</v>
      </c>
      <c r="S6576">
        <v>15</v>
      </c>
      <c r="T6576">
        <v>48</v>
      </c>
      <c r="U6576">
        <v>11</v>
      </c>
      <c r="V6576">
        <v>11</v>
      </c>
      <c r="W6576" s="26">
        <v>0</v>
      </c>
      <c r="X6576" s="26">
        <v>142.90944491990973</v>
      </c>
      <c r="Y6576" s="26">
        <v>0</v>
      </c>
      <c r="Z6576" s="26">
        <v>0</v>
      </c>
      <c r="AA6576" s="26">
        <v>352.5093339560828</v>
      </c>
      <c r="AB6576" s="26">
        <v>478.6196541008141</v>
      </c>
      <c r="AC6576" s="26">
        <v>4738.0188706127819</v>
      </c>
      <c r="AD6576" s="26">
        <v>683.44223978292746</v>
      </c>
      <c r="AE6576" s="26">
        <v>6395.4995433725162</v>
      </c>
    </row>
    <row r="6577" spans="1:31" x14ac:dyDescent="0.3">
      <c r="A6577">
        <v>2737186</v>
      </c>
      <c r="B6577">
        <v>1</v>
      </c>
      <c r="C6577" t="s">
        <v>81</v>
      </c>
      <c r="D6577" t="s">
        <v>126</v>
      </c>
      <c r="E6577" t="s">
        <v>152</v>
      </c>
      <c r="F6577" t="s">
        <v>6766</v>
      </c>
      <c r="G6577" t="s">
        <v>159</v>
      </c>
      <c r="H6577" t="s">
        <v>149</v>
      </c>
      <c r="I6577" t="s">
        <v>136</v>
      </c>
      <c r="J6577" t="s">
        <v>137</v>
      </c>
      <c r="K6577" t="s">
        <v>138</v>
      </c>
      <c r="L6577" t="s">
        <v>18079</v>
      </c>
      <c r="M6577" t="s">
        <v>18080</v>
      </c>
      <c r="N6577" s="26">
        <v>1.7849999999999999</v>
      </c>
      <c r="O6577">
        <v>7</v>
      </c>
      <c r="P6577">
        <v>305</v>
      </c>
      <c r="Q6577">
        <v>37</v>
      </c>
      <c r="R6577">
        <v>134</v>
      </c>
      <c r="S6577">
        <v>8</v>
      </c>
      <c r="T6577">
        <v>20</v>
      </c>
      <c r="U6577">
        <v>1</v>
      </c>
      <c r="V6577">
        <v>0</v>
      </c>
      <c r="W6577" s="26">
        <v>3.8231567888574198</v>
      </c>
      <c r="X6577" s="26">
        <v>58.481047049263026</v>
      </c>
      <c r="Y6577" s="26">
        <v>180.41736448478963</v>
      </c>
      <c r="Z6577" s="26">
        <v>91.691902900273817</v>
      </c>
      <c r="AA6577" s="26">
        <v>89.725510859999488</v>
      </c>
      <c r="AB6577" s="26">
        <v>15.46676159182198</v>
      </c>
      <c r="AC6577" s="26">
        <v>177.92238780007997</v>
      </c>
      <c r="AD6577" s="26">
        <v>0</v>
      </c>
      <c r="AE6577" s="26">
        <v>617.52813147508527</v>
      </c>
    </row>
    <row r="6578" spans="1:31" x14ac:dyDescent="0.3">
      <c r="A6578">
        <v>2736877</v>
      </c>
      <c r="B6578">
        <v>1</v>
      </c>
      <c r="C6578" t="s">
        <v>80</v>
      </c>
      <c r="D6578" t="s">
        <v>84</v>
      </c>
      <c r="E6578" t="s">
        <v>146</v>
      </c>
      <c r="F6578" t="s">
        <v>18081</v>
      </c>
      <c r="G6578" t="s">
        <v>186</v>
      </c>
      <c r="H6578" t="s">
        <v>149</v>
      </c>
      <c r="I6578" t="s">
        <v>136</v>
      </c>
      <c r="J6578" t="s">
        <v>137</v>
      </c>
      <c r="K6578" t="s">
        <v>187</v>
      </c>
      <c r="L6578" t="s">
        <v>18082</v>
      </c>
      <c r="M6578" t="s">
        <v>18083</v>
      </c>
      <c r="N6578" s="26">
        <v>1.2138888880000001</v>
      </c>
      <c r="O6578">
        <v>1</v>
      </c>
      <c r="P6578">
        <v>547</v>
      </c>
      <c r="Q6578">
        <v>0</v>
      </c>
      <c r="R6578">
        <v>19</v>
      </c>
      <c r="S6578">
        <v>27</v>
      </c>
      <c r="T6578">
        <v>569</v>
      </c>
      <c r="U6578">
        <v>6</v>
      </c>
      <c r="V6578">
        <v>8</v>
      </c>
      <c r="W6578" s="26">
        <v>0</v>
      </c>
      <c r="X6578" s="26">
        <v>235.87632533679295</v>
      </c>
      <c r="Y6578" s="26">
        <v>0</v>
      </c>
      <c r="Z6578" s="26">
        <v>6.287027972746702</v>
      </c>
      <c r="AA6578" s="26">
        <v>346.95298491846887</v>
      </c>
      <c r="AB6578" s="26">
        <v>1047.8601524604435</v>
      </c>
      <c r="AC6578" s="26">
        <v>617.37088532619816</v>
      </c>
      <c r="AD6578" s="26">
        <v>600.05167724214789</v>
      </c>
      <c r="AE6578" s="26">
        <v>2854.3990532567982</v>
      </c>
    </row>
    <row r="6579" spans="1:31" x14ac:dyDescent="0.3">
      <c r="A6579">
        <v>2737375</v>
      </c>
      <c r="B6579">
        <v>1</v>
      </c>
      <c r="C6579" t="s">
        <v>80</v>
      </c>
      <c r="D6579" t="s">
        <v>100</v>
      </c>
      <c r="E6579" t="s">
        <v>132</v>
      </c>
      <c r="F6579" t="s">
        <v>18084</v>
      </c>
      <c r="G6579" t="s">
        <v>197</v>
      </c>
      <c r="H6579" t="s">
        <v>135</v>
      </c>
      <c r="I6579" t="s">
        <v>136</v>
      </c>
      <c r="J6579" t="s">
        <v>137</v>
      </c>
      <c r="K6579" t="s">
        <v>138</v>
      </c>
      <c r="L6579" t="s">
        <v>18085</v>
      </c>
      <c r="M6579" t="s">
        <v>18086</v>
      </c>
      <c r="N6579" s="26">
        <v>1.5047222220000001</v>
      </c>
      <c r="O6579">
        <v>0</v>
      </c>
      <c r="P6579">
        <v>2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 s="26">
        <v>0</v>
      </c>
      <c r="X6579" s="26">
        <v>0.69558629897308932</v>
      </c>
      <c r="Y6579" s="26">
        <v>0</v>
      </c>
      <c r="Z6579" s="26">
        <v>0</v>
      </c>
      <c r="AA6579" s="26">
        <v>0</v>
      </c>
      <c r="AB6579" s="26">
        <v>0</v>
      </c>
      <c r="AC6579" s="26">
        <v>0</v>
      </c>
      <c r="AD6579" s="26">
        <v>0</v>
      </c>
      <c r="AE6579" s="26">
        <v>0.69558629897308932</v>
      </c>
    </row>
    <row r="6580" spans="1:31" x14ac:dyDescent="0.3">
      <c r="A6580">
        <v>2737398</v>
      </c>
      <c r="B6580">
        <v>1</v>
      </c>
      <c r="C6580" t="s">
        <v>81</v>
      </c>
      <c r="D6580" t="s">
        <v>118</v>
      </c>
      <c r="E6580" t="s">
        <v>141</v>
      </c>
      <c r="F6580" t="s">
        <v>18087</v>
      </c>
      <c r="G6580" t="s">
        <v>143</v>
      </c>
      <c r="H6580" t="s">
        <v>135</v>
      </c>
      <c r="I6580" t="s">
        <v>136</v>
      </c>
      <c r="J6580" t="s">
        <v>137</v>
      </c>
      <c r="K6580" t="s">
        <v>138</v>
      </c>
      <c r="L6580" t="s">
        <v>18088</v>
      </c>
      <c r="M6580" t="s">
        <v>18089</v>
      </c>
      <c r="N6580" s="26">
        <v>0.463888888</v>
      </c>
      <c r="O6580">
        <v>0</v>
      </c>
      <c r="P6580">
        <v>116</v>
      </c>
      <c r="Q6580">
        <v>0</v>
      </c>
      <c r="R6580">
        <v>1</v>
      </c>
      <c r="S6580">
        <v>0</v>
      </c>
      <c r="T6580">
        <v>11</v>
      </c>
      <c r="U6580">
        <v>0</v>
      </c>
      <c r="V6580">
        <v>0</v>
      </c>
      <c r="W6580" s="26">
        <v>0</v>
      </c>
      <c r="X6580" s="26">
        <v>14.424001052804275</v>
      </c>
      <c r="Y6580" s="26">
        <v>0</v>
      </c>
      <c r="Z6580" s="26">
        <v>0</v>
      </c>
      <c r="AA6580" s="26">
        <v>0</v>
      </c>
      <c r="AB6580" s="26">
        <v>5.0401224107987899</v>
      </c>
      <c r="AC6580" s="26">
        <v>0</v>
      </c>
      <c r="AD6580" s="26">
        <v>0</v>
      </c>
      <c r="AE6580" s="26">
        <v>19.464123463603066</v>
      </c>
    </row>
    <row r="6581" spans="1:31" x14ac:dyDescent="0.3">
      <c r="A6581">
        <v>2737235</v>
      </c>
      <c r="B6581">
        <v>1</v>
      </c>
      <c r="C6581" t="s">
        <v>81</v>
      </c>
      <c r="D6581" t="s">
        <v>118</v>
      </c>
      <c r="E6581" t="s">
        <v>146</v>
      </c>
      <c r="F6581" t="s">
        <v>18090</v>
      </c>
      <c r="G6581" t="s">
        <v>148</v>
      </c>
      <c r="H6581" t="s">
        <v>149</v>
      </c>
      <c r="I6581" t="s">
        <v>136</v>
      </c>
      <c r="J6581" t="s">
        <v>137</v>
      </c>
      <c r="K6581" t="s">
        <v>138</v>
      </c>
      <c r="L6581" t="s">
        <v>18091</v>
      </c>
      <c r="M6581" t="s">
        <v>18092</v>
      </c>
      <c r="N6581" s="26">
        <v>1.0113888879999999</v>
      </c>
      <c r="O6581">
        <v>0</v>
      </c>
      <c r="P6581">
        <v>242</v>
      </c>
      <c r="Q6581">
        <v>0</v>
      </c>
      <c r="R6581">
        <v>49</v>
      </c>
      <c r="S6581">
        <v>0</v>
      </c>
      <c r="T6581">
        <v>16</v>
      </c>
      <c r="U6581">
        <v>0</v>
      </c>
      <c r="V6581">
        <v>0</v>
      </c>
      <c r="W6581" s="26">
        <v>0</v>
      </c>
      <c r="X6581" s="26">
        <v>34.555880833531987</v>
      </c>
      <c r="Y6581" s="26">
        <v>0</v>
      </c>
      <c r="Z6581" s="26">
        <v>1.5405930552139591</v>
      </c>
      <c r="AA6581" s="26">
        <v>0</v>
      </c>
      <c r="AB6581" s="26">
        <v>6.5892391693213268</v>
      </c>
      <c r="AC6581" s="26">
        <v>0</v>
      </c>
      <c r="AD6581" s="26">
        <v>0</v>
      </c>
      <c r="AE6581" s="26">
        <v>42.685713058067272</v>
      </c>
    </row>
    <row r="6582" spans="1:31" x14ac:dyDescent="0.3">
      <c r="A6582">
        <v>2737143</v>
      </c>
      <c r="B6582">
        <v>2</v>
      </c>
      <c r="C6582" t="s">
        <v>80</v>
      </c>
      <c r="D6582" t="s">
        <v>96</v>
      </c>
      <c r="E6582" t="s">
        <v>141</v>
      </c>
      <c r="F6582" t="s">
        <v>18093</v>
      </c>
      <c r="G6582" t="s">
        <v>204</v>
      </c>
      <c r="H6582" t="s">
        <v>135</v>
      </c>
      <c r="I6582" t="s">
        <v>136</v>
      </c>
      <c r="J6582" t="s">
        <v>137</v>
      </c>
      <c r="K6582" t="s">
        <v>138</v>
      </c>
      <c r="L6582" t="s">
        <v>17973</v>
      </c>
      <c r="M6582" t="s">
        <v>18094</v>
      </c>
      <c r="N6582" s="26">
        <v>10.135</v>
      </c>
      <c r="O6582">
        <v>0</v>
      </c>
      <c r="P6582">
        <v>225</v>
      </c>
      <c r="Q6582">
        <v>0</v>
      </c>
      <c r="R6582">
        <v>0</v>
      </c>
      <c r="S6582">
        <v>0</v>
      </c>
      <c r="T6582">
        <v>16</v>
      </c>
      <c r="U6582">
        <v>0</v>
      </c>
      <c r="V6582">
        <v>0</v>
      </c>
      <c r="W6582" s="26">
        <v>0</v>
      </c>
      <c r="X6582" s="26">
        <v>104.79546779660342</v>
      </c>
      <c r="Y6582" s="26">
        <v>0</v>
      </c>
      <c r="Z6582" s="26">
        <v>0</v>
      </c>
      <c r="AA6582" s="26">
        <v>0</v>
      </c>
      <c r="AB6582" s="26">
        <v>18.680820704171982</v>
      </c>
      <c r="AC6582" s="26">
        <v>0</v>
      </c>
      <c r="AD6582" s="26">
        <v>0</v>
      </c>
      <c r="AE6582" s="26">
        <v>123.4762885007754</v>
      </c>
    </row>
    <row r="6583" spans="1:31" x14ac:dyDescent="0.3">
      <c r="A6583">
        <v>2736920</v>
      </c>
      <c r="B6583">
        <v>1</v>
      </c>
      <c r="C6583" t="s">
        <v>81</v>
      </c>
      <c r="D6583" t="s">
        <v>122</v>
      </c>
      <c r="E6583" t="s">
        <v>157</v>
      </c>
      <c r="F6583" t="s">
        <v>11314</v>
      </c>
      <c r="G6583" t="s">
        <v>159</v>
      </c>
      <c r="H6583" t="s">
        <v>149</v>
      </c>
      <c r="I6583" t="s">
        <v>136</v>
      </c>
      <c r="J6583" t="s">
        <v>137</v>
      </c>
      <c r="K6583" t="s">
        <v>138</v>
      </c>
      <c r="L6583" t="s">
        <v>18095</v>
      </c>
      <c r="M6583" t="s">
        <v>18096</v>
      </c>
      <c r="N6583" s="26">
        <v>1.3788888880000001</v>
      </c>
      <c r="O6583">
        <v>0</v>
      </c>
      <c r="P6583">
        <v>3070</v>
      </c>
      <c r="Q6583">
        <v>0</v>
      </c>
      <c r="R6583">
        <v>3</v>
      </c>
      <c r="S6583">
        <v>6</v>
      </c>
      <c r="T6583">
        <v>235</v>
      </c>
      <c r="U6583">
        <v>0</v>
      </c>
      <c r="V6583">
        <v>0</v>
      </c>
      <c r="W6583" s="26">
        <v>0</v>
      </c>
      <c r="X6583" s="26">
        <v>1080.794636578539</v>
      </c>
      <c r="Y6583" s="26">
        <v>0</v>
      </c>
      <c r="Z6583" s="26">
        <v>2.0846646451675723</v>
      </c>
      <c r="AA6583" s="26">
        <v>142.84724336653755</v>
      </c>
      <c r="AB6583" s="26">
        <v>395.52373808658854</v>
      </c>
      <c r="AC6583" s="26">
        <v>0</v>
      </c>
      <c r="AD6583" s="26">
        <v>0</v>
      </c>
      <c r="AE6583" s="26">
        <v>1621.2502826768325</v>
      </c>
    </row>
    <row r="6584" spans="1:31" x14ac:dyDescent="0.3">
      <c r="A6584">
        <v>2737312</v>
      </c>
      <c r="B6584">
        <v>1</v>
      </c>
      <c r="C6584" t="s">
        <v>80</v>
      </c>
      <c r="D6584" t="s">
        <v>85</v>
      </c>
      <c r="E6584" t="s">
        <v>166</v>
      </c>
      <c r="F6584" t="s">
        <v>831</v>
      </c>
      <c r="G6584" t="s">
        <v>204</v>
      </c>
      <c r="H6584" t="s">
        <v>135</v>
      </c>
      <c r="I6584" t="s">
        <v>136</v>
      </c>
      <c r="J6584" t="s">
        <v>137</v>
      </c>
      <c r="K6584" t="s">
        <v>138</v>
      </c>
      <c r="L6584" t="s">
        <v>18097</v>
      </c>
      <c r="M6584" t="s">
        <v>18098</v>
      </c>
      <c r="N6584" s="26">
        <v>3.0180555550000001</v>
      </c>
      <c r="O6584">
        <v>0</v>
      </c>
      <c r="P6584">
        <v>88</v>
      </c>
      <c r="Q6584">
        <v>0</v>
      </c>
      <c r="R6584">
        <v>0</v>
      </c>
      <c r="S6584">
        <v>0</v>
      </c>
      <c r="T6584">
        <v>23</v>
      </c>
      <c r="U6584">
        <v>0</v>
      </c>
      <c r="V6584">
        <v>0</v>
      </c>
      <c r="W6584" s="26">
        <v>0</v>
      </c>
      <c r="X6584" s="26">
        <v>104.07999294962097</v>
      </c>
      <c r="Y6584" s="26">
        <v>0</v>
      </c>
      <c r="Z6584" s="26">
        <v>0</v>
      </c>
      <c r="AA6584" s="26">
        <v>0</v>
      </c>
      <c r="AB6584" s="26">
        <v>186.38049573963167</v>
      </c>
      <c r="AC6584" s="26">
        <v>0</v>
      </c>
      <c r="AD6584" s="26">
        <v>0</v>
      </c>
      <c r="AE6584" s="26">
        <v>290.46048868925266</v>
      </c>
    </row>
    <row r="6585" spans="1:31" x14ac:dyDescent="0.3">
      <c r="A6585">
        <v>2805968</v>
      </c>
      <c r="B6585">
        <v>1</v>
      </c>
      <c r="C6585" t="s">
        <v>81</v>
      </c>
      <c r="D6585" t="s">
        <v>128</v>
      </c>
      <c r="E6585" t="s">
        <v>152</v>
      </c>
      <c r="F6585" t="s">
        <v>7644</v>
      </c>
      <c r="G6585" t="s">
        <v>143</v>
      </c>
      <c r="H6585" t="s">
        <v>149</v>
      </c>
      <c r="I6585" t="s">
        <v>136</v>
      </c>
      <c r="J6585" t="s">
        <v>137</v>
      </c>
      <c r="K6585" t="s">
        <v>138</v>
      </c>
      <c r="L6585" t="s">
        <v>18099</v>
      </c>
      <c r="M6585" t="s">
        <v>18100</v>
      </c>
      <c r="N6585" s="26">
        <v>1.2636111109999999</v>
      </c>
      <c r="O6585">
        <v>6</v>
      </c>
      <c r="P6585">
        <v>643</v>
      </c>
      <c r="Q6585">
        <v>100</v>
      </c>
      <c r="R6585">
        <v>30</v>
      </c>
      <c r="S6585">
        <v>6</v>
      </c>
      <c r="T6585">
        <v>69</v>
      </c>
      <c r="U6585">
        <v>0</v>
      </c>
      <c r="V6585">
        <v>0</v>
      </c>
      <c r="W6585" s="26">
        <v>0.91889516012549999</v>
      </c>
      <c r="X6585" s="26">
        <v>142.68296291254441</v>
      </c>
      <c r="Y6585" s="26">
        <v>41.052752676252886</v>
      </c>
      <c r="Z6585" s="26">
        <v>6.1760051367675137</v>
      </c>
      <c r="AA6585" s="26">
        <v>62.771407509682618</v>
      </c>
      <c r="AB6585" s="26">
        <v>57.44656838319225</v>
      </c>
      <c r="AC6585" s="26">
        <v>0</v>
      </c>
      <c r="AD6585" s="26">
        <v>0</v>
      </c>
      <c r="AE6585" s="26">
        <v>311.04859177856514</v>
      </c>
    </row>
    <row r="6586" spans="1:31" x14ac:dyDescent="0.3">
      <c r="A6586">
        <v>2737006</v>
      </c>
      <c r="B6586">
        <v>1</v>
      </c>
      <c r="C6586" t="s">
        <v>80</v>
      </c>
      <c r="D6586" t="s">
        <v>104</v>
      </c>
      <c r="E6586" t="s">
        <v>170</v>
      </c>
      <c r="F6586" t="s">
        <v>18101</v>
      </c>
      <c r="G6586" t="s">
        <v>204</v>
      </c>
      <c r="H6586" t="s">
        <v>135</v>
      </c>
      <c r="I6586" t="s">
        <v>136</v>
      </c>
      <c r="J6586" t="s">
        <v>137</v>
      </c>
      <c r="K6586" t="s">
        <v>138</v>
      </c>
      <c r="L6586" t="s">
        <v>18102</v>
      </c>
      <c r="M6586" t="s">
        <v>18103</v>
      </c>
      <c r="N6586" s="26">
        <v>3.9711111109999999</v>
      </c>
      <c r="O6586">
        <v>0</v>
      </c>
      <c r="P6586">
        <v>101</v>
      </c>
      <c r="Q6586">
        <v>0</v>
      </c>
      <c r="R6586">
        <v>0</v>
      </c>
      <c r="S6586">
        <v>0</v>
      </c>
      <c r="T6586">
        <v>13</v>
      </c>
      <c r="U6586">
        <v>0</v>
      </c>
      <c r="V6586">
        <v>0</v>
      </c>
      <c r="W6586" s="26">
        <v>0</v>
      </c>
      <c r="X6586" s="26">
        <v>104.92063884915365</v>
      </c>
      <c r="Y6586" s="26">
        <v>0</v>
      </c>
      <c r="Z6586" s="26">
        <v>0</v>
      </c>
      <c r="AA6586" s="26">
        <v>0</v>
      </c>
      <c r="AB6586" s="26">
        <v>29.47547292633654</v>
      </c>
      <c r="AC6586" s="26">
        <v>0</v>
      </c>
      <c r="AD6586" s="26">
        <v>0</v>
      </c>
      <c r="AE6586" s="26">
        <v>134.3961117754902</v>
      </c>
    </row>
    <row r="6587" spans="1:31" x14ac:dyDescent="0.3">
      <c r="A6587">
        <v>2736714</v>
      </c>
      <c r="B6587">
        <v>1</v>
      </c>
      <c r="C6587" t="s">
        <v>80</v>
      </c>
      <c r="D6587" t="s">
        <v>104</v>
      </c>
      <c r="E6587" t="s">
        <v>132</v>
      </c>
      <c r="F6587" t="s">
        <v>18104</v>
      </c>
      <c r="G6587" t="s">
        <v>134</v>
      </c>
      <c r="H6587" t="s">
        <v>135</v>
      </c>
      <c r="I6587" t="s">
        <v>136</v>
      </c>
      <c r="J6587" t="s">
        <v>137</v>
      </c>
      <c r="K6587" t="s">
        <v>138</v>
      </c>
      <c r="L6587" t="s">
        <v>18105</v>
      </c>
      <c r="M6587" t="s">
        <v>18106</v>
      </c>
      <c r="N6587" s="26">
        <v>4.8244444440000001</v>
      </c>
      <c r="O6587">
        <v>0</v>
      </c>
      <c r="P6587">
        <v>1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 s="26">
        <v>0</v>
      </c>
      <c r="X6587" s="26">
        <v>5.0170310772950897</v>
      </c>
      <c r="Y6587" s="26">
        <v>0</v>
      </c>
      <c r="Z6587" s="26">
        <v>0</v>
      </c>
      <c r="AA6587" s="26">
        <v>0</v>
      </c>
      <c r="AB6587" s="26">
        <v>0</v>
      </c>
      <c r="AC6587" s="26">
        <v>0</v>
      </c>
      <c r="AD6587" s="26">
        <v>0</v>
      </c>
      <c r="AE6587" s="26">
        <v>5.0170310772950897</v>
      </c>
    </row>
    <row r="6588" spans="1:31" x14ac:dyDescent="0.3">
      <c r="A6588">
        <v>2737103</v>
      </c>
      <c r="B6588">
        <v>1</v>
      </c>
      <c r="C6588" t="s">
        <v>80</v>
      </c>
      <c r="D6588" t="s">
        <v>101</v>
      </c>
      <c r="E6588" t="s">
        <v>132</v>
      </c>
      <c r="F6588" t="s">
        <v>18107</v>
      </c>
      <c r="G6588" t="s">
        <v>134</v>
      </c>
      <c r="H6588" t="s">
        <v>135</v>
      </c>
      <c r="I6588" t="s">
        <v>136</v>
      </c>
      <c r="J6588" t="s">
        <v>137</v>
      </c>
      <c r="K6588" t="s">
        <v>138</v>
      </c>
      <c r="L6588" t="s">
        <v>18108</v>
      </c>
      <c r="M6588" t="s">
        <v>18109</v>
      </c>
      <c r="N6588" s="26">
        <v>2.3758333330000001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1</v>
      </c>
      <c r="U6588">
        <v>0</v>
      </c>
      <c r="V6588">
        <v>0</v>
      </c>
      <c r="W6588" s="26">
        <v>0</v>
      </c>
      <c r="X6588" s="26">
        <v>0</v>
      </c>
      <c r="Y6588" s="26">
        <v>0</v>
      </c>
      <c r="Z6588" s="26">
        <v>0</v>
      </c>
      <c r="AA6588" s="26">
        <v>0</v>
      </c>
      <c r="AB6588" s="26">
        <v>3.6445300843291664</v>
      </c>
      <c r="AC6588" s="26">
        <v>0</v>
      </c>
      <c r="AD6588" s="26">
        <v>0</v>
      </c>
      <c r="AE6588" s="26">
        <v>3.6445300843291664</v>
      </c>
    </row>
    <row r="6589" spans="1:31" x14ac:dyDescent="0.3">
      <c r="A6589">
        <v>2737149</v>
      </c>
      <c r="B6589">
        <v>1</v>
      </c>
      <c r="C6589" t="s">
        <v>80</v>
      </c>
      <c r="D6589" t="s">
        <v>93</v>
      </c>
      <c r="E6589" t="s">
        <v>132</v>
      </c>
      <c r="F6589" t="s">
        <v>18110</v>
      </c>
      <c r="G6589" t="s">
        <v>134</v>
      </c>
      <c r="H6589" t="s">
        <v>135</v>
      </c>
      <c r="I6589" t="s">
        <v>136</v>
      </c>
      <c r="J6589" t="s">
        <v>137</v>
      </c>
      <c r="K6589" t="s">
        <v>138</v>
      </c>
      <c r="L6589" t="s">
        <v>18111</v>
      </c>
      <c r="M6589" t="s">
        <v>18112</v>
      </c>
      <c r="N6589" s="26">
        <v>4.4749999999999996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1</v>
      </c>
      <c r="U6589">
        <v>0</v>
      </c>
      <c r="V6589">
        <v>0</v>
      </c>
      <c r="W6589" s="26">
        <v>0</v>
      </c>
      <c r="X6589" s="26">
        <v>0</v>
      </c>
      <c r="Y6589" s="26">
        <v>0</v>
      </c>
      <c r="Z6589" s="26">
        <v>0</v>
      </c>
      <c r="AA6589" s="26">
        <v>0</v>
      </c>
      <c r="AB6589" s="26">
        <v>0</v>
      </c>
      <c r="AC6589" s="26">
        <v>0</v>
      </c>
      <c r="AD6589" s="26">
        <v>0</v>
      </c>
      <c r="AE6589" s="26">
        <v>0</v>
      </c>
    </row>
    <row r="6590" spans="1:31" x14ac:dyDescent="0.3">
      <c r="A6590">
        <v>2736631</v>
      </c>
      <c r="B6590">
        <v>1</v>
      </c>
      <c r="C6590" t="s">
        <v>81</v>
      </c>
      <c r="D6590" t="s">
        <v>123</v>
      </c>
      <c r="E6590" t="s">
        <v>146</v>
      </c>
      <c r="F6590" t="s">
        <v>13164</v>
      </c>
      <c r="G6590" t="s">
        <v>159</v>
      </c>
      <c r="H6590" t="s">
        <v>149</v>
      </c>
      <c r="I6590" t="s">
        <v>136</v>
      </c>
      <c r="J6590" t="s">
        <v>137</v>
      </c>
      <c r="K6590" t="s">
        <v>138</v>
      </c>
      <c r="L6590" t="s">
        <v>18113</v>
      </c>
      <c r="M6590" t="s">
        <v>18114</v>
      </c>
      <c r="N6590" s="26">
        <v>0.48888888800000002</v>
      </c>
      <c r="O6590">
        <v>8</v>
      </c>
      <c r="P6590">
        <v>7</v>
      </c>
      <c r="Q6590">
        <v>106</v>
      </c>
      <c r="R6590">
        <v>161</v>
      </c>
      <c r="S6590">
        <v>11</v>
      </c>
      <c r="T6590">
        <v>13</v>
      </c>
      <c r="U6590">
        <v>0</v>
      </c>
      <c r="V6590">
        <v>0</v>
      </c>
      <c r="W6590" s="26">
        <v>0.25185665957877335</v>
      </c>
      <c r="X6590" s="26">
        <v>0</v>
      </c>
      <c r="Y6590" s="26">
        <v>1.3339802510222221</v>
      </c>
      <c r="Z6590" s="26">
        <v>5.6049553584510434</v>
      </c>
      <c r="AA6590" s="26">
        <v>0</v>
      </c>
      <c r="AB6590" s="26">
        <v>0.89288713359999994</v>
      </c>
      <c r="AC6590" s="26">
        <v>0</v>
      </c>
      <c r="AD6590" s="26">
        <v>0</v>
      </c>
      <c r="AE6590" s="26">
        <v>8.0836794026520398</v>
      </c>
    </row>
    <row r="6591" spans="1:31" x14ac:dyDescent="0.3">
      <c r="A6591">
        <v>2737318</v>
      </c>
      <c r="B6591">
        <v>1</v>
      </c>
      <c r="C6591" t="s">
        <v>81</v>
      </c>
      <c r="D6591" t="s">
        <v>112</v>
      </c>
      <c r="E6591" t="s">
        <v>166</v>
      </c>
      <c r="F6591" t="s">
        <v>18115</v>
      </c>
      <c r="G6591" t="s">
        <v>425</v>
      </c>
      <c r="H6591" t="s">
        <v>135</v>
      </c>
      <c r="I6591" t="s">
        <v>136</v>
      </c>
      <c r="J6591" t="s">
        <v>137</v>
      </c>
      <c r="K6591" t="s">
        <v>138</v>
      </c>
      <c r="L6591" t="s">
        <v>18116</v>
      </c>
      <c r="M6591" t="s">
        <v>18117</v>
      </c>
      <c r="N6591" s="26">
        <v>5.6527777769999998</v>
      </c>
      <c r="O6591">
        <v>0</v>
      </c>
      <c r="P6591">
        <v>33</v>
      </c>
      <c r="Q6591">
        <v>0</v>
      </c>
      <c r="R6591">
        <v>0</v>
      </c>
      <c r="S6591">
        <v>0</v>
      </c>
      <c r="T6591">
        <v>3</v>
      </c>
      <c r="U6591">
        <v>0</v>
      </c>
      <c r="V6591">
        <v>0</v>
      </c>
      <c r="W6591" s="26">
        <v>0</v>
      </c>
      <c r="X6591" s="26">
        <v>34.910255637269564</v>
      </c>
      <c r="Y6591" s="26">
        <v>0</v>
      </c>
      <c r="Z6591" s="26">
        <v>0</v>
      </c>
      <c r="AA6591" s="26">
        <v>0</v>
      </c>
      <c r="AB6591" s="26">
        <v>16.98529931004062</v>
      </c>
      <c r="AC6591" s="26">
        <v>0</v>
      </c>
      <c r="AD6591" s="26">
        <v>0</v>
      </c>
      <c r="AE6591" s="26">
        <v>51.895554947310188</v>
      </c>
    </row>
    <row r="6592" spans="1:31" x14ac:dyDescent="0.3">
      <c r="A6592">
        <v>2736777</v>
      </c>
      <c r="B6592">
        <v>1</v>
      </c>
      <c r="C6592" t="s">
        <v>80</v>
      </c>
      <c r="D6592" t="s">
        <v>96</v>
      </c>
      <c r="E6592" t="s">
        <v>170</v>
      </c>
      <c r="F6592" t="s">
        <v>10070</v>
      </c>
      <c r="G6592" t="s">
        <v>143</v>
      </c>
      <c r="H6592" t="s">
        <v>135</v>
      </c>
      <c r="I6592" t="s">
        <v>136</v>
      </c>
      <c r="J6592" t="s">
        <v>137</v>
      </c>
      <c r="K6592" t="s">
        <v>138</v>
      </c>
      <c r="L6592" t="s">
        <v>18118</v>
      </c>
      <c r="M6592" t="s">
        <v>18119</v>
      </c>
      <c r="N6592" s="26">
        <v>1.554444444</v>
      </c>
      <c r="O6592">
        <v>0</v>
      </c>
      <c r="P6592">
        <v>37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 s="26">
        <v>0</v>
      </c>
      <c r="X6592" s="26">
        <v>8.660294264334615</v>
      </c>
      <c r="Y6592" s="26">
        <v>0</v>
      </c>
      <c r="Z6592" s="26">
        <v>0</v>
      </c>
      <c r="AA6592" s="26">
        <v>0</v>
      </c>
      <c r="AB6592" s="26">
        <v>0</v>
      </c>
      <c r="AC6592" s="26">
        <v>0</v>
      </c>
      <c r="AD6592" s="26">
        <v>0</v>
      </c>
      <c r="AE6592" s="26">
        <v>8.660294264334615</v>
      </c>
    </row>
    <row r="6593" spans="1:31" x14ac:dyDescent="0.3">
      <c r="A6593">
        <v>2736518</v>
      </c>
      <c r="B6593">
        <v>1</v>
      </c>
      <c r="C6593" t="s">
        <v>80</v>
      </c>
      <c r="D6593" t="s">
        <v>82</v>
      </c>
      <c r="E6593" t="s">
        <v>166</v>
      </c>
      <c r="F6593" t="s">
        <v>18120</v>
      </c>
      <c r="G6593" t="s">
        <v>425</v>
      </c>
      <c r="H6593" t="s">
        <v>135</v>
      </c>
      <c r="I6593" t="s">
        <v>136</v>
      </c>
      <c r="J6593" t="s">
        <v>137</v>
      </c>
      <c r="K6593" t="s">
        <v>138</v>
      </c>
      <c r="L6593" t="s">
        <v>18121</v>
      </c>
      <c r="M6593" t="s">
        <v>18122</v>
      </c>
      <c r="N6593" s="26">
        <v>1.8658333330000001</v>
      </c>
      <c r="O6593">
        <v>0</v>
      </c>
      <c r="P6593">
        <v>68</v>
      </c>
      <c r="Q6593">
        <v>0</v>
      </c>
      <c r="R6593">
        <v>0</v>
      </c>
      <c r="S6593">
        <v>0</v>
      </c>
      <c r="T6593">
        <v>30</v>
      </c>
      <c r="U6593">
        <v>0</v>
      </c>
      <c r="V6593">
        <v>0</v>
      </c>
      <c r="W6593" s="26">
        <v>0</v>
      </c>
      <c r="X6593" s="26">
        <v>33.150725136632445</v>
      </c>
      <c r="Y6593" s="26">
        <v>0</v>
      </c>
      <c r="Z6593" s="26">
        <v>0</v>
      </c>
      <c r="AA6593" s="26">
        <v>0</v>
      </c>
      <c r="AB6593" s="26">
        <v>41.889093757921827</v>
      </c>
      <c r="AC6593" s="26">
        <v>0</v>
      </c>
      <c r="AD6593" s="26">
        <v>0</v>
      </c>
      <c r="AE6593" s="26">
        <v>75.039818894554273</v>
      </c>
    </row>
    <row r="6594" spans="1:31" x14ac:dyDescent="0.3">
      <c r="A6594">
        <v>2737351</v>
      </c>
      <c r="B6594">
        <v>1</v>
      </c>
      <c r="C6594" t="s">
        <v>81</v>
      </c>
      <c r="D6594" t="s">
        <v>128</v>
      </c>
      <c r="E6594" t="s">
        <v>152</v>
      </c>
      <c r="F6594" t="s">
        <v>16126</v>
      </c>
      <c r="G6594" t="s">
        <v>148</v>
      </c>
      <c r="H6594" t="s">
        <v>149</v>
      </c>
      <c r="I6594" t="s">
        <v>136</v>
      </c>
      <c r="J6594" t="s">
        <v>137</v>
      </c>
      <c r="K6594" t="s">
        <v>138</v>
      </c>
      <c r="L6594" t="s">
        <v>18123</v>
      </c>
      <c r="M6594" t="s">
        <v>18124</v>
      </c>
      <c r="N6594" s="26">
        <v>7.0763888880000003</v>
      </c>
      <c r="O6594">
        <v>0</v>
      </c>
      <c r="P6594">
        <v>0</v>
      </c>
      <c r="Q6594">
        <v>0</v>
      </c>
      <c r="R6594">
        <v>0</v>
      </c>
      <c r="S6594">
        <v>2</v>
      </c>
      <c r="T6594">
        <v>0</v>
      </c>
      <c r="U6594">
        <v>2</v>
      </c>
      <c r="V6594">
        <v>0</v>
      </c>
      <c r="W6594" s="26">
        <v>0</v>
      </c>
      <c r="X6594" s="26">
        <v>0</v>
      </c>
      <c r="Y6594" s="26">
        <v>0</v>
      </c>
      <c r="Z6594" s="26">
        <v>0</v>
      </c>
      <c r="AA6594" s="26">
        <v>83.554046485107378</v>
      </c>
      <c r="AB6594" s="26">
        <v>0</v>
      </c>
      <c r="AC6594" s="26">
        <v>514.66625841999462</v>
      </c>
      <c r="AD6594" s="26">
        <v>0</v>
      </c>
      <c r="AE6594" s="26">
        <v>598.22030490510201</v>
      </c>
    </row>
    <row r="6595" spans="1:31" x14ac:dyDescent="0.3">
      <c r="A6595">
        <v>2736959</v>
      </c>
      <c r="B6595">
        <v>1</v>
      </c>
      <c r="C6595" t="s">
        <v>80</v>
      </c>
      <c r="D6595" t="s">
        <v>98</v>
      </c>
      <c r="E6595" t="s">
        <v>170</v>
      </c>
      <c r="F6595" t="s">
        <v>18125</v>
      </c>
      <c r="G6595" t="s">
        <v>204</v>
      </c>
      <c r="H6595" t="s">
        <v>135</v>
      </c>
      <c r="I6595" t="s">
        <v>136</v>
      </c>
      <c r="J6595" t="s">
        <v>137</v>
      </c>
      <c r="K6595" t="s">
        <v>138</v>
      </c>
      <c r="L6595" t="s">
        <v>18126</v>
      </c>
      <c r="M6595" t="s">
        <v>18127</v>
      </c>
      <c r="N6595" s="26">
        <v>1.429444444</v>
      </c>
      <c r="O6595">
        <v>0</v>
      </c>
      <c r="P6595">
        <v>0</v>
      </c>
      <c r="Q6595">
        <v>0</v>
      </c>
      <c r="R6595">
        <v>2</v>
      </c>
      <c r="S6595">
        <v>0</v>
      </c>
      <c r="T6595">
        <v>1</v>
      </c>
      <c r="U6595">
        <v>0</v>
      </c>
      <c r="V6595">
        <v>0</v>
      </c>
      <c r="W6595" s="26">
        <v>0</v>
      </c>
      <c r="X6595" s="26">
        <v>0</v>
      </c>
      <c r="Y6595" s="26">
        <v>0</v>
      </c>
      <c r="Z6595" s="26">
        <v>0</v>
      </c>
      <c r="AA6595" s="26">
        <v>0</v>
      </c>
      <c r="AB6595" s="26">
        <v>2.4345713801297224</v>
      </c>
      <c r="AC6595" s="26">
        <v>0</v>
      </c>
      <c r="AD6595" s="26">
        <v>0</v>
      </c>
      <c r="AE6595" s="26">
        <v>2.4345713801297224</v>
      </c>
    </row>
    <row r="6596" spans="1:31" x14ac:dyDescent="0.3">
      <c r="A6596">
        <v>2736581</v>
      </c>
      <c r="B6596">
        <v>1</v>
      </c>
      <c r="C6596" t="s">
        <v>80</v>
      </c>
      <c r="D6596" t="s">
        <v>95</v>
      </c>
      <c r="E6596" t="s">
        <v>157</v>
      </c>
      <c r="F6596" t="s">
        <v>18128</v>
      </c>
      <c r="G6596" t="s">
        <v>159</v>
      </c>
      <c r="H6596" t="s">
        <v>149</v>
      </c>
      <c r="I6596" t="s">
        <v>136</v>
      </c>
      <c r="J6596" t="s">
        <v>137</v>
      </c>
      <c r="K6596" t="s">
        <v>138</v>
      </c>
      <c r="L6596" t="s">
        <v>18129</v>
      </c>
      <c r="M6596" t="s">
        <v>18130</v>
      </c>
      <c r="N6596" s="26">
        <v>1.2352777770000001</v>
      </c>
      <c r="O6596">
        <v>0</v>
      </c>
      <c r="P6596">
        <v>2131</v>
      </c>
      <c r="Q6596">
        <v>0</v>
      </c>
      <c r="R6596">
        <v>2</v>
      </c>
      <c r="S6596">
        <v>1</v>
      </c>
      <c r="T6596">
        <v>165</v>
      </c>
      <c r="U6596">
        <v>0</v>
      </c>
      <c r="V6596">
        <v>3</v>
      </c>
      <c r="W6596" s="26">
        <v>0</v>
      </c>
      <c r="X6596" s="26">
        <v>729.49482997164625</v>
      </c>
      <c r="Y6596" s="26">
        <v>0</v>
      </c>
      <c r="Z6596" s="26">
        <v>0</v>
      </c>
      <c r="AA6596" s="26">
        <v>1.4133687021214445</v>
      </c>
      <c r="AB6596" s="26">
        <v>254.42646238338392</v>
      </c>
      <c r="AC6596" s="26">
        <v>0</v>
      </c>
      <c r="AD6596" s="26">
        <v>232.11024047848773</v>
      </c>
      <c r="AE6596" s="26">
        <v>1217.4449015356392</v>
      </c>
    </row>
    <row r="6597" spans="1:31" x14ac:dyDescent="0.3">
      <c r="A6597">
        <v>2736650</v>
      </c>
      <c r="B6597">
        <v>1</v>
      </c>
      <c r="C6597" t="s">
        <v>81</v>
      </c>
      <c r="D6597" t="s">
        <v>126</v>
      </c>
      <c r="E6597" t="s">
        <v>146</v>
      </c>
      <c r="F6597" t="s">
        <v>18131</v>
      </c>
      <c r="G6597" t="s">
        <v>159</v>
      </c>
      <c r="H6597" t="s">
        <v>149</v>
      </c>
      <c r="I6597" t="s">
        <v>136</v>
      </c>
      <c r="J6597" t="s">
        <v>137</v>
      </c>
      <c r="K6597" t="s">
        <v>138</v>
      </c>
      <c r="L6597" t="s">
        <v>18132</v>
      </c>
      <c r="M6597" t="s">
        <v>18133</v>
      </c>
      <c r="N6597" s="26">
        <v>0.121388888</v>
      </c>
      <c r="O6597">
        <v>0</v>
      </c>
      <c r="P6597">
        <v>643</v>
      </c>
      <c r="Q6597">
        <v>15</v>
      </c>
      <c r="R6597">
        <v>79</v>
      </c>
      <c r="S6597">
        <v>3</v>
      </c>
      <c r="T6597">
        <v>62</v>
      </c>
      <c r="U6597">
        <v>0</v>
      </c>
      <c r="V6597">
        <v>0</v>
      </c>
      <c r="W6597" s="26">
        <v>0</v>
      </c>
      <c r="X6597" s="26">
        <v>15.887953819367983</v>
      </c>
      <c r="Y6597" s="26">
        <v>1.0938284555222948</v>
      </c>
      <c r="Z6597" s="26">
        <v>2.5342654949451142</v>
      </c>
      <c r="AA6597" s="26">
        <v>1.3371823040283246</v>
      </c>
      <c r="AB6597" s="26">
        <v>9.943029898611508</v>
      </c>
      <c r="AC6597" s="26">
        <v>0</v>
      </c>
      <c r="AD6597" s="26">
        <v>0</v>
      </c>
      <c r="AE6597" s="26">
        <v>30.796259972475227</v>
      </c>
    </row>
    <row r="6598" spans="1:31" x14ac:dyDescent="0.3">
      <c r="A6598">
        <v>2737414</v>
      </c>
      <c r="B6598">
        <v>1</v>
      </c>
      <c r="C6598" t="s">
        <v>81</v>
      </c>
      <c r="D6598" t="s">
        <v>116</v>
      </c>
      <c r="E6598" t="s">
        <v>141</v>
      </c>
      <c r="F6598" t="s">
        <v>18134</v>
      </c>
      <c r="G6598" t="s">
        <v>344</v>
      </c>
      <c r="H6598" t="s">
        <v>135</v>
      </c>
      <c r="I6598" t="s">
        <v>136</v>
      </c>
      <c r="J6598" t="s">
        <v>137</v>
      </c>
      <c r="K6598" t="s">
        <v>138</v>
      </c>
      <c r="L6598" t="s">
        <v>18135</v>
      </c>
      <c r="M6598" t="s">
        <v>18136</v>
      </c>
      <c r="N6598" s="26">
        <v>1.225833333</v>
      </c>
      <c r="O6598">
        <v>0</v>
      </c>
      <c r="P6598">
        <v>56</v>
      </c>
      <c r="Q6598">
        <v>0</v>
      </c>
      <c r="R6598">
        <v>1</v>
      </c>
      <c r="S6598">
        <v>0</v>
      </c>
      <c r="T6598">
        <v>3</v>
      </c>
      <c r="U6598">
        <v>0</v>
      </c>
      <c r="V6598">
        <v>0</v>
      </c>
      <c r="W6598" s="26">
        <v>0</v>
      </c>
      <c r="X6598" s="26">
        <v>7.2077444857523192</v>
      </c>
      <c r="Y6598" s="26">
        <v>0</v>
      </c>
      <c r="Z6598" s="26">
        <v>0.38477185230222222</v>
      </c>
      <c r="AA6598" s="26">
        <v>0</v>
      </c>
      <c r="AB6598" s="26">
        <v>0.19447856890492191</v>
      </c>
      <c r="AC6598" s="26">
        <v>0</v>
      </c>
      <c r="AD6598" s="26">
        <v>0</v>
      </c>
      <c r="AE6598" s="26">
        <v>7.7869949069594631</v>
      </c>
    </row>
    <row r="6599" spans="1:31" x14ac:dyDescent="0.3">
      <c r="A6599">
        <v>2736790</v>
      </c>
      <c r="B6599">
        <v>1</v>
      </c>
      <c r="C6599" t="s">
        <v>81</v>
      </c>
      <c r="D6599" t="s">
        <v>112</v>
      </c>
      <c r="E6599" t="s">
        <v>157</v>
      </c>
      <c r="F6599" t="s">
        <v>13339</v>
      </c>
      <c r="G6599" t="s">
        <v>143</v>
      </c>
      <c r="H6599" t="s">
        <v>149</v>
      </c>
      <c r="I6599" t="s">
        <v>136</v>
      </c>
      <c r="J6599" t="s">
        <v>137</v>
      </c>
      <c r="K6599" t="s">
        <v>138</v>
      </c>
      <c r="L6599" t="s">
        <v>18137</v>
      </c>
      <c r="M6599" t="s">
        <v>18138</v>
      </c>
      <c r="N6599" s="26">
        <v>1.342777777</v>
      </c>
      <c r="O6599">
        <v>3</v>
      </c>
      <c r="P6599">
        <v>1305</v>
      </c>
      <c r="Q6599">
        <v>5</v>
      </c>
      <c r="R6599">
        <v>40</v>
      </c>
      <c r="S6599">
        <v>7</v>
      </c>
      <c r="T6599">
        <v>69</v>
      </c>
      <c r="U6599">
        <v>0</v>
      </c>
      <c r="V6599">
        <v>0</v>
      </c>
      <c r="W6599" s="26">
        <v>0.89194294205333335</v>
      </c>
      <c r="X6599" s="26">
        <v>116.38719021261706</v>
      </c>
      <c r="Y6599" s="26">
        <v>35.405522546749246</v>
      </c>
      <c r="Z6599" s="26">
        <v>8.9080824000239591</v>
      </c>
      <c r="AA6599" s="26">
        <v>129.33602200638637</v>
      </c>
      <c r="AB6599" s="26">
        <v>27.116251659284341</v>
      </c>
      <c r="AC6599" s="26">
        <v>0</v>
      </c>
      <c r="AD6599" s="26">
        <v>0</v>
      </c>
      <c r="AE6599" s="26">
        <v>318.04501176711432</v>
      </c>
    </row>
    <row r="6600" spans="1:31" x14ac:dyDescent="0.3">
      <c r="A6600">
        <v>2736982</v>
      </c>
      <c r="B6600">
        <v>1</v>
      </c>
      <c r="C6600" t="s">
        <v>80</v>
      </c>
      <c r="D6600" t="s">
        <v>100</v>
      </c>
      <c r="E6600" t="s">
        <v>132</v>
      </c>
      <c r="F6600" t="s">
        <v>18139</v>
      </c>
      <c r="G6600" t="s">
        <v>134</v>
      </c>
      <c r="H6600" t="s">
        <v>135</v>
      </c>
      <c r="I6600" t="s">
        <v>136</v>
      </c>
      <c r="J6600" t="s">
        <v>137</v>
      </c>
      <c r="K6600" t="s">
        <v>138</v>
      </c>
      <c r="L6600" t="s">
        <v>18140</v>
      </c>
      <c r="M6600" t="s">
        <v>18141</v>
      </c>
      <c r="N6600" s="26">
        <v>5.1669444440000003</v>
      </c>
      <c r="O6600">
        <v>0</v>
      </c>
      <c r="P6600">
        <v>1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 s="26">
        <v>0</v>
      </c>
      <c r="X6600" s="26">
        <v>0</v>
      </c>
      <c r="Y6600" s="26">
        <v>0</v>
      </c>
      <c r="Z6600" s="26">
        <v>0</v>
      </c>
      <c r="AA6600" s="26">
        <v>0</v>
      </c>
      <c r="AB6600" s="26">
        <v>0</v>
      </c>
      <c r="AC6600" s="26">
        <v>0</v>
      </c>
      <c r="AD6600" s="26">
        <v>0</v>
      </c>
      <c r="AE6600" s="26">
        <v>0</v>
      </c>
    </row>
    <row r="6601" spans="1:31" x14ac:dyDescent="0.3">
      <c r="A6601">
        <v>2736541</v>
      </c>
      <c r="B6601">
        <v>1</v>
      </c>
      <c r="C6601" t="s">
        <v>80</v>
      </c>
      <c r="D6601" t="s">
        <v>83</v>
      </c>
      <c r="E6601" t="s">
        <v>132</v>
      </c>
      <c r="F6601" t="s">
        <v>18142</v>
      </c>
      <c r="G6601" t="s">
        <v>197</v>
      </c>
      <c r="H6601" t="s">
        <v>135</v>
      </c>
      <c r="I6601" t="s">
        <v>136</v>
      </c>
      <c r="J6601" t="s">
        <v>137</v>
      </c>
      <c r="K6601" t="s">
        <v>138</v>
      </c>
      <c r="L6601" t="s">
        <v>18143</v>
      </c>
      <c r="M6601" t="s">
        <v>18144</v>
      </c>
      <c r="N6601" s="26">
        <v>8.5205555549999996</v>
      </c>
      <c r="O6601">
        <v>0</v>
      </c>
      <c r="P6601">
        <v>1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 s="26">
        <v>0</v>
      </c>
      <c r="X6601" s="26">
        <v>1.8726876031308632</v>
      </c>
      <c r="Y6601" s="26">
        <v>0</v>
      </c>
      <c r="Z6601" s="26">
        <v>0</v>
      </c>
      <c r="AA6601" s="26">
        <v>0</v>
      </c>
      <c r="AB6601" s="26">
        <v>0</v>
      </c>
      <c r="AC6601" s="26">
        <v>0</v>
      </c>
      <c r="AD6601" s="26">
        <v>0</v>
      </c>
      <c r="AE6601" s="26">
        <v>1.8726876031308632</v>
      </c>
    </row>
    <row r="6602" spans="1:31" x14ac:dyDescent="0.3">
      <c r="A6602">
        <v>2736836</v>
      </c>
      <c r="B6602">
        <v>1</v>
      </c>
      <c r="C6602" t="s">
        <v>81</v>
      </c>
      <c r="D6602" t="s">
        <v>113</v>
      </c>
      <c r="E6602" t="s">
        <v>132</v>
      </c>
      <c r="F6602" t="s">
        <v>18145</v>
      </c>
      <c r="G6602" t="s">
        <v>287</v>
      </c>
      <c r="H6602" t="s">
        <v>135</v>
      </c>
      <c r="I6602" t="s">
        <v>136</v>
      </c>
      <c r="J6602" t="s">
        <v>3</v>
      </c>
      <c r="K6602" t="s">
        <v>138</v>
      </c>
      <c r="L6602" t="s">
        <v>18146</v>
      </c>
      <c r="M6602" t="s">
        <v>18147</v>
      </c>
      <c r="N6602" s="26">
        <v>3.8933333330000002</v>
      </c>
      <c r="O6602">
        <v>0</v>
      </c>
      <c r="P6602">
        <v>2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 s="26">
        <v>0</v>
      </c>
      <c r="X6602" s="26">
        <v>1.6892339053001164</v>
      </c>
      <c r="Y6602" s="26">
        <v>0</v>
      </c>
      <c r="Z6602" s="26">
        <v>0</v>
      </c>
      <c r="AA6602" s="26">
        <v>0</v>
      </c>
      <c r="AB6602" s="26">
        <v>0</v>
      </c>
      <c r="AC6602" s="26">
        <v>0</v>
      </c>
      <c r="AD6602" s="26">
        <v>0</v>
      </c>
      <c r="AE6602" s="26">
        <v>1.6892339053001164</v>
      </c>
    </row>
    <row r="6603" spans="1:31" x14ac:dyDescent="0.3">
      <c r="A6603">
        <v>2737185</v>
      </c>
      <c r="B6603">
        <v>1</v>
      </c>
      <c r="C6603" t="s">
        <v>80</v>
      </c>
      <c r="D6603" t="s">
        <v>82</v>
      </c>
      <c r="E6603" t="s">
        <v>132</v>
      </c>
      <c r="F6603" t="s">
        <v>18148</v>
      </c>
      <c r="G6603" t="s">
        <v>134</v>
      </c>
      <c r="H6603" t="s">
        <v>135</v>
      </c>
      <c r="I6603" t="s">
        <v>136</v>
      </c>
      <c r="J6603" t="s">
        <v>137</v>
      </c>
      <c r="K6603" t="s">
        <v>138</v>
      </c>
      <c r="L6603" t="s">
        <v>18149</v>
      </c>
      <c r="M6603" t="s">
        <v>18150</v>
      </c>
      <c r="N6603" s="26">
        <v>7.6427777770000001</v>
      </c>
      <c r="O6603">
        <v>0</v>
      </c>
      <c r="P6603">
        <v>1</v>
      </c>
      <c r="Q6603">
        <v>0</v>
      </c>
      <c r="R6603">
        <v>0</v>
      </c>
      <c r="S6603">
        <v>0</v>
      </c>
      <c r="T6603">
        <v>62</v>
      </c>
      <c r="U6603">
        <v>0</v>
      </c>
      <c r="V6603">
        <v>0</v>
      </c>
      <c r="W6603" s="26">
        <v>0</v>
      </c>
      <c r="X6603" s="26">
        <v>0.7850816069063703</v>
      </c>
      <c r="Y6603" s="26">
        <v>0</v>
      </c>
      <c r="Z6603" s="26">
        <v>0</v>
      </c>
      <c r="AA6603" s="26">
        <v>0</v>
      </c>
      <c r="AB6603" s="26">
        <v>175.25557428126874</v>
      </c>
      <c r="AC6603" s="26">
        <v>0</v>
      </c>
      <c r="AD6603" s="26">
        <v>0</v>
      </c>
      <c r="AE6603" s="26">
        <v>176.04065588817511</v>
      </c>
    </row>
    <row r="6604" spans="1:31" x14ac:dyDescent="0.3">
      <c r="A6604">
        <v>2736521</v>
      </c>
      <c r="B6604">
        <v>1</v>
      </c>
      <c r="C6604" t="s">
        <v>80</v>
      </c>
      <c r="D6604" t="s">
        <v>83</v>
      </c>
      <c r="E6604" t="s">
        <v>132</v>
      </c>
      <c r="F6604" t="s">
        <v>11222</v>
      </c>
      <c r="G6604" t="s">
        <v>134</v>
      </c>
      <c r="H6604" t="s">
        <v>135</v>
      </c>
      <c r="I6604" t="s">
        <v>136</v>
      </c>
      <c r="J6604" t="s">
        <v>137</v>
      </c>
      <c r="K6604" t="s">
        <v>138</v>
      </c>
      <c r="L6604" t="s">
        <v>18151</v>
      </c>
      <c r="M6604" t="s">
        <v>18152</v>
      </c>
      <c r="N6604" s="26">
        <v>3.9880555549999999</v>
      </c>
      <c r="O6604">
        <v>0</v>
      </c>
      <c r="P6604">
        <v>21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 s="26">
        <v>0</v>
      </c>
      <c r="X6604" s="26">
        <v>14.249735698833902</v>
      </c>
      <c r="Y6604" s="26">
        <v>0</v>
      </c>
      <c r="Z6604" s="26">
        <v>0</v>
      </c>
      <c r="AA6604" s="26">
        <v>0</v>
      </c>
      <c r="AB6604" s="26">
        <v>0</v>
      </c>
      <c r="AC6604" s="26">
        <v>0</v>
      </c>
      <c r="AD6604" s="26">
        <v>0</v>
      </c>
      <c r="AE6604" s="26">
        <v>14.249735698833902</v>
      </c>
    </row>
    <row r="6605" spans="1:31" x14ac:dyDescent="0.3">
      <c r="A6605">
        <v>2737211</v>
      </c>
      <c r="B6605">
        <v>1</v>
      </c>
      <c r="C6605" t="s">
        <v>81</v>
      </c>
      <c r="D6605" t="s">
        <v>118</v>
      </c>
      <c r="E6605" t="s">
        <v>146</v>
      </c>
      <c r="F6605" t="s">
        <v>3060</v>
      </c>
      <c r="G6605" t="s">
        <v>159</v>
      </c>
      <c r="H6605" t="s">
        <v>149</v>
      </c>
      <c r="I6605" t="s">
        <v>136</v>
      </c>
      <c r="J6605" t="s">
        <v>137</v>
      </c>
      <c r="K6605" t="s">
        <v>138</v>
      </c>
      <c r="L6605" t="s">
        <v>18153</v>
      </c>
      <c r="M6605" t="s">
        <v>18154</v>
      </c>
      <c r="N6605" s="26">
        <v>0.130833333</v>
      </c>
      <c r="O6605">
        <v>4</v>
      </c>
      <c r="P6605">
        <v>269</v>
      </c>
      <c r="Q6605">
        <v>88</v>
      </c>
      <c r="R6605">
        <v>112</v>
      </c>
      <c r="S6605">
        <v>5</v>
      </c>
      <c r="T6605">
        <v>17</v>
      </c>
      <c r="U6605">
        <v>2</v>
      </c>
      <c r="V6605">
        <v>0</v>
      </c>
      <c r="W6605" s="26">
        <v>8.1593768620162502E-2</v>
      </c>
      <c r="X6605" s="26">
        <v>5.6891886699388943</v>
      </c>
      <c r="Y6605" s="26">
        <v>6.7062643442401741</v>
      </c>
      <c r="Z6605" s="26">
        <v>4.3665175955351003</v>
      </c>
      <c r="AA6605" s="26">
        <v>1.6973374012488487</v>
      </c>
      <c r="AB6605" s="26">
        <v>0.61491698344357781</v>
      </c>
      <c r="AC6605" s="26">
        <v>18.287087267472813</v>
      </c>
      <c r="AD6605" s="26">
        <v>0</v>
      </c>
      <c r="AE6605" s="26">
        <v>37.442906030499572</v>
      </c>
    </row>
    <row r="6606" spans="1:31" x14ac:dyDescent="0.3">
      <c r="A6606">
        <v>2737142</v>
      </c>
      <c r="B6606">
        <v>1</v>
      </c>
      <c r="C6606" t="s">
        <v>80</v>
      </c>
      <c r="D6606" t="s">
        <v>85</v>
      </c>
      <c r="E6606" t="s">
        <v>132</v>
      </c>
      <c r="F6606" t="s">
        <v>8472</v>
      </c>
      <c r="G6606" t="s">
        <v>134</v>
      </c>
      <c r="H6606" t="s">
        <v>135</v>
      </c>
      <c r="I6606" t="s">
        <v>136</v>
      </c>
      <c r="J6606" t="s">
        <v>137</v>
      </c>
      <c r="K6606" t="s">
        <v>138</v>
      </c>
      <c r="L6606" t="s">
        <v>18155</v>
      </c>
      <c r="M6606" t="s">
        <v>18156</v>
      </c>
      <c r="N6606" s="26">
        <v>2.7605555549999998</v>
      </c>
      <c r="O6606">
        <v>0</v>
      </c>
      <c r="P6606">
        <v>9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 s="26">
        <v>0</v>
      </c>
      <c r="X6606" s="26">
        <v>5.1485432159505793</v>
      </c>
      <c r="Y6606" s="26">
        <v>0</v>
      </c>
      <c r="Z6606" s="26">
        <v>0</v>
      </c>
      <c r="AA6606" s="26">
        <v>0</v>
      </c>
      <c r="AB6606" s="26">
        <v>0</v>
      </c>
      <c r="AC6606" s="26">
        <v>0</v>
      </c>
      <c r="AD6606" s="26">
        <v>0</v>
      </c>
      <c r="AE6606" s="26">
        <v>5.1485432159505793</v>
      </c>
    </row>
    <row r="6607" spans="1:31" x14ac:dyDescent="0.3">
      <c r="A6607">
        <v>2736876</v>
      </c>
      <c r="B6607">
        <v>1</v>
      </c>
      <c r="C6607" t="s">
        <v>80</v>
      </c>
      <c r="D6607" t="s">
        <v>82</v>
      </c>
      <c r="E6607" t="s">
        <v>166</v>
      </c>
      <c r="F6607" t="s">
        <v>167</v>
      </c>
      <c r="G6607" t="s">
        <v>18157</v>
      </c>
      <c r="H6607" t="s">
        <v>135</v>
      </c>
      <c r="I6607" t="s">
        <v>136</v>
      </c>
      <c r="J6607" t="s">
        <v>137</v>
      </c>
      <c r="K6607" t="s">
        <v>138</v>
      </c>
      <c r="L6607" t="s">
        <v>18158</v>
      </c>
      <c r="M6607" t="s">
        <v>18159</v>
      </c>
      <c r="N6607" s="26">
        <v>12.521666666</v>
      </c>
      <c r="O6607">
        <v>0</v>
      </c>
      <c r="P6607">
        <v>114</v>
      </c>
      <c r="Q6607">
        <v>0</v>
      </c>
      <c r="R6607">
        <v>0</v>
      </c>
      <c r="S6607">
        <v>0</v>
      </c>
      <c r="T6607">
        <v>67</v>
      </c>
      <c r="U6607">
        <v>0</v>
      </c>
      <c r="V6607">
        <v>0</v>
      </c>
      <c r="W6607" s="26">
        <v>0</v>
      </c>
      <c r="X6607" s="26">
        <v>338.48511260193743</v>
      </c>
      <c r="Y6607" s="26">
        <v>0</v>
      </c>
      <c r="Z6607" s="26">
        <v>0</v>
      </c>
      <c r="AA6607" s="26">
        <v>0</v>
      </c>
      <c r="AB6607" s="26">
        <v>1008.5368632234051</v>
      </c>
      <c r="AC6607" s="26">
        <v>0</v>
      </c>
      <c r="AD6607" s="26">
        <v>0</v>
      </c>
      <c r="AE6607" s="26">
        <v>1347.0219758253425</v>
      </c>
    </row>
    <row r="6608" spans="1:31" x14ac:dyDescent="0.3">
      <c r="A6608">
        <v>2736999</v>
      </c>
      <c r="B6608">
        <v>1</v>
      </c>
      <c r="C6608" t="s">
        <v>80</v>
      </c>
      <c r="D6608" t="s">
        <v>83</v>
      </c>
      <c r="E6608" t="s">
        <v>132</v>
      </c>
      <c r="F6608" t="s">
        <v>18160</v>
      </c>
      <c r="G6608" t="s">
        <v>197</v>
      </c>
      <c r="H6608" t="s">
        <v>135</v>
      </c>
      <c r="I6608" t="s">
        <v>136</v>
      </c>
      <c r="J6608" t="s">
        <v>137</v>
      </c>
      <c r="K6608" t="s">
        <v>138</v>
      </c>
      <c r="L6608" t="s">
        <v>18161</v>
      </c>
      <c r="M6608" t="s">
        <v>18162</v>
      </c>
      <c r="N6608" s="26">
        <v>4.2727777769999999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1</v>
      </c>
      <c r="U6608">
        <v>0</v>
      </c>
      <c r="V6608">
        <v>0</v>
      </c>
      <c r="W6608" s="26">
        <v>0</v>
      </c>
      <c r="X6608" s="26">
        <v>0</v>
      </c>
      <c r="Y6608" s="26">
        <v>0</v>
      </c>
      <c r="Z6608" s="26">
        <v>0</v>
      </c>
      <c r="AA6608" s="26">
        <v>0</v>
      </c>
      <c r="AB6608" s="26">
        <v>52.58325065730525</v>
      </c>
      <c r="AC6608" s="26">
        <v>0</v>
      </c>
      <c r="AD6608" s="26">
        <v>0</v>
      </c>
      <c r="AE6608" s="26">
        <v>52.58325065730525</v>
      </c>
    </row>
    <row r="6609" spans="1:31" x14ac:dyDescent="0.3">
      <c r="A6609">
        <v>2737062</v>
      </c>
      <c r="B6609">
        <v>1</v>
      </c>
      <c r="C6609" t="s">
        <v>80</v>
      </c>
      <c r="D6609" t="s">
        <v>97</v>
      </c>
      <c r="E6609" t="s">
        <v>132</v>
      </c>
      <c r="F6609" t="s">
        <v>18163</v>
      </c>
      <c r="G6609" t="s">
        <v>134</v>
      </c>
      <c r="H6609" t="s">
        <v>135</v>
      </c>
      <c r="I6609" t="s">
        <v>136</v>
      </c>
      <c r="J6609" t="s">
        <v>137</v>
      </c>
      <c r="K6609" t="s">
        <v>138</v>
      </c>
      <c r="L6609" t="s">
        <v>18164</v>
      </c>
      <c r="M6609" t="s">
        <v>18165</v>
      </c>
      <c r="N6609" s="26">
        <v>0.72444444399999997</v>
      </c>
      <c r="O6609">
        <v>0</v>
      </c>
      <c r="P6609">
        <v>1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 s="26">
        <v>0</v>
      </c>
      <c r="X6609" s="26">
        <v>0</v>
      </c>
      <c r="Y6609" s="26">
        <v>0</v>
      </c>
      <c r="Z6609" s="26">
        <v>0</v>
      </c>
      <c r="AA6609" s="26">
        <v>0</v>
      </c>
      <c r="AB6609" s="26">
        <v>0</v>
      </c>
      <c r="AC6609" s="26">
        <v>0</v>
      </c>
      <c r="AD6609" s="26">
        <v>0</v>
      </c>
      <c r="AE6609" s="26">
        <v>0</v>
      </c>
    </row>
    <row r="6610" spans="1:31" x14ac:dyDescent="0.3">
      <c r="A6610">
        <v>2736813</v>
      </c>
      <c r="B6610">
        <v>1</v>
      </c>
      <c r="C6610" t="s">
        <v>80</v>
      </c>
      <c r="D6610" t="s">
        <v>107</v>
      </c>
      <c r="E6610" t="s">
        <v>157</v>
      </c>
      <c r="F6610" t="s">
        <v>902</v>
      </c>
      <c r="G6610" t="s">
        <v>159</v>
      </c>
      <c r="H6610" t="s">
        <v>149</v>
      </c>
      <c r="I6610" t="s">
        <v>136</v>
      </c>
      <c r="J6610" t="s">
        <v>137</v>
      </c>
      <c r="K6610" t="s">
        <v>138</v>
      </c>
      <c r="L6610" t="s">
        <v>18166</v>
      </c>
      <c r="M6610" t="s">
        <v>18167</v>
      </c>
      <c r="N6610" s="26">
        <v>0.36444444399999998</v>
      </c>
      <c r="O6610">
        <v>1</v>
      </c>
      <c r="P6610">
        <v>833</v>
      </c>
      <c r="Q6610">
        <v>35</v>
      </c>
      <c r="R6610">
        <v>73</v>
      </c>
      <c r="S6610">
        <v>12</v>
      </c>
      <c r="T6610">
        <v>127</v>
      </c>
      <c r="U6610">
        <v>2</v>
      </c>
      <c r="V6610">
        <v>0</v>
      </c>
      <c r="W6610" s="26">
        <v>9.7314586104087733E-2</v>
      </c>
      <c r="X6610" s="26">
        <v>61.590139119793726</v>
      </c>
      <c r="Y6610" s="26">
        <v>35.388282151838034</v>
      </c>
      <c r="Z6610" s="26">
        <v>2.9915398377370486</v>
      </c>
      <c r="AA6610" s="26">
        <v>39.813117314429952</v>
      </c>
      <c r="AB6610" s="26">
        <v>50.232299886563979</v>
      </c>
      <c r="AC6610" s="26">
        <v>68.924101581590662</v>
      </c>
      <c r="AD6610" s="26">
        <v>0</v>
      </c>
      <c r="AE6610" s="26">
        <v>259.03679447805752</v>
      </c>
    </row>
    <row r="6611" spans="1:31" x14ac:dyDescent="0.3">
      <c r="A6611">
        <v>2736564</v>
      </c>
      <c r="B6611">
        <v>1</v>
      </c>
      <c r="C6611" t="s">
        <v>81</v>
      </c>
      <c r="D6611" t="s">
        <v>113</v>
      </c>
      <c r="E6611" t="s">
        <v>152</v>
      </c>
      <c r="F6611" t="s">
        <v>18168</v>
      </c>
      <c r="G6611" t="s">
        <v>159</v>
      </c>
      <c r="H6611" t="s">
        <v>149</v>
      </c>
      <c r="I6611" t="s">
        <v>136</v>
      </c>
      <c r="J6611" t="s">
        <v>137</v>
      </c>
      <c r="K6611" t="s">
        <v>138</v>
      </c>
      <c r="L6611" t="s">
        <v>18169</v>
      </c>
      <c r="M6611" t="s">
        <v>18170</v>
      </c>
      <c r="N6611" s="26">
        <v>0.58027777700000005</v>
      </c>
      <c r="O6611">
        <v>6</v>
      </c>
      <c r="P6611">
        <v>2251</v>
      </c>
      <c r="Q6611">
        <v>20</v>
      </c>
      <c r="R6611">
        <v>92</v>
      </c>
      <c r="S6611">
        <v>4</v>
      </c>
      <c r="T6611">
        <v>315</v>
      </c>
      <c r="U6611">
        <v>0</v>
      </c>
      <c r="V6611">
        <v>0</v>
      </c>
      <c r="W6611" s="26">
        <v>3.3882244586590931</v>
      </c>
      <c r="X6611" s="26">
        <v>229.85656583166994</v>
      </c>
      <c r="Y6611" s="26">
        <v>4.8063239863654532</v>
      </c>
      <c r="Z6611" s="26">
        <v>20.605184018096775</v>
      </c>
      <c r="AA6611" s="26">
        <v>89.319242510067681</v>
      </c>
      <c r="AB6611" s="26">
        <v>106.30204409848746</v>
      </c>
      <c r="AC6611" s="26">
        <v>0</v>
      </c>
      <c r="AD6611" s="26">
        <v>0</v>
      </c>
      <c r="AE6611" s="26">
        <v>454.27758490334639</v>
      </c>
    </row>
    <row r="6612" spans="1:31" x14ac:dyDescent="0.3">
      <c r="A6612">
        <v>2736919</v>
      </c>
      <c r="B6612">
        <v>1</v>
      </c>
      <c r="C6612" t="s">
        <v>81</v>
      </c>
      <c r="D6612" t="s">
        <v>122</v>
      </c>
      <c r="E6612" t="s">
        <v>157</v>
      </c>
      <c r="F6612" t="s">
        <v>15503</v>
      </c>
      <c r="G6612" t="s">
        <v>159</v>
      </c>
      <c r="H6612" t="s">
        <v>149</v>
      </c>
      <c r="I6612" t="s">
        <v>136</v>
      </c>
      <c r="J6612" t="s">
        <v>137</v>
      </c>
      <c r="K6612" t="s">
        <v>138</v>
      </c>
      <c r="L6612" t="s">
        <v>18095</v>
      </c>
      <c r="M6612" t="s">
        <v>18171</v>
      </c>
      <c r="N6612" s="26">
        <v>1.6263888879999999</v>
      </c>
      <c r="O6612">
        <v>1</v>
      </c>
      <c r="P6612">
        <v>3366</v>
      </c>
      <c r="Q6612">
        <v>0</v>
      </c>
      <c r="R6612">
        <v>0</v>
      </c>
      <c r="S6612">
        <v>1</v>
      </c>
      <c r="T6612">
        <v>221</v>
      </c>
      <c r="U6612">
        <v>0</v>
      </c>
      <c r="V6612">
        <v>0</v>
      </c>
      <c r="W6612" s="26">
        <v>0.34174742736277774</v>
      </c>
      <c r="X6612" s="26">
        <v>1218.241426870057</v>
      </c>
      <c r="Y6612" s="26">
        <v>0</v>
      </c>
      <c r="Z6612" s="26">
        <v>0</v>
      </c>
      <c r="AA6612" s="26">
        <v>27.169356011201387</v>
      </c>
      <c r="AB6612" s="26">
        <v>295.24998920121214</v>
      </c>
      <c r="AC6612" s="26">
        <v>0</v>
      </c>
      <c r="AD6612" s="26">
        <v>0</v>
      </c>
      <c r="AE6612" s="26">
        <v>1541.0025195098335</v>
      </c>
    </row>
    <row r="6613" spans="1:31" x14ac:dyDescent="0.3">
      <c r="A6613">
        <v>2736707</v>
      </c>
      <c r="B6613">
        <v>1</v>
      </c>
      <c r="C6613" t="s">
        <v>80</v>
      </c>
      <c r="D6613" t="s">
        <v>82</v>
      </c>
      <c r="E6613" t="s">
        <v>132</v>
      </c>
      <c r="F6613" t="s">
        <v>18172</v>
      </c>
      <c r="G6613" t="s">
        <v>134</v>
      </c>
      <c r="H6613" t="s">
        <v>135</v>
      </c>
      <c r="I6613" t="s">
        <v>136</v>
      </c>
      <c r="J6613" t="s">
        <v>137</v>
      </c>
      <c r="K6613" t="s">
        <v>138</v>
      </c>
      <c r="L6613" t="s">
        <v>18173</v>
      </c>
      <c r="M6613" t="s">
        <v>18174</v>
      </c>
      <c r="N6613" s="26">
        <v>3.3516666659999999</v>
      </c>
      <c r="O6613">
        <v>0</v>
      </c>
      <c r="P6613">
        <v>7</v>
      </c>
      <c r="Q6613">
        <v>0</v>
      </c>
      <c r="R6613">
        <v>0</v>
      </c>
      <c r="S6613">
        <v>0</v>
      </c>
      <c r="T6613">
        <v>3</v>
      </c>
      <c r="U6613">
        <v>0</v>
      </c>
      <c r="V6613">
        <v>0</v>
      </c>
      <c r="W6613" s="26">
        <v>0</v>
      </c>
      <c r="X6613" s="26">
        <v>5.6693502751378055</v>
      </c>
      <c r="Y6613" s="26">
        <v>0</v>
      </c>
      <c r="Z6613" s="26">
        <v>0</v>
      </c>
      <c r="AA6613" s="26">
        <v>0</v>
      </c>
      <c r="AB6613" s="26">
        <v>3.1360748097628162</v>
      </c>
      <c r="AC6613" s="26">
        <v>0</v>
      </c>
      <c r="AD6613" s="26">
        <v>0</v>
      </c>
      <c r="AE6613" s="26">
        <v>8.8054250849006213</v>
      </c>
    </row>
    <row r="6614" spans="1:31" x14ac:dyDescent="0.3">
      <c r="A6614">
        <v>2736670</v>
      </c>
      <c r="B6614">
        <v>1</v>
      </c>
      <c r="C6614" t="s">
        <v>80</v>
      </c>
      <c r="D6614" t="s">
        <v>83</v>
      </c>
      <c r="E6614" t="s">
        <v>132</v>
      </c>
      <c r="F6614" t="s">
        <v>18175</v>
      </c>
      <c r="G6614" t="s">
        <v>197</v>
      </c>
      <c r="H6614" t="s">
        <v>135</v>
      </c>
      <c r="I6614" t="s">
        <v>136</v>
      </c>
      <c r="J6614" t="s">
        <v>137</v>
      </c>
      <c r="K6614" t="s">
        <v>138</v>
      </c>
      <c r="L6614" t="s">
        <v>18176</v>
      </c>
      <c r="M6614" t="s">
        <v>18177</v>
      </c>
      <c r="N6614" s="26">
        <v>1.8702777770000001</v>
      </c>
      <c r="O6614">
        <v>0</v>
      </c>
      <c r="P6614">
        <v>2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 s="26">
        <v>0</v>
      </c>
      <c r="X6614" s="26">
        <v>0.70176007895750547</v>
      </c>
      <c r="Y6614" s="26">
        <v>0</v>
      </c>
      <c r="Z6614" s="26">
        <v>0</v>
      </c>
      <c r="AA6614" s="26">
        <v>0</v>
      </c>
      <c r="AB6614" s="26">
        <v>0</v>
      </c>
      <c r="AC6614" s="26">
        <v>0</v>
      </c>
      <c r="AD6614" s="26">
        <v>0</v>
      </c>
      <c r="AE6614" s="26">
        <v>0.70176007895750547</v>
      </c>
    </row>
    <row r="6615" spans="1:31" x14ac:dyDescent="0.3">
      <c r="A6615">
        <v>2737354</v>
      </c>
      <c r="B6615">
        <v>1</v>
      </c>
      <c r="C6615" t="s">
        <v>81</v>
      </c>
      <c r="D6615" t="s">
        <v>112</v>
      </c>
      <c r="E6615" t="s">
        <v>170</v>
      </c>
      <c r="F6615" t="s">
        <v>18178</v>
      </c>
      <c r="G6615" t="s">
        <v>204</v>
      </c>
      <c r="H6615" t="s">
        <v>135</v>
      </c>
      <c r="I6615" t="s">
        <v>136</v>
      </c>
      <c r="J6615" t="s">
        <v>137</v>
      </c>
      <c r="K6615" t="s">
        <v>138</v>
      </c>
      <c r="L6615" t="s">
        <v>18179</v>
      </c>
      <c r="M6615" t="s">
        <v>18180</v>
      </c>
      <c r="N6615" s="26">
        <v>3.5750000000000002</v>
      </c>
      <c r="O6615">
        <v>0</v>
      </c>
      <c r="P6615">
        <v>8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 s="26">
        <v>0</v>
      </c>
      <c r="X6615" s="26">
        <v>0</v>
      </c>
      <c r="Y6615" s="26">
        <v>0</v>
      </c>
      <c r="Z6615" s="26">
        <v>0</v>
      </c>
      <c r="AA6615" s="26">
        <v>0</v>
      </c>
      <c r="AB6615" s="26">
        <v>0</v>
      </c>
      <c r="AC6615" s="26">
        <v>0</v>
      </c>
      <c r="AD6615" s="26">
        <v>0</v>
      </c>
      <c r="AE6615" s="26">
        <v>0</v>
      </c>
    </row>
    <row r="6616" spans="1:31" x14ac:dyDescent="0.3">
      <c r="A6616">
        <v>2736664</v>
      </c>
      <c r="B6616">
        <v>1</v>
      </c>
      <c r="C6616" t="s">
        <v>81</v>
      </c>
      <c r="D6616" t="s">
        <v>120</v>
      </c>
      <c r="E6616" t="s">
        <v>170</v>
      </c>
      <c r="F6616" t="s">
        <v>18181</v>
      </c>
      <c r="G6616" t="s">
        <v>204</v>
      </c>
      <c r="H6616" t="s">
        <v>135</v>
      </c>
      <c r="I6616" t="s">
        <v>136</v>
      </c>
      <c r="J6616" t="s">
        <v>137</v>
      </c>
      <c r="K6616" t="s">
        <v>138</v>
      </c>
      <c r="L6616" t="s">
        <v>18182</v>
      </c>
      <c r="M6616" t="s">
        <v>18183</v>
      </c>
      <c r="N6616" s="26">
        <v>1.358333333</v>
      </c>
      <c r="O6616">
        <v>0</v>
      </c>
      <c r="P6616">
        <v>80</v>
      </c>
      <c r="Q6616">
        <v>0</v>
      </c>
      <c r="R6616">
        <v>0</v>
      </c>
      <c r="S6616">
        <v>0</v>
      </c>
      <c r="T6616">
        <v>2</v>
      </c>
      <c r="U6616">
        <v>0</v>
      </c>
      <c r="V6616">
        <v>0</v>
      </c>
      <c r="W6616" s="26">
        <v>0</v>
      </c>
      <c r="X6616" s="26">
        <v>37.291984643127428</v>
      </c>
      <c r="Y6616" s="26">
        <v>0</v>
      </c>
      <c r="Z6616" s="26">
        <v>0</v>
      </c>
      <c r="AA6616" s="26">
        <v>0</v>
      </c>
      <c r="AB6616" s="26">
        <v>1.0904264970024689</v>
      </c>
      <c r="AC6616" s="26">
        <v>0</v>
      </c>
      <c r="AD6616" s="26">
        <v>0</v>
      </c>
      <c r="AE6616" s="26">
        <v>38.382411140129896</v>
      </c>
    </row>
    <row r="6617" spans="1:31" x14ac:dyDescent="0.3">
      <c r="A6617">
        <v>2736653</v>
      </c>
      <c r="B6617">
        <v>1</v>
      </c>
      <c r="C6617" t="s">
        <v>80</v>
      </c>
      <c r="D6617" t="s">
        <v>85</v>
      </c>
      <c r="E6617" t="s">
        <v>132</v>
      </c>
      <c r="F6617" t="s">
        <v>18184</v>
      </c>
      <c r="G6617" t="s">
        <v>134</v>
      </c>
      <c r="H6617" t="s">
        <v>135</v>
      </c>
      <c r="I6617" t="s">
        <v>136</v>
      </c>
      <c r="J6617" t="s">
        <v>137</v>
      </c>
      <c r="K6617" t="s">
        <v>138</v>
      </c>
      <c r="L6617" t="s">
        <v>18185</v>
      </c>
      <c r="M6617" t="s">
        <v>18186</v>
      </c>
      <c r="N6617" s="26">
        <v>0.78944444400000002</v>
      </c>
      <c r="O6617">
        <v>0</v>
      </c>
      <c r="P6617">
        <v>7</v>
      </c>
      <c r="Q6617">
        <v>0</v>
      </c>
      <c r="R6617">
        <v>0</v>
      </c>
      <c r="S6617">
        <v>0</v>
      </c>
      <c r="T6617">
        <v>2</v>
      </c>
      <c r="U6617">
        <v>0</v>
      </c>
      <c r="V6617">
        <v>0</v>
      </c>
      <c r="W6617" s="26">
        <v>0</v>
      </c>
      <c r="X6617" s="26">
        <v>1.6157076889011059</v>
      </c>
      <c r="Y6617" s="26">
        <v>0</v>
      </c>
      <c r="Z6617" s="26">
        <v>0</v>
      </c>
      <c r="AA6617" s="26">
        <v>0</v>
      </c>
      <c r="AB6617" s="26">
        <v>1.0460813319719151</v>
      </c>
      <c r="AC6617" s="26">
        <v>0</v>
      </c>
      <c r="AD6617" s="26">
        <v>0</v>
      </c>
      <c r="AE6617" s="26">
        <v>2.6617890208730213</v>
      </c>
    </row>
    <row r="6618" spans="1:31" x14ac:dyDescent="0.3">
      <c r="A6618">
        <v>2736845</v>
      </c>
      <c r="B6618">
        <v>1</v>
      </c>
      <c r="C6618" t="s">
        <v>80</v>
      </c>
      <c r="D6618" t="s">
        <v>82</v>
      </c>
      <c r="E6618" t="s">
        <v>132</v>
      </c>
      <c r="F6618" t="s">
        <v>18187</v>
      </c>
      <c r="G6618" t="s">
        <v>134</v>
      </c>
      <c r="H6618" t="s">
        <v>135</v>
      </c>
      <c r="I6618" t="s">
        <v>136</v>
      </c>
      <c r="J6618" t="s">
        <v>137</v>
      </c>
      <c r="K6618" t="s">
        <v>138</v>
      </c>
      <c r="L6618" t="s">
        <v>18188</v>
      </c>
      <c r="M6618" t="s">
        <v>18189</v>
      </c>
      <c r="N6618" s="26">
        <v>2.8438888879999999</v>
      </c>
      <c r="O6618">
        <v>0</v>
      </c>
      <c r="P6618">
        <v>3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 s="26">
        <v>0</v>
      </c>
      <c r="X6618" s="26">
        <v>2.4309067306344811</v>
      </c>
      <c r="Y6618" s="26">
        <v>0</v>
      </c>
      <c r="Z6618" s="26">
        <v>0</v>
      </c>
      <c r="AA6618" s="26">
        <v>0</v>
      </c>
      <c r="AB6618" s="26">
        <v>0</v>
      </c>
      <c r="AC6618" s="26">
        <v>0</v>
      </c>
      <c r="AD6618" s="26">
        <v>0</v>
      </c>
      <c r="AE6618" s="26">
        <v>2.4309067306344811</v>
      </c>
    </row>
    <row r="6619" spans="1:31" x14ac:dyDescent="0.3">
      <c r="A6619">
        <v>2737386</v>
      </c>
      <c r="B6619">
        <v>1</v>
      </c>
      <c r="C6619" t="s">
        <v>80</v>
      </c>
      <c r="D6619" t="s">
        <v>83</v>
      </c>
      <c r="E6619" t="s">
        <v>132</v>
      </c>
      <c r="F6619" t="s">
        <v>18190</v>
      </c>
      <c r="G6619" t="s">
        <v>197</v>
      </c>
      <c r="H6619" t="s">
        <v>135</v>
      </c>
      <c r="I6619" t="s">
        <v>136</v>
      </c>
      <c r="J6619" t="s">
        <v>137</v>
      </c>
      <c r="K6619" t="s">
        <v>138</v>
      </c>
      <c r="L6619" t="s">
        <v>18191</v>
      </c>
      <c r="M6619" t="s">
        <v>18192</v>
      </c>
      <c r="N6619" s="26">
        <v>2.2725</v>
      </c>
      <c r="O6619">
        <v>0</v>
      </c>
      <c r="P6619">
        <v>1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 s="26">
        <v>0</v>
      </c>
      <c r="X6619" s="26">
        <v>0</v>
      </c>
      <c r="Y6619" s="26">
        <v>0</v>
      </c>
      <c r="Z6619" s="26">
        <v>0</v>
      </c>
      <c r="AA6619" s="26">
        <v>0</v>
      </c>
      <c r="AB6619" s="26">
        <v>0</v>
      </c>
      <c r="AC6619" s="26">
        <v>0</v>
      </c>
      <c r="AD6619" s="26">
        <v>0</v>
      </c>
      <c r="AE6619" s="26">
        <v>0</v>
      </c>
    </row>
    <row r="6620" spans="1:31" x14ac:dyDescent="0.3">
      <c r="A6620">
        <v>2736699</v>
      </c>
      <c r="B6620">
        <v>1</v>
      </c>
      <c r="C6620" t="s">
        <v>80</v>
      </c>
      <c r="D6620" t="s">
        <v>106</v>
      </c>
      <c r="E6620" t="s">
        <v>132</v>
      </c>
      <c r="F6620" t="s">
        <v>18193</v>
      </c>
      <c r="G6620" t="s">
        <v>307</v>
      </c>
      <c r="H6620" t="s">
        <v>135</v>
      </c>
      <c r="I6620" t="s">
        <v>136</v>
      </c>
      <c r="J6620" t="s">
        <v>137</v>
      </c>
      <c r="K6620" t="s">
        <v>138</v>
      </c>
      <c r="L6620" t="s">
        <v>18194</v>
      </c>
      <c r="M6620" t="s">
        <v>18195</v>
      </c>
      <c r="N6620" s="26">
        <v>0.79944444400000003</v>
      </c>
      <c r="O6620">
        <v>0</v>
      </c>
      <c r="P6620">
        <v>1</v>
      </c>
      <c r="Q6620">
        <v>0</v>
      </c>
      <c r="R6620">
        <v>1</v>
      </c>
      <c r="S6620">
        <v>0</v>
      </c>
      <c r="T6620">
        <v>0</v>
      </c>
      <c r="U6620">
        <v>0</v>
      </c>
      <c r="V6620">
        <v>0</v>
      </c>
      <c r="W6620" s="26">
        <v>0</v>
      </c>
      <c r="X6620" s="26">
        <v>0.57043855900560037</v>
      </c>
      <c r="Y6620" s="26">
        <v>0</v>
      </c>
      <c r="Z6620" s="26">
        <v>0.37878512160062272</v>
      </c>
      <c r="AA6620" s="26">
        <v>0</v>
      </c>
      <c r="AB6620" s="26">
        <v>0</v>
      </c>
      <c r="AC6620" s="26">
        <v>0</v>
      </c>
      <c r="AD6620" s="26">
        <v>0</v>
      </c>
      <c r="AE6620" s="26">
        <v>0.94922368060622309</v>
      </c>
    </row>
    <row r="6621" spans="1:31" x14ac:dyDescent="0.3">
      <c r="A6621">
        <v>2736530</v>
      </c>
      <c r="B6621">
        <v>1</v>
      </c>
      <c r="C6621" t="s">
        <v>80</v>
      </c>
      <c r="D6621" t="s">
        <v>82</v>
      </c>
      <c r="E6621" t="s">
        <v>132</v>
      </c>
      <c r="F6621" t="s">
        <v>18196</v>
      </c>
      <c r="G6621" t="s">
        <v>307</v>
      </c>
      <c r="H6621" t="s">
        <v>135</v>
      </c>
      <c r="I6621" t="s">
        <v>136</v>
      </c>
      <c r="J6621" t="s">
        <v>137</v>
      </c>
      <c r="K6621" t="s">
        <v>138</v>
      </c>
      <c r="L6621" t="s">
        <v>18197</v>
      </c>
      <c r="M6621" t="s">
        <v>18198</v>
      </c>
      <c r="N6621" s="26">
        <v>7.096944444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1</v>
      </c>
      <c r="U6621">
        <v>0</v>
      </c>
      <c r="V6621">
        <v>0</v>
      </c>
      <c r="W6621" s="26">
        <v>0</v>
      </c>
      <c r="X6621" s="26">
        <v>0</v>
      </c>
      <c r="Y6621" s="26">
        <v>0</v>
      </c>
      <c r="Z6621" s="26">
        <v>0</v>
      </c>
      <c r="AA6621" s="26">
        <v>0</v>
      </c>
      <c r="AB6621" s="26">
        <v>199.42893345406424</v>
      </c>
      <c r="AC6621" s="26">
        <v>0</v>
      </c>
      <c r="AD6621" s="26">
        <v>0</v>
      </c>
      <c r="AE6621" s="26">
        <v>199.42893345406424</v>
      </c>
    </row>
    <row r="6622" spans="1:31" x14ac:dyDescent="0.3">
      <c r="A6622">
        <v>2737194</v>
      </c>
      <c r="B6622">
        <v>1</v>
      </c>
      <c r="C6622" t="s">
        <v>80</v>
      </c>
      <c r="D6622" t="s">
        <v>97</v>
      </c>
      <c r="E6622" t="s">
        <v>132</v>
      </c>
      <c r="F6622" t="s">
        <v>953</v>
      </c>
      <c r="G6622" t="s">
        <v>134</v>
      </c>
      <c r="H6622" t="s">
        <v>135</v>
      </c>
      <c r="I6622" t="s">
        <v>136</v>
      </c>
      <c r="J6622" t="s">
        <v>137</v>
      </c>
      <c r="K6622" t="s">
        <v>138</v>
      </c>
      <c r="L6622" t="s">
        <v>18199</v>
      </c>
      <c r="M6622" t="s">
        <v>18200</v>
      </c>
      <c r="N6622" s="26">
        <v>2.4372222219999999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1</v>
      </c>
      <c r="U6622">
        <v>0</v>
      </c>
      <c r="V6622">
        <v>0</v>
      </c>
      <c r="W6622" s="26">
        <v>0</v>
      </c>
      <c r="X6622" s="26">
        <v>0</v>
      </c>
      <c r="Y6622" s="26">
        <v>0</v>
      </c>
      <c r="Z6622" s="26">
        <v>0</v>
      </c>
      <c r="AA6622" s="26">
        <v>0</v>
      </c>
      <c r="AB6622" s="26">
        <v>9.9174138076764891</v>
      </c>
      <c r="AC6622" s="26">
        <v>0</v>
      </c>
      <c r="AD6622" s="26">
        <v>0</v>
      </c>
      <c r="AE6622" s="26">
        <v>9.9174138076764891</v>
      </c>
    </row>
    <row r="6623" spans="1:31" x14ac:dyDescent="0.3">
      <c r="A6623">
        <v>2736676</v>
      </c>
      <c r="B6623">
        <v>1</v>
      </c>
      <c r="C6623" t="s">
        <v>81</v>
      </c>
      <c r="D6623" t="s">
        <v>113</v>
      </c>
      <c r="E6623" t="s">
        <v>157</v>
      </c>
      <c r="F6623" t="s">
        <v>18201</v>
      </c>
      <c r="G6623" t="s">
        <v>159</v>
      </c>
      <c r="H6623" t="s">
        <v>149</v>
      </c>
      <c r="I6623" t="s">
        <v>136</v>
      </c>
      <c r="J6623" t="s">
        <v>137</v>
      </c>
      <c r="K6623" t="s">
        <v>138</v>
      </c>
      <c r="L6623" t="s">
        <v>18202</v>
      </c>
      <c r="M6623" t="s">
        <v>18203</v>
      </c>
      <c r="N6623" s="26">
        <v>2.5122222220000001</v>
      </c>
      <c r="O6623">
        <v>0</v>
      </c>
      <c r="P6623">
        <v>143</v>
      </c>
      <c r="Q6623">
        <v>11</v>
      </c>
      <c r="R6623">
        <v>31</v>
      </c>
      <c r="S6623">
        <v>1</v>
      </c>
      <c r="T6623">
        <v>12</v>
      </c>
      <c r="U6623">
        <v>1</v>
      </c>
      <c r="V6623">
        <v>0</v>
      </c>
      <c r="W6623" s="26">
        <v>0</v>
      </c>
      <c r="X6623" s="26">
        <v>67.057132498984018</v>
      </c>
      <c r="Y6623" s="26">
        <v>58.156145864738704</v>
      </c>
      <c r="Z6623" s="26">
        <v>22.638912852476793</v>
      </c>
      <c r="AA6623" s="26">
        <v>5.5444866694108317</v>
      </c>
      <c r="AB6623" s="26">
        <v>41.885515728012606</v>
      </c>
      <c r="AC6623" s="26">
        <v>0</v>
      </c>
      <c r="AD6623" s="26">
        <v>0</v>
      </c>
      <c r="AE6623" s="26">
        <v>195.28219361362295</v>
      </c>
    </row>
    <row r="6624" spans="1:31" x14ac:dyDescent="0.3">
      <c r="A6624">
        <v>2736636</v>
      </c>
      <c r="B6624">
        <v>1</v>
      </c>
      <c r="C6624" t="s">
        <v>81</v>
      </c>
      <c r="D6624" t="s">
        <v>118</v>
      </c>
      <c r="E6624" t="s">
        <v>152</v>
      </c>
      <c r="F6624" t="s">
        <v>3723</v>
      </c>
      <c r="G6624" t="s">
        <v>186</v>
      </c>
      <c r="H6624" t="s">
        <v>149</v>
      </c>
      <c r="I6624" t="s">
        <v>136</v>
      </c>
      <c r="J6624" t="s">
        <v>137</v>
      </c>
      <c r="K6624" t="s">
        <v>187</v>
      </c>
      <c r="L6624" t="s">
        <v>18204</v>
      </c>
      <c r="M6624" t="s">
        <v>18205</v>
      </c>
      <c r="N6624" s="26">
        <v>0.748611111</v>
      </c>
      <c r="O6624">
        <v>0</v>
      </c>
      <c r="P6624">
        <v>576</v>
      </c>
      <c r="Q6624">
        <v>31</v>
      </c>
      <c r="R6624">
        <v>24</v>
      </c>
      <c r="S6624">
        <v>1</v>
      </c>
      <c r="T6624">
        <v>55</v>
      </c>
      <c r="U6624">
        <v>0</v>
      </c>
      <c r="V6624">
        <v>0</v>
      </c>
      <c r="W6624" s="26">
        <v>0</v>
      </c>
      <c r="X6624" s="26">
        <v>15.079705404258354</v>
      </c>
      <c r="Y6624" s="26">
        <v>0.48889720575472811</v>
      </c>
      <c r="Z6624" s="26">
        <v>1.2077598293838347</v>
      </c>
      <c r="AA6624" s="26">
        <v>0</v>
      </c>
      <c r="AB6624" s="26">
        <v>13.939582894025083</v>
      </c>
      <c r="AC6624" s="26">
        <v>0</v>
      </c>
      <c r="AD6624" s="26">
        <v>0</v>
      </c>
      <c r="AE6624" s="26">
        <v>30.715945333421999</v>
      </c>
    </row>
    <row r="6625" spans="1:31" x14ac:dyDescent="0.3">
      <c r="A6625">
        <v>2737025</v>
      </c>
      <c r="B6625">
        <v>1</v>
      </c>
      <c r="C6625" t="s">
        <v>81</v>
      </c>
      <c r="D6625" t="s">
        <v>118</v>
      </c>
      <c r="E6625" t="s">
        <v>170</v>
      </c>
      <c r="F6625" t="s">
        <v>18206</v>
      </c>
      <c r="G6625" t="s">
        <v>287</v>
      </c>
      <c r="H6625" t="s">
        <v>135</v>
      </c>
      <c r="I6625" t="s">
        <v>136</v>
      </c>
      <c r="J6625" t="s">
        <v>3</v>
      </c>
      <c r="K6625" t="s">
        <v>138</v>
      </c>
      <c r="L6625" t="s">
        <v>18207</v>
      </c>
      <c r="M6625" t="s">
        <v>18208</v>
      </c>
      <c r="N6625" s="26">
        <v>1.6883333330000001</v>
      </c>
      <c r="O6625">
        <v>0</v>
      </c>
      <c r="P6625">
        <v>103</v>
      </c>
      <c r="Q6625">
        <v>0</v>
      </c>
      <c r="R6625">
        <v>0</v>
      </c>
      <c r="S6625">
        <v>0</v>
      </c>
      <c r="T6625">
        <v>5</v>
      </c>
      <c r="U6625">
        <v>0</v>
      </c>
      <c r="V6625">
        <v>0</v>
      </c>
      <c r="W6625" s="26">
        <v>0</v>
      </c>
      <c r="X6625" s="26">
        <v>35.379935471103849</v>
      </c>
      <c r="Y6625" s="26">
        <v>0</v>
      </c>
      <c r="Z6625" s="26">
        <v>0</v>
      </c>
      <c r="AA6625" s="26">
        <v>0</v>
      </c>
      <c r="AB6625" s="26">
        <v>9.8033774768523951</v>
      </c>
      <c r="AC6625" s="26">
        <v>0</v>
      </c>
      <c r="AD6625" s="26">
        <v>0</v>
      </c>
      <c r="AE6625" s="26">
        <v>45.183312947956246</v>
      </c>
    </row>
    <row r="6626" spans="1:31" x14ac:dyDescent="0.3">
      <c r="A6626">
        <v>2736839</v>
      </c>
      <c r="B6626">
        <v>1</v>
      </c>
      <c r="C6626" t="s">
        <v>81</v>
      </c>
      <c r="D6626" t="s">
        <v>125</v>
      </c>
      <c r="E6626" t="s">
        <v>146</v>
      </c>
      <c r="F6626" t="s">
        <v>18209</v>
      </c>
      <c r="G6626" t="s">
        <v>159</v>
      </c>
      <c r="H6626" t="s">
        <v>149</v>
      </c>
      <c r="I6626" t="s">
        <v>566</v>
      </c>
      <c r="J6626" t="s">
        <v>137</v>
      </c>
      <c r="K6626" t="s">
        <v>138</v>
      </c>
      <c r="L6626" t="s">
        <v>18210</v>
      </c>
      <c r="M6626" t="s">
        <v>18211</v>
      </c>
      <c r="N6626" s="26">
        <v>2.5833333E-2</v>
      </c>
      <c r="O6626">
        <v>1</v>
      </c>
      <c r="P6626">
        <v>154</v>
      </c>
      <c r="Q6626">
        <v>2</v>
      </c>
      <c r="R6626">
        <v>1</v>
      </c>
      <c r="S6626">
        <v>2</v>
      </c>
      <c r="T6626">
        <v>7</v>
      </c>
      <c r="U6626">
        <v>0</v>
      </c>
      <c r="V6626">
        <v>0</v>
      </c>
      <c r="W6626" s="26">
        <v>5.5701418966666669E-3</v>
      </c>
      <c r="X6626" s="26">
        <v>0.37413369798094737</v>
      </c>
      <c r="Y6626" s="26">
        <v>3.0455601959559001E-2</v>
      </c>
      <c r="Z6626" s="26">
        <v>0</v>
      </c>
      <c r="AA6626" s="26">
        <v>3.1262907769799994E-2</v>
      </c>
      <c r="AB6626" s="26">
        <v>2.1218494891102328E-2</v>
      </c>
      <c r="AC6626" s="26">
        <v>0</v>
      </c>
      <c r="AD6626" s="26">
        <v>0</v>
      </c>
      <c r="AE6626" s="26">
        <v>0.46264084449807535</v>
      </c>
    </row>
    <row r="6627" spans="1:31" x14ac:dyDescent="0.3">
      <c r="A6627">
        <v>2737380</v>
      </c>
      <c r="B6627">
        <v>1</v>
      </c>
      <c r="C6627" t="s">
        <v>80</v>
      </c>
      <c r="D6627" t="s">
        <v>88</v>
      </c>
      <c r="E6627" t="s">
        <v>146</v>
      </c>
      <c r="F6627" t="s">
        <v>18212</v>
      </c>
      <c r="G6627" t="s">
        <v>154</v>
      </c>
      <c r="H6627" t="s">
        <v>149</v>
      </c>
      <c r="I6627" t="s">
        <v>136</v>
      </c>
      <c r="J6627" t="s">
        <v>137</v>
      </c>
      <c r="K6627" t="s">
        <v>138</v>
      </c>
      <c r="L6627" t="s">
        <v>18213</v>
      </c>
      <c r="M6627" t="s">
        <v>18214</v>
      </c>
      <c r="N6627" s="26">
        <v>1.8986111109999999</v>
      </c>
      <c r="O6627">
        <v>0</v>
      </c>
      <c r="P6627">
        <v>8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 s="26">
        <v>0</v>
      </c>
      <c r="X6627" s="26">
        <v>5.4345909558369554</v>
      </c>
      <c r="Y6627" s="26">
        <v>0</v>
      </c>
      <c r="Z6627" s="26">
        <v>0</v>
      </c>
      <c r="AA6627" s="26">
        <v>0</v>
      </c>
      <c r="AB6627" s="26">
        <v>0</v>
      </c>
      <c r="AC6627" s="26">
        <v>0</v>
      </c>
      <c r="AD6627" s="26">
        <v>0</v>
      </c>
      <c r="AE6627" s="26">
        <v>5.4345909558369554</v>
      </c>
    </row>
    <row r="6628" spans="1:31" x14ac:dyDescent="0.3">
      <c r="A6628">
        <v>2737177</v>
      </c>
      <c r="B6628">
        <v>1</v>
      </c>
      <c r="C6628" t="s">
        <v>81</v>
      </c>
      <c r="D6628" t="s">
        <v>118</v>
      </c>
      <c r="E6628" t="s">
        <v>132</v>
      </c>
      <c r="F6628" t="s">
        <v>18215</v>
      </c>
      <c r="G6628" t="s">
        <v>307</v>
      </c>
      <c r="H6628" t="s">
        <v>135</v>
      </c>
      <c r="I6628" t="s">
        <v>136</v>
      </c>
      <c r="J6628" t="s">
        <v>137</v>
      </c>
      <c r="K6628" t="s">
        <v>138</v>
      </c>
      <c r="L6628" t="s">
        <v>18216<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 s="26">
        <v>0</v>
      </c>
      <c r="X6628" s="26">
        <v>2.2909988828897521</v>
      </c>
      <c r="Y6628" s="26">
        <v>0</v>
      </c>
      <c r="Z6628" s="26">
        <v>0</v>
      </c>
      <c r="AA6628" s="26">
        <v>0</v>
      </c>
      <c r="AB6628" s="26">
        <v>0</v>
      </c>
      <c r="AC6628" s="26">
        <v>0</v>
      </c>
      <c r="AD6628" s="26">
        <v>0</v>
      </c>
      <c r="AE6628" s="26">
        <v>2.2909988828897521</v>
      </c>
    </row>
    <row r="6629" spans="1:31" x14ac:dyDescent="0.3">
      <c r="A6629">
        <v>2737131</v>
      </c>
      <c r="B6629">
        <v>1</v>
      </c>
      <c r="C6629" t="s">
        <v>80</v>
      </c>
      <c r="D6629" t="s">
        <v>84</v>
      </c>
      <c r="E6629" t="s">
        <v>170</v>
      </c>
      <c r="F6629" t="s">
        <v>2780</v>
      </c>
      <c r="G6629" t="s">
        <v>303</v>
      </c>
      <c r="H6629" t="s">
        <v>135</v>
      </c>
      <c r="I6629" t="s">
        <v>136</v>
      </c>
      <c r="J6629" t="s">
        <v>137</v>
      </c>
      <c r="K6629" t="s">
        <v>138</v>
      </c>
      <c r="L6629" t="s">
        <v>18218</v>
      </c>
      <c r="M6629" t="s">
        <v>17973</v>
      </c>
      <c r="N6629" s="26">
        <v>1.256388888</v>
      </c>
      <c r="O6629">
        <v>0</v>
      </c>
      <c r="P6629">
        <v>2</v>
      </c>
      <c r="Q6629">
        <v>0</v>
      </c>
      <c r="R6629">
        <v>0</v>
      </c>
      <c r="S6629">
        <v>0</v>
      </c>
      <c r="T6629">
        <v>109</v>
      </c>
      <c r="U6629">
        <v>0</v>
      </c>
      <c r="V6629">
        <v>2</v>
      </c>
      <c r="W6629" s="26">
        <v>0</v>
      </c>
      <c r="X6629" s="26">
        <v>2.0711122731955557E-2</v>
      </c>
      <c r="Y6629" s="26">
        <v>0</v>
      </c>
      <c r="Z6629" s="26">
        <v>0</v>
      </c>
      <c r="AA6629" s="26">
        <v>0</v>
      </c>
      <c r="AB6629" s="26">
        <v>91.878148483143875</v>
      </c>
      <c r="AC6629" s="26">
        <v>0</v>
      </c>
      <c r="AD6629" s="26">
        <v>30.878950720380416</v>
      </c>
      <c r="AE6629" s="26">
        <v>122.77781032625624</v>
      </c>
    </row>
    <row r="6630" spans="1:31" x14ac:dyDescent="0.3">
      <c r="A6630">
        <v>2736885</v>
      </c>
      <c r="B6630">
        <v>1</v>
      </c>
      <c r="C6630" t="s">
        <v>81</v>
      </c>
      <c r="D6630" t="s">
        <v>128</v>
      </c>
      <c r="E6630" t="s">
        <v>170</v>
      </c>
      <c r="F6630" t="s">
        <v>18219</v>
      </c>
      <c r="G6630" t="s">
        <v>143</v>
      </c>
      <c r="H6630" t="s">
        <v>135</v>
      </c>
      <c r="I6630" t="s">
        <v>136</v>
      </c>
      <c r="J6630" t="s">
        <v>137</v>
      </c>
      <c r="K6630" t="s">
        <v>138</v>
      </c>
      <c r="L6630" t="s">
        <v>18220</v>
      </c>
      <c r="M6630" t="s">
        <v>18221</v>
      </c>
      <c r="N6630" s="26">
        <v>4.5466666660000001</v>
      </c>
      <c r="O6630">
        <v>0</v>
      </c>
      <c r="P6630">
        <v>229</v>
      </c>
      <c r="Q6630">
        <v>0</v>
      </c>
      <c r="R6630">
        <v>0</v>
      </c>
      <c r="S6630">
        <v>0</v>
      </c>
      <c r="T6630">
        <v>3</v>
      </c>
      <c r="U6630">
        <v>0</v>
      </c>
      <c r="V6630">
        <v>0</v>
      </c>
      <c r="W6630" s="26">
        <v>0</v>
      </c>
      <c r="X6630" s="26">
        <v>227.2150444441279</v>
      </c>
      <c r="Y6630" s="26">
        <v>0</v>
      </c>
      <c r="Z6630" s="26">
        <v>0</v>
      </c>
      <c r="AA6630" s="26">
        <v>0</v>
      </c>
      <c r="AB6630" s="26">
        <v>37.965054554162371</v>
      </c>
      <c r="AC6630" s="26">
        <v>0</v>
      </c>
      <c r="AD6630" s="26">
        <v>0</v>
      </c>
      <c r="AE6630" s="26">
        <v>265.18009899829025</v>
      </c>
    </row>
    <row r="6631" spans="1:31" x14ac:dyDescent="0.3">
      <c r="A6631">
        <v>2737400</v>
      </c>
      <c r="B6631">
        <v>1</v>
      </c>
      <c r="C6631" t="s">
        <v>80</v>
      </c>
      <c r="D6631" t="s">
        <v>103</v>
      </c>
      <c r="E6631" t="s">
        <v>146</v>
      </c>
      <c r="F6631" t="s">
        <v>18222</v>
      </c>
      <c r="G6631" t="s">
        <v>148</v>
      </c>
      <c r="H6631" t="s">
        <v>149</v>
      </c>
      <c r="I6631" t="s">
        <v>136</v>
      </c>
      <c r="J6631" t="s">
        <v>137</v>
      </c>
      <c r="K6631" t="s">
        <v>138</v>
      </c>
      <c r="L6631" t="s">
        <v>18223</v>
      </c>
      <c r="M6631" t="s">
        <v>18022</v>
      </c>
      <c r="N6631" s="26">
        <v>1.9597222219999999</v>
      </c>
      <c r="O6631">
        <v>0</v>
      </c>
      <c r="P6631">
        <v>106</v>
      </c>
      <c r="Q6631">
        <v>0</v>
      </c>
      <c r="R6631">
        <v>9</v>
      </c>
      <c r="S6631">
        <v>0</v>
      </c>
      <c r="T6631">
        <v>11</v>
      </c>
      <c r="U6631">
        <v>0</v>
      </c>
      <c r="V6631">
        <v>0</v>
      </c>
      <c r="W6631" s="26">
        <v>0</v>
      </c>
      <c r="X6631" s="26">
        <v>56.476967855641135</v>
      </c>
      <c r="Y6631" s="26">
        <v>0</v>
      </c>
      <c r="Z6631" s="26">
        <v>0</v>
      </c>
      <c r="AA6631" s="26">
        <v>0</v>
      </c>
      <c r="AB6631" s="26">
        <v>20.141732780156214</v>
      </c>
      <c r="AC6631" s="26">
        <v>0</v>
      </c>
      <c r="AD6631" s="26">
        <v>0</v>
      </c>
      <c r="AE6631" s="26">
        <v>76.618700635797353</v>
      </c>
    </row>
    <row r="6632" spans="1:31" x14ac:dyDescent="0.3">
      <c r="A6632">
        <v>2737257</v>
      </c>
      <c r="B6632">
        <v>1</v>
      </c>
      <c r="C6632" t="s">
        <v>80</v>
      </c>
      <c r="D6632" t="s">
        <v>82</v>
      </c>
      <c r="E6632" t="s">
        <v>132</v>
      </c>
      <c r="F6632" t="s">
        <v>18224</v>
      </c>
      <c r="G6632" t="s">
        <v>197</v>
      </c>
      <c r="H6632" t="s">
        <v>135</v>
      </c>
      <c r="I6632" t="s">
        <v>136</v>
      </c>
      <c r="J6632" t="s">
        <v>137</v>
      </c>
      <c r="K6632" t="s">
        <v>138</v>
      </c>
      <c r="L6632" t="s">
        <v>18225</v>
      </c>
      <c r="M6632" t="s">
        <v>18226</v>
      </c>
      <c r="N6632" s="26">
        <v>5.1972222219999997</v>
      </c>
      <c r="O6632">
        <v>0</v>
      </c>
      <c r="P6632">
        <v>1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 s="26">
        <v>0</v>
      </c>
      <c r="X6632" s="26">
        <v>0.87773811031399407</v>
      </c>
      <c r="Y6632" s="26">
        <v>0</v>
      </c>
      <c r="Z6632" s="26">
        <v>0</v>
      </c>
      <c r="AA6632" s="26">
        <v>0</v>
      </c>
      <c r="AB6632" s="26">
        <v>0</v>
      </c>
      <c r="AC6632" s="26">
        <v>0</v>
      </c>
      <c r="AD6632" s="26">
        <v>0</v>
      </c>
      <c r="AE6632" s="26">
        <v>0.87773811031399407</v>
      </c>
    </row>
    <row r="6633" spans="1:31" x14ac:dyDescent="0.3">
      <c r="A6633">
        <v>2737114</v>
      </c>
      <c r="B6633">
        <v>1</v>
      </c>
      <c r="C6633" t="s">
        <v>81</v>
      </c>
      <c r="D6633" t="s">
        <v>122</v>
      </c>
      <c r="E6633" t="s">
        <v>146</v>
      </c>
      <c r="F6633" t="s">
        <v>18227</v>
      </c>
      <c r="G6633" t="s">
        <v>143</v>
      </c>
      <c r="H6633" t="s">
        <v>149</v>
      </c>
      <c r="I6633" t="s">
        <v>136</v>
      </c>
      <c r="J6633" t="s">
        <v>137</v>
      </c>
      <c r="K6633" t="s">
        <v>138</v>
      </c>
      <c r="L6633" t="s">
        <v>18228</v>
      </c>
      <c r="M6633" t="s">
        <v>18229</v>
      </c>
      <c r="N6633" s="26">
        <v>2.8125</v>
      </c>
      <c r="O6633">
        <v>0</v>
      </c>
      <c r="P6633">
        <v>124</v>
      </c>
      <c r="Q6633">
        <v>0</v>
      </c>
      <c r="R6633">
        <v>1</v>
      </c>
      <c r="S6633">
        <v>8</v>
      </c>
      <c r="T6633">
        <v>12</v>
      </c>
      <c r="U6633">
        <v>5</v>
      </c>
      <c r="V6633">
        <v>0</v>
      </c>
      <c r="W6633" s="26">
        <v>0</v>
      </c>
      <c r="X6633" s="26">
        <v>76.213046253513909</v>
      </c>
      <c r="Y6633" s="26">
        <v>0</v>
      </c>
      <c r="Z6633" s="26">
        <v>0.31416358803010114</v>
      </c>
      <c r="AA6633" s="26">
        <v>106.36043885806173</v>
      </c>
      <c r="AB6633" s="26">
        <v>74.025152357809191</v>
      </c>
      <c r="AC6633" s="26">
        <v>529.25274727532349</v>
      </c>
      <c r="AD6633" s="26">
        <v>0</v>
      </c>
      <c r="AE6633" s="26">
        <v>786.16554833273835</v>
      </c>
    </row>
    <row r="6634" spans="1:31" x14ac:dyDescent="0.3">
      <c r="A6634">
        <v>2736547</v>
      </c>
      <c r="B6634">
        <v>1</v>
      </c>
      <c r="C6634" t="s">
        <v>80</v>
      </c>
      <c r="D6634" t="s">
        <v>83</v>
      </c>
      <c r="E6634" t="s">
        <v>132</v>
      </c>
      <c r="F6634" t="s">
        <v>18230</v>
      </c>
      <c r="G6634" t="s">
        <v>197</v>
      </c>
      <c r="H6634" t="s">
        <v>135</v>
      </c>
      <c r="I6634" t="s">
        <v>136</v>
      </c>
      <c r="J6634" t="s">
        <v>137</v>
      </c>
      <c r="K6634" t="s">
        <v>138</v>
      </c>
      <c r="L6634" t="s">
        <v>18231</v>
      </c>
      <c r="M6634" t="s">
        <v>18232</v>
      </c>
      <c r="N6634" s="26">
        <v>6.7994444439999997</v>
      </c>
      <c r="O6634">
        <v>0</v>
      </c>
      <c r="P6634">
        <v>2</v>
      </c>
      <c r="Q6634">
        <v>0</v>
      </c>
      <c r="R6634">
        <v>0</v>
      </c>
      <c r="S6634">
        <v>0</v>
      </c>
      <c r="T6634">
        <v>2</v>
      </c>
      <c r="U6634">
        <v>0</v>
      </c>
      <c r="V6634">
        <v>0</v>
      </c>
      <c r="W6634" s="26">
        <v>0</v>
      </c>
      <c r="X6634" s="26">
        <v>18.165980299232629</v>
      </c>
      <c r="Y6634" s="26">
        <v>0</v>
      </c>
      <c r="Z6634" s="26">
        <v>0</v>
      </c>
      <c r="AA6634" s="26">
        <v>0</v>
      </c>
      <c r="AB6634" s="26">
        <v>29.845951405712608</v>
      </c>
      <c r="AC6634" s="26">
        <v>0</v>
      </c>
      <c r="AD6634" s="26">
        <v>0</v>
      </c>
      <c r="AE6634" s="26">
        <v>48.011931704945241</v>
      </c>
    </row>
    <row r="6635" spans="1:31" x14ac:dyDescent="0.3">
      <c r="A6635">
        <v>2737071</v>
      </c>
      <c r="B6635">
        <v>1</v>
      </c>
      <c r="C6635" t="s">
        <v>80</v>
      </c>
      <c r="D6635" t="s">
        <v>106</v>
      </c>
      <c r="E6635" t="s">
        <v>170</v>
      </c>
      <c r="F6635" t="s">
        <v>18233</v>
      </c>
      <c r="G6635" t="s">
        <v>204</v>
      </c>
      <c r="H6635" t="s">
        <v>135</v>
      </c>
      <c r="I6635" t="s">
        <v>136</v>
      </c>
      <c r="J6635" t="s">
        <v>137</v>
      </c>
      <c r="K6635" t="s">
        <v>138</v>
      </c>
      <c r="L6635" t="s">
        <v>18234</v>
      </c>
      <c r="M6635" t="s">
        <v>18235</v>
      </c>
      <c r="N6635" s="26">
        <v>1.115277777</v>
      </c>
      <c r="O6635">
        <v>0</v>
      </c>
      <c r="P6635">
        <v>6</v>
      </c>
      <c r="Q6635">
        <v>0</v>
      </c>
      <c r="R6635">
        <v>3</v>
      </c>
      <c r="S6635">
        <v>0</v>
      </c>
      <c r="T6635">
        <v>4</v>
      </c>
      <c r="U6635">
        <v>0</v>
      </c>
      <c r="V6635">
        <v>0</v>
      </c>
      <c r="W6635" s="26">
        <v>0</v>
      </c>
      <c r="X6635" s="26">
        <v>2.1300347603407581</v>
      </c>
      <c r="Y6635" s="26">
        <v>0</v>
      </c>
      <c r="Z6635" s="26">
        <v>0.39253258595555551</v>
      </c>
      <c r="AA6635" s="26">
        <v>0</v>
      </c>
      <c r="AB6635" s="26">
        <v>1.8031564926208332</v>
      </c>
      <c r="AC6635" s="26">
        <v>0</v>
      </c>
      <c r="AD6635" s="26">
        <v>0</v>
      </c>
      <c r="AE6635" s="26">
        <v>4.3257238389171473</v>
      </c>
    </row>
    <row r="6636" spans="1:31" x14ac:dyDescent="0.3">
      <c r="A6636">
        <v>2736945</v>
      </c>
      <c r="B6636">
        <v>1</v>
      </c>
      <c r="C6636" t="s">
        <v>80</v>
      </c>
      <c r="D6636" t="s">
        <v>97</v>
      </c>
      <c r="E6636" t="s">
        <v>132</v>
      </c>
      <c r="F6636" t="s">
        <v>18236</v>
      </c>
      <c r="G6636" t="s">
        <v>134</v>
      </c>
      <c r="H6636" t="s">
        <v>135</v>
      </c>
      <c r="I6636" t="s">
        <v>136</v>
      </c>
      <c r="J6636" t="s">
        <v>137</v>
      </c>
      <c r="K6636" t="s">
        <v>138</v>
      </c>
      <c r="L6636" t="s">
        <v>18237</v>
      </c>
      <c r="M6636" t="s">
        <v>18238</v>
      </c>
      <c r="N6636" s="26">
        <v>2.6519444440000002</v>
      </c>
      <c r="O6636">
        <v>0</v>
      </c>
      <c r="P6636">
        <v>3</v>
      </c>
      <c r="Q6636">
        <v>0</v>
      </c>
      <c r="R6636">
        <v>0</v>
      </c>
      <c r="S6636">
        <v>0</v>
      </c>
      <c r="T6636">
        <v>5</v>
      </c>
      <c r="U6636">
        <v>0</v>
      </c>
      <c r="V6636">
        <v>0</v>
      </c>
      <c r="W6636" s="26">
        <v>0</v>
      </c>
      <c r="X6636" s="26">
        <v>1.6815023942026137</v>
      </c>
      <c r="Y6636" s="26">
        <v>0</v>
      </c>
      <c r="Z6636" s="26">
        <v>0</v>
      </c>
      <c r="AA6636" s="26">
        <v>0</v>
      </c>
      <c r="AB6636" s="26">
        <v>92.310120001596076</v>
      </c>
      <c r="AC6636" s="26">
        <v>0</v>
      </c>
      <c r="AD6636" s="26">
        <v>0</v>
      </c>
      <c r="AE6636" s="26">
        <v>93.991622395798686</v>
      </c>
    </row>
    <row r="6637" spans="1:31" x14ac:dyDescent="0.3">
      <c r="A6637">
        <v>2737406</v>
      </c>
      <c r="B6637">
        <v>1</v>
      </c>
      <c r="C6637" t="s">
        <v>81</v>
      </c>
      <c r="D6637" t="s">
        <v>118</v>
      </c>
      <c r="E6637" t="s">
        <v>141</v>
      </c>
      <c r="F6637" t="s">
        <v>18239</v>
      </c>
      <c r="G6637" t="s">
        <v>143</v>
      </c>
      <c r="H6637" t="s">
        <v>135</v>
      </c>
      <c r="I6637" t="s">
        <v>136</v>
      </c>
      <c r="J6637" t="s">
        <v>137</v>
      </c>
      <c r="K6637" t="s">
        <v>138</v>
      </c>
      <c r="L6637" t="s">
        <v>18240</v>
      </c>
      <c r="M6637" t="s">
        <v>18241</v>
      </c>
      <c r="N6637" s="26">
        <v>0.40500000000000003</v>
      </c>
      <c r="O6637">
        <v>0</v>
      </c>
      <c r="P6637">
        <v>15</v>
      </c>
      <c r="Q6637">
        <v>0</v>
      </c>
      <c r="R6637">
        <v>14</v>
      </c>
      <c r="S6637">
        <v>0</v>
      </c>
      <c r="T6637">
        <v>6</v>
      </c>
      <c r="U6637">
        <v>0</v>
      </c>
      <c r="V6637">
        <v>0</v>
      </c>
      <c r="W6637" s="26">
        <v>0</v>
      </c>
      <c r="X6637" s="26">
        <v>0.53220920097546009</v>
      </c>
      <c r="Y6637" s="26">
        <v>0</v>
      </c>
      <c r="Z6637" s="26">
        <v>5.2831452001222443</v>
      </c>
      <c r="AA6637" s="26">
        <v>0</v>
      </c>
      <c r="AB6637" s="26">
        <v>0.21638208486780003</v>
      </c>
      <c r="AC6637" s="26">
        <v>0</v>
      </c>
      <c r="AD6637" s="26">
        <v>0</v>
      </c>
      <c r="AE6637" s="26">
        <v>6.0317364859655047</v>
      </c>
    </row>
    <row r="6638" spans="1:31" x14ac:dyDescent="0.3">
      <c r="A6638">
        <v>2737300</v>
      </c>
      <c r="B6638">
        <v>1</v>
      </c>
      <c r="C6638" t="s">
        <v>80</v>
      </c>
      <c r="D6638" t="s">
        <v>108</v>
      </c>
      <c r="E6638" t="s">
        <v>152</v>
      </c>
      <c r="F6638" t="s">
        <v>18242</v>
      </c>
      <c r="G6638" t="s">
        <v>159</v>
      </c>
      <c r="H6638" t="s">
        <v>149</v>
      </c>
      <c r="I6638" t="s">
        <v>136</v>
      </c>
      <c r="J6638" t="s">
        <v>137</v>
      </c>
      <c r="K6638" t="s">
        <v>138</v>
      </c>
      <c r="L6638" t="s">
        <v>18243</v>
      </c>
      <c r="M6638" t="s">
        <v>18244</v>
      </c>
      <c r="N6638" s="26">
        <v>0.69444444400000005</v>
      </c>
      <c r="O6638">
        <v>0</v>
      </c>
      <c r="P6638">
        <v>1919</v>
      </c>
      <c r="Q6638">
        <v>4</v>
      </c>
      <c r="R6638">
        <v>913</v>
      </c>
      <c r="S6638">
        <v>11</v>
      </c>
      <c r="T6638">
        <v>495</v>
      </c>
      <c r="U6638">
        <v>2</v>
      </c>
      <c r="V6638">
        <v>0</v>
      </c>
      <c r="W6638" s="26">
        <v>0</v>
      </c>
      <c r="X6638" s="26">
        <v>309.63439918726232</v>
      </c>
      <c r="Y6638" s="26">
        <v>9.1897839522974998</v>
      </c>
      <c r="Z6638" s="26">
        <v>72.203675130454528</v>
      </c>
      <c r="AA6638" s="26">
        <v>112.77159079552696</v>
      </c>
      <c r="AB6638" s="26">
        <v>243.4589440546967</v>
      </c>
      <c r="AC6638" s="26">
        <v>51.320101425986238</v>
      </c>
      <c r="AD6638" s="26">
        <v>0</v>
      </c>
      <c r="AE6638" s="26">
        <v>798.57849454622419</v>
      </c>
    </row>
    <row r="6639" spans="1:31" x14ac:dyDescent="0.3">
      <c r="A6639">
        <v>2736610</v>
      </c>
      <c r="B6639">
        <v>1</v>
      </c>
      <c r="C6639" t="s">
        <v>80</v>
      </c>
      <c r="D6639" t="s">
        <v>88</v>
      </c>
      <c r="E6639" t="s">
        <v>132</v>
      </c>
      <c r="F6639" t="s">
        <v>18245</v>
      </c>
      <c r="G6639" t="s">
        <v>307</v>
      </c>
      <c r="H6639" t="s">
        <v>135</v>
      </c>
      <c r="I6639" t="s">
        <v>136</v>
      </c>
      <c r="J6639" t="s">
        <v>137</v>
      </c>
      <c r="K6639" t="s">
        <v>138</v>
      </c>
      <c r="L6639" t="s">
        <v>18246</v>
      </c>
      <c r="M6639" t="s">
        <v>18247</v>
      </c>
      <c r="N6639" s="26">
        <v>1.7227777769999999</v>
      </c>
      <c r="O6639">
        <v>0</v>
      </c>
      <c r="P6639">
        <v>26</v>
      </c>
      <c r="Q6639">
        <v>0</v>
      </c>
      <c r="R6639">
        <v>0</v>
      </c>
      <c r="S6639">
        <v>0</v>
      </c>
      <c r="T6639">
        <v>1</v>
      </c>
      <c r="U6639">
        <v>0</v>
      </c>
      <c r="V6639">
        <v>0</v>
      </c>
      <c r="W6639" s="26">
        <v>0</v>
      </c>
      <c r="X6639" s="26">
        <v>11.099691999043628</v>
      </c>
      <c r="Y6639" s="26">
        <v>0</v>
      </c>
      <c r="Z6639" s="26">
        <v>0</v>
      </c>
      <c r="AA6639" s="26">
        <v>0</v>
      </c>
      <c r="AB6639" s="26">
        <v>0.79410614720437511</v>
      </c>
      <c r="AC6639" s="26">
        <v>0</v>
      </c>
      <c r="AD6639" s="26">
        <v>0</v>
      </c>
      <c r="AE6639" s="26">
        <v>11.893798146248002</v>
      </c>
    </row>
    <row r="6640" spans="1:31" x14ac:dyDescent="0.3">
      <c r="A6640">
        <v>2736965</v>
      </c>
      <c r="B6640">
        <v>1</v>
      </c>
      <c r="C6640" t="s">
        <v>80</v>
      </c>
      <c r="D6640" t="s">
        <v>96</v>
      </c>
      <c r="E6640" t="s">
        <v>170</v>
      </c>
      <c r="F6640" t="s">
        <v>12109</v>
      </c>
      <c r="G6640" t="s">
        <v>204</v>
      </c>
      <c r="H6640" t="s">
        <v>135</v>
      </c>
      <c r="I6640" t="s">
        <v>136</v>
      </c>
      <c r="J6640" t="s">
        <v>137</v>
      </c>
      <c r="K6640" t="s">
        <v>138</v>
      </c>
      <c r="L6640" t="s">
        <v>18248</v>
      </c>
      <c r="M6640" t="s">
        <v>18249</v>
      </c>
      <c r="N6640" s="26">
        <v>7.3541666660000002</v>
      </c>
      <c r="O6640">
        <v>0</v>
      </c>
      <c r="P6640">
        <v>51</v>
      </c>
      <c r="Q6640">
        <v>0</v>
      </c>
      <c r="R6640">
        <v>0</v>
      </c>
      <c r="S6640">
        <v>0</v>
      </c>
      <c r="T6640">
        <v>58</v>
      </c>
      <c r="U6640">
        <v>0</v>
      </c>
      <c r="V6640">
        <v>0</v>
      </c>
      <c r="W6640" s="26">
        <v>0</v>
      </c>
      <c r="X6640" s="26">
        <v>97.652040849693762</v>
      </c>
      <c r="Y6640" s="26">
        <v>0</v>
      </c>
      <c r="Z6640" s="26">
        <v>0</v>
      </c>
      <c r="AA6640" s="26">
        <v>0</v>
      </c>
      <c r="AB6640" s="26">
        <v>239.34744167278467</v>
      </c>
      <c r="AC6640" s="26">
        <v>0</v>
      </c>
      <c r="AD6640" s="26">
        <v>0</v>
      </c>
      <c r="AE6640" s="26">
        <v>336.99948252247844</v>
      </c>
    </row>
    <row r="6641" spans="1:31" x14ac:dyDescent="0.3">
      <c r="A6641">
        <v>2736567</v>
      </c>
      <c r="B6641">
        <v>1</v>
      </c>
      <c r="C6641" t="s">
        <v>80</v>
      </c>
      <c r="D6641" t="s">
        <v>103</v>
      </c>
      <c r="E6641" t="s">
        <v>152</v>
      </c>
      <c r="F6641" t="s">
        <v>18250</v>
      </c>
      <c r="G6641" t="s">
        <v>159</v>
      </c>
      <c r="H6641" t="s">
        <v>149</v>
      </c>
      <c r="I6641" t="s">
        <v>136</v>
      </c>
      <c r="J6641" t="s">
        <v>137</v>
      </c>
      <c r="K6641" t="s">
        <v>138</v>
      </c>
      <c r="L6641" t="s">
        <v>18251</v>
      </c>
      <c r="M6641" t="s">
        <v>18252</v>
      </c>
      <c r="N6641" s="26">
        <v>0.82638888799999999</v>
      </c>
      <c r="O6641">
        <v>0</v>
      </c>
      <c r="P6641">
        <v>0</v>
      </c>
      <c r="Q6641">
        <v>3</v>
      </c>
      <c r="R6641">
        <v>0</v>
      </c>
      <c r="S6641">
        <v>5</v>
      </c>
      <c r="T6641">
        <v>0</v>
      </c>
      <c r="U6641">
        <v>10</v>
      </c>
      <c r="V6641">
        <v>0</v>
      </c>
      <c r="W6641" s="26">
        <v>0</v>
      </c>
      <c r="X6641" s="26">
        <v>0</v>
      </c>
      <c r="Y6641" s="26">
        <v>0.79468791483032475</v>
      </c>
      <c r="Z6641" s="26">
        <v>0</v>
      </c>
      <c r="AA6641" s="26">
        <v>48.60609192721698</v>
      </c>
      <c r="AB6641" s="26">
        <v>0</v>
      </c>
      <c r="AC6641" s="26">
        <v>877.4053967070837</v>
      </c>
      <c r="AD6641" s="26">
        <v>0</v>
      </c>
      <c r="AE6641" s="26">
        <v>926.80617654913101</v>
      </c>
    </row>
    <row r="6642" spans="1:31" x14ac:dyDescent="0.3">
      <c r="A6642">
        <v>2736954</v>
      </c>
      <c r="B6642">
        <v>2</v>
      </c>
      <c r="C6642" t="s">
        <v>80</v>
      </c>
      <c r="D6642" t="s">
        <v>103</v>
      </c>
      <c r="E6642" t="s">
        <v>141</v>
      </c>
      <c r="F6642" t="s">
        <v>225</v>
      </c>
      <c r="G6642" t="s">
        <v>204</v>
      </c>
      <c r="H6642" t="s">
        <v>135</v>
      </c>
      <c r="I6642" t="s">
        <v>136</v>
      </c>
      <c r="J6642" t="s">
        <v>137</v>
      </c>
      <c r="K6642" t="s">
        <v>138</v>
      </c>
      <c r="L6642" t="s">
        <v>18042</v>
      </c>
      <c r="M6642" t="s">
        <v>18253</v>
      </c>
      <c r="N6642" s="26">
        <v>0.67138888799999996</v>
      </c>
      <c r="O6642">
        <v>0</v>
      </c>
      <c r="P6642">
        <v>106</v>
      </c>
      <c r="Q6642">
        <v>0</v>
      </c>
      <c r="R6642">
        <v>9</v>
      </c>
      <c r="S6642">
        <v>0</v>
      </c>
      <c r="T6642">
        <v>11</v>
      </c>
      <c r="U6642">
        <v>0</v>
      </c>
      <c r="V6642">
        <v>0</v>
      </c>
      <c r="W6642" s="26">
        <v>0</v>
      </c>
      <c r="X6642" s="26">
        <v>16.889933559325399</v>
      </c>
      <c r="Y6642" s="26">
        <v>0</v>
      </c>
      <c r="Z6642" s="26">
        <v>0</v>
      </c>
      <c r="AA6642" s="26">
        <v>0</v>
      </c>
      <c r="AB6642" s="26">
        <v>7.842274462959554</v>
      </c>
      <c r="AC6642" s="26">
        <v>0</v>
      </c>
      <c r="AD6642" s="26">
        <v>0</v>
      </c>
      <c r="AE6642" s="26">
        <v>24.732208022284954</v>
      </c>
    </row>
    <row r="6643" spans="1:31" x14ac:dyDescent="0.3">
      <c r="A6643">
        <v>2737008</v>
      </c>
      <c r="B6643">
        <v>1</v>
      </c>
      <c r="C6643" t="s">
        <v>80</v>
      </c>
      <c r="D6643" t="s">
        <v>86</v>
      </c>
      <c r="E6643" t="s">
        <v>132</v>
      </c>
      <c r="F6643" t="s">
        <v>18254</v>
      </c>
      <c r="G6643" t="s">
        <v>134</v>
      </c>
      <c r="H6643" t="s">
        <v>135</v>
      </c>
      <c r="I6643" t="s">
        <v>136</v>
      </c>
      <c r="J6643" t="s">
        <v>137</v>
      </c>
      <c r="K6643" t="s">
        <v>138</v>
      </c>
      <c r="L6643" t="s">
        <v>18255</v>
      </c>
      <c r="M6643" t="s">
        <v>18256</v>
      </c>
      <c r="N6643" s="26">
        <v>6.7936111109999997</v>
      </c>
      <c r="O6643">
        <v>0</v>
      </c>
      <c r="P6643">
        <v>1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 s="26">
        <v>0</v>
      </c>
      <c r="X6643" s="26">
        <v>5.1848977375928698</v>
      </c>
      <c r="Y6643" s="26">
        <v>0</v>
      </c>
      <c r="Z6643" s="26">
        <v>0</v>
      </c>
      <c r="AA6643" s="26">
        <v>0</v>
      </c>
      <c r="AB6643" s="26">
        <v>0</v>
      </c>
      <c r="AC6643" s="26">
        <v>0</v>
      </c>
      <c r="AD6643" s="26">
        <v>0</v>
      </c>
      <c r="AE6643" s="26">
        <v>5.1848977375928698</v>
      </c>
    </row>
    <row r="6644" spans="1:31" x14ac:dyDescent="0.3">
      <c r="A6644">
        <v>2736467</v>
      </c>
      <c r="B6644">
        <v>1</v>
      </c>
      <c r="C6644" t="s">
        <v>80</v>
      </c>
      <c r="D6644" t="s">
        <v>103</v>
      </c>
      <c r="E6644" t="s">
        <v>170</v>
      </c>
      <c r="F6644" t="s">
        <v>18257</v>
      </c>
      <c r="G6644" t="s">
        <v>425</v>
      </c>
      <c r="H6644" t="s">
        <v>135</v>
      </c>
      <c r="I6644" t="s">
        <v>136</v>
      </c>
      <c r="J6644" t="s">
        <v>137</v>
      </c>
      <c r="K6644" t="s">
        <v>138</v>
      </c>
      <c r="L6644" t="s">
        <v>18258</v>
      </c>
      <c r="M6644" t="s">
        <v>18259</v>
      </c>
      <c r="N6644" s="26">
        <v>0.88861111100000001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1</v>
      </c>
      <c r="U6644">
        <v>0</v>
      </c>
      <c r="V6644">
        <v>0</v>
      </c>
      <c r="W6644" s="26">
        <v>0</v>
      </c>
      <c r="X6644" s="26">
        <v>0</v>
      </c>
      <c r="Y6644" s="26">
        <v>0</v>
      </c>
      <c r="Z6644" s="26">
        <v>0</v>
      </c>
      <c r="AA6644" s="26">
        <v>0</v>
      </c>
      <c r="AB6644" s="26">
        <v>0</v>
      </c>
      <c r="AC6644" s="26">
        <v>0</v>
      </c>
      <c r="AD6644" s="26">
        <v>0</v>
      </c>
      <c r="AE6644" s="26">
        <v>0</v>
      </c>
    </row>
    <row r="6645" spans="1:31" x14ac:dyDescent="0.3">
      <c r="A6645">
        <v>2736487</v>
      </c>
      <c r="B6645">
        <v>1</v>
      </c>
      <c r="C6645" t="s">
        <v>80</v>
      </c>
      <c r="D6645" t="s">
        <v>84</v>
      </c>
      <c r="E6645" t="s">
        <v>146</v>
      </c>
      <c r="F6645" t="s">
        <v>18260</v>
      </c>
      <c r="G6645" t="s">
        <v>143</v>
      </c>
      <c r="H6645" t="s">
        <v>149</v>
      </c>
      <c r="I6645" t="s">
        <v>136</v>
      </c>
      <c r="J6645" t="s">
        <v>137</v>
      </c>
      <c r="K6645" t="s">
        <v>138</v>
      </c>
      <c r="L6645" t="s">
        <v>18261</v>
      </c>
      <c r="M6645" t="s">
        <v>18262</v>
      </c>
      <c r="N6645" s="26">
        <v>0.13777777699999999</v>
      </c>
      <c r="O6645">
        <v>0</v>
      </c>
      <c r="P6645">
        <v>2235</v>
      </c>
      <c r="Q6645">
        <v>0</v>
      </c>
      <c r="R6645">
        <v>0</v>
      </c>
      <c r="S6645">
        <v>1</v>
      </c>
      <c r="T6645">
        <v>552</v>
      </c>
      <c r="U6645">
        <v>0</v>
      </c>
      <c r="V6645">
        <v>3</v>
      </c>
      <c r="W6645" s="26">
        <v>0</v>
      </c>
      <c r="X6645" s="26">
        <v>57.594636547750753</v>
      </c>
      <c r="Y6645" s="26">
        <v>0</v>
      </c>
      <c r="Z6645" s="26">
        <v>0</v>
      </c>
      <c r="AA6645" s="26">
        <v>1.8281433858568379</v>
      </c>
      <c r="AB6645" s="26">
        <v>39.700546882438552</v>
      </c>
      <c r="AC6645" s="26">
        <v>0</v>
      </c>
      <c r="AD6645" s="26">
        <v>2.2485798665454935</v>
      </c>
      <c r="AE6645" s="26">
        <v>101.37190668259164</v>
      </c>
    </row>
    <row r="6646" spans="1:31" x14ac:dyDescent="0.3">
      <c r="A6646">
        <v>2736819</v>
      </c>
      <c r="B6646">
        <v>1</v>
      </c>
      <c r="C6646" t="s">
        <v>80</v>
      </c>
      <c r="D6646" t="s">
        <v>105</v>
      </c>
      <c r="E6646" t="s">
        <v>146</v>
      </c>
      <c r="F6646" t="s">
        <v>18263</v>
      </c>
      <c r="G6646" t="s">
        <v>628</v>
      </c>
      <c r="H6646" t="s">
        <v>149</v>
      </c>
      <c r="I6646" t="s">
        <v>136</v>
      </c>
      <c r="J6646" t="s">
        <v>137</v>
      </c>
      <c r="K6646" t="s">
        <v>187</v>
      </c>
      <c r="L6646" t="s">
        <v>18264</v>
      </c>
      <c r="M6646" t="s">
        <v>18265</v>
      </c>
      <c r="N6646" s="26">
        <v>6.4427777769999999</v>
      </c>
      <c r="O6646">
        <v>0</v>
      </c>
      <c r="P6646">
        <v>16</v>
      </c>
      <c r="Q6646">
        <v>0</v>
      </c>
      <c r="R6646">
        <v>0</v>
      </c>
      <c r="S6646">
        <v>0</v>
      </c>
      <c r="T6646">
        <v>2</v>
      </c>
      <c r="U6646">
        <v>0</v>
      </c>
      <c r="V6646">
        <v>0</v>
      </c>
      <c r="W6646" s="26">
        <v>0</v>
      </c>
      <c r="X6646" s="26">
        <v>19.332157316188464</v>
      </c>
      <c r="Y6646" s="26">
        <v>0</v>
      </c>
      <c r="Z6646" s="26">
        <v>0</v>
      </c>
      <c r="AA6646" s="26">
        <v>0</v>
      </c>
      <c r="AB6646" s="26">
        <v>10.678185225142222</v>
      </c>
      <c r="AC6646" s="26">
        <v>0</v>
      </c>
      <c r="AD6646" s="26">
        <v>0</v>
      </c>
      <c r="AE6646" s="26">
        <v>30.010342541330687</v>
      </c>
    </row>
    <row r="6647" spans="1:31" x14ac:dyDescent="0.3">
      <c r="A6647">
        <v>2737151</v>
      </c>
      <c r="B6647">
        <v>1</v>
      </c>
      <c r="C6647" t="s">
        <v>80</v>
      </c>
      <c r="D6647" t="s">
        <v>107</v>
      </c>
      <c r="E6647" t="s">
        <v>132</v>
      </c>
      <c r="F6647" t="s">
        <v>391</v>
      </c>
      <c r="G6647" t="s">
        <v>307</v>
      </c>
      <c r="H6647" t="s">
        <v>135</v>
      </c>
      <c r="I6647" t="s">
        <v>136</v>
      </c>
      <c r="J6647" t="s">
        <v>137</v>
      </c>
      <c r="K6647" t="s">
        <v>138</v>
      </c>
      <c r="L6647" t="s">
        <v>18266</v>
      </c>
      <c r="M6647" t="s">
        <v>18267</v>
      </c>
      <c r="N6647" s="26">
        <v>6.1577777769999997</v>
      </c>
      <c r="O6647">
        <v>0</v>
      </c>
      <c r="P6647">
        <v>24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 s="26">
        <v>0</v>
      </c>
      <c r="X6647" s="26">
        <v>13.621255427936189</v>
      </c>
      <c r="Y6647" s="26">
        <v>0</v>
      </c>
      <c r="Z6647" s="26">
        <v>0</v>
      </c>
      <c r="AA6647" s="26">
        <v>0</v>
      </c>
      <c r="AB6647" s="26">
        <v>0</v>
      </c>
      <c r="AC6647" s="26">
        <v>0</v>
      </c>
      <c r="AD6647" s="26">
        <v>0</v>
      </c>
      <c r="AE6647" s="26">
        <v>13.621255427936189</v>
      </c>
    </row>
    <row r="6648" spans="1:31" x14ac:dyDescent="0.3">
      <c r="A6648">
        <v>2736533</v>
      </c>
      <c r="B6648">
        <v>1</v>
      </c>
      <c r="C6648" t="s">
        <v>80</v>
      </c>
      <c r="D6648" t="s">
        <v>83</v>
      </c>
      <c r="E6648" t="s">
        <v>132</v>
      </c>
      <c r="F6648" t="s">
        <v>18268</v>
      </c>
      <c r="G6648" t="s">
        <v>307</v>
      </c>
      <c r="H6648" t="s">
        <v>135</v>
      </c>
      <c r="I6648" t="s">
        <v>136</v>
      </c>
      <c r="J6648" t="s">
        <v>137</v>
      </c>
      <c r="K6648" t="s">
        <v>138</v>
      </c>
      <c r="L6648" t="s">
        <v>18269</v>
      </c>
      <c r="M6648" t="s">
        <v>18270</v>
      </c>
      <c r="N6648" s="26">
        <v>2.9674999999999998</v>
      </c>
      <c r="O6648">
        <v>0</v>
      </c>
      <c r="P6648">
        <v>6</v>
      </c>
      <c r="Q6648">
        <v>0</v>
      </c>
      <c r="R6648">
        <v>0</v>
      </c>
      <c r="S6648">
        <v>0</v>
      </c>
      <c r="T6648">
        <v>1</v>
      </c>
      <c r="U6648">
        <v>0</v>
      </c>
      <c r="V6648">
        <v>0</v>
      </c>
      <c r="W6648" s="26">
        <v>0</v>
      </c>
      <c r="X6648" s="26">
        <v>4.3256633007600174</v>
      </c>
      <c r="Y6648" s="26">
        <v>0</v>
      </c>
      <c r="Z6648" s="26">
        <v>0</v>
      </c>
      <c r="AA6648" s="26">
        <v>0</v>
      </c>
      <c r="AB6648" s="26">
        <v>0.32409523565561726</v>
      </c>
      <c r="AC6648" s="26">
        <v>0</v>
      </c>
      <c r="AD6648" s="26">
        <v>0</v>
      </c>
      <c r="AE6648" s="26">
        <v>4.6497585364156349</v>
      </c>
    </row>
    <row r="6649" spans="1:31" x14ac:dyDescent="0.3">
      <c r="A6649">
        <v>2737343</v>
      </c>
      <c r="B6649">
        <v>1</v>
      </c>
      <c r="C6649" t="s">
        <v>80</v>
      </c>
      <c r="D6649" t="s">
        <v>82</v>
      </c>
      <c r="E6649" t="s">
        <v>141</v>
      </c>
      <c r="F6649" t="s">
        <v>18271</v>
      </c>
      <c r="G6649" t="s">
        <v>143</v>
      </c>
      <c r="H6649" t="s">
        <v>135</v>
      </c>
      <c r="I6649" t="s">
        <v>136</v>
      </c>
      <c r="J6649" t="s">
        <v>137</v>
      </c>
      <c r="K6649" t="s">
        <v>138</v>
      </c>
      <c r="L6649" t="s">
        <v>18272</v>
      </c>
      <c r="M6649" t="s">
        <v>18273</v>
      </c>
      <c r="N6649" s="26">
        <v>0.55194444399999998</v>
      </c>
      <c r="O6649">
        <v>0</v>
      </c>
      <c r="P6649">
        <v>5</v>
      </c>
      <c r="Q6649">
        <v>0</v>
      </c>
      <c r="R6649">
        <v>0</v>
      </c>
      <c r="S6649">
        <v>0</v>
      </c>
      <c r="T6649">
        <v>717</v>
      </c>
      <c r="U6649">
        <v>0</v>
      </c>
      <c r="V6649">
        <v>0</v>
      </c>
      <c r="W6649" s="26">
        <v>0</v>
      </c>
      <c r="X6649" s="26">
        <v>0.47421422998188228</v>
      </c>
      <c r="Y6649" s="26">
        <v>0</v>
      </c>
      <c r="Z6649" s="26">
        <v>0</v>
      </c>
      <c r="AA6649" s="26">
        <v>0</v>
      </c>
      <c r="AB6649" s="26">
        <v>144.75980030634415</v>
      </c>
      <c r="AC6649" s="26">
        <v>0</v>
      </c>
      <c r="AD6649" s="26">
        <v>0</v>
      </c>
      <c r="AE6649" s="26">
        <v>145.23401453632601</v>
      </c>
    </row>
    <row r="6650" spans="1:31" x14ac:dyDescent="0.3">
      <c r="A6650">
        <v>2737134</v>
      </c>
      <c r="B6650">
        <v>1</v>
      </c>
      <c r="C6650" t="s">
        <v>81</v>
      </c>
      <c r="D6650" t="s">
        <v>127</v>
      </c>
      <c r="E6650" t="s">
        <v>146</v>
      </c>
      <c r="F6650" t="s">
        <v>18274</v>
      </c>
      <c r="G6650" t="s">
        <v>154</v>
      </c>
      <c r="H6650" t="s">
        <v>149</v>
      </c>
      <c r="I6650" t="s">
        <v>136</v>
      </c>
      <c r="J6650" t="s">
        <v>137</v>
      </c>
      <c r="K6650" t="s">
        <v>138</v>
      </c>
      <c r="L6650" t="s">
        <v>18275</v>
      </c>
      <c r="M6650" t="s">
        <v>155</v>
      </c>
      <c r="N6650" s="26">
        <v>10.115277776999999</v>
      </c>
      <c r="O6650">
        <v>0</v>
      </c>
      <c r="P6650">
        <v>0</v>
      </c>
      <c r="Q6650">
        <v>12</v>
      </c>
      <c r="R6650">
        <v>0</v>
      </c>
      <c r="S6650">
        <v>0</v>
      </c>
      <c r="T6650">
        <v>0</v>
      </c>
      <c r="U6650">
        <v>0</v>
      </c>
      <c r="V6650">
        <v>0</v>
      </c>
      <c r="W6650" s="26">
        <v>0</v>
      </c>
      <c r="X6650" s="26">
        <v>0</v>
      </c>
      <c r="Y6650" s="26">
        <v>3.3610025203911116</v>
      </c>
      <c r="Z6650" s="26">
        <v>0</v>
      </c>
      <c r="AA6650" s="26">
        <v>0</v>
      </c>
      <c r="AB6650" s="26">
        <v>0</v>
      </c>
      <c r="AC6650" s="26">
        <v>0</v>
      </c>
      <c r="AD6650" s="26">
        <v>0</v>
      </c>
      <c r="AE6650" s="26">
        <v>3.3610025203911116</v>
      </c>
    </row>
    <row r="6651" spans="1:31" x14ac:dyDescent="0.3">
      <c r="A6651">
        <v>2736696</v>
      </c>
      <c r="B6651">
        <v>1</v>
      </c>
      <c r="C6651" t="s">
        <v>81</v>
      </c>
      <c r="D6651" t="s">
        <v>125</v>
      </c>
      <c r="E6651" t="s">
        <v>141</v>
      </c>
      <c r="F6651" t="s">
        <v>18276</v>
      </c>
      <c r="G6651" t="s">
        <v>143</v>
      </c>
      <c r="H6651" t="s">
        <v>135</v>
      </c>
      <c r="I6651" t="s">
        <v>136</v>
      </c>
      <c r="J6651" t="s">
        <v>137</v>
      </c>
      <c r="K6651" t="s">
        <v>138</v>
      </c>
      <c r="L6651" t="s">
        <v>18277</v>
      </c>
      <c r="M6651" t="s">
        <v>18278</v>
      </c>
      <c r="N6651" s="26">
        <v>0.62250000000000005</v>
      </c>
      <c r="O6651">
        <v>0</v>
      </c>
      <c r="P6651">
        <v>88</v>
      </c>
      <c r="Q6651">
        <v>0</v>
      </c>
      <c r="R6651">
        <v>9</v>
      </c>
      <c r="S6651">
        <v>0</v>
      </c>
      <c r="T6651">
        <v>9</v>
      </c>
      <c r="U6651">
        <v>0</v>
      </c>
      <c r="V6651">
        <v>0</v>
      </c>
      <c r="W6651" s="26">
        <v>0</v>
      </c>
      <c r="X6651" s="26">
        <v>8.9404999633505557</v>
      </c>
      <c r="Y6651" s="26">
        <v>0</v>
      </c>
      <c r="Z6651" s="26">
        <v>0</v>
      </c>
      <c r="AA6651" s="26">
        <v>0</v>
      </c>
      <c r="AB6651" s="26">
        <v>2.408296202253263</v>
      </c>
      <c r="AC6651" s="26">
        <v>0</v>
      </c>
      <c r="AD6651" s="26">
        <v>0</v>
      </c>
      <c r="AE6651" s="26">
        <v>11.348796165603819</v>
      </c>
    </row>
    <row r="6652" spans="1:31" x14ac:dyDescent="0.3">
      <c r="A6652">
        <v>2736779</v>
      </c>
      <c r="B6652">
        <v>1</v>
      </c>
      <c r="C6652" t="s">
        <v>80</v>
      </c>
      <c r="D6652" t="s">
        <v>88</v>
      </c>
      <c r="E6652" t="s">
        <v>132</v>
      </c>
      <c r="F6652" t="s">
        <v>1842</v>
      </c>
      <c r="G6652" t="s">
        <v>134</v>
      </c>
      <c r="H6652" t="s">
        <v>135</v>
      </c>
      <c r="I6652" t="s">
        <v>136</v>
      </c>
      <c r="J6652" t="s">
        <v>137</v>
      </c>
      <c r="K6652" t="s">
        <v>138</v>
      </c>
      <c r="L6652" t="s">
        <v>18279</v>
      </c>
      <c r="M6652" t="s">
        <v>18280</v>
      </c>
      <c r="N6652" s="26">
        <v>1.8674999999999999</v>
      </c>
      <c r="O6652">
        <v>0</v>
      </c>
      <c r="P6652">
        <v>8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 s="26">
        <v>0</v>
      </c>
      <c r="X6652" s="26">
        <v>4.3603401523389538</v>
      </c>
      <c r="Y6652" s="26">
        <v>0</v>
      </c>
      <c r="Z6652" s="26">
        <v>0</v>
      </c>
      <c r="AA6652" s="26">
        <v>0</v>
      </c>
      <c r="AB6652" s="26">
        <v>0</v>
      </c>
      <c r="AC6652" s="26">
        <v>0</v>
      </c>
      <c r="AD6652" s="26">
        <v>0</v>
      </c>
      <c r="AE6652" s="26">
        <v>4.3603401523389538</v>
      </c>
    </row>
    <row r="6653" spans="1:31" x14ac:dyDescent="0.3">
      <c r="A6653">
        <v>2736988</v>
      </c>
      <c r="B6653">
        <v>1</v>
      </c>
      <c r="C6653" t="s">
        <v>80</v>
      </c>
      <c r="D6653" t="s">
        <v>85</v>
      </c>
      <c r="E6653" t="s">
        <v>132</v>
      </c>
      <c r="F6653" t="s">
        <v>18281</v>
      </c>
      <c r="G6653" t="s">
        <v>134</v>
      </c>
      <c r="H6653" t="s">
        <v>135</v>
      </c>
      <c r="I6653" t="s">
        <v>136</v>
      </c>
      <c r="J6653" t="s">
        <v>137</v>
      </c>
      <c r="K6653" t="s">
        <v>138</v>
      </c>
      <c r="L6653" t="s">
        <v>18282</v>
      </c>
      <c r="M6653" t="s">
        <v>18283</v>
      </c>
      <c r="N6653" s="26">
        <v>3.2619444440000001</v>
      </c>
      <c r="O6653">
        <v>0</v>
      </c>
      <c r="P6653">
        <v>17</v>
      </c>
      <c r="Q6653">
        <v>0</v>
      </c>
      <c r="R6653">
        <v>0</v>
      </c>
      <c r="S6653">
        <v>0</v>
      </c>
      <c r="T6653">
        <v>1</v>
      </c>
      <c r="U6653">
        <v>0</v>
      </c>
      <c r="V6653">
        <v>0</v>
      </c>
      <c r="W6653" s="26">
        <v>0</v>
      </c>
      <c r="X6653" s="26">
        <v>19.735073815629931</v>
      </c>
      <c r="Y6653" s="26">
        <v>0</v>
      </c>
      <c r="Z6653" s="26">
        <v>0</v>
      </c>
      <c r="AA6653" s="26">
        <v>0</v>
      </c>
      <c r="AB6653" s="26">
        <v>3.4467928056481423</v>
      </c>
      <c r="AC6653" s="26">
        <v>0</v>
      </c>
      <c r="AD6653" s="26">
        <v>0</v>
      </c>
      <c r="AE6653" s="26">
        <v>23.181866621278076</v>
      </c>
    </row>
    <row r="6654" spans="1:31" x14ac:dyDescent="0.3">
      <c r="A6654">
        <v>2737068</v>
      </c>
      <c r="B6654">
        <v>1</v>
      </c>
      <c r="C6654" t="s">
        <v>80</v>
      </c>
      <c r="D6654" t="s">
        <v>90</v>
      </c>
      <c r="E6654" t="s">
        <v>132</v>
      </c>
      <c r="F6654" t="s">
        <v>18284</v>
      </c>
      <c r="G6654" t="s">
        <v>197</v>
      </c>
      <c r="H6654" t="s">
        <v>135</v>
      </c>
      <c r="I6654" t="s">
        <v>136</v>
      </c>
      <c r="J6654" t="s">
        <v>137</v>
      </c>
      <c r="K6654" t="s">
        <v>138</v>
      </c>
      <c r="L6654" t="s">
        <v>18285</v>
      </c>
      <c r="M6654" t="s">
        <v>18286</v>
      </c>
      <c r="N6654" s="26">
        <v>4.4566666660000003</v>
      </c>
      <c r="O6654">
        <v>0</v>
      </c>
      <c r="P6654">
        <v>4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 s="26">
        <v>0</v>
      </c>
      <c r="X6654" s="26">
        <v>6.721116893317916</v>
      </c>
      <c r="Y6654" s="26">
        <v>0</v>
      </c>
      <c r="Z6654" s="26">
        <v>0</v>
      </c>
      <c r="AA6654" s="26">
        <v>0</v>
      </c>
      <c r="AB6654" s="26">
        <v>0</v>
      </c>
      <c r="AC6654" s="26">
        <v>0</v>
      </c>
      <c r="AD6654" s="26">
        <v>0</v>
      </c>
      <c r="AE6654" s="26">
        <v>6.721116893317916</v>
      </c>
    </row>
    <row r="6655" spans="1:31" x14ac:dyDescent="0.3">
      <c r="A6655">
        <v>2736570</v>
      </c>
      <c r="B6655">
        <v>1</v>
      </c>
      <c r="C6655" t="s">
        <v>80</v>
      </c>
      <c r="D6655" t="s">
        <v>82</v>
      </c>
      <c r="E6655" t="s">
        <v>132</v>
      </c>
      <c r="F6655" t="s">
        <v>18287</v>
      </c>
      <c r="G6655" t="s">
        <v>134</v>
      </c>
      <c r="H6655" t="s">
        <v>135</v>
      </c>
      <c r="I6655" t="s">
        <v>136</v>
      </c>
      <c r="J6655" t="s">
        <v>137</v>
      </c>
      <c r="K6655" t="s">
        <v>138</v>
      </c>
      <c r="L6655" t="s">
        <v>18288</v>
      </c>
      <c r="M6655" t="s">
        <v>18289</v>
      </c>
      <c r="N6655" s="26">
        <v>9.0972222219999992</v>
      </c>
      <c r="O6655">
        <v>0</v>
      </c>
      <c r="P6655">
        <v>16</v>
      </c>
      <c r="Q6655">
        <v>0</v>
      </c>
      <c r="R6655">
        <v>0</v>
      </c>
      <c r="S6655">
        <v>0</v>
      </c>
      <c r="T6655">
        <v>11</v>
      </c>
      <c r="U6655">
        <v>0</v>
      </c>
      <c r="V6655">
        <v>0</v>
      </c>
      <c r="W6655" s="26">
        <v>0</v>
      </c>
      <c r="X6655" s="26">
        <v>62.267778569853135</v>
      </c>
      <c r="Y6655" s="26">
        <v>0</v>
      </c>
      <c r="Z6655" s="26">
        <v>0</v>
      </c>
      <c r="AA6655" s="26">
        <v>0</v>
      </c>
      <c r="AB6655" s="26">
        <v>109.3259249729431</v>
      </c>
      <c r="AC6655" s="26">
        <v>0</v>
      </c>
      <c r="AD6655" s="26">
        <v>0</v>
      </c>
      <c r="AE6655" s="26">
        <v>171.59370354279622</v>
      </c>
    </row>
    <row r="6656" spans="1:31" x14ac:dyDescent="0.3">
      <c r="A6656">
        <v>2737234</v>
      </c>
      <c r="B6656">
        <v>1</v>
      </c>
      <c r="C6656" t="s">
        <v>80</v>
      </c>
      <c r="D6656" t="s">
        <v>100</v>
      </c>
      <c r="E6656" t="s">
        <v>132</v>
      </c>
      <c r="F6656" t="s">
        <v>18290</v>
      </c>
      <c r="G6656" t="s">
        <v>197</v>
      </c>
      <c r="H6656" t="s">
        <v>135</v>
      </c>
      <c r="I6656" t="s">
        <v>136</v>
      </c>
      <c r="J6656" t="s">
        <v>137</v>
      </c>
      <c r="K6656" t="s">
        <v>138</v>
      </c>
      <c r="L6656" t="s">
        <v>18291</v>
      </c>
      <c r="M6656" t="s">
        <v>18292</v>
      </c>
      <c r="N6656" s="26">
        <v>1.829722222</v>
      </c>
      <c r="O6656">
        <v>0</v>
      </c>
      <c r="P6656">
        <v>1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 s="26">
        <v>0</v>
      </c>
      <c r="X6656" s="26">
        <v>1.1875526242334828</v>
      </c>
      <c r="Y6656" s="26">
        <v>0</v>
      </c>
      <c r="Z6656" s="26">
        <v>0</v>
      </c>
      <c r="AA6656" s="26">
        <v>0</v>
      </c>
      <c r="AB6656" s="26">
        <v>0</v>
      </c>
      <c r="AC6656" s="26">
        <v>0</v>
      </c>
      <c r="AD6656" s="26">
        <v>0</v>
      </c>
      <c r="AE6656" s="26">
        <v>1.1875526242334828</v>
      </c>
    </row>
    <row r="6657" spans="1:31" x14ac:dyDescent="0.3">
      <c r="A6657">
        <v>2736593</v>
      </c>
      <c r="B6657">
        <v>1</v>
      </c>
      <c r="C6657" t="s">
        <v>80</v>
      </c>
      <c r="D6657" t="s">
        <v>108</v>
      </c>
      <c r="E6657" t="s">
        <v>152</v>
      </c>
      <c r="F6657" t="s">
        <v>10555</v>
      </c>
      <c r="G6657" t="s">
        <v>159</v>
      </c>
      <c r="H6657" t="s">
        <v>149</v>
      </c>
      <c r="I6657" t="s">
        <v>136</v>
      </c>
      <c r="J6657" t="s">
        <v>137</v>
      </c>
      <c r="K6657" t="s">
        <v>138</v>
      </c>
      <c r="L6657" t="s">
        <v>18293</v>
      </c>
      <c r="M6657" t="s">
        <v>18294</v>
      </c>
      <c r="N6657" s="26">
        <v>1.0405555550000001</v>
      </c>
      <c r="O6657">
        <v>0</v>
      </c>
      <c r="P6657">
        <v>186</v>
      </c>
      <c r="Q6657">
        <v>0</v>
      </c>
      <c r="R6657">
        <v>62</v>
      </c>
      <c r="S6657">
        <v>0</v>
      </c>
      <c r="T6657">
        <v>30</v>
      </c>
      <c r="U6657">
        <v>0</v>
      </c>
      <c r="V6657">
        <v>0</v>
      </c>
      <c r="W6657" s="26">
        <v>0</v>
      </c>
      <c r="X6657" s="26">
        <v>22.513699864775852</v>
      </c>
      <c r="Y6657" s="26">
        <v>0</v>
      </c>
      <c r="Z6657" s="26">
        <v>1.9285054238146699</v>
      </c>
      <c r="AA6657" s="26">
        <v>0</v>
      </c>
      <c r="AB6657" s="26">
        <v>24.564114264074338</v>
      </c>
      <c r="AC6657" s="26">
        <v>0</v>
      </c>
      <c r="AD6657" s="26">
        <v>0</v>
      </c>
      <c r="AE6657" s="26">
        <v>49.006319552664863</v>
      </c>
    </row>
    <row r="6658" spans="1:31" x14ac:dyDescent="0.3">
      <c r="A6658">
        <v>2737423</v>
      </c>
      <c r="B6658">
        <v>1</v>
      </c>
      <c r="C6658" t="s">
        <v>80</v>
      </c>
      <c r="D6658" t="s">
        <v>86</v>
      </c>
      <c r="E6658" t="s">
        <v>166</v>
      </c>
      <c r="F6658" t="s">
        <v>18295</v>
      </c>
      <c r="G6658" t="s">
        <v>232</v>
      </c>
      <c r="H6658" t="s">
        <v>135</v>
      </c>
      <c r="I6658" t="s">
        <v>136</v>
      </c>
      <c r="J6658" t="s">
        <v>137</v>
      </c>
      <c r="K6658" t="s">
        <v>138</v>
      </c>
      <c r="L6658" t="s">
        <v>18296</v>
      </c>
      <c r="M6658" t="s">
        <v>18297</v>
      </c>
      <c r="N6658" s="26">
        <v>0.95</v>
      </c>
      <c r="O6658">
        <v>0</v>
      </c>
      <c r="P6658">
        <v>29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 s="26">
        <v>0</v>
      </c>
      <c r="X6658" s="26">
        <v>4.9203099326059183</v>
      </c>
      <c r="Y6658" s="26">
        <v>0</v>
      </c>
      <c r="Z6658" s="26">
        <v>0</v>
      </c>
      <c r="AA6658" s="26">
        <v>0</v>
      </c>
      <c r="AB6658" s="26">
        <v>0</v>
      </c>
      <c r="AC6658" s="26">
        <v>0</v>
      </c>
      <c r="AD6658" s="26">
        <v>0</v>
      </c>
      <c r="AE6658" s="26">
        <v>4.9203099326059183</v>
      </c>
    </row>
    <row r="6659" spans="1:31" x14ac:dyDescent="0.3">
      <c r="A6659">
        <v>2736782</v>
      </c>
      <c r="B6659">
        <v>1</v>
      </c>
      <c r="C6659" t="s">
        <v>81</v>
      </c>
      <c r="D6659" t="s">
        <v>112</v>
      </c>
      <c r="E6659" t="s">
        <v>146</v>
      </c>
      <c r="F6659" t="s">
        <v>18298</v>
      </c>
      <c r="G6659" t="s">
        <v>774</v>
      </c>
      <c r="H6659" t="s">
        <v>149</v>
      </c>
      <c r="I6659" t="s">
        <v>136</v>
      </c>
      <c r="J6659" t="s">
        <v>137</v>
      </c>
      <c r="K6659" t="s">
        <v>187</v>
      </c>
      <c r="L6659" t="s">
        <v>18299</v>
      </c>
      <c r="M6659" t="s">
        <v>18300</v>
      </c>
      <c r="N6659" s="26">
        <v>2.4283333329999999</v>
      </c>
      <c r="O6659">
        <v>3</v>
      </c>
      <c r="P6659">
        <v>729</v>
      </c>
      <c r="Q6659">
        <v>2</v>
      </c>
      <c r="R6659">
        <v>21</v>
      </c>
      <c r="S6659">
        <v>5</v>
      </c>
      <c r="T6659">
        <v>51</v>
      </c>
      <c r="U6659">
        <v>0</v>
      </c>
      <c r="V6659">
        <v>0</v>
      </c>
      <c r="W6659" s="26">
        <v>1.5871515294166667</v>
      </c>
      <c r="X6659" s="26">
        <v>123.39732132468529</v>
      </c>
      <c r="Y6659" s="26">
        <v>32.749518214624629</v>
      </c>
      <c r="Z6659" s="26">
        <v>2.0595859276322637</v>
      </c>
      <c r="AA6659" s="26">
        <v>197.00166447005975</v>
      </c>
      <c r="AB6659" s="26">
        <v>29.601860439242184</v>
      </c>
      <c r="AC6659" s="26">
        <v>0</v>
      </c>
      <c r="AD6659" s="26">
        <v>0</v>
      </c>
      <c r="AE6659" s="26">
        <v>386.39710190566075</v>
      </c>
    </row>
    <row r="6660" spans="1:31" x14ac:dyDescent="0.3">
      <c r="A6660">
        <v>2737260</v>
      </c>
      <c r="B6660">
        <v>1</v>
      </c>
      <c r="C6660" t="s">
        <v>80</v>
      </c>
      <c r="D6660" t="s">
        <v>84</v>
      </c>
      <c r="E6660" t="s">
        <v>141</v>
      </c>
      <c r="F6660" t="s">
        <v>11176</v>
      </c>
      <c r="G6660" t="s">
        <v>344</v>
      </c>
      <c r="H6660" t="s">
        <v>135</v>
      </c>
      <c r="I6660" t="s">
        <v>136</v>
      </c>
      <c r="J6660" t="s">
        <v>137</v>
      </c>
      <c r="K6660" t="s">
        <v>138</v>
      </c>
      <c r="L6660" t="s">
        <v>18301</v>
      </c>
      <c r="M6660" t="s">
        <v>18302</v>
      </c>
      <c r="N6660" s="26">
        <v>0.75416666600000004</v>
      </c>
      <c r="O6660">
        <v>0</v>
      </c>
      <c r="P6660">
        <v>1283</v>
      </c>
      <c r="Q6660">
        <v>0</v>
      </c>
      <c r="R6660">
        <v>0</v>
      </c>
      <c r="S6660">
        <v>0</v>
      </c>
      <c r="T6660">
        <v>63</v>
      </c>
      <c r="U6660">
        <v>0</v>
      </c>
      <c r="V6660">
        <v>0</v>
      </c>
      <c r="W6660" s="26">
        <v>0</v>
      </c>
      <c r="X6660" s="26">
        <v>252.92429912768696</v>
      </c>
      <c r="Y6660" s="26">
        <v>0</v>
      </c>
      <c r="Z6660" s="26">
        <v>0</v>
      </c>
      <c r="AA6660" s="26">
        <v>0</v>
      </c>
      <c r="AB6660" s="26">
        <v>28.220457519192095</v>
      </c>
      <c r="AC6660" s="26">
        <v>0</v>
      </c>
      <c r="AD6660" s="26">
        <v>0</v>
      </c>
      <c r="AE6660" s="26">
        <v>281.14475664687905</v>
      </c>
    </row>
    <row r="6661" spans="1:31" x14ac:dyDescent="0.3">
      <c r="A6661">
        <v>2737048</v>
      </c>
      <c r="B6661">
        <v>1</v>
      </c>
      <c r="C6661" t="s">
        <v>80</v>
      </c>
      <c r="D6661" t="s">
        <v>89</v>
      </c>
      <c r="E6661" t="s">
        <v>132</v>
      </c>
      <c r="F6661" t="s">
        <v>18303</v>
      </c>
      <c r="G6661" t="s">
        <v>197</v>
      </c>
      <c r="H6661" t="s">
        <v>135</v>
      </c>
      <c r="I6661" t="s">
        <v>136</v>
      </c>
      <c r="J6661" t="s">
        <v>137</v>
      </c>
      <c r="K6661" t="s">
        <v>138</v>
      </c>
      <c r="L6661" t="s">
        <v>18304</v>
      </c>
      <c r="M6661" t="s">
        <v>18305</v>
      </c>
      <c r="N6661" s="26">
        <v>1.769722222</v>
      </c>
      <c r="O6661">
        <v>0</v>
      </c>
      <c r="P6661">
        <v>1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 s="26">
        <v>0</v>
      </c>
      <c r="X6661" s="26">
        <v>0.66985870145902227</v>
      </c>
      <c r="Y6661" s="26">
        <v>0</v>
      </c>
      <c r="Z6661" s="26">
        <v>0</v>
      </c>
      <c r="AA6661" s="26">
        <v>0</v>
      </c>
      <c r="AB6661" s="26">
        <v>0</v>
      </c>
      <c r="AC6661" s="26">
        <v>0</v>
      </c>
      <c r="AD6661" s="26">
        <v>0</v>
      </c>
      <c r="AE6661" s="26">
        <v>0.66985870145902227</v>
      </c>
    </row>
    <row r="6662" spans="1:31" x14ac:dyDescent="0.3">
      <c r="A6662">
        <v>2736527</v>
      </c>
      <c r="B6662">
        <v>1</v>
      </c>
      <c r="C6662" t="s">
        <v>80</v>
      </c>
      <c r="D6662" t="s">
        <v>86</v>
      </c>
      <c r="E6662" t="s">
        <v>166</v>
      </c>
      <c r="F6662" t="s">
        <v>18306</v>
      </c>
      <c r="G6662" t="s">
        <v>458</v>
      </c>
      <c r="H6662" t="s">
        <v>135</v>
      </c>
      <c r="I6662" t="s">
        <v>136</v>
      </c>
      <c r="J6662" t="s">
        <v>137</v>
      </c>
      <c r="K6662" t="s">
        <v>138</v>
      </c>
      <c r="L6662" t="s">
        <v>18307</v>
      </c>
      <c r="M6662" t="s">
        <v>18308</v>
      </c>
      <c r="N6662" s="26">
        <v>2.883888888</v>
      </c>
      <c r="O6662">
        <v>0</v>
      </c>
      <c r="P6662">
        <v>70</v>
      </c>
      <c r="Q6662">
        <v>0</v>
      </c>
      <c r="R6662">
        <v>0</v>
      </c>
      <c r="S6662">
        <v>0</v>
      </c>
      <c r="T6662">
        <v>2</v>
      </c>
      <c r="U6662">
        <v>0</v>
      </c>
      <c r="V6662">
        <v>0</v>
      </c>
      <c r="W6662" s="26">
        <v>0</v>
      </c>
      <c r="X6662" s="26">
        <v>78.999090208431937</v>
      </c>
      <c r="Y6662" s="26">
        <v>0</v>
      </c>
      <c r="Z6662" s="26">
        <v>0</v>
      </c>
      <c r="AA6662" s="26">
        <v>0</v>
      </c>
      <c r="AB6662" s="26">
        <v>14.809700936908238</v>
      </c>
      <c r="AC6662" s="26">
        <v>0</v>
      </c>
      <c r="AD6662" s="26">
        <v>0</v>
      </c>
      <c r="AE6662" s="26">
        <v>93.80879114534018</v>
      </c>
    </row>
    <row r="6663" spans="1:31" x14ac:dyDescent="0.3">
      <c r="A6663">
        <v>2736756</v>
      </c>
      <c r="B6663">
        <v>1</v>
      </c>
      <c r="C6663" t="s">
        <v>80</v>
      </c>
      <c r="D6663" t="s">
        <v>110</v>
      </c>
      <c r="E6663" t="s">
        <v>132</v>
      </c>
      <c r="F6663" t="s">
        <v>18309</v>
      </c>
      <c r="G6663" t="s">
        <v>197</v>
      </c>
      <c r="H6663" t="s">
        <v>135</v>
      </c>
      <c r="I6663" t="s">
        <v>136</v>
      </c>
      <c r="J6663" t="s">
        <v>137</v>
      </c>
      <c r="K6663" t="s">
        <v>138</v>
      </c>
      <c r="L6663" t="s">
        <v>18310</v>
      </c>
      <c r="M6663" t="s">
        <v>18311</v>
      </c>
      <c r="N6663" s="26">
        <v>4.8674999999999997</v>
      </c>
      <c r="O6663">
        <v>0</v>
      </c>
      <c r="P6663">
        <v>1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 s="26">
        <v>0</v>
      </c>
      <c r="X6663" s="26">
        <v>1.0338402837946974</v>
      </c>
      <c r="Y6663" s="26">
        <v>0</v>
      </c>
      <c r="Z6663" s="26">
        <v>0</v>
      </c>
      <c r="AA6663" s="26">
        <v>0</v>
      </c>
      <c r="AB6663" s="26">
        <v>0</v>
      </c>
      <c r="AC6663" s="26">
        <v>0</v>
      </c>
      <c r="AD6663" s="26">
        <v>0</v>
      </c>
      <c r="AE6663" s="26">
        <v>1.0338402837946974</v>
      </c>
    </row>
    <row r="6664" spans="1:31" x14ac:dyDescent="0.3">
      <c r="A6664">
        <v>2737388</v>
      </c>
      <c r="B6664">
        <v>1</v>
      </c>
      <c r="C6664" t="s">
        <v>81</v>
      </c>
      <c r="D6664" t="s">
        <v>127</v>
      </c>
      <c r="E6664" t="s">
        <v>146</v>
      </c>
      <c r="F6664" t="s">
        <v>15459</v>
      </c>
      <c r="G6664" t="s">
        <v>143</v>
      </c>
      <c r="H6664" t="s">
        <v>149</v>
      </c>
      <c r="I6664" t="s">
        <v>136</v>
      </c>
      <c r="J6664" t="s">
        <v>137</v>
      </c>
      <c r="K6664" t="s">
        <v>138</v>
      </c>
      <c r="L6664" t="s">
        <v>18312</v>
      </c>
      <c r="M6664" t="s">
        <v>18313</v>
      </c>
      <c r="N6664" s="26">
        <v>1.503333333</v>
      </c>
      <c r="O6664">
        <v>0</v>
      </c>
      <c r="P6664">
        <v>337</v>
      </c>
      <c r="Q6664">
        <v>0</v>
      </c>
      <c r="R6664">
        <v>8</v>
      </c>
      <c r="S6664">
        <v>0</v>
      </c>
      <c r="T6664">
        <v>16</v>
      </c>
      <c r="U6664">
        <v>0</v>
      </c>
      <c r="V6664">
        <v>0</v>
      </c>
      <c r="W6664" s="26">
        <v>0</v>
      </c>
      <c r="X6664" s="26">
        <v>144.52193356621513</v>
      </c>
      <c r="Y6664" s="26">
        <v>0</v>
      </c>
      <c r="Z6664" s="26">
        <v>1.3698771064036934</v>
      </c>
      <c r="AA6664" s="26">
        <v>0</v>
      </c>
      <c r="AB6664" s="26">
        <v>4.5690459797466882</v>
      </c>
      <c r="AC6664" s="26">
        <v>0</v>
      </c>
      <c r="AD6664" s="26">
        <v>0</v>
      </c>
      <c r="AE6664" s="26">
        <v>150.46085665236549</v>
      </c>
    </row>
    <row r="6665" spans="1:31" x14ac:dyDescent="0.3">
      <c r="A6665">
        <v>2737411</v>
      </c>
      <c r="B6665">
        <v>1</v>
      </c>
      <c r="C6665" t="s">
        <v>80</v>
      </c>
      <c r="D6665" t="s">
        <v>94</v>
      </c>
      <c r="E6665" t="s">
        <v>157</v>
      </c>
      <c r="F6665" t="s">
        <v>18314</v>
      </c>
      <c r="G6665" t="s">
        <v>143</v>
      </c>
      <c r="H6665" t="s">
        <v>149</v>
      </c>
      <c r="I6665" t="s">
        <v>136</v>
      </c>
      <c r="J6665" t="s">
        <v>137</v>
      </c>
      <c r="K6665" t="s">
        <v>138</v>
      </c>
      <c r="L6665" t="s">
        <v>18315</v>
      </c>
      <c r="M6665" t="s">
        <v>18316</v>
      </c>
      <c r="N6665" s="26">
        <v>2.2761111110000001</v>
      </c>
      <c r="O6665">
        <v>0</v>
      </c>
      <c r="P6665">
        <v>1</v>
      </c>
      <c r="Q6665">
        <v>9</v>
      </c>
      <c r="R6665">
        <v>179</v>
      </c>
      <c r="S6665">
        <v>1</v>
      </c>
      <c r="T6665">
        <v>20</v>
      </c>
      <c r="U6665">
        <v>1</v>
      </c>
      <c r="V6665">
        <v>0</v>
      </c>
      <c r="W6665" s="26">
        <v>0</v>
      </c>
      <c r="X6665" s="26">
        <v>0.58928091972944441</v>
      </c>
      <c r="Y6665" s="26">
        <v>2.0066039537139368</v>
      </c>
      <c r="Z6665" s="26">
        <v>13.506286384454164</v>
      </c>
      <c r="AA6665" s="26">
        <v>26.552969163033715</v>
      </c>
      <c r="AB6665" s="26">
        <v>21.939088412572751</v>
      </c>
      <c r="AC6665" s="26">
        <v>6.0218633377000126</v>
      </c>
      <c r="AD6665" s="26">
        <v>0</v>
      </c>
      <c r="AE6665" s="26">
        <v>70.616092171204031</v>
      </c>
    </row>
    <row r="6666" spans="1:31" x14ac:dyDescent="0.3">
      <c r="A6666">
        <v>2736555</v>
      </c>
      <c r="B6666">
        <v>1</v>
      </c>
      <c r="C6666" t="s">
        <v>80</v>
      </c>
      <c r="D6666" t="s">
        <v>82</v>
      </c>
      <c r="E6666" t="s">
        <v>166</v>
      </c>
      <c r="F6666" t="s">
        <v>18317</v>
      </c>
      <c r="G6666" t="s">
        <v>232</v>
      </c>
      <c r="H6666" t="s">
        <v>135</v>
      </c>
      <c r="I6666" t="s">
        <v>136</v>
      </c>
      <c r="J6666" t="s">
        <v>137</v>
      </c>
      <c r="K6666" t="s">
        <v>138</v>
      </c>
      <c r="L6666" t="s">
        <v>18318</v>
      </c>
      <c r="M6666" t="s">
        <v>18319</v>
      </c>
      <c r="N6666" s="26">
        <v>4.8347222219999999</v>
      </c>
      <c r="O6666">
        <v>0</v>
      </c>
      <c r="P6666">
        <v>3</v>
      </c>
      <c r="Q6666">
        <v>0</v>
      </c>
      <c r="R6666">
        <v>0</v>
      </c>
      <c r="S6666">
        <v>0</v>
      </c>
      <c r="T6666">
        <v>141</v>
      </c>
      <c r="U6666">
        <v>0</v>
      </c>
      <c r="V6666">
        <v>0</v>
      </c>
      <c r="W6666" s="26">
        <v>0</v>
      </c>
      <c r="X6666" s="26">
        <v>2.8388234397979977</v>
      </c>
      <c r="Y6666" s="26">
        <v>0</v>
      </c>
      <c r="Z6666" s="26">
        <v>0</v>
      </c>
      <c r="AA6666" s="26">
        <v>0</v>
      </c>
      <c r="AB6666" s="26">
        <v>392.01770228979018</v>
      </c>
      <c r="AC6666" s="26">
        <v>0</v>
      </c>
      <c r="AD6666" s="26">
        <v>0</v>
      </c>
      <c r="AE6666" s="26">
        <v>394.85652572958816</v>
      </c>
    </row>
    <row r="6667" spans="1:31" x14ac:dyDescent="0.3">
      <c r="A6667">
        <v>2736532</v>
      </c>
      <c r="B6667">
        <v>1</v>
      </c>
      <c r="C6667" t="s">
        <v>80</v>
      </c>
      <c r="D6667" t="s">
        <v>82</v>
      </c>
      <c r="E6667" t="s">
        <v>166</v>
      </c>
      <c r="F6667" t="s">
        <v>18320</v>
      </c>
      <c r="G6667" t="s">
        <v>425</v>
      </c>
      <c r="H6667" t="s">
        <v>135</v>
      </c>
      <c r="I6667" t="s">
        <v>136</v>
      </c>
      <c r="J6667" t="s">
        <v>137</v>
      </c>
      <c r="K6667" t="s">
        <v>138</v>
      </c>
      <c r="L6667" t="s">
        <v>18321</v>
      </c>
      <c r="M6667" t="s">
        <v>18322</v>
      </c>
      <c r="N6667" s="26">
        <v>9.2430555549999998</v>
      </c>
      <c r="O6667">
        <v>0</v>
      </c>
      <c r="P6667">
        <v>7</v>
      </c>
      <c r="Q6667">
        <v>0</v>
      </c>
      <c r="R6667">
        <v>0</v>
      </c>
      <c r="S6667">
        <v>0</v>
      </c>
      <c r="T6667">
        <v>35</v>
      </c>
      <c r="U6667">
        <v>0</v>
      </c>
      <c r="V6667">
        <v>0</v>
      </c>
      <c r="W6667" s="26">
        <v>0</v>
      </c>
      <c r="X6667" s="26">
        <v>9.8593818311025494</v>
      </c>
      <c r="Y6667" s="26">
        <v>0</v>
      </c>
      <c r="Z6667" s="26">
        <v>0</v>
      </c>
      <c r="AA6667" s="26">
        <v>0</v>
      </c>
      <c r="AB6667" s="26">
        <v>175.90026116141803</v>
      </c>
      <c r="AC6667" s="26">
        <v>0</v>
      </c>
      <c r="AD6667" s="26">
        <v>0</v>
      </c>
      <c r="AE6667" s="26">
        <v>185.75964299252058</v>
      </c>
    </row>
    <row r="6668" spans="1:31" x14ac:dyDescent="0.3">
      <c r="A6668">
        <v>2737265</v>
      </c>
      <c r="B6668">
        <v>1</v>
      </c>
      <c r="C6668" t="s">
        <v>80</v>
      </c>
      <c r="D6668" t="s">
        <v>85</v>
      </c>
      <c r="E6668" t="s">
        <v>166</v>
      </c>
      <c r="F6668" t="s">
        <v>12320</v>
      </c>
      <c r="G6668" t="s">
        <v>425</v>
      </c>
      <c r="H6668" t="s">
        <v>135</v>
      </c>
      <c r="I6668" t="s">
        <v>136</v>
      </c>
      <c r="J6668" t="s">
        <v>137</v>
      </c>
      <c r="K6668" t="s">
        <v>138</v>
      </c>
      <c r="L6668" t="s">
        <v>18323</v>
      </c>
      <c r="M6668" t="s">
        <v>18324</v>
      </c>
      <c r="N6668" s="26">
        <v>8.4030555549999999</v>
      </c>
      <c r="O6668">
        <v>0</v>
      </c>
      <c r="P6668">
        <v>37</v>
      </c>
      <c r="Q6668">
        <v>0</v>
      </c>
      <c r="R6668">
        <v>0</v>
      </c>
      <c r="S6668">
        <v>0</v>
      </c>
      <c r="T6668">
        <v>49</v>
      </c>
      <c r="U6668">
        <v>0</v>
      </c>
      <c r="V6668">
        <v>0</v>
      </c>
      <c r="W6668" s="26">
        <v>0</v>
      </c>
      <c r="X6668" s="26">
        <v>54.980650157004035</v>
      </c>
      <c r="Y6668" s="26">
        <v>0</v>
      </c>
      <c r="Z6668" s="26">
        <v>0</v>
      </c>
      <c r="AA6668" s="26">
        <v>0</v>
      </c>
      <c r="AB6668" s="26">
        <v>200.91545629696333</v>
      </c>
      <c r="AC6668" s="26">
        <v>0</v>
      </c>
      <c r="AD6668" s="26">
        <v>0</v>
      </c>
      <c r="AE6668" s="26">
        <v>255.89610645396738</v>
      </c>
    </row>
    <row r="6669" spans="1:31" x14ac:dyDescent="0.3">
      <c r="A6669">
        <v>2736701</v>
      </c>
      <c r="B6669">
        <v>1</v>
      </c>
      <c r="C6669" t="s">
        <v>80</v>
      </c>
      <c r="D6669" t="s">
        <v>82</v>
      </c>
      <c r="E6669" t="s">
        <v>132</v>
      </c>
      <c r="F6669" t="s">
        <v>1129</v>
      </c>
      <c r="G6669" t="s">
        <v>307</v>
      </c>
      <c r="H6669" t="s">
        <v>135</v>
      </c>
      <c r="I6669" t="s">
        <v>136</v>
      </c>
      <c r="J6669" t="s">
        <v>137</v>
      </c>
      <c r="K6669" t="s">
        <v>138</v>
      </c>
      <c r="L6669" t="s">
        <v>18325</v>
      </c>
      <c r="M6669" t="s">
        <v>18326</v>
      </c>
      <c r="N6669" s="26">
        <v>4.0955555549999998</v>
      </c>
      <c r="O6669">
        <v>0</v>
      </c>
      <c r="P6669">
        <v>4</v>
      </c>
      <c r="Q6669">
        <v>0</v>
      </c>
      <c r="R6669">
        <v>0</v>
      </c>
      <c r="S6669">
        <v>0</v>
      </c>
      <c r="T6669">
        <v>2</v>
      </c>
      <c r="U6669">
        <v>0</v>
      </c>
      <c r="V6669">
        <v>0</v>
      </c>
      <c r="W6669" s="26">
        <v>0</v>
      </c>
      <c r="X6669" s="26">
        <v>0.96747026838627437</v>
      </c>
      <c r="Y6669" s="26">
        <v>0</v>
      </c>
      <c r="Z6669" s="26">
        <v>0</v>
      </c>
      <c r="AA6669" s="26">
        <v>0</v>
      </c>
      <c r="AB6669" s="26">
        <v>8.7398914937243131</v>
      </c>
      <c r="AC6669" s="26">
        <v>0</v>
      </c>
      <c r="AD6669" s="26">
        <v>0</v>
      </c>
      <c r="AE6669" s="26">
        <v>9.7073617621105868</v>
      </c>
    </row>
    <row r="6670" spans="1:31" x14ac:dyDescent="0.3">
      <c r="A6670">
        <v>2737242</v>
      </c>
      <c r="B6670">
        <v>1</v>
      </c>
      <c r="C6670" t="s">
        <v>80</v>
      </c>
      <c r="D6670" t="s">
        <v>101</v>
      </c>
      <c r="E6670" t="s">
        <v>132</v>
      </c>
      <c r="F6670" t="s">
        <v>18327</v>
      </c>
      <c r="G6670" t="s">
        <v>307</v>
      </c>
      <c r="H6670" t="s">
        <v>135</v>
      </c>
      <c r="I6670" t="s">
        <v>136</v>
      </c>
      <c r="J6670" t="s">
        <v>137</v>
      </c>
      <c r="K6670" t="s">
        <v>138</v>
      </c>
      <c r="L6670" t="s">
        <v>18328</v>
      </c>
      <c r="M6670" t="s">
        <v>18329</v>
      </c>
      <c r="N6670" s="26">
        <v>3.3263888879999999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 s="26">
        <v>0</v>
      </c>
      <c r="X6670" s="26">
        <v>0.66576263953403902</v>
      </c>
      <c r="Y6670" s="26">
        <v>0</v>
      </c>
      <c r="Z6670" s="26">
        <v>0</v>
      </c>
      <c r="AA6670" s="26">
        <v>0</v>
      </c>
      <c r="AB6670" s="26">
        <v>0</v>
      </c>
      <c r="AC6670" s="26">
        <v>0</v>
      </c>
      <c r="AD6670" s="26">
        <v>0</v>
      </c>
      <c r="AE6670" s="26">
        <v>0.66576263953403902</v>
      </c>
    </row>
    <row r="6671" spans="1:31" x14ac:dyDescent="0.3">
      <c r="A6671">
        <v>2737365</v>
      </c>
      <c r="B6671">
        <v>1</v>
      </c>
      <c r="C6671" t="s">
        <v>81</v>
      </c>
      <c r="D6671" t="s">
        <v>126</v>
      </c>
      <c r="E6671" t="s">
        <v>146</v>
      </c>
      <c r="F6671" t="s">
        <v>18330</v>
      </c>
      <c r="G6671" t="s">
        <v>148</v>
      </c>
      <c r="H6671" t="s">
        <v>149</v>
      </c>
      <c r="I6671" t="s">
        <v>136</v>
      </c>
      <c r="J6671" t="s">
        <v>137</v>
      </c>
      <c r="K6671" t="s">
        <v>138</v>
      </c>
      <c r="L6671" t="s">
        <v>18331</v>
      </c>
      <c r="M6671" t="s">
        <v>18332</v>
      </c>
      <c r="N6671" s="26">
        <v>1.315555555</v>
      </c>
      <c r="O6671">
        <v>5</v>
      </c>
      <c r="P6671">
        <v>127</v>
      </c>
      <c r="Q6671">
        <v>13</v>
      </c>
      <c r="R6671">
        <v>44</v>
      </c>
      <c r="S6671">
        <v>5</v>
      </c>
      <c r="T6671">
        <v>5</v>
      </c>
      <c r="U6671">
        <v>0</v>
      </c>
      <c r="V6671">
        <v>0</v>
      </c>
      <c r="W6671" s="26">
        <v>1.8729293578500004</v>
      </c>
      <c r="X6671" s="26">
        <v>20.65726696057289</v>
      </c>
      <c r="Y6671" s="26">
        <v>45.837997803589595</v>
      </c>
      <c r="Z6671" s="26">
        <v>21.784263366248773</v>
      </c>
      <c r="AA6671" s="26">
        <v>52.96607858644628</v>
      </c>
      <c r="AB6671" s="26">
        <v>0.95914367040416093</v>
      </c>
      <c r="AC6671" s="26">
        <v>0</v>
      </c>
      <c r="AD6671" s="26">
        <v>0</v>
      </c>
      <c r="AE6671" s="26">
        <v>144.07767974511171</v>
      </c>
    </row>
    <row r="6672" spans="1:31" x14ac:dyDescent="0.3">
      <c r="A6672">
        <v>2736609</v>
      </c>
      <c r="B6672">
        <v>2</v>
      </c>
      <c r="C6672" t="s">
        <v>80</v>
      </c>
      <c r="D6672" t="s">
        <v>104</v>
      </c>
      <c r="E6672" t="s">
        <v>152</v>
      </c>
      <c r="F6672" t="s">
        <v>9921</v>
      </c>
      <c r="G6672" t="s">
        <v>154</v>
      </c>
      <c r="H6672" t="s">
        <v>149</v>
      </c>
      <c r="I6672" t="s">
        <v>136</v>
      </c>
      <c r="J6672" t="s">
        <v>137</v>
      </c>
      <c r="K6672" t="s">
        <v>138</v>
      </c>
      <c r="L6672" t="s">
        <v>18333</v>
      </c>
      <c r="M6672" t="s">
        <v>18334</v>
      </c>
      <c r="N6672" s="26">
        <v>0.50777777700000004</v>
      </c>
      <c r="O6672">
        <v>4</v>
      </c>
      <c r="P6672">
        <v>896</v>
      </c>
      <c r="Q6672">
        <v>20</v>
      </c>
      <c r="R6672">
        <v>98</v>
      </c>
      <c r="S6672">
        <v>6</v>
      </c>
      <c r="T6672">
        <v>195</v>
      </c>
      <c r="U6672">
        <v>2</v>
      </c>
      <c r="V6672">
        <v>0</v>
      </c>
      <c r="W6672" s="26">
        <v>0.38787213218061778</v>
      </c>
      <c r="X6672" s="26">
        <v>80.958265065439292</v>
      </c>
      <c r="Y6672" s="26">
        <v>6.2216569807707884</v>
      </c>
      <c r="Z6672" s="26">
        <v>3.8053336134062334</v>
      </c>
      <c r="AA6672" s="26">
        <v>4.1004880365745153</v>
      </c>
      <c r="AB6672" s="26">
        <v>35.652110044901839</v>
      </c>
      <c r="AC6672" s="26">
        <v>59.754579144444428</v>
      </c>
      <c r="AD6672" s="26">
        <v>0</v>
      </c>
      <c r="AE6672" s="26">
        <v>190.88030501771772</v>
      </c>
    </row>
    <row r="6673" spans="1:31" x14ac:dyDescent="0.3">
      <c r="A6673">
        <v>2736538</v>
      </c>
      <c r="B6673">
        <v>1</v>
      </c>
      <c r="C6673" t="s">
        <v>81</v>
      </c>
      <c r="D6673" t="s">
        <v>112</v>
      </c>
      <c r="E6673" t="s">
        <v>146</v>
      </c>
      <c r="F6673" t="s">
        <v>18335</v>
      </c>
      <c r="G6673" t="s">
        <v>148</v>
      </c>
      <c r="H6673" t="s">
        <v>149</v>
      </c>
      <c r="I6673" t="s">
        <v>136</v>
      </c>
      <c r="J6673" t="s">
        <v>137</v>
      </c>
      <c r="K6673" t="s">
        <v>138</v>
      </c>
      <c r="L6673" t="s">
        <v>18336</v>
      </c>
      <c r="M6673" t="s">
        <v>18337</v>
      </c>
      <c r="N6673" s="26">
        <v>8.7819444440000005</v>
      </c>
      <c r="O6673">
        <v>0</v>
      </c>
      <c r="P6673">
        <v>68</v>
      </c>
      <c r="Q6673">
        <v>1</v>
      </c>
      <c r="R6673">
        <v>3</v>
      </c>
      <c r="S6673">
        <v>0</v>
      </c>
      <c r="T6673">
        <v>2</v>
      </c>
      <c r="U6673">
        <v>0</v>
      </c>
      <c r="V6673">
        <v>0</v>
      </c>
      <c r="W6673" s="26">
        <v>0</v>
      </c>
      <c r="X6673" s="26">
        <v>48.891595873903327</v>
      </c>
      <c r="Y6673" s="26">
        <v>5.879215549952173</v>
      </c>
      <c r="Z6673" s="26">
        <v>0</v>
      </c>
      <c r="AA6673" s="26">
        <v>0</v>
      </c>
      <c r="AB6673" s="26">
        <v>2.7775234383071736</v>
      </c>
      <c r="AC6673" s="26">
        <v>0</v>
      </c>
      <c r="AD6673" s="26">
        <v>0</v>
      </c>
      <c r="AE6673" s="26">
        <v>57.548334862162669</v>
      </c>
    </row>
    <row r="6674" spans="1:31" x14ac:dyDescent="0.3">
      <c r="A6674">
        <v>2736492</v>
      </c>
      <c r="B6674">
        <v>1</v>
      </c>
      <c r="C6674" t="s">
        <v>80</v>
      </c>
      <c r="D6674" t="s">
        <v>94</v>
      </c>
      <c r="E6674" t="s">
        <v>170</v>
      </c>
      <c r="F6674" t="s">
        <v>18338</v>
      </c>
      <c r="G6674" t="s">
        <v>172</v>
      </c>
      <c r="H6674" t="s">
        <v>135</v>
      </c>
      <c r="I6674" t="s">
        <v>136</v>
      </c>
      <c r="J6674" t="s">
        <v>137</v>
      </c>
      <c r="K6674" t="s">
        <v>138</v>
      </c>
      <c r="L6674" t="s">
        <v>18339</v>
      </c>
      <c r="M6674" t="s">
        <v>18340</v>
      </c>
      <c r="N6674" s="26">
        <v>1.891388888</v>
      </c>
      <c r="O6674">
        <v>0</v>
      </c>
      <c r="P6674">
        <v>57</v>
      </c>
      <c r="Q6674">
        <v>0</v>
      </c>
      <c r="R6674">
        <v>0</v>
      </c>
      <c r="S6674">
        <v>0</v>
      </c>
      <c r="T6674">
        <v>4</v>
      </c>
      <c r="U6674">
        <v>0</v>
      </c>
      <c r="V6674">
        <v>0</v>
      </c>
      <c r="W6674" s="26">
        <v>0</v>
      </c>
      <c r="X6674" s="26">
        <v>24.562459431811682</v>
      </c>
      <c r="Y6674" s="26">
        <v>0</v>
      </c>
      <c r="Z6674" s="26">
        <v>0</v>
      </c>
      <c r="AA6674" s="26">
        <v>0</v>
      </c>
      <c r="AB6674" s="26">
        <v>8.4024506394029626</v>
      </c>
      <c r="AC6674" s="26">
        <v>0</v>
      </c>
      <c r="AD6674" s="26">
        <v>0</v>
      </c>
      <c r="AE6674" s="26">
        <v>32.964910071214646</v>
      </c>
    </row>
    <row r="6675" spans="1:31" x14ac:dyDescent="0.3">
      <c r="A6675">
        <v>2737033</v>
      </c>
      <c r="B6675">
        <v>1</v>
      </c>
      <c r="C6675" t="s">
        <v>80</v>
      </c>
      <c r="D6675" t="s">
        <v>109</v>
      </c>
      <c r="E6675" t="s">
        <v>141</v>
      </c>
      <c r="F6675" t="s">
        <v>18341</v>
      </c>
      <c r="G6675" t="s">
        <v>143</v>
      </c>
      <c r="H6675" t="s">
        <v>135</v>
      </c>
      <c r="I6675" t="s">
        <v>136</v>
      </c>
      <c r="J6675" t="s">
        <v>137</v>
      </c>
      <c r="K6675" t="s">
        <v>138</v>
      </c>
      <c r="L6675" t="s">
        <v>18342</v>
      </c>
      <c r="M6675" t="s">
        <v>18343</v>
      </c>
      <c r="N6675" s="26">
        <v>2.9925000000000002</v>
      </c>
      <c r="O6675">
        <v>0</v>
      </c>
      <c r="P6675">
        <v>38</v>
      </c>
      <c r="Q6675">
        <v>0</v>
      </c>
      <c r="R6675">
        <v>29</v>
      </c>
      <c r="S6675">
        <v>0</v>
      </c>
      <c r="T6675">
        <v>7</v>
      </c>
      <c r="U6675">
        <v>0</v>
      </c>
      <c r="V6675">
        <v>0</v>
      </c>
      <c r="W6675" s="26">
        <v>0</v>
      </c>
      <c r="X6675" s="26">
        <v>0.69944245711000008</v>
      </c>
      <c r="Y6675" s="26">
        <v>0</v>
      </c>
      <c r="Z6675" s="26">
        <v>2.1677483212800004</v>
      </c>
      <c r="AA6675" s="26">
        <v>0</v>
      </c>
      <c r="AB6675" s="26">
        <v>0</v>
      </c>
      <c r="AC6675" s="26">
        <v>0</v>
      </c>
      <c r="AD6675" s="26">
        <v>0</v>
      </c>
      <c r="AE6675" s="26">
        <v>2.8671907783900004</v>
      </c>
    </row>
    <row r="6676" spans="1:31" x14ac:dyDescent="0.3">
      <c r="A6676">
        <v>2736475</v>
      </c>
      <c r="B6676">
        <v>1</v>
      </c>
      <c r="C6676" t="s">
        <v>80</v>
      </c>
      <c r="D6676" t="s">
        <v>82</v>
      </c>
      <c r="E6676" t="s">
        <v>166</v>
      </c>
      <c r="F6676" t="s">
        <v>17862</v>
      </c>
      <c r="G6676" t="s">
        <v>232</v>
      </c>
      <c r="H6676" t="s">
        <v>135</v>
      </c>
      <c r="I6676" t="s">
        <v>136</v>
      </c>
      <c r="J6676" t="s">
        <v>137</v>
      </c>
      <c r="K6676" t="s">
        <v>138</v>
      </c>
      <c r="L6676" t="s">
        <v>18344</v>
      </c>
      <c r="M6676" t="s">
        <v>18345</v>
      </c>
      <c r="N6676" s="26">
        <v>0.84777777700000001</v>
      </c>
      <c r="O6676">
        <v>0</v>
      </c>
      <c r="P6676">
        <v>22</v>
      </c>
      <c r="Q6676">
        <v>0</v>
      </c>
      <c r="R6676">
        <v>0</v>
      </c>
      <c r="S6676">
        <v>0</v>
      </c>
      <c r="T6676">
        <v>11</v>
      </c>
      <c r="U6676">
        <v>0</v>
      </c>
      <c r="V6676">
        <v>0</v>
      </c>
      <c r="W6676" s="26">
        <v>0</v>
      </c>
      <c r="X6676" s="26">
        <v>4.21121456796552</v>
      </c>
      <c r="Y6676" s="26">
        <v>0</v>
      </c>
      <c r="Z6676" s="26">
        <v>0</v>
      </c>
      <c r="AA6676" s="26">
        <v>0</v>
      </c>
      <c r="AB6676" s="26">
        <v>8.6397879527817274</v>
      </c>
      <c r="AC6676" s="26">
        <v>0</v>
      </c>
      <c r="AD6676" s="26">
        <v>0</v>
      </c>
      <c r="AE6676" s="26">
        <v>12.851002520747247</v>
      </c>
    </row>
    <row r="6677" spans="1:31" x14ac:dyDescent="0.3">
      <c r="A6677">
        <v>2736618</v>
      </c>
      <c r="B6677">
        <v>1</v>
      </c>
      <c r="C6677" t="s">
        <v>81</v>
      </c>
      <c r="D6677" t="s">
        <v>120</v>
      </c>
      <c r="E6677" t="s">
        <v>146</v>
      </c>
      <c r="F6677" t="s">
        <v>18346</v>
      </c>
      <c r="G6677" t="s">
        <v>154</v>
      </c>
      <c r="H6677" t="s">
        <v>149</v>
      </c>
      <c r="I6677" t="s">
        <v>136</v>
      </c>
      <c r="J6677" t="s">
        <v>137</v>
      </c>
      <c r="K6677" t="s">
        <v>138</v>
      </c>
      <c r="L6677" t="s">
        <v>18347</v>
      </c>
      <c r="M6677" t="s">
        <v>18348</v>
      </c>
      <c r="N6677" s="26">
        <v>3.5583333330000002</v>
      </c>
      <c r="O6677">
        <v>0</v>
      </c>
      <c r="P6677">
        <v>196</v>
      </c>
      <c r="Q6677">
        <v>0</v>
      </c>
      <c r="R6677">
        <v>17</v>
      </c>
      <c r="S6677">
        <v>0</v>
      </c>
      <c r="T6677">
        <v>17</v>
      </c>
      <c r="U6677">
        <v>0</v>
      </c>
      <c r="V6677">
        <v>0</v>
      </c>
      <c r="W6677" s="26">
        <v>0</v>
      </c>
      <c r="X6677" s="26">
        <v>144.32688752323165</v>
      </c>
      <c r="Y6677" s="26">
        <v>0</v>
      </c>
      <c r="Z6677" s="26">
        <v>35.79104018419045</v>
      </c>
      <c r="AA6677" s="26">
        <v>0</v>
      </c>
      <c r="AB6677" s="26">
        <v>25.000753963279916</v>
      </c>
      <c r="AC6677" s="26">
        <v>0</v>
      </c>
      <c r="AD6677" s="26">
        <v>0</v>
      </c>
      <c r="AE6677" s="26">
        <v>205.11868167070202</v>
      </c>
    </row>
    <row r="6678" spans="1:31" x14ac:dyDescent="0.3">
      <c r="A6678">
        <v>2736781</v>
      </c>
      <c r="B6678">
        <v>1</v>
      </c>
      <c r="C6678" t="s">
        <v>81</v>
      </c>
      <c r="D6678" t="s">
        <v>115</v>
      </c>
      <c r="E6678" t="s">
        <v>157</v>
      </c>
      <c r="F6678" t="s">
        <v>3771</v>
      </c>
      <c r="G6678" t="s">
        <v>159</v>
      </c>
      <c r="H6678" t="s">
        <v>149</v>
      </c>
      <c r="I6678" t="s">
        <v>136</v>
      </c>
      <c r="J6678" t="s">
        <v>137</v>
      </c>
      <c r="K6678" t="s">
        <v>138</v>
      </c>
      <c r="L6678" t="s">
        <v>18349</v>
      </c>
      <c r="M6678" t="s">
        <v>18350</v>
      </c>
      <c r="N6678" s="26">
        <v>0.35388888800000001</v>
      </c>
      <c r="O6678">
        <v>8</v>
      </c>
      <c r="P6678">
        <v>4622</v>
      </c>
      <c r="Q6678">
        <v>2</v>
      </c>
      <c r="R6678">
        <v>202</v>
      </c>
      <c r="S6678">
        <v>8</v>
      </c>
      <c r="T6678">
        <v>451</v>
      </c>
      <c r="U6678">
        <v>3</v>
      </c>
      <c r="V6678">
        <v>0</v>
      </c>
      <c r="W6678" s="26">
        <v>0.66197358783111115</v>
      </c>
      <c r="X6678" s="26">
        <v>126.94167708835529</v>
      </c>
      <c r="Y6678" s="26">
        <v>2.1683269035511721</v>
      </c>
      <c r="Z6678" s="26">
        <v>6.4435361284205106</v>
      </c>
      <c r="AA6678" s="26">
        <v>23.676831465289727</v>
      </c>
      <c r="AB6678" s="26">
        <v>57.867063369816492</v>
      </c>
      <c r="AC6678" s="26">
        <v>50.788881028772231</v>
      </c>
      <c r="AD6678" s="26">
        <v>0</v>
      </c>
      <c r="AE6678" s="26">
        <v>268.54828957203654</v>
      </c>
    </row>
    <row r="6679" spans="1:31" x14ac:dyDescent="0.3">
      <c r="A6679">
        <v>2736629</v>
      </c>
      <c r="B6679">
        <v>2</v>
      </c>
      <c r="C6679" t="s">
        <v>81</v>
      </c>
      <c r="D6679" t="s">
        <v>127</v>
      </c>
      <c r="E6679" t="s">
        <v>152</v>
      </c>
      <c r="F6679" t="s">
        <v>5474</v>
      </c>
      <c r="G6679" t="s">
        <v>148</v>
      </c>
      <c r="H6679" t="s">
        <v>149</v>
      </c>
      <c r="I6679" t="s">
        <v>136</v>
      </c>
      <c r="J6679" t="s">
        <v>137</v>
      </c>
      <c r="K6679" t="s">
        <v>138</v>
      </c>
      <c r="L6679" t="s">
        <v>18351</v>
      </c>
      <c r="M6679" t="s">
        <v>18352</v>
      </c>
      <c r="N6679" s="26">
        <v>1.0249999999999999</v>
      </c>
      <c r="O6679">
        <v>3</v>
      </c>
      <c r="P6679">
        <v>4</v>
      </c>
      <c r="Q6679">
        <v>46</v>
      </c>
      <c r="R6679">
        <v>21</v>
      </c>
      <c r="S6679">
        <v>2</v>
      </c>
      <c r="T6679">
        <v>2</v>
      </c>
      <c r="U6679">
        <v>0</v>
      </c>
      <c r="V6679">
        <v>0</v>
      </c>
      <c r="W6679" s="26">
        <v>0</v>
      </c>
      <c r="X6679" s="26">
        <v>0</v>
      </c>
      <c r="Y6679" s="26">
        <v>1.0863605824</v>
      </c>
      <c r="Z6679" s="26">
        <v>20.436841679208197</v>
      </c>
      <c r="AA6679" s="26">
        <v>0</v>
      </c>
      <c r="AB6679" s="26">
        <v>0</v>
      </c>
      <c r="AC6679" s="26">
        <v>0</v>
      </c>
      <c r="AD6679" s="26">
        <v>0</v>
      </c>
      <c r="AE6679" s="26">
        <v>21.523202261608198</v>
      </c>
    </row>
    <row r="6680" spans="1:31" x14ac:dyDescent="0.3">
      <c r="A6680">
        <v>2736718</v>
      </c>
      <c r="B6680">
        <v>1</v>
      </c>
      <c r="C6680" t="s">
        <v>80</v>
      </c>
      <c r="D6680" t="s">
        <v>82</v>
      </c>
      <c r="E6680" t="s">
        <v>132</v>
      </c>
      <c r="F6680" t="s">
        <v>397</v>
      </c>
      <c r="G6680" t="s">
        <v>307</v>
      </c>
      <c r="H6680" t="s">
        <v>135</v>
      </c>
      <c r="I6680" t="s">
        <v>136</v>
      </c>
      <c r="J6680" t="s">
        <v>137</v>
      </c>
      <c r="K6680" t="s">
        <v>138</v>
      </c>
      <c r="L6680" t="s">
        <v>18353</v>
      </c>
      <c r="M6680" t="s">
        <v>18354</v>
      </c>
      <c r="N6680" s="26">
        <v>3.8125</v>
      </c>
      <c r="O6680">
        <v>0</v>
      </c>
      <c r="P6680">
        <v>1</v>
      </c>
      <c r="Q6680">
        <v>0</v>
      </c>
      <c r="R6680">
        <v>0</v>
      </c>
      <c r="S6680">
        <v>0</v>
      </c>
      <c r="T6680">
        <v>10</v>
      </c>
      <c r="U6680">
        <v>0</v>
      </c>
      <c r="V6680">
        <v>0</v>
      </c>
      <c r="W6680" s="26">
        <v>0</v>
      </c>
      <c r="X6680" s="26">
        <v>7.8346886241477751</v>
      </c>
      <c r="Y6680" s="26">
        <v>0</v>
      </c>
      <c r="Z6680" s="26">
        <v>0</v>
      </c>
      <c r="AA6680" s="26">
        <v>0</v>
      </c>
      <c r="AB6680" s="26">
        <v>60.26876903849228</v>
      </c>
      <c r="AC6680" s="26">
        <v>0</v>
      </c>
      <c r="AD6680" s="26">
        <v>0</v>
      </c>
      <c r="AE6680" s="26">
        <v>68.103457662640054</v>
      </c>
    </row>
    <row r="6681" spans="1:31" x14ac:dyDescent="0.3">
      <c r="A6681">
        <v>2736575</v>
      </c>
      <c r="B6681">
        <v>1</v>
      </c>
      <c r="C6681" t="s">
        <v>81</v>
      </c>
      <c r="D6681" t="s">
        <v>119</v>
      </c>
      <c r="E6681" t="s">
        <v>132</v>
      </c>
      <c r="F6681" t="s">
        <v>18355</v>
      </c>
      <c r="G6681" t="s">
        <v>197</v>
      </c>
      <c r="H6681" t="s">
        <v>135</v>
      </c>
      <c r="I6681" t="s">
        <v>136</v>
      </c>
      <c r="J6681" t="s">
        <v>137</v>
      </c>
      <c r="K6681" t="s">
        <v>138</v>
      </c>
      <c r="L6681" t="s">
        <v>18356</v>
      </c>
      <c r="M6681" t="s">
        <v>18357</v>
      </c>
      <c r="N6681" s="26">
        <v>1.266388888</v>
      </c>
      <c r="O6681">
        <v>0</v>
      </c>
      <c r="P6681">
        <v>1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 s="26">
        <v>0</v>
      </c>
      <c r="X6681" s="26">
        <v>3.2091810601234866E-2</v>
      </c>
      <c r="Y6681" s="26">
        <v>0</v>
      </c>
      <c r="Z6681" s="26">
        <v>0</v>
      </c>
      <c r="AA6681" s="26">
        <v>0</v>
      </c>
      <c r="AB6681" s="26">
        <v>0</v>
      </c>
      <c r="AC6681" s="26">
        <v>0</v>
      </c>
      <c r="AD6681" s="26">
        <v>0</v>
      </c>
      <c r="AE6681" s="26">
        <v>3.2091810601234866E-2</v>
      </c>
    </row>
    <row r="6682" spans="1:31" x14ac:dyDescent="0.3">
      <c r="A6682">
        <v>2736767</v>
      </c>
      <c r="B6682">
        <v>1</v>
      </c>
      <c r="C6682" t="s">
        <v>80</v>
      </c>
      <c r="D6682" t="s">
        <v>103</v>
      </c>
      <c r="E6682" t="s">
        <v>157</v>
      </c>
      <c r="F6682" t="s">
        <v>18358</v>
      </c>
      <c r="G6682" t="s">
        <v>159</v>
      </c>
      <c r="H6682" t="s">
        <v>149</v>
      </c>
      <c r="I6682" t="s">
        <v>136</v>
      </c>
      <c r="J6682" t="s">
        <v>137</v>
      </c>
      <c r="K6682" t="s">
        <v>138</v>
      </c>
      <c r="L6682" t="s">
        <v>18359</v>
      </c>
      <c r="M6682" t="s">
        <v>18360</v>
      </c>
      <c r="N6682" s="26">
        <v>1.787222222</v>
      </c>
      <c r="O6682">
        <v>0</v>
      </c>
      <c r="P6682">
        <v>13</v>
      </c>
      <c r="Q6682">
        <v>15</v>
      </c>
      <c r="R6682">
        <v>83</v>
      </c>
      <c r="S6682">
        <v>7</v>
      </c>
      <c r="T6682">
        <v>15</v>
      </c>
      <c r="U6682">
        <v>1</v>
      </c>
      <c r="V6682">
        <v>0</v>
      </c>
      <c r="W6682" s="26">
        <v>0</v>
      </c>
      <c r="X6682" s="26">
        <v>8.6449541393781502</v>
      </c>
      <c r="Y6682" s="26">
        <v>10.178217217665143</v>
      </c>
      <c r="Z6682" s="26">
        <v>34.697532260710389</v>
      </c>
      <c r="AA6682" s="26">
        <v>101.93240465695555</v>
      </c>
      <c r="AB6682" s="26">
        <v>2.94100044255361</v>
      </c>
      <c r="AC6682" s="26">
        <v>292.12690539786365</v>
      </c>
      <c r="AD6682" s="26">
        <v>0</v>
      </c>
      <c r="AE6682" s="26">
        <v>450.52101411512649</v>
      </c>
    </row>
    <row r="6683" spans="1:31" x14ac:dyDescent="0.3">
      <c r="A6683">
        <v>2737016</v>
      </c>
      <c r="B6683">
        <v>1</v>
      </c>
      <c r="C6683" t="s">
        <v>80</v>
      </c>
      <c r="D6683" t="s">
        <v>83</v>
      </c>
      <c r="E6683" t="s">
        <v>132</v>
      </c>
      <c r="F6683" t="s">
        <v>18361</v>
      </c>
      <c r="G6683" t="s">
        <v>197</v>
      </c>
      <c r="H6683" t="s">
        <v>135</v>
      </c>
      <c r="I6683" t="s">
        <v>136</v>
      </c>
      <c r="J6683" t="s">
        <v>137</v>
      </c>
      <c r="K6683" t="s">
        <v>138</v>
      </c>
      <c r="L6683" t="s">
        <v>18362</v>
      </c>
      <c r="M6683" t="s">
        <v>18363</v>
      </c>
      <c r="N6683" s="26">
        <v>4.948611111</v>
      </c>
      <c r="O6683">
        <v>0</v>
      </c>
      <c r="P6683">
        <v>2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 s="26">
        <v>0</v>
      </c>
      <c r="X6683" s="26">
        <v>0.65855799964140016</v>
      </c>
      <c r="Y6683" s="26">
        <v>0</v>
      </c>
      <c r="Z6683" s="26">
        <v>0</v>
      </c>
      <c r="AA6683" s="26">
        <v>0</v>
      </c>
      <c r="AB6683" s="26">
        <v>0</v>
      </c>
      <c r="AC6683" s="26">
        <v>0</v>
      </c>
      <c r="AD6683" s="26">
        <v>0</v>
      </c>
      <c r="AE6683" s="26">
        <v>0.65855799964140016</v>
      </c>
    </row>
    <row r="6684" spans="1:31" x14ac:dyDescent="0.3">
      <c r="A6684">
        <v>2737345</v>
      </c>
      <c r="B6684">
        <v>1</v>
      </c>
      <c r="C6684" t="s">
        <v>80</v>
      </c>
      <c r="D6684" t="s">
        <v>82</v>
      </c>
      <c r="E6684" t="s">
        <v>132</v>
      </c>
      <c r="F6684" t="s">
        <v>18364</v>
      </c>
      <c r="G6684" t="s">
        <v>134</v>
      </c>
      <c r="H6684" t="s">
        <v>135</v>
      </c>
      <c r="I6684" t="s">
        <v>136</v>
      </c>
      <c r="J6684" t="s">
        <v>137</v>
      </c>
      <c r="K6684" t="s">
        <v>138</v>
      </c>
      <c r="L6684" t="s">
        <v>18365</v>
      </c>
      <c r="M6684" t="s">
        <v>18366</v>
      </c>
      <c r="N6684" s="26">
        <v>6.4186111109999997</v>
      </c>
      <c r="O6684">
        <v>0</v>
      </c>
      <c r="P6684">
        <v>15</v>
      </c>
      <c r="Q6684">
        <v>0</v>
      </c>
      <c r="R6684">
        <v>0</v>
      </c>
      <c r="S6684">
        <v>0</v>
      </c>
      <c r="T6684">
        <v>2</v>
      </c>
      <c r="U6684">
        <v>0</v>
      </c>
      <c r="V6684">
        <v>0</v>
      </c>
      <c r="W6684" s="26">
        <v>0</v>
      </c>
      <c r="X6684" s="26">
        <v>26.338470289355559</v>
      </c>
      <c r="Y6684" s="26">
        <v>0</v>
      </c>
      <c r="Z6684" s="26">
        <v>0</v>
      </c>
      <c r="AA6684" s="26">
        <v>0</v>
      </c>
      <c r="AB6684" s="26">
        <v>2.2045268417794777</v>
      </c>
      <c r="AC6684" s="26">
        <v>0</v>
      </c>
      <c r="AD6684" s="26">
        <v>0</v>
      </c>
      <c r="AE6684" s="26">
        <v>28.542997131135039</v>
      </c>
    </row>
    <row r="6685" spans="1:31" x14ac:dyDescent="0.3">
      <c r="A6685">
        <v>2736953</v>
      </c>
      <c r="B6685">
        <v>1</v>
      </c>
      <c r="C6685" t="s">
        <v>80</v>
      </c>
      <c r="D6685" t="s">
        <v>103</v>
      </c>
      <c r="E6685" t="s">
        <v>157</v>
      </c>
      <c r="F6685" t="s">
        <v>15443</v>
      </c>
      <c r="G6685" t="s">
        <v>159</v>
      </c>
      <c r="H6685" t="s">
        <v>149</v>
      </c>
      <c r="I6685" t="s">
        <v>136</v>
      </c>
      <c r="J6685" t="s">
        <v>137</v>
      </c>
      <c r="K6685" t="s">
        <v>138</v>
      </c>
      <c r="L6685" t="s">
        <v>18367</v>
      </c>
      <c r="M6685" t="s">
        <v>18368</v>
      </c>
      <c r="N6685" s="26">
        <v>0.32750000000000001</v>
      </c>
      <c r="O6685">
        <v>2</v>
      </c>
      <c r="P6685">
        <v>386</v>
      </c>
      <c r="Q6685">
        <v>59</v>
      </c>
      <c r="R6685">
        <v>75</v>
      </c>
      <c r="S6685">
        <v>15</v>
      </c>
      <c r="T6685">
        <v>48</v>
      </c>
      <c r="U6685">
        <v>0</v>
      </c>
      <c r="V6685">
        <v>0</v>
      </c>
      <c r="W6685" s="26">
        <v>0.11758176238879973</v>
      </c>
      <c r="X6685" s="26">
        <v>29.492591201395861</v>
      </c>
      <c r="Y6685" s="26">
        <v>11.594686114736987</v>
      </c>
      <c r="Z6685" s="26">
        <v>1.4397294329206427</v>
      </c>
      <c r="AA6685" s="26">
        <v>26.094663524589659</v>
      </c>
      <c r="AB6685" s="26">
        <v>5.9222217675290416</v>
      </c>
      <c r="AC6685" s="26">
        <v>0</v>
      </c>
      <c r="AD6685" s="26">
        <v>0</v>
      </c>
      <c r="AE6685" s="26">
        <v>74.661473803560995</v>
      </c>
    </row>
    <row r="6686" spans="1:31" x14ac:dyDescent="0.3">
      <c r="A6686">
        <v>2737451</v>
      </c>
      <c r="B6686">
        <v>1</v>
      </c>
      <c r="C6686" t="s">
        <v>80</v>
      </c>
      <c r="D6686" t="s">
        <v>107</v>
      </c>
      <c r="E6686" t="s">
        <v>132</v>
      </c>
      <c r="F6686" t="s">
        <v>18369</v>
      </c>
      <c r="G6686" t="s">
        <v>134</v>
      </c>
      <c r="H6686" t="s">
        <v>135</v>
      </c>
      <c r="I6686" t="s">
        <v>136</v>
      </c>
      <c r="J6686" t="s">
        <v>137</v>
      </c>
      <c r="K6686" t="s">
        <v>138</v>
      </c>
      <c r="L6686" t="s">
        <v>18370</v>
      </c>
      <c r="M6686" t="s">
        <v>18371</v>
      </c>
      <c r="N6686" s="26">
        <v>4.3650000000000002</v>
      </c>
      <c r="O6686">
        <v>0</v>
      </c>
      <c r="P6686">
        <v>8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 s="26">
        <v>0</v>
      </c>
      <c r="X6686" s="26">
        <v>1.5710613177595663</v>
      </c>
      <c r="Y6686" s="26">
        <v>0</v>
      </c>
      <c r="Z6686" s="26">
        <v>0</v>
      </c>
      <c r="AA6686" s="26">
        <v>0</v>
      </c>
      <c r="AB6686" s="26">
        <v>0</v>
      </c>
      <c r="AC6686" s="26">
        <v>0</v>
      </c>
      <c r="AD6686" s="26">
        <v>0</v>
      </c>
      <c r="AE6686" s="26">
        <v>1.5710613177595663</v>
      </c>
    </row>
    <row r="6687" spans="1:31" x14ac:dyDescent="0.3">
      <c r="A6687">
        <v>2736910</v>
      </c>
      <c r="B6687">
        <v>1</v>
      </c>
      <c r="C6687" t="s">
        <v>80</v>
      </c>
      <c r="D6687" t="s">
        <v>98</v>
      </c>
      <c r="E6687" t="s">
        <v>141</v>
      </c>
      <c r="F6687" t="s">
        <v>5369</v>
      </c>
      <c r="G6687" t="s">
        <v>143</v>
      </c>
      <c r="H6687" t="s">
        <v>135</v>
      </c>
      <c r="I6687" t="s">
        <v>136</v>
      </c>
      <c r="J6687" t="s">
        <v>137</v>
      </c>
      <c r="K6687" t="s">
        <v>138</v>
      </c>
      <c r="L6687" t="s">
        <v>18372</v>
      </c>
      <c r="M6687" t="s">
        <v>18373</v>
      </c>
      <c r="N6687" s="26">
        <v>0.58805555499999995</v>
      </c>
      <c r="O6687">
        <v>0</v>
      </c>
      <c r="P6687">
        <v>74</v>
      </c>
      <c r="Q6687">
        <v>0</v>
      </c>
      <c r="R6687">
        <v>14</v>
      </c>
      <c r="S6687">
        <v>0</v>
      </c>
      <c r="T6687">
        <v>11</v>
      </c>
      <c r="U6687">
        <v>0</v>
      </c>
      <c r="V6687">
        <v>0</v>
      </c>
      <c r="W6687" s="26">
        <v>0</v>
      </c>
      <c r="X6687" s="26">
        <v>16.720974531904368</v>
      </c>
      <c r="Y6687" s="26">
        <v>0</v>
      </c>
      <c r="Z6687" s="26">
        <v>3.5948212699625</v>
      </c>
      <c r="AA6687" s="26">
        <v>0</v>
      </c>
      <c r="AB6687" s="26">
        <v>6.7423261895471525</v>
      </c>
      <c r="AC6687" s="26">
        <v>0</v>
      </c>
      <c r="AD6687" s="26">
        <v>0</v>
      </c>
      <c r="AE6687" s="26">
        <v>27.058121991414023</v>
      </c>
    </row>
    <row r="6688" spans="1:31" x14ac:dyDescent="0.3">
      <c r="A6688">
        <v>2736558</v>
      </c>
      <c r="B6688">
        <v>1</v>
      </c>
      <c r="C6688" t="s">
        <v>80</v>
      </c>
      <c r="D6688" t="s">
        <v>104</v>
      </c>
      <c r="E6688" t="s">
        <v>132</v>
      </c>
      <c r="F6688" t="s">
        <v>18374</v>
      </c>
      <c r="G6688" t="s">
        <v>197</v>
      </c>
      <c r="H6688" t="s">
        <v>135</v>
      </c>
      <c r="I6688" t="s">
        <v>136</v>
      </c>
      <c r="J6688" t="s">
        <v>137</v>
      </c>
      <c r="K6688" t="s">
        <v>138</v>
      </c>
      <c r="L6688" t="s">
        <v>18375</v>
      </c>
      <c r="M6688" t="s">
        <v>18376</v>
      </c>
      <c r="N6688" s="26">
        <v>2.838055555</v>
      </c>
      <c r="O6688">
        <v>0</v>
      </c>
      <c r="P6688">
        <v>1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 s="26">
        <v>0</v>
      </c>
      <c r="X6688" s="26">
        <v>0.66568159457111109</v>
      </c>
      <c r="Y6688" s="26">
        <v>0</v>
      </c>
      <c r="Z6688" s="26">
        <v>0</v>
      </c>
      <c r="AA6688" s="26">
        <v>0</v>
      </c>
      <c r="AB6688" s="26">
        <v>0</v>
      </c>
      <c r="AC6688" s="26">
        <v>0</v>
      </c>
      <c r="AD6688" s="26">
        <v>0</v>
      </c>
      <c r="AE6688" s="26">
        <v>0.66568159457111109</v>
      </c>
    </row>
    <row r="6689" spans="1:31" x14ac:dyDescent="0.3">
      <c r="A6689">
        <v>2736844</v>
      </c>
      <c r="B6689">
        <v>1</v>
      </c>
      <c r="C6689" t="s">
        <v>81</v>
      </c>
      <c r="D6689" t="s">
        <v>112</v>
      </c>
      <c r="E6689" t="s">
        <v>141</v>
      </c>
      <c r="F6689" t="s">
        <v>18377</v>
      </c>
      <c r="G6689" t="s">
        <v>344</v>
      </c>
      <c r="H6689" t="s">
        <v>135</v>
      </c>
      <c r="I6689" t="s">
        <v>136</v>
      </c>
      <c r="J6689" t="s">
        <v>137</v>
      </c>
      <c r="K6689" t="s">
        <v>138</v>
      </c>
      <c r="L6689" t="s">
        <v>18378</v>
      </c>
      <c r="M6689" t="s">
        <v>18379</v>
      </c>
      <c r="N6689" s="26">
        <v>9.7486111110000007</v>
      </c>
      <c r="O6689">
        <v>0</v>
      </c>
      <c r="P6689">
        <v>2</v>
      </c>
      <c r="Q6689">
        <v>0</v>
      </c>
      <c r="R6689">
        <v>9</v>
      </c>
      <c r="S6689">
        <v>0</v>
      </c>
      <c r="T6689">
        <v>1</v>
      </c>
      <c r="U6689">
        <v>0</v>
      </c>
      <c r="V6689">
        <v>0</v>
      </c>
      <c r="W6689" s="26">
        <v>0</v>
      </c>
      <c r="X6689" s="26">
        <v>2.3265843649133333</v>
      </c>
      <c r="Y6689" s="26">
        <v>0</v>
      </c>
      <c r="Z6689" s="26">
        <v>0</v>
      </c>
      <c r="AA6689" s="26">
        <v>0</v>
      </c>
      <c r="AB6689" s="26">
        <v>14.788692931266668</v>
      </c>
      <c r="AC6689" s="26">
        <v>0</v>
      </c>
      <c r="AD6689" s="26">
        <v>0</v>
      </c>
      <c r="AE6689" s="26">
        <v>17.11527729618</v>
      </c>
    </row>
    <row r="6690" spans="1:31" x14ac:dyDescent="0.3">
      <c r="A6690">
        <v>2737176</v>
      </c>
      <c r="B6690">
        <v>1</v>
      </c>
      <c r="C6690" t="s">
        <v>81</v>
      </c>
      <c r="D6690" t="s">
        <v>121</v>
      </c>
      <c r="E6690" t="s">
        <v>132</v>
      </c>
      <c r="F6690" t="s">
        <v>18380</v>
      </c>
      <c r="G6690" t="s">
        <v>287</v>
      </c>
      <c r="H6690" t="s">
        <v>135</v>
      </c>
      <c r="I6690" t="s">
        <v>136</v>
      </c>
      <c r="J6690" t="s">
        <v>3</v>
      </c>
      <c r="K6690" t="s">
        <v>138</v>
      </c>
      <c r="L6690" t="s">
        <v>18381</v>
      </c>
      <c r="M6690" t="s">
        <v>18382</v>
      </c>
      <c r="N6690" s="26">
        <v>2.1466666659999998</v>
      </c>
      <c r="O6690">
        <v>0</v>
      </c>
      <c r="P6690">
        <v>1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 s="26">
        <v>0</v>
      </c>
      <c r="X6690" s="26">
        <v>0.43908934421815404</v>
      </c>
      <c r="Y6690" s="26">
        <v>0</v>
      </c>
      <c r="Z6690" s="26">
        <v>0</v>
      </c>
      <c r="AA6690" s="26">
        <v>0</v>
      </c>
      <c r="AB6690" s="26">
        <v>0</v>
      </c>
      <c r="AC6690" s="26">
        <v>0</v>
      </c>
      <c r="AD6690" s="26">
        <v>0</v>
      </c>
      <c r="AE6690" s="26">
        <v>0.43908934421815404</v>
      </c>
    </row>
    <row r="6691" spans="1:31" x14ac:dyDescent="0.3">
      <c r="A6691">
        <v>2736535</v>
      </c>
      <c r="B6691">
        <v>1</v>
      </c>
      <c r="C6691" t="s">
        <v>80</v>
      </c>
      <c r="D6691" t="s">
        <v>82</v>
      </c>
      <c r="E6691" t="s">
        <v>166</v>
      </c>
      <c r="F6691" t="s">
        <v>3677</v>
      </c>
      <c r="G6691" t="s">
        <v>232</v>
      </c>
      <c r="H6691" t="s">
        <v>135</v>
      </c>
      <c r="I6691" t="s">
        <v>136</v>
      </c>
      <c r="J6691" t="s">
        <v>137</v>
      </c>
      <c r="K6691" t="s">
        <v>138</v>
      </c>
      <c r="L6691" t="s">
        <v>18383</v>
      </c>
      <c r="M6691" t="s">
        <v>18384</v>
      </c>
      <c r="N6691" s="26">
        <v>6.5274999999999999</v>
      </c>
      <c r="O6691">
        <v>0</v>
      </c>
      <c r="P6691">
        <v>20</v>
      </c>
      <c r="Q6691">
        <v>0</v>
      </c>
      <c r="R6691">
        <v>0</v>
      </c>
      <c r="S6691">
        <v>0</v>
      </c>
      <c r="T6691">
        <v>4</v>
      </c>
      <c r="U6691">
        <v>0</v>
      </c>
      <c r="V6691">
        <v>0</v>
      </c>
      <c r="W6691" s="26">
        <v>0</v>
      </c>
      <c r="X6691" s="26">
        <v>37.284853683840758</v>
      </c>
      <c r="Y6691" s="26">
        <v>0</v>
      </c>
      <c r="Z6691" s="26">
        <v>0</v>
      </c>
      <c r="AA6691" s="26">
        <v>0</v>
      </c>
      <c r="AB6691" s="26">
        <v>16.445670168938129</v>
      </c>
      <c r="AC6691" s="26">
        <v>0</v>
      </c>
      <c r="AD6691" s="26">
        <v>0</v>
      </c>
      <c r="AE6691" s="26">
        <v>53.730523852778887</v>
      </c>
    </row>
    <row r="6692" spans="1:31" x14ac:dyDescent="0.3">
      <c r="A6692">
        <v>2737391</v>
      </c>
      <c r="B6692">
        <v>1</v>
      </c>
      <c r="C6692" t="s">
        <v>80</v>
      </c>
      <c r="D6692" t="s">
        <v>85</v>
      </c>
      <c r="E6692" t="s">
        <v>166</v>
      </c>
      <c r="F6692" t="s">
        <v>18385</v>
      </c>
      <c r="G6692" t="s">
        <v>204</v>
      </c>
      <c r="H6692" t="s">
        <v>135</v>
      </c>
      <c r="I6692" t="s">
        <v>136</v>
      </c>
      <c r="J6692" t="s">
        <v>137</v>
      </c>
      <c r="K6692" t="s">
        <v>138</v>
      </c>
      <c r="L6692" t="s">
        <v>18386</v>
      </c>
      <c r="M6692" t="s">
        <v>18387</v>
      </c>
      <c r="N6692" s="26">
        <v>4.9522222219999996</v>
      </c>
      <c r="O6692">
        <v>0</v>
      </c>
      <c r="P6692">
        <v>48</v>
      </c>
      <c r="Q6692">
        <v>0</v>
      </c>
      <c r="R6692">
        <v>0</v>
      </c>
      <c r="S6692">
        <v>0</v>
      </c>
      <c r="T6692">
        <v>18</v>
      </c>
      <c r="U6692">
        <v>0</v>
      </c>
      <c r="V6692">
        <v>0</v>
      </c>
      <c r="W6692" s="26">
        <v>0</v>
      </c>
      <c r="X6692" s="26">
        <v>57.738404797840133</v>
      </c>
      <c r="Y6692" s="26">
        <v>0</v>
      </c>
      <c r="Z6692" s="26">
        <v>0</v>
      </c>
      <c r="AA6692" s="26">
        <v>0</v>
      </c>
      <c r="AB6692" s="26">
        <v>105.82493342868723</v>
      </c>
      <c r="AC6692" s="26">
        <v>0</v>
      </c>
      <c r="AD6692" s="26">
        <v>0</v>
      </c>
      <c r="AE6692" s="26">
        <v>163.56333822652738</v>
      </c>
    </row>
    <row r="6693" spans="1:31" x14ac:dyDescent="0.3">
      <c r="A6693">
        <v>2737008</v>
      </c>
      <c r="B6693">
        <v>2</v>
      </c>
      <c r="C6693" t="s">
        <v>80</v>
      </c>
      <c r="D6693" t="s">
        <v>86</v>
      </c>
      <c r="E6693" t="s">
        <v>170</v>
      </c>
      <c r="F6693" t="s">
        <v>18388</v>
      </c>
      <c r="G6693" t="s">
        <v>134</v>
      </c>
      <c r="H6693" t="s">
        <v>135</v>
      </c>
      <c r="I6693" t="s">
        <v>136</v>
      </c>
      <c r="J6693" t="s">
        <v>137</v>
      </c>
      <c r="K6693" t="s">
        <v>138</v>
      </c>
      <c r="L6693" t="s">
        <v>18256</v>
      </c>
      <c r="M6693" t="s">
        <v>18389</v>
      </c>
      <c r="N6693" s="26">
        <v>0.630833333</v>
      </c>
      <c r="O6693">
        <v>0</v>
      </c>
      <c r="P6693">
        <v>90</v>
      </c>
      <c r="Q6693">
        <v>0</v>
      </c>
      <c r="R6693">
        <v>4</v>
      </c>
      <c r="S6693">
        <v>0</v>
      </c>
      <c r="T6693">
        <v>5</v>
      </c>
      <c r="U6693">
        <v>0</v>
      </c>
      <c r="V6693">
        <v>0</v>
      </c>
      <c r="W6693" s="26">
        <v>0</v>
      </c>
      <c r="X6693" s="26">
        <v>45.693044152070662</v>
      </c>
      <c r="Y6693" s="26">
        <v>0</v>
      </c>
      <c r="Z6693" s="26">
        <v>0.62625689891796155</v>
      </c>
      <c r="AA6693" s="26">
        <v>0</v>
      </c>
      <c r="AB6693" s="26">
        <v>1.5652881638073386</v>
      </c>
      <c r="AC6693" s="26">
        <v>0</v>
      </c>
      <c r="AD6693" s="26">
        <v>0</v>
      </c>
      <c r="AE6693" s="26">
        <v>47.884589214795959</v>
      </c>
    </row>
    <row r="6694" spans="1:31" x14ac:dyDescent="0.3">
      <c r="A6694">
        <v>2736704</v>
      </c>
      <c r="B6694">
        <v>1</v>
      </c>
      <c r="C6694" t="s">
        <v>80</v>
      </c>
      <c r="D6694" t="s">
        <v>93</v>
      </c>
      <c r="E6694" t="s">
        <v>152</v>
      </c>
      <c r="F6694" t="s">
        <v>18390</v>
      </c>
      <c r="G6694" t="s">
        <v>159</v>
      </c>
      <c r="H6694" t="s">
        <v>149</v>
      </c>
      <c r="I6694" t="s">
        <v>136</v>
      </c>
      <c r="J6694" t="s">
        <v>137</v>
      </c>
      <c r="K6694" t="s">
        <v>138</v>
      </c>
      <c r="L6694" t="s">
        <v>18391</v>
      </c>
      <c r="M6694" t="s">
        <v>18392</v>
      </c>
      <c r="N6694" s="26">
        <v>1.015833333</v>
      </c>
      <c r="O6694">
        <v>0</v>
      </c>
      <c r="P6694">
        <v>213</v>
      </c>
      <c r="Q6694">
        <v>11</v>
      </c>
      <c r="R6694">
        <v>87</v>
      </c>
      <c r="S6694">
        <v>5</v>
      </c>
      <c r="T6694">
        <v>32</v>
      </c>
      <c r="U6694">
        <v>0</v>
      </c>
      <c r="V6694">
        <v>0</v>
      </c>
      <c r="W6694" s="26">
        <v>0</v>
      </c>
      <c r="X6694" s="26">
        <v>15.623014853362655</v>
      </c>
      <c r="Y6694" s="26">
        <v>1.6394816418616933</v>
      </c>
      <c r="Z6694" s="26">
        <v>1.606599596652468</v>
      </c>
      <c r="AA6694" s="26">
        <v>8.0031475320326724</v>
      </c>
      <c r="AB6694" s="26">
        <v>21.650696089632838</v>
      </c>
      <c r="AC6694" s="26">
        <v>0</v>
      </c>
      <c r="AD6694" s="26">
        <v>0</v>
      </c>
      <c r="AE6694" s="26">
        <v>48.522939713542328</v>
      </c>
    </row>
    <row r="6695" spans="1:31" x14ac:dyDescent="0.3">
      <c r="A6695">
        <v>2736698</v>
      </c>
      <c r="B6695">
        <v>1</v>
      </c>
      <c r="C6695" t="s">
        <v>81</v>
      </c>
      <c r="D6695" t="s">
        <v>118</v>
      </c>
      <c r="E6695" t="s">
        <v>146</v>
      </c>
      <c r="F6695" t="s">
        <v>18393</v>
      </c>
      <c r="G6695" t="s">
        <v>148</v>
      </c>
      <c r="H6695" t="s">
        <v>149</v>
      </c>
      <c r="I6695" t="s">
        <v>136</v>
      </c>
      <c r="J6695" t="s">
        <v>137</v>
      </c>
      <c r="K6695" t="s">
        <v>138</v>
      </c>
      <c r="L6695" t="s">
        <v>18394</v>
      </c>
      <c r="M6695" t="s">
        <v>18395</v>
      </c>
      <c r="N6695" s="26">
        <v>1.582777777</v>
      </c>
      <c r="O6695">
        <v>0</v>
      </c>
      <c r="P6695">
        <v>481</v>
      </c>
      <c r="Q6695">
        <v>0</v>
      </c>
      <c r="R6695">
        <v>9</v>
      </c>
      <c r="S6695">
        <v>0</v>
      </c>
      <c r="T6695">
        <v>36</v>
      </c>
      <c r="U6695">
        <v>0</v>
      </c>
      <c r="V6695">
        <v>0</v>
      </c>
      <c r="W6695" s="26">
        <v>0</v>
      </c>
      <c r="X6695" s="26">
        <v>19.885726270500033</v>
      </c>
      <c r="Y6695" s="26">
        <v>0</v>
      </c>
      <c r="Z6695" s="26">
        <v>0.60494521699555559</v>
      </c>
      <c r="AA6695" s="26">
        <v>0</v>
      </c>
      <c r="AB6695" s="26">
        <v>17.52728750903605</v>
      </c>
      <c r="AC6695" s="26">
        <v>0</v>
      </c>
      <c r="AD6695" s="26">
        <v>0</v>
      </c>
      <c r="AE6695" s="26">
        <v>38.01795899653164</v>
      </c>
    </row>
    <row r="6696" spans="1:31" x14ac:dyDescent="0.3">
      <c r="A6696">
        <v>2736552</v>
      </c>
      <c r="B6696">
        <v>1</v>
      </c>
      <c r="C6696" t="s">
        <v>80</v>
      </c>
      <c r="D6696" t="s">
        <v>82</v>
      </c>
      <c r="E6696" t="s">
        <v>132</v>
      </c>
      <c r="F6696" t="s">
        <v>18396</v>
      </c>
      <c r="G6696" t="s">
        <v>197</v>
      </c>
      <c r="H6696" t="s">
        <v>135</v>
      </c>
      <c r="I6696" t="s">
        <v>136</v>
      </c>
      <c r="J6696" t="s">
        <v>137</v>
      </c>
      <c r="K6696" t="s">
        <v>138</v>
      </c>
      <c r="L6696" t="s">
        <v>18397</v>
      </c>
      <c r="M6696" t="s">
        <v>18398</v>
      </c>
      <c r="N6696" s="26">
        <v>1.8502777770000001</v>
      </c>
      <c r="O6696">
        <v>0</v>
      </c>
      <c r="P6696">
        <v>2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 s="26">
        <v>0</v>
      </c>
      <c r="X6696" s="26">
        <v>2.5008725757197867</v>
      </c>
      <c r="Y6696" s="26">
        <v>0</v>
      </c>
      <c r="Z6696" s="26">
        <v>0</v>
      </c>
      <c r="AA6696" s="26">
        <v>0</v>
      </c>
      <c r="AB6696" s="26">
        <v>0</v>
      </c>
      <c r="AC6696" s="26">
        <v>0</v>
      </c>
      <c r="AD6696" s="26">
        <v>0</v>
      </c>
      <c r="AE6696" s="26">
        <v>2.5008725757197867</v>
      </c>
    </row>
    <row r="6697" spans="1:31" x14ac:dyDescent="0.3">
      <c r="A6697">
        <v>2737239</v>
      </c>
      <c r="B6697">
        <v>1</v>
      </c>
      <c r="C6697" t="s">
        <v>80</v>
      </c>
      <c r="D6697" t="s">
        <v>83</v>
      </c>
      <c r="E6697" t="s">
        <v>132</v>
      </c>
      <c r="F6697" t="s">
        <v>18399</v>
      </c>
      <c r="G6697" t="s">
        <v>307</v>
      </c>
      <c r="H6697" t="s">
        <v>135</v>
      </c>
      <c r="I6697" t="s">
        <v>136</v>
      </c>
      <c r="J6697" t="s">
        <v>137</v>
      </c>
      <c r="K6697" t="s">
        <v>138</v>
      </c>
      <c r="L6697" t="s">
        <v>18400</v>
      </c>
      <c r="M6697" t="s">
        <v>18401</v>
      </c>
      <c r="N6697" s="26">
        <v>1.4875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8</v>
      </c>
      <c r="U6697">
        <v>0</v>
      </c>
      <c r="V6697">
        <v>1</v>
      </c>
      <c r="W6697" s="26">
        <v>0</v>
      </c>
      <c r="X6697" s="26">
        <v>0</v>
      </c>
      <c r="Y6697" s="26">
        <v>0</v>
      </c>
      <c r="Z6697" s="26">
        <v>0</v>
      </c>
      <c r="AA6697" s="26">
        <v>0</v>
      </c>
      <c r="AB6697" s="26">
        <v>17.498157418315486</v>
      </c>
      <c r="AC6697" s="26">
        <v>0</v>
      </c>
      <c r="AD6697" s="26">
        <v>8.903863249910092</v>
      </c>
      <c r="AE6697" s="26">
        <v>26.402020668225578</v>
      </c>
    </row>
    <row r="6698" spans="1:31" x14ac:dyDescent="0.3">
      <c r="A6698">
        <v>2736930</v>
      </c>
      <c r="B6698">
        <v>1</v>
      </c>
      <c r="C6698" t="s">
        <v>80</v>
      </c>
      <c r="D6698" t="s">
        <v>82</v>
      </c>
      <c r="E6698" t="s">
        <v>132</v>
      </c>
      <c r="F6698" t="s">
        <v>550</v>
      </c>
      <c r="G6698" t="s">
        <v>307</v>
      </c>
      <c r="H6698" t="s">
        <v>135</v>
      </c>
      <c r="I6698" t="s">
        <v>136</v>
      </c>
      <c r="J6698" t="s">
        <v>137</v>
      </c>
      <c r="K6698" t="s">
        <v>138</v>
      </c>
      <c r="L6698" t="s">
        <v>18402</v>
      </c>
      <c r="M6698" t="s">
        <v>18403</v>
      </c>
      <c r="N6698" s="26">
        <v>3.3477777770000001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1</v>
      </c>
      <c r="W6698" s="26">
        <v>0</v>
      </c>
      <c r="X6698" s="26">
        <v>0</v>
      </c>
      <c r="Y6698" s="26">
        <v>0</v>
      </c>
      <c r="Z6698" s="26">
        <v>0</v>
      </c>
      <c r="AA6698" s="26">
        <v>0</v>
      </c>
      <c r="AB6698" s="26">
        <v>0</v>
      </c>
      <c r="AC6698" s="26">
        <v>0</v>
      </c>
      <c r="AD6698" s="26">
        <v>50.577489060577605</v>
      </c>
      <c r="AE6698" s="26">
        <v>50.577489060577605</v>
      </c>
    </row>
    <row r="6699" spans="1:31" x14ac:dyDescent="0.3">
      <c r="A6699">
        <v>2737322</v>
      </c>
      <c r="B6699">
        <v>1</v>
      </c>
      <c r="C6699" t="s">
        <v>81</v>
      </c>
      <c r="D6699" t="s">
        <v>122</v>
      </c>
      <c r="E6699" t="s">
        <v>146</v>
      </c>
      <c r="F6699" t="s">
        <v>18227</v>
      </c>
      <c r="G6699" t="s">
        <v>159</v>
      </c>
      <c r="H6699" t="s">
        <v>149</v>
      </c>
      <c r="I6699" t="s">
        <v>136</v>
      </c>
      <c r="J6699" t="s">
        <v>137</v>
      </c>
      <c r="K6699" t="s">
        <v>138</v>
      </c>
      <c r="L6699" t="s">
        <v>18404</v>
      </c>
      <c r="M6699" t="s">
        <v>18405</v>
      </c>
      <c r="N6699" s="26">
        <v>0.72138888800000001</v>
      </c>
      <c r="O6699">
        <v>0</v>
      </c>
      <c r="P6699">
        <v>124</v>
      </c>
      <c r="Q6699">
        <v>0</v>
      </c>
      <c r="R6699">
        <v>1</v>
      </c>
      <c r="S6699">
        <v>8</v>
      </c>
      <c r="T6699">
        <v>12</v>
      </c>
      <c r="U6699">
        <v>5</v>
      </c>
      <c r="V6699">
        <v>0</v>
      </c>
      <c r="W6699" s="26">
        <v>0</v>
      </c>
      <c r="X6699" s="26">
        <v>20.829503008700343</v>
      </c>
      <c r="Y6699" s="26">
        <v>0</v>
      </c>
      <c r="Z6699" s="26">
        <v>8.1149298767903666E-2</v>
      </c>
      <c r="AA6699" s="26">
        <v>24.124109331161222</v>
      </c>
      <c r="AB6699" s="26">
        <v>16.339235371694603</v>
      </c>
      <c r="AC6699" s="26">
        <v>80.690958416190725</v>
      </c>
      <c r="AD6699" s="26">
        <v>0</v>
      </c>
      <c r="AE6699" s="26">
        <v>142.06495542651481</v>
      </c>
    </row>
    <row r="6700" spans="1:31" x14ac:dyDescent="0.3">
      <c r="A6700">
        <v>2736990</v>
      </c>
      <c r="B6700">
        <v>1</v>
      </c>
      <c r="C6700" t="s">
        <v>81</v>
      </c>
      <c r="D6700" t="s">
        <v>113</v>
      </c>
      <c r="E6700" t="s">
        <v>146</v>
      </c>
      <c r="F6700" t="s">
        <v>18406</v>
      </c>
      <c r="G6700" t="s">
        <v>148</v>
      </c>
      <c r="H6700" t="s">
        <v>149</v>
      </c>
      <c r="I6700" t="s">
        <v>136</v>
      </c>
      <c r="J6700" t="s">
        <v>137</v>
      </c>
      <c r="K6700" t="s">
        <v>138</v>
      </c>
      <c r="L6700" t="s">
        <v>18407</v>
      </c>
      <c r="M6700" t="s">
        <v>18408</v>
      </c>
      <c r="N6700" s="26">
        <v>0.82166666600000005</v>
      </c>
      <c r="O6700">
        <v>0</v>
      </c>
      <c r="P6700">
        <v>63</v>
      </c>
      <c r="Q6700">
        <v>1</v>
      </c>
      <c r="R6700">
        <v>25</v>
      </c>
      <c r="S6700">
        <v>0</v>
      </c>
      <c r="T6700">
        <v>3</v>
      </c>
      <c r="U6700">
        <v>0</v>
      </c>
      <c r="V6700">
        <v>0</v>
      </c>
      <c r="W6700" s="26">
        <v>0</v>
      </c>
      <c r="X6700" s="26">
        <v>6.4633653845039092</v>
      </c>
      <c r="Y6700" s="26">
        <v>0.19435037083061252</v>
      </c>
      <c r="Z6700" s="26">
        <v>0.62105765799697199</v>
      </c>
      <c r="AA6700" s="26">
        <v>0</v>
      </c>
      <c r="AB6700" s="26">
        <v>0.21401305983507057</v>
      </c>
      <c r="AC6700" s="26">
        <v>0</v>
      </c>
      <c r="AD6700" s="26">
        <v>0</v>
      </c>
      <c r="AE6700" s="26">
        <v>7.4927864731665643</v>
      </c>
    </row>
    <row r="6701" spans="1:31" x14ac:dyDescent="0.3">
      <c r="A6701">
        <v>2737030</v>
      </c>
      <c r="B6701">
        <v>1</v>
      </c>
      <c r="C6701" t="s">
        <v>80</v>
      </c>
      <c r="D6701" t="s">
        <v>93</v>
      </c>
      <c r="E6701" t="s">
        <v>157</v>
      </c>
      <c r="F6701" t="s">
        <v>18409</v>
      </c>
      <c r="G6701" t="s">
        <v>159</v>
      </c>
      <c r="H6701" t="s">
        <v>149</v>
      </c>
      <c r="I6701" t="s">
        <v>136</v>
      </c>
      <c r="J6701" t="s">
        <v>137</v>
      </c>
      <c r="K6701" t="s">
        <v>138</v>
      </c>
      <c r="L6701" t="s">
        <v>18342</v>
      </c>
      <c r="M6701" t="s">
        <v>18410</v>
      </c>
      <c r="N6701" s="26">
        <v>0.54472222199999998</v>
      </c>
      <c r="O6701">
        <v>0</v>
      </c>
      <c r="P6701">
        <v>964</v>
      </c>
      <c r="Q6701">
        <v>1</v>
      </c>
      <c r="R6701">
        <v>214</v>
      </c>
      <c r="S6701">
        <v>1</v>
      </c>
      <c r="T6701">
        <v>267</v>
      </c>
      <c r="U6701">
        <v>0</v>
      </c>
      <c r="V6701">
        <v>0</v>
      </c>
      <c r="W6701" s="26">
        <v>0</v>
      </c>
      <c r="X6701" s="26">
        <v>7.9471637855403801</v>
      </c>
      <c r="Y6701" s="26">
        <v>0.18221947775171946</v>
      </c>
      <c r="Z6701" s="26">
        <v>1.9856772555444282</v>
      </c>
      <c r="AA6701" s="26">
        <v>5.3539248253932827</v>
      </c>
      <c r="AB6701" s="26">
        <v>56.723043357549685</v>
      </c>
      <c r="AC6701" s="26">
        <v>0</v>
      </c>
      <c r="AD6701" s="26">
        <v>0</v>
      </c>
      <c r="AE6701" s="26">
        <v>72.192028701779492</v>
      </c>
    </row>
    <row r="6702" spans="1:31" x14ac:dyDescent="0.3">
      <c r="A6702">
        <v>2737182</v>
      </c>
      <c r="B6702">
        <v>1</v>
      </c>
      <c r="C6702" t="s">
        <v>81</v>
      </c>
      <c r="D6702" t="s">
        <v>120</v>
      </c>
      <c r="E6702" t="s">
        <v>141</v>
      </c>
      <c r="F6702" t="s">
        <v>18411</v>
      </c>
      <c r="G6702" t="s">
        <v>143</v>
      </c>
      <c r="H6702" t="s">
        <v>135</v>
      </c>
      <c r="I6702" t="s">
        <v>136</v>
      </c>
      <c r="J6702" t="s">
        <v>137</v>
      </c>
      <c r="K6702" t="s">
        <v>138</v>
      </c>
      <c r="L6702" t="s">
        <v>18412</v>
      </c>
      <c r="M6702" t="s">
        <v>18413</v>
      </c>
      <c r="N6702" s="26">
        <v>0.34583333300000002</v>
      </c>
      <c r="O6702">
        <v>0</v>
      </c>
      <c r="P6702">
        <v>159</v>
      </c>
      <c r="Q6702">
        <v>0</v>
      </c>
      <c r="R6702">
        <v>5</v>
      </c>
      <c r="S6702">
        <v>0</v>
      </c>
      <c r="T6702">
        <v>26</v>
      </c>
      <c r="U6702">
        <v>0</v>
      </c>
      <c r="V6702">
        <v>0</v>
      </c>
      <c r="W6702" s="26">
        <v>0</v>
      </c>
      <c r="X6702" s="26">
        <v>10.132307387715228</v>
      </c>
      <c r="Y6702" s="26">
        <v>0</v>
      </c>
      <c r="Z6702" s="26">
        <v>0.12934790826666667</v>
      </c>
      <c r="AA6702" s="26">
        <v>0</v>
      </c>
      <c r="AB6702" s="26">
        <v>3.0793525444501952</v>
      </c>
      <c r="AC6702" s="26">
        <v>0</v>
      </c>
      <c r="AD6702" s="26">
        <v>0</v>
      </c>
      <c r="AE6702" s="26">
        <v>13.34100784043209</v>
      </c>
    </row>
    <row r="6703" spans="1:31" x14ac:dyDescent="0.3">
      <c r="A6703">
        <v>2736927</v>
      </c>
      <c r="B6703">
        <v>1</v>
      </c>
      <c r="C6703" t="s">
        <v>80</v>
      </c>
      <c r="D6703" t="s">
        <v>84</v>
      </c>
      <c r="E6703" t="s">
        <v>170</v>
      </c>
      <c r="F6703" t="s">
        <v>18414</v>
      </c>
      <c r="G6703" t="s">
        <v>204</v>
      </c>
      <c r="H6703" t="s">
        <v>135</v>
      </c>
      <c r="I6703" t="s">
        <v>136</v>
      </c>
      <c r="J6703" t="s">
        <v>137</v>
      </c>
      <c r="K6703" t="s">
        <v>138</v>
      </c>
      <c r="L6703" t="s">
        <v>18415</v>
      </c>
      <c r="M6703" t="s">
        <v>18416</v>
      </c>
      <c r="N6703" s="26">
        <v>3.511666666</v>
      </c>
      <c r="O6703">
        <v>0</v>
      </c>
      <c r="P6703">
        <v>6</v>
      </c>
      <c r="Q6703">
        <v>0</v>
      </c>
      <c r="R6703">
        <v>0</v>
      </c>
      <c r="S6703">
        <v>0</v>
      </c>
      <c r="T6703">
        <v>72</v>
      </c>
      <c r="U6703">
        <v>0</v>
      </c>
      <c r="V6703">
        <v>1</v>
      </c>
      <c r="W6703" s="26">
        <v>0</v>
      </c>
      <c r="X6703" s="26">
        <v>4.1697875591373776</v>
      </c>
      <c r="Y6703" s="26">
        <v>0</v>
      </c>
      <c r="Z6703" s="26">
        <v>0</v>
      </c>
      <c r="AA6703" s="26">
        <v>0</v>
      </c>
      <c r="AB6703" s="26">
        <v>259.52115101275035</v>
      </c>
      <c r="AC6703" s="26">
        <v>0</v>
      </c>
      <c r="AD6703" s="26">
        <v>160.07702093746869</v>
      </c>
      <c r="AE6703" s="26">
        <v>423.76795950935639</v>
      </c>
    </row>
    <row r="6704" spans="1:31" x14ac:dyDescent="0.3">
      <c r="A6704">
        <v>2736827</v>
      </c>
      <c r="B6704">
        <v>1</v>
      </c>
      <c r="C6704" t="s">
        <v>80</v>
      </c>
      <c r="D6704" t="s">
        <v>101</v>
      </c>
      <c r="E6704" t="s">
        <v>132</v>
      </c>
      <c r="F6704" t="s">
        <v>18327</v>
      </c>
      <c r="G6704" t="s">
        <v>307</v>
      </c>
      <c r="H6704" t="s">
        <v>135</v>
      </c>
      <c r="I6704" t="s">
        <v>136</v>
      </c>
      <c r="J6704" t="s">
        <v>137</v>
      </c>
      <c r="K6704" t="s">
        <v>138</v>
      </c>
      <c r="L6704" t="s">
        <v>18417</v>
      </c>
      <c r="M6704" t="s">
        <v>18418</v>
      </c>
      <c r="N6704" s="26">
        <v>2.1544444440000001</v>
      </c>
      <c r="O6704">
        <v>0</v>
      </c>
      <c r="P6704">
        <v>1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 s="26">
        <v>0</v>
      </c>
      <c r="X6704" s="26">
        <v>0.38340596389095649</v>
      </c>
      <c r="Y6704" s="26">
        <v>0</v>
      </c>
      <c r="Z6704" s="26">
        <v>0</v>
      </c>
      <c r="AA6704" s="26">
        <v>0</v>
      </c>
      <c r="AB6704" s="26">
        <v>0</v>
      </c>
      <c r="AC6704" s="26">
        <v>0</v>
      </c>
      <c r="AD6704" s="26">
        <v>0</v>
      </c>
      <c r="AE6704" s="26">
        <v>0.38340596389095649</v>
      </c>
    </row>
    <row r="6705" spans="1:31" x14ac:dyDescent="0.3">
      <c r="A6705">
        <v>2737093</v>
      </c>
      <c r="B6705">
        <v>1</v>
      </c>
      <c r="C6705" t="s">
        <v>80</v>
      </c>
      <c r="D6705" t="s">
        <v>84</v>
      </c>
      <c r="E6705" t="s">
        <v>175</v>
      </c>
      <c r="F6705" t="s">
        <v>18419</v>
      </c>
      <c r="G6705" t="s">
        <v>154</v>
      </c>
      <c r="H6705" t="s">
        <v>365</v>
      </c>
      <c r="I6705" t="s">
        <v>136</v>
      </c>
      <c r="J6705" t="s">
        <v>137</v>
      </c>
      <c r="K6705" t="s">
        <v>138</v>
      </c>
      <c r="L6705" t="s">
        <v>18420</v>
      </c>
      <c r="M6705" t="s">
        <v>18421</v>
      </c>
      <c r="N6705" s="26">
        <v>0.32500000000000001</v>
      </c>
      <c r="O6705">
        <v>0</v>
      </c>
      <c r="P6705">
        <v>1214</v>
      </c>
      <c r="Q6705">
        <v>0</v>
      </c>
      <c r="R6705">
        <v>0</v>
      </c>
      <c r="S6705">
        <v>1</v>
      </c>
      <c r="T6705">
        <v>292</v>
      </c>
      <c r="U6705">
        <v>0</v>
      </c>
      <c r="V6705">
        <v>0</v>
      </c>
      <c r="W6705" s="26">
        <v>0</v>
      </c>
      <c r="X6705" s="26">
        <v>81.680937840213673</v>
      </c>
      <c r="Y6705" s="26">
        <v>0</v>
      </c>
      <c r="Z6705" s="26">
        <v>0</v>
      </c>
      <c r="AA6705" s="26">
        <v>0.47633049327499999</v>
      </c>
      <c r="AB6705" s="26">
        <v>158.45483475305548</v>
      </c>
      <c r="AC6705" s="26">
        <v>0</v>
      </c>
      <c r="AD6705" s="26">
        <v>0</v>
      </c>
      <c r="AE6705" s="26">
        <v>240.61210308654415</v>
      </c>
    </row>
    <row r="6706" spans="1:31" x14ac:dyDescent="0.3">
      <c r="A6706">
        <v>2737099</v>
      </c>
      <c r="B6706">
        <v>1</v>
      </c>
      <c r="C6706" t="s">
        <v>80</v>
      </c>
      <c r="D6706" t="s">
        <v>87</v>
      </c>
      <c r="E6706" t="s">
        <v>166</v>
      </c>
      <c r="F6706" t="s">
        <v>18422</v>
      </c>
      <c r="G6706" t="s">
        <v>143</v>
      </c>
      <c r="H6706" t="s">
        <v>135</v>
      </c>
      <c r="I6706" t="s">
        <v>136</v>
      </c>
      <c r="J6706" t="s">
        <v>137</v>
      </c>
      <c r="K6706" t="s">
        <v>138</v>
      </c>
      <c r="L6706" t="s">
        <v>18423</v>
      </c>
      <c r="M6706" t="s">
        <v>18424</v>
      </c>
      <c r="N6706" s="26">
        <v>1.3902777770000001</v>
      </c>
      <c r="O6706">
        <v>0</v>
      </c>
      <c r="P6706">
        <v>68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 s="26">
        <v>0</v>
      </c>
      <c r="X6706" s="26">
        <v>19.382485014695693</v>
      </c>
      <c r="Y6706" s="26">
        <v>0</v>
      </c>
      <c r="Z6706" s="26">
        <v>0</v>
      </c>
      <c r="AA6706" s="26">
        <v>0</v>
      </c>
      <c r="AB6706" s="26">
        <v>0</v>
      </c>
      <c r="AC6706" s="26">
        <v>0</v>
      </c>
      <c r="AD6706" s="26">
        <v>0</v>
      </c>
      <c r="AE6706" s="26">
        <v>19.382485014695693</v>
      </c>
    </row>
    <row r="6707" spans="1:31" x14ac:dyDescent="0.3">
      <c r="A6707">
        <v>2736658</v>
      </c>
      <c r="B6707">
        <v>1</v>
      </c>
      <c r="C6707" t="s">
        <v>80</v>
      </c>
      <c r="D6707" t="s">
        <v>93</v>
      </c>
      <c r="E6707" t="s">
        <v>170</v>
      </c>
      <c r="F6707" t="s">
        <v>18425</v>
      </c>
      <c r="G6707" t="s">
        <v>303</v>
      </c>
      <c r="H6707" t="s">
        <v>135</v>
      </c>
      <c r="I6707" t="s">
        <v>136</v>
      </c>
      <c r="J6707" t="s">
        <v>137</v>
      </c>
      <c r="K6707" t="s">
        <v>138</v>
      </c>
      <c r="L6707" t="s">
        <v>18426</v>
      </c>
      <c r="M6707" t="s">
        <v>18427</v>
      </c>
      <c r="N6707" s="26">
        <v>1.2169444439999999</v>
      </c>
      <c r="O6707">
        <v>0</v>
      </c>
      <c r="P6707">
        <v>2</v>
      </c>
      <c r="Q6707">
        <v>0</v>
      </c>
      <c r="R6707">
        <v>3</v>
      </c>
      <c r="S6707">
        <v>0</v>
      </c>
      <c r="T6707">
        <v>0</v>
      </c>
      <c r="U6707">
        <v>0</v>
      </c>
      <c r="V6707">
        <v>0</v>
      </c>
      <c r="W6707" s="26">
        <v>0</v>
      </c>
      <c r="X6707" s="26">
        <v>0</v>
      </c>
      <c r="Y6707" s="26">
        <v>0</v>
      </c>
      <c r="Z6707" s="26">
        <v>0</v>
      </c>
      <c r="AA6707" s="26">
        <v>0</v>
      </c>
      <c r="AB6707" s="26">
        <v>0</v>
      </c>
      <c r="AC6707" s="26">
        <v>0</v>
      </c>
      <c r="AD6707" s="26">
        <v>0</v>
      </c>
      <c r="AE6707" s="26">
        <v>0</v>
      </c>
    </row>
    <row r="6708" spans="1:31" x14ac:dyDescent="0.3">
      <c r="A6708">
        <v>2736515</v>
      </c>
      <c r="B6708">
        <v>1</v>
      </c>
      <c r="C6708" t="s">
        <v>80</v>
      </c>
      <c r="D6708" t="s">
        <v>85</v>
      </c>
      <c r="E6708" t="s">
        <v>166</v>
      </c>
      <c r="F6708" t="s">
        <v>12320</v>
      </c>
      <c r="G6708" t="s">
        <v>425</v>
      </c>
      <c r="H6708" t="s">
        <v>135</v>
      </c>
      <c r="I6708" t="s">
        <v>136</v>
      </c>
      <c r="J6708" t="s">
        <v>137</v>
      </c>
      <c r="K6708" t="s">
        <v>138</v>
      </c>
      <c r="L6708" t="s">
        <v>18428</v>
      </c>
      <c r="M6708" t="s">
        <v>18429</v>
      </c>
      <c r="N6708" s="26">
        <v>2.664722222</v>
      </c>
      <c r="O6708">
        <v>0</v>
      </c>
      <c r="P6708">
        <v>37</v>
      </c>
      <c r="Q6708">
        <v>0</v>
      </c>
      <c r="R6708">
        <v>0</v>
      </c>
      <c r="S6708">
        <v>0</v>
      </c>
      <c r="T6708">
        <v>49</v>
      </c>
      <c r="U6708">
        <v>0</v>
      </c>
      <c r="V6708">
        <v>0</v>
      </c>
      <c r="W6708" s="26">
        <v>0</v>
      </c>
      <c r="X6708" s="26">
        <v>15.291352570092382</v>
      </c>
      <c r="Y6708" s="26">
        <v>0</v>
      </c>
      <c r="Z6708" s="26">
        <v>0</v>
      </c>
      <c r="AA6708" s="26">
        <v>0</v>
      </c>
      <c r="AB6708" s="26">
        <v>54.056718646600551</v>
      </c>
      <c r="AC6708" s="26">
        <v>0</v>
      </c>
      <c r="AD6708" s="26">
        <v>0</v>
      </c>
      <c r="AE6708" s="26">
        <v>69.348071216692929</v>
      </c>
    </row>
    <row r="6709" spans="1:31" x14ac:dyDescent="0.3">
      <c r="A6709">
        <v>2736615</v>
      </c>
      <c r="B6709">
        <v>1</v>
      </c>
      <c r="C6709" t="s">
        <v>80</v>
      </c>
      <c r="D6709" t="s">
        <v>108</v>
      </c>
      <c r="E6709" t="s">
        <v>146</v>
      </c>
      <c r="F6709" t="s">
        <v>14022</v>
      </c>
      <c r="G6709" t="s">
        <v>186</v>
      </c>
      <c r="H6709" t="s">
        <v>149</v>
      </c>
      <c r="I6709" t="s">
        <v>136</v>
      </c>
      <c r="J6709" t="s">
        <v>137</v>
      </c>
      <c r="K6709" t="s">
        <v>187</v>
      </c>
      <c r="L6709" t="s">
        <v>18430</v>
      </c>
      <c r="M6709" t="s">
        <v>18431</v>
      </c>
      <c r="N6709" s="26">
        <v>9.2386111110000009</v>
      </c>
      <c r="O6709">
        <v>0</v>
      </c>
      <c r="P6709">
        <v>77</v>
      </c>
      <c r="Q6709">
        <v>0</v>
      </c>
      <c r="R6709">
        <v>83</v>
      </c>
      <c r="S6709">
        <v>0</v>
      </c>
      <c r="T6709">
        <v>52</v>
      </c>
      <c r="U6709">
        <v>0</v>
      </c>
      <c r="V6709">
        <v>0</v>
      </c>
      <c r="W6709" s="26">
        <v>0</v>
      </c>
      <c r="X6709" s="26">
        <v>216.14668863311348</v>
      </c>
      <c r="Y6709" s="26">
        <v>0</v>
      </c>
      <c r="Z6709" s="26">
        <v>103.84959743233793</v>
      </c>
      <c r="AA6709" s="26">
        <v>0</v>
      </c>
      <c r="AB6709" s="26">
        <v>292.2065188944095</v>
      </c>
      <c r="AC6709" s="26">
        <v>0</v>
      </c>
      <c r="AD6709" s="26">
        <v>0</v>
      </c>
      <c r="AE6709" s="26">
        <v>612.20280495986094</v>
      </c>
    </row>
    <row r="6710" spans="1:31" x14ac:dyDescent="0.3">
      <c r="A6710">
        <v>2737156</v>
      </c>
      <c r="B6710">
        <v>1</v>
      </c>
      <c r="C6710" t="s">
        <v>81</v>
      </c>
      <c r="D6710" t="s">
        <v>113</v>
      </c>
      <c r="E6710" t="s">
        <v>132</v>
      </c>
      <c r="F6710" t="s">
        <v>18432</v>
      </c>
      <c r="G6710" t="s">
        <v>287</v>
      </c>
      <c r="H6710" t="s">
        <v>135</v>
      </c>
      <c r="I6710" t="s">
        <v>136</v>
      </c>
      <c r="J6710" t="s">
        <v>3</v>
      </c>
      <c r="K6710" t="s">
        <v>138</v>
      </c>
      <c r="L6710" t="s">
        <v>18433</v>
      </c>
      <c r="M6710" t="s">
        <v>18434</v>
      </c>
      <c r="N6710" s="26">
        <v>1.4850000000000001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3</v>
      </c>
      <c r="U6710">
        <v>0</v>
      </c>
      <c r="V6710">
        <v>0</v>
      </c>
      <c r="W6710" s="26">
        <v>0</v>
      </c>
      <c r="X6710" s="26">
        <v>0</v>
      </c>
      <c r="Y6710" s="26">
        <v>0</v>
      </c>
      <c r="Z6710" s="26">
        <v>0</v>
      </c>
      <c r="AA6710" s="26">
        <v>0</v>
      </c>
      <c r="AB6710" s="26">
        <v>1.160956023262826</v>
      </c>
      <c r="AC6710" s="26">
        <v>0</v>
      </c>
      <c r="AD6710" s="26">
        <v>0</v>
      </c>
      <c r="AE6710" s="26">
        <v>1.160956023262826</v>
      </c>
    </row>
    <row r="6711" spans="1:31" x14ac:dyDescent="0.3">
      <c r="A6711">
        <v>2736747</v>
      </c>
      <c r="B6711">
        <v>1</v>
      </c>
      <c r="C6711" t="s">
        <v>81</v>
      </c>
      <c r="D6711" t="s">
        <v>124</v>
      </c>
      <c r="E6711" t="s">
        <v>152</v>
      </c>
      <c r="F6711" t="s">
        <v>18435</v>
      </c>
      <c r="G6711" t="s">
        <v>628</v>
      </c>
      <c r="H6711" t="s">
        <v>149</v>
      </c>
      <c r="I6711" t="s">
        <v>136</v>
      </c>
      <c r="J6711" t="s">
        <v>137</v>
      </c>
      <c r="K6711" t="s">
        <v>187</v>
      </c>
      <c r="L6711" t="s">
        <v>18436</v>
      </c>
      <c r="M6711" t="s">
        <v>18437</v>
      </c>
      <c r="N6711" s="26">
        <v>6.0266666659999997</v>
      </c>
      <c r="O6711">
        <v>6</v>
      </c>
      <c r="P6711">
        <v>471</v>
      </c>
      <c r="Q6711">
        <v>141</v>
      </c>
      <c r="R6711">
        <v>159</v>
      </c>
      <c r="S6711">
        <v>10</v>
      </c>
      <c r="T6711">
        <v>37</v>
      </c>
      <c r="U6711">
        <v>3</v>
      </c>
      <c r="V6711">
        <v>0</v>
      </c>
      <c r="W6711" s="26">
        <v>20.138824084077076</v>
      </c>
      <c r="X6711" s="26">
        <v>489.21434280458527</v>
      </c>
      <c r="Y6711" s="26">
        <v>1278.4689217331736</v>
      </c>
      <c r="Z6711" s="26">
        <v>140.92933028912654</v>
      </c>
      <c r="AA6711" s="26">
        <v>32.007809117789314</v>
      </c>
      <c r="AB6711" s="26">
        <v>63.071493617054514</v>
      </c>
      <c r="AC6711" s="26">
        <v>962.73639001366939</v>
      </c>
      <c r="AD6711" s="26">
        <v>0</v>
      </c>
      <c r="AE6711" s="26">
        <v>2986.5671116594758</v>
      </c>
    </row>
    <row r="6712" spans="1:31" x14ac:dyDescent="0.3">
      <c r="A6712">
        <v>2737294</v>
      </c>
      <c r="B6712">
        <v>1</v>
      </c>
      <c r="C6712" t="s">
        <v>80</v>
      </c>
      <c r="D6712" t="s">
        <v>100</v>
      </c>
      <c r="E6712" t="s">
        <v>152</v>
      </c>
      <c r="F6712" t="s">
        <v>18438</v>
      </c>
      <c r="G6712" t="s">
        <v>143</v>
      </c>
      <c r="H6712" t="s">
        <v>149</v>
      </c>
      <c r="I6712" t="s">
        <v>136</v>
      </c>
      <c r="J6712" t="s">
        <v>137</v>
      </c>
      <c r="K6712" t="s">
        <v>138</v>
      </c>
      <c r="L6712" t="s">
        <v>18439</v>
      </c>
      <c r="M6712" t="s">
        <v>18440</v>
      </c>
      <c r="N6712" s="26">
        <v>0.75277777700000004</v>
      </c>
      <c r="O6712">
        <v>3</v>
      </c>
      <c r="P6712">
        <v>287</v>
      </c>
      <c r="Q6712">
        <v>19</v>
      </c>
      <c r="R6712">
        <v>45</v>
      </c>
      <c r="S6712">
        <v>10</v>
      </c>
      <c r="T6712">
        <v>27</v>
      </c>
      <c r="U6712">
        <v>0</v>
      </c>
      <c r="V6712">
        <v>0</v>
      </c>
      <c r="W6712" s="26">
        <v>4.7728586930962722</v>
      </c>
      <c r="X6712" s="26">
        <v>74.653651611977182</v>
      </c>
      <c r="Y6712" s="26">
        <v>7.2358465030905093</v>
      </c>
      <c r="Z6712" s="26">
        <v>13.12119724462524</v>
      </c>
      <c r="AA6712" s="26">
        <v>34.628357972889958</v>
      </c>
      <c r="AB6712" s="26">
        <v>31.829946809877015</v>
      </c>
      <c r="AC6712" s="26">
        <v>0</v>
      </c>
      <c r="AD6712" s="26">
        <v>0</v>
      </c>
      <c r="AE6712" s="26">
        <v>166.24185883555617</v>
      </c>
    </row>
    <row r="6713" spans="1:31" x14ac:dyDescent="0.3">
      <c r="A6713">
        <v>2736962</v>
      </c>
      <c r="B6713">
        <v>1</v>
      </c>
      <c r="C6713" t="s">
        <v>81</v>
      </c>
      <c r="D6713" t="s">
        <v>113</v>
      </c>
      <c r="E6713" t="s">
        <v>170</v>
      </c>
      <c r="F6713" t="s">
        <v>18441</v>
      </c>
      <c r="G6713" t="s">
        <v>303</v>
      </c>
      <c r="H6713" t="s">
        <v>135</v>
      </c>
      <c r="I6713" t="s">
        <v>136</v>
      </c>
      <c r="J6713" t="s">
        <v>137</v>
      </c>
      <c r="K6713" t="s">
        <v>138</v>
      </c>
      <c r="L6713" t="s">
        <v>18442</v>
      </c>
      <c r="M6713" t="s">
        <v>18443</v>
      </c>
      <c r="N6713" s="26">
        <v>1.129444444</v>
      </c>
      <c r="O6713">
        <v>0</v>
      </c>
      <c r="P6713">
        <v>45</v>
      </c>
      <c r="Q6713">
        <v>0</v>
      </c>
      <c r="R6713">
        <v>4</v>
      </c>
      <c r="S6713">
        <v>0</v>
      </c>
      <c r="T6713">
        <v>0</v>
      </c>
      <c r="U6713">
        <v>0</v>
      </c>
      <c r="V6713">
        <v>0</v>
      </c>
      <c r="W6713" s="26">
        <v>0</v>
      </c>
      <c r="X6713" s="26">
        <v>4.7919764698034015</v>
      </c>
      <c r="Y6713" s="26">
        <v>0</v>
      </c>
      <c r="Z6713" s="26">
        <v>0</v>
      </c>
      <c r="AA6713" s="26">
        <v>0</v>
      </c>
      <c r="AB6713" s="26">
        <v>0</v>
      </c>
      <c r="AC6713" s="26">
        <v>0</v>
      </c>
      <c r="AD6713" s="26">
        <v>0</v>
      </c>
      <c r="AE6713" s="26">
        <v>4.7919764698034015</v>
      </c>
    </row>
    <row r="6714" spans="1:31" x14ac:dyDescent="0.3">
      <c r="A6714">
        <v>2736770</v>
      </c>
      <c r="B6714">
        <v>1</v>
      </c>
      <c r="C6714" t="s">
        <v>81</v>
      </c>
      <c r="D6714" t="s">
        <v>122</v>
      </c>
      <c r="E6714" t="s">
        <v>157</v>
      </c>
      <c r="F6714" t="s">
        <v>4612</v>
      </c>
      <c r="G6714" t="s">
        <v>628</v>
      </c>
      <c r="H6714" t="s">
        <v>149</v>
      </c>
      <c r="I6714" t="s">
        <v>136</v>
      </c>
      <c r="J6714" t="s">
        <v>137</v>
      </c>
      <c r="K6714" t="s">
        <v>187</v>
      </c>
      <c r="L6714" t="s">
        <v>18444</v>
      </c>
      <c r="M6714" t="s">
        <v>18445</v>
      </c>
      <c r="N6714" s="26">
        <v>6.8341666659999998</v>
      </c>
      <c r="O6714">
        <v>1</v>
      </c>
      <c r="P6714">
        <v>178</v>
      </c>
      <c r="Q6714">
        <v>1</v>
      </c>
      <c r="R6714">
        <v>0</v>
      </c>
      <c r="S6714">
        <v>6</v>
      </c>
      <c r="T6714">
        <v>20</v>
      </c>
      <c r="U6714">
        <v>5</v>
      </c>
      <c r="V6714">
        <v>0</v>
      </c>
      <c r="W6714" s="26">
        <v>1.5157425539783334</v>
      </c>
      <c r="X6714" s="26">
        <v>137.63295870047247</v>
      </c>
      <c r="Y6714" s="26">
        <v>2.4417200320000001</v>
      </c>
      <c r="Z6714" s="26">
        <v>0</v>
      </c>
      <c r="AA6714" s="26">
        <v>820.11802634397679</v>
      </c>
      <c r="AB6714" s="26">
        <v>221.1735587248655</v>
      </c>
      <c r="AC6714" s="26">
        <v>3431.2953310541052</v>
      </c>
      <c r="AD6714" s="26">
        <v>0</v>
      </c>
      <c r="AE6714" s="26">
        <v>4614.1773374093982</v>
      </c>
    </row>
    <row r="6715" spans="1:31" x14ac:dyDescent="0.3">
      <c r="A6715">
        <v>2736607</v>
      </c>
      <c r="B6715">
        <v>1</v>
      </c>
      <c r="C6715" t="s">
        <v>81</v>
      </c>
      <c r="D6715" t="s">
        <v>118</v>
      </c>
      <c r="E6715" t="s">
        <v>141</v>
      </c>
      <c r="F6715" t="s">
        <v>18446</v>
      </c>
      <c r="G6715" t="s">
        <v>186</v>
      </c>
      <c r="H6715" t="s">
        <v>135</v>
      </c>
      <c r="I6715" t="s">
        <v>136</v>
      </c>
      <c r="J6715" t="s">
        <v>137</v>
      </c>
      <c r="K6715" t="s">
        <v>187</v>
      </c>
      <c r="L6715" t="s">
        <v>18447</v>
      </c>
      <c r="M6715" t="s">
        <v>18448</v>
      </c>
      <c r="N6715" s="26">
        <v>7.7644444439999996</v>
      </c>
      <c r="O6715">
        <v>0</v>
      </c>
      <c r="P6715">
        <v>164</v>
      </c>
      <c r="Q6715">
        <v>0</v>
      </c>
      <c r="R6715">
        <v>7</v>
      </c>
      <c r="S6715">
        <v>0</v>
      </c>
      <c r="T6715">
        <v>20</v>
      </c>
      <c r="U6715">
        <v>0</v>
      </c>
      <c r="V6715">
        <v>0</v>
      </c>
      <c r="W6715" s="26">
        <v>0</v>
      </c>
      <c r="X6715" s="26">
        <v>60.365529767617716</v>
      </c>
      <c r="Y6715" s="26">
        <v>0</v>
      </c>
      <c r="Z6715" s="26">
        <v>1.9777872089541479</v>
      </c>
      <c r="AA6715" s="26">
        <v>0</v>
      </c>
      <c r="AB6715" s="26">
        <v>0.8066423243370241</v>
      </c>
      <c r="AC6715" s="26">
        <v>0</v>
      </c>
      <c r="AD6715" s="26">
        <v>0</v>
      </c>
      <c r="AE6715" s="26">
        <v>63.14995930090889</v>
      </c>
    </row>
    <row r="6716" spans="1:31" x14ac:dyDescent="0.3">
      <c r="A6716">
        <v>2736461</v>
      </c>
      <c r="B6716">
        <v>1</v>
      </c>
      <c r="C6716" t="s">
        <v>81</v>
      </c>
      <c r="D6716" t="s">
        <v>115</v>
      </c>
      <c r="E6716" t="s">
        <v>170</v>
      </c>
      <c r="F6716" t="s">
        <v>18449</v>
      </c>
      <c r="G6716" t="s">
        <v>204</v>
      </c>
      <c r="H6716" t="s">
        <v>135</v>
      </c>
      <c r="I6716" t="s">
        <v>136</v>
      </c>
      <c r="J6716" t="s">
        <v>137</v>
      </c>
      <c r="K6716" t="s">
        <v>138</v>
      </c>
      <c r="L6716" t="s">
        <v>18450</v>
      </c>
      <c r="M6716" t="s">
        <v>18451</v>
      </c>
      <c r="N6716" s="26">
        <v>1.0075000000000001</v>
      </c>
      <c r="O6716">
        <v>0</v>
      </c>
      <c r="P6716">
        <v>5</v>
      </c>
      <c r="Q6716">
        <v>0</v>
      </c>
      <c r="R6716">
        <v>0</v>
      </c>
      <c r="S6716">
        <v>0</v>
      </c>
      <c r="T6716">
        <v>1</v>
      </c>
      <c r="U6716">
        <v>0</v>
      </c>
      <c r="V6716">
        <v>0</v>
      </c>
      <c r="W6716" s="26">
        <v>0</v>
      </c>
      <c r="X6716" s="26">
        <v>0</v>
      </c>
      <c r="Y6716" s="26">
        <v>0</v>
      </c>
      <c r="Z6716" s="26">
        <v>0</v>
      </c>
      <c r="AA6716" s="26">
        <v>0</v>
      </c>
      <c r="AB6716" s="26">
        <v>0</v>
      </c>
      <c r="AC6716" s="26">
        <v>0</v>
      </c>
      <c r="AD6716" s="26">
        <v>0</v>
      </c>
      <c r="AE6716" s="26">
        <v>0</v>
      </c>
    </row>
    <row r="6717" spans="1:31" x14ac:dyDescent="0.3">
      <c r="A6717">
        <v>2736893</v>
      </c>
      <c r="B6717">
        <v>1</v>
      </c>
      <c r="C6717" t="s">
        <v>80</v>
      </c>
      <c r="D6717" t="s">
        <v>82</v>
      </c>
      <c r="E6717" t="s">
        <v>132</v>
      </c>
      <c r="F6717" t="s">
        <v>18452</v>
      </c>
      <c r="G6717" t="s">
        <v>134</v>
      </c>
      <c r="H6717" t="s">
        <v>135</v>
      </c>
      <c r="I6717" t="s">
        <v>136</v>
      </c>
      <c r="J6717" t="s">
        <v>137</v>
      </c>
      <c r="K6717" t="s">
        <v>138</v>
      </c>
      <c r="L6717" t="s">
        <v>18453</v>
      </c>
      <c r="M6717" t="s">
        <v>18454</v>
      </c>
      <c r="N6717" s="26">
        <v>0.75388888799999998</v>
      </c>
      <c r="O6717">
        <v>0</v>
      </c>
      <c r="P6717">
        <v>14</v>
      </c>
      <c r="Q6717">
        <v>0</v>
      </c>
      <c r="R6717">
        <v>0</v>
      </c>
      <c r="S6717">
        <v>0</v>
      </c>
      <c r="T6717">
        <v>2</v>
      </c>
      <c r="U6717">
        <v>0</v>
      </c>
      <c r="V6717">
        <v>0</v>
      </c>
      <c r="W6717" s="26">
        <v>0</v>
      </c>
      <c r="X6717" s="26">
        <v>2.6035904705067732</v>
      </c>
      <c r="Y6717" s="26">
        <v>0</v>
      </c>
      <c r="Z6717" s="26">
        <v>0</v>
      </c>
      <c r="AA6717" s="26">
        <v>0</v>
      </c>
      <c r="AB6717" s="26">
        <v>1.2675481668936566</v>
      </c>
      <c r="AC6717" s="26">
        <v>0</v>
      </c>
      <c r="AD6717" s="26">
        <v>0</v>
      </c>
      <c r="AE6717" s="26">
        <v>3.8711386374004295</v>
      </c>
    </row>
    <row r="6718" spans="1:31" x14ac:dyDescent="0.3">
      <c r="A6718">
        <v>2736601</v>
      </c>
      <c r="B6718">
        <v>1</v>
      </c>
      <c r="C6718" t="s">
        <v>80</v>
      </c>
      <c r="D6718" t="s">
        <v>99</v>
      </c>
      <c r="E6718" t="s">
        <v>141</v>
      </c>
      <c r="F6718" t="s">
        <v>11016</v>
      </c>
      <c r="G6718" t="s">
        <v>186</v>
      </c>
      <c r="H6718" t="s">
        <v>135</v>
      </c>
      <c r="I6718" t="s">
        <v>136</v>
      </c>
      <c r="J6718" t="s">
        <v>137</v>
      </c>
      <c r="K6718" t="s">
        <v>187</v>
      </c>
      <c r="L6718" t="s">
        <v>18455</v>
      </c>
      <c r="M6718" t="s">
        <v>18456</v>
      </c>
      <c r="N6718" s="26">
        <v>7.9111111110000003</v>
      </c>
      <c r="O6718">
        <v>0</v>
      </c>
      <c r="P6718">
        <v>82</v>
      </c>
      <c r="Q6718">
        <v>0</v>
      </c>
      <c r="R6718">
        <v>17</v>
      </c>
      <c r="S6718">
        <v>0</v>
      </c>
      <c r="T6718">
        <v>16</v>
      </c>
      <c r="U6718">
        <v>0</v>
      </c>
      <c r="V6718">
        <v>0</v>
      </c>
      <c r="W6718" s="26">
        <v>0</v>
      </c>
      <c r="X6718" s="26">
        <v>29.515747297251185</v>
      </c>
      <c r="Y6718" s="26">
        <v>0</v>
      </c>
      <c r="Z6718" s="26">
        <v>1.2604495585639275</v>
      </c>
      <c r="AA6718" s="26">
        <v>0</v>
      </c>
      <c r="AB6718" s="26">
        <v>14.99032762570792</v>
      </c>
      <c r="AC6718" s="26">
        <v>0</v>
      </c>
      <c r="AD6718" s="26">
        <v>0</v>
      </c>
      <c r="AE6718" s="26">
        <v>45.766524481523035</v>
      </c>
    </row>
    <row r="6719" spans="1:31" x14ac:dyDescent="0.3">
      <c r="A6719">
        <v>2737288</v>
      </c>
      <c r="B6719">
        <v>1</v>
      </c>
      <c r="C6719" t="s">
        <v>80</v>
      </c>
      <c r="D6719" t="s">
        <v>87</v>
      </c>
      <c r="E6719" t="s">
        <v>132</v>
      </c>
      <c r="F6719" t="s">
        <v>18457</v>
      </c>
      <c r="G6719" t="s">
        <v>197</v>
      </c>
      <c r="H6719" t="s">
        <v>135</v>
      </c>
      <c r="I6719" t="s">
        <v>136</v>
      </c>
      <c r="J6719" t="s">
        <v>137</v>
      </c>
      <c r="K6719" t="s">
        <v>138</v>
      </c>
      <c r="L6719" t="s">
        <v>18458</v>
      </c>
      <c r="M6719" t="s">
        <v>18459</v>
      </c>
      <c r="N6719" s="26">
        <v>2.574166666</v>
      </c>
      <c r="O6719">
        <v>0</v>
      </c>
      <c r="P6719">
        <v>5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 s="26">
        <v>0</v>
      </c>
      <c r="X6719" s="26">
        <v>3.5176683539250533</v>
      </c>
      <c r="Y6719" s="26">
        <v>0</v>
      </c>
      <c r="Z6719" s="26">
        <v>0</v>
      </c>
      <c r="AA6719" s="26">
        <v>0</v>
      </c>
      <c r="AB6719" s="26">
        <v>0</v>
      </c>
      <c r="AC6719" s="26">
        <v>0</v>
      </c>
      <c r="AD6719" s="26">
        <v>0</v>
      </c>
      <c r="AE6719" s="26">
        <v>3.5176683539250533</v>
      </c>
    </row>
    <row r="6720" spans="1:31" x14ac:dyDescent="0.3">
      <c r="A6720">
        <v>2737085</v>
      </c>
      <c r="B6720">
        <v>1</v>
      </c>
      <c r="C6720" t="s">
        <v>80</v>
      </c>
      <c r="D6720" t="s">
        <v>105</v>
      </c>
      <c r="E6720" t="s">
        <v>152</v>
      </c>
      <c r="F6720" t="s">
        <v>18460</v>
      </c>
      <c r="G6720" t="s">
        <v>774</v>
      </c>
      <c r="H6720" t="s">
        <v>149</v>
      </c>
      <c r="I6720" t="s">
        <v>136</v>
      </c>
      <c r="J6720" t="s">
        <v>137</v>
      </c>
      <c r="K6720" t="s">
        <v>187</v>
      </c>
      <c r="L6720" t="s">
        <v>18461</v>
      </c>
      <c r="M6720" t="s">
        <v>18462</v>
      </c>
      <c r="N6720" s="26">
        <v>1.596944444</v>
      </c>
      <c r="O6720">
        <v>4</v>
      </c>
      <c r="P6720">
        <v>138</v>
      </c>
      <c r="Q6720">
        <v>6</v>
      </c>
      <c r="R6720">
        <v>3</v>
      </c>
      <c r="S6720">
        <v>13</v>
      </c>
      <c r="T6720">
        <v>42</v>
      </c>
      <c r="U6720">
        <v>0</v>
      </c>
      <c r="V6720">
        <v>0</v>
      </c>
      <c r="W6720" s="26">
        <v>1.6505842713588139</v>
      </c>
      <c r="X6720" s="26">
        <v>56.176124455313712</v>
      </c>
      <c r="Y6720" s="26">
        <v>41.252533526108593</v>
      </c>
      <c r="Z6720" s="26">
        <v>0</v>
      </c>
      <c r="AA6720" s="26">
        <v>123.47082486592836</v>
      </c>
      <c r="AB6720" s="26">
        <v>31.446748776578961</v>
      </c>
      <c r="AC6720" s="26">
        <v>0</v>
      </c>
      <c r="AD6720" s="26">
        <v>0</v>
      </c>
      <c r="AE6720" s="26">
        <v>253.99681589528845</v>
      </c>
    </row>
    <row r="6721" spans="1:31" x14ac:dyDescent="0.3">
      <c r="A6721">
        <v>2737371</v>
      </c>
      <c r="B6721">
        <v>1</v>
      </c>
      <c r="C6721" t="s">
        <v>80</v>
      </c>
      <c r="D6721" t="s">
        <v>84</v>
      </c>
      <c r="E6721" t="s">
        <v>132</v>
      </c>
      <c r="F6721" t="s">
        <v>18463</v>
      </c>
      <c r="G6721" t="s">
        <v>307</v>
      </c>
      <c r="H6721" t="s">
        <v>135</v>
      </c>
      <c r="I6721" t="s">
        <v>136</v>
      </c>
      <c r="J6721" t="s">
        <v>137</v>
      </c>
      <c r="K6721" t="s">
        <v>138</v>
      </c>
      <c r="L6721" t="s">
        <v>18464</v>
      </c>
      <c r="M6721" t="s">
        <v>18465</v>
      </c>
      <c r="N6721" s="26">
        <v>2.57</v>
      </c>
      <c r="O6721">
        <v>0</v>
      </c>
      <c r="P6721">
        <v>2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 s="26">
        <v>0</v>
      </c>
      <c r="X6721" s="26">
        <v>1.3619266784544206</v>
      </c>
      <c r="Y6721" s="26">
        <v>0</v>
      </c>
      <c r="Z6721" s="26">
        <v>0</v>
      </c>
      <c r="AA6721" s="26">
        <v>0</v>
      </c>
      <c r="AB6721" s="26">
        <v>0</v>
      </c>
      <c r="AC6721" s="26">
        <v>0</v>
      </c>
      <c r="AD6721" s="26">
        <v>0</v>
      </c>
      <c r="AE6721" s="26">
        <v>1.3619266784544206</v>
      </c>
    </row>
    <row r="6722" spans="1:31" x14ac:dyDescent="0.3">
      <c r="A6722">
        <v>2737225</v>
      </c>
      <c r="B6722">
        <v>1</v>
      </c>
      <c r="C6722" t="s">
        <v>81</v>
      </c>
      <c r="D6722" t="s">
        <v>128</v>
      </c>
      <c r="E6722" t="s">
        <v>132</v>
      </c>
      <c r="F6722" t="s">
        <v>6713</v>
      </c>
      <c r="G6722" t="s">
        <v>134</v>
      </c>
      <c r="H6722" t="s">
        <v>135</v>
      </c>
      <c r="I6722" t="s">
        <v>136</v>
      </c>
      <c r="J6722" t="s">
        <v>137</v>
      </c>
      <c r="K6722" t="s">
        <v>138</v>
      </c>
      <c r="L6722" t="s">
        <v>18466</v>
      </c>
      <c r="M6722" t="s">
        <v>18467</v>
      </c>
      <c r="N6722" s="26">
        <v>2.6152777770000002</v>
      </c>
      <c r="O6722">
        <v>0</v>
      </c>
      <c r="P6722">
        <v>6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 s="26">
        <v>0</v>
      </c>
      <c r="X6722" s="26">
        <v>2.1675288964002144</v>
      </c>
      <c r="Y6722" s="26">
        <v>0</v>
      </c>
      <c r="Z6722" s="26">
        <v>0</v>
      </c>
      <c r="AA6722" s="26">
        <v>0</v>
      </c>
      <c r="AB6722" s="26">
        <v>0</v>
      </c>
      <c r="AC6722" s="26">
        <v>0</v>
      </c>
      <c r="AD6722" s="26">
        <v>0</v>
      </c>
      <c r="AE6722" s="26">
        <v>2.1675288964002144</v>
      </c>
    </row>
    <row r="6723" spans="1:31" x14ac:dyDescent="0.3">
      <c r="A6723">
        <v>2736833</v>
      </c>
      <c r="B6723">
        <v>1</v>
      </c>
      <c r="C6723" t="s">
        <v>80</v>
      </c>
      <c r="D6723" t="s">
        <v>86</v>
      </c>
      <c r="E6723" t="s">
        <v>132</v>
      </c>
      <c r="F6723" t="s">
        <v>2838</v>
      </c>
      <c r="G6723" t="s">
        <v>134</v>
      </c>
      <c r="H6723" t="s">
        <v>135</v>
      </c>
      <c r="I6723" t="s">
        <v>136</v>
      </c>
      <c r="J6723" t="s">
        <v>137</v>
      </c>
      <c r="K6723" t="s">
        <v>138</v>
      </c>
      <c r="L6723" t="s">
        <v>18468</v>
      </c>
      <c r="M6723" t="s">
        <v>18469</v>
      </c>
      <c r="N6723" s="26">
        <v>2.840833333</v>
      </c>
      <c r="O6723">
        <v>0</v>
      </c>
      <c r="P6723">
        <v>1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 s="26">
        <v>0</v>
      </c>
      <c r="X6723" s="26">
        <v>0.3658586434441326</v>
      </c>
      <c r="Y6723" s="26">
        <v>0</v>
      </c>
      <c r="Z6723" s="26">
        <v>0</v>
      </c>
      <c r="AA6723" s="26">
        <v>0</v>
      </c>
      <c r="AB6723" s="26">
        <v>0</v>
      </c>
      <c r="AC6723" s="26">
        <v>0</v>
      </c>
      <c r="AD6723" s="26">
        <v>0</v>
      </c>
      <c r="AE6723" s="26">
        <v>0.3658586434441326</v>
      </c>
    </row>
    <row r="6724" spans="1:31" x14ac:dyDescent="0.3">
      <c r="A6724">
        <v>2736544</v>
      </c>
      <c r="B6724">
        <v>1</v>
      </c>
      <c r="C6724" t="s">
        <v>80</v>
      </c>
      <c r="D6724" t="s">
        <v>88</v>
      </c>
      <c r="E6724" t="s">
        <v>132</v>
      </c>
      <c r="F6724" t="s">
        <v>1842</v>
      </c>
      <c r="G6724" t="s">
        <v>307</v>
      </c>
      <c r="H6724" t="s">
        <v>135</v>
      </c>
      <c r="I6724" t="s">
        <v>136</v>
      </c>
      <c r="J6724" t="s">
        <v>137</v>
      </c>
      <c r="K6724" t="s">
        <v>138</v>
      </c>
      <c r="L6724" t="s">
        <v>18470</v>
      </c>
      <c r="M6724" t="s">
        <v>18471</v>
      </c>
      <c r="N6724" s="26">
        <v>1.2030555549999999</v>
      </c>
      <c r="O6724">
        <v>0</v>
      </c>
      <c r="P6724">
        <v>8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 s="26">
        <v>0</v>
      </c>
      <c r="X6724" s="26">
        <v>2.8861686084146299</v>
      </c>
      <c r="Y6724" s="26">
        <v>0</v>
      </c>
      <c r="Z6724" s="26">
        <v>0</v>
      </c>
      <c r="AA6724" s="26">
        <v>0</v>
      </c>
      <c r="AB6724" s="26">
        <v>0</v>
      </c>
      <c r="AC6724" s="26">
        <v>0</v>
      </c>
      <c r="AD6724" s="26">
        <v>0</v>
      </c>
      <c r="AE6724" s="26">
        <v>2.8861686084146299</v>
      </c>
    </row>
    <row r="6725" spans="1:31" x14ac:dyDescent="0.3">
      <c r="A6725">
        <v>2737188</v>
      </c>
      <c r="B6725">
        <v>1</v>
      </c>
      <c r="C6725" t="s">
        <v>80</v>
      </c>
      <c r="D6725" t="s">
        <v>111</v>
      </c>
      <c r="E6725" t="s">
        <v>166</v>
      </c>
      <c r="F6725" t="s">
        <v>18472</v>
      </c>
      <c r="G6725" t="s">
        <v>425</v>
      </c>
      <c r="H6725" t="s">
        <v>135</v>
      </c>
      <c r="I6725" t="s">
        <v>136</v>
      </c>
      <c r="J6725" t="s">
        <v>137</v>
      </c>
      <c r="K6725" t="s">
        <v>138</v>
      </c>
      <c r="L6725" t="s">
        <v>18473</v>
      </c>
      <c r="M6725" t="s">
        <v>18474</v>
      </c>
      <c r="N6725" s="26">
        <v>1.7838888879999999</v>
      </c>
      <c r="O6725">
        <v>0</v>
      </c>
      <c r="P6725">
        <v>151</v>
      </c>
      <c r="Q6725">
        <v>0</v>
      </c>
      <c r="R6725">
        <v>0</v>
      </c>
      <c r="S6725">
        <v>0</v>
      </c>
      <c r="T6725">
        <v>5</v>
      </c>
      <c r="U6725">
        <v>0</v>
      </c>
      <c r="V6725">
        <v>0</v>
      </c>
      <c r="W6725" s="26">
        <v>0</v>
      </c>
      <c r="X6725" s="26">
        <v>60.602219252352235</v>
      </c>
      <c r="Y6725" s="26">
        <v>0</v>
      </c>
      <c r="Z6725" s="26">
        <v>0</v>
      </c>
      <c r="AA6725" s="26">
        <v>0</v>
      </c>
      <c r="AB6725" s="26">
        <v>1.286534818408632</v>
      </c>
      <c r="AC6725" s="26">
        <v>0</v>
      </c>
      <c r="AD6725" s="26">
        <v>0</v>
      </c>
      <c r="AE6725" s="26">
        <v>61.888754070760868</v>
      </c>
    </row>
    <row r="6726" spans="1:31" x14ac:dyDescent="0.3">
      <c r="A6726">
        <v>2736524</v>
      </c>
      <c r="B6726">
        <v>1</v>
      </c>
      <c r="C6726" t="s">
        <v>80</v>
      </c>
      <c r="D6726" t="s">
        <v>82</v>
      </c>
      <c r="E6726" t="s">
        <v>132</v>
      </c>
      <c r="F6726" t="s">
        <v>18475</v>
      </c>
      <c r="G6726" t="s">
        <v>307</v>
      </c>
      <c r="H6726" t="s">
        <v>135</v>
      </c>
      <c r="I6726" t="s">
        <v>136</v>
      </c>
      <c r="J6726" t="s">
        <v>137</v>
      </c>
      <c r="K6726" t="s">
        <v>138</v>
      </c>
      <c r="L6726" t="s">
        <v>18476</v>
      </c>
      <c r="M6726" t="s">
        <v>18477</v>
      </c>
      <c r="N6726" s="26">
        <v>6.437777777</v>
      </c>
      <c r="O6726">
        <v>0</v>
      </c>
      <c r="P6726">
        <v>1</v>
      </c>
      <c r="Q6726">
        <v>0</v>
      </c>
      <c r="R6726">
        <v>0</v>
      </c>
      <c r="S6726">
        <v>0</v>
      </c>
      <c r="T6726">
        <v>12</v>
      </c>
      <c r="U6726">
        <v>0</v>
      </c>
      <c r="V6726">
        <v>0</v>
      </c>
      <c r="W6726" s="26">
        <v>0</v>
      </c>
      <c r="X6726" s="26">
        <v>0.14438184690243494</v>
      </c>
      <c r="Y6726" s="26">
        <v>0</v>
      </c>
      <c r="Z6726" s="26">
        <v>0</v>
      </c>
      <c r="AA6726" s="26">
        <v>0</v>
      </c>
      <c r="AB6726" s="26">
        <v>112.56207572755046</v>
      </c>
      <c r="AC6726" s="26">
        <v>0</v>
      </c>
      <c r="AD6726" s="26">
        <v>0</v>
      </c>
      <c r="AE6726" s="26">
        <v>112.7064575744529</v>
      </c>
    </row>
    <row r="6727" spans="1:31" x14ac:dyDescent="0.3">
      <c r="A6727">
        <v>2736853</v>
      </c>
      <c r="B6727">
        <v>1</v>
      </c>
      <c r="C6727" t="s">
        <v>80</v>
      </c>
      <c r="D6727" t="s">
        <v>94</v>
      </c>
      <c r="E6727" t="s">
        <v>141</v>
      </c>
      <c r="F6727" t="s">
        <v>18478</v>
      </c>
      <c r="G6727" t="s">
        <v>303</v>
      </c>
      <c r="H6727" t="s">
        <v>135</v>
      </c>
      <c r="I6727" t="s">
        <v>136</v>
      </c>
      <c r="J6727" t="s">
        <v>137</v>
      </c>
      <c r="K6727" t="s">
        <v>138</v>
      </c>
      <c r="L6727" t="s">
        <v>18479</v>
      </c>
      <c r="M6727" t="s">
        <v>18480</v>
      </c>
      <c r="N6727" s="26">
        <v>8.8919444439999999</v>
      </c>
      <c r="O6727">
        <v>0</v>
      </c>
      <c r="P6727">
        <v>0</v>
      </c>
      <c r="Q6727">
        <v>0</v>
      </c>
      <c r="R6727">
        <v>14</v>
      </c>
      <c r="S6727">
        <v>0</v>
      </c>
      <c r="T6727">
        <v>1</v>
      </c>
      <c r="U6727">
        <v>0</v>
      </c>
      <c r="V6727">
        <v>0</v>
      </c>
      <c r="W6727" s="26">
        <v>0</v>
      </c>
      <c r="X6727" s="26">
        <v>0</v>
      </c>
      <c r="Y6727" s="26">
        <v>0</v>
      </c>
      <c r="Z6727" s="26">
        <v>0</v>
      </c>
      <c r="AA6727" s="26">
        <v>0</v>
      </c>
      <c r="AB6727" s="26">
        <v>0</v>
      </c>
      <c r="AC6727" s="26">
        <v>0</v>
      </c>
      <c r="AD6727" s="26">
        <v>0</v>
      </c>
      <c r="AE6727" s="26">
        <v>0</v>
      </c>
    </row>
    <row r="6728" spans="1:31" x14ac:dyDescent="0.3">
      <c r="A6728">
        <v>2736498</v>
      </c>
      <c r="B6728">
        <v>1</v>
      </c>
      <c r="C6728" t="s">
        <v>80</v>
      </c>
      <c r="D6728" t="s">
        <v>93</v>
      </c>
      <c r="E6728" t="s">
        <v>141</v>
      </c>
      <c r="F6728" t="s">
        <v>18481</v>
      </c>
      <c r="G6728" t="s">
        <v>9834</v>
      </c>
      <c r="H6728" t="s">
        <v>135</v>
      </c>
      <c r="I6728" t="s">
        <v>136</v>
      </c>
      <c r="J6728" t="s">
        <v>137</v>
      </c>
      <c r="K6728" t="s">
        <v>138</v>
      </c>
      <c r="L6728" t="s">
        <v>18482</v>
      </c>
      <c r="M6728" t="s">
        <v>18483</v>
      </c>
      <c r="N6728" s="26">
        <v>2.523055555</v>
      </c>
      <c r="O6728">
        <v>0</v>
      </c>
      <c r="P6728">
        <v>224</v>
      </c>
      <c r="Q6728">
        <v>0</v>
      </c>
      <c r="R6728">
        <v>0</v>
      </c>
      <c r="S6728">
        <v>0</v>
      </c>
      <c r="T6728">
        <v>18</v>
      </c>
      <c r="U6728">
        <v>0</v>
      </c>
      <c r="V6728">
        <v>0</v>
      </c>
      <c r="W6728" s="26">
        <v>0</v>
      </c>
      <c r="X6728" s="26">
        <v>118.00845307613129</v>
      </c>
      <c r="Y6728" s="26">
        <v>0</v>
      </c>
      <c r="Z6728" s="26">
        <v>0</v>
      </c>
      <c r="AA6728" s="26">
        <v>0</v>
      </c>
      <c r="AB6728" s="26">
        <v>32.906756575225508</v>
      </c>
      <c r="AC6728" s="26">
        <v>0</v>
      </c>
      <c r="AD6728" s="26">
        <v>0</v>
      </c>
      <c r="AE6728" s="26">
        <v>150.9152096513568</v>
      </c>
    </row>
    <row r="6729" spans="1:31" x14ac:dyDescent="0.3">
      <c r="A6729">
        <v>2737165</v>
      </c>
      <c r="B6729">
        <v>1</v>
      </c>
      <c r="C6729" t="s">
        <v>80</v>
      </c>
      <c r="D6729" t="s">
        <v>88</v>
      </c>
      <c r="E6729" t="s">
        <v>132</v>
      </c>
      <c r="F6729" t="s">
        <v>18484</v>
      </c>
      <c r="G6729" t="s">
        <v>307</v>
      </c>
      <c r="H6729" t="s">
        <v>135</v>
      </c>
      <c r="I6729" t="s">
        <v>136</v>
      </c>
      <c r="J6729" t="s">
        <v>137</v>
      </c>
      <c r="K6729" t="s">
        <v>138</v>
      </c>
      <c r="L6729" t="s">
        <v>18485</v>
      </c>
      <c r="M6729" t="s">
        <v>18486</v>
      </c>
      <c r="N6729" s="26">
        <v>1.9794444440000001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4</v>
      </c>
      <c r="U6729">
        <v>0</v>
      </c>
      <c r="V6729">
        <v>0</v>
      </c>
      <c r="W6729" s="26">
        <v>0</v>
      </c>
      <c r="X6729" s="26">
        <v>0</v>
      </c>
      <c r="Y6729" s="26">
        <v>0</v>
      </c>
      <c r="Z6729" s="26">
        <v>0</v>
      </c>
      <c r="AA6729" s="26">
        <v>0</v>
      </c>
      <c r="AB6729" s="26">
        <v>5.2824431993195926</v>
      </c>
      <c r="AC6729" s="26">
        <v>0</v>
      </c>
      <c r="AD6729" s="26">
        <v>0</v>
      </c>
      <c r="AE6729" s="26">
        <v>5.2824431993195926</v>
      </c>
    </row>
    <row r="6730" spans="1:31" x14ac:dyDescent="0.3">
      <c r="A6730">
        <v>2737045</v>
      </c>
      <c r="B6730">
        <v>1</v>
      </c>
      <c r="C6730" t="s">
        <v>80</v>
      </c>
      <c r="D6730" t="s">
        <v>107</v>
      </c>
      <c r="E6730" t="s">
        <v>132</v>
      </c>
      <c r="F6730" t="s">
        <v>18487</v>
      </c>
      <c r="G6730" t="s">
        <v>134</v>
      </c>
      <c r="H6730" t="s">
        <v>135</v>
      </c>
      <c r="I6730" t="s">
        <v>136</v>
      </c>
      <c r="J6730" t="s">
        <v>137</v>
      </c>
      <c r="K6730" t="s">
        <v>138</v>
      </c>
      <c r="L6730" t="s">
        <v>18488</v>
      </c>
      <c r="M6730" t="s">
        <v>18489</v>
      </c>
      <c r="N6730" s="26">
        <v>9.0449999999999999</v>
      </c>
      <c r="O6730">
        <v>0</v>
      </c>
      <c r="P6730">
        <v>5</v>
      </c>
      <c r="Q6730">
        <v>0</v>
      </c>
      <c r="R6730">
        <v>0</v>
      </c>
      <c r="S6730">
        <v>0</v>
      </c>
      <c r="T6730">
        <v>1</v>
      </c>
      <c r="U6730">
        <v>0</v>
      </c>
      <c r="V6730">
        <v>0</v>
      </c>
      <c r="W6730" s="26">
        <v>0</v>
      </c>
      <c r="X6730" s="26">
        <v>14.604144888453263</v>
      </c>
      <c r="Y6730" s="26">
        <v>0</v>
      </c>
      <c r="Z6730" s="26">
        <v>0</v>
      </c>
      <c r="AA6730" s="26">
        <v>0</v>
      </c>
      <c r="AB6730" s="26">
        <v>8.7602575682474395</v>
      </c>
      <c r="AC6730" s="26">
        <v>0</v>
      </c>
      <c r="AD6730" s="26">
        <v>0</v>
      </c>
      <c r="AE6730" s="26">
        <v>23.364402456700702</v>
      </c>
    </row>
    <row r="6731" spans="1:31" x14ac:dyDescent="0.3">
      <c r="A6731">
        <v>2736753</v>
      </c>
      <c r="B6731">
        <v>1</v>
      </c>
      <c r="C6731" t="s">
        <v>80</v>
      </c>
      <c r="D6731" t="s">
        <v>98</v>
      </c>
      <c r="E6731" t="s">
        <v>132</v>
      </c>
      <c r="F6731" t="s">
        <v>18490</v>
      </c>
      <c r="G6731" t="s">
        <v>134</v>
      </c>
      <c r="H6731" t="s">
        <v>135</v>
      </c>
      <c r="I6731" t="s">
        <v>136</v>
      </c>
      <c r="J6731" t="s">
        <v>137</v>
      </c>
      <c r="K6731" t="s">
        <v>138</v>
      </c>
      <c r="L6731" t="s">
        <v>18491</v>
      </c>
      <c r="M6731" t="s">
        <v>18492</v>
      </c>
      <c r="N6731" s="26">
        <v>3.309722222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5</v>
      </c>
      <c r="U6731">
        <v>0</v>
      </c>
      <c r="V6731">
        <v>0</v>
      </c>
      <c r="W6731" s="26">
        <v>0</v>
      </c>
      <c r="X6731" s="26">
        <v>0</v>
      </c>
      <c r="Y6731" s="26">
        <v>0</v>
      </c>
      <c r="Z6731" s="26">
        <v>0</v>
      </c>
      <c r="AA6731" s="26">
        <v>0</v>
      </c>
      <c r="AB6731" s="26">
        <v>14.846485240959815</v>
      </c>
      <c r="AC6731" s="26">
        <v>0</v>
      </c>
      <c r="AD6731" s="26">
        <v>0</v>
      </c>
      <c r="AE6731" s="26">
        <v>14.846485240959815</v>
      </c>
    </row>
    <row r="6732" spans="1:31" x14ac:dyDescent="0.3">
      <c r="A6732">
        <v>2737059</v>
      </c>
      <c r="B6732">
        <v>1</v>
      </c>
      <c r="C6732" t="s">
        <v>81</v>
      </c>
      <c r="D6732" t="s">
        <v>116</v>
      </c>
      <c r="E6732" t="s">
        <v>152</v>
      </c>
      <c r="F6732" t="s">
        <v>18493</v>
      </c>
      <c r="G6732" t="s">
        <v>159</v>
      </c>
      <c r="H6732" t="s">
        <v>149</v>
      </c>
      <c r="I6732" t="s">
        <v>136</v>
      </c>
      <c r="J6732" t="s">
        <v>137</v>
      </c>
      <c r="K6732" t="s">
        <v>138</v>
      </c>
      <c r="L6732" t="s">
        <v>18494</v>
      </c>
      <c r="M6732" t="s">
        <v>18495</v>
      </c>
      <c r="N6732" s="26">
        <v>0.221111111</v>
      </c>
      <c r="O6732">
        <v>4</v>
      </c>
      <c r="P6732">
        <v>794</v>
      </c>
      <c r="Q6732">
        <v>7</v>
      </c>
      <c r="R6732">
        <v>117</v>
      </c>
      <c r="S6732">
        <v>3</v>
      </c>
      <c r="T6732">
        <v>48</v>
      </c>
      <c r="U6732">
        <v>1</v>
      </c>
      <c r="V6732">
        <v>0</v>
      </c>
      <c r="W6732" s="26">
        <v>0.18545052691555558</v>
      </c>
      <c r="X6732" s="26">
        <v>14.238398616679477</v>
      </c>
      <c r="Y6732" s="26">
        <v>0.60561194199738322</v>
      </c>
      <c r="Z6732" s="26">
        <v>4.2241785689518521</v>
      </c>
      <c r="AA6732" s="26">
        <v>1.8134356417155206</v>
      </c>
      <c r="AB6732" s="26">
        <v>5.4611875619278294</v>
      </c>
      <c r="AC6732" s="26">
        <v>4.8631440153371468</v>
      </c>
      <c r="AD6732" s="26">
        <v>0</v>
      </c>
      <c r="AE6732" s="26">
        <v>31.391406873524765</v>
      </c>
    </row>
    <row r="6733" spans="1:31" x14ac:dyDescent="0.3">
      <c r="A6733">
        <v>2736710</v>
      </c>
      <c r="B6733">
        <v>1</v>
      </c>
      <c r="C6733" t="s">
        <v>80</v>
      </c>
      <c r="D6733" t="s">
        <v>106</v>
      </c>
      <c r="E6733" t="s">
        <v>141</v>
      </c>
      <c r="F6733" t="s">
        <v>18496</v>
      </c>
      <c r="G6733" t="s">
        <v>186</v>
      </c>
      <c r="H6733" t="s">
        <v>135</v>
      </c>
      <c r="I6733" t="s">
        <v>136</v>
      </c>
      <c r="J6733" t="s">
        <v>137</v>
      </c>
      <c r="K6733" t="s">
        <v>187</v>
      </c>
      <c r="L6733" t="s">
        <v>18497</v>
      </c>
      <c r="M6733" t="s">
        <v>18498</v>
      </c>
      <c r="N6733" s="26">
        <v>5.7713888879999997</v>
      </c>
      <c r="O6733">
        <v>0</v>
      </c>
      <c r="P6733">
        <v>56</v>
      </c>
      <c r="Q6733">
        <v>0</v>
      </c>
      <c r="R6733">
        <v>8</v>
      </c>
      <c r="S6733">
        <v>0</v>
      </c>
      <c r="T6733">
        <v>20</v>
      </c>
      <c r="U6733">
        <v>0</v>
      </c>
      <c r="V6733">
        <v>0</v>
      </c>
      <c r="W6733" s="26">
        <v>0</v>
      </c>
      <c r="X6733" s="26">
        <v>60.824736491590933</v>
      </c>
      <c r="Y6733" s="26">
        <v>0</v>
      </c>
      <c r="Z6733" s="26">
        <v>0.19188717566359401</v>
      </c>
      <c r="AA6733" s="26">
        <v>0</v>
      </c>
      <c r="AB6733" s="26">
        <v>64.314424377007924</v>
      </c>
      <c r="AC6733" s="26">
        <v>0</v>
      </c>
      <c r="AD6733" s="26">
        <v>0</v>
      </c>
      <c r="AE6733" s="26">
        <v>125.33104804426245</v>
      </c>
    </row>
    <row r="6734" spans="1:31" x14ac:dyDescent="0.3">
      <c r="A6734">
        <v>2736667</v>
      </c>
      <c r="B6734">
        <v>1</v>
      </c>
      <c r="C6734" t="s">
        <v>80</v>
      </c>
      <c r="D6734" t="s">
        <v>88</v>
      </c>
      <c r="E6734" t="s">
        <v>146</v>
      </c>
      <c r="F6734" t="s">
        <v>18499</v>
      </c>
      <c r="G6734" t="s">
        <v>159</v>
      </c>
      <c r="H6734" t="s">
        <v>149</v>
      </c>
      <c r="I6734" t="s">
        <v>136</v>
      </c>
      <c r="J6734" t="s">
        <v>137</v>
      </c>
      <c r="K6734" t="s">
        <v>138</v>
      </c>
      <c r="L6734" t="s">
        <v>18500</v>
      </c>
      <c r="M6734" t="s">
        <v>18501</v>
      </c>
      <c r="N6734" s="26">
        <v>0.34861111099999997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2</v>
      </c>
      <c r="V6734">
        <v>0</v>
      </c>
      <c r="W6734" s="26">
        <v>0</v>
      </c>
      <c r="X6734" s="26">
        <v>0</v>
      </c>
      <c r="Y6734" s="26">
        <v>0</v>
      </c>
      <c r="Z6734" s="26">
        <v>0</v>
      </c>
      <c r="AA6734" s="26">
        <v>0</v>
      </c>
      <c r="AB6734" s="26">
        <v>0</v>
      </c>
      <c r="AC6734" s="26">
        <v>136.38977754949266</v>
      </c>
      <c r="AD6734" s="26">
        <v>0</v>
      </c>
      <c r="AE6734" s="26">
        <v>136.38977754949266</v>
      </c>
    </row>
    <row r="6735" spans="1:31" x14ac:dyDescent="0.3">
      <c r="A6735">
        <v>2736563</v>
      </c>
      <c r="B6735">
        <v>1</v>
      </c>
      <c r="C6735" t="s">
        <v>80</v>
      </c>
      <c r="D6735" t="s">
        <v>82</v>
      </c>
      <c r="E6735" t="s">
        <v>132</v>
      </c>
      <c r="F6735" t="s">
        <v>18502</v>
      </c>
      <c r="G6735" t="s">
        <v>307</v>
      </c>
      <c r="H6735" t="s">
        <v>135</v>
      </c>
      <c r="I6735" t="s">
        <v>136</v>
      </c>
      <c r="J6735" t="s">
        <v>137</v>
      </c>
      <c r="K6735" t="s">
        <v>138</v>
      </c>
      <c r="L6735" t="s">
        <v>18503</v>
      </c>
      <c r="M6735" t="s">
        <v>18504</v>
      </c>
      <c r="N6735" s="26">
        <v>10.441388888000001</v>
      </c>
      <c r="O6735">
        <v>0</v>
      </c>
      <c r="P6735">
        <v>11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 s="26">
        <v>0</v>
      </c>
      <c r="X6735" s="26">
        <v>24.731364957182123</v>
      </c>
      <c r="Y6735" s="26">
        <v>0</v>
      </c>
      <c r="Z6735" s="26">
        <v>0</v>
      </c>
      <c r="AA6735" s="26">
        <v>0</v>
      </c>
      <c r="AB6735" s="26">
        <v>0</v>
      </c>
      <c r="AC6735" s="26">
        <v>0</v>
      </c>
      <c r="AD6735" s="26">
        <v>0</v>
      </c>
      <c r="AE6735" s="26">
        <v>24.731364957182123</v>
      </c>
    </row>
    <row r="6736" spans="1:31" x14ac:dyDescent="0.3">
      <c r="A6736">
        <v>2737396</v>
      </c>
      <c r="B6736">
        <v>1</v>
      </c>
      <c r="C6736" t="s">
        <v>80</v>
      </c>
      <c r="D6736" t="s">
        <v>90</v>
      </c>
      <c r="E6736" t="s">
        <v>170</v>
      </c>
      <c r="F6736" t="s">
        <v>18505</v>
      </c>
      <c r="G6736" t="s">
        <v>303</v>
      </c>
      <c r="H6736" t="s">
        <v>135</v>
      </c>
      <c r="I6736" t="s">
        <v>136</v>
      </c>
      <c r="J6736" t="s">
        <v>137</v>
      </c>
      <c r="K6736" t="s">
        <v>138</v>
      </c>
      <c r="L6736" t="s">
        <v>18506</v>
      </c>
      <c r="M6736" t="s">
        <v>18507</v>
      </c>
      <c r="N6736" s="26">
        <v>7.5552777769999997</v>
      </c>
      <c r="O6736">
        <v>0</v>
      </c>
      <c r="P6736">
        <v>193</v>
      </c>
      <c r="Q6736">
        <v>0</v>
      </c>
      <c r="R6736">
        <v>0</v>
      </c>
      <c r="S6736">
        <v>0</v>
      </c>
      <c r="T6736">
        <v>14</v>
      </c>
      <c r="U6736">
        <v>0</v>
      </c>
      <c r="V6736">
        <v>0</v>
      </c>
      <c r="W6736" s="26">
        <v>0</v>
      </c>
      <c r="X6736" s="26">
        <v>327.67548603153182</v>
      </c>
      <c r="Y6736" s="26">
        <v>0</v>
      </c>
      <c r="Z6736" s="26">
        <v>0</v>
      </c>
      <c r="AA6736" s="26">
        <v>0</v>
      </c>
      <c r="AB6736" s="26">
        <v>44.058842011613173</v>
      </c>
      <c r="AC6736" s="26">
        <v>0</v>
      </c>
      <c r="AD6736" s="26">
        <v>0</v>
      </c>
      <c r="AE6736" s="26">
        <v>371.73432804314501</v>
      </c>
    </row>
    <row r="6737" spans="1:31" x14ac:dyDescent="0.3">
      <c r="A6737">
        <v>2736912</v>
      </c>
      <c r="B6737">
        <v>1</v>
      </c>
      <c r="C6737" t="s">
        <v>80</v>
      </c>
      <c r="D6737" t="s">
        <v>83</v>
      </c>
      <c r="E6737" t="s">
        <v>132</v>
      </c>
      <c r="F6737" t="s">
        <v>18508</v>
      </c>
      <c r="G6737" t="s">
        <v>307</v>
      </c>
      <c r="H6737" t="s">
        <v>135</v>
      </c>
      <c r="I6737" t="s">
        <v>136</v>
      </c>
      <c r="J6737" t="s">
        <v>137</v>
      </c>
      <c r="K6737" t="s">
        <v>138</v>
      </c>
      <c r="L6737" t="s">
        <v>18509</v>
      </c>
      <c r="M6737" t="s">
        <v>18510</v>
      </c>
      <c r="N6737" s="26">
        <v>4.8058333329999998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1</v>
      </c>
      <c r="U6737">
        <v>0</v>
      </c>
      <c r="V6737">
        <v>0</v>
      </c>
      <c r="W6737" s="26">
        <v>0</v>
      </c>
      <c r="X6737" s="26">
        <v>0</v>
      </c>
      <c r="Y6737" s="26">
        <v>0</v>
      </c>
      <c r="Z6737" s="26">
        <v>0</v>
      </c>
      <c r="AA6737" s="26">
        <v>0</v>
      </c>
      <c r="AB6737" s="26">
        <v>61.786235574734619</v>
      </c>
      <c r="AC6737" s="26">
        <v>0</v>
      </c>
      <c r="AD6737" s="26">
        <v>0</v>
      </c>
      <c r="AE6737" s="26">
        <v>61.786235574734619</v>
      </c>
    </row>
    <row r="6738" spans="1:31" x14ac:dyDescent="0.3">
      <c r="A6738">
        <v>2736663</v>
      </c>
      <c r="B6738">
        <v>1</v>
      </c>
      <c r="C6738" t="s">
        <v>80</v>
      </c>
      <c r="D6738" t="s">
        <v>104</v>
      </c>
      <c r="E6738" t="s">
        <v>157</v>
      </c>
      <c r="F6738" t="s">
        <v>10697</v>
      </c>
      <c r="G6738" t="s">
        <v>159</v>
      </c>
      <c r="H6738" t="s">
        <v>149</v>
      </c>
      <c r="I6738" t="s">
        <v>136</v>
      </c>
      <c r="J6738" t="s">
        <v>137</v>
      </c>
      <c r="K6738" t="s">
        <v>138</v>
      </c>
      <c r="L6738" t="s">
        <v>18511</v>
      </c>
      <c r="M6738" t="s">
        <v>18512</v>
      </c>
      <c r="N6738" s="26">
        <v>2.5319444440000001</v>
      </c>
      <c r="O6738">
        <v>1</v>
      </c>
      <c r="P6738">
        <v>461</v>
      </c>
      <c r="Q6738">
        <v>3</v>
      </c>
      <c r="R6738">
        <v>16</v>
      </c>
      <c r="S6738">
        <v>0</v>
      </c>
      <c r="T6738">
        <v>33</v>
      </c>
      <c r="U6738">
        <v>0</v>
      </c>
      <c r="V6738">
        <v>0</v>
      </c>
      <c r="W6738" s="26">
        <v>4.1849741873830366</v>
      </c>
      <c r="X6738" s="26">
        <v>318.97217657749053</v>
      </c>
      <c r="Y6738" s="26">
        <v>2.8498572778176983</v>
      </c>
      <c r="Z6738" s="26">
        <v>3.5033010194108449</v>
      </c>
      <c r="AA6738" s="26">
        <v>0</v>
      </c>
      <c r="AB6738" s="26">
        <v>39.704782709265608</v>
      </c>
      <c r="AC6738" s="26">
        <v>0</v>
      </c>
      <c r="AD6738" s="26">
        <v>0</v>
      </c>
      <c r="AE6738" s="26">
        <v>369.21509177136772</v>
      </c>
    </row>
    <row r="6739" spans="1:31" x14ac:dyDescent="0.3">
      <c r="A6739">
        <v>2737353</v>
      </c>
      <c r="B6739">
        <v>1</v>
      </c>
      <c r="C6739" t="s">
        <v>81</v>
      </c>
      <c r="D6739" t="s">
        <v>118</v>
      </c>
      <c r="E6739" t="s">
        <v>170</v>
      </c>
      <c r="F6739" t="s">
        <v>18513</v>
      </c>
      <c r="G6739" t="s">
        <v>143</v>
      </c>
      <c r="H6739" t="s">
        <v>135</v>
      </c>
      <c r="I6739" t="s">
        <v>136</v>
      </c>
      <c r="J6739" t="s">
        <v>137</v>
      </c>
      <c r="K6739" t="s">
        <v>138</v>
      </c>
      <c r="L6739" t="s">
        <v>18514</v>
      </c>
      <c r="M6739" t="s">
        <v>18515</v>
      </c>
      <c r="N6739" s="26">
        <v>0.42416666600000003</v>
      </c>
      <c r="O6739">
        <v>0</v>
      </c>
      <c r="P6739">
        <v>17</v>
      </c>
      <c r="Q6739">
        <v>0</v>
      </c>
      <c r="R6739">
        <v>4</v>
      </c>
      <c r="S6739">
        <v>0</v>
      </c>
      <c r="T6739">
        <v>1</v>
      </c>
      <c r="U6739">
        <v>0</v>
      </c>
      <c r="V6739">
        <v>0</v>
      </c>
      <c r="W6739" s="26">
        <v>0</v>
      </c>
      <c r="X6739" s="26">
        <v>1.518042420481023</v>
      </c>
      <c r="Y6739" s="26">
        <v>0</v>
      </c>
      <c r="Z6739" s="26">
        <v>0</v>
      </c>
      <c r="AA6739" s="26">
        <v>0</v>
      </c>
      <c r="AB6739" s="26">
        <v>0.20796393377736061</v>
      </c>
      <c r="AC6739" s="26">
        <v>0</v>
      </c>
      <c r="AD6739" s="26">
        <v>0</v>
      </c>
      <c r="AE6739" s="26">
        <v>1.7260063542583837</v>
      </c>
    </row>
    <row r="6740" spans="1:31" x14ac:dyDescent="0.3">
      <c r="A6740">
        <v>2737270</v>
      </c>
      <c r="B6740">
        <v>1</v>
      </c>
      <c r="C6740" t="s">
        <v>80</v>
      </c>
      <c r="D6740" t="s">
        <v>82</v>
      </c>
      <c r="E6740" t="s">
        <v>170</v>
      </c>
      <c r="F6740" t="s">
        <v>340</v>
      </c>
      <c r="G6740" t="s">
        <v>204</v>
      </c>
      <c r="H6740" t="s">
        <v>135</v>
      </c>
      <c r="I6740" t="s">
        <v>136</v>
      </c>
      <c r="J6740" t="s">
        <v>137</v>
      </c>
      <c r="K6740" t="s">
        <v>138</v>
      </c>
      <c r="L6740" t="s">
        <v>18516</v>
      </c>
      <c r="M6740" t="s">
        <v>18517</v>
      </c>
      <c r="N6740" s="26">
        <v>3.4161111110000002</v>
      </c>
      <c r="O6740">
        <v>0</v>
      </c>
      <c r="P6740">
        <v>140</v>
      </c>
      <c r="Q6740">
        <v>0</v>
      </c>
      <c r="R6740">
        <v>0</v>
      </c>
      <c r="S6740">
        <v>0</v>
      </c>
      <c r="T6740">
        <v>6</v>
      </c>
      <c r="U6740">
        <v>0</v>
      </c>
      <c r="V6740">
        <v>0</v>
      </c>
      <c r="W6740" s="26">
        <v>0</v>
      </c>
      <c r="X6740" s="26">
        <v>152.54308945132567</v>
      </c>
      <c r="Y6740" s="26">
        <v>0</v>
      </c>
      <c r="Z6740" s="26">
        <v>0</v>
      </c>
      <c r="AA6740" s="26">
        <v>0</v>
      </c>
      <c r="AB6740" s="26">
        <v>2.7992405996539387</v>
      </c>
      <c r="AC6740" s="26">
        <v>0</v>
      </c>
      <c r="AD6740" s="26">
        <v>0</v>
      </c>
      <c r="AE6740" s="26">
        <v>155.3423300509796</v>
      </c>
    </row>
    <row r="6741" spans="1:31" x14ac:dyDescent="0.3">
      <c r="A6741">
        <v>2737247</v>
      </c>
      <c r="B6741">
        <v>1</v>
      </c>
      <c r="C6741" t="s">
        <v>80</v>
      </c>
      <c r="D6741" t="s">
        <v>105</v>
      </c>
      <c r="E6741" t="s">
        <v>157</v>
      </c>
      <c r="F6741" t="s">
        <v>7496</v>
      </c>
      <c r="G6741" t="s">
        <v>159</v>
      </c>
      <c r="H6741" t="s">
        <v>149</v>
      </c>
      <c r="I6741" t="s">
        <v>136</v>
      </c>
      <c r="J6741" t="s">
        <v>137</v>
      </c>
      <c r="K6741" t="s">
        <v>138</v>
      </c>
      <c r="L6741" t="s">
        <v>18518</v>
      </c>
      <c r="M6741" t="s">
        <v>18519</v>
      </c>
      <c r="N6741" s="26">
        <v>1.4697222219999999</v>
      </c>
      <c r="O6741">
        <v>2</v>
      </c>
      <c r="P6741">
        <v>314</v>
      </c>
      <c r="Q6741">
        <v>2</v>
      </c>
      <c r="R6741">
        <v>20</v>
      </c>
      <c r="S6741">
        <v>17</v>
      </c>
      <c r="T6741">
        <v>68</v>
      </c>
      <c r="U6741">
        <v>2</v>
      </c>
      <c r="V6741">
        <v>0</v>
      </c>
      <c r="W6741" s="26">
        <v>1.5928497431318296</v>
      </c>
      <c r="X6741" s="26">
        <v>128.26108537586714</v>
      </c>
      <c r="Y6741" s="26">
        <v>1.4922285498314372</v>
      </c>
      <c r="Z6741" s="26">
        <v>6.2570744475573408</v>
      </c>
      <c r="AA6741" s="26">
        <v>109.40505938996679</v>
      </c>
      <c r="AB6741" s="26">
        <v>101.82814499614739</v>
      </c>
      <c r="AC6741" s="26">
        <v>71.225761599435103</v>
      </c>
      <c r="AD6741" s="26">
        <v>0</v>
      </c>
      <c r="AE6741" s="26">
        <v>420.06220410193697</v>
      </c>
    </row>
    <row r="6742" spans="1:31" x14ac:dyDescent="0.3">
      <c r="A6742">
        <v>2737101</v>
      </c>
      <c r="B6742">
        <v>1</v>
      </c>
      <c r="C6742" t="s">
        <v>80</v>
      </c>
      <c r="D6742" t="s">
        <v>104</v>
      </c>
      <c r="E6742" t="s">
        <v>157</v>
      </c>
      <c r="F6742" t="s">
        <v>18520</v>
      </c>
      <c r="G6742" t="s">
        <v>159</v>
      </c>
      <c r="H6742" t="s">
        <v>149</v>
      </c>
      <c r="I6742" t="s">
        <v>136</v>
      </c>
      <c r="J6742" t="s">
        <v>137</v>
      </c>
      <c r="K6742" t="s">
        <v>138</v>
      </c>
      <c r="L6742" t="s">
        <v>18521</v>
      </c>
      <c r="M6742" t="s">
        <v>18522</v>
      </c>
      <c r="N6742" s="26">
        <v>2.2772222219999998</v>
      </c>
      <c r="O6742">
        <v>2</v>
      </c>
      <c r="P6742">
        <v>700</v>
      </c>
      <c r="Q6742">
        <v>6</v>
      </c>
      <c r="R6742">
        <v>13</v>
      </c>
      <c r="S6742">
        <v>0</v>
      </c>
      <c r="T6742">
        <v>35</v>
      </c>
      <c r="U6742">
        <v>1</v>
      </c>
      <c r="V6742">
        <v>0</v>
      </c>
      <c r="W6742" s="26">
        <v>0.86538502142845242</v>
      </c>
      <c r="X6742" s="26">
        <v>363.77524713067601</v>
      </c>
      <c r="Y6742" s="26">
        <v>2.6077686296926292</v>
      </c>
      <c r="Z6742" s="26">
        <v>0.69222879048361241</v>
      </c>
      <c r="AA6742" s="26">
        <v>0</v>
      </c>
      <c r="AB6742" s="26">
        <v>57.262675312289545</v>
      </c>
      <c r="AC6742" s="26">
        <v>109.36335894362399</v>
      </c>
      <c r="AD6742" s="26">
        <v>0</v>
      </c>
      <c r="AE6742" s="26">
        <v>534.56666382819424</v>
      </c>
    </row>
    <row r="6743" spans="1:31" x14ac:dyDescent="0.3">
      <c r="A6743">
        <v>2736892</v>
      </c>
      <c r="B6743">
        <v>1</v>
      </c>
      <c r="C6743" t="s">
        <v>81</v>
      </c>
      <c r="D6743" t="s">
        <v>120</v>
      </c>
      <c r="E6743" t="s">
        <v>132</v>
      </c>
      <c r="F6743" t="s">
        <v>18523</v>
      </c>
      <c r="G6743" t="s">
        <v>134</v>
      </c>
      <c r="H6743" t="s">
        <v>135</v>
      </c>
      <c r="I6743" t="s">
        <v>136</v>
      </c>
      <c r="J6743" t="s">
        <v>137</v>
      </c>
      <c r="K6743" t="s">
        <v>138</v>
      </c>
      <c r="L6743" t="s">
        <v>18524</v>
      </c>
      <c r="M6743" t="s">
        <v>18525</v>
      </c>
      <c r="N6743" s="26">
        <v>4.2836111109999999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1</v>
      </c>
      <c r="U6743">
        <v>0</v>
      </c>
      <c r="V6743">
        <v>0</v>
      </c>
      <c r="W6743" s="26">
        <v>0</v>
      </c>
      <c r="X6743" s="26">
        <v>0</v>
      </c>
      <c r="Y6743" s="26">
        <v>0</v>
      </c>
      <c r="Z6743" s="26">
        <v>0</v>
      </c>
      <c r="AA6743" s="26">
        <v>0</v>
      </c>
      <c r="AB6743" s="26">
        <v>7.1780125224466662</v>
      </c>
      <c r="AC6743" s="26">
        <v>0</v>
      </c>
      <c r="AD6743" s="26">
        <v>0</v>
      </c>
      <c r="AE6743" s="26">
        <v>7.1780125224466662</v>
      </c>
    </row>
    <row r="6744" spans="1:31" x14ac:dyDescent="0.3">
      <c r="A6744">
        <v>2737416</v>
      </c>
      <c r="B6744">
        <v>1</v>
      </c>
      <c r="C6744" t="s">
        <v>80</v>
      </c>
      <c r="D6744" t="s">
        <v>101</v>
      </c>
      <c r="E6744" t="s">
        <v>170</v>
      </c>
      <c r="F6744" t="s">
        <v>18526</v>
      </c>
      <c r="G6744" t="s">
        <v>143</v>
      </c>
      <c r="H6744" t="s">
        <v>135</v>
      </c>
      <c r="I6744" t="s">
        <v>136</v>
      </c>
      <c r="J6744" t="s">
        <v>137</v>
      </c>
      <c r="K6744" t="s">
        <v>138</v>
      </c>
      <c r="L6744" t="s">
        <v>18527</v>
      </c>
      <c r="M6744" t="s">
        <v>18528</v>
      </c>
      <c r="N6744" s="26">
        <v>0.77555555499999995</v>
      </c>
      <c r="O6744">
        <v>0</v>
      </c>
      <c r="P6744">
        <v>113</v>
      </c>
      <c r="Q6744">
        <v>0</v>
      </c>
      <c r="R6744">
        <v>1</v>
      </c>
      <c r="S6744">
        <v>0</v>
      </c>
      <c r="T6744">
        <v>7</v>
      </c>
      <c r="U6744">
        <v>0</v>
      </c>
      <c r="V6744">
        <v>0</v>
      </c>
      <c r="W6744" s="26">
        <v>0</v>
      </c>
      <c r="X6744" s="26">
        <v>21.102094100815741</v>
      </c>
      <c r="Y6744" s="26">
        <v>0</v>
      </c>
      <c r="Z6744" s="26">
        <v>0.45699763314767605</v>
      </c>
      <c r="AA6744" s="26">
        <v>0</v>
      </c>
      <c r="AB6744" s="26">
        <v>5.5196025303788652</v>
      </c>
      <c r="AC6744" s="26">
        <v>0</v>
      </c>
      <c r="AD6744" s="26">
        <v>0</v>
      </c>
      <c r="AE6744" s="26">
        <v>27.078694264342282</v>
      </c>
    </row>
    <row r="6745" spans="1:31" x14ac:dyDescent="0.3">
      <c r="A6745">
        <v>2736600</v>
      </c>
      <c r="B6745">
        <v>1</v>
      </c>
      <c r="C6745" t="s">
        <v>80</v>
      </c>
      <c r="D6745" t="s">
        <v>108</v>
      </c>
      <c r="E6745" t="s">
        <v>152</v>
      </c>
      <c r="F6745" t="s">
        <v>18529</v>
      </c>
      <c r="G6745" t="s">
        <v>186</v>
      </c>
      <c r="H6745" t="s">
        <v>149</v>
      </c>
      <c r="I6745" t="s">
        <v>136</v>
      </c>
      <c r="J6745" t="s">
        <v>137</v>
      </c>
      <c r="K6745" t="s">
        <v>187</v>
      </c>
      <c r="L6745" t="s">
        <v>18530</v>
      </c>
      <c r="M6745" t="s">
        <v>18531</v>
      </c>
      <c r="N6745" s="26">
        <v>7.3436111110000004</v>
      </c>
      <c r="O6745">
        <v>0</v>
      </c>
      <c r="P6745">
        <v>1143</v>
      </c>
      <c r="Q6745">
        <v>4</v>
      </c>
      <c r="R6745">
        <v>468</v>
      </c>
      <c r="S6745">
        <v>7</v>
      </c>
      <c r="T6745">
        <v>243</v>
      </c>
      <c r="U6745">
        <v>1</v>
      </c>
      <c r="V6745">
        <v>0</v>
      </c>
      <c r="W6745" s="26">
        <v>0</v>
      </c>
      <c r="X6745" s="26">
        <v>1644.7591925137262</v>
      </c>
      <c r="Y6745" s="26">
        <v>95.217830830427985</v>
      </c>
      <c r="Z6745" s="26">
        <v>409.92120535107142</v>
      </c>
      <c r="AA6745" s="26">
        <v>671.67094682650543</v>
      </c>
      <c r="AB6745" s="26">
        <v>2065.1282634890445</v>
      </c>
      <c r="AC6745" s="26">
        <v>672.53464081925847</v>
      </c>
      <c r="AD6745" s="26">
        <v>0</v>
      </c>
      <c r="AE6745" s="26">
        <v>5559.2320798300334</v>
      </c>
    </row>
    <row r="6746" spans="1:31" x14ac:dyDescent="0.3">
      <c r="A6746">
        <v>2736683</v>
      </c>
      <c r="B6746">
        <v>1</v>
      </c>
      <c r="C6746" t="s">
        <v>80</v>
      </c>
      <c r="D6746" t="s">
        <v>103</v>
      </c>
      <c r="E6746" t="s">
        <v>170</v>
      </c>
      <c r="F6746" t="s">
        <v>18532</v>
      </c>
      <c r="G6746" t="s">
        <v>143</v>
      </c>
      <c r="H6746" t="s">
        <v>135</v>
      </c>
      <c r="I6746" t="s">
        <v>136</v>
      </c>
      <c r="J6746" t="s">
        <v>137</v>
      </c>
      <c r="K6746" t="s">
        <v>138</v>
      </c>
      <c r="L6746" t="s">
        <v>18533</v>
      </c>
      <c r="M6746" t="s">
        <v>18534</v>
      </c>
      <c r="N6746" s="26">
        <v>0.35555555500000002</v>
      </c>
      <c r="O6746">
        <v>0</v>
      </c>
      <c r="P6746">
        <v>108</v>
      </c>
      <c r="Q6746">
        <v>0</v>
      </c>
      <c r="R6746">
        <v>2</v>
      </c>
      <c r="S6746">
        <v>0</v>
      </c>
      <c r="T6746">
        <v>5</v>
      </c>
      <c r="U6746">
        <v>0</v>
      </c>
      <c r="V6746">
        <v>0</v>
      </c>
      <c r="W6746" s="26">
        <v>0</v>
      </c>
      <c r="X6746" s="26">
        <v>10.721909726676087</v>
      </c>
      <c r="Y6746" s="26">
        <v>0</v>
      </c>
      <c r="Z6746" s="26">
        <v>0</v>
      </c>
      <c r="AA6746" s="26">
        <v>0</v>
      </c>
      <c r="AB6746" s="26">
        <v>1.7822978791744002</v>
      </c>
      <c r="AC6746" s="26">
        <v>0</v>
      </c>
      <c r="AD6746" s="26">
        <v>0</v>
      </c>
      <c r="AE6746" s="26">
        <v>12.504207605850487</v>
      </c>
    </row>
    <row r="6747" spans="1:31" x14ac:dyDescent="0.3">
      <c r="A6747">
        <v>2736537</v>
      </c>
      <c r="B6747">
        <v>1</v>
      </c>
      <c r="C6747" t="s">
        <v>80</v>
      </c>
      <c r="D6747" t="s">
        <v>90</v>
      </c>
      <c r="E6747" t="s">
        <v>132</v>
      </c>
      <c r="F6747" t="s">
        <v>18535</v>
      </c>
      <c r="G6747" t="s">
        <v>134</v>
      </c>
      <c r="H6747" t="s">
        <v>135</v>
      </c>
      <c r="I6747" t="s">
        <v>136</v>
      </c>
      <c r="J6747" t="s">
        <v>137</v>
      </c>
      <c r="K6747" t="s">
        <v>138</v>
      </c>
      <c r="L6747" t="s">
        <v>18536</v>
      </c>
      <c r="M6747" t="s">
        <v>18537</v>
      </c>
      <c r="N6747" s="26">
        <v>4.568888888</v>
      </c>
      <c r="O6747">
        <v>0</v>
      </c>
      <c r="P6747">
        <v>5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 s="26">
        <v>0</v>
      </c>
      <c r="X6747" s="26">
        <v>5.8670762404804044</v>
      </c>
      <c r="Y6747" s="26">
        <v>0</v>
      </c>
      <c r="Z6747" s="26">
        <v>0</v>
      </c>
      <c r="AA6747" s="26">
        <v>0</v>
      </c>
      <c r="AB6747" s="26">
        <v>0</v>
      </c>
      <c r="AC6747" s="26">
        <v>0</v>
      </c>
      <c r="AD6747" s="26">
        <v>0</v>
      </c>
      <c r="AE6747" s="26">
        <v>5.8670762404804044</v>
      </c>
    </row>
    <row r="6748" spans="1:31" x14ac:dyDescent="0.3">
      <c r="A6748">
        <v>2737184</v>
      </c>
      <c r="B6748">
        <v>1</v>
      </c>
      <c r="C6748" t="s">
        <v>80</v>
      </c>
      <c r="D6748" t="s">
        <v>110</v>
      </c>
      <c r="E6748" t="s">
        <v>141</v>
      </c>
      <c r="F6748" t="s">
        <v>15273</v>
      </c>
      <c r="G6748" t="s">
        <v>143</v>
      </c>
      <c r="H6748" t="s">
        <v>135</v>
      </c>
      <c r="I6748" t="s">
        <v>136</v>
      </c>
      <c r="J6748" t="s">
        <v>137</v>
      </c>
      <c r="K6748" t="s">
        <v>138</v>
      </c>
      <c r="L6748" t="s">
        <v>18538</v>
      </c>
      <c r="M6748" t="s">
        <v>18539</v>
      </c>
      <c r="N6748" s="26">
        <v>0.70750000000000002</v>
      </c>
      <c r="O6748">
        <v>0</v>
      </c>
      <c r="P6748">
        <v>46</v>
      </c>
      <c r="Q6748">
        <v>0</v>
      </c>
      <c r="R6748">
        <v>0</v>
      </c>
      <c r="S6748">
        <v>0</v>
      </c>
      <c r="T6748">
        <v>1</v>
      </c>
      <c r="U6748">
        <v>0</v>
      </c>
      <c r="V6748">
        <v>0</v>
      </c>
      <c r="W6748" s="26">
        <v>0</v>
      </c>
      <c r="X6748" s="26">
        <v>12.327373667829882</v>
      </c>
      <c r="Y6748" s="26">
        <v>0</v>
      </c>
      <c r="Z6748" s="26">
        <v>0</v>
      </c>
      <c r="AA6748" s="26">
        <v>0</v>
      </c>
      <c r="AB6748" s="26">
        <v>1.1973287491660753</v>
      </c>
      <c r="AC6748" s="26">
        <v>0</v>
      </c>
      <c r="AD6748" s="26">
        <v>0</v>
      </c>
      <c r="AE6748" s="26">
        <v>13.524702416995957</v>
      </c>
    </row>
    <row r="6749" spans="1:31" x14ac:dyDescent="0.3">
      <c r="A6749">
        <v>2736497</v>
      </c>
      <c r="B6749">
        <v>1</v>
      </c>
      <c r="C6749" t="s">
        <v>80</v>
      </c>
      <c r="D6749" t="s">
        <v>93</v>
      </c>
      <c r="E6749" t="s">
        <v>146</v>
      </c>
      <c r="F6749" t="s">
        <v>18540</v>
      </c>
      <c r="G6749" t="s">
        <v>2474</v>
      </c>
      <c r="H6749" t="s">
        <v>149</v>
      </c>
      <c r="I6749" t="s">
        <v>136</v>
      </c>
      <c r="J6749" t="s">
        <v>137</v>
      </c>
      <c r="K6749" t="s">
        <v>138</v>
      </c>
      <c r="L6749" t="s">
        <v>18541</v>
      </c>
      <c r="M6749" t="s">
        <v>18542</v>
      </c>
      <c r="N6749" s="26">
        <v>0.51361111100000001</v>
      </c>
      <c r="O6749">
        <v>0</v>
      </c>
      <c r="P6749">
        <v>502</v>
      </c>
      <c r="Q6749">
        <v>0</v>
      </c>
      <c r="R6749">
        <v>0</v>
      </c>
      <c r="S6749">
        <v>0</v>
      </c>
      <c r="T6749">
        <v>70</v>
      </c>
      <c r="U6749">
        <v>0</v>
      </c>
      <c r="V6749">
        <v>0</v>
      </c>
      <c r="W6749" s="26">
        <v>0</v>
      </c>
      <c r="X6749" s="26">
        <v>47.535877762402315</v>
      </c>
      <c r="Y6749" s="26">
        <v>0</v>
      </c>
      <c r="Z6749" s="26">
        <v>0</v>
      </c>
      <c r="AA6749" s="26">
        <v>0</v>
      </c>
      <c r="AB6749" s="26">
        <v>16.995676666403501</v>
      </c>
      <c r="AC6749" s="26">
        <v>0</v>
      </c>
      <c r="AD6749" s="26">
        <v>0</v>
      </c>
      <c r="AE6749" s="26">
        <v>64.531554428805819</v>
      </c>
    </row>
    <row r="6750" spans="1:31" x14ac:dyDescent="0.3">
      <c r="A6750">
        <v>2736829</v>
      </c>
      <c r="B6750">
        <v>1</v>
      </c>
      <c r="C6750" t="s">
        <v>80</v>
      </c>
      <c r="D6750" t="s">
        <v>94</v>
      </c>
      <c r="E6750" t="s">
        <v>157</v>
      </c>
      <c r="F6750" t="s">
        <v>18543</v>
      </c>
      <c r="G6750" t="s">
        <v>143</v>
      </c>
      <c r="H6750" t="s">
        <v>149</v>
      </c>
      <c r="I6750" t="s">
        <v>136</v>
      </c>
      <c r="J6750" t="s">
        <v>137</v>
      </c>
      <c r="K6750" t="s">
        <v>138</v>
      </c>
      <c r="L6750" t="s">
        <v>18544</v>
      </c>
      <c r="M6750" t="s">
        <v>18545</v>
      </c>
      <c r="N6750" s="26">
        <v>0.331666666</v>
      </c>
      <c r="O6750">
        <v>0</v>
      </c>
      <c r="P6750">
        <v>286</v>
      </c>
      <c r="Q6750">
        <v>0</v>
      </c>
      <c r="R6750">
        <v>1</v>
      </c>
      <c r="S6750">
        <v>5</v>
      </c>
      <c r="T6750">
        <v>26</v>
      </c>
      <c r="U6750">
        <v>0</v>
      </c>
      <c r="V6750">
        <v>0</v>
      </c>
      <c r="W6750" s="26">
        <v>0</v>
      </c>
      <c r="X6750" s="26">
        <v>7.9437840212833253</v>
      </c>
      <c r="Y6750" s="26">
        <v>0</v>
      </c>
      <c r="Z6750" s="26">
        <v>0</v>
      </c>
      <c r="AA6750" s="26">
        <v>3.0249499744429169</v>
      </c>
      <c r="AB6750" s="26">
        <v>4.2057186384567373</v>
      </c>
      <c r="AC6750" s="26">
        <v>0</v>
      </c>
      <c r="AD6750" s="26">
        <v>0</v>
      </c>
      <c r="AE6750" s="26">
        <v>15.17445263418298</v>
      </c>
    </row>
    <row r="6751" spans="1:31" x14ac:dyDescent="0.3">
      <c r="A6751">
        <v>2736852</v>
      </c>
      <c r="B6751">
        <v>1</v>
      </c>
      <c r="C6751" t="s">
        <v>80</v>
      </c>
      <c r="D6751" t="s">
        <v>85</v>
      </c>
      <c r="E6751" t="s">
        <v>166</v>
      </c>
      <c r="F6751" t="s">
        <v>7629</v>
      </c>
      <c r="G6751" t="s">
        <v>232</v>
      </c>
      <c r="H6751" t="s">
        <v>135</v>
      </c>
      <c r="I6751" t="s">
        <v>136</v>
      </c>
      <c r="J6751" t="s">
        <v>137</v>
      </c>
      <c r="K6751" t="s">
        <v>138</v>
      </c>
      <c r="L6751" t="s">
        <v>18546</v>
      </c>
      <c r="M6751" t="s">
        <v>18547</v>
      </c>
      <c r="N6751" s="26">
        <v>1.974444444</v>
      </c>
      <c r="O6751">
        <v>0</v>
      </c>
      <c r="P6751">
        <v>56</v>
      </c>
      <c r="Q6751">
        <v>0</v>
      </c>
      <c r="R6751">
        <v>0</v>
      </c>
      <c r="S6751">
        <v>0</v>
      </c>
      <c r="T6751">
        <v>26</v>
      </c>
      <c r="U6751">
        <v>0</v>
      </c>
      <c r="V6751">
        <v>0</v>
      </c>
      <c r="W6751" s="26">
        <v>0</v>
      </c>
      <c r="X6751" s="26">
        <v>30.112932146554169</v>
      </c>
      <c r="Y6751" s="26">
        <v>0</v>
      </c>
      <c r="Z6751" s="26">
        <v>0</v>
      </c>
      <c r="AA6751" s="26">
        <v>0</v>
      </c>
      <c r="AB6751" s="26">
        <v>89.06563291733778</v>
      </c>
      <c r="AC6751" s="26">
        <v>0</v>
      </c>
      <c r="AD6751" s="26">
        <v>0</v>
      </c>
      <c r="AE6751" s="26">
        <v>119.17856506389195</v>
      </c>
    </row>
    <row r="6752" spans="1:31" x14ac:dyDescent="0.3">
      <c r="A6752">
        <v>2736995</v>
      </c>
      <c r="B6752">
        <v>1</v>
      </c>
      <c r="C6752" t="s">
        <v>81</v>
      </c>
      <c r="D6752" t="s">
        <v>115</v>
      </c>
      <c r="E6752" t="s">
        <v>132</v>
      </c>
      <c r="F6752" t="s">
        <v>18548</v>
      </c>
      <c r="G6752" t="s">
        <v>134</v>
      </c>
      <c r="H6752" t="s">
        <v>135</v>
      </c>
      <c r="I6752" t="s">
        <v>136</v>
      </c>
      <c r="J6752" t="s">
        <v>137</v>
      </c>
      <c r="K6752" t="s">
        <v>138</v>
      </c>
      <c r="L6752" t="s">
        <v>18549</v>
      </c>
      <c r="M6752" t="s">
        <v>18550</v>
      </c>
      <c r="N6752" s="26">
        <v>1.876944444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1</v>
      </c>
      <c r="U6752">
        <v>0</v>
      </c>
      <c r="V6752">
        <v>0</v>
      </c>
      <c r="W6752" s="26">
        <v>0</v>
      </c>
      <c r="X6752" s="26">
        <v>0</v>
      </c>
      <c r="Y6752" s="26">
        <v>0</v>
      </c>
      <c r="Z6752" s="26">
        <v>0</v>
      </c>
      <c r="AA6752" s="26">
        <v>0</v>
      </c>
      <c r="AB6752" s="26">
        <v>0</v>
      </c>
      <c r="AC6752" s="26">
        <v>0</v>
      </c>
      <c r="AD6752" s="26">
        <v>0</v>
      </c>
      <c r="AE6752" s="26">
        <v>0</v>
      </c>
    </row>
    <row r="6753" spans="1:31" x14ac:dyDescent="0.3">
      <c r="A6753">
        <v>2736962</v>
      </c>
      <c r="B6753">
        <v>2</v>
      </c>
      <c r="C6753" t="s">
        <v>81</v>
      </c>
      <c r="D6753" t="s">
        <v>113</v>
      </c>
      <c r="E6753" t="s">
        <v>141</v>
      </c>
      <c r="F6753" t="s">
        <v>18551</v>
      </c>
      <c r="G6753" t="s">
        <v>303</v>
      </c>
      <c r="H6753" t="s">
        <v>135</v>
      </c>
      <c r="I6753" t="s">
        <v>136</v>
      </c>
      <c r="J6753" t="s">
        <v>137</v>
      </c>
      <c r="K6753" t="s">
        <v>138</v>
      </c>
      <c r="L6753" t="s">
        <v>18443</v>
      </c>
      <c r="M6753" t="s">
        <v>18552</v>
      </c>
      <c r="N6753" s="26">
        <v>0.696944444</v>
      </c>
      <c r="O6753">
        <v>0</v>
      </c>
      <c r="P6753">
        <v>57</v>
      </c>
      <c r="Q6753">
        <v>0</v>
      </c>
      <c r="R6753">
        <v>39</v>
      </c>
      <c r="S6753">
        <v>0</v>
      </c>
      <c r="T6753">
        <v>0</v>
      </c>
      <c r="U6753">
        <v>0</v>
      </c>
      <c r="V6753">
        <v>0</v>
      </c>
      <c r="W6753" s="26">
        <v>0</v>
      </c>
      <c r="X6753" s="26">
        <v>3.5495146097289036</v>
      </c>
      <c r="Y6753" s="26">
        <v>0</v>
      </c>
      <c r="Z6753" s="26">
        <v>0</v>
      </c>
      <c r="AA6753" s="26">
        <v>0</v>
      </c>
      <c r="AB6753" s="26">
        <v>0</v>
      </c>
      <c r="AC6753" s="26">
        <v>0</v>
      </c>
      <c r="AD6753" s="26">
        <v>0</v>
      </c>
      <c r="AE6753" s="26">
        <v>3.5495146097289036</v>
      </c>
    </row>
    <row r="6754" spans="1:31" x14ac:dyDescent="0.3">
      <c r="A6754">
        <v>2737393</v>
      </c>
      <c r="B6754">
        <v>1</v>
      </c>
      <c r="C6754" t="s">
        <v>80</v>
      </c>
      <c r="D6754" t="s">
        <v>86</v>
      </c>
      <c r="E6754" t="s">
        <v>166</v>
      </c>
      <c r="F6754" t="s">
        <v>18306</v>
      </c>
      <c r="G6754" t="s">
        <v>204</v>
      </c>
      <c r="H6754" t="s">
        <v>135</v>
      </c>
      <c r="I6754" t="s">
        <v>136</v>
      </c>
      <c r="J6754" t="s">
        <v>137</v>
      </c>
      <c r="K6754" t="s">
        <v>138</v>
      </c>
      <c r="L6754" t="s">
        <v>18553</v>
      </c>
      <c r="M6754" t="s">
        <v>18554</v>
      </c>
      <c r="N6754" s="26">
        <v>1.3163888880000001</v>
      </c>
      <c r="O6754">
        <v>0</v>
      </c>
      <c r="P6754">
        <v>70</v>
      </c>
      <c r="Q6754">
        <v>0</v>
      </c>
      <c r="R6754">
        <v>0</v>
      </c>
      <c r="S6754">
        <v>0</v>
      </c>
      <c r="T6754">
        <v>2</v>
      </c>
      <c r="U6754">
        <v>0</v>
      </c>
      <c r="V6754">
        <v>0</v>
      </c>
      <c r="W6754" s="26">
        <v>0</v>
      </c>
      <c r="X6754" s="26">
        <v>37.774226888898305</v>
      </c>
      <c r="Y6754" s="26">
        <v>0</v>
      </c>
      <c r="Z6754" s="26">
        <v>0</v>
      </c>
      <c r="AA6754" s="26">
        <v>0</v>
      </c>
      <c r="AB6754" s="26">
        <v>4.2724842987916931</v>
      </c>
      <c r="AC6754" s="26">
        <v>0</v>
      </c>
      <c r="AD6754" s="26">
        <v>0</v>
      </c>
      <c r="AE6754" s="26">
        <v>42.046711187690001</v>
      </c>
    </row>
    <row r="6755" spans="1:31" x14ac:dyDescent="0.3">
      <c r="A6755">
        <v>2737250</v>
      </c>
      <c r="B6755">
        <v>1</v>
      </c>
      <c r="C6755" t="s">
        <v>81</v>
      </c>
      <c r="D6755" t="s">
        <v>120</v>
      </c>
      <c r="E6755" t="s">
        <v>132</v>
      </c>
      <c r="F6755" t="s">
        <v>18555</v>
      </c>
      <c r="G6755" t="s">
        <v>287</v>
      </c>
      <c r="H6755" t="s">
        <v>135</v>
      </c>
      <c r="I6755" t="s">
        <v>136</v>
      </c>
      <c r="J6755" t="s">
        <v>137</v>
      </c>
      <c r="K6755" t="s">
        <v>138</v>
      </c>
      <c r="L6755" t="s">
        <v>18556</v>
      </c>
      <c r="M6755" t="s">
        <v>18557</v>
      </c>
      <c r="N6755" s="26">
        <v>6.5555555549999998</v>
      </c>
      <c r="O6755">
        <v>0</v>
      </c>
      <c r="P6755">
        <v>10</v>
      </c>
      <c r="Q6755">
        <v>0</v>
      </c>
      <c r="R6755">
        <v>0</v>
      </c>
      <c r="S6755">
        <v>0</v>
      </c>
      <c r="T6755">
        <v>4</v>
      </c>
      <c r="U6755">
        <v>0</v>
      </c>
      <c r="V6755">
        <v>0</v>
      </c>
      <c r="W6755" s="26">
        <v>0</v>
      </c>
      <c r="X6755" s="26">
        <v>18.765295557909994</v>
      </c>
      <c r="Y6755" s="26">
        <v>0</v>
      </c>
      <c r="Z6755" s="26">
        <v>0</v>
      </c>
      <c r="AA6755" s="26">
        <v>0</v>
      </c>
      <c r="AB6755" s="26">
        <v>17.793082816598318</v>
      </c>
      <c r="AC6755" s="26">
        <v>0</v>
      </c>
      <c r="AD6755" s="26">
        <v>0</v>
      </c>
      <c r="AE6755" s="26">
        <v>36.558378374508308</v>
      </c>
    </row>
    <row r="6756" spans="1:31" x14ac:dyDescent="0.3">
      <c r="A6756">
        <v>2737015</v>
      </c>
      <c r="B6756">
        <v>1</v>
      </c>
      <c r="C6756" t="s">
        <v>80</v>
      </c>
      <c r="D6756" t="s">
        <v>96</v>
      </c>
      <c r="E6756" t="s">
        <v>132</v>
      </c>
      <c r="F6756" t="s">
        <v>18558</v>
      </c>
      <c r="G6756" t="s">
        <v>134</v>
      </c>
      <c r="H6756" t="s">
        <v>135</v>
      </c>
      <c r="I6756" t="s">
        <v>136</v>
      </c>
      <c r="J6756" t="s">
        <v>137</v>
      </c>
      <c r="K6756" t="s">
        <v>138</v>
      </c>
      <c r="L6756" t="s">
        <v>18559</v>
      </c>
      <c r="M6756" t="s">
        <v>18560</v>
      </c>
      <c r="N6756" s="26">
        <v>7.7805555550000003</v>
      </c>
      <c r="O6756">
        <v>0</v>
      </c>
      <c r="P6756">
        <v>1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 s="26">
        <v>0</v>
      </c>
      <c r="X6756" s="26">
        <v>0</v>
      </c>
      <c r="Y6756" s="26">
        <v>0</v>
      </c>
      <c r="Z6756" s="26">
        <v>0</v>
      </c>
      <c r="AA6756" s="26">
        <v>0</v>
      </c>
      <c r="AB6756" s="26">
        <v>0</v>
      </c>
      <c r="AC6756" s="26">
        <v>0</v>
      </c>
      <c r="AD6756" s="26">
        <v>0</v>
      </c>
      <c r="AE6756" s="26">
        <v>0</v>
      </c>
    </row>
    <row r="6757" spans="1:31" x14ac:dyDescent="0.3">
      <c r="A6757">
        <v>2736958</v>
      </c>
      <c r="B6757">
        <v>1</v>
      </c>
      <c r="C6757" t="s">
        <v>80</v>
      </c>
      <c r="D6757" t="s">
        <v>95</v>
      </c>
      <c r="E6757" t="s">
        <v>170</v>
      </c>
      <c r="F6757" t="s">
        <v>18561</v>
      </c>
      <c r="G6757" t="s">
        <v>143</v>
      </c>
      <c r="H6757" t="s">
        <v>135</v>
      </c>
      <c r="I6757" t="s">
        <v>136</v>
      </c>
      <c r="J6757" t="s">
        <v>137</v>
      </c>
      <c r="K6757" t="s">
        <v>138</v>
      </c>
      <c r="L6757" t="s">
        <v>18562</v>
      </c>
      <c r="M6757" t="s">
        <v>18563</v>
      </c>
      <c r="N6757" s="26">
        <v>0.42583333299999998</v>
      </c>
      <c r="O6757">
        <v>0</v>
      </c>
      <c r="P6757">
        <v>319</v>
      </c>
      <c r="Q6757">
        <v>0</v>
      </c>
      <c r="R6757">
        <v>0</v>
      </c>
      <c r="S6757">
        <v>0</v>
      </c>
      <c r="T6757">
        <v>6</v>
      </c>
      <c r="U6757">
        <v>0</v>
      </c>
      <c r="V6757">
        <v>0</v>
      </c>
      <c r="W6757" s="26">
        <v>0</v>
      </c>
      <c r="X6757" s="26">
        <v>29.300354387798738</v>
      </c>
      <c r="Y6757" s="26">
        <v>0</v>
      </c>
      <c r="Z6757" s="26">
        <v>0</v>
      </c>
      <c r="AA6757" s="26">
        <v>0</v>
      </c>
      <c r="AB6757" s="26">
        <v>2.6005029068575611</v>
      </c>
      <c r="AC6757" s="26">
        <v>0</v>
      </c>
      <c r="AD6757" s="26">
        <v>0</v>
      </c>
      <c r="AE6757" s="26">
        <v>31.900857294656298</v>
      </c>
    </row>
    <row r="6758" spans="1:31" x14ac:dyDescent="0.3">
      <c r="A6758">
        <v>2737350</v>
      </c>
      <c r="B6758">
        <v>1</v>
      </c>
      <c r="C6758" t="s">
        <v>80</v>
      </c>
      <c r="D6758" t="s">
        <v>108</v>
      </c>
      <c r="E6758" t="s">
        <v>152</v>
      </c>
      <c r="F6758" t="s">
        <v>18564</v>
      </c>
      <c r="G6758" t="s">
        <v>248</v>
      </c>
      <c r="H6758" t="s">
        <v>149</v>
      </c>
      <c r="I6758" t="s">
        <v>136</v>
      </c>
      <c r="J6758" t="s">
        <v>137</v>
      </c>
      <c r="K6758" t="s">
        <v>138</v>
      </c>
      <c r="L6758" t="s">
        <v>18565</v>
      </c>
      <c r="M6758" t="s">
        <v>18566</v>
      </c>
      <c r="N6758" s="26">
        <v>2.7583333329999999</v>
      </c>
      <c r="O6758">
        <v>0</v>
      </c>
      <c r="P6758">
        <v>1143</v>
      </c>
      <c r="Q6758">
        <v>4</v>
      </c>
      <c r="R6758">
        <v>468</v>
      </c>
      <c r="S6758">
        <v>7</v>
      </c>
      <c r="T6758">
        <v>243</v>
      </c>
      <c r="U6758">
        <v>1</v>
      </c>
      <c r="V6758">
        <v>0</v>
      </c>
      <c r="W6758" s="26">
        <v>0</v>
      </c>
      <c r="X6758" s="26">
        <v>671.8522260165314</v>
      </c>
      <c r="Y6758" s="26">
        <v>32.863844592200145</v>
      </c>
      <c r="Z6758" s="26">
        <v>142.37564267731508</v>
      </c>
      <c r="AA6758" s="26">
        <v>182.82385387100479</v>
      </c>
      <c r="AB6758" s="26">
        <v>511.57170027989395</v>
      </c>
      <c r="AC6758" s="26">
        <v>107.23356152024169</v>
      </c>
      <c r="AD6758" s="26">
        <v>0</v>
      </c>
      <c r="AE6758" s="26">
        <v>1648.7208289571872</v>
      </c>
    </row>
    <row r="6759" spans="1:31" x14ac:dyDescent="0.3">
      <c r="A6759">
        <v>2805972</v>
      </c>
      <c r="B6759">
        <v>1</v>
      </c>
      <c r="C6759" t="s">
        <v>80</v>
      </c>
      <c r="D6759" t="s">
        <v>83</v>
      </c>
      <c r="E6759" t="s">
        <v>141</v>
      </c>
      <c r="F6759" t="s">
        <v>18073</v>
      </c>
      <c r="G6759" t="s">
        <v>143</v>
      </c>
      <c r="H6759" t="s">
        <v>135</v>
      </c>
      <c r="I6759" t="s">
        <v>136</v>
      </c>
      <c r="J6759" t="s">
        <v>137</v>
      </c>
      <c r="K6759" t="s">
        <v>138</v>
      </c>
      <c r="L6759" t="s">
        <v>18567</v>
      </c>
      <c r="M6759" t="s">
        <v>18568</v>
      </c>
      <c r="N6759" s="26">
        <v>4.1322222220000002</v>
      </c>
      <c r="O6759">
        <v>0</v>
      </c>
      <c r="P6759">
        <v>25</v>
      </c>
      <c r="Q6759">
        <v>0</v>
      </c>
      <c r="R6759">
        <v>0</v>
      </c>
      <c r="S6759">
        <v>0</v>
      </c>
      <c r="T6759">
        <v>301</v>
      </c>
      <c r="U6759">
        <v>0</v>
      </c>
      <c r="V6759">
        <v>2</v>
      </c>
      <c r="W6759" s="26">
        <v>0</v>
      </c>
      <c r="X6759" s="26">
        <v>89.483928238406605</v>
      </c>
      <c r="Y6759" s="26">
        <v>0</v>
      </c>
      <c r="Z6759" s="26">
        <v>0</v>
      </c>
      <c r="AA6759" s="26">
        <v>0</v>
      </c>
      <c r="AB6759" s="26">
        <v>950.61613807224478</v>
      </c>
      <c r="AC6759" s="26">
        <v>0</v>
      </c>
      <c r="AD6759" s="26">
        <v>16.974541716231212</v>
      </c>
      <c r="AE6759" s="26">
        <v>1057.0746080268825</v>
      </c>
    </row>
    <row r="6760" spans="1:31" x14ac:dyDescent="0.3">
      <c r="A6760">
        <v>2736795</v>
      </c>
      <c r="B6760">
        <v>1</v>
      </c>
      <c r="C6760" t="s">
        <v>80</v>
      </c>
      <c r="D6760" t="s">
        <v>96</v>
      </c>
      <c r="E6760" t="s">
        <v>132</v>
      </c>
      <c r="F6760" t="s">
        <v>18569</v>
      </c>
      <c r="G6760" t="s">
        <v>134</v>
      </c>
      <c r="H6760" t="s">
        <v>135</v>
      </c>
      <c r="I6760" t="s">
        <v>136</v>
      </c>
      <c r="J6760" t="s">
        <v>137</v>
      </c>
      <c r="K6760" t="s">
        <v>138</v>
      </c>
      <c r="L6760" t="s">
        <v>18570</v>
      </c>
      <c r="M6760" t="s">
        <v>18571</v>
      </c>
      <c r="N6760" s="26">
        <v>4.5425000000000004</v>
      </c>
      <c r="O6760">
        <v>0</v>
      </c>
      <c r="P6760">
        <v>1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 s="26">
        <v>0</v>
      </c>
      <c r="X6760" s="26">
        <v>0</v>
      </c>
      <c r="Y6760" s="26">
        <v>0</v>
      </c>
      <c r="Z6760" s="26">
        <v>0</v>
      </c>
      <c r="AA6760" s="26">
        <v>0</v>
      </c>
      <c r="AB6760" s="26">
        <v>0</v>
      </c>
      <c r="AC6760" s="26">
        <v>0</v>
      </c>
      <c r="AD6760" s="26">
        <v>0</v>
      </c>
      <c r="AE6760" s="26">
        <v>0</v>
      </c>
    </row>
    <row r="6761" spans="1:31" x14ac:dyDescent="0.3">
      <c r="A6761">
        <v>2737173</v>
      </c>
      <c r="B6761">
        <v>1</v>
      </c>
      <c r="C6761" t="s">
        <v>80</v>
      </c>
      <c r="D6761" t="s">
        <v>90</v>
      </c>
      <c r="E6761" t="s">
        <v>170</v>
      </c>
      <c r="F6761" t="s">
        <v>3559</v>
      </c>
      <c r="G6761" t="s">
        <v>204</v>
      </c>
      <c r="H6761" t="s">
        <v>135</v>
      </c>
      <c r="I6761" t="s">
        <v>136</v>
      </c>
      <c r="J6761" t="s">
        <v>137</v>
      </c>
      <c r="K6761" t="s">
        <v>138</v>
      </c>
      <c r="L6761" t="s">
        <v>18572</v>
      </c>
      <c r="M6761" t="s">
        <v>18573</v>
      </c>
      <c r="N6761" s="26">
        <v>5.0163888879999998</v>
      </c>
      <c r="O6761">
        <v>0</v>
      </c>
      <c r="P6761">
        <v>229</v>
      </c>
      <c r="Q6761">
        <v>0</v>
      </c>
      <c r="R6761">
        <v>0</v>
      </c>
      <c r="S6761">
        <v>0</v>
      </c>
      <c r="T6761">
        <v>13</v>
      </c>
      <c r="U6761">
        <v>0</v>
      </c>
      <c r="V6761">
        <v>0</v>
      </c>
      <c r="W6761" s="26">
        <v>0</v>
      </c>
      <c r="X6761" s="26">
        <v>287.20431758661653</v>
      </c>
      <c r="Y6761" s="26">
        <v>0</v>
      </c>
      <c r="Z6761" s="26">
        <v>0</v>
      </c>
      <c r="AA6761" s="26">
        <v>0</v>
      </c>
      <c r="AB6761" s="26">
        <v>24.252161652323021</v>
      </c>
      <c r="AC6761" s="26">
        <v>0</v>
      </c>
      <c r="AD6761" s="26">
        <v>0</v>
      </c>
      <c r="AE6761" s="26">
        <v>311.45647923893955</v>
      </c>
    </row>
    <row r="6762" spans="1:31" x14ac:dyDescent="0.3">
      <c r="A6762">
        <v>2736841</v>
      </c>
      <c r="B6762">
        <v>1</v>
      </c>
      <c r="C6762" t="s">
        <v>81</v>
      </c>
      <c r="D6762" t="s">
        <v>119</v>
      </c>
      <c r="E6762" t="s">
        <v>146</v>
      </c>
      <c r="F6762" t="s">
        <v>18574</v>
      </c>
      <c r="G6762" t="s">
        <v>148</v>
      </c>
      <c r="H6762" t="s">
        <v>149</v>
      </c>
      <c r="I6762" t="s">
        <v>136</v>
      </c>
      <c r="J6762" t="s">
        <v>137</v>
      </c>
      <c r="K6762" t="s">
        <v>138</v>
      </c>
      <c r="L6762" t="s">
        <v>18575</v>
      </c>
      <c r="M6762" t="s">
        <v>18576</v>
      </c>
      <c r="N6762" s="26">
        <v>4.4388888880000001</v>
      </c>
      <c r="O6762">
        <v>0</v>
      </c>
      <c r="P6762">
        <v>8</v>
      </c>
      <c r="Q6762">
        <v>10</v>
      </c>
      <c r="R6762">
        <v>2</v>
      </c>
      <c r="S6762">
        <v>0</v>
      </c>
      <c r="T6762">
        <v>1</v>
      </c>
      <c r="U6762">
        <v>0</v>
      </c>
      <c r="V6762">
        <v>0</v>
      </c>
      <c r="W6762" s="26">
        <v>0</v>
      </c>
      <c r="X6762" s="26">
        <v>4.1906522246856284</v>
      </c>
      <c r="Y6762" s="26">
        <v>8.7692554089470622</v>
      </c>
      <c r="Z6762" s="26">
        <v>2.188728637700958</v>
      </c>
      <c r="AA6762" s="26">
        <v>0</v>
      </c>
      <c r="AB6762" s="26">
        <v>0</v>
      </c>
      <c r="AC6762" s="26">
        <v>0</v>
      </c>
      <c r="AD6762" s="26">
        <v>0</v>
      </c>
      <c r="AE6762" s="26">
        <v>15.148636271333649</v>
      </c>
    </row>
    <row r="6763" spans="1:31" x14ac:dyDescent="0.3">
      <c r="A6763">
        <v>2736509</v>
      </c>
      <c r="B6763">
        <v>1</v>
      </c>
      <c r="C6763" t="s">
        <v>80</v>
      </c>
      <c r="D6763" t="s">
        <v>86</v>
      </c>
      <c r="E6763" t="s">
        <v>132</v>
      </c>
      <c r="F6763" t="s">
        <v>2838</v>
      </c>
      <c r="G6763" t="s">
        <v>134</v>
      </c>
      <c r="H6763" t="s">
        <v>135</v>
      </c>
      <c r="I6763" t="s">
        <v>136</v>
      </c>
      <c r="J6763" t="s">
        <v>137</v>
      </c>
      <c r="K6763" t="s">
        <v>138</v>
      </c>
      <c r="L6763" t="s">
        <v>18577</v>
      </c>
      <c r="M6763" t="s">
        <v>18578</v>
      </c>
      <c r="N6763" s="26">
        <v>0.70861111099999996</v>
      </c>
      <c r="O6763">
        <v>0</v>
      </c>
      <c r="P6763">
        <v>1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 s="26">
        <v>0</v>
      </c>
      <c r="X6763" s="26">
        <v>7.9431072605363306E-2</v>
      </c>
      <c r="Y6763" s="26">
        <v>0</v>
      </c>
      <c r="Z6763" s="26">
        <v>0</v>
      </c>
      <c r="AA6763" s="26">
        <v>0</v>
      </c>
      <c r="AB6763" s="26">
        <v>0</v>
      </c>
      <c r="AC6763" s="26">
        <v>0</v>
      </c>
      <c r="AD6763" s="26">
        <v>0</v>
      </c>
      <c r="AE6763" s="26">
        <v>7.9431072605363306E-2</v>
      </c>
    </row>
    <row r="6764" spans="1:31" x14ac:dyDescent="0.3">
      <c r="A6764">
        <v>2736467</v>
      </c>
      <c r="B6764">
        <v>2</v>
      </c>
      <c r="C6764" t="s">
        <v>80</v>
      </c>
      <c r="D6764" t="s">
        <v>103</v>
      </c>
      <c r="E6764" t="s">
        <v>141</v>
      </c>
      <c r="F6764" t="s">
        <v>18579</v>
      </c>
      <c r="G6764" t="s">
        <v>425</v>
      </c>
      <c r="H6764" t="s">
        <v>135</v>
      </c>
      <c r="I6764" t="s">
        <v>136</v>
      </c>
      <c r="J6764" t="s">
        <v>137</v>
      </c>
      <c r="K6764" t="s">
        <v>138</v>
      </c>
      <c r="L6764" t="s">
        <v>18259</v>
      </c>
      <c r="M6764" t="s">
        <v>18580</v>
      </c>
      <c r="N6764" s="26">
        <v>5.4019444439999997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107</v>
      </c>
      <c r="U6764">
        <v>0</v>
      </c>
      <c r="V6764">
        <v>2</v>
      </c>
      <c r="W6764" s="26">
        <v>0</v>
      </c>
      <c r="X6764" s="26">
        <v>0</v>
      </c>
      <c r="Y6764" s="26">
        <v>0</v>
      </c>
      <c r="Z6764" s="26">
        <v>0</v>
      </c>
      <c r="AA6764" s="26">
        <v>0</v>
      </c>
      <c r="AB6764" s="26">
        <v>265.67378114460297</v>
      </c>
      <c r="AC6764" s="26">
        <v>0</v>
      </c>
      <c r="AD6764" s="26">
        <v>133.38568282796572</v>
      </c>
      <c r="AE6764" s="26">
        <v>399.05946397256866</v>
      </c>
    </row>
    <row r="6765" spans="1:31" x14ac:dyDescent="0.3">
      <c r="A6765">
        <v>2737032</v>
      </c>
      <c r="B6765">
        <v>2</v>
      </c>
      <c r="C6765" t="s">
        <v>80</v>
      </c>
      <c r="D6765" t="s">
        <v>88</v>
      </c>
      <c r="E6765" t="s">
        <v>146</v>
      </c>
      <c r="F6765" t="s">
        <v>18581</v>
      </c>
      <c r="G6765" t="s">
        <v>3589</v>
      </c>
      <c r="H6765" t="s">
        <v>149</v>
      </c>
      <c r="I6765" t="s">
        <v>136</v>
      </c>
      <c r="J6765" t="s">
        <v>137</v>
      </c>
      <c r="K6765" t="s">
        <v>138</v>
      </c>
      <c r="L6765" t="s">
        <v>18582</v>
      </c>
      <c r="M6765" t="s">
        <v>18583</v>
      </c>
      <c r="N6765" s="26">
        <v>3.088055555</v>
      </c>
      <c r="O6765">
        <v>0</v>
      </c>
      <c r="P6765">
        <v>0</v>
      </c>
      <c r="Q6765">
        <v>0</v>
      </c>
      <c r="R6765">
        <v>0</v>
      </c>
      <c r="S6765">
        <v>2</v>
      </c>
      <c r="T6765">
        <v>4</v>
      </c>
      <c r="U6765">
        <v>1</v>
      </c>
      <c r="V6765">
        <v>1</v>
      </c>
      <c r="W6765" s="26">
        <v>0</v>
      </c>
      <c r="X6765" s="26">
        <v>0</v>
      </c>
      <c r="Y6765" s="26">
        <v>0</v>
      </c>
      <c r="Z6765" s="26">
        <v>0</v>
      </c>
      <c r="AA6765" s="26">
        <v>769.63472691401671</v>
      </c>
      <c r="AB6765" s="26">
        <v>14.356901046550833</v>
      </c>
      <c r="AC6765" s="26">
        <v>400.7958145767517</v>
      </c>
      <c r="AD6765" s="26">
        <v>75.664180989291097</v>
      </c>
      <c r="AE6765" s="26">
        <v>1260.4516235266103</v>
      </c>
    </row>
    <row r="6766" spans="1:31" x14ac:dyDescent="0.3">
      <c r="A6766">
        <v>2736818</v>
      </c>
      <c r="B6766">
        <v>1</v>
      </c>
      <c r="C6766" t="s">
        <v>80</v>
      </c>
      <c r="D6766" t="s">
        <v>97</v>
      </c>
      <c r="E6766" t="s">
        <v>146</v>
      </c>
      <c r="F6766" t="s">
        <v>18584</v>
      </c>
      <c r="G6766" t="s">
        <v>159</v>
      </c>
      <c r="H6766" t="s">
        <v>149</v>
      </c>
      <c r="I6766" t="s">
        <v>136</v>
      </c>
      <c r="J6766" t="s">
        <v>137</v>
      </c>
      <c r="K6766" t="s">
        <v>138</v>
      </c>
      <c r="L6766" t="s">
        <v>18585</v>
      </c>
      <c r="M6766" t="s">
        <v>18586</v>
      </c>
      <c r="N6766" s="26">
        <v>0.84666666599999996</v>
      </c>
      <c r="O6766">
        <v>0</v>
      </c>
      <c r="P6766">
        <v>422</v>
      </c>
      <c r="Q6766">
        <v>0</v>
      </c>
      <c r="R6766">
        <v>0</v>
      </c>
      <c r="S6766">
        <v>0</v>
      </c>
      <c r="T6766">
        <v>47</v>
      </c>
      <c r="U6766">
        <v>0</v>
      </c>
      <c r="V6766">
        <v>0</v>
      </c>
      <c r="W6766" s="26">
        <v>0</v>
      </c>
      <c r="X6766" s="26">
        <v>104.44190446956598</v>
      </c>
      <c r="Y6766" s="26">
        <v>0</v>
      </c>
      <c r="Z6766" s="26">
        <v>0</v>
      </c>
      <c r="AA6766" s="26">
        <v>0</v>
      </c>
      <c r="AB6766" s="26">
        <v>18.440668850230523</v>
      </c>
      <c r="AC6766" s="26">
        <v>0</v>
      </c>
      <c r="AD6766" s="26">
        <v>0</v>
      </c>
      <c r="AE6766" s="26">
        <v>122.88257331979651</v>
      </c>
    </row>
    <row r="6767" spans="1:31" x14ac:dyDescent="0.3">
      <c r="A6767">
        <v>2736655</v>
      </c>
      <c r="B6767">
        <v>1</v>
      </c>
      <c r="C6767" t="s">
        <v>80</v>
      </c>
      <c r="D6767" t="s">
        <v>107</v>
      </c>
      <c r="E6767" t="s">
        <v>141</v>
      </c>
      <c r="F6767" t="s">
        <v>10606</v>
      </c>
      <c r="G6767" t="s">
        <v>186</v>
      </c>
      <c r="H6767" t="s">
        <v>135</v>
      </c>
      <c r="I6767" t="s">
        <v>136</v>
      </c>
      <c r="J6767" t="s">
        <v>137</v>
      </c>
      <c r="K6767" t="s">
        <v>187</v>
      </c>
      <c r="L6767" t="s">
        <v>18587</v>
      </c>
      <c r="M6767" t="s">
        <v>18588</v>
      </c>
      <c r="N6767" s="26">
        <v>5.7930555549999996</v>
      </c>
      <c r="O6767">
        <v>0</v>
      </c>
      <c r="P6767">
        <v>64</v>
      </c>
      <c r="Q6767">
        <v>0</v>
      </c>
      <c r="R6767">
        <v>1</v>
      </c>
      <c r="S6767">
        <v>0</v>
      </c>
      <c r="T6767">
        <v>4</v>
      </c>
      <c r="U6767">
        <v>0</v>
      </c>
      <c r="V6767">
        <v>0</v>
      </c>
      <c r="W6767" s="26">
        <v>0</v>
      </c>
      <c r="X6767" s="26">
        <v>58.856655682124895</v>
      </c>
      <c r="Y6767" s="26">
        <v>0</v>
      </c>
      <c r="Z6767" s="26">
        <v>11.604566732691872</v>
      </c>
      <c r="AA6767" s="26">
        <v>0</v>
      </c>
      <c r="AB6767" s="26">
        <v>1.8429552978940671</v>
      </c>
      <c r="AC6767" s="26">
        <v>0</v>
      </c>
      <c r="AD6767" s="26">
        <v>0</v>
      </c>
      <c r="AE6767" s="26">
        <v>72.304177712710839</v>
      </c>
    </row>
    <row r="6768" spans="1:31" x14ac:dyDescent="0.3">
      <c r="A6768">
        <v>2737196</v>
      </c>
      <c r="B6768">
        <v>1</v>
      </c>
      <c r="C6768" t="s">
        <v>80</v>
      </c>
      <c r="D6768" t="s">
        <v>94</v>
      </c>
      <c r="E6768" t="s">
        <v>132</v>
      </c>
      <c r="F6768" t="s">
        <v>18589</v>
      </c>
      <c r="G6768" t="s">
        <v>134</v>
      </c>
      <c r="H6768" t="s">
        <v>135</v>
      </c>
      <c r="I6768" t="s">
        <v>136</v>
      </c>
      <c r="J6768" t="s">
        <v>137</v>
      </c>
      <c r="K6768" t="s">
        <v>138</v>
      </c>
      <c r="L6768" t="s">
        <v>18590</v>
      </c>
      <c r="M6768" t="s">
        <v>18591</v>
      </c>
      <c r="N6768" s="26">
        <v>2.426111111</v>
      </c>
      <c r="O6768">
        <v>0</v>
      </c>
      <c r="P6768">
        <v>1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 s="26">
        <v>0</v>
      </c>
      <c r="X6768" s="26">
        <v>0.736287236468679</v>
      </c>
      <c r="Y6768" s="26">
        <v>0</v>
      </c>
      <c r="Z6768" s="26">
        <v>0</v>
      </c>
      <c r="AA6768" s="26">
        <v>0</v>
      </c>
      <c r="AB6768" s="26">
        <v>0</v>
      </c>
      <c r="AC6768" s="26">
        <v>0</v>
      </c>
      <c r="AD6768" s="26">
        <v>0</v>
      </c>
      <c r="AE6768" s="26">
        <v>0.736287236468679</v>
      </c>
    </row>
    <row r="6769" spans="1:31" x14ac:dyDescent="0.3">
      <c r="A6769">
        <v>2737133</v>
      </c>
      <c r="B6769">
        <v>1</v>
      </c>
      <c r="C6769" t="s">
        <v>80</v>
      </c>
      <c r="D6769" t="s">
        <v>82</v>
      </c>
      <c r="E6769" t="s">
        <v>166</v>
      </c>
      <c r="F6769" t="s">
        <v>18592</v>
      </c>
      <c r="G6769" t="s">
        <v>204</v>
      </c>
      <c r="H6769" t="s">
        <v>135</v>
      </c>
      <c r="I6769" t="s">
        <v>136</v>
      </c>
      <c r="J6769" t="s">
        <v>137</v>
      </c>
      <c r="K6769" t="s">
        <v>138</v>
      </c>
      <c r="L6769" t="s">
        <v>18593</v>
      </c>
      <c r="M6769" t="s">
        <v>18594</v>
      </c>
      <c r="N6769" s="26">
        <v>5.886666666</v>
      </c>
      <c r="O6769">
        <v>0</v>
      </c>
      <c r="P6769">
        <v>85</v>
      </c>
      <c r="Q6769">
        <v>0</v>
      </c>
      <c r="R6769">
        <v>0</v>
      </c>
      <c r="S6769">
        <v>0</v>
      </c>
      <c r="T6769">
        <v>19</v>
      </c>
      <c r="U6769">
        <v>0</v>
      </c>
      <c r="V6769">
        <v>0</v>
      </c>
      <c r="W6769" s="26">
        <v>0</v>
      </c>
      <c r="X6769" s="26">
        <v>212.64384199881778</v>
      </c>
      <c r="Y6769" s="26">
        <v>0</v>
      </c>
      <c r="Z6769" s="26">
        <v>0</v>
      </c>
      <c r="AA6769" s="26">
        <v>0</v>
      </c>
      <c r="AB6769" s="26">
        <v>223.09877070441237</v>
      </c>
      <c r="AC6769" s="26">
        <v>0</v>
      </c>
      <c r="AD6769" s="26">
        <v>0</v>
      </c>
      <c r="AE6769" s="26">
        <v>435.74261270323018</v>
      </c>
    </row>
    <row r="6770" spans="1:31" x14ac:dyDescent="0.3">
      <c r="A6770">
        <v>2736778</v>
      </c>
      <c r="B6770">
        <v>1</v>
      </c>
      <c r="C6770" t="s">
        <v>80</v>
      </c>
      <c r="D6770" t="s">
        <v>90</v>
      </c>
      <c r="E6770" t="s">
        <v>170</v>
      </c>
      <c r="F6770" t="s">
        <v>18595</v>
      </c>
      <c r="G6770" t="s">
        <v>172</v>
      </c>
      <c r="H6770" t="s">
        <v>135</v>
      </c>
      <c r="I6770" t="s">
        <v>136</v>
      </c>
      <c r="J6770" t="s">
        <v>137</v>
      </c>
      <c r="K6770" t="s">
        <v>138</v>
      </c>
      <c r="L6770" t="s">
        <v>18596</v>
      </c>
      <c r="M6770" t="s">
        <v>18597</v>
      </c>
      <c r="N6770" s="26">
        <v>2.0958333329999999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54</v>
      </c>
      <c r="U6770">
        <v>0</v>
      </c>
      <c r="V6770">
        <v>3</v>
      </c>
      <c r="W6770" s="26">
        <v>0</v>
      </c>
      <c r="X6770" s="26">
        <v>0</v>
      </c>
      <c r="Y6770" s="26">
        <v>0</v>
      </c>
      <c r="Z6770" s="26">
        <v>0</v>
      </c>
      <c r="AA6770" s="26">
        <v>0</v>
      </c>
      <c r="AB6770" s="26">
        <v>88.760173187055159</v>
      </c>
      <c r="AC6770" s="26">
        <v>0</v>
      </c>
      <c r="AD6770" s="26">
        <v>97.533466031179131</v>
      </c>
      <c r="AE6770" s="26">
        <v>186.29363921823429</v>
      </c>
    </row>
    <row r="6771" spans="1:31" x14ac:dyDescent="0.3">
      <c r="A6771">
        <v>2737336</v>
      </c>
      <c r="B6771">
        <v>1</v>
      </c>
      <c r="C6771" t="s">
        <v>80</v>
      </c>
      <c r="D6771" t="s">
        <v>108</v>
      </c>
      <c r="E6771" t="s">
        <v>157</v>
      </c>
      <c r="F6771" t="s">
        <v>18598</v>
      </c>
      <c r="G6771" t="s">
        <v>159</v>
      </c>
      <c r="H6771" t="s">
        <v>149</v>
      </c>
      <c r="I6771" t="s">
        <v>136</v>
      </c>
      <c r="J6771" t="s">
        <v>137</v>
      </c>
      <c r="K6771" t="s">
        <v>138</v>
      </c>
      <c r="L6771" t="s">
        <v>18599</v>
      </c>
      <c r="M6771" t="s">
        <v>18600</v>
      </c>
      <c r="N6771" s="26">
        <v>0.14805555500000001</v>
      </c>
      <c r="O6771">
        <v>0</v>
      </c>
      <c r="P6771">
        <v>1919</v>
      </c>
      <c r="Q6771">
        <v>4</v>
      </c>
      <c r="R6771">
        <v>913</v>
      </c>
      <c r="S6771">
        <v>11</v>
      </c>
      <c r="T6771">
        <v>495</v>
      </c>
      <c r="U6771">
        <v>2</v>
      </c>
      <c r="V6771">
        <v>0</v>
      </c>
      <c r="W6771" s="26">
        <v>0</v>
      </c>
      <c r="X6771" s="26">
        <v>66.014053906724229</v>
      </c>
      <c r="Y6771" s="26">
        <v>1.9592619386298269</v>
      </c>
      <c r="Z6771" s="26">
        <v>15.393823537812889</v>
      </c>
      <c r="AA6771" s="26">
        <v>24.042903157606347</v>
      </c>
      <c r="AB6771" s="26">
        <v>51.905446872461248</v>
      </c>
      <c r="AC6771" s="26">
        <v>10.941445624020268</v>
      </c>
      <c r="AD6771" s="26">
        <v>0</v>
      </c>
      <c r="AE6771" s="26">
        <v>170.25693503725481</v>
      </c>
    </row>
    <row r="6772" spans="1:31" x14ac:dyDescent="0.3">
      <c r="A6772">
        <v>2736586</v>
      </c>
      <c r="B6772">
        <v>1</v>
      </c>
      <c r="C6772" t="s">
        <v>81</v>
      </c>
      <c r="D6772" t="s">
        <v>124</v>
      </c>
      <c r="E6772" t="s">
        <v>170</v>
      </c>
      <c r="F6772" t="s">
        <v>18601</v>
      </c>
      <c r="G6772" t="s">
        <v>204</v>
      </c>
      <c r="H6772" t="s">
        <v>135</v>
      </c>
      <c r="I6772" t="s">
        <v>136</v>
      </c>
      <c r="J6772" t="s">
        <v>137</v>
      </c>
      <c r="K6772" t="s">
        <v>138</v>
      </c>
      <c r="L6772" t="s">
        <v>18602</v>
      </c>
      <c r="M6772" t="s">
        <v>18603</v>
      </c>
      <c r="N6772" s="26">
        <v>2.5758333329999998</v>
      </c>
      <c r="O6772">
        <v>0</v>
      </c>
      <c r="P6772">
        <v>67</v>
      </c>
      <c r="Q6772">
        <v>0</v>
      </c>
      <c r="R6772">
        <v>0</v>
      </c>
      <c r="S6772">
        <v>0</v>
      </c>
      <c r="T6772">
        <v>6</v>
      </c>
      <c r="U6772">
        <v>0</v>
      </c>
      <c r="V6772">
        <v>0</v>
      </c>
      <c r="W6772" s="26">
        <v>0</v>
      </c>
      <c r="X6772" s="26">
        <v>35.885633216508701</v>
      </c>
      <c r="Y6772" s="26">
        <v>0</v>
      </c>
      <c r="Z6772" s="26">
        <v>0</v>
      </c>
      <c r="AA6772" s="26">
        <v>0</v>
      </c>
      <c r="AB6772" s="26">
        <v>7.2068179996383419</v>
      </c>
      <c r="AC6772" s="26">
        <v>0</v>
      </c>
      <c r="AD6772" s="26">
        <v>0</v>
      </c>
      <c r="AE6772" s="26">
        <v>43.09245121614704</v>
      </c>
    </row>
    <row r="6773" spans="1:31" x14ac:dyDescent="0.3">
      <c r="A6773">
        <v>2737273</v>
      </c>
      <c r="B6773">
        <v>1</v>
      </c>
      <c r="C6773" t="s">
        <v>80</v>
      </c>
      <c r="D6773" t="s">
        <v>82</v>
      </c>
      <c r="E6773" t="s">
        <v>132</v>
      </c>
      <c r="F6773" t="s">
        <v>4977</v>
      </c>
      <c r="G6773" t="s">
        <v>134</v>
      </c>
      <c r="H6773" t="s">
        <v>135</v>
      </c>
      <c r="I6773" t="s">
        <v>136</v>
      </c>
      <c r="J6773" t="s">
        <v>137</v>
      </c>
      <c r="K6773" t="s">
        <v>138</v>
      </c>
      <c r="L6773" t="s">
        <v>18604</v>
      </c>
      <c r="M6773" t="s">
        <v>18605</v>
      </c>
      <c r="N6773" s="26">
        <v>9.0008333329999992</v>
      </c>
      <c r="O6773">
        <v>0</v>
      </c>
      <c r="P6773">
        <v>9</v>
      </c>
      <c r="Q6773">
        <v>0</v>
      </c>
      <c r="R6773">
        <v>0</v>
      </c>
      <c r="S6773">
        <v>0</v>
      </c>
      <c r="T6773">
        <v>10</v>
      </c>
      <c r="U6773">
        <v>0</v>
      </c>
      <c r="V6773">
        <v>0</v>
      </c>
      <c r="W6773" s="26">
        <v>0</v>
      </c>
      <c r="X6773" s="26">
        <v>39.481799353357204</v>
      </c>
      <c r="Y6773" s="26">
        <v>0</v>
      </c>
      <c r="Z6773" s="26">
        <v>0</v>
      </c>
      <c r="AA6773" s="26">
        <v>0</v>
      </c>
      <c r="AB6773" s="26">
        <v>104.29911890890291</v>
      </c>
      <c r="AC6773" s="26">
        <v>0</v>
      </c>
      <c r="AD6773" s="26">
        <v>0</v>
      </c>
      <c r="AE6773" s="26">
        <v>143.78091826226012</v>
      </c>
    </row>
    <row r="6774" spans="1:31" x14ac:dyDescent="0.3">
      <c r="A6774">
        <v>2736941</v>
      </c>
      <c r="B6774">
        <v>1</v>
      </c>
      <c r="C6774" t="s">
        <v>81</v>
      </c>
      <c r="D6774" t="s">
        <v>128</v>
      </c>
      <c r="E6774" t="s">
        <v>170</v>
      </c>
      <c r="F6774" t="s">
        <v>18606</v>
      </c>
      <c r="G6774" t="s">
        <v>204</v>
      </c>
      <c r="H6774" t="s">
        <v>135</v>
      </c>
      <c r="I6774" t="s">
        <v>136</v>
      </c>
      <c r="J6774" t="s">
        <v>137</v>
      </c>
      <c r="K6774" t="s">
        <v>138</v>
      </c>
      <c r="L6774" t="s">
        <v>18607</v>
      </c>
      <c r="M6774" t="s">
        <v>18608</v>
      </c>
      <c r="N6774" s="26">
        <v>6.6261111110000002</v>
      </c>
      <c r="O6774">
        <v>0</v>
      </c>
      <c r="P6774">
        <v>5</v>
      </c>
      <c r="Q6774">
        <v>0</v>
      </c>
      <c r="R6774">
        <v>2</v>
      </c>
      <c r="S6774">
        <v>0</v>
      </c>
      <c r="T6774">
        <v>0</v>
      </c>
      <c r="U6774">
        <v>0</v>
      </c>
      <c r="V6774">
        <v>0</v>
      </c>
      <c r="W6774" s="26">
        <v>0</v>
      </c>
      <c r="X6774" s="26">
        <v>1.4441548835693017</v>
      </c>
      <c r="Y6774" s="26">
        <v>0</v>
      </c>
      <c r="Z6774" s="26">
        <v>0.22389409368782892</v>
      </c>
      <c r="AA6774" s="26">
        <v>0</v>
      </c>
      <c r="AB6774" s="26">
        <v>0</v>
      </c>
      <c r="AC6774" s="26">
        <v>0</v>
      </c>
      <c r="AD6774" s="26">
        <v>0</v>
      </c>
      <c r="AE6774" s="26">
        <v>1.6680489772571305</v>
      </c>
    </row>
    <row r="6775" spans="1:31" x14ac:dyDescent="0.3">
      <c r="A6775">
        <v>2736592</v>
      </c>
      <c r="B6775">
        <v>1</v>
      </c>
      <c r="C6775" t="s">
        <v>81</v>
      </c>
      <c r="D6775" t="s">
        <v>118</v>
      </c>
      <c r="E6775" t="s">
        <v>146</v>
      </c>
      <c r="F6775" t="s">
        <v>2041</v>
      </c>
      <c r="G6775" t="s">
        <v>159</v>
      </c>
      <c r="H6775" t="s">
        <v>149</v>
      </c>
      <c r="I6775" t="s">
        <v>566</v>
      </c>
      <c r="J6775" t="s">
        <v>137</v>
      </c>
      <c r="K6775" t="s">
        <v>138</v>
      </c>
      <c r="L6775" t="s">
        <v>18293</v>
      </c>
      <c r="M6775" t="s">
        <v>18609</v>
      </c>
      <c r="N6775" s="26">
        <v>8.0555550000000007E-3</v>
      </c>
      <c r="O6775">
        <v>0</v>
      </c>
      <c r="P6775">
        <v>2</v>
      </c>
      <c r="Q6775">
        <v>11</v>
      </c>
      <c r="R6775">
        <v>67</v>
      </c>
      <c r="S6775">
        <v>6</v>
      </c>
      <c r="T6775">
        <v>8</v>
      </c>
      <c r="U6775">
        <v>0</v>
      </c>
      <c r="V6775">
        <v>0</v>
      </c>
      <c r="W6775" s="26">
        <v>0</v>
      </c>
      <c r="X6775" s="26">
        <v>1.9141674416666666E-3</v>
      </c>
      <c r="Y6775" s="26">
        <v>0.54290063136049993</v>
      </c>
      <c r="Z6775" s="26">
        <v>0.13783970616500291</v>
      </c>
      <c r="AA6775" s="26">
        <v>0.11910407345311691</v>
      </c>
      <c r="AB6775" s="26">
        <v>2.3829229027472747E-2</v>
      </c>
      <c r="AC6775" s="26">
        <v>0</v>
      </c>
      <c r="AD6775" s="26">
        <v>0</v>
      </c>
      <c r="AE6775" s="26">
        <v>0.82558780744775917</v>
      </c>
    </row>
    <row r="6776" spans="1:31" x14ac:dyDescent="0.3">
      <c r="A6776">
        <v>2737233</v>
      </c>
      <c r="B6776">
        <v>1</v>
      </c>
      <c r="C6776" t="s">
        <v>81</v>
      </c>
      <c r="D6776" t="s">
        <v>113</v>
      </c>
      <c r="E6776" t="s">
        <v>141</v>
      </c>
      <c r="F6776" t="s">
        <v>16990</v>
      </c>
      <c r="G6776" t="s">
        <v>204</v>
      </c>
      <c r="H6776" t="s">
        <v>135</v>
      </c>
      <c r="I6776" t="s">
        <v>136</v>
      </c>
      <c r="J6776" t="s">
        <v>137</v>
      </c>
      <c r="K6776" t="s">
        <v>138</v>
      </c>
      <c r="L6776" t="s">
        <v>18610</v>
      </c>
      <c r="M6776" t="s">
        <v>18611</v>
      </c>
      <c r="N6776" s="26">
        <v>3.818333333</v>
      </c>
      <c r="O6776">
        <v>0</v>
      </c>
      <c r="P6776">
        <v>60</v>
      </c>
      <c r="Q6776">
        <v>0</v>
      </c>
      <c r="R6776">
        <v>16</v>
      </c>
      <c r="S6776">
        <v>0</v>
      </c>
      <c r="T6776">
        <v>2</v>
      </c>
      <c r="U6776">
        <v>0</v>
      </c>
      <c r="V6776">
        <v>0</v>
      </c>
      <c r="W6776" s="26">
        <v>0</v>
      </c>
      <c r="X6776" s="26">
        <v>1.285388240632644</v>
      </c>
      <c r="Y6776" s="26">
        <v>0</v>
      </c>
      <c r="Z6776" s="26">
        <v>0</v>
      </c>
      <c r="AA6776" s="26">
        <v>0</v>
      </c>
      <c r="AB6776" s="26">
        <v>0</v>
      </c>
      <c r="AC6776" s="26">
        <v>0</v>
      </c>
      <c r="AD6776" s="26">
        <v>0</v>
      </c>
      <c r="AE6776" s="26">
        <v>1.285388240632644</v>
      </c>
    </row>
    <row r="6777" spans="1:31" x14ac:dyDescent="0.3">
      <c r="A6777">
        <v>2737067</v>
      </c>
      <c r="B6777">
        <v>1</v>
      </c>
      <c r="C6777" t="s">
        <v>80</v>
      </c>
      <c r="D6777" t="s">
        <v>91</v>
      </c>
      <c r="E6777" t="s">
        <v>132</v>
      </c>
      <c r="F6777" t="s">
        <v>18612</v>
      </c>
      <c r="G6777" t="s">
        <v>307</v>
      </c>
      <c r="H6777" t="s">
        <v>135</v>
      </c>
      <c r="I6777" t="s">
        <v>136</v>
      </c>
      <c r="J6777" t="s">
        <v>137</v>
      </c>
      <c r="K6777" t="s">
        <v>138</v>
      </c>
      <c r="L6777" t="s">
        <v>18613</v>
      </c>
      <c r="M6777" t="s">
        <v>18614</v>
      </c>
      <c r="N6777" s="26">
        <v>0.57083333300000005</v>
      </c>
      <c r="O6777">
        <v>0</v>
      </c>
      <c r="P6777">
        <v>1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 s="26">
        <v>0</v>
      </c>
      <c r="X6777" s="26">
        <v>0</v>
      </c>
      <c r="Y6777" s="26">
        <v>0</v>
      </c>
      <c r="Z6777" s="26">
        <v>0</v>
      </c>
      <c r="AA6777" s="26">
        <v>0</v>
      </c>
      <c r="AB6777" s="26">
        <v>0</v>
      </c>
      <c r="AC6777" s="26">
        <v>0</v>
      </c>
      <c r="AD6777" s="26">
        <v>0</v>
      </c>
      <c r="AE6777" s="26">
        <v>0</v>
      </c>
    </row>
    <row r="6778" spans="1:31" x14ac:dyDescent="0.3">
      <c r="A6778">
        <v>2737445</v>
      </c>
      <c r="B6778">
        <v>1</v>
      </c>
      <c r="C6778" t="s">
        <v>80</v>
      </c>
      <c r="D6778" t="s">
        <v>101</v>
      </c>
      <c r="E6778" t="s">
        <v>170</v>
      </c>
      <c r="F6778" t="s">
        <v>18615</v>
      </c>
      <c r="G6778" t="s">
        <v>143</v>
      </c>
      <c r="H6778" t="s">
        <v>135</v>
      </c>
      <c r="I6778" t="s">
        <v>136</v>
      </c>
      <c r="J6778" t="s">
        <v>137</v>
      </c>
      <c r="K6778" t="s">
        <v>138</v>
      </c>
      <c r="L6778" t="s">
        <v>18616</v>
      </c>
      <c r="M6778" t="s">
        <v>18617</v>
      </c>
      <c r="N6778" s="26">
        <v>0.68166666600000003</v>
      </c>
      <c r="O6778">
        <v>0</v>
      </c>
      <c r="P6778">
        <v>18</v>
      </c>
      <c r="Q6778">
        <v>0</v>
      </c>
      <c r="R6778">
        <v>1</v>
      </c>
      <c r="S6778">
        <v>0</v>
      </c>
      <c r="T6778">
        <v>2</v>
      </c>
      <c r="U6778">
        <v>0</v>
      </c>
      <c r="V6778">
        <v>0</v>
      </c>
      <c r="W6778" s="26">
        <v>0</v>
      </c>
      <c r="X6778" s="26">
        <v>2.0017597456746561</v>
      </c>
      <c r="Y6778" s="26">
        <v>0</v>
      </c>
      <c r="Z6778" s="26">
        <v>1.5467907405236221</v>
      </c>
      <c r="AA6778" s="26">
        <v>0</v>
      </c>
      <c r="AB6778" s="26">
        <v>0.22269866307241051</v>
      </c>
      <c r="AC6778" s="26">
        <v>0</v>
      </c>
      <c r="AD6778" s="26">
        <v>0</v>
      </c>
      <c r="AE6778" s="26">
        <v>3.7712491492706888</v>
      </c>
    </row>
    <row r="6779" spans="1:31" x14ac:dyDescent="0.3">
      <c r="A6779">
        <v>2737047</v>
      </c>
      <c r="B6779">
        <v>1</v>
      </c>
      <c r="C6779" t="s">
        <v>80</v>
      </c>
      <c r="D6779" t="s">
        <v>104</v>
      </c>
      <c r="E6779" t="s">
        <v>132</v>
      </c>
      <c r="F6779" t="s">
        <v>18618</v>
      </c>
      <c r="G6779" t="s">
        <v>134</v>
      </c>
      <c r="H6779" t="s">
        <v>135</v>
      </c>
      <c r="I6779" t="s">
        <v>136</v>
      </c>
      <c r="J6779" t="s">
        <v>137</v>
      </c>
      <c r="K6779" t="s">
        <v>138</v>
      </c>
      <c r="L6779" t="s">
        <v>18619</v>
      </c>
      <c r="M6779" t="s">
        <v>18620</v>
      </c>
      <c r="N6779" s="26">
        <v>4.028611111</v>
      </c>
      <c r="O6779">
        <v>0</v>
      </c>
      <c r="P6779">
        <v>7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 s="26">
        <v>0</v>
      </c>
      <c r="X6779" s="26">
        <v>13.646134136391261</v>
      </c>
      <c r="Y6779" s="26">
        <v>0</v>
      </c>
      <c r="Z6779" s="26">
        <v>0</v>
      </c>
      <c r="AA6779" s="26">
        <v>0</v>
      </c>
      <c r="AB6779" s="26">
        <v>0</v>
      </c>
      <c r="AC6779" s="26">
        <v>0</v>
      </c>
      <c r="AD6779" s="26">
        <v>0</v>
      </c>
      <c r="AE6779" s="26">
        <v>13.646134136391261</v>
      </c>
    </row>
    <row r="6780" spans="1:31" x14ac:dyDescent="0.3">
      <c r="A6780">
        <v>2737190</v>
      </c>
      <c r="B6780">
        <v>1</v>
      </c>
      <c r="C6780" t="s">
        <v>81</v>
      </c>
      <c r="D6780" t="s">
        <v>113</v>
      </c>
      <c r="E6780" t="s">
        <v>146</v>
      </c>
      <c r="F6780" t="s">
        <v>18621</v>
      </c>
      <c r="G6780" t="s">
        <v>148</v>
      </c>
      <c r="H6780" t="s">
        <v>149</v>
      </c>
      <c r="I6780" t="s">
        <v>136</v>
      </c>
      <c r="J6780" t="s">
        <v>137</v>
      </c>
      <c r="K6780" t="s">
        <v>138</v>
      </c>
      <c r="L6780" t="s">
        <v>18622</v>
      </c>
      <c r="M6780" t="s">
        <v>18623</v>
      </c>
      <c r="N6780" s="26">
        <v>1.800277777</v>
      </c>
      <c r="O6780">
        <v>1</v>
      </c>
      <c r="P6780">
        <v>52</v>
      </c>
      <c r="Q6780">
        <v>0</v>
      </c>
      <c r="R6780">
        <v>3</v>
      </c>
      <c r="S6780">
        <v>0</v>
      </c>
      <c r="T6780">
        <v>2</v>
      </c>
      <c r="U6780">
        <v>0</v>
      </c>
      <c r="V6780">
        <v>0</v>
      </c>
      <c r="W6780" s="26">
        <v>12.765019197609979</v>
      </c>
      <c r="X6780" s="26">
        <v>8.9691461502918575</v>
      </c>
      <c r="Y6780" s="26">
        <v>0</v>
      </c>
      <c r="Z6780" s="26">
        <v>2.1601028362646724</v>
      </c>
      <c r="AA6780" s="26">
        <v>0</v>
      </c>
      <c r="AB6780" s="26">
        <v>3.0075210867532474</v>
      </c>
      <c r="AC6780" s="26">
        <v>0</v>
      </c>
      <c r="AD6780" s="26">
        <v>0</v>
      </c>
      <c r="AE6780" s="26">
        <v>26.901789270919757</v>
      </c>
    </row>
    <row r="6781" spans="1:31" x14ac:dyDescent="0.3">
      <c r="A6781">
        <v>2736669</v>
      </c>
      <c r="B6781">
        <v>1</v>
      </c>
      <c r="C6781" t="s">
        <v>81</v>
      </c>
      <c r="D6781" t="s">
        <v>118</v>
      </c>
      <c r="E6781" t="s">
        <v>146</v>
      </c>
      <c r="F6781" t="s">
        <v>2288</v>
      </c>
      <c r="G6781" t="s">
        <v>186</v>
      </c>
      <c r="H6781" t="s">
        <v>149</v>
      </c>
      <c r="I6781" t="s">
        <v>136</v>
      </c>
      <c r="J6781" t="s">
        <v>137</v>
      </c>
      <c r="K6781" t="s">
        <v>187</v>
      </c>
      <c r="L6781" t="s">
        <v>18624</v>
      </c>
      <c r="M6781" t="s">
        <v>18625</v>
      </c>
      <c r="N6781" s="26">
        <v>7.7941666659999997</v>
      </c>
      <c r="O6781">
        <v>0</v>
      </c>
      <c r="P6781">
        <v>376</v>
      </c>
      <c r="Q6781">
        <v>0</v>
      </c>
      <c r="R6781">
        <v>7</v>
      </c>
      <c r="S6781">
        <v>0</v>
      </c>
      <c r="T6781">
        <v>41</v>
      </c>
      <c r="U6781">
        <v>0</v>
      </c>
      <c r="V6781">
        <v>0</v>
      </c>
      <c r="W6781" s="26">
        <v>0</v>
      </c>
      <c r="X6781" s="26">
        <v>118.22437235858362</v>
      </c>
      <c r="Y6781" s="26">
        <v>0</v>
      </c>
      <c r="Z6781" s="26">
        <v>6.3972577958851939</v>
      </c>
      <c r="AA6781" s="26">
        <v>0</v>
      </c>
      <c r="AB6781" s="26">
        <v>105.34162059997595</v>
      </c>
      <c r="AC6781" s="26">
        <v>0</v>
      </c>
      <c r="AD6781" s="26">
        <v>0</v>
      </c>
      <c r="AE6781" s="26">
        <v>229.96325075444477</v>
      </c>
    </row>
    <row r="6782" spans="1:31" x14ac:dyDescent="0.3">
      <c r="A6782">
        <v>2736755</v>
      </c>
      <c r="B6782">
        <v>1</v>
      </c>
      <c r="C6782" t="s">
        <v>80</v>
      </c>
      <c r="D6782" t="s">
        <v>82</v>
      </c>
      <c r="E6782" t="s">
        <v>166</v>
      </c>
      <c r="F6782" t="s">
        <v>18626</v>
      </c>
      <c r="G6782" t="s">
        <v>425</v>
      </c>
      <c r="H6782" t="s">
        <v>135</v>
      </c>
      <c r="I6782" t="s">
        <v>136</v>
      </c>
      <c r="J6782" t="s">
        <v>137</v>
      </c>
      <c r="K6782" t="s">
        <v>138</v>
      </c>
      <c r="L6782" t="s">
        <v>18627</v>
      </c>
      <c r="M6782" t="s">
        <v>18628</v>
      </c>
      <c r="N6782" s="26">
        <v>2.167777777</v>
      </c>
      <c r="O6782">
        <v>0</v>
      </c>
      <c r="P6782">
        <v>14</v>
      </c>
      <c r="Q6782">
        <v>0</v>
      </c>
      <c r="R6782">
        <v>0</v>
      </c>
      <c r="S6782">
        <v>0</v>
      </c>
      <c r="T6782">
        <v>6</v>
      </c>
      <c r="U6782">
        <v>0</v>
      </c>
      <c r="V6782">
        <v>0</v>
      </c>
      <c r="W6782" s="26">
        <v>0</v>
      </c>
      <c r="X6782" s="26">
        <v>8.148254689788228</v>
      </c>
      <c r="Y6782" s="26">
        <v>0</v>
      </c>
      <c r="Z6782" s="26">
        <v>0</v>
      </c>
      <c r="AA6782" s="26">
        <v>0</v>
      </c>
      <c r="AB6782" s="26">
        <v>33.029022027138204</v>
      </c>
      <c r="AC6782" s="26">
        <v>0</v>
      </c>
      <c r="AD6782" s="26">
        <v>0</v>
      </c>
      <c r="AE6782" s="26">
        <v>41.177276716926428</v>
      </c>
    </row>
    <row r="6783" spans="1:31" x14ac:dyDescent="0.3">
      <c r="A6783">
        <v>2737359</v>
      </c>
      <c r="B6783">
        <v>1</v>
      </c>
      <c r="C6783" t="s">
        <v>80</v>
      </c>
      <c r="D6783" t="s">
        <v>99</v>
      </c>
      <c r="E6783" t="s">
        <v>170</v>
      </c>
      <c r="F6783" t="s">
        <v>18629</v>
      </c>
      <c r="G6783" t="s">
        <v>204</v>
      </c>
      <c r="H6783" t="s">
        <v>135</v>
      </c>
      <c r="I6783" t="s">
        <v>136</v>
      </c>
      <c r="J6783" t="s">
        <v>137</v>
      </c>
      <c r="K6783" t="s">
        <v>138</v>
      </c>
      <c r="L6783" t="s">
        <v>18630</v>
      </c>
      <c r="M6783" t="s">
        <v>18631</v>
      </c>
      <c r="N6783" s="26">
        <v>1.2108333330000001</v>
      </c>
      <c r="O6783">
        <v>0</v>
      </c>
      <c r="P6783">
        <v>2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 s="26">
        <v>0</v>
      </c>
      <c r="X6783" s="26">
        <v>0.12583169229447899</v>
      </c>
      <c r="Y6783" s="26">
        <v>0</v>
      </c>
      <c r="Z6783" s="26">
        <v>0</v>
      </c>
      <c r="AA6783" s="26">
        <v>0</v>
      </c>
      <c r="AB6783" s="26">
        <v>0</v>
      </c>
      <c r="AC6783" s="26">
        <v>0</v>
      </c>
      <c r="AD6783" s="26">
        <v>0</v>
      </c>
      <c r="AE6783" s="26">
        <v>0.12583169229447899</v>
      </c>
    </row>
    <row r="6784" spans="1:31" x14ac:dyDescent="0.3">
      <c r="A6784">
        <v>2737253</v>
      </c>
      <c r="B6784">
        <v>1</v>
      </c>
      <c r="C6784" t="s">
        <v>81</v>
      </c>
      <c r="D6784" t="s">
        <v>112</v>
      </c>
      <c r="E6784" t="s">
        <v>146</v>
      </c>
      <c r="F6784" t="s">
        <v>18632</v>
      </c>
      <c r="G6784" t="s">
        <v>159</v>
      </c>
      <c r="H6784" t="s">
        <v>149</v>
      </c>
      <c r="I6784" t="s">
        <v>136</v>
      </c>
      <c r="J6784" t="s">
        <v>137</v>
      </c>
      <c r="K6784" t="s">
        <v>138</v>
      </c>
      <c r="L6784" t="s">
        <v>18633</v>
      </c>
      <c r="M6784" t="s">
        <v>18634</v>
      </c>
      <c r="N6784" s="26">
        <v>0.39750000000000002</v>
      </c>
      <c r="O6784">
        <v>3</v>
      </c>
      <c r="P6784">
        <v>889</v>
      </c>
      <c r="Q6784">
        <v>112</v>
      </c>
      <c r="R6784">
        <v>71</v>
      </c>
      <c r="S6784">
        <v>12</v>
      </c>
      <c r="T6784">
        <v>113</v>
      </c>
      <c r="U6784">
        <v>7</v>
      </c>
      <c r="V6784">
        <v>0</v>
      </c>
      <c r="W6784" s="26">
        <v>1.2758622114740783</v>
      </c>
      <c r="X6784" s="26">
        <v>72.619707558348878</v>
      </c>
      <c r="Y6784" s="26">
        <v>9.8050709742817155</v>
      </c>
      <c r="Z6784" s="26">
        <v>5.1561614681555943</v>
      </c>
      <c r="AA6784" s="26">
        <v>101.04356448082811</v>
      </c>
      <c r="AB6784" s="26">
        <v>22.561220479214747</v>
      </c>
      <c r="AC6784" s="26">
        <v>204.07510891907665</v>
      </c>
      <c r="AD6784" s="26">
        <v>0</v>
      </c>
      <c r="AE6784" s="26">
        <v>416.53669609137978</v>
      </c>
    </row>
    <row r="6785" spans="1:31" x14ac:dyDescent="0.3">
      <c r="A6785">
        <v>2737402</v>
      </c>
      <c r="B6785">
        <v>1</v>
      </c>
      <c r="C6785" t="s">
        <v>81</v>
      </c>
      <c r="D6785" t="s">
        <v>118</v>
      </c>
      <c r="E6785" t="s">
        <v>141</v>
      </c>
      <c r="F6785" t="s">
        <v>18635</v>
      </c>
      <c r="G6785" t="s">
        <v>143</v>
      </c>
      <c r="H6785" t="s">
        <v>135</v>
      </c>
      <c r="I6785" t="s">
        <v>136</v>
      </c>
      <c r="J6785" t="s">
        <v>137</v>
      </c>
      <c r="K6785" t="s">
        <v>138</v>
      </c>
      <c r="L6785" t="s">
        <v>18636</v>
      </c>
      <c r="M6785" t="s">
        <v>18637</v>
      </c>
      <c r="N6785" s="26">
        <v>0.22388888800000001</v>
      </c>
      <c r="O6785">
        <v>0</v>
      </c>
      <c r="P6785">
        <v>98</v>
      </c>
      <c r="Q6785">
        <v>0</v>
      </c>
      <c r="R6785">
        <v>7</v>
      </c>
      <c r="S6785">
        <v>0</v>
      </c>
      <c r="T6785">
        <v>17</v>
      </c>
      <c r="U6785">
        <v>0</v>
      </c>
      <c r="V6785">
        <v>0</v>
      </c>
      <c r="W6785" s="26">
        <v>0</v>
      </c>
      <c r="X6785" s="26">
        <v>6.1703287339023145</v>
      </c>
      <c r="Y6785" s="26">
        <v>0</v>
      </c>
      <c r="Z6785" s="26">
        <v>1.5681139526241452</v>
      </c>
      <c r="AA6785" s="26">
        <v>0</v>
      </c>
      <c r="AB6785" s="26">
        <v>0.71582386774298867</v>
      </c>
      <c r="AC6785" s="26">
        <v>0</v>
      </c>
      <c r="AD6785" s="26">
        <v>0</v>
      </c>
      <c r="AE6785" s="26">
        <v>8.4542665542694486</v>
      </c>
    </row>
    <row r="6786" spans="1:31" x14ac:dyDescent="0.3">
      <c r="A6786">
        <v>2736629</v>
      </c>
      <c r="B6786">
        <v>1</v>
      </c>
      <c r="C6786" t="s">
        <v>81</v>
      </c>
      <c r="D6786" t="s">
        <v>127</v>
      </c>
      <c r="E6786" t="s">
        <v>146</v>
      </c>
      <c r="F6786" t="s">
        <v>18638</v>
      </c>
      <c r="G6786" t="s">
        <v>148</v>
      </c>
      <c r="H6786" t="s">
        <v>149</v>
      </c>
      <c r="I6786" t="s">
        <v>136</v>
      </c>
      <c r="J6786" t="s">
        <v>137</v>
      </c>
      <c r="K6786" t="s">
        <v>138</v>
      </c>
      <c r="L6786" t="s">
        <v>18639</v>
      </c>
      <c r="M6786" t="s">
        <v>18351</v>
      </c>
      <c r="N6786" s="26">
        <v>4.2536111109999997</v>
      </c>
      <c r="O6786">
        <v>2</v>
      </c>
      <c r="P6786">
        <v>0</v>
      </c>
      <c r="Q6786">
        <v>13</v>
      </c>
      <c r="R6786">
        <v>0</v>
      </c>
      <c r="S6786">
        <v>0</v>
      </c>
      <c r="T6786">
        <v>0</v>
      </c>
      <c r="U6786">
        <v>0</v>
      </c>
      <c r="V6786">
        <v>0</v>
      </c>
      <c r="W6786" s="26">
        <v>0</v>
      </c>
      <c r="X6786" s="26">
        <v>0</v>
      </c>
      <c r="Y6786" s="26">
        <v>0</v>
      </c>
      <c r="Z6786" s="26">
        <v>0</v>
      </c>
      <c r="AA6786" s="26">
        <v>0</v>
      </c>
      <c r="AB6786" s="26">
        <v>0</v>
      </c>
      <c r="AC6786" s="26">
        <v>0</v>
      </c>
      <c r="AD6786" s="26">
        <v>0</v>
      </c>
      <c r="AE6786" s="26">
        <v>0</v>
      </c>
    </row>
    <row r="6787" spans="1:31" x14ac:dyDescent="0.3">
      <c r="A6787">
        <v>2737071</v>
      </c>
      <c r="B6787">
        <v>2</v>
      </c>
      <c r="C6787" t="s">
        <v>80</v>
      </c>
      <c r="D6787" t="s">
        <v>106</v>
      </c>
      <c r="E6787" t="s">
        <v>141</v>
      </c>
      <c r="F6787" t="s">
        <v>18640</v>
      </c>
      <c r="G6787" t="s">
        <v>204</v>
      </c>
      <c r="H6787" t="s">
        <v>135</v>
      </c>
      <c r="I6787" t="s">
        <v>136</v>
      </c>
      <c r="J6787" t="s">
        <v>137</v>
      </c>
      <c r="K6787" t="s">
        <v>138</v>
      </c>
      <c r="L6787" t="s">
        <v>18235</v>
      </c>
      <c r="M6787" t="s">
        <v>18641</v>
      </c>
      <c r="N6787" s="26">
        <v>0.171666666</v>
      </c>
      <c r="O6787">
        <v>0</v>
      </c>
      <c r="P6787">
        <v>13</v>
      </c>
      <c r="Q6787">
        <v>0</v>
      </c>
      <c r="R6787">
        <v>11</v>
      </c>
      <c r="S6787">
        <v>0</v>
      </c>
      <c r="T6787">
        <v>7</v>
      </c>
      <c r="U6787">
        <v>0</v>
      </c>
      <c r="V6787">
        <v>0</v>
      </c>
      <c r="W6787" s="26">
        <v>0</v>
      </c>
      <c r="X6787" s="26">
        <v>1.10819882912475</v>
      </c>
      <c r="Y6787" s="26">
        <v>0</v>
      </c>
      <c r="Z6787" s="26">
        <v>0.77674504087187546</v>
      </c>
      <c r="AA6787" s="26">
        <v>0</v>
      </c>
      <c r="AB6787" s="26">
        <v>2.7838443594802209</v>
      </c>
      <c r="AC6787" s="26">
        <v>0</v>
      </c>
      <c r="AD6787" s="26">
        <v>0</v>
      </c>
      <c r="AE6787" s="26">
        <v>4.6687882294768466</v>
      </c>
    </row>
    <row r="6788" spans="1:31" x14ac:dyDescent="0.3">
      <c r="A6788">
        <v>2736775</v>
      </c>
      <c r="B6788">
        <v>1</v>
      </c>
      <c r="C6788" t="s">
        <v>81</v>
      </c>
      <c r="D6788" t="s">
        <v>118</v>
      </c>
      <c r="E6788" t="s">
        <v>152</v>
      </c>
      <c r="F6788" t="s">
        <v>18642</v>
      </c>
      <c r="G6788" t="s">
        <v>159</v>
      </c>
      <c r="H6788" t="s">
        <v>149</v>
      </c>
      <c r="I6788" t="s">
        <v>136</v>
      </c>
      <c r="J6788" t="s">
        <v>137</v>
      </c>
      <c r="K6788" t="s">
        <v>138</v>
      </c>
      <c r="L6788" t="s">
        <v>18643</v>
      </c>
      <c r="M6788" t="s">
        <v>18644</v>
      </c>
      <c r="N6788" s="26">
        <v>0.49194444399999998</v>
      </c>
      <c r="O6788">
        <v>7</v>
      </c>
      <c r="P6788">
        <v>692</v>
      </c>
      <c r="Q6788">
        <v>95</v>
      </c>
      <c r="R6788">
        <v>255</v>
      </c>
      <c r="S6788">
        <v>29</v>
      </c>
      <c r="T6788">
        <v>82</v>
      </c>
      <c r="U6788">
        <v>4</v>
      </c>
      <c r="V6788">
        <v>0</v>
      </c>
      <c r="W6788" s="26">
        <v>1.1705392525477056</v>
      </c>
      <c r="X6788" s="26">
        <v>51.71076207127328</v>
      </c>
      <c r="Y6788" s="26">
        <v>14.100139473215984</v>
      </c>
      <c r="Z6788" s="26">
        <v>29.383650141037915</v>
      </c>
      <c r="AA6788" s="26">
        <v>51.388644454733885</v>
      </c>
      <c r="AB6788" s="26">
        <v>17.089108635257702</v>
      </c>
      <c r="AC6788" s="26">
        <v>184.45217473024908</v>
      </c>
      <c r="AD6788" s="26">
        <v>0</v>
      </c>
      <c r="AE6788" s="26">
        <v>349.29501875831556</v>
      </c>
    </row>
    <row r="6789" spans="1:31" x14ac:dyDescent="0.3">
      <c r="A6789">
        <v>2737193</v>
      </c>
      <c r="B6789">
        <v>1</v>
      </c>
      <c r="C6789" t="s">
        <v>81</v>
      </c>
      <c r="D6789" t="s">
        <v>118</v>
      </c>
      <c r="E6789" t="s">
        <v>152</v>
      </c>
      <c r="F6789" t="s">
        <v>2119</v>
      </c>
      <c r="G6789" t="s">
        <v>186</v>
      </c>
      <c r="H6789" t="s">
        <v>149</v>
      </c>
      <c r="I6789" t="s">
        <v>136</v>
      </c>
      <c r="J6789" t="s">
        <v>137</v>
      </c>
      <c r="K6789" t="s">
        <v>187</v>
      </c>
      <c r="L6789" t="s">
        <v>18645</v>
      </c>
      <c r="M6789" t="s">
        <v>18646</v>
      </c>
      <c r="N6789" s="26">
        <v>0.72416666600000001</v>
      </c>
      <c r="O6789">
        <v>0</v>
      </c>
      <c r="P6789">
        <v>576</v>
      </c>
      <c r="Q6789">
        <v>31</v>
      </c>
      <c r="R6789">
        <v>24</v>
      </c>
      <c r="S6789">
        <v>1</v>
      </c>
      <c r="T6789">
        <v>55</v>
      </c>
      <c r="U6789">
        <v>0</v>
      </c>
      <c r="V6789">
        <v>0</v>
      </c>
      <c r="W6789" s="26">
        <v>0</v>
      </c>
      <c r="X6789" s="26">
        <v>15.273101281264786</v>
      </c>
      <c r="Y6789" s="26">
        <v>0.44260432711529418</v>
      </c>
      <c r="Z6789" s="26">
        <v>1.2163788877794779</v>
      </c>
      <c r="AA6789" s="26">
        <v>0</v>
      </c>
      <c r="AB6789" s="26">
        <v>10.919144574944525</v>
      </c>
      <c r="AC6789" s="26">
        <v>0</v>
      </c>
      <c r="AD6789" s="26">
        <v>0</v>
      </c>
      <c r="AE6789" s="26">
        <v>27.851229071104083</v>
      </c>
    </row>
    <row r="6790" spans="1:31" x14ac:dyDescent="0.3">
      <c r="A6790">
        <v>2736884</v>
      </c>
      <c r="B6790">
        <v>1</v>
      </c>
      <c r="C6790" t="s">
        <v>80</v>
      </c>
      <c r="D6790" t="s">
        <v>85</v>
      </c>
      <c r="E6790" t="s">
        <v>132</v>
      </c>
      <c r="F6790" t="s">
        <v>18647</v>
      </c>
      <c r="G6790" t="s">
        <v>307</v>
      </c>
      <c r="H6790" t="s">
        <v>135</v>
      </c>
      <c r="I6790" t="s">
        <v>136</v>
      </c>
      <c r="J6790" t="s">
        <v>137</v>
      </c>
      <c r="K6790" t="s">
        <v>138</v>
      </c>
      <c r="L6790" t="s">
        <v>18648</v>
      </c>
      <c r="M6790" t="s">
        <v>18649</v>
      </c>
      <c r="N6790" s="26">
        <v>2.27</v>
      </c>
      <c r="O6790">
        <v>0</v>
      </c>
      <c r="P6790">
        <v>13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 s="26">
        <v>0</v>
      </c>
      <c r="X6790" s="26">
        <v>5.3986299787902832</v>
      </c>
      <c r="Y6790" s="26">
        <v>0</v>
      </c>
      <c r="Z6790" s="26">
        <v>0</v>
      </c>
      <c r="AA6790" s="26">
        <v>0</v>
      </c>
      <c r="AB6790" s="26">
        <v>0</v>
      </c>
      <c r="AC6790" s="26">
        <v>0</v>
      </c>
      <c r="AD6790" s="26">
        <v>0</v>
      </c>
      <c r="AE6790" s="26">
        <v>5.3986299787902832</v>
      </c>
    </row>
    <row r="6791" spans="1:31" x14ac:dyDescent="0.3">
      <c r="A6791">
        <v>2737379</v>
      </c>
      <c r="B6791">
        <v>1</v>
      </c>
      <c r="C6791" t="s">
        <v>80</v>
      </c>
      <c r="D6791" t="s">
        <v>86</v>
      </c>
      <c r="E6791" t="s">
        <v>132</v>
      </c>
      <c r="F6791" t="s">
        <v>18650</v>
      </c>
      <c r="G6791" t="s">
        <v>197</v>
      </c>
      <c r="H6791" t="s">
        <v>135</v>
      </c>
      <c r="I6791" t="s">
        <v>136</v>
      </c>
      <c r="J6791" t="s">
        <v>137</v>
      </c>
      <c r="K6791" t="s">
        <v>138</v>
      </c>
      <c r="L6791" t="s">
        <v>18651</v>
      </c>
      <c r="M6791" t="s">
        <v>18652</v>
      </c>
      <c r="N6791" s="26">
        <v>3.6102777769999999</v>
      </c>
      <c r="O6791">
        <v>0</v>
      </c>
      <c r="P6791">
        <v>1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 s="26">
        <v>0</v>
      </c>
      <c r="X6791" s="26">
        <v>0.729136756994758</v>
      </c>
      <c r="Y6791" s="26">
        <v>0</v>
      </c>
      <c r="Z6791" s="26">
        <v>0</v>
      </c>
      <c r="AA6791" s="26">
        <v>0</v>
      </c>
      <c r="AB6791" s="26">
        <v>0</v>
      </c>
      <c r="AC6791" s="26">
        <v>0</v>
      </c>
      <c r="AD6791" s="26">
        <v>0</v>
      </c>
      <c r="AE6791" s="26">
        <v>0.729136756994758</v>
      </c>
    </row>
    <row r="6792" spans="1:31" x14ac:dyDescent="0.3">
      <c r="A6792">
        <v>2736589</v>
      </c>
      <c r="B6792">
        <v>1</v>
      </c>
      <c r="C6792" t="s">
        <v>81</v>
      </c>
      <c r="D6792" t="s">
        <v>124</v>
      </c>
      <c r="E6792" t="s">
        <v>141</v>
      </c>
      <c r="F6792" t="s">
        <v>18653</v>
      </c>
      <c r="G6792" t="s">
        <v>344</v>
      </c>
      <c r="H6792" t="s">
        <v>135</v>
      </c>
      <c r="I6792" t="s">
        <v>136</v>
      </c>
      <c r="J6792" t="s">
        <v>137</v>
      </c>
      <c r="K6792" t="s">
        <v>138</v>
      </c>
      <c r="L6792" t="s">
        <v>18654</v>
      </c>
      <c r="M6792" t="s">
        <v>18655</v>
      </c>
      <c r="N6792" s="26">
        <v>1.7952777769999999</v>
      </c>
      <c r="O6792">
        <v>0</v>
      </c>
      <c r="P6792">
        <v>87</v>
      </c>
      <c r="Q6792">
        <v>0</v>
      </c>
      <c r="R6792">
        <v>29</v>
      </c>
      <c r="S6792">
        <v>0</v>
      </c>
      <c r="T6792">
        <v>4</v>
      </c>
      <c r="U6792">
        <v>0</v>
      </c>
      <c r="V6792">
        <v>0</v>
      </c>
      <c r="W6792" s="26">
        <v>0</v>
      </c>
      <c r="X6792" s="26">
        <v>19.835799316794279</v>
      </c>
      <c r="Y6792" s="26">
        <v>0</v>
      </c>
      <c r="Z6792" s="26">
        <v>12.315442046083319</v>
      </c>
      <c r="AA6792" s="26">
        <v>0</v>
      </c>
      <c r="AB6792" s="26">
        <v>0.95556241056449565</v>
      </c>
      <c r="AC6792" s="26">
        <v>0</v>
      </c>
      <c r="AD6792" s="26">
        <v>0</v>
      </c>
      <c r="AE6792" s="26">
        <v>33.106803773442095</v>
      </c>
    </row>
    <row r="6793" spans="1:31" x14ac:dyDescent="0.3">
      <c r="A6793">
        <v>2736546</v>
      </c>
      <c r="B6793">
        <v>1</v>
      </c>
      <c r="C6793" t="s">
        <v>80</v>
      </c>
      <c r="D6793" t="s">
        <v>104</v>
      </c>
      <c r="E6793" t="s">
        <v>170</v>
      </c>
      <c r="F6793" t="s">
        <v>18656</v>
      </c>
      <c r="G6793" t="s">
        <v>612</v>
      </c>
      <c r="H6793" t="s">
        <v>135</v>
      </c>
      <c r="I6793" t="s">
        <v>136</v>
      </c>
      <c r="J6793" t="s">
        <v>137</v>
      </c>
      <c r="K6793" t="s">
        <v>138</v>
      </c>
      <c r="L6793" t="s">
        <v>18657</v>
      </c>
      <c r="M6793" t="s">
        <v>18658</v>
      </c>
      <c r="N6793" s="26">
        <v>4.0049999999999999</v>
      </c>
      <c r="O6793">
        <v>0</v>
      </c>
      <c r="P6793">
        <v>75</v>
      </c>
      <c r="Q6793">
        <v>0</v>
      </c>
      <c r="R6793">
        <v>0</v>
      </c>
      <c r="S6793">
        <v>0</v>
      </c>
      <c r="T6793">
        <v>9</v>
      </c>
      <c r="U6793">
        <v>0</v>
      </c>
      <c r="V6793">
        <v>0</v>
      </c>
      <c r="W6793" s="26">
        <v>0</v>
      </c>
      <c r="X6793" s="26">
        <v>58.28683659348043</v>
      </c>
      <c r="Y6793" s="26">
        <v>0</v>
      </c>
      <c r="Z6793" s="26">
        <v>0</v>
      </c>
      <c r="AA6793" s="26">
        <v>0</v>
      </c>
      <c r="AB6793" s="26">
        <v>9.7017783643671969</v>
      </c>
      <c r="AC6793" s="26">
        <v>0</v>
      </c>
      <c r="AD6793" s="26">
        <v>0</v>
      </c>
      <c r="AE6793" s="26">
        <v>67.988614957847631</v>
      </c>
    </row>
    <row r="6794" spans="1:31" x14ac:dyDescent="0.3">
      <c r="A6794">
        <v>2736901</v>
      </c>
      <c r="B6794">
        <v>1</v>
      </c>
      <c r="C6794" t="s">
        <v>80</v>
      </c>
      <c r="D6794" t="s">
        <v>105</v>
      </c>
      <c r="E6794" t="s">
        <v>157</v>
      </c>
      <c r="F6794" t="s">
        <v>4763</v>
      </c>
      <c r="G6794" t="s">
        <v>186</v>
      </c>
      <c r="H6794" t="s">
        <v>149</v>
      </c>
      <c r="I6794" t="s">
        <v>136</v>
      </c>
      <c r="J6794" t="s">
        <v>137</v>
      </c>
      <c r="K6794" t="s">
        <v>187</v>
      </c>
      <c r="L6794" t="s">
        <v>18659</v>
      </c>
      <c r="M6794" t="s">
        <v>18660</v>
      </c>
      <c r="N6794" s="26">
        <v>2.3047222220000001</v>
      </c>
      <c r="O6794">
        <v>48</v>
      </c>
      <c r="P6794">
        <v>56</v>
      </c>
      <c r="Q6794">
        <v>40</v>
      </c>
      <c r="R6794">
        <v>102</v>
      </c>
      <c r="S6794">
        <v>52</v>
      </c>
      <c r="T6794">
        <v>42</v>
      </c>
      <c r="U6794">
        <v>6</v>
      </c>
      <c r="V6794">
        <v>0</v>
      </c>
      <c r="W6794" s="26">
        <v>30.063112208640121</v>
      </c>
      <c r="X6794" s="26">
        <v>31.857891144762647</v>
      </c>
      <c r="Y6794" s="26">
        <v>82.909156114690191</v>
      </c>
      <c r="Z6794" s="26">
        <v>40.174057789231661</v>
      </c>
      <c r="AA6794" s="26">
        <v>912.08732132777914</v>
      </c>
      <c r="AB6794" s="26">
        <v>132.64839849354709</v>
      </c>
      <c r="AC6794" s="26">
        <v>2080.7116845746145</v>
      </c>
      <c r="AD6794" s="26">
        <v>0</v>
      </c>
      <c r="AE6794" s="26">
        <v>3310.4516216532656</v>
      </c>
    </row>
    <row r="6795" spans="1:31" x14ac:dyDescent="0.3">
      <c r="A6795">
        <v>2736735</v>
      </c>
      <c r="B6795">
        <v>1</v>
      </c>
      <c r="C6795" t="s">
        <v>80</v>
      </c>
      <c r="D6795" t="s">
        <v>83</v>
      </c>
      <c r="E6795" t="s">
        <v>166</v>
      </c>
      <c r="F6795" t="s">
        <v>1123</v>
      </c>
      <c r="G6795" t="s">
        <v>204</v>
      </c>
      <c r="H6795" t="s">
        <v>135</v>
      </c>
      <c r="I6795" t="s">
        <v>136</v>
      </c>
      <c r="J6795" t="s">
        <v>137</v>
      </c>
      <c r="K6795" t="s">
        <v>138</v>
      </c>
      <c r="L6795" t="s">
        <v>18661</v>
      </c>
      <c r="M6795" t="s">
        <v>18662</v>
      </c>
      <c r="N6795" s="26">
        <v>3.6741666660000001</v>
      </c>
      <c r="O6795">
        <v>0</v>
      </c>
      <c r="P6795">
        <v>105</v>
      </c>
      <c r="Q6795">
        <v>0</v>
      </c>
      <c r="R6795">
        <v>0</v>
      </c>
      <c r="S6795">
        <v>0</v>
      </c>
      <c r="T6795">
        <v>6</v>
      </c>
      <c r="U6795">
        <v>0</v>
      </c>
      <c r="V6795">
        <v>0</v>
      </c>
      <c r="W6795" s="26">
        <v>0</v>
      </c>
      <c r="X6795" s="26">
        <v>91.979114850767459</v>
      </c>
      <c r="Y6795" s="26">
        <v>0</v>
      </c>
      <c r="Z6795" s="26">
        <v>0</v>
      </c>
      <c r="AA6795" s="26">
        <v>0</v>
      </c>
      <c r="AB6795" s="26">
        <v>5.8289698736984903</v>
      </c>
      <c r="AC6795" s="26">
        <v>0</v>
      </c>
      <c r="AD6795" s="26">
        <v>0</v>
      </c>
      <c r="AE6795" s="26">
        <v>97.808084724465942</v>
      </c>
    </row>
    <row r="6796" spans="1:31" x14ac:dyDescent="0.3">
      <c r="A6796">
        <v>2736758</v>
      </c>
      <c r="B6796">
        <v>1</v>
      </c>
      <c r="C6796" t="s">
        <v>81</v>
      </c>
      <c r="D6796" t="s">
        <v>127</v>
      </c>
      <c r="E6796" t="s">
        <v>170</v>
      </c>
      <c r="F6796" t="s">
        <v>18663</v>
      </c>
      <c r="G6796" t="s">
        <v>204</v>
      </c>
      <c r="H6796" t="s">
        <v>135</v>
      </c>
      <c r="I6796" t="s">
        <v>136</v>
      </c>
      <c r="J6796" t="s">
        <v>137</v>
      </c>
      <c r="K6796" t="s">
        <v>138</v>
      </c>
      <c r="L6796" t="s">
        <v>18664</v>
      </c>
      <c r="M6796" t="s">
        <v>18665</v>
      </c>
      <c r="N6796" s="26">
        <v>8.3141666660000002</v>
      </c>
      <c r="O6796">
        <v>0</v>
      </c>
      <c r="P6796">
        <v>0</v>
      </c>
      <c r="Q6796">
        <v>0</v>
      </c>
      <c r="R6796">
        <v>1</v>
      </c>
      <c r="S6796">
        <v>0</v>
      </c>
      <c r="T6796">
        <v>0</v>
      </c>
      <c r="U6796">
        <v>0</v>
      </c>
      <c r="V6796">
        <v>0</v>
      </c>
      <c r="W6796" s="26">
        <v>0</v>
      </c>
      <c r="X6796" s="26">
        <v>0</v>
      </c>
      <c r="Y6796" s="26">
        <v>0</v>
      </c>
      <c r="Z6796" s="26">
        <v>0</v>
      </c>
      <c r="AA6796" s="26">
        <v>0</v>
      </c>
      <c r="AB6796" s="26">
        <v>0</v>
      </c>
      <c r="AC6796" s="26">
        <v>0</v>
      </c>
      <c r="AD6796" s="26">
        <v>0</v>
      </c>
      <c r="AE6796" s="26">
        <v>0</v>
      </c>
    </row>
    <row r="6797" spans="1:31" x14ac:dyDescent="0.3">
      <c r="A6797">
        <v>2736572</v>
      </c>
      <c r="B6797">
        <v>1</v>
      </c>
      <c r="C6797" t="s">
        <v>80</v>
      </c>
      <c r="D6797" t="s">
        <v>97</v>
      </c>
      <c r="E6797" t="s">
        <v>175</v>
      </c>
      <c r="F6797" t="s">
        <v>18666</v>
      </c>
      <c r="G6797" t="s">
        <v>4592</v>
      </c>
      <c r="H6797" t="s">
        <v>365</v>
      </c>
      <c r="I6797" t="s">
        <v>136</v>
      </c>
      <c r="J6797" t="s">
        <v>137</v>
      </c>
      <c r="K6797" t="s">
        <v>187</v>
      </c>
      <c r="L6797" t="s">
        <v>18667</v>
      </c>
      <c r="M6797" t="s">
        <v>18668</v>
      </c>
      <c r="N6797" s="26">
        <v>3.5919444440000001</v>
      </c>
      <c r="O6797">
        <v>5</v>
      </c>
      <c r="P6797">
        <v>3338</v>
      </c>
      <c r="Q6797">
        <v>5</v>
      </c>
      <c r="R6797">
        <v>358</v>
      </c>
      <c r="S6797">
        <v>19</v>
      </c>
      <c r="T6797">
        <v>434</v>
      </c>
      <c r="U6797">
        <v>1</v>
      </c>
      <c r="V6797">
        <v>1</v>
      </c>
      <c r="W6797" s="26">
        <v>94.173033371028453</v>
      </c>
      <c r="X6797" s="26">
        <v>3655.2126261939657</v>
      </c>
      <c r="Y6797" s="26">
        <v>8.2526404102015718</v>
      </c>
      <c r="Z6797" s="26">
        <v>146.31717277951776</v>
      </c>
      <c r="AA6797" s="26">
        <v>2153.0252031896575</v>
      </c>
      <c r="AB6797" s="26">
        <v>1978.4538482344383</v>
      </c>
      <c r="AC6797" s="26">
        <v>1084.2404012659795</v>
      </c>
      <c r="AD6797" s="26">
        <v>0</v>
      </c>
      <c r="AE6797" s="26">
        <v>9119.6749254447877</v>
      </c>
    </row>
    <row r="6798" spans="1:31" x14ac:dyDescent="0.3">
      <c r="A6798">
        <v>2736523</v>
      </c>
      <c r="B6798">
        <v>1</v>
      </c>
      <c r="C6798" t="s">
        <v>80</v>
      </c>
      <c r="D6798" t="s">
        <v>85</v>
      </c>
      <c r="E6798" t="s">
        <v>166</v>
      </c>
      <c r="F6798" t="s">
        <v>831</v>
      </c>
      <c r="G6798" t="s">
        <v>204</v>
      </c>
      <c r="H6798" t="s">
        <v>135</v>
      </c>
      <c r="I6798" t="s">
        <v>136</v>
      </c>
      <c r="J6798" t="s">
        <v>137</v>
      </c>
      <c r="K6798" t="s">
        <v>138</v>
      </c>
      <c r="L6798" t="s">
        <v>18669</v>
      </c>
      <c r="M6798" t="s">
        <v>18670</v>
      </c>
      <c r="N6798" s="26">
        <v>3.4083333329999999</v>
      </c>
      <c r="O6798">
        <v>0</v>
      </c>
      <c r="P6798">
        <v>88</v>
      </c>
      <c r="Q6798">
        <v>0</v>
      </c>
      <c r="R6798">
        <v>0</v>
      </c>
      <c r="S6798">
        <v>0</v>
      </c>
      <c r="T6798">
        <v>23</v>
      </c>
      <c r="U6798">
        <v>0</v>
      </c>
      <c r="V6798">
        <v>0</v>
      </c>
      <c r="W6798" s="26">
        <v>0</v>
      </c>
      <c r="X6798" s="26">
        <v>106.48102205655633</v>
      </c>
      <c r="Y6798" s="26">
        <v>0</v>
      </c>
      <c r="Z6798" s="26">
        <v>0</v>
      </c>
      <c r="AA6798" s="26">
        <v>0</v>
      </c>
      <c r="AB6798" s="26">
        <v>272.25470482176809</v>
      </c>
      <c r="AC6798" s="26">
        <v>0</v>
      </c>
      <c r="AD6798" s="26">
        <v>0</v>
      </c>
      <c r="AE6798" s="26">
        <v>378.73572687832439</v>
      </c>
    </row>
    <row r="6799" spans="1:31" x14ac:dyDescent="0.3">
      <c r="A6799">
        <v>2736503</v>
      </c>
      <c r="B6799">
        <v>1</v>
      </c>
      <c r="C6799" t="s">
        <v>81</v>
      </c>
      <c r="D6799" t="s">
        <v>127</v>
      </c>
      <c r="E6799" t="s">
        <v>141</v>
      </c>
      <c r="F6799" t="s">
        <v>18671</v>
      </c>
      <c r="G6799" t="s">
        <v>344</v>
      </c>
      <c r="H6799" t="s">
        <v>135</v>
      </c>
      <c r="I6799" t="s">
        <v>136</v>
      </c>
      <c r="J6799" t="s">
        <v>137</v>
      </c>
      <c r="K6799" t="s">
        <v>138</v>
      </c>
      <c r="L6799" t="s">
        <v>18672</v>
      </c>
      <c r="M6799" t="s">
        <v>18673</v>
      </c>
      <c r="N6799" s="26">
        <v>0.78916666599999996</v>
      </c>
      <c r="O6799">
        <v>0</v>
      </c>
      <c r="P6799">
        <v>333</v>
      </c>
      <c r="Q6799">
        <v>0</v>
      </c>
      <c r="R6799">
        <v>0</v>
      </c>
      <c r="S6799">
        <v>0</v>
      </c>
      <c r="T6799">
        <v>1</v>
      </c>
      <c r="U6799">
        <v>0</v>
      </c>
      <c r="V6799">
        <v>0</v>
      </c>
      <c r="W6799" s="26">
        <v>0</v>
      </c>
      <c r="X6799" s="26">
        <v>45.054888724664515</v>
      </c>
      <c r="Y6799" s="26">
        <v>0</v>
      </c>
      <c r="Z6799" s="26">
        <v>0</v>
      </c>
      <c r="AA6799" s="26">
        <v>0</v>
      </c>
      <c r="AB6799" s="26">
        <v>8.1032400003551963</v>
      </c>
      <c r="AC6799" s="26">
        <v>0</v>
      </c>
      <c r="AD6799" s="26">
        <v>0</v>
      </c>
      <c r="AE6799" s="26">
        <v>53.158128725019708</v>
      </c>
    </row>
    <row r="6800" spans="1:31" x14ac:dyDescent="0.3">
      <c r="A6800">
        <v>2737299</v>
      </c>
      <c r="B6800">
        <v>1</v>
      </c>
      <c r="C6800" t="s">
        <v>80</v>
      </c>
      <c r="D6800" t="s">
        <v>106</v>
      </c>
      <c r="E6800" t="s">
        <v>152</v>
      </c>
      <c r="F6800" t="s">
        <v>18674</v>
      </c>
      <c r="G6800" t="s">
        <v>159</v>
      </c>
      <c r="H6800" t="s">
        <v>149</v>
      </c>
      <c r="I6800" t="s">
        <v>136</v>
      </c>
      <c r="J6800" t="s">
        <v>137</v>
      </c>
      <c r="K6800" t="s">
        <v>138</v>
      </c>
      <c r="L6800" t="s">
        <v>18675</v>
      </c>
      <c r="M6800" t="s">
        <v>18676</v>
      </c>
      <c r="N6800" s="26">
        <v>0.458055555</v>
      </c>
      <c r="O6800">
        <v>0</v>
      </c>
      <c r="P6800">
        <v>486</v>
      </c>
      <c r="Q6800">
        <v>2</v>
      </c>
      <c r="R6800">
        <v>70</v>
      </c>
      <c r="S6800">
        <v>4</v>
      </c>
      <c r="T6800">
        <v>83</v>
      </c>
      <c r="U6800">
        <v>0</v>
      </c>
      <c r="V6800">
        <v>0</v>
      </c>
      <c r="W6800" s="26">
        <v>0</v>
      </c>
      <c r="X6800" s="26">
        <v>44.037539219887741</v>
      </c>
      <c r="Y6800" s="26">
        <v>0.92480025564852442</v>
      </c>
      <c r="Z6800" s="26">
        <v>24.163775321550787</v>
      </c>
      <c r="AA6800" s="26">
        <v>6.2108025170167869</v>
      </c>
      <c r="AB6800" s="26">
        <v>23.090339903779263</v>
      </c>
      <c r="AC6800" s="26">
        <v>0</v>
      </c>
      <c r="AD6800" s="26">
        <v>0</v>
      </c>
      <c r="AE6800" s="26">
        <v>98.42725721788311</v>
      </c>
    </row>
    <row r="6801" spans="1:31" x14ac:dyDescent="0.3">
      <c r="A6801">
        <v>2737050</v>
      </c>
      <c r="B6801">
        <v>1</v>
      </c>
      <c r="C6801" t="s">
        <v>81</v>
      </c>
      <c r="D6801" t="s">
        <v>112</v>
      </c>
      <c r="E6801" t="s">
        <v>132</v>
      </c>
      <c r="F6801" t="s">
        <v>18677</v>
      </c>
      <c r="G6801" t="s">
        <v>134</v>
      </c>
      <c r="H6801" t="s">
        <v>135</v>
      </c>
      <c r="I6801" t="s">
        <v>136</v>
      </c>
      <c r="J6801" t="s">
        <v>137</v>
      </c>
      <c r="K6801" t="s">
        <v>138</v>
      </c>
      <c r="L6801" t="s">
        <v>18678</v>
      </c>
      <c r="M6801" t="s">
        <v>17969</v>
      </c>
      <c r="N6801" s="26">
        <v>1.1813888880000001</v>
      </c>
      <c r="O6801">
        <v>0</v>
      </c>
      <c r="P6801">
        <v>7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 s="26">
        <v>0</v>
      </c>
      <c r="X6801" s="26">
        <v>1.3078976858837537</v>
      </c>
      <c r="Y6801" s="26">
        <v>0</v>
      </c>
      <c r="Z6801" s="26">
        <v>0</v>
      </c>
      <c r="AA6801" s="26">
        <v>0</v>
      </c>
      <c r="AB6801" s="26">
        <v>0</v>
      </c>
      <c r="AC6801" s="26">
        <v>0</v>
      </c>
      <c r="AD6801" s="26">
        <v>0</v>
      </c>
      <c r="AE6801" s="26">
        <v>1.3078976858837537</v>
      </c>
    </row>
    <row r="6802" spans="1:31" x14ac:dyDescent="0.3">
      <c r="A6802">
        <v>2736609</v>
      </c>
      <c r="B6802">
        <v>1</v>
      </c>
      <c r="C6802" t="s">
        <v>80</v>
      </c>
      <c r="D6802" t="s">
        <v>104</v>
      </c>
      <c r="E6802" t="s">
        <v>146</v>
      </c>
      <c r="F6802" t="s">
        <v>18679</v>
      </c>
      <c r="G6802" t="s">
        <v>154</v>
      </c>
      <c r="H6802" t="s">
        <v>149</v>
      </c>
      <c r="I6802" t="s">
        <v>136</v>
      </c>
      <c r="J6802" t="s">
        <v>137</v>
      </c>
      <c r="K6802" t="s">
        <v>138</v>
      </c>
      <c r="L6802" t="s">
        <v>18680</v>
      </c>
      <c r="M6802" t="s">
        <v>18333</v>
      </c>
      <c r="N6802" s="26">
        <v>2.611111111</v>
      </c>
      <c r="O6802">
        <v>0</v>
      </c>
      <c r="P6802">
        <v>96</v>
      </c>
      <c r="Q6802">
        <v>0</v>
      </c>
      <c r="R6802">
        <v>7</v>
      </c>
      <c r="S6802">
        <v>0</v>
      </c>
      <c r="T6802">
        <v>29</v>
      </c>
      <c r="U6802">
        <v>0</v>
      </c>
      <c r="V6802">
        <v>0</v>
      </c>
      <c r="W6802" s="26">
        <v>0</v>
      </c>
      <c r="X6802" s="26">
        <v>41.855896046366844</v>
      </c>
      <c r="Y6802" s="26">
        <v>0</v>
      </c>
      <c r="Z6802" s="26">
        <v>0</v>
      </c>
      <c r="AA6802" s="26">
        <v>0</v>
      </c>
      <c r="AB6802" s="26">
        <v>15.353182578016304</v>
      </c>
      <c r="AC6802" s="26">
        <v>0</v>
      </c>
      <c r="AD6802" s="26">
        <v>0</v>
      </c>
      <c r="AE6802" s="26">
        <v>57.209078624383146</v>
      </c>
    </row>
    <row r="6803" spans="1:31" x14ac:dyDescent="0.3">
      <c r="A6803">
        <v>2736964</v>
      </c>
      <c r="B6803">
        <v>1</v>
      </c>
      <c r="C6803" t="s">
        <v>81</v>
      </c>
      <c r="D6803" t="s">
        <v>113</v>
      </c>
      <c r="E6803" t="s">
        <v>170</v>
      </c>
      <c r="F6803" t="s">
        <v>18681</v>
      </c>
      <c r="G6803" t="s">
        <v>204</v>
      </c>
      <c r="H6803" t="s">
        <v>135</v>
      </c>
      <c r="I6803" t="s">
        <v>136</v>
      </c>
      <c r="J6803" t="s">
        <v>137</v>
      </c>
      <c r="K6803" t="s">
        <v>138</v>
      </c>
      <c r="L6803" t="s">
        <v>18682</v>
      </c>
      <c r="M6803" t="s">
        <v>18683</v>
      </c>
      <c r="N6803" s="26">
        <v>2.966111111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1</v>
      </c>
      <c r="U6803">
        <v>0</v>
      </c>
      <c r="V6803">
        <v>0</v>
      </c>
      <c r="W6803" s="26">
        <v>0</v>
      </c>
      <c r="X6803" s="26">
        <v>0</v>
      </c>
      <c r="Y6803" s="26">
        <v>0</v>
      </c>
      <c r="Z6803" s="26">
        <v>0</v>
      </c>
      <c r="AA6803" s="26">
        <v>0</v>
      </c>
      <c r="AB6803" s="26">
        <v>0</v>
      </c>
      <c r="AC6803" s="26">
        <v>0</v>
      </c>
      <c r="AD6803" s="26">
        <v>0</v>
      </c>
      <c r="AE6803" s="26">
        <v>0</v>
      </c>
    </row>
    <row r="6804" spans="1:31" x14ac:dyDescent="0.3">
      <c r="A6804">
        <v>2736858</v>
      </c>
      <c r="B6804">
        <v>1</v>
      </c>
      <c r="C6804" t="s">
        <v>81</v>
      </c>
      <c r="D6804" t="s">
        <v>123</v>
      </c>
      <c r="E6804" t="s">
        <v>170</v>
      </c>
      <c r="F6804" t="s">
        <v>18684</v>
      </c>
      <c r="G6804" t="s">
        <v>232</v>
      </c>
      <c r="H6804" t="s">
        <v>135</v>
      </c>
      <c r="I6804" t="s">
        <v>136</v>
      </c>
      <c r="J6804" t="s">
        <v>137</v>
      </c>
      <c r="K6804" t="s">
        <v>138</v>
      </c>
      <c r="L6804" t="s">
        <v>18685</v>
      </c>
      <c r="M6804" t="s">
        <v>18686</v>
      </c>
      <c r="N6804" s="26">
        <v>1.5333333330000001</v>
      </c>
      <c r="O6804">
        <v>0</v>
      </c>
      <c r="P6804">
        <v>1</v>
      </c>
      <c r="Q6804">
        <v>0</v>
      </c>
      <c r="R6804">
        <v>0</v>
      </c>
      <c r="S6804">
        <v>0</v>
      </c>
      <c r="T6804">
        <v>92</v>
      </c>
      <c r="U6804">
        <v>0</v>
      </c>
      <c r="V6804">
        <v>1</v>
      </c>
      <c r="W6804" s="26">
        <v>0</v>
      </c>
      <c r="X6804" s="26">
        <v>0.82418374830016172</v>
      </c>
      <c r="Y6804" s="26">
        <v>0</v>
      </c>
      <c r="Z6804" s="26">
        <v>0</v>
      </c>
      <c r="AA6804" s="26">
        <v>0</v>
      </c>
      <c r="AB6804" s="26">
        <v>91.926995077926748</v>
      </c>
      <c r="AC6804" s="26">
        <v>0</v>
      </c>
      <c r="AD6804" s="26">
        <v>3.8519413865255556</v>
      </c>
      <c r="AE6804" s="26">
        <v>96.603120212752458</v>
      </c>
    </row>
    <row r="6805" spans="1:31" x14ac:dyDescent="0.3">
      <c r="A6805">
        <v>2736566</v>
      </c>
      <c r="B6805">
        <v>1</v>
      </c>
      <c r="C6805" t="s">
        <v>80</v>
      </c>
      <c r="D6805" t="s">
        <v>100</v>
      </c>
      <c r="E6805" t="s">
        <v>152</v>
      </c>
      <c r="F6805" t="s">
        <v>18438</v>
      </c>
      <c r="G6805" t="s">
        <v>159</v>
      </c>
      <c r="H6805" t="s">
        <v>149</v>
      </c>
      <c r="I6805" t="s">
        <v>136</v>
      </c>
      <c r="J6805" t="s">
        <v>137</v>
      </c>
      <c r="K6805" t="s">
        <v>138</v>
      </c>
      <c r="L6805" t="s">
        <v>18251</v>
      </c>
      <c r="M6805" t="s">
        <v>18687</v>
      </c>
      <c r="N6805" s="26">
        <v>0.759444444</v>
      </c>
      <c r="O6805">
        <v>3</v>
      </c>
      <c r="P6805">
        <v>287</v>
      </c>
      <c r="Q6805">
        <v>19</v>
      </c>
      <c r="R6805">
        <v>45</v>
      </c>
      <c r="S6805">
        <v>10</v>
      </c>
      <c r="T6805">
        <v>27</v>
      </c>
      <c r="U6805">
        <v>0</v>
      </c>
      <c r="V6805">
        <v>0</v>
      </c>
      <c r="W6805" s="26">
        <v>3.8013091164727695</v>
      </c>
      <c r="X6805" s="26">
        <v>67.286598356630179</v>
      </c>
      <c r="Y6805" s="26">
        <v>7.9807680248725275</v>
      </c>
      <c r="Z6805" s="26">
        <v>12.356260303613352</v>
      </c>
      <c r="AA6805" s="26">
        <v>48.075959489172313</v>
      </c>
      <c r="AB6805" s="26">
        <v>42.399426641238385</v>
      </c>
      <c r="AC6805" s="26">
        <v>0</v>
      </c>
      <c r="AD6805" s="26">
        <v>0</v>
      </c>
      <c r="AE6805" s="26">
        <v>181.90032193199954</v>
      </c>
    </row>
    <row r="6806" spans="1:31" x14ac:dyDescent="0.3">
      <c r="A6806">
        <v>2737086</v>
      </c>
      <c r="B6806">
        <v>1</v>
      </c>
      <c r="C6806" t="s">
        <v>80</v>
      </c>
      <c r="D6806" t="s">
        <v>94</v>
      </c>
      <c r="E6806" t="s">
        <v>152</v>
      </c>
      <c r="F6806" t="s">
        <v>7160</v>
      </c>
      <c r="G6806" t="s">
        <v>159</v>
      </c>
      <c r="H6806" t="s">
        <v>149</v>
      </c>
      <c r="I6806" t="s">
        <v>136</v>
      </c>
      <c r="J6806" t="s">
        <v>137</v>
      </c>
      <c r="K6806" t="s">
        <v>138</v>
      </c>
      <c r="L6806" t="s">
        <v>18688</v>
      </c>
      <c r="M6806" t="s">
        <v>18689</v>
      </c>
      <c r="N6806" s="26">
        <v>0.21416666600000001</v>
      </c>
      <c r="O6806">
        <v>2</v>
      </c>
      <c r="P6806">
        <v>0</v>
      </c>
      <c r="Q6806">
        <v>36</v>
      </c>
      <c r="R6806">
        <v>0</v>
      </c>
      <c r="S6806">
        <v>6</v>
      </c>
      <c r="T6806">
        <v>0</v>
      </c>
      <c r="U6806">
        <v>0</v>
      </c>
      <c r="V6806">
        <v>0</v>
      </c>
      <c r="W6806" s="26">
        <v>0.18483647346943671</v>
      </c>
      <c r="X6806" s="26">
        <v>0</v>
      </c>
      <c r="Y6806" s="26">
        <v>3.5149613110582072</v>
      </c>
      <c r="Z6806" s="26">
        <v>0</v>
      </c>
      <c r="AA6806" s="26">
        <v>2.678991321849824</v>
      </c>
      <c r="AB6806" s="26">
        <v>0</v>
      </c>
      <c r="AC6806" s="26">
        <v>0</v>
      </c>
      <c r="AD6806" s="26">
        <v>0</v>
      </c>
      <c r="AE6806" s="26">
        <v>6.378789106377468</v>
      </c>
    </row>
    <row r="6807" spans="1:31" x14ac:dyDescent="0.3">
      <c r="A6807">
        <v>2736980</v>
      </c>
      <c r="B6807">
        <v>1</v>
      </c>
      <c r="C6807" t="s">
        <v>80</v>
      </c>
      <c r="D6807" t="s">
        <v>107</v>
      </c>
      <c r="E6807" t="s">
        <v>132</v>
      </c>
      <c r="F6807" t="s">
        <v>18690</v>
      </c>
      <c r="G6807" t="s">
        <v>134</v>
      </c>
      <c r="H6807" t="s">
        <v>135</v>
      </c>
      <c r="I6807" t="s">
        <v>136</v>
      </c>
      <c r="J6807" t="s">
        <v>137</v>
      </c>
      <c r="K6807" t="s">
        <v>138</v>
      </c>
      <c r="L6807" t="s">
        <v>18691</v>
      </c>
      <c r="M6807" t="s">
        <v>18692</v>
      </c>
      <c r="N6807" s="26">
        <v>1.9516666659999999</v>
      </c>
      <c r="O6807">
        <v>0</v>
      </c>
      <c r="P6807">
        <v>2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 s="26">
        <v>0</v>
      </c>
      <c r="X6807" s="26">
        <v>0.50645293857142004</v>
      </c>
      <c r="Y6807" s="26">
        <v>0</v>
      </c>
      <c r="Z6807" s="26">
        <v>0</v>
      </c>
      <c r="AA6807" s="26">
        <v>0</v>
      </c>
      <c r="AB6807" s="26">
        <v>0</v>
      </c>
      <c r="AC6807" s="26">
        <v>0</v>
      </c>
      <c r="AD6807" s="26">
        <v>0</v>
      </c>
      <c r="AE6807" s="26">
        <v>0.50645293857142004</v>
      </c>
    </row>
    <row r="6808" spans="1:31" x14ac:dyDescent="0.3">
      <c r="A6808">
        <v>2736711</v>
      </c>
      <c r="B6808">
        <v>1</v>
      </c>
      <c r="C6808" t="s">
        <v>80</v>
      </c>
      <c r="D6808" t="s">
        <v>94</v>
      </c>
      <c r="E6808" t="s">
        <v>157</v>
      </c>
      <c r="F6808" t="s">
        <v>18693</v>
      </c>
      <c r="G6808" t="s">
        <v>159</v>
      </c>
      <c r="H6808" t="s">
        <v>149</v>
      </c>
      <c r="I6808" t="s">
        <v>136</v>
      </c>
      <c r="J6808" t="s">
        <v>137</v>
      </c>
      <c r="K6808" t="s">
        <v>138</v>
      </c>
      <c r="L6808" t="s">
        <v>18694</v>
      </c>
      <c r="M6808" t="s">
        <v>18695</v>
      </c>
      <c r="N6808" s="26">
        <v>1.3347222219999999</v>
      </c>
      <c r="O6808">
        <v>0</v>
      </c>
      <c r="P6808">
        <v>973</v>
      </c>
      <c r="Q6808">
        <v>0</v>
      </c>
      <c r="R6808">
        <v>1</v>
      </c>
      <c r="S6808">
        <v>7</v>
      </c>
      <c r="T6808">
        <v>63</v>
      </c>
      <c r="U6808">
        <v>0</v>
      </c>
      <c r="V6808">
        <v>0</v>
      </c>
      <c r="W6808" s="26">
        <v>0</v>
      </c>
      <c r="X6808" s="26">
        <v>101.41047330070717</v>
      </c>
      <c r="Y6808" s="26">
        <v>0</v>
      </c>
      <c r="Z6808" s="26">
        <v>0</v>
      </c>
      <c r="AA6808" s="26">
        <v>15.018088024802472</v>
      </c>
      <c r="AB6808" s="26">
        <v>40.022214106957364</v>
      </c>
      <c r="AC6808" s="26">
        <v>0</v>
      </c>
      <c r="AD6808" s="26">
        <v>0</v>
      </c>
      <c r="AE6808" s="26">
        <v>156.450775432467</v>
      </c>
    </row>
    <row r="6809" spans="1:31" x14ac:dyDescent="0.3">
      <c r="A6809">
        <v>2737089</v>
      </c>
      <c r="B6809">
        <v>1</v>
      </c>
      <c r="C6809" t="s">
        <v>80</v>
      </c>
      <c r="D6809" t="s">
        <v>110</v>
      </c>
      <c r="E6809" t="s">
        <v>141</v>
      </c>
      <c r="F6809" t="s">
        <v>18696</v>
      </c>
      <c r="G6809" t="s">
        <v>143</v>
      </c>
      <c r="H6809" t="s">
        <v>135</v>
      </c>
      <c r="I6809" t="s">
        <v>136</v>
      </c>
      <c r="J6809" t="s">
        <v>137</v>
      </c>
      <c r="K6809" t="s">
        <v>138</v>
      </c>
      <c r="L6809" t="s">
        <v>18697</v>
      </c>
      <c r="M6809" t="s">
        <v>18698</v>
      </c>
      <c r="N6809" s="26">
        <v>1.3544444440000001</v>
      </c>
      <c r="O6809">
        <v>0</v>
      </c>
      <c r="P6809">
        <v>144</v>
      </c>
      <c r="Q6809">
        <v>0</v>
      </c>
      <c r="R6809">
        <v>0</v>
      </c>
      <c r="S6809">
        <v>0</v>
      </c>
      <c r="T6809">
        <v>8</v>
      </c>
      <c r="U6809">
        <v>0</v>
      </c>
      <c r="V6809">
        <v>0</v>
      </c>
      <c r="W6809" s="26">
        <v>0</v>
      </c>
      <c r="X6809" s="26">
        <v>46.872329248412171</v>
      </c>
      <c r="Y6809" s="26">
        <v>0</v>
      </c>
      <c r="Z6809" s="26">
        <v>0</v>
      </c>
      <c r="AA6809" s="26">
        <v>0</v>
      </c>
      <c r="AB6809" s="26">
        <v>6.0170984391547373</v>
      </c>
      <c r="AC6809" s="26">
        <v>0</v>
      </c>
      <c r="AD6809" s="26">
        <v>0</v>
      </c>
      <c r="AE6809" s="26">
        <v>52.889427687566908</v>
      </c>
    </row>
    <row r="6810" spans="1:31" x14ac:dyDescent="0.3">
      <c r="A6810">
        <v>2736548</v>
      </c>
      <c r="B6810">
        <v>1</v>
      </c>
      <c r="C6810" t="s">
        <v>80</v>
      </c>
      <c r="D6810" t="s">
        <v>82</v>
      </c>
      <c r="E6810" t="s">
        <v>132</v>
      </c>
      <c r="F6810" t="s">
        <v>18699</v>
      </c>
      <c r="G6810" t="s">
        <v>197</v>
      </c>
      <c r="H6810" t="s">
        <v>135</v>
      </c>
      <c r="I6810" t="s">
        <v>136</v>
      </c>
      <c r="J6810" t="s">
        <v>137</v>
      </c>
      <c r="K6810" t="s">
        <v>138</v>
      </c>
      <c r="L6810" t="s">
        <v>18700</v>
      </c>
      <c r="M6810" t="s">
        <v>18701</v>
      </c>
      <c r="N6810" s="26">
        <v>9.3402777770000007</v>
      </c>
      <c r="O6810">
        <v>0</v>
      </c>
      <c r="P6810">
        <v>3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 s="26">
        <v>0</v>
      </c>
      <c r="X6810" s="26">
        <v>6.6868776215670875</v>
      </c>
      <c r="Y6810" s="26">
        <v>0</v>
      </c>
      <c r="Z6810" s="26">
        <v>0</v>
      </c>
      <c r="AA6810" s="26">
        <v>0</v>
      </c>
      <c r="AB6810" s="26">
        <v>0</v>
      </c>
      <c r="AC6810" s="26">
        <v>0</v>
      </c>
      <c r="AD6810" s="26">
        <v>0</v>
      </c>
      <c r="AE6810" s="26">
        <v>6.6868776215670875</v>
      </c>
    </row>
    <row r="6811" spans="1:31" x14ac:dyDescent="0.3">
      <c r="A6811">
        <v>2737189</v>
      </c>
      <c r="B6811">
        <v>1</v>
      </c>
      <c r="C6811" t="s">
        <v>81</v>
      </c>
      <c r="D6811" t="s">
        <v>112</v>
      </c>
      <c r="E6811" t="s">
        <v>141</v>
      </c>
      <c r="F6811" t="s">
        <v>18702</v>
      </c>
      <c r="G6811" t="s">
        <v>344</v>
      </c>
      <c r="H6811" t="s">
        <v>135</v>
      </c>
      <c r="I6811" t="s">
        <v>136</v>
      </c>
      <c r="J6811" t="s">
        <v>137</v>
      </c>
      <c r="K6811" t="s">
        <v>138</v>
      </c>
      <c r="L6811" t="s">
        <v>18703</v>
      </c>
      <c r="M6811" t="s">
        <v>18704</v>
      </c>
      <c r="N6811" s="26">
        <v>1.685277777</v>
      </c>
      <c r="O6811">
        <v>0</v>
      </c>
      <c r="P6811">
        <v>71</v>
      </c>
      <c r="Q6811">
        <v>0</v>
      </c>
      <c r="R6811">
        <v>13</v>
      </c>
      <c r="S6811">
        <v>0</v>
      </c>
      <c r="T6811">
        <v>6</v>
      </c>
      <c r="U6811">
        <v>0</v>
      </c>
      <c r="V6811">
        <v>0</v>
      </c>
      <c r="W6811" s="26">
        <v>0</v>
      </c>
      <c r="X6811" s="26">
        <v>23.588334175709452</v>
      </c>
      <c r="Y6811" s="26">
        <v>0</v>
      </c>
      <c r="Z6811" s="26">
        <v>26.586124169084734</v>
      </c>
      <c r="AA6811" s="26">
        <v>0</v>
      </c>
      <c r="AB6811" s="26">
        <v>2.3969142480919183</v>
      </c>
      <c r="AC6811" s="26">
        <v>0</v>
      </c>
      <c r="AD6811" s="26">
        <v>0</v>
      </c>
      <c r="AE6811" s="26">
        <v>52.571372592886107</v>
      </c>
    </row>
    <row r="6812" spans="1:31" x14ac:dyDescent="0.3">
      <c r="A6812">
        <v>2736525</v>
      </c>
      <c r="B6812">
        <v>1</v>
      </c>
      <c r="C6812" t="s">
        <v>80</v>
      </c>
      <c r="D6812" t="s">
        <v>104</v>
      </c>
      <c r="E6812" t="s">
        <v>157</v>
      </c>
      <c r="F6812" t="s">
        <v>929</v>
      </c>
      <c r="G6812" t="s">
        <v>159</v>
      </c>
      <c r="H6812" t="s">
        <v>149</v>
      </c>
      <c r="I6812" t="s">
        <v>136</v>
      </c>
      <c r="J6812" t="s">
        <v>137</v>
      </c>
      <c r="K6812" t="s">
        <v>138</v>
      </c>
      <c r="L6812" t="s">
        <v>18705</v>
      </c>
      <c r="M6812" t="s">
        <v>18706</v>
      </c>
      <c r="N6812" s="26">
        <v>0.78027777700000001</v>
      </c>
      <c r="O6812">
        <v>1</v>
      </c>
      <c r="P6812">
        <v>822</v>
      </c>
      <c r="Q6812">
        <v>0</v>
      </c>
      <c r="R6812">
        <v>24</v>
      </c>
      <c r="S6812">
        <v>2</v>
      </c>
      <c r="T6812">
        <v>130</v>
      </c>
      <c r="U6812">
        <v>0</v>
      </c>
      <c r="V6812">
        <v>0</v>
      </c>
      <c r="W6812" s="26">
        <v>0.16964560005444446</v>
      </c>
      <c r="X6812" s="26">
        <v>149.88784178068124</v>
      </c>
      <c r="Y6812" s="26">
        <v>0</v>
      </c>
      <c r="Z6812" s="26">
        <v>0.68699152974120747</v>
      </c>
      <c r="AA6812" s="26">
        <v>1.3930437354792429</v>
      </c>
      <c r="AB6812" s="26">
        <v>55.848035272459533</v>
      </c>
      <c r="AC6812" s="26">
        <v>0</v>
      </c>
      <c r="AD6812" s="26">
        <v>0</v>
      </c>
      <c r="AE6812" s="26">
        <v>207.98555791841568</v>
      </c>
    </row>
    <row r="6813" spans="1:31" x14ac:dyDescent="0.3">
      <c r="A6813">
        <v>2737023</v>
      </c>
      <c r="B6813">
        <v>1</v>
      </c>
      <c r="C6813" t="s">
        <v>81</v>
      </c>
      <c r="D6813" t="s">
        <v>116</v>
      </c>
      <c r="E6813" t="s">
        <v>152</v>
      </c>
      <c r="F6813" t="s">
        <v>18493</v>
      </c>
      <c r="G6813" t="s">
        <v>159</v>
      </c>
      <c r="H6813" t="s">
        <v>149</v>
      </c>
      <c r="I6813" t="s">
        <v>136</v>
      </c>
      <c r="J6813" t="s">
        <v>137</v>
      </c>
      <c r="K6813" t="s">
        <v>138</v>
      </c>
      <c r="L6813" t="s">
        <v>18707</v>
      </c>
      <c r="M6813" t="s">
        <v>18708</v>
      </c>
      <c r="N6813" s="26">
        <v>0.45500000000000002</v>
      </c>
      <c r="O6813">
        <v>4</v>
      </c>
      <c r="P6813">
        <v>794</v>
      </c>
      <c r="Q6813">
        <v>7</v>
      </c>
      <c r="R6813">
        <v>117</v>
      </c>
      <c r="S6813">
        <v>3</v>
      </c>
      <c r="T6813">
        <v>48</v>
      </c>
      <c r="U6813">
        <v>1</v>
      </c>
      <c r="V6813">
        <v>0</v>
      </c>
      <c r="W6813" s="26">
        <v>0.38161804408</v>
      </c>
      <c r="X6813" s="26">
        <v>29.29961926397106</v>
      </c>
      <c r="Y6813" s="26">
        <v>1.2462215590348162</v>
      </c>
      <c r="Z6813" s="26">
        <v>8.6924679597275567</v>
      </c>
      <c r="AA6813" s="26">
        <v>3.7316678154899785</v>
      </c>
      <c r="AB6813" s="26">
        <v>11.237971389997215</v>
      </c>
      <c r="AC6813" s="26">
        <v>10.007323991359605</v>
      </c>
      <c r="AD6813" s="26">
        <v>0</v>
      </c>
      <c r="AE6813" s="26">
        <v>64.596890023660222</v>
      </c>
    </row>
    <row r="6814" spans="1:31" x14ac:dyDescent="0.3">
      <c r="A6814">
        <v>2737046</v>
      </c>
      <c r="B6814">
        <v>1</v>
      </c>
      <c r="C6814" t="s">
        <v>81</v>
      </c>
      <c r="D6814" t="s">
        <v>112</v>
      </c>
      <c r="E6814" t="s">
        <v>152</v>
      </c>
      <c r="F6814" t="s">
        <v>3229</v>
      </c>
      <c r="G6814" t="s">
        <v>159</v>
      </c>
      <c r="H6814" t="s">
        <v>149</v>
      </c>
      <c r="I6814" t="s">
        <v>136</v>
      </c>
      <c r="J6814" t="s">
        <v>137</v>
      </c>
      <c r="K6814" t="s">
        <v>138</v>
      </c>
      <c r="L6814" t="s">
        <v>18709</v>
      </c>
      <c r="M6814" t="s">
        <v>18710</v>
      </c>
      <c r="N6814" s="26">
        <v>1.788333333</v>
      </c>
      <c r="O6814">
        <v>1</v>
      </c>
      <c r="P6814">
        <v>79</v>
      </c>
      <c r="Q6814">
        <v>192</v>
      </c>
      <c r="R6814">
        <v>26</v>
      </c>
      <c r="S6814">
        <v>11</v>
      </c>
      <c r="T6814">
        <v>4</v>
      </c>
      <c r="U6814">
        <v>1</v>
      </c>
      <c r="V6814">
        <v>0</v>
      </c>
      <c r="W6814" s="26">
        <v>0.38825386120277777</v>
      </c>
      <c r="X6814" s="26">
        <v>21.866929883057924</v>
      </c>
      <c r="Y6814" s="26">
        <v>27.928471943162851</v>
      </c>
      <c r="Z6814" s="26">
        <v>4.720804987505975</v>
      </c>
      <c r="AA6814" s="26">
        <v>63.054987182502792</v>
      </c>
      <c r="AB6814" s="26">
        <v>3.7755024701019853</v>
      </c>
      <c r="AC6814" s="26">
        <v>270.13058181200449</v>
      </c>
      <c r="AD6814" s="26">
        <v>0</v>
      </c>
      <c r="AE6814" s="26">
        <v>391.8655321395388</v>
      </c>
    </row>
    <row r="6815" spans="1:31" x14ac:dyDescent="0.3">
      <c r="A6815">
        <v>2736874</v>
      </c>
      <c r="B6815">
        <v>1</v>
      </c>
      <c r="C6815" t="s">
        <v>80</v>
      </c>
      <c r="D6815" t="s">
        <v>108</v>
      </c>
      <c r="E6815" t="s">
        <v>170</v>
      </c>
      <c r="F6815" t="s">
        <v>18711</v>
      </c>
      <c r="G6815" t="s">
        <v>204</v>
      </c>
      <c r="H6815" t="s">
        <v>135</v>
      </c>
      <c r="I6815" t="s">
        <v>136</v>
      </c>
      <c r="J6815" t="s">
        <v>137</v>
      </c>
      <c r="K6815" t="s">
        <v>138</v>
      </c>
      <c r="L6815" t="s">
        <v>18712</v>
      </c>
      <c r="M6815" t="s">
        <v>18713</v>
      </c>
      <c r="N6815" s="26">
        <v>3.091111111</v>
      </c>
      <c r="O6815">
        <v>0</v>
      </c>
      <c r="P6815">
        <v>13</v>
      </c>
      <c r="Q6815">
        <v>0</v>
      </c>
      <c r="R6815">
        <v>4</v>
      </c>
      <c r="S6815">
        <v>0</v>
      </c>
      <c r="T6815">
        <v>3</v>
      </c>
      <c r="U6815">
        <v>0</v>
      </c>
      <c r="V6815">
        <v>0</v>
      </c>
      <c r="W6815" s="26">
        <v>0</v>
      </c>
      <c r="X6815" s="26">
        <v>4.4285985329501392</v>
      </c>
      <c r="Y6815" s="26">
        <v>0</v>
      </c>
      <c r="Z6815" s="26">
        <v>0</v>
      </c>
      <c r="AA6815" s="26">
        <v>0</v>
      </c>
      <c r="AB6815" s="26">
        <v>6.2128294089541711</v>
      </c>
      <c r="AC6815" s="26">
        <v>0</v>
      </c>
      <c r="AD6815" s="26">
        <v>0</v>
      </c>
      <c r="AE6815" s="26">
        <v>10.641427941904311</v>
      </c>
    </row>
    <row r="6816" spans="1:31" x14ac:dyDescent="0.3">
      <c r="A6816">
        <v>2736923</v>
      </c>
      <c r="B6816">
        <v>1</v>
      </c>
      <c r="C6816" t="s">
        <v>81</v>
      </c>
      <c r="D6816" t="s">
        <v>122</v>
      </c>
      <c r="E6816" t="s">
        <v>152</v>
      </c>
      <c r="F6816" t="s">
        <v>18714</v>
      </c>
      <c r="G6816" t="s">
        <v>159</v>
      </c>
      <c r="H6816" t="s">
        <v>149</v>
      </c>
      <c r="I6816" t="s">
        <v>136</v>
      </c>
      <c r="J6816" t="s">
        <v>137</v>
      </c>
      <c r="K6816" t="s">
        <v>138</v>
      </c>
      <c r="L6816" t="s">
        <v>18715</v>
      </c>
      <c r="M6816" t="s">
        <v>18716</v>
      </c>
      <c r="N6816" s="26">
        <v>1.8416666660000001</v>
      </c>
      <c r="O6816">
        <v>0</v>
      </c>
      <c r="P6816">
        <v>0</v>
      </c>
      <c r="Q6816">
        <v>0</v>
      </c>
      <c r="R6816">
        <v>0</v>
      </c>
      <c r="S6816">
        <v>1</v>
      </c>
      <c r="T6816">
        <v>0</v>
      </c>
      <c r="U6816">
        <v>0</v>
      </c>
      <c r="V6816">
        <v>0</v>
      </c>
      <c r="W6816" s="26">
        <v>0</v>
      </c>
      <c r="X6816" s="26">
        <v>0</v>
      </c>
      <c r="Y6816" s="26">
        <v>0</v>
      </c>
      <c r="Z6816" s="26">
        <v>0</v>
      </c>
      <c r="AA6816" s="26">
        <v>2.8660548240327777</v>
      </c>
      <c r="AB6816" s="26">
        <v>0</v>
      </c>
      <c r="AC6816" s="26">
        <v>0</v>
      </c>
      <c r="AD6816" s="26">
        <v>0</v>
      </c>
      <c r="AE6816" s="26">
        <v>2.8660548240327777</v>
      </c>
    </row>
    <row r="6817" spans="1:31" x14ac:dyDescent="0.3">
      <c r="A6817">
        <v>2737109</v>
      </c>
      <c r="B6817">
        <v>1</v>
      </c>
      <c r="C6817" t="s">
        <v>81</v>
      </c>
      <c r="D6817" t="s">
        <v>113</v>
      </c>
      <c r="E6817" t="s">
        <v>170</v>
      </c>
      <c r="F6817" t="s">
        <v>18717</v>
      </c>
      <c r="G6817" t="s">
        <v>287</v>
      </c>
      <c r="H6817" t="s">
        <v>135</v>
      </c>
      <c r="I6817" t="s">
        <v>136</v>
      </c>
      <c r="J6817" t="s">
        <v>3</v>
      </c>
      <c r="K6817" t="s">
        <v>138</v>
      </c>
      <c r="L6817" t="s">
        <v>18718</v>
      </c>
      <c r="M6817" t="s">
        <v>18719</v>
      </c>
      <c r="N6817" s="26">
        <v>1.4527777770000001</v>
      </c>
      <c r="O6817">
        <v>0</v>
      </c>
      <c r="P6817">
        <v>26</v>
      </c>
      <c r="Q6817">
        <v>0</v>
      </c>
      <c r="R6817">
        <v>0</v>
      </c>
      <c r="S6817">
        <v>0</v>
      </c>
      <c r="T6817">
        <v>20</v>
      </c>
      <c r="U6817">
        <v>0</v>
      </c>
      <c r="V6817">
        <v>0</v>
      </c>
      <c r="W6817" s="26">
        <v>0</v>
      </c>
      <c r="X6817" s="26">
        <v>12.607393336957349</v>
      </c>
      <c r="Y6817" s="26">
        <v>0</v>
      </c>
      <c r="Z6817" s="26">
        <v>0</v>
      </c>
      <c r="AA6817" s="26">
        <v>0</v>
      </c>
      <c r="AB6817" s="26">
        <v>17.077199728527013</v>
      </c>
      <c r="AC6817" s="26">
        <v>0</v>
      </c>
      <c r="AD6817" s="26">
        <v>0</v>
      </c>
      <c r="AE6817" s="26">
        <v>29.684593065484364</v>
      </c>
    </row>
    <row r="6818" spans="1:31" x14ac:dyDescent="0.3">
      <c r="A6818">
        <v>2737358</v>
      </c>
      <c r="B6818">
        <v>1</v>
      </c>
      <c r="C6818" t="s">
        <v>80</v>
      </c>
      <c r="D6818" t="s">
        <v>105</v>
      </c>
      <c r="E6818" t="s">
        <v>157</v>
      </c>
      <c r="F6818" t="s">
        <v>18720</v>
      </c>
      <c r="G6818" t="s">
        <v>159</v>
      </c>
      <c r="H6818" t="s">
        <v>149</v>
      </c>
      <c r="I6818" t="s">
        <v>136</v>
      </c>
      <c r="J6818" t="s">
        <v>137</v>
      </c>
      <c r="K6818" t="s">
        <v>138</v>
      </c>
      <c r="L6818" t="s">
        <v>18721</v>
      </c>
      <c r="M6818" t="s">
        <v>18722</v>
      </c>
      <c r="N6818" s="26">
        <v>0.52833333299999996</v>
      </c>
      <c r="O6818">
        <v>4</v>
      </c>
      <c r="P6818">
        <v>12</v>
      </c>
      <c r="Q6818">
        <v>6</v>
      </c>
      <c r="R6818">
        <v>4</v>
      </c>
      <c r="S6818">
        <v>30</v>
      </c>
      <c r="T6818">
        <v>131</v>
      </c>
      <c r="U6818">
        <v>14</v>
      </c>
      <c r="V6818">
        <v>22</v>
      </c>
      <c r="W6818" s="26">
        <v>9.0312632825090571</v>
      </c>
      <c r="X6818" s="26">
        <v>6.0707417180671577</v>
      </c>
      <c r="Y6818" s="26">
        <v>3.8933253556806049</v>
      </c>
      <c r="Z6818" s="26">
        <v>7.8850608153244082</v>
      </c>
      <c r="AA6818" s="26">
        <v>124.85921512673802</v>
      </c>
      <c r="AB6818" s="26">
        <v>127.70386461014424</v>
      </c>
      <c r="AC6818" s="26">
        <v>595.84818691009673</v>
      </c>
      <c r="AD6818" s="26">
        <v>125.07148118042855</v>
      </c>
      <c r="AE6818" s="26">
        <v>1000.3631389989888</v>
      </c>
    </row>
    <row r="6819" spans="1:31" x14ac:dyDescent="0.3">
      <c r="A6819">
        <v>2737395</v>
      </c>
      <c r="B6819">
        <v>1</v>
      </c>
      <c r="C6819" t="s">
        <v>80</v>
      </c>
      <c r="D6819" t="s">
        <v>83</v>
      </c>
      <c r="E6819" t="s">
        <v>132</v>
      </c>
      <c r="F6819" t="s">
        <v>18723</v>
      </c>
      <c r="G6819" t="s">
        <v>307</v>
      </c>
      <c r="H6819" t="s">
        <v>135</v>
      </c>
      <c r="I6819" t="s">
        <v>136</v>
      </c>
      <c r="J6819" t="s">
        <v>137</v>
      </c>
      <c r="K6819" t="s">
        <v>138</v>
      </c>
      <c r="L6819" t="s">
        <v>18724</v>
      </c>
      <c r="M6819" t="s">
        <v>18725</v>
      </c>
      <c r="N6819" s="26">
        <v>2.207777777</v>
      </c>
      <c r="O6819">
        <v>0</v>
      </c>
      <c r="P6819">
        <v>2</v>
      </c>
      <c r="Q6819">
        <v>0</v>
      </c>
      <c r="R6819">
        <v>0</v>
      </c>
      <c r="S6819">
        <v>0</v>
      </c>
      <c r="T6819">
        <v>1</v>
      </c>
      <c r="U6819">
        <v>0</v>
      </c>
      <c r="V6819">
        <v>0</v>
      </c>
      <c r="W6819" s="26">
        <v>0</v>
      </c>
      <c r="X6819" s="26">
        <v>0.79924717752490582</v>
      </c>
      <c r="Y6819" s="26">
        <v>0</v>
      </c>
      <c r="Z6819" s="26">
        <v>0</v>
      </c>
      <c r="AA6819" s="26">
        <v>0</v>
      </c>
      <c r="AB6819" s="26">
        <v>0.791986534378466</v>
      </c>
      <c r="AC6819" s="26">
        <v>0</v>
      </c>
      <c r="AD6819" s="26">
        <v>0</v>
      </c>
      <c r="AE6819" s="26">
        <v>1.5912337119033717</v>
      </c>
    </row>
    <row r="6820" spans="1:31" x14ac:dyDescent="0.3">
      <c r="A6820">
        <v>2736568</v>
      </c>
      <c r="B6820">
        <v>1</v>
      </c>
      <c r="C6820" t="s">
        <v>80</v>
      </c>
      <c r="D6820" t="s">
        <v>94</v>
      </c>
      <c r="E6820" t="s">
        <v>157</v>
      </c>
      <c r="F6820" t="s">
        <v>5381</v>
      </c>
      <c r="G6820" t="s">
        <v>159</v>
      </c>
      <c r="H6820" t="s">
        <v>149</v>
      </c>
      <c r="I6820" t="s">
        <v>136</v>
      </c>
      <c r="J6820" t="s">
        <v>137</v>
      </c>
      <c r="K6820" t="s">
        <v>138</v>
      </c>
      <c r="L6820" t="s">
        <v>18288</v>
      </c>
      <c r="M6820" t="s">
        <v>18609</v>
      </c>
      <c r="N6820" s="26">
        <v>0.324722222</v>
      </c>
      <c r="O6820">
        <v>0</v>
      </c>
      <c r="P6820">
        <v>0</v>
      </c>
      <c r="Q6820">
        <v>1</v>
      </c>
      <c r="R6820">
        <v>136</v>
      </c>
      <c r="S6820">
        <v>0</v>
      </c>
      <c r="T6820">
        <v>8</v>
      </c>
      <c r="U6820">
        <v>0</v>
      </c>
      <c r="V6820">
        <v>0</v>
      </c>
      <c r="W6820" s="26">
        <v>0</v>
      </c>
      <c r="X6820" s="26">
        <v>0</v>
      </c>
      <c r="Y6820" s="26">
        <v>0.13568917553777779</v>
      </c>
      <c r="Z6820" s="26">
        <v>1.5803385534640426</v>
      </c>
      <c r="AA6820" s="26">
        <v>0</v>
      </c>
      <c r="AB6820" s="26">
        <v>1.1479845686216668</v>
      </c>
      <c r="AC6820" s="26">
        <v>0</v>
      </c>
      <c r="AD6820" s="26">
        <v>0</v>
      </c>
      <c r="AE6820" s="26">
        <v>2.8640122976234874</v>
      </c>
    </row>
    <row r="6821" spans="1:31" x14ac:dyDescent="0.3">
      <c r="A6821">
        <v>2736866</v>
      </c>
      <c r="B6821">
        <v>1</v>
      </c>
      <c r="C6821" t="s">
        <v>80</v>
      </c>
      <c r="D6821" t="s">
        <v>85</v>
      </c>
      <c r="E6821" t="s">
        <v>166</v>
      </c>
      <c r="F6821" t="s">
        <v>12320</v>
      </c>
      <c r="G6821" t="s">
        <v>425</v>
      </c>
      <c r="H6821" t="s">
        <v>135</v>
      </c>
      <c r="I6821" t="s">
        <v>136</v>
      </c>
      <c r="J6821" t="s">
        <v>137</v>
      </c>
      <c r="K6821" t="s">
        <v>138</v>
      </c>
      <c r="L6821" t="s">
        <v>18726</v>
      </c>
      <c r="M6821" t="s">
        <v>18727</v>
      </c>
      <c r="N6821" s="26">
        <v>1.4966666660000001</v>
      </c>
      <c r="O6821">
        <v>0</v>
      </c>
      <c r="P6821">
        <v>37</v>
      </c>
      <c r="Q6821">
        <v>0</v>
      </c>
      <c r="R6821">
        <v>0</v>
      </c>
      <c r="S6821">
        <v>0</v>
      </c>
      <c r="T6821">
        <v>49</v>
      </c>
      <c r="U6821">
        <v>0</v>
      </c>
      <c r="V6821">
        <v>0</v>
      </c>
      <c r="W6821" s="26">
        <v>0</v>
      </c>
      <c r="X6821" s="26">
        <v>9.5021585096685666</v>
      </c>
      <c r="Y6821" s="26">
        <v>0</v>
      </c>
      <c r="Z6821" s="26">
        <v>0</v>
      </c>
      <c r="AA6821" s="26">
        <v>0</v>
      </c>
      <c r="AB6821" s="26">
        <v>60.40706393497193</v>
      </c>
      <c r="AC6821" s="26">
        <v>0</v>
      </c>
      <c r="AD6821" s="26">
        <v>0</v>
      </c>
      <c r="AE6821" s="26">
        <v>69.909222444640491</v>
      </c>
    </row>
    <row r="6822" spans="1:31" x14ac:dyDescent="0.3">
      <c r="A6822">
        <v>2736534</v>
      </c>
      <c r="B6822">
        <v>1</v>
      </c>
      <c r="C6822" t="s">
        <v>80</v>
      </c>
      <c r="D6822" t="s">
        <v>82</v>
      </c>
      <c r="E6822" t="s">
        <v>132</v>
      </c>
      <c r="F6822" t="s">
        <v>18728</v>
      </c>
      <c r="G6822" t="s">
        <v>197</v>
      </c>
      <c r="H6822" t="s">
        <v>135</v>
      </c>
      <c r="I6822" t="s">
        <v>136</v>
      </c>
      <c r="J6822" t="s">
        <v>137</v>
      </c>
      <c r="K6822" t="s">
        <v>138</v>
      </c>
      <c r="L6822" t="s">
        <v>18729</v>
      </c>
      <c r="M6822" t="s">
        <v>18730</v>
      </c>
      <c r="N6822" s="26">
        <v>9.6002777770000005</v>
      </c>
      <c r="O6822">
        <v>0</v>
      </c>
      <c r="P6822">
        <v>1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 s="26">
        <v>0</v>
      </c>
      <c r="X6822" s="26">
        <v>2.3492838186617622</v>
      </c>
      <c r="Y6822" s="26">
        <v>0</v>
      </c>
      <c r="Z6822" s="26">
        <v>0</v>
      </c>
      <c r="AA6822" s="26">
        <v>0</v>
      </c>
      <c r="AB6822" s="26">
        <v>0</v>
      </c>
      <c r="AC6822" s="26">
        <v>0</v>
      </c>
      <c r="AD6822" s="26">
        <v>0</v>
      </c>
      <c r="AE6822" s="26">
        <v>2.3492838186617622</v>
      </c>
    </row>
    <row r="6823" spans="1:31" x14ac:dyDescent="0.3">
      <c r="A6823">
        <v>2737221</v>
      </c>
      <c r="B6823">
        <v>1</v>
      </c>
      <c r="C6823" t="s">
        <v>81</v>
      </c>
      <c r="D6823" t="s">
        <v>117</v>
      </c>
      <c r="E6823" t="s">
        <v>132</v>
      </c>
      <c r="F6823" t="s">
        <v>18731</v>
      </c>
      <c r="G6823" t="s">
        <v>197</v>
      </c>
      <c r="H6823" t="s">
        <v>135</v>
      </c>
      <c r="I6823" t="s">
        <v>136</v>
      </c>
      <c r="J6823" t="s">
        <v>137</v>
      </c>
      <c r="K6823" t="s">
        <v>138</v>
      </c>
      <c r="L6823" t="s">
        <v>18732</v>
      </c>
      <c r="M6823" t="s">
        <v>18733</v>
      </c>
      <c r="N6823" s="26">
        <v>4.7041666659999999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 s="26">
        <v>0</v>
      </c>
      <c r="X6823" s="26">
        <v>0.67642935246191238</v>
      </c>
      <c r="Y6823" s="26">
        <v>0</v>
      </c>
      <c r="Z6823" s="26">
        <v>0</v>
      </c>
      <c r="AA6823" s="26">
        <v>0</v>
      </c>
      <c r="AB6823" s="26">
        <v>0</v>
      </c>
      <c r="AC6823" s="26">
        <v>0</v>
      </c>
      <c r="AD6823" s="26">
        <v>0</v>
      </c>
      <c r="AE6823" s="26">
        <v>0.67642935246191238</v>
      </c>
    </row>
    <row r="6824" spans="1:31" x14ac:dyDescent="0.3">
      <c r="A6824">
        <v>2737361</v>
      </c>
      <c r="B6824">
        <v>1</v>
      </c>
      <c r="C6824" t="s">
        <v>81</v>
      </c>
      <c r="D6824" t="s">
        <v>112</v>
      </c>
      <c r="E6824" t="s">
        <v>141</v>
      </c>
      <c r="F6824" t="s">
        <v>18734</v>
      </c>
      <c r="G6824" t="s">
        <v>204</v>
      </c>
      <c r="H6824" t="s">
        <v>135</v>
      </c>
      <c r="I6824" t="s">
        <v>136</v>
      </c>
      <c r="J6824" t="s">
        <v>137</v>
      </c>
      <c r="K6824" t="s">
        <v>138</v>
      </c>
      <c r="L6824" t="s">
        <v>18735</v>
      </c>
      <c r="M6824" t="s">
        <v>18736</v>
      </c>
      <c r="N6824" s="26">
        <v>1.9469444440000001</v>
      </c>
      <c r="O6824">
        <v>0</v>
      </c>
      <c r="P6824">
        <v>18</v>
      </c>
      <c r="Q6824">
        <v>0</v>
      </c>
      <c r="R6824">
        <v>8</v>
      </c>
      <c r="S6824">
        <v>0</v>
      </c>
      <c r="T6824">
        <v>1</v>
      </c>
      <c r="U6824">
        <v>0</v>
      </c>
      <c r="V6824">
        <v>0</v>
      </c>
      <c r="W6824" s="26">
        <v>0</v>
      </c>
      <c r="X6824" s="26">
        <v>3.019877988295574</v>
      </c>
      <c r="Y6824" s="26">
        <v>0</v>
      </c>
      <c r="Z6824" s="26">
        <v>1.4661289110866405</v>
      </c>
      <c r="AA6824" s="26">
        <v>0</v>
      </c>
      <c r="AB6824" s="26">
        <v>0.20230291396884281</v>
      </c>
      <c r="AC6824" s="26">
        <v>0</v>
      </c>
      <c r="AD6824" s="26">
        <v>0</v>
      </c>
      <c r="AE6824" s="26">
        <v>4.6883098133510579</v>
      </c>
    </row>
    <row r="6825" spans="1:31" x14ac:dyDescent="0.3">
      <c r="A6825">
        <v>2737367</v>
      </c>
      <c r="B6825">
        <v>1</v>
      </c>
      <c r="C6825" t="s">
        <v>80</v>
      </c>
      <c r="D6825" t="s">
        <v>83</v>
      </c>
      <c r="E6825" t="s">
        <v>132</v>
      </c>
      <c r="F6825" t="s">
        <v>18737</v>
      </c>
      <c r="G6825" t="s">
        <v>197</v>
      </c>
      <c r="H6825" t="s">
        <v>135</v>
      </c>
      <c r="I6825" t="s">
        <v>136</v>
      </c>
      <c r="J6825" t="s">
        <v>137</v>
      </c>
      <c r="K6825" t="s">
        <v>138</v>
      </c>
      <c r="L6825" t="s">
        <v>18738</v>
      </c>
      <c r="M6825" t="s">
        <v>211</v>
      </c>
      <c r="N6825" s="26">
        <v>4.4552777770000001</v>
      </c>
      <c r="O6825">
        <v>0</v>
      </c>
      <c r="P6825">
        <v>2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 s="26">
        <v>0</v>
      </c>
      <c r="X6825" s="26">
        <v>3.8076089306015595</v>
      </c>
      <c r="Y6825" s="26">
        <v>0</v>
      </c>
      <c r="Z6825" s="26">
        <v>0</v>
      </c>
      <c r="AA6825" s="26">
        <v>0</v>
      </c>
      <c r="AB6825" s="26">
        <v>0</v>
      </c>
      <c r="AC6825" s="26">
        <v>0</v>
      </c>
      <c r="AD6825" s="26">
        <v>0</v>
      </c>
      <c r="AE6825" s="26">
        <v>3.8076089306015595</v>
      </c>
    </row>
    <row r="6826" spans="1:31" x14ac:dyDescent="0.3">
      <c r="A6826">
        <v>2736680</v>
      </c>
      <c r="B6826">
        <v>1</v>
      </c>
      <c r="C6826" t="s">
        <v>80</v>
      </c>
      <c r="D6826" t="s">
        <v>100</v>
      </c>
      <c r="E6826" t="s">
        <v>152</v>
      </c>
      <c r="F6826" t="s">
        <v>18739</v>
      </c>
      <c r="G6826" t="s">
        <v>628</v>
      </c>
      <c r="H6826" t="s">
        <v>149</v>
      </c>
      <c r="I6826" t="s">
        <v>136</v>
      </c>
      <c r="J6826" t="s">
        <v>137</v>
      </c>
      <c r="K6826" t="s">
        <v>187</v>
      </c>
      <c r="L6826" t="s">
        <v>18740</v>
      </c>
      <c r="M6826" t="s">
        <v>18741</v>
      </c>
      <c r="N6826" s="26">
        <v>7.15</v>
      </c>
      <c r="O6826">
        <v>4</v>
      </c>
      <c r="P6826">
        <v>518</v>
      </c>
      <c r="Q6826">
        <v>8</v>
      </c>
      <c r="R6826">
        <v>98</v>
      </c>
      <c r="S6826">
        <v>3</v>
      </c>
      <c r="T6826">
        <v>76</v>
      </c>
      <c r="U6826">
        <v>1</v>
      </c>
      <c r="V6826">
        <v>0</v>
      </c>
      <c r="W6826" s="26">
        <v>5.9011603462516158</v>
      </c>
      <c r="X6826" s="26">
        <v>705.04794571602918</v>
      </c>
      <c r="Y6826" s="26">
        <v>12.390341635700732</v>
      </c>
      <c r="Z6826" s="26">
        <v>131.11468506495851</v>
      </c>
      <c r="AA6826" s="26">
        <v>37.318346282156988</v>
      </c>
      <c r="AB6826" s="26">
        <v>300.99734754588707</v>
      </c>
      <c r="AC6826" s="26">
        <v>1859.6990447719081</v>
      </c>
      <c r="AD6826" s="26">
        <v>0</v>
      </c>
      <c r="AE6826" s="26">
        <v>3052.4688713628921</v>
      </c>
    </row>
    <row r="6827" spans="1:31" x14ac:dyDescent="0.3">
      <c r="A6827">
        <v>2736743</v>
      </c>
      <c r="B6827">
        <v>1</v>
      </c>
      <c r="C6827" t="s">
        <v>80</v>
      </c>
      <c r="D6827" t="s">
        <v>82</v>
      </c>
      <c r="E6827" t="s">
        <v>141</v>
      </c>
      <c r="F6827" t="s">
        <v>18742</v>
      </c>
      <c r="G6827" t="s">
        <v>628</v>
      </c>
      <c r="H6827" t="s">
        <v>135</v>
      </c>
      <c r="I6827" t="s">
        <v>136</v>
      </c>
      <c r="J6827" t="s">
        <v>137</v>
      </c>
      <c r="K6827" t="s">
        <v>187</v>
      </c>
      <c r="L6827" t="s">
        <v>18743</v>
      </c>
      <c r="M6827" t="s">
        <v>18744</v>
      </c>
      <c r="N6827" s="26">
        <v>0.468888888</v>
      </c>
      <c r="O6827">
        <v>0</v>
      </c>
      <c r="P6827">
        <v>357</v>
      </c>
      <c r="Q6827">
        <v>0</v>
      </c>
      <c r="R6827">
        <v>0</v>
      </c>
      <c r="S6827">
        <v>0</v>
      </c>
      <c r="T6827">
        <v>27</v>
      </c>
      <c r="U6827">
        <v>0</v>
      </c>
      <c r="V6827">
        <v>0</v>
      </c>
      <c r="W6827" s="26">
        <v>0</v>
      </c>
      <c r="X6827" s="26">
        <v>51.436113815530092</v>
      </c>
      <c r="Y6827" s="26">
        <v>0</v>
      </c>
      <c r="Z6827" s="26">
        <v>0</v>
      </c>
      <c r="AA6827" s="26">
        <v>0</v>
      </c>
      <c r="AB6827" s="26">
        <v>3.0815527060431109</v>
      </c>
      <c r="AC6827" s="26">
        <v>0</v>
      </c>
      <c r="AD6827" s="26">
        <v>0</v>
      </c>
      <c r="AE6827" s="26">
        <v>54.517666521573204</v>
      </c>
    </row>
    <row r="6828" spans="1:31" x14ac:dyDescent="0.3">
      <c r="A6828">
        <v>2737321</v>
      </c>
      <c r="B6828">
        <v>1</v>
      </c>
      <c r="C6828" t="s">
        <v>80</v>
      </c>
      <c r="D6828" t="s">
        <v>83</v>
      </c>
      <c r="E6828" t="s">
        <v>132</v>
      </c>
      <c r="F6828" t="s">
        <v>18745</v>
      </c>
      <c r="G6828" t="s">
        <v>197</v>
      </c>
      <c r="H6828" t="s">
        <v>135</v>
      </c>
      <c r="I6828" t="s">
        <v>136</v>
      </c>
      <c r="J6828" t="s">
        <v>137</v>
      </c>
      <c r="K6828" t="s">
        <v>138</v>
      </c>
      <c r="L6828" t="s">
        <v>18746</v>
      </c>
      <c r="M6828" t="s">
        <v>18747</v>
      </c>
      <c r="N6828" s="26">
        <v>2.0555555550000002</v>
      </c>
      <c r="O6828">
        <v>0</v>
      </c>
      <c r="P6828">
        <v>2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 s="26">
        <v>0</v>
      </c>
      <c r="X6828" s="26">
        <v>1.1027791526615998</v>
      </c>
      <c r="Y6828" s="26">
        <v>0</v>
      </c>
      <c r="Z6828" s="26">
        <v>0</v>
      </c>
      <c r="AA6828" s="26">
        <v>0</v>
      </c>
      <c r="AB6828" s="26">
        <v>0</v>
      </c>
      <c r="AC6828" s="26">
        <v>0</v>
      </c>
      <c r="AD6828" s="26">
        <v>0</v>
      </c>
      <c r="AE6828" s="26">
        <v>1.1027791526615998</v>
      </c>
    </row>
    <row r="6829" spans="1:31" x14ac:dyDescent="0.3">
      <c r="A6829">
        <v>2736597</v>
      </c>
      <c r="B6829">
        <v>1</v>
      </c>
      <c r="C6829" t="s">
        <v>81</v>
      </c>
      <c r="D6829" t="s">
        <v>119</v>
      </c>
      <c r="E6829" t="s">
        <v>141</v>
      </c>
      <c r="F6829" t="s">
        <v>18748</v>
      </c>
      <c r="G6829" t="s">
        <v>628</v>
      </c>
      <c r="H6829" t="s">
        <v>135</v>
      </c>
      <c r="I6829" t="s">
        <v>136</v>
      </c>
      <c r="J6829" t="s">
        <v>137</v>
      </c>
      <c r="K6829" t="s">
        <v>187</v>
      </c>
      <c r="L6829" t="s">
        <v>18749</v>
      </c>
      <c r="M6829" t="s">
        <v>18750</v>
      </c>
      <c r="N6829" s="26">
        <v>4.2630555550000002</v>
      </c>
      <c r="O6829">
        <v>0</v>
      </c>
      <c r="P6829">
        <v>108</v>
      </c>
      <c r="Q6829">
        <v>0</v>
      </c>
      <c r="R6829">
        <v>11</v>
      </c>
      <c r="S6829">
        <v>0</v>
      </c>
      <c r="T6829">
        <v>6</v>
      </c>
      <c r="U6829">
        <v>0</v>
      </c>
      <c r="V6829">
        <v>0</v>
      </c>
      <c r="W6829" s="26">
        <v>0</v>
      </c>
      <c r="X6829" s="26">
        <v>89.424252959959972</v>
      </c>
      <c r="Y6829" s="26">
        <v>0</v>
      </c>
      <c r="Z6829" s="26">
        <v>0.17832382150162629</v>
      </c>
      <c r="AA6829" s="26">
        <v>0</v>
      </c>
      <c r="AB6829" s="26">
        <v>9.9735161265011811</v>
      </c>
      <c r="AC6829" s="26">
        <v>0</v>
      </c>
      <c r="AD6829" s="26">
        <v>0</v>
      </c>
      <c r="AE6829" s="26">
        <v>99.576092907962774</v>
      </c>
    </row>
    <row r="6830" spans="1:31" x14ac:dyDescent="0.3">
      <c r="A6830">
        <v>2737035</v>
      </c>
      <c r="B6830">
        <v>1</v>
      </c>
      <c r="C6830" t="s">
        <v>80</v>
      </c>
      <c r="D6830" t="s">
        <v>102</v>
      </c>
      <c r="E6830" t="s">
        <v>146</v>
      </c>
      <c r="F6830" t="s">
        <v>18751</v>
      </c>
      <c r="G6830" t="s">
        <v>148</v>
      </c>
      <c r="H6830" t="s">
        <v>149</v>
      </c>
      <c r="I6830" t="s">
        <v>136</v>
      </c>
      <c r="J6830" t="s">
        <v>137</v>
      </c>
      <c r="K6830" t="s">
        <v>138</v>
      </c>
      <c r="L6830" t="s">
        <v>18752</v>
      </c>
      <c r="M6830" t="s">
        <v>18753</v>
      </c>
      <c r="N6830" s="26">
        <v>2.431944444</v>
      </c>
      <c r="O6830">
        <v>0</v>
      </c>
      <c r="P6830">
        <v>1</v>
      </c>
      <c r="Q6830">
        <v>0</v>
      </c>
      <c r="R6830">
        <v>20</v>
      </c>
      <c r="S6830">
        <v>0</v>
      </c>
      <c r="T6830">
        <v>4</v>
      </c>
      <c r="U6830">
        <v>0</v>
      </c>
      <c r="V6830">
        <v>0</v>
      </c>
      <c r="W6830" s="26">
        <v>0</v>
      </c>
      <c r="X6830" s="26">
        <v>3.8334386494568003E-2</v>
      </c>
      <c r="Y6830" s="26">
        <v>0</v>
      </c>
      <c r="Z6830" s="26">
        <v>5.1154872151754809</v>
      </c>
      <c r="AA6830" s="26">
        <v>0</v>
      </c>
      <c r="AB6830" s="26">
        <v>4.4873119888509967</v>
      </c>
      <c r="AC6830" s="26">
        <v>0</v>
      </c>
      <c r="AD6830" s="26">
        <v>0</v>
      </c>
      <c r="AE6830" s="26">
        <v>9.6411335905210453</v>
      </c>
    </row>
    <row r="6831" spans="1:31" x14ac:dyDescent="0.3">
      <c r="A6831">
        <v>2736494</v>
      </c>
      <c r="B6831">
        <v>1</v>
      </c>
      <c r="C6831" t="s">
        <v>80</v>
      </c>
      <c r="D6831" t="s">
        <v>82</v>
      </c>
      <c r="E6831" t="s">
        <v>141</v>
      </c>
      <c r="F6831" t="s">
        <v>6117</v>
      </c>
      <c r="G6831" t="s">
        <v>143</v>
      </c>
      <c r="H6831" t="s">
        <v>135</v>
      </c>
      <c r="I6831" t="s">
        <v>136</v>
      </c>
      <c r="J6831" t="s">
        <v>137</v>
      </c>
      <c r="K6831" t="s">
        <v>138</v>
      </c>
      <c r="L6831" t="s">
        <v>18754</v>
      </c>
      <c r="M6831" t="s">
        <v>18755</v>
      </c>
      <c r="N6831" s="26">
        <v>0.15666666600000001</v>
      </c>
      <c r="O6831">
        <v>0</v>
      </c>
      <c r="P6831">
        <v>237</v>
      </c>
      <c r="Q6831">
        <v>0</v>
      </c>
      <c r="R6831">
        <v>0</v>
      </c>
      <c r="S6831">
        <v>0</v>
      </c>
      <c r="T6831">
        <v>362</v>
      </c>
      <c r="U6831">
        <v>0</v>
      </c>
      <c r="V6831">
        <v>0</v>
      </c>
      <c r="W6831" s="26">
        <v>0</v>
      </c>
      <c r="X6831" s="26">
        <v>8.9906023079282953</v>
      </c>
      <c r="Y6831" s="26">
        <v>0</v>
      </c>
      <c r="Z6831" s="26">
        <v>0</v>
      </c>
      <c r="AA6831" s="26">
        <v>0</v>
      </c>
      <c r="AB6831" s="26">
        <v>29.134894292474218</v>
      </c>
      <c r="AC6831" s="26">
        <v>0</v>
      </c>
      <c r="AD6831" s="26">
        <v>0</v>
      </c>
      <c r="AE6831" s="26">
        <v>38.125496600402514</v>
      </c>
    </row>
    <row r="6832" spans="1:31" x14ac:dyDescent="0.3">
      <c r="A6832">
        <v>2736969</v>
      </c>
      <c r="B6832">
        <v>1</v>
      </c>
      <c r="C6832" t="s">
        <v>81</v>
      </c>
      <c r="D6832" t="s">
        <v>112</v>
      </c>
      <c r="E6832" t="s">
        <v>132</v>
      </c>
      <c r="F6832" t="s">
        <v>18756</v>
      </c>
      <c r="G6832" t="s">
        <v>134</v>
      </c>
      <c r="H6832" t="s">
        <v>135</v>
      </c>
      <c r="I6832" t="s">
        <v>136</v>
      </c>
      <c r="J6832" t="s">
        <v>137</v>
      </c>
      <c r="K6832" t="s">
        <v>138</v>
      </c>
      <c r="L6832" t="s">
        <v>18757</v>
      </c>
      <c r="M6832" t="s">
        <v>18758</v>
      </c>
      <c r="N6832" s="26">
        <v>1.354166666</v>
      </c>
      <c r="O6832">
        <v>0</v>
      </c>
      <c r="P6832">
        <v>1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 s="26">
        <v>0</v>
      </c>
      <c r="X6832" s="26">
        <v>0.66316077787423333</v>
      </c>
      <c r="Y6832" s="26">
        <v>0</v>
      </c>
      <c r="Z6832" s="26">
        <v>0</v>
      </c>
      <c r="AA6832" s="26">
        <v>0</v>
      </c>
      <c r="AB6832" s="26">
        <v>0</v>
      </c>
      <c r="AC6832" s="26">
        <v>0</v>
      </c>
      <c r="AD6832" s="26">
        <v>0</v>
      </c>
      <c r="AE6832" s="26">
        <v>0.66316077787423333</v>
      </c>
    </row>
    <row r="6833" spans="1:31" x14ac:dyDescent="0.3">
      <c r="A6833">
        <v>2736528</v>
      </c>
      <c r="B6833">
        <v>1</v>
      </c>
      <c r="C6833" t="s">
        <v>80</v>
      </c>
      <c r="D6833" t="s">
        <v>82</v>
      </c>
      <c r="E6833" t="s">
        <v>132</v>
      </c>
      <c r="F6833" t="s">
        <v>18759</v>
      </c>
      <c r="G6833" t="s">
        <v>134</v>
      </c>
      <c r="H6833" t="s">
        <v>135</v>
      </c>
      <c r="I6833" t="s">
        <v>136</v>
      </c>
      <c r="J6833" t="s">
        <v>137</v>
      </c>
      <c r="K6833" t="s">
        <v>138</v>
      </c>
      <c r="L6833" t="s">
        <v>18760</v>
      </c>
      <c r="M6833" t="s">
        <v>18761</v>
      </c>
      <c r="N6833" s="26">
        <v>12.164722222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59</v>
      </c>
      <c r="U6833">
        <v>0</v>
      </c>
      <c r="V6833">
        <v>0</v>
      </c>
      <c r="W6833" s="26">
        <v>0</v>
      </c>
      <c r="X6833" s="26">
        <v>0</v>
      </c>
      <c r="Y6833" s="26">
        <v>0</v>
      </c>
      <c r="Z6833" s="26">
        <v>0</v>
      </c>
      <c r="AA6833" s="26">
        <v>0</v>
      </c>
      <c r="AB6833" s="26">
        <v>202.15786706735267</v>
      </c>
      <c r="AC6833" s="26">
        <v>0</v>
      </c>
      <c r="AD6833" s="26">
        <v>0</v>
      </c>
      <c r="AE6833" s="26">
        <v>202.15786706735267</v>
      </c>
    </row>
    <row r="6834" spans="1:31" x14ac:dyDescent="0.3">
      <c r="A6834">
        <v>2736657</v>
      </c>
      <c r="B6834">
        <v>1</v>
      </c>
      <c r="C6834" t="s">
        <v>81</v>
      </c>
      <c r="D6834" t="s">
        <v>112</v>
      </c>
      <c r="E6834" t="s">
        <v>132</v>
      </c>
      <c r="F6834" t="s">
        <v>18762</v>
      </c>
      <c r="G6834" t="s">
        <v>134</v>
      </c>
      <c r="H6834" t="s">
        <v>135</v>
      </c>
      <c r="I6834" t="s">
        <v>136</v>
      </c>
      <c r="J6834" t="s">
        <v>137</v>
      </c>
      <c r="K6834" t="s">
        <v>138</v>
      </c>
      <c r="L6834" t="s">
        <v>18763</v>
      </c>
      <c r="M6834" t="s">
        <v>18764</v>
      </c>
      <c r="N6834" s="26">
        <v>2.1349999999999998</v>
      </c>
      <c r="O6834">
        <v>0</v>
      </c>
      <c r="P6834">
        <v>1</v>
      </c>
      <c r="Q6834">
        <v>0</v>
      </c>
      <c r="R6834">
        <v>0</v>
      </c>
      <c r="S6834">
        <v>0</v>
      </c>
      <c r="T6834">
        <v>1</v>
      </c>
      <c r="U6834">
        <v>0</v>
      </c>
      <c r="V6834">
        <v>0</v>
      </c>
      <c r="W6834" s="26">
        <v>0</v>
      </c>
      <c r="X6834" s="26">
        <v>0.49740261732166668</v>
      </c>
      <c r="Y6834" s="26">
        <v>0</v>
      </c>
      <c r="Z6834" s="26">
        <v>0</v>
      </c>
      <c r="AA6834" s="26">
        <v>0</v>
      </c>
      <c r="AB6834" s="26">
        <v>0</v>
      </c>
      <c r="AC6834" s="26">
        <v>0</v>
      </c>
      <c r="AD6834" s="26">
        <v>0</v>
      </c>
      <c r="AE6834" s="26">
        <v>0.49740261732166668</v>
      </c>
    </row>
    <row r="6835" spans="1:31" x14ac:dyDescent="0.3">
      <c r="A6835">
        <v>2736720</v>
      </c>
      <c r="B6835">
        <v>1</v>
      </c>
      <c r="C6835" t="s">
        <v>80</v>
      </c>
      <c r="D6835" t="s">
        <v>108</v>
      </c>
      <c r="E6835" t="s">
        <v>152</v>
      </c>
      <c r="F6835" t="s">
        <v>18765</v>
      </c>
      <c r="G6835" t="s">
        <v>159</v>
      </c>
      <c r="H6835" t="s">
        <v>149</v>
      </c>
      <c r="I6835" t="s">
        <v>136</v>
      </c>
      <c r="J6835" t="s">
        <v>137</v>
      </c>
      <c r="K6835" t="s">
        <v>138</v>
      </c>
      <c r="L6835" t="s">
        <v>18766</v>
      </c>
      <c r="M6835" t="s">
        <v>18767</v>
      </c>
      <c r="N6835" s="26">
        <v>1.244722222</v>
      </c>
      <c r="O6835">
        <v>0</v>
      </c>
      <c r="P6835">
        <v>272</v>
      </c>
      <c r="Q6835">
        <v>0</v>
      </c>
      <c r="R6835">
        <v>83</v>
      </c>
      <c r="S6835">
        <v>2</v>
      </c>
      <c r="T6835">
        <v>44</v>
      </c>
      <c r="U6835">
        <v>0</v>
      </c>
      <c r="V6835">
        <v>0</v>
      </c>
      <c r="W6835" s="26">
        <v>0</v>
      </c>
      <c r="X6835" s="26">
        <v>54.20569366675366</v>
      </c>
      <c r="Y6835" s="26">
        <v>0</v>
      </c>
      <c r="Z6835" s="26">
        <v>15.857456363445939</v>
      </c>
      <c r="AA6835" s="26">
        <v>12.090697156344838</v>
      </c>
      <c r="AB6835" s="26">
        <v>25.399050597300892</v>
      </c>
      <c r="AC6835" s="26">
        <v>0</v>
      </c>
      <c r="AD6835" s="26">
        <v>0</v>
      </c>
      <c r="AE6835" s="26">
        <v>107.55289778384531</v>
      </c>
    </row>
    <row r="6836" spans="1:31" x14ac:dyDescent="0.3">
      <c r="A6836">
        <v>2737298</v>
      </c>
      <c r="B6836">
        <v>1</v>
      </c>
      <c r="C6836" t="s">
        <v>80</v>
      </c>
      <c r="D6836" t="s">
        <v>82</v>
      </c>
      <c r="E6836" t="s">
        <v>166</v>
      </c>
      <c r="F6836" t="s">
        <v>18768</v>
      </c>
      <c r="G6836" t="s">
        <v>425</v>
      </c>
      <c r="H6836" t="s">
        <v>135</v>
      </c>
      <c r="I6836" t="s">
        <v>136</v>
      </c>
      <c r="J6836" t="s">
        <v>137</v>
      </c>
      <c r="K6836" t="s">
        <v>138</v>
      </c>
      <c r="L6836" t="s">
        <v>18769</v>
      </c>
      <c r="M6836" t="s">
        <v>18770</v>
      </c>
      <c r="N6836" s="26">
        <v>3.5152777770000001</v>
      </c>
      <c r="O6836">
        <v>0</v>
      </c>
      <c r="P6836">
        <v>42</v>
      </c>
      <c r="Q6836">
        <v>0</v>
      </c>
      <c r="R6836">
        <v>0</v>
      </c>
      <c r="S6836">
        <v>0</v>
      </c>
      <c r="T6836">
        <v>26</v>
      </c>
      <c r="U6836">
        <v>0</v>
      </c>
      <c r="V6836">
        <v>0</v>
      </c>
      <c r="W6836" s="26">
        <v>0</v>
      </c>
      <c r="X6836" s="26">
        <v>50.664362085823591</v>
      </c>
      <c r="Y6836" s="26">
        <v>0</v>
      </c>
      <c r="Z6836" s="26">
        <v>0</v>
      </c>
      <c r="AA6836" s="26">
        <v>0</v>
      </c>
      <c r="AB6836" s="26">
        <v>117.59033968137261</v>
      </c>
      <c r="AC6836" s="26">
        <v>0</v>
      </c>
      <c r="AD6836" s="26">
        <v>0</v>
      </c>
      <c r="AE6836" s="26">
        <v>168.2547017671962</v>
      </c>
    </row>
    <row r="6837" spans="1:31" x14ac:dyDescent="0.3">
      <c r="A6837">
        <v>2737347</v>
      </c>
      <c r="B6837">
        <v>1</v>
      </c>
      <c r="C6837" t="s">
        <v>80</v>
      </c>
      <c r="D6837" t="s">
        <v>82</v>
      </c>
      <c r="E6837" t="s">
        <v>132</v>
      </c>
      <c r="F6837" t="s">
        <v>18172</v>
      </c>
      <c r="G6837" t="s">
        <v>134</v>
      </c>
      <c r="H6837" t="s">
        <v>135</v>
      </c>
      <c r="I6837" t="s">
        <v>136</v>
      </c>
      <c r="J6837" t="s">
        <v>137</v>
      </c>
      <c r="K6837" t="s">
        <v>138</v>
      </c>
      <c r="L6837" t="s">
        <v>18771</v>
      </c>
      <c r="M6837" t="s">
        <v>18772</v>
      </c>
      <c r="N6837" s="26">
        <v>5.7249999999999996</v>
      </c>
      <c r="O6837">
        <v>0</v>
      </c>
      <c r="P6837">
        <v>7</v>
      </c>
      <c r="Q6837">
        <v>0</v>
      </c>
      <c r="R6837">
        <v>0</v>
      </c>
      <c r="S6837">
        <v>0</v>
      </c>
      <c r="T6837">
        <v>3</v>
      </c>
      <c r="U6837">
        <v>0</v>
      </c>
      <c r="V6837">
        <v>0</v>
      </c>
      <c r="W6837" s="26">
        <v>0</v>
      </c>
      <c r="X6837" s="26">
        <v>9.8919224542536597</v>
      </c>
      <c r="Y6837" s="26">
        <v>0</v>
      </c>
      <c r="Z6837" s="26">
        <v>0</v>
      </c>
      <c r="AA6837" s="26">
        <v>0</v>
      </c>
      <c r="AB6837" s="26">
        <v>3.0149435057418246</v>
      </c>
      <c r="AC6837" s="26">
        <v>0</v>
      </c>
      <c r="AD6837" s="26">
        <v>0</v>
      </c>
      <c r="AE6837" s="26">
        <v>12.906865959995484</v>
      </c>
    </row>
    <row r="6838" spans="1:31" x14ac:dyDescent="0.3">
      <c r="A6838">
        <v>2736863</v>
      </c>
      <c r="B6838">
        <v>1</v>
      </c>
      <c r="C6838" t="s">
        <v>81</v>
      </c>
      <c r="D6838" t="s">
        <v>128</v>
      </c>
      <c r="E6838" t="s">
        <v>141</v>
      </c>
      <c r="F6838" t="s">
        <v>18773</v>
      </c>
      <c r="G6838" t="s">
        <v>344</v>
      </c>
      <c r="H6838" t="s">
        <v>135</v>
      </c>
      <c r="I6838" t="s">
        <v>136</v>
      </c>
      <c r="J6838" t="s">
        <v>137</v>
      </c>
      <c r="K6838" t="s">
        <v>138</v>
      </c>
      <c r="L6838" t="s">
        <v>18774</v>
      </c>
      <c r="M6838" t="s">
        <v>18775</v>
      </c>
      <c r="N6838" s="26">
        <v>8.2663888879999998</v>
      </c>
      <c r="O6838">
        <v>0</v>
      </c>
      <c r="P6838">
        <v>196</v>
      </c>
      <c r="Q6838">
        <v>0</v>
      </c>
      <c r="R6838">
        <v>19</v>
      </c>
      <c r="S6838">
        <v>0</v>
      </c>
      <c r="T6838">
        <v>20</v>
      </c>
      <c r="U6838">
        <v>0</v>
      </c>
      <c r="V6838">
        <v>0</v>
      </c>
      <c r="W6838" s="26">
        <v>0</v>
      </c>
      <c r="X6838" s="26">
        <v>306.43223574295592</v>
      </c>
      <c r="Y6838" s="26">
        <v>0</v>
      </c>
      <c r="Z6838" s="26">
        <v>21.378780665868828</v>
      </c>
      <c r="AA6838" s="26">
        <v>0</v>
      </c>
      <c r="AB6838" s="26">
        <v>70.685372440841263</v>
      </c>
      <c r="AC6838" s="26">
        <v>0</v>
      </c>
      <c r="AD6838" s="26">
        <v>0</v>
      </c>
      <c r="AE6838" s="26">
        <v>398.496388849666</v>
      </c>
    </row>
    <row r="6839" spans="1:31" x14ac:dyDescent="0.3">
      <c r="A6839">
        <v>2737012</v>
      </c>
      <c r="B6839">
        <v>1</v>
      </c>
      <c r="C6839" t="s">
        <v>81</v>
      </c>
      <c r="D6839" t="s">
        <v>128</v>
      </c>
      <c r="E6839" t="s">
        <v>132</v>
      </c>
      <c r="F6839" t="s">
        <v>18776</v>
      </c>
      <c r="G6839" t="s">
        <v>134</v>
      </c>
      <c r="H6839" t="s">
        <v>135</v>
      </c>
      <c r="I6839" t="s">
        <v>136</v>
      </c>
      <c r="J6839" t="s">
        <v>137</v>
      </c>
      <c r="K6839" t="s">
        <v>138</v>
      </c>
      <c r="L6839" t="s">
        <v>18777</v>
      </c>
      <c r="M6839" t="s">
        <v>18778</v>
      </c>
      <c r="N6839" s="26">
        <v>8.8172222219999998</v>
      </c>
      <c r="O6839">
        <v>0</v>
      </c>
      <c r="P6839">
        <v>88</v>
      </c>
      <c r="Q6839">
        <v>0</v>
      </c>
      <c r="R6839">
        <v>0</v>
      </c>
      <c r="S6839">
        <v>0</v>
      </c>
      <c r="T6839">
        <v>2</v>
      </c>
      <c r="U6839">
        <v>0</v>
      </c>
      <c r="V6839">
        <v>0</v>
      </c>
      <c r="W6839" s="26">
        <v>0</v>
      </c>
      <c r="X6839" s="26">
        <v>225.32594998423534</v>
      </c>
      <c r="Y6839" s="26">
        <v>0</v>
      </c>
      <c r="Z6839" s="26">
        <v>0</v>
      </c>
      <c r="AA6839" s="26">
        <v>0</v>
      </c>
      <c r="AB6839" s="26">
        <v>7.1052803322109952</v>
      </c>
      <c r="AC6839" s="26">
        <v>0</v>
      </c>
      <c r="AD6839" s="26">
        <v>0</v>
      </c>
      <c r="AE6839" s="26">
        <v>232.43123031644632</v>
      </c>
    </row>
    <row r="6840" spans="1:31" x14ac:dyDescent="0.3">
      <c r="A6840">
        <v>2736471</v>
      </c>
      <c r="B6840">
        <v>1</v>
      </c>
      <c r="C6840" t="s">
        <v>80</v>
      </c>
      <c r="D6840" t="s">
        <v>85</v>
      </c>
      <c r="E6840" t="s">
        <v>166</v>
      </c>
      <c r="F6840" t="s">
        <v>12320</v>
      </c>
      <c r="G6840" t="s">
        <v>204</v>
      </c>
      <c r="H6840" t="s">
        <v>135</v>
      </c>
      <c r="I6840" t="s">
        <v>136</v>
      </c>
      <c r="J6840" t="s">
        <v>137</v>
      </c>
      <c r="K6840" t="s">
        <v>138</v>
      </c>
      <c r="L6840" t="s">
        <v>18779</v>
      </c>
      <c r="M6840" t="s">
        <v>18780</v>
      </c>
      <c r="N6840" s="26">
        <v>1.3430555550000001</v>
      </c>
      <c r="O6840">
        <v>0</v>
      </c>
      <c r="P6840">
        <v>37</v>
      </c>
      <c r="Q6840">
        <v>0</v>
      </c>
      <c r="R6840">
        <v>0</v>
      </c>
      <c r="S6840">
        <v>0</v>
      </c>
      <c r="T6840">
        <v>49</v>
      </c>
      <c r="U6840">
        <v>0</v>
      </c>
      <c r="V6840">
        <v>0</v>
      </c>
      <c r="W6840" s="26">
        <v>0</v>
      </c>
      <c r="X6840" s="26">
        <v>7.6577423646079747</v>
      </c>
      <c r="Y6840" s="26">
        <v>0</v>
      </c>
      <c r="Z6840" s="26">
        <v>0</v>
      </c>
      <c r="AA6840" s="26">
        <v>0</v>
      </c>
      <c r="AB6840" s="26">
        <v>24.851789591775525</v>
      </c>
      <c r="AC6840" s="26">
        <v>0</v>
      </c>
      <c r="AD6840" s="26">
        <v>0</v>
      </c>
      <c r="AE6840" s="26">
        <v>32.509531956383498</v>
      </c>
    </row>
    <row r="6841" spans="1:31" x14ac:dyDescent="0.3">
      <c r="A6841">
        <v>2737304</v>
      </c>
      <c r="B6841">
        <v>1</v>
      </c>
      <c r="C6841" t="s">
        <v>81</v>
      </c>
      <c r="D6841" t="s">
        <v>122</v>
      </c>
      <c r="E6841" t="s">
        <v>141</v>
      </c>
      <c r="F6841" t="s">
        <v>18781</v>
      </c>
      <c r="G6841" t="s">
        <v>344</v>
      </c>
      <c r="H6841" t="s">
        <v>135</v>
      </c>
      <c r="I6841" t="s">
        <v>136</v>
      </c>
      <c r="J6841" t="s">
        <v>137</v>
      </c>
      <c r="K6841" t="s">
        <v>138</v>
      </c>
      <c r="L6841" t="s">
        <v>18782</v>
      </c>
      <c r="M6841" t="s">
        <v>18783</v>
      </c>
      <c r="N6841" s="26">
        <v>1.925</v>
      </c>
      <c r="O6841">
        <v>0</v>
      </c>
      <c r="P6841">
        <v>286</v>
      </c>
      <c r="Q6841">
        <v>0</v>
      </c>
      <c r="R6841">
        <v>0</v>
      </c>
      <c r="S6841">
        <v>0</v>
      </c>
      <c r="T6841">
        <v>8</v>
      </c>
      <c r="U6841">
        <v>0</v>
      </c>
      <c r="V6841">
        <v>0</v>
      </c>
      <c r="W6841" s="26">
        <v>0</v>
      </c>
      <c r="X6841" s="26">
        <v>125.94548169998812</v>
      </c>
      <c r="Y6841" s="26">
        <v>0</v>
      </c>
      <c r="Z6841" s="26">
        <v>0</v>
      </c>
      <c r="AA6841" s="26">
        <v>0</v>
      </c>
      <c r="AB6841" s="26">
        <v>16.055709579669447</v>
      </c>
      <c r="AC6841" s="26">
        <v>0</v>
      </c>
      <c r="AD6841" s="26">
        <v>0</v>
      </c>
      <c r="AE6841" s="26">
        <v>142.00119127965758</v>
      </c>
    </row>
    <row r="6842" spans="1:31" x14ac:dyDescent="0.3">
      <c r="A6842">
        <v>2736763</v>
      </c>
      <c r="B6842">
        <v>1</v>
      </c>
      <c r="C6842" t="s">
        <v>81</v>
      </c>
      <c r="D6842" t="s">
        <v>113</v>
      </c>
      <c r="E6842" t="s">
        <v>157</v>
      </c>
      <c r="F6842" t="s">
        <v>10926</v>
      </c>
      <c r="G6842" t="s">
        <v>628</v>
      </c>
      <c r="H6842" t="s">
        <v>149</v>
      </c>
      <c r="I6842" t="s">
        <v>136</v>
      </c>
      <c r="J6842" t="s">
        <v>137</v>
      </c>
      <c r="K6842" t="s">
        <v>187</v>
      </c>
      <c r="L6842" t="s">
        <v>18784</v>
      </c>
      <c r="M6842" t="s">
        <v>18785</v>
      </c>
      <c r="N6842" s="26">
        <v>0.84499999999999997</v>
      </c>
      <c r="O6842">
        <v>4</v>
      </c>
      <c r="P6842">
        <v>1562</v>
      </c>
      <c r="Q6842">
        <v>7</v>
      </c>
      <c r="R6842">
        <v>39</v>
      </c>
      <c r="S6842">
        <v>2</v>
      </c>
      <c r="T6842">
        <v>316</v>
      </c>
      <c r="U6842">
        <v>0</v>
      </c>
      <c r="V6842">
        <v>0</v>
      </c>
      <c r="W6842" s="26">
        <v>0.58234582936833323</v>
      </c>
      <c r="X6842" s="26">
        <v>288.28515620799664</v>
      </c>
      <c r="Y6842" s="26">
        <v>1.5076354410723598</v>
      </c>
      <c r="Z6842" s="26">
        <v>12.363358153807692</v>
      </c>
      <c r="AA6842" s="26">
        <v>0.10951921278440242</v>
      </c>
      <c r="AB6842" s="26">
        <v>163.69833262984858</v>
      </c>
      <c r="AC6842" s="26">
        <v>0</v>
      </c>
      <c r="AD6842" s="26">
        <v>0</v>
      </c>
      <c r="AE6842" s="26">
        <v>466.54634747487796</v>
      </c>
    </row>
    <row r="6843" spans="1:31" x14ac:dyDescent="0.3">
      <c r="A6843">
        <v>2737032</v>
      </c>
      <c r="B6843">
        <v>1</v>
      </c>
      <c r="C6843" t="s">
        <v>80</v>
      </c>
      <c r="D6843" t="s">
        <v>88</v>
      </c>
      <c r="E6843" t="s">
        <v>175</v>
      </c>
      <c r="F6843" t="s">
        <v>18786</v>
      </c>
      <c r="G6843" t="s">
        <v>159</v>
      </c>
      <c r="H6843" t="s">
        <v>149</v>
      </c>
      <c r="I6843" t="s">
        <v>136</v>
      </c>
      <c r="J6843" t="s">
        <v>137</v>
      </c>
      <c r="K6843" t="s">
        <v>138</v>
      </c>
      <c r="L6843" t="s">
        <v>18787</v>
      </c>
      <c r="M6843" t="s">
        <v>18582</v>
      </c>
      <c r="N6843" s="26">
        <v>0.242777777</v>
      </c>
      <c r="O6843">
        <v>2</v>
      </c>
      <c r="P6843">
        <v>1146</v>
      </c>
      <c r="Q6843">
        <v>0</v>
      </c>
      <c r="R6843">
        <v>0</v>
      </c>
      <c r="S6843">
        <v>21</v>
      </c>
      <c r="T6843">
        <v>229</v>
      </c>
      <c r="U6843">
        <v>7</v>
      </c>
      <c r="V6843">
        <v>2</v>
      </c>
      <c r="W6843" s="26">
        <v>16.727193092611557</v>
      </c>
      <c r="X6843" s="26">
        <v>150.4611852345308</v>
      </c>
      <c r="Y6843" s="26">
        <v>0</v>
      </c>
      <c r="Z6843" s="26">
        <v>0</v>
      </c>
      <c r="AA6843" s="26">
        <v>216.23770509901644</v>
      </c>
      <c r="AB6843" s="26">
        <v>80.159983995677266</v>
      </c>
      <c r="AC6843" s="26">
        <v>198.27789175697541</v>
      </c>
      <c r="AD6843" s="26">
        <v>32.868262014134174</v>
      </c>
      <c r="AE6843" s="26">
        <v>694.73222119294564</v>
      </c>
    </row>
    <row r="6844" spans="1:31" x14ac:dyDescent="0.3">
      <c r="A6844">
        <v>2736531</v>
      </c>
      <c r="B6844">
        <v>1</v>
      </c>
      <c r="C6844" t="s">
        <v>80</v>
      </c>
      <c r="D6844" t="s">
        <v>82</v>
      </c>
      <c r="E6844" t="s">
        <v>166</v>
      </c>
      <c r="F6844" t="s">
        <v>18788</v>
      </c>
      <c r="G6844" t="s">
        <v>425</v>
      </c>
      <c r="H6844" t="s">
        <v>135</v>
      </c>
      <c r="I6844" t="s">
        <v>136</v>
      </c>
      <c r="J6844" t="s">
        <v>137</v>
      </c>
      <c r="K6844" t="s">
        <v>138</v>
      </c>
      <c r="L6844" t="s">
        <v>18789</v>
      </c>
      <c r="M6844" t="s">
        <v>18790</v>
      </c>
      <c r="N6844" s="26">
        <v>9.2661111110000007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18</v>
      </c>
      <c r="U6844">
        <v>0</v>
      </c>
      <c r="V6844">
        <v>0</v>
      </c>
      <c r="W6844" s="26">
        <v>0</v>
      </c>
      <c r="X6844" s="26">
        <v>0</v>
      </c>
      <c r="Y6844" s="26">
        <v>0</v>
      </c>
      <c r="Z6844" s="26">
        <v>0</v>
      </c>
      <c r="AA6844" s="26">
        <v>0</v>
      </c>
      <c r="AB6844" s="26">
        <v>198.83445697030069</v>
      </c>
      <c r="AC6844" s="26">
        <v>0</v>
      </c>
      <c r="AD6844" s="26">
        <v>0</v>
      </c>
      <c r="AE6844" s="26">
        <v>198.83445697030069</v>
      </c>
    </row>
    <row r="6845" spans="1:31" x14ac:dyDescent="0.3">
      <c r="A6845">
        <v>2736508</v>
      </c>
      <c r="B6845">
        <v>1</v>
      </c>
      <c r="C6845" t="s">
        <v>80</v>
      </c>
      <c r="D6845" t="s">
        <v>83</v>
      </c>
      <c r="E6845" t="s">
        <v>132</v>
      </c>
      <c r="F6845" t="s">
        <v>11222</v>
      </c>
      <c r="G6845" t="s">
        <v>307</v>
      </c>
      <c r="H6845" t="s">
        <v>135</v>
      </c>
      <c r="I6845" t="s">
        <v>136</v>
      </c>
      <c r="J6845" t="s">
        <v>137</v>
      </c>
      <c r="K6845" t="s">
        <v>138</v>
      </c>
      <c r="L6845" t="s">
        <v>18791</v>
      </c>
      <c r="M6845" t="s">
        <v>18792</v>
      </c>
      <c r="N6845" s="26">
        <v>1.7536111109999999</v>
      </c>
      <c r="O6845">
        <v>0</v>
      </c>
      <c r="P6845">
        <v>21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 s="26">
        <v>0</v>
      </c>
      <c r="X6845" s="26">
        <v>5.3786953722223148</v>
      </c>
      <c r="Y6845" s="26">
        <v>0</v>
      </c>
      <c r="Z6845" s="26">
        <v>0</v>
      </c>
      <c r="AA6845" s="26">
        <v>0</v>
      </c>
      <c r="AB6845" s="26">
        <v>0</v>
      </c>
      <c r="AC6845" s="26">
        <v>0</v>
      </c>
      <c r="AD6845" s="26">
        <v>0</v>
      </c>
      <c r="AE6845" s="26">
        <v>5.3786953722223148</v>
      </c>
    </row>
    <row r="6846" spans="1:31" x14ac:dyDescent="0.3">
      <c r="A6846">
        <v>2736654</v>
      </c>
      <c r="B6846">
        <v>1</v>
      </c>
      <c r="C6846" t="s">
        <v>80</v>
      </c>
      <c r="D6846" t="s">
        <v>82</v>
      </c>
      <c r="E6846" t="s">
        <v>132</v>
      </c>
      <c r="F6846" t="s">
        <v>18793</v>
      </c>
      <c r="G6846" t="s">
        <v>307</v>
      </c>
      <c r="H6846" t="s">
        <v>135</v>
      </c>
      <c r="I6846" t="s">
        <v>136</v>
      </c>
      <c r="J6846" t="s">
        <v>137</v>
      </c>
      <c r="K6846" t="s">
        <v>138</v>
      </c>
      <c r="L6846" t="s">
        <v>18794</v>
      </c>
      <c r="M6846" t="s">
        <v>18795</v>
      </c>
      <c r="N6846" s="26">
        <v>4.3316666660000003</v>
      </c>
      <c r="O6846">
        <v>0</v>
      </c>
      <c r="P6846">
        <v>6</v>
      </c>
      <c r="Q6846">
        <v>0</v>
      </c>
      <c r="R6846">
        <v>0</v>
      </c>
      <c r="S6846">
        <v>0</v>
      </c>
      <c r="T6846">
        <v>4</v>
      </c>
      <c r="U6846">
        <v>0</v>
      </c>
      <c r="V6846">
        <v>0</v>
      </c>
      <c r="W6846" s="26">
        <v>0</v>
      </c>
      <c r="X6846" s="26">
        <v>8.0720766618108186</v>
      </c>
      <c r="Y6846" s="26">
        <v>0</v>
      </c>
      <c r="Z6846" s="26">
        <v>0</v>
      </c>
      <c r="AA6846" s="26">
        <v>0</v>
      </c>
      <c r="AB6846" s="26">
        <v>10.7467109385172</v>
      </c>
      <c r="AC6846" s="26">
        <v>0</v>
      </c>
      <c r="AD6846" s="26">
        <v>0</v>
      </c>
      <c r="AE6846" s="26">
        <v>18.818787600328019</v>
      </c>
    </row>
    <row r="6847" spans="1:31" x14ac:dyDescent="0.3">
      <c r="A6847">
        <v>2736677</v>
      </c>
      <c r="B6847">
        <v>1</v>
      </c>
      <c r="C6847" t="s">
        <v>80</v>
      </c>
      <c r="D6847" t="s">
        <v>108</v>
      </c>
      <c r="E6847" t="s">
        <v>152</v>
      </c>
      <c r="F6847" t="s">
        <v>14041</v>
      </c>
      <c r="G6847" t="s">
        <v>186</v>
      </c>
      <c r="H6847" t="s">
        <v>149</v>
      </c>
      <c r="I6847" t="s">
        <v>136</v>
      </c>
      <c r="J6847" t="s">
        <v>137</v>
      </c>
      <c r="K6847" t="s">
        <v>187</v>
      </c>
      <c r="L6847" t="s">
        <v>18796</v>
      </c>
      <c r="M6847" t="s">
        <v>18797</v>
      </c>
      <c r="N6847" s="26">
        <v>7.7949999999999999</v>
      </c>
      <c r="O6847">
        <v>0</v>
      </c>
      <c r="P6847">
        <v>858</v>
      </c>
      <c r="Q6847">
        <v>5</v>
      </c>
      <c r="R6847">
        <v>106</v>
      </c>
      <c r="S6847">
        <v>2</v>
      </c>
      <c r="T6847">
        <v>162</v>
      </c>
      <c r="U6847">
        <v>1</v>
      </c>
      <c r="V6847">
        <v>0</v>
      </c>
      <c r="W6847" s="26">
        <v>0</v>
      </c>
      <c r="X6847" s="26">
        <v>1464.6437669961072</v>
      </c>
      <c r="Y6847" s="26">
        <v>149.39582482855897</v>
      </c>
      <c r="Z6847" s="26">
        <v>104.81881261557297</v>
      </c>
      <c r="AA6847" s="26">
        <v>108.85743612165984</v>
      </c>
      <c r="AB6847" s="26">
        <v>963.15795271248703</v>
      </c>
      <c r="AC6847" s="26">
        <v>836.85534279256581</v>
      </c>
      <c r="AD6847" s="26">
        <v>0</v>
      </c>
      <c r="AE6847" s="26">
        <v>3627.7291360669519</v>
      </c>
    </row>
    <row r="6848" spans="1:31" x14ac:dyDescent="0.3">
      <c r="A6848">
        <v>2737341</v>
      </c>
      <c r="B6848">
        <v>1</v>
      </c>
      <c r="C6848" t="s">
        <v>80</v>
      </c>
      <c r="D6848" t="s">
        <v>94</v>
      </c>
      <c r="E6848" t="s">
        <v>170</v>
      </c>
      <c r="F6848" t="s">
        <v>18798</v>
      </c>
      <c r="G6848" t="s">
        <v>204</v>
      </c>
      <c r="H6848" t="s">
        <v>135</v>
      </c>
      <c r="I6848" t="s">
        <v>136</v>
      </c>
      <c r="J6848" t="s">
        <v>137</v>
      </c>
      <c r="K6848" t="s">
        <v>138</v>
      </c>
      <c r="L6848" t="s">
        <v>18799</v>
      </c>
      <c r="M6848" t="s">
        <v>18800</v>
      </c>
      <c r="N6848" s="26">
        <v>4.5588888880000003</v>
      </c>
      <c r="O6848">
        <v>0</v>
      </c>
      <c r="P6848">
        <v>5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 s="26">
        <v>0</v>
      </c>
      <c r="X6848" s="26">
        <v>1.8487572747496253</v>
      </c>
      <c r="Y6848" s="26">
        <v>0</v>
      </c>
      <c r="Z6848" s="26">
        <v>0</v>
      </c>
      <c r="AA6848" s="26">
        <v>0</v>
      </c>
      <c r="AB6848" s="26">
        <v>0</v>
      </c>
      <c r="AC6848" s="26">
        <v>0</v>
      </c>
      <c r="AD6848" s="26">
        <v>0</v>
      </c>
      <c r="AE6848" s="26">
        <v>1.8487572747496253</v>
      </c>
    </row>
    <row r="6849" spans="1:31" x14ac:dyDescent="0.3">
      <c r="A6849">
        <v>2736554</v>
      </c>
      <c r="B6849">
        <v>1</v>
      </c>
      <c r="C6849" t="s">
        <v>80</v>
      </c>
      <c r="D6849" t="s">
        <v>86</v>
      </c>
      <c r="E6849" t="s">
        <v>132</v>
      </c>
      <c r="F6849" t="s">
        <v>18801</v>
      </c>
      <c r="G6849" t="s">
        <v>134</v>
      </c>
      <c r="H6849" t="s">
        <v>135</v>
      </c>
      <c r="I6849" t="s">
        <v>136</v>
      </c>
      <c r="J6849" t="s">
        <v>137</v>
      </c>
      <c r="K6849" t="s">
        <v>138</v>
      </c>
      <c r="L6849" t="s">
        <v>18802</v>
      </c>
      <c r="M6849" t="s">
        <v>18803</v>
      </c>
      <c r="N6849" s="26">
        <v>4.0586111110000003</v>
      </c>
      <c r="O6849">
        <v>0</v>
      </c>
      <c r="P6849">
        <v>1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 s="26">
        <v>0</v>
      </c>
      <c r="X6849" s="26">
        <v>4.6510880189458756</v>
      </c>
      <c r="Y6849" s="26">
        <v>0</v>
      </c>
      <c r="Z6849" s="26">
        <v>0</v>
      </c>
      <c r="AA6849" s="26">
        <v>0</v>
      </c>
      <c r="AB6849" s="26">
        <v>0</v>
      </c>
      <c r="AC6849" s="26">
        <v>0</v>
      </c>
      <c r="AD6849" s="26">
        <v>0</v>
      </c>
      <c r="AE6849" s="26">
        <v>4.6510880189458756</v>
      </c>
    </row>
    <row r="6850" spans="1:31" x14ac:dyDescent="0.3">
      <c r="A6850">
        <v>2736992</v>
      </c>
      <c r="B6850">
        <v>1</v>
      </c>
      <c r="C6850" t="s">
        <v>81</v>
      </c>
      <c r="D6850" t="s">
        <v>127</v>
      </c>
      <c r="E6850" t="s">
        <v>152</v>
      </c>
      <c r="F6850" t="s">
        <v>18804</v>
      </c>
      <c r="G6850" t="s">
        <v>159</v>
      </c>
      <c r="H6850" t="s">
        <v>149</v>
      </c>
      <c r="I6850" t="s">
        <v>136</v>
      </c>
      <c r="J6850" t="s">
        <v>137</v>
      </c>
      <c r="K6850" t="s">
        <v>138</v>
      </c>
      <c r="L6850" t="s">
        <v>18805</v>
      </c>
      <c r="M6850" t="s">
        <v>18806</v>
      </c>
      <c r="N6850" s="26">
        <v>5.3338888879999997</v>
      </c>
      <c r="O6850">
        <v>2</v>
      </c>
      <c r="P6850">
        <v>3</v>
      </c>
      <c r="Q6850">
        <v>59</v>
      </c>
      <c r="R6850">
        <v>37</v>
      </c>
      <c r="S6850">
        <v>6</v>
      </c>
      <c r="T6850">
        <v>0</v>
      </c>
      <c r="U6850">
        <v>0</v>
      </c>
      <c r="V6850">
        <v>0</v>
      </c>
      <c r="W6850" s="26">
        <v>6.2122079469363705</v>
      </c>
      <c r="X6850" s="26">
        <v>0</v>
      </c>
      <c r="Y6850" s="26">
        <v>26.326308213252656</v>
      </c>
      <c r="Z6850" s="26">
        <v>39.643707486746855</v>
      </c>
      <c r="AA6850" s="26">
        <v>5.0459082379131859</v>
      </c>
      <c r="AB6850" s="26">
        <v>0</v>
      </c>
      <c r="AC6850" s="26">
        <v>0</v>
      </c>
      <c r="AD6850" s="26">
        <v>0</v>
      </c>
      <c r="AE6850" s="26">
        <v>77.228131884849063</v>
      </c>
    </row>
    <row r="6851" spans="1:31" x14ac:dyDescent="0.3">
      <c r="A6851">
        <v>2736491</v>
      </c>
      <c r="B6851">
        <v>1</v>
      </c>
      <c r="C6851" t="s">
        <v>80</v>
      </c>
      <c r="D6851" t="s">
        <v>94</v>
      </c>
      <c r="E6851" t="s">
        <v>132</v>
      </c>
      <c r="F6851" t="s">
        <v>18807</v>
      </c>
      <c r="G6851" t="s">
        <v>134</v>
      </c>
      <c r="H6851" t="s">
        <v>135</v>
      </c>
      <c r="I6851" t="s">
        <v>136</v>
      </c>
      <c r="J6851" t="s">
        <v>137</v>
      </c>
      <c r="K6851" t="s">
        <v>138</v>
      </c>
      <c r="L6851" t="s">
        <v>18808</v>
      </c>
      <c r="M6851" t="s">
        <v>18809</v>
      </c>
      <c r="N6851" s="26">
        <v>1.3983333330000001</v>
      </c>
      <c r="O6851">
        <v>0</v>
      </c>
      <c r="P6851">
        <v>9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 s="26">
        <v>0</v>
      </c>
      <c r="X6851" s="26">
        <v>4.1345470850090065</v>
      </c>
      <c r="Y6851" s="26">
        <v>0</v>
      </c>
      <c r="Z6851" s="26">
        <v>0</v>
      </c>
      <c r="AA6851" s="26">
        <v>0</v>
      </c>
      <c r="AB6851" s="26">
        <v>0</v>
      </c>
      <c r="AC6851" s="26">
        <v>0</v>
      </c>
      <c r="AD6851" s="26">
        <v>0</v>
      </c>
      <c r="AE6851" s="26">
        <v>4.1345470850090065</v>
      </c>
    </row>
    <row r="6852" spans="1:31" x14ac:dyDescent="0.3">
      <c r="A6852">
        <v>2737281</v>
      </c>
      <c r="B6852">
        <v>1</v>
      </c>
      <c r="C6852" t="s">
        <v>80</v>
      </c>
      <c r="D6852" t="s">
        <v>82</v>
      </c>
      <c r="E6852" t="s">
        <v>132</v>
      </c>
      <c r="F6852" t="s">
        <v>213</v>
      </c>
      <c r="G6852" t="s">
        <v>134</v>
      </c>
      <c r="H6852" t="s">
        <v>135</v>
      </c>
      <c r="I6852" t="s">
        <v>136</v>
      </c>
      <c r="J6852" t="s">
        <v>137</v>
      </c>
      <c r="K6852" t="s">
        <v>138</v>
      </c>
      <c r="L6852" t="s">
        <v>18810</v>
      </c>
      <c r="M6852" t="s">
        <v>18811</v>
      </c>
      <c r="N6852" s="26">
        <v>1.767222222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1</v>
      </c>
      <c r="U6852">
        <v>0</v>
      </c>
      <c r="V6852">
        <v>0</v>
      </c>
      <c r="W6852" s="26">
        <v>0</v>
      </c>
      <c r="X6852" s="26">
        <v>0</v>
      </c>
      <c r="Y6852" s="26">
        <v>0</v>
      </c>
      <c r="Z6852" s="26">
        <v>0</v>
      </c>
      <c r="AA6852" s="26">
        <v>0</v>
      </c>
      <c r="AB6852" s="26">
        <v>17.249692136993069</v>
      </c>
      <c r="AC6852" s="26">
        <v>0</v>
      </c>
      <c r="AD6852" s="26">
        <v>0</v>
      </c>
      <c r="AE6852" s="26">
        <v>17.249692136993069</v>
      </c>
    </row>
    <row r="6853" spans="1:31" x14ac:dyDescent="0.3">
      <c r="A6853">
        <v>2737138</v>
      </c>
      <c r="B6853">
        <v>1</v>
      </c>
      <c r="C6853" t="s">
        <v>80</v>
      </c>
      <c r="D6853" t="s">
        <v>100</v>
      </c>
      <c r="E6853" t="s">
        <v>146</v>
      </c>
      <c r="F6853" t="s">
        <v>18812</v>
      </c>
      <c r="G6853" t="s">
        <v>148</v>
      </c>
      <c r="H6853" t="s">
        <v>149</v>
      </c>
      <c r="I6853" t="s">
        <v>136</v>
      </c>
      <c r="J6853" t="s">
        <v>137</v>
      </c>
      <c r="K6853" t="s">
        <v>138</v>
      </c>
      <c r="L6853" t="s">
        <v>18813</v>
      </c>
      <c r="M6853" t="s">
        <v>18814</v>
      </c>
      <c r="N6853" s="26">
        <v>3.7455555550000001</v>
      </c>
      <c r="O6853">
        <v>0</v>
      </c>
      <c r="P6853">
        <v>0</v>
      </c>
      <c r="Q6853">
        <v>0</v>
      </c>
      <c r="R6853">
        <v>0</v>
      </c>
      <c r="S6853">
        <v>1</v>
      </c>
      <c r="T6853">
        <v>0</v>
      </c>
      <c r="U6853">
        <v>0</v>
      </c>
      <c r="V6853">
        <v>0</v>
      </c>
      <c r="W6853" s="26">
        <v>0</v>
      </c>
      <c r="X6853" s="26">
        <v>0</v>
      </c>
      <c r="Y6853" s="26">
        <v>0</v>
      </c>
      <c r="Z6853" s="26">
        <v>0</v>
      </c>
      <c r="AA6853" s="26">
        <v>12.973015609996796</v>
      </c>
      <c r="AB6853" s="26">
        <v>0</v>
      </c>
      <c r="AC6853" s="26">
        <v>0</v>
      </c>
      <c r="AD6853" s="26">
        <v>0</v>
      </c>
      <c r="AE6853" s="26">
        <v>12.973015609996796</v>
      </c>
    </row>
    <row r="6854" spans="1:31" x14ac:dyDescent="0.3">
      <c r="A6854">
        <v>2736660</v>
      </c>
      <c r="B6854">
        <v>1</v>
      </c>
      <c r="C6854" t="s">
        <v>80</v>
      </c>
      <c r="D6854" t="s">
        <v>96</v>
      </c>
      <c r="E6854" t="s">
        <v>157</v>
      </c>
      <c r="F6854" t="s">
        <v>18815</v>
      </c>
      <c r="G6854" t="s">
        <v>774</v>
      </c>
      <c r="H6854" t="s">
        <v>149</v>
      </c>
      <c r="I6854" t="s">
        <v>136</v>
      </c>
      <c r="J6854" t="s">
        <v>137</v>
      </c>
      <c r="K6854" t="s">
        <v>187</v>
      </c>
      <c r="L6854" t="s">
        <v>18816</v>
      </c>
      <c r="M6854" t="s">
        <v>18817</v>
      </c>
      <c r="N6854" s="26">
        <v>4.1208333330000002</v>
      </c>
      <c r="O6854">
        <v>2</v>
      </c>
      <c r="P6854">
        <v>105</v>
      </c>
      <c r="Q6854">
        <v>3</v>
      </c>
      <c r="R6854">
        <v>0</v>
      </c>
      <c r="S6854">
        <v>7</v>
      </c>
      <c r="T6854">
        <v>0</v>
      </c>
      <c r="U6854">
        <v>0</v>
      </c>
      <c r="V6854">
        <v>0</v>
      </c>
      <c r="W6854" s="26">
        <v>3.8531403737748917</v>
      </c>
      <c r="X6854" s="26">
        <v>32.310752242228801</v>
      </c>
      <c r="Y6854" s="26">
        <v>2.0443693179774645</v>
      </c>
      <c r="Z6854" s="26">
        <v>0</v>
      </c>
      <c r="AA6854" s="26">
        <v>330.80771241137313</v>
      </c>
      <c r="AB6854" s="26">
        <v>0</v>
      </c>
      <c r="AC6854" s="26">
        <v>0</v>
      </c>
      <c r="AD6854" s="26">
        <v>0</v>
      </c>
      <c r="AE6854" s="26">
        <v>369.01597434535427</v>
      </c>
    </row>
    <row r="6855" spans="1:31" x14ac:dyDescent="0.3">
      <c r="A6855">
        <v>2736966</v>
      </c>
      <c r="B6855">
        <v>1</v>
      </c>
      <c r="C6855" t="s">
        <v>81</v>
      </c>
      <c r="D6855" t="s">
        <v>113</v>
      </c>
      <c r="E6855" t="s">
        <v>170</v>
      </c>
      <c r="F6855" t="s">
        <v>18818</v>
      </c>
      <c r="G6855" t="s">
        <v>204</v>
      </c>
      <c r="H6855" t="s">
        <v>135</v>
      </c>
      <c r="I6855" t="s">
        <v>136</v>
      </c>
      <c r="J6855" t="s">
        <v>137</v>
      </c>
      <c r="K6855" t="s">
        <v>138</v>
      </c>
      <c r="L6855" t="s">
        <v>18819</v>
      </c>
      <c r="M6855" t="s">
        <v>18820</v>
      </c>
      <c r="N6855" s="26">
        <v>6.4419444439999998</v>
      </c>
      <c r="O6855">
        <v>0</v>
      </c>
      <c r="P6855">
        <v>90</v>
      </c>
      <c r="Q6855">
        <v>0</v>
      </c>
      <c r="R6855">
        <v>0</v>
      </c>
      <c r="S6855">
        <v>0</v>
      </c>
      <c r="T6855">
        <v>2</v>
      </c>
      <c r="U6855">
        <v>0</v>
      </c>
      <c r="V6855">
        <v>0</v>
      </c>
      <c r="W6855" s="26">
        <v>0</v>
      </c>
      <c r="X6855" s="26">
        <v>13.642700969599998</v>
      </c>
      <c r="Y6855" s="26">
        <v>0</v>
      </c>
      <c r="Z6855" s="26">
        <v>0</v>
      </c>
      <c r="AA6855" s="26">
        <v>0</v>
      </c>
      <c r="AB6855" s="26">
        <v>10.151349254242778</v>
      </c>
      <c r="AC6855" s="26">
        <v>0</v>
      </c>
      <c r="AD6855" s="26">
        <v>0</v>
      </c>
      <c r="AE6855" s="26">
        <v>23.794050223842774</v>
      </c>
    </row>
    <row r="6856" spans="1:31" x14ac:dyDescent="0.3">
      <c r="A6856">
        <v>2737201</v>
      </c>
      <c r="B6856">
        <v>1</v>
      </c>
      <c r="C6856" t="s">
        <v>80</v>
      </c>
      <c r="D6856" t="s">
        <v>82</v>
      </c>
      <c r="E6856" t="s">
        <v>132</v>
      </c>
      <c r="F6856" t="s">
        <v>18821</v>
      </c>
      <c r="G6856" t="s">
        <v>197</v>
      </c>
      <c r="H6856" t="s">
        <v>135</v>
      </c>
      <c r="I6856" t="s">
        <v>136</v>
      </c>
      <c r="J6856" t="s">
        <v>137</v>
      </c>
      <c r="K6856" t="s">
        <v>138</v>
      </c>
      <c r="L6856" t="s">
        <v>18822</v>
      </c>
      <c r="M6856" t="s">
        <v>18823</v>
      </c>
      <c r="N6856" s="26">
        <v>6.136111111</v>
      </c>
      <c r="O6856">
        <v>0</v>
      </c>
      <c r="P6856">
        <v>1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 s="26">
        <v>0</v>
      </c>
      <c r="X6856" s="26">
        <v>0.80014485234105992</v>
      </c>
      <c r="Y6856" s="26">
        <v>0</v>
      </c>
      <c r="Z6856" s="26">
        <v>0</v>
      </c>
      <c r="AA6856" s="26">
        <v>0</v>
      </c>
      <c r="AB6856" s="26">
        <v>0</v>
      </c>
      <c r="AC6856" s="26">
        <v>0</v>
      </c>
      <c r="AD6856" s="26">
        <v>0</v>
      </c>
      <c r="AE6856" s="26">
        <v>0.80014485234105992</v>
      </c>
    </row>
    <row r="6857" spans="1:31" x14ac:dyDescent="0.3">
      <c r="A6857">
        <v>2736909</v>
      </c>
      <c r="B6857">
        <v>1</v>
      </c>
      <c r="C6857" t="s">
        <v>80</v>
      </c>
      <c r="D6857" t="s">
        <v>82</v>
      </c>
      <c r="E6857" t="s">
        <v>141</v>
      </c>
      <c r="F6857" t="s">
        <v>18824</v>
      </c>
      <c r="G6857" t="s">
        <v>628</v>
      </c>
      <c r="H6857" t="s">
        <v>135</v>
      </c>
      <c r="I6857" t="s">
        <v>136</v>
      </c>
      <c r="J6857" t="s">
        <v>137</v>
      </c>
      <c r="K6857" t="s">
        <v>187</v>
      </c>
      <c r="L6857" t="s">
        <v>18825</v>
      </c>
      <c r="M6857" t="s">
        <v>18826</v>
      </c>
      <c r="N6857" s="26">
        <v>1.0041666659999999</v>
      </c>
      <c r="O6857">
        <v>0</v>
      </c>
      <c r="P6857">
        <v>338</v>
      </c>
      <c r="Q6857">
        <v>0</v>
      </c>
      <c r="R6857">
        <v>0</v>
      </c>
      <c r="S6857">
        <v>0</v>
      </c>
      <c r="T6857">
        <v>39</v>
      </c>
      <c r="U6857">
        <v>0</v>
      </c>
      <c r="V6857">
        <v>0</v>
      </c>
      <c r="W6857" s="26">
        <v>0</v>
      </c>
      <c r="X6857" s="26">
        <v>97.49861436499144</v>
      </c>
      <c r="Y6857" s="26">
        <v>0</v>
      </c>
      <c r="Z6857" s="26">
        <v>0</v>
      </c>
      <c r="AA6857" s="26">
        <v>0</v>
      </c>
      <c r="AB6857" s="26">
        <v>9.9846650841878386</v>
      </c>
      <c r="AC6857" s="26">
        <v>0</v>
      </c>
      <c r="AD6857" s="26">
        <v>0</v>
      </c>
      <c r="AE6857" s="26">
        <v>107.48327944917928</v>
      </c>
    </row>
    <row r="6858" spans="1:31" x14ac:dyDescent="0.3">
      <c r="A6858">
        <v>2736468</v>
      </c>
      <c r="B6858">
        <v>1</v>
      </c>
      <c r="C6858" t="s">
        <v>80</v>
      </c>
      <c r="D6858" t="s">
        <v>96</v>
      </c>
      <c r="E6858" t="s">
        <v>175</v>
      </c>
      <c r="F6858" t="s">
        <v>18827</v>
      </c>
      <c r="G6858" t="s">
        <v>638</v>
      </c>
      <c r="H6858" t="s">
        <v>365</v>
      </c>
      <c r="I6858" t="s">
        <v>136</v>
      </c>
      <c r="J6858" t="s">
        <v>137</v>
      </c>
      <c r="K6858" t="s">
        <v>187</v>
      </c>
      <c r="L6858" t="s">
        <v>18828</v>
      </c>
      <c r="M6858" t="s">
        <v>18829</v>
      </c>
      <c r="N6858" s="26">
        <v>2.1294444440000002</v>
      </c>
      <c r="O6858">
        <v>19</v>
      </c>
      <c r="P6858">
        <v>21853</v>
      </c>
      <c r="Q6858">
        <v>14</v>
      </c>
      <c r="R6858">
        <v>334</v>
      </c>
      <c r="S6858">
        <v>74</v>
      </c>
      <c r="T6858">
        <v>3079</v>
      </c>
      <c r="U6858">
        <v>3</v>
      </c>
      <c r="V6858">
        <v>5</v>
      </c>
      <c r="W6858" s="26">
        <v>186.12674609655076</v>
      </c>
      <c r="X6858" s="26">
        <v>7901.4848768891743</v>
      </c>
      <c r="Y6858" s="26">
        <v>90.467152665255711</v>
      </c>
      <c r="Z6858" s="26">
        <v>78.704384144921193</v>
      </c>
      <c r="AA6858" s="26">
        <v>2619.8848862542586</v>
      </c>
      <c r="AB6858" s="26">
        <v>4180.4763852061942</v>
      </c>
      <c r="AC6858" s="26">
        <v>465.04268187205741</v>
      </c>
      <c r="AD6858" s="26">
        <v>129.02178034086734</v>
      </c>
      <c r="AE6858" s="26">
        <v>15651.208893469278</v>
      </c>
    </row>
    <row r="6859" spans="1:31" x14ac:dyDescent="0.3">
      <c r="A6859">
        <v>2737009</v>
      </c>
      <c r="B6859">
        <v>1</v>
      </c>
      <c r="C6859" t="s">
        <v>81</v>
      </c>
      <c r="D6859" t="s">
        <v>117</v>
      </c>
      <c r="E6859" t="s">
        <v>132</v>
      </c>
      <c r="F6859" t="s">
        <v>18830</v>
      </c>
      <c r="G6859" t="s">
        <v>197</v>
      </c>
      <c r="H6859" t="s">
        <v>135</v>
      </c>
      <c r="I6859" t="s">
        <v>136</v>
      </c>
      <c r="J6859" t="s">
        <v>137</v>
      </c>
      <c r="K6859" t="s">
        <v>138</v>
      </c>
      <c r="L6859" t="s">
        <v>18831</v>
      </c>
      <c r="M6859" t="s">
        <v>18832</v>
      </c>
      <c r="N6859" s="26">
        <v>1.5275000000000001</v>
      </c>
      <c r="O6859">
        <v>0</v>
      </c>
      <c r="P6859">
        <v>1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 s="26">
        <v>0</v>
      </c>
      <c r="X6859" s="26">
        <v>0.33955605854999998</v>
      </c>
      <c r="Y6859" s="26">
        <v>0</v>
      </c>
      <c r="Z6859" s="26">
        <v>0</v>
      </c>
      <c r="AA6859" s="26">
        <v>0</v>
      </c>
      <c r="AB6859" s="26">
        <v>0</v>
      </c>
      <c r="AC6859" s="26">
        <v>0</v>
      </c>
      <c r="AD6859" s="26">
        <v>0</v>
      </c>
      <c r="AE6859" s="26">
        <v>0.33955605854999998</v>
      </c>
    </row>
    <row r="6860" spans="1:31" x14ac:dyDescent="0.3">
      <c r="A6860">
        <v>2737104</v>
      </c>
      <c r="B6860">
        <v>1</v>
      </c>
      <c r="C6860" t="s">
        <v>80</v>
      </c>
      <c r="D6860" t="s">
        <v>82</v>
      </c>
      <c r="E6860" t="s">
        <v>132</v>
      </c>
      <c r="F6860" t="s">
        <v>18833</v>
      </c>
      <c r="G6860" t="s">
        <v>197</v>
      </c>
      <c r="H6860" t="s">
        <v>135</v>
      </c>
      <c r="I6860" t="s">
        <v>136</v>
      </c>
      <c r="J6860" t="s">
        <v>137</v>
      </c>
      <c r="K6860" t="s">
        <v>138</v>
      </c>
      <c r="L6860" t="s">
        <v>18834</v>
      </c>
      <c r="M6860" t="s">
        <v>18835</v>
      </c>
      <c r="N6860" s="26">
        <v>5.2041666659999999</v>
      </c>
      <c r="O6860">
        <v>0</v>
      </c>
      <c r="P6860">
        <v>1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 s="26">
        <v>0</v>
      </c>
      <c r="X6860" s="26">
        <v>0.76757062597140457</v>
      </c>
      <c r="Y6860" s="26">
        <v>0</v>
      </c>
      <c r="Z6860" s="26">
        <v>0</v>
      </c>
      <c r="AA6860" s="26">
        <v>0</v>
      </c>
      <c r="AB6860" s="26">
        <v>0</v>
      </c>
      <c r="AC6860" s="26">
        <v>0</v>
      </c>
      <c r="AD6860" s="26">
        <v>0</v>
      </c>
      <c r="AE6860" s="26">
        <v>0.76757062597140457</v>
      </c>
    </row>
    <row r="6861" spans="1:31" x14ac:dyDescent="0.3">
      <c r="A6861">
        <v>2736626</v>
      </c>
      <c r="B6861">
        <v>1</v>
      </c>
      <c r="C6861" t="s">
        <v>80</v>
      </c>
      <c r="D6861" t="s">
        <v>95</v>
      </c>
      <c r="E6861" t="s">
        <v>175</v>
      </c>
      <c r="F6861" t="s">
        <v>18836</v>
      </c>
      <c r="G6861" t="s">
        <v>159</v>
      </c>
      <c r="H6861" t="s">
        <v>149</v>
      </c>
      <c r="I6861" t="s">
        <v>136</v>
      </c>
      <c r="J6861" t="s">
        <v>137</v>
      </c>
      <c r="K6861" t="s">
        <v>138</v>
      </c>
      <c r="L6861" t="s">
        <v>18837</v>
      </c>
      <c r="M6861" t="s">
        <v>18838</v>
      </c>
      <c r="N6861" s="26">
        <v>0.37833333299999999</v>
      </c>
      <c r="O6861">
        <v>0</v>
      </c>
      <c r="P6861">
        <v>7854</v>
      </c>
      <c r="Q6861">
        <v>0</v>
      </c>
      <c r="R6861">
        <v>1</v>
      </c>
      <c r="S6861">
        <v>4</v>
      </c>
      <c r="T6861">
        <v>1556</v>
      </c>
      <c r="U6861">
        <v>0</v>
      </c>
      <c r="V6861">
        <v>0</v>
      </c>
      <c r="W6861" s="26">
        <v>0</v>
      </c>
      <c r="X6861" s="26">
        <v>677.89626341106703</v>
      </c>
      <c r="Y6861" s="26">
        <v>0</v>
      </c>
      <c r="Z6861" s="26">
        <v>0</v>
      </c>
      <c r="AA6861" s="26">
        <v>17.367706177190712</v>
      </c>
      <c r="AB6861" s="26">
        <v>664.55033681952887</v>
      </c>
      <c r="AC6861" s="26">
        <v>0</v>
      </c>
      <c r="AD6861" s="26">
        <v>0</v>
      </c>
      <c r="AE6861" s="26">
        <v>1359.8143064077867</v>
      </c>
    </row>
    <row r="6862" spans="1:31" x14ac:dyDescent="0.3">
      <c r="A6862">
        <v>2737413</v>
      </c>
      <c r="B6862">
        <v>1</v>
      </c>
      <c r="C6862" t="s">
        <v>80</v>
      </c>
      <c r="D6862" t="s">
        <v>90</v>
      </c>
      <c r="E6862" t="s">
        <v>170</v>
      </c>
      <c r="F6862" t="s">
        <v>3559</v>
      </c>
      <c r="G6862" t="s">
        <v>303</v>
      </c>
      <c r="H6862" t="s">
        <v>135</v>
      </c>
      <c r="I6862" t="s">
        <v>136</v>
      </c>
      <c r="J6862" t="s">
        <v>137</v>
      </c>
      <c r="K6862" t="s">
        <v>138</v>
      </c>
      <c r="L6862" t="s">
        <v>18839</v>
      </c>
      <c r="M6862" t="s">
        <v>18840</v>
      </c>
      <c r="N6862" s="26">
        <v>4.4633333329999996</v>
      </c>
      <c r="O6862">
        <v>0</v>
      </c>
      <c r="P6862">
        <v>229</v>
      </c>
      <c r="Q6862">
        <v>0</v>
      </c>
      <c r="R6862">
        <v>0</v>
      </c>
      <c r="S6862">
        <v>0</v>
      </c>
      <c r="T6862">
        <v>13</v>
      </c>
      <c r="U6862">
        <v>0</v>
      </c>
      <c r="V6862">
        <v>0</v>
      </c>
      <c r="W6862" s="26">
        <v>0</v>
      </c>
      <c r="X6862" s="26">
        <v>234.13793735241623</v>
      </c>
      <c r="Y6862" s="26">
        <v>0</v>
      </c>
      <c r="Z6862" s="26">
        <v>0</v>
      </c>
      <c r="AA6862" s="26">
        <v>0</v>
      </c>
      <c r="AB6862" s="26">
        <v>10.859223505039269</v>
      </c>
      <c r="AC6862" s="26">
        <v>0</v>
      </c>
      <c r="AD6862" s="26">
        <v>0</v>
      </c>
      <c r="AE6862" s="26">
        <v>244.9971608574555</v>
      </c>
    </row>
    <row r="6863" spans="1:31" x14ac:dyDescent="0.3">
      <c r="A6863">
        <v>2736556</v>
      </c>
      <c r="B6863">
        <v>2</v>
      </c>
      <c r="C6863" t="s">
        <v>81</v>
      </c>
      <c r="D6863" t="s">
        <v>117</v>
      </c>
      <c r="E6863" t="s">
        <v>141</v>
      </c>
      <c r="F6863" t="s">
        <v>18841</v>
      </c>
      <c r="G6863" t="s">
        <v>204</v>
      </c>
      <c r="H6863" t="s">
        <v>135</v>
      </c>
      <c r="I6863" t="s">
        <v>136</v>
      </c>
      <c r="J6863" t="s">
        <v>137</v>
      </c>
      <c r="K6863" t="s">
        <v>138</v>
      </c>
      <c r="L6863" t="s">
        <v>18004</v>
      </c>
      <c r="M6863" t="s">
        <v>18842</v>
      </c>
      <c r="N6863" s="26">
        <v>0.74222222199999999</v>
      </c>
      <c r="O6863">
        <v>0</v>
      </c>
      <c r="P6863">
        <v>187</v>
      </c>
      <c r="Q6863">
        <v>0</v>
      </c>
      <c r="R6863">
        <v>8</v>
      </c>
      <c r="S6863">
        <v>0</v>
      </c>
      <c r="T6863">
        <v>25</v>
      </c>
      <c r="U6863">
        <v>0</v>
      </c>
      <c r="V6863">
        <v>0</v>
      </c>
      <c r="W6863" s="26">
        <v>0</v>
      </c>
      <c r="X6863" s="26">
        <v>24.225855336197387</v>
      </c>
      <c r="Y6863" s="26">
        <v>0</v>
      </c>
      <c r="Z6863" s="26">
        <v>0.40896071280614332</v>
      </c>
      <c r="AA6863" s="26">
        <v>0</v>
      </c>
      <c r="AB6863" s="26">
        <v>8.199406596357818</v>
      </c>
      <c r="AC6863" s="26">
        <v>0</v>
      </c>
      <c r="AD6863" s="26">
        <v>0</v>
      </c>
      <c r="AE6863" s="26">
        <v>32.834222645361351</v>
      </c>
    </row>
    <row r="6864" spans="1:31" x14ac:dyDescent="0.3">
      <c r="A6864">
        <v>2736603</v>
      </c>
      <c r="B6864">
        <v>1</v>
      </c>
      <c r="C6864" t="s">
        <v>81</v>
      </c>
      <c r="D6864" t="s">
        <v>117</v>
      </c>
      <c r="E6864" t="s">
        <v>157</v>
      </c>
      <c r="F6864" t="s">
        <v>18843</v>
      </c>
      <c r="G6864" t="s">
        <v>159</v>
      </c>
      <c r="H6864" t="s">
        <v>149</v>
      </c>
      <c r="I6864" t="s">
        <v>136</v>
      </c>
      <c r="J6864" t="s">
        <v>137</v>
      </c>
      <c r="K6864" t="s">
        <v>138</v>
      </c>
      <c r="L6864" t="s">
        <v>18844</v>
      </c>
      <c r="M6864" t="s">
        <v>18845</v>
      </c>
      <c r="N6864" s="26">
        <v>0.57027777700000004</v>
      </c>
      <c r="O6864">
        <v>10</v>
      </c>
      <c r="P6864">
        <v>581</v>
      </c>
      <c r="Q6864">
        <v>11</v>
      </c>
      <c r="R6864">
        <v>51</v>
      </c>
      <c r="S6864">
        <v>5</v>
      </c>
      <c r="T6864">
        <v>21</v>
      </c>
      <c r="U6864">
        <v>0</v>
      </c>
      <c r="V6864">
        <v>0</v>
      </c>
      <c r="W6864" s="26">
        <v>1.7883790702039508</v>
      </c>
      <c r="X6864" s="26">
        <v>10.722185361929728</v>
      </c>
      <c r="Y6864" s="26">
        <v>0.44458789859555553</v>
      </c>
      <c r="Z6864" s="26">
        <v>0.64947634965333334</v>
      </c>
      <c r="AA6864" s="26">
        <v>2.6943393944409495</v>
      </c>
      <c r="AB6864" s="26">
        <v>1.1635977622356255</v>
      </c>
      <c r="AC6864" s="26">
        <v>0</v>
      </c>
      <c r="AD6864" s="26">
        <v>0</v>
      </c>
      <c r="AE6864" s="26">
        <v>17.462565837059142</v>
      </c>
    </row>
    <row r="6865" spans="1:31" x14ac:dyDescent="0.3">
      <c r="A6865">
        <v>2737121</v>
      </c>
      <c r="B6865">
        <v>1</v>
      </c>
      <c r="C6865" t="s">
        <v>80</v>
      </c>
      <c r="D6865" t="s">
        <v>83</v>
      </c>
      <c r="E6865" t="s">
        <v>166</v>
      </c>
      <c r="F6865" t="s">
        <v>18846</v>
      </c>
      <c r="G6865" t="s">
        <v>425</v>
      </c>
      <c r="H6865" t="s">
        <v>135</v>
      </c>
      <c r="I6865" t="s">
        <v>136</v>
      </c>
      <c r="J6865" t="s">
        <v>137</v>
      </c>
      <c r="K6865" t="s">
        <v>138</v>
      </c>
      <c r="L6865" t="s">
        <v>18847</v>
      </c>
      <c r="M6865" t="s">
        <v>18848</v>
      </c>
      <c r="N6865" s="26">
        <v>3.9424999999999999</v>
      </c>
      <c r="O6865">
        <v>0</v>
      </c>
      <c r="P6865">
        <v>147</v>
      </c>
      <c r="Q6865">
        <v>0</v>
      </c>
      <c r="R6865">
        <v>0</v>
      </c>
      <c r="S6865">
        <v>0</v>
      </c>
      <c r="T6865">
        <v>15</v>
      </c>
      <c r="U6865">
        <v>0</v>
      </c>
      <c r="V6865">
        <v>0</v>
      </c>
      <c r="W6865" s="26">
        <v>0</v>
      </c>
      <c r="X6865" s="26">
        <v>143.5520368753329</v>
      </c>
      <c r="Y6865" s="26">
        <v>0</v>
      </c>
      <c r="Z6865" s="26">
        <v>0</v>
      </c>
      <c r="AA6865" s="26">
        <v>0</v>
      </c>
      <c r="AB6865" s="26">
        <v>57.28687575280145</v>
      </c>
      <c r="AC6865" s="26">
        <v>0</v>
      </c>
      <c r="AD6865" s="26">
        <v>0</v>
      </c>
      <c r="AE6865" s="26">
        <v>200.83891262813435</v>
      </c>
    </row>
    <row r="6866" spans="1:31" x14ac:dyDescent="0.3">
      <c r="A6866">
        <v>2736540</v>
      </c>
      <c r="B6866">
        <v>1</v>
      </c>
      <c r="C6866" t="s">
        <v>80</v>
      </c>
      <c r="D6866" t="s">
        <v>82</v>
      </c>
      <c r="E6866" t="s">
        <v>132</v>
      </c>
      <c r="F6866" t="s">
        <v>18849</v>
      </c>
      <c r="G6866" t="s">
        <v>197</v>
      </c>
      <c r="H6866" t="s">
        <v>135</v>
      </c>
      <c r="I6866" t="s">
        <v>136</v>
      </c>
      <c r="J6866" t="s">
        <v>137</v>
      </c>
      <c r="K6866" t="s">
        <v>138</v>
      </c>
      <c r="L6866" t="s">
        <v>18850</v>
      </c>
      <c r="M6866" t="s">
        <v>18851</v>
      </c>
      <c r="N6866" s="26">
        <v>13.043055555</v>
      </c>
      <c r="O6866">
        <v>0</v>
      </c>
      <c r="P6866">
        <v>3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 s="26">
        <v>0</v>
      </c>
      <c r="X6866" s="26">
        <v>5.028157050379229</v>
      </c>
      <c r="Y6866" s="26">
        <v>0</v>
      </c>
      <c r="Z6866" s="26">
        <v>0</v>
      </c>
      <c r="AA6866" s="26">
        <v>0</v>
      </c>
      <c r="AB6866" s="26">
        <v>0</v>
      </c>
      <c r="AC6866" s="26">
        <v>0</v>
      </c>
      <c r="AD6866" s="26">
        <v>0</v>
      </c>
      <c r="AE6866" s="26">
        <v>5.028157050379229</v>
      </c>
    </row>
    <row r="6867" spans="1:31" x14ac:dyDescent="0.3">
      <c r="A6867">
        <v>2736686</v>
      </c>
      <c r="B6867">
        <v>1</v>
      </c>
      <c r="C6867" t="s">
        <v>80</v>
      </c>
      <c r="D6867" t="s">
        <v>106</v>
      </c>
      <c r="E6867" t="s">
        <v>157</v>
      </c>
      <c r="F6867" t="s">
        <v>18852</v>
      </c>
      <c r="G6867" t="s">
        <v>628</v>
      </c>
      <c r="H6867" t="s">
        <v>149</v>
      </c>
      <c r="I6867" t="s">
        <v>136</v>
      </c>
      <c r="J6867" t="s">
        <v>137</v>
      </c>
      <c r="K6867" t="s">
        <v>187</v>
      </c>
      <c r="L6867" t="s">
        <v>18853</v>
      </c>
      <c r="M6867" t="s">
        <v>18854</v>
      </c>
      <c r="N6867" s="26">
        <v>4.4786111110000002</v>
      </c>
      <c r="O6867">
        <v>6</v>
      </c>
      <c r="P6867">
        <v>17550</v>
      </c>
      <c r="Q6867">
        <v>166</v>
      </c>
      <c r="R6867">
        <v>1051</v>
      </c>
      <c r="S6867">
        <v>88</v>
      </c>
      <c r="T6867">
        <v>1955</v>
      </c>
      <c r="U6867">
        <v>11</v>
      </c>
      <c r="V6867">
        <v>10</v>
      </c>
      <c r="W6867" s="26">
        <v>6.2923748301993783</v>
      </c>
      <c r="X6867" s="26">
        <v>15156.682270739049</v>
      </c>
      <c r="Y6867" s="26">
        <v>2109.3745442721201</v>
      </c>
      <c r="Z6867" s="26">
        <v>840.40952303778204</v>
      </c>
      <c r="AA6867" s="26">
        <v>5091.6246309016224</v>
      </c>
      <c r="AB6867" s="26">
        <v>9393.2241570235783</v>
      </c>
      <c r="AC6867" s="26">
        <v>9410.7815089088308</v>
      </c>
      <c r="AD6867" s="26">
        <v>1543.8850160340141</v>
      </c>
      <c r="AE6867" s="26">
        <v>43552.274025747203</v>
      </c>
    </row>
    <row r="6868" spans="1:31" x14ac:dyDescent="0.3">
      <c r="A6868">
        <v>2736640</v>
      </c>
      <c r="B6868">
        <v>1</v>
      </c>
      <c r="C6868" t="s">
        <v>80</v>
      </c>
      <c r="D6868" t="s">
        <v>105</v>
      </c>
      <c r="E6868" t="s">
        <v>157</v>
      </c>
      <c r="F6868" t="s">
        <v>8238</v>
      </c>
      <c r="G6868" t="s">
        <v>159</v>
      </c>
      <c r="H6868" t="s">
        <v>149</v>
      </c>
      <c r="I6868" t="s">
        <v>136</v>
      </c>
      <c r="J6868" t="s">
        <v>137</v>
      </c>
      <c r="K6868" t="s">
        <v>138</v>
      </c>
      <c r="L6868" t="s">
        <v>18855</v>
      </c>
      <c r="M6868" t="s">
        <v>18856</v>
      </c>
      <c r="N6868" s="26">
        <v>0.28694444400000002</v>
      </c>
      <c r="O6868">
        <v>2</v>
      </c>
      <c r="P6868">
        <v>577</v>
      </c>
      <c r="Q6868">
        <v>10</v>
      </c>
      <c r="R6868">
        <v>40</v>
      </c>
      <c r="S6868">
        <v>46</v>
      </c>
      <c r="T6868">
        <v>76</v>
      </c>
      <c r="U6868">
        <v>8</v>
      </c>
      <c r="V6868">
        <v>0</v>
      </c>
      <c r="W6868" s="26">
        <v>0.11268292694436433</v>
      </c>
      <c r="X6868" s="26">
        <v>45.567661288329077</v>
      </c>
      <c r="Y6868" s="26">
        <v>5.6078573593458998</v>
      </c>
      <c r="Z6868" s="26">
        <v>3.7480798126273545</v>
      </c>
      <c r="AA6868" s="26">
        <v>302.09049352944442</v>
      </c>
      <c r="AB6868" s="26">
        <v>26.941603570713671</v>
      </c>
      <c r="AC6868" s="26">
        <v>505.34720423295596</v>
      </c>
      <c r="AD6868" s="26">
        <v>0</v>
      </c>
      <c r="AE6868" s="26">
        <v>889.4155827203607</v>
      </c>
    </row>
    <row r="6869" spans="1:31" x14ac:dyDescent="0.3">
      <c r="A6869">
        <v>2805960</v>
      </c>
      <c r="B6869">
        <v>1</v>
      </c>
      <c r="C6869" t="s">
        <v>81</v>
      </c>
      <c r="D6869" t="s">
        <v>127</v>
      </c>
      <c r="E6869" t="s">
        <v>152</v>
      </c>
      <c r="F6869" t="s">
        <v>4373</v>
      </c>
      <c r="G6869" t="s">
        <v>143</v>
      </c>
      <c r="H6869" t="s">
        <v>149</v>
      </c>
      <c r="I6869" t="s">
        <v>136</v>
      </c>
      <c r="J6869" t="s">
        <v>137</v>
      </c>
      <c r="K6869" t="s">
        <v>138</v>
      </c>
      <c r="L6869" t="s">
        <v>18857</v>
      </c>
      <c r="M6869" t="s">
        <v>18858</v>
      </c>
      <c r="N6869" s="26">
        <v>1.31</v>
      </c>
      <c r="O6869">
        <v>6</v>
      </c>
      <c r="P6869">
        <v>12</v>
      </c>
      <c r="Q6869">
        <v>191</v>
      </c>
      <c r="R6869">
        <v>121</v>
      </c>
      <c r="S6869">
        <v>15</v>
      </c>
      <c r="T6869">
        <v>8</v>
      </c>
      <c r="U6869">
        <v>0</v>
      </c>
      <c r="V6869">
        <v>0</v>
      </c>
      <c r="W6869" s="26">
        <v>3.9385465165137825</v>
      </c>
      <c r="X6869" s="26">
        <v>0</v>
      </c>
      <c r="Y6869" s="26">
        <v>37.909187244067354</v>
      </c>
      <c r="Z6869" s="26">
        <v>9.2532851623494086</v>
      </c>
      <c r="AA6869" s="26">
        <v>57.538260054152154</v>
      </c>
      <c r="AB6869" s="26">
        <v>0.67458955886923055</v>
      </c>
      <c r="AC6869" s="26">
        <v>0</v>
      </c>
      <c r="AD6869" s="26">
        <v>0</v>
      </c>
      <c r="AE6869" s="26">
        <v>109.31386853595193</v>
      </c>
    </row>
    <row r="6870" spans="1:31" x14ac:dyDescent="0.3">
      <c r="A6870">
        <v>2736832</v>
      </c>
      <c r="B6870">
        <v>1</v>
      </c>
      <c r="C6870" t="s">
        <v>80</v>
      </c>
      <c r="D6870" t="s">
        <v>109</v>
      </c>
      <c r="E6870" t="s">
        <v>170</v>
      </c>
      <c r="F6870" t="s">
        <v>18859</v>
      </c>
      <c r="G6870" t="s">
        <v>2059</v>
      </c>
      <c r="H6870" t="s">
        <v>135</v>
      </c>
      <c r="I6870" t="s">
        <v>136</v>
      </c>
      <c r="J6870" t="s">
        <v>137</v>
      </c>
      <c r="K6870" t="s">
        <v>138</v>
      </c>
      <c r="L6870" t="s">
        <v>18860</v>
      </c>
      <c r="M6870" t="s">
        <v>18861</v>
      </c>
      <c r="N6870" s="26">
        <v>6.2394444440000001</v>
      </c>
      <c r="O6870">
        <v>0</v>
      </c>
      <c r="P6870">
        <v>9</v>
      </c>
      <c r="Q6870">
        <v>0</v>
      </c>
      <c r="R6870">
        <v>9</v>
      </c>
      <c r="S6870">
        <v>0</v>
      </c>
      <c r="T6870">
        <v>2</v>
      </c>
      <c r="U6870">
        <v>0</v>
      </c>
      <c r="V6870">
        <v>0</v>
      </c>
      <c r="W6870" s="26">
        <v>0</v>
      </c>
      <c r="X6870" s="26">
        <v>0</v>
      </c>
      <c r="Y6870" s="26">
        <v>0</v>
      </c>
      <c r="Z6870" s="26">
        <v>2.315068920106667</v>
      </c>
      <c r="AA6870" s="26">
        <v>0</v>
      </c>
      <c r="AB6870" s="26">
        <v>0</v>
      </c>
      <c r="AC6870" s="26">
        <v>0</v>
      </c>
      <c r="AD6870" s="26">
        <v>0</v>
      </c>
      <c r="AE6870" s="26">
        <v>2.315068920106667</v>
      </c>
    </row>
    <row r="6871" spans="1:31" x14ac:dyDescent="0.3">
      <c r="A6871">
        <v>2737041</v>
      </c>
      <c r="B6871">
        <v>1</v>
      </c>
      <c r="C6871" t="s">
        <v>81</v>
      </c>
      <c r="D6871" t="s">
        <v>115</v>
      </c>
      <c r="E6871" t="s">
        <v>157</v>
      </c>
      <c r="F6871" t="s">
        <v>3771</v>
      </c>
      <c r="G6871" t="s">
        <v>159</v>
      </c>
      <c r="H6871" t="s">
        <v>149</v>
      </c>
      <c r="I6871" t="s">
        <v>136</v>
      </c>
      <c r="J6871" t="s">
        <v>137</v>
      </c>
      <c r="K6871" t="s">
        <v>138</v>
      </c>
      <c r="L6871" t="s">
        <v>18709</v>
      </c>
      <c r="M6871" t="s">
        <v>18862</v>
      </c>
      <c r="N6871" s="26">
        <v>0.29638888800000002</v>
      </c>
      <c r="O6871">
        <v>8</v>
      </c>
      <c r="P6871">
        <v>4622</v>
      </c>
      <c r="Q6871">
        <v>2</v>
      </c>
      <c r="R6871">
        <v>202</v>
      </c>
      <c r="S6871">
        <v>8</v>
      </c>
      <c r="T6871">
        <v>451</v>
      </c>
      <c r="U6871">
        <v>3</v>
      </c>
      <c r="V6871">
        <v>0</v>
      </c>
      <c r="W6871" s="26">
        <v>0.49717515632888887</v>
      </c>
      <c r="X6871" s="26">
        <v>101.45398939081723</v>
      </c>
      <c r="Y6871" s="26">
        <v>1.7165884016306341</v>
      </c>
      <c r="Z6871" s="26">
        <v>4.9079415630656422</v>
      </c>
      <c r="AA6871" s="26">
        <v>17.577084394007887</v>
      </c>
      <c r="AB6871" s="26">
        <v>44.162297645595558</v>
      </c>
      <c r="AC6871" s="26">
        <v>37.705872371565121</v>
      </c>
      <c r="AD6871" s="26">
        <v>0</v>
      </c>
      <c r="AE6871" s="26">
        <v>208.02094892301096</v>
      </c>
    </row>
    <row r="6872" spans="1:31" x14ac:dyDescent="0.3">
      <c r="A6872">
        <v>2736875</v>
      </c>
      <c r="B6872">
        <v>1</v>
      </c>
      <c r="C6872" t="s">
        <v>80</v>
      </c>
      <c r="D6872" t="s">
        <v>85</v>
      </c>
      <c r="E6872" t="s">
        <v>132</v>
      </c>
      <c r="F6872" t="s">
        <v>18863</v>
      </c>
      <c r="G6872" t="s">
        <v>134</v>
      </c>
      <c r="H6872" t="s">
        <v>135</v>
      </c>
      <c r="I6872" t="s">
        <v>136</v>
      </c>
      <c r="J6872" t="s">
        <v>137</v>
      </c>
      <c r="K6872" t="s">
        <v>138</v>
      </c>
      <c r="L6872" t="s">
        <v>18864</v>
      </c>
      <c r="M6872" t="s">
        <v>18865</v>
      </c>
      <c r="N6872" s="26">
        <v>2.085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1</v>
      </c>
      <c r="U6872">
        <v>0</v>
      </c>
      <c r="V6872">
        <v>0</v>
      </c>
      <c r="W6872" s="26">
        <v>0</v>
      </c>
      <c r="X6872" s="26">
        <v>0</v>
      </c>
      <c r="Y6872" s="26">
        <v>0</v>
      </c>
      <c r="Z6872" s="26">
        <v>0</v>
      </c>
      <c r="AA6872" s="26">
        <v>0</v>
      </c>
      <c r="AB6872" s="26">
        <v>6.8319795908328498</v>
      </c>
      <c r="AC6872" s="26">
        <v>0</v>
      </c>
      <c r="AD6872" s="26">
        <v>0</v>
      </c>
      <c r="AE6872" s="26">
        <v>6.8319795908328498</v>
      </c>
    </row>
    <row r="6873" spans="1:31" x14ac:dyDescent="0.3">
      <c r="A6873">
        <v>2736477</v>
      </c>
      <c r="B6873">
        <v>1</v>
      </c>
      <c r="C6873" t="s">
        <v>80</v>
      </c>
      <c r="D6873" t="s">
        <v>104</v>
      </c>
      <c r="E6873" t="s">
        <v>132</v>
      </c>
      <c r="F6873" t="s">
        <v>18866</v>
      </c>
      <c r="G6873" t="s">
        <v>134</v>
      </c>
      <c r="H6873" t="s">
        <v>135</v>
      </c>
      <c r="I6873" t="s">
        <v>136</v>
      </c>
      <c r="J6873" t="s">
        <v>137</v>
      </c>
      <c r="K6873" t="s">
        <v>138</v>
      </c>
      <c r="L6873" t="s">
        <v>18867</v>
      </c>
      <c r="M6873" t="s">
        <v>18868</v>
      </c>
      <c r="N6873" s="26">
        <v>5.4074999999999998</v>
      </c>
      <c r="O6873">
        <v>0</v>
      </c>
      <c r="P6873">
        <v>2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 s="26">
        <v>0</v>
      </c>
      <c r="X6873" s="26">
        <v>15.997869899361628</v>
      </c>
      <c r="Y6873" s="26">
        <v>0</v>
      </c>
      <c r="Z6873" s="26">
        <v>0</v>
      </c>
      <c r="AA6873" s="26">
        <v>0</v>
      </c>
      <c r="AB6873" s="26">
        <v>0</v>
      </c>
      <c r="AC6873" s="26">
        <v>0</v>
      </c>
      <c r="AD6873" s="26">
        <v>0</v>
      </c>
      <c r="AE6873" s="26">
        <v>15.997869899361628</v>
      </c>
    </row>
    <row r="6874" spans="1:31" x14ac:dyDescent="0.3">
      <c r="A6874">
        <v>2736849</v>
      </c>
      <c r="B6874">
        <v>1</v>
      </c>
      <c r="C6874" t="s">
        <v>80</v>
      </c>
      <c r="D6874" t="s">
        <v>93</v>
      </c>
      <c r="E6874" t="s">
        <v>157</v>
      </c>
      <c r="F6874" t="s">
        <v>10786</v>
      </c>
      <c r="G6874" t="s">
        <v>159</v>
      </c>
      <c r="H6874" t="s">
        <v>149</v>
      </c>
      <c r="I6874" t="s">
        <v>136</v>
      </c>
      <c r="J6874" t="s">
        <v>137</v>
      </c>
      <c r="K6874" t="s">
        <v>138</v>
      </c>
      <c r="L6874" t="s">
        <v>18869</v>
      </c>
      <c r="M6874" t="s">
        <v>18870</v>
      </c>
      <c r="N6874" s="26">
        <v>0.80583333300000004</v>
      </c>
      <c r="O6874">
        <v>3</v>
      </c>
      <c r="P6874">
        <v>14</v>
      </c>
      <c r="Q6874">
        <v>41</v>
      </c>
      <c r="R6874">
        <v>198</v>
      </c>
      <c r="S6874">
        <v>11</v>
      </c>
      <c r="T6874">
        <v>49</v>
      </c>
      <c r="U6874">
        <v>0</v>
      </c>
      <c r="V6874">
        <v>0</v>
      </c>
      <c r="W6874" s="26">
        <v>6.4289758786406059</v>
      </c>
      <c r="X6874" s="26">
        <v>6.2487053184635588</v>
      </c>
      <c r="Y6874" s="26">
        <v>29.031369406766064</v>
      </c>
      <c r="Z6874" s="26">
        <v>21.60003096395025</v>
      </c>
      <c r="AA6874" s="26">
        <v>18.53452946467813</v>
      </c>
      <c r="AB6874" s="26">
        <v>25.338347628172443</v>
      </c>
      <c r="AC6874" s="26">
        <v>0</v>
      </c>
      <c r="AD6874" s="26">
        <v>0</v>
      </c>
      <c r="AE6874" s="26">
        <v>107.18195866067104</v>
      </c>
    </row>
    <row r="6875" spans="1:31" x14ac:dyDescent="0.3">
      <c r="A6875">
        <v>2737204</v>
      </c>
      <c r="B6875">
        <v>1</v>
      </c>
      <c r="C6875" t="s">
        <v>80</v>
      </c>
      <c r="D6875" t="s">
        <v>94</v>
      </c>
      <c r="E6875" t="s">
        <v>132</v>
      </c>
      <c r="F6875" t="s">
        <v>18871</v>
      </c>
      <c r="G6875" t="s">
        <v>134</v>
      </c>
      <c r="H6875" t="s">
        <v>135</v>
      </c>
      <c r="I6875" t="s">
        <v>136</v>
      </c>
      <c r="J6875" t="s">
        <v>137</v>
      </c>
      <c r="K6875" t="s">
        <v>138</v>
      </c>
      <c r="L6875" t="s">
        <v>18872</v>
      </c>
      <c r="M6875" t="s">
        <v>18873</v>
      </c>
      <c r="N6875" s="26">
        <v>1.521111111</v>
      </c>
      <c r="O6875">
        <v>0</v>
      </c>
      <c r="P6875">
        <v>1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 s="26">
        <v>0</v>
      </c>
      <c r="X6875" s="26">
        <v>1.1743950139297976</v>
      </c>
      <c r="Y6875" s="26">
        <v>0</v>
      </c>
      <c r="Z6875" s="26">
        <v>0</v>
      </c>
      <c r="AA6875" s="26">
        <v>0</v>
      </c>
      <c r="AB6875" s="26">
        <v>0</v>
      </c>
      <c r="AC6875" s="26">
        <v>0</v>
      </c>
      <c r="AD6875" s="26">
        <v>0</v>
      </c>
      <c r="AE6875" s="26">
        <v>1.1743950139297976</v>
      </c>
    </row>
    <row r="6876" spans="1:31" x14ac:dyDescent="0.3">
      <c r="A6876">
        <v>2737098</v>
      </c>
      <c r="B6876">
        <v>1</v>
      </c>
      <c r="C6876" t="s">
        <v>80</v>
      </c>
      <c r="D6876" t="s">
        <v>87</v>
      </c>
      <c r="E6876" t="s">
        <v>166</v>
      </c>
      <c r="F6876" t="s">
        <v>18874</v>
      </c>
      <c r="G6876" t="s">
        <v>143</v>
      </c>
      <c r="H6876" t="s">
        <v>135</v>
      </c>
      <c r="I6876" t="s">
        <v>136</v>
      </c>
      <c r="J6876" t="s">
        <v>137</v>
      </c>
      <c r="K6876" t="s">
        <v>138</v>
      </c>
      <c r="L6876" t="s">
        <v>18875</v>
      </c>
      <c r="M6876" t="s">
        <v>18876</v>
      </c>
      <c r="N6876" s="26">
        <v>1.3525</v>
      </c>
      <c r="O6876">
        <v>0</v>
      </c>
      <c r="P6876">
        <v>74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 s="26">
        <v>0</v>
      </c>
      <c r="X6876" s="26">
        <v>23.001864192356894</v>
      </c>
      <c r="Y6876" s="26">
        <v>0</v>
      </c>
      <c r="Z6876" s="26">
        <v>0</v>
      </c>
      <c r="AA6876" s="26">
        <v>0</v>
      </c>
      <c r="AB6876" s="26">
        <v>0</v>
      </c>
      <c r="AC6876" s="26">
        <v>0</v>
      </c>
      <c r="AD6876" s="26">
        <v>0</v>
      </c>
      <c r="AE6876" s="26">
        <v>23.001864192356894</v>
      </c>
    </row>
    <row r="6877" spans="1:31" x14ac:dyDescent="0.3">
      <c r="A6877">
        <v>2737587</v>
      </c>
      <c r="B6877">
        <v>1</v>
      </c>
      <c r="C6877" t="s">
        <v>80</v>
      </c>
      <c r="D6877" t="s">
        <v>84</v>
      </c>
      <c r="E6877" t="s">
        <v>146</v>
      </c>
      <c r="F6877" t="s">
        <v>18877</v>
      </c>
      <c r="G6877" t="s">
        <v>186</v>
      </c>
      <c r="H6877" t="s">
        <v>149</v>
      </c>
      <c r="I6877" t="s">
        <v>136</v>
      </c>
      <c r="J6877" t="s">
        <v>137</v>
      </c>
      <c r="K6877" t="s">
        <v>187</v>
      </c>
      <c r="L6877" t="s">
        <v>18878</v>
      </c>
      <c r="M6877" t="s">
        <v>18879</v>
      </c>
      <c r="N6877" s="26">
        <v>7.0244444440000002</v>
      </c>
      <c r="O6877">
        <v>0</v>
      </c>
      <c r="P6877">
        <v>678</v>
      </c>
      <c r="Q6877">
        <v>0</v>
      </c>
      <c r="R6877">
        <v>0</v>
      </c>
      <c r="S6877">
        <v>0</v>
      </c>
      <c r="T6877">
        <v>102</v>
      </c>
      <c r="U6877">
        <v>0</v>
      </c>
      <c r="V6877">
        <v>0</v>
      </c>
      <c r="W6877" s="26">
        <v>0</v>
      </c>
      <c r="X6877" s="26">
        <v>1009.7348416060005</v>
      </c>
      <c r="Y6877" s="26">
        <v>0</v>
      </c>
      <c r="Z6877" s="26">
        <v>0</v>
      </c>
      <c r="AA6877" s="26">
        <v>0</v>
      </c>
      <c r="AB6877" s="26">
        <v>684.52574824480951</v>
      </c>
      <c r="AC6877" s="26">
        <v>0</v>
      </c>
      <c r="AD6877" s="26">
        <v>0</v>
      </c>
      <c r="AE6877" s="26">
        <v>1694.26058985081</v>
      </c>
    </row>
    <row r="6878" spans="1:31" x14ac:dyDescent="0.3">
      <c r="A6878">
        <v>2738248</v>
      </c>
      <c r="B6878">
        <v>1</v>
      </c>
      <c r="C6878" t="s">
        <v>80</v>
      </c>
      <c r="D6878" t="s">
        <v>95</v>
      </c>
      <c r="E6878" t="s">
        <v>170</v>
      </c>
      <c r="F6878" t="s">
        <v>18880</v>
      </c>
      <c r="G6878" t="s">
        <v>303</v>
      </c>
      <c r="H6878" t="s">
        <v>135</v>
      </c>
      <c r="I6878" t="s">
        <v>136</v>
      </c>
      <c r="J6878" t="s">
        <v>137</v>
      </c>
      <c r="K6878" t="s">
        <v>138</v>
      </c>
      <c r="L6878" t="s">
        <v>18881</v>
      </c>
      <c r="M6878" t="s">
        <v>18882</v>
      </c>
      <c r="N6878" s="26">
        <v>0.93388888800000003</v>
      </c>
      <c r="O6878">
        <v>0</v>
      </c>
      <c r="P6878">
        <v>61</v>
      </c>
      <c r="Q6878">
        <v>0</v>
      </c>
      <c r="R6878">
        <v>0</v>
      </c>
      <c r="S6878">
        <v>0</v>
      </c>
      <c r="T6878">
        <v>2</v>
      </c>
      <c r="U6878">
        <v>0</v>
      </c>
      <c r="V6878">
        <v>0</v>
      </c>
      <c r="W6878" s="26">
        <v>0</v>
      </c>
      <c r="X6878" s="26">
        <v>11.307209043877894</v>
      </c>
      <c r="Y6878" s="26">
        <v>0</v>
      </c>
      <c r="Z6878" s="26">
        <v>0</v>
      </c>
      <c r="AA6878" s="26">
        <v>0</v>
      </c>
      <c r="AB6878" s="26">
        <v>1.4543003909567107</v>
      </c>
      <c r="AC6878" s="26">
        <v>0</v>
      </c>
      <c r="AD6878" s="26">
        <v>0</v>
      </c>
      <c r="AE6878" s="26">
        <v>12.761509434834604</v>
      </c>
    </row>
    <row r="6879" spans="1:31" x14ac:dyDescent="0.3">
      <c r="A6879">
        <v>2737644</v>
      </c>
      <c r="B6879">
        <v>1</v>
      </c>
      <c r="C6879" t="s">
        <v>80</v>
      </c>
      <c r="D6879" t="s">
        <v>108</v>
      </c>
      <c r="E6879" t="s">
        <v>141</v>
      </c>
      <c r="F6879" t="s">
        <v>18883</v>
      </c>
      <c r="G6879" t="s">
        <v>186</v>
      </c>
      <c r="H6879" t="s">
        <v>135</v>
      </c>
      <c r="I6879" t="s">
        <v>136</v>
      </c>
      <c r="J6879" t="s">
        <v>137</v>
      </c>
      <c r="K6879" t="s">
        <v>187</v>
      </c>
      <c r="L6879" t="s">
        <v>18884</v>
      </c>
      <c r="M6879" t="s">
        <v>18885</v>
      </c>
      <c r="N6879" s="26">
        <v>5.4649999999999999</v>
      </c>
      <c r="O6879">
        <v>0</v>
      </c>
      <c r="P6879">
        <v>48</v>
      </c>
      <c r="Q6879">
        <v>0</v>
      </c>
      <c r="R6879">
        <v>22</v>
      </c>
      <c r="S6879">
        <v>0</v>
      </c>
      <c r="T6879">
        <v>10</v>
      </c>
      <c r="U6879">
        <v>0</v>
      </c>
      <c r="V6879">
        <v>0</v>
      </c>
      <c r="W6879" s="26">
        <v>0</v>
      </c>
      <c r="X6879" s="26">
        <v>36.080945118098263</v>
      </c>
      <c r="Y6879" s="26">
        <v>0</v>
      </c>
      <c r="Z6879" s="26">
        <v>0</v>
      </c>
      <c r="AA6879" s="26">
        <v>0</v>
      </c>
      <c r="AB6879" s="26">
        <v>15.005437092464895</v>
      </c>
      <c r="AC6879" s="26">
        <v>0</v>
      </c>
      <c r="AD6879" s="26">
        <v>0</v>
      </c>
      <c r="AE6879" s="26">
        <v>51.086382210563158</v>
      </c>
    </row>
    <row r="6880" spans="1:31" x14ac:dyDescent="0.3">
      <c r="A6880">
        <v>2737999</v>
      </c>
      <c r="B6880">
        <v>1</v>
      </c>
      <c r="C6880" t="s">
        <v>80</v>
      </c>
      <c r="D6880" t="s">
        <v>82</v>
      </c>
      <c r="E6880" t="s">
        <v>166</v>
      </c>
      <c r="F6880" t="s">
        <v>18886</v>
      </c>
      <c r="G6880" t="s">
        <v>143</v>
      </c>
      <c r="H6880" t="s">
        <v>135</v>
      </c>
      <c r="I6880" t="s">
        <v>136</v>
      </c>
      <c r="J6880" t="s">
        <v>137</v>
      </c>
      <c r="K6880" t="s">
        <v>138</v>
      </c>
      <c r="L6880" t="s">
        <v>18887</v>
      </c>
      <c r="M6880" t="s">
        <v>18888</v>
      </c>
      <c r="N6880" s="26">
        <v>2.588055555</v>
      </c>
      <c r="O6880">
        <v>0</v>
      </c>
      <c r="P6880">
        <v>34</v>
      </c>
      <c r="Q6880">
        <v>0</v>
      </c>
      <c r="R6880">
        <v>0</v>
      </c>
      <c r="S6880">
        <v>0</v>
      </c>
      <c r="T6880">
        <v>11</v>
      </c>
      <c r="U6880">
        <v>0</v>
      </c>
      <c r="V6880">
        <v>0</v>
      </c>
      <c r="W6880" s="26">
        <v>0</v>
      </c>
      <c r="X6880" s="26">
        <v>22.418741223724034</v>
      </c>
      <c r="Y6880" s="26">
        <v>0</v>
      </c>
      <c r="Z6880" s="26">
        <v>0</v>
      </c>
      <c r="AA6880" s="26">
        <v>0</v>
      </c>
      <c r="AB6880" s="26">
        <v>24.578257878610874</v>
      </c>
      <c r="AC6880" s="26">
        <v>0</v>
      </c>
      <c r="AD6880" s="26">
        <v>0</v>
      </c>
      <c r="AE6880" s="26">
        <v>46.996999102334911</v>
      </c>
    </row>
    <row r="6881" spans="1:31" x14ac:dyDescent="0.3">
      <c r="A6881">
        <v>2737650</v>
      </c>
      <c r="B6881">
        <v>1</v>
      </c>
      <c r="C6881" t="s">
        <v>81</v>
      </c>
      <c r="D6881" t="s">
        <v>128</v>
      </c>
      <c r="E6881" t="s">
        <v>157</v>
      </c>
      <c r="F6881" t="s">
        <v>18889</v>
      </c>
      <c r="G6881" t="s">
        <v>186</v>
      </c>
      <c r="H6881" t="s">
        <v>149</v>
      </c>
      <c r="I6881" t="s">
        <v>136</v>
      </c>
      <c r="J6881" t="s">
        <v>137</v>
      </c>
      <c r="K6881" t="s">
        <v>187</v>
      </c>
      <c r="L6881" t="s">
        <v>18890</v>
      </c>
      <c r="M6881" t="s">
        <v>18891</v>
      </c>
      <c r="N6881" s="26">
        <v>5.7308333329999996</v>
      </c>
      <c r="O6881">
        <v>4</v>
      </c>
      <c r="P6881">
        <v>5559</v>
      </c>
      <c r="Q6881">
        <v>16</v>
      </c>
      <c r="R6881">
        <v>11</v>
      </c>
      <c r="S6881">
        <v>9</v>
      </c>
      <c r="T6881">
        <v>459</v>
      </c>
      <c r="U6881">
        <v>0</v>
      </c>
      <c r="V6881">
        <v>2</v>
      </c>
      <c r="W6881" s="26">
        <v>172.26957098986554</v>
      </c>
      <c r="X6881" s="26">
        <v>6769.8953422883278</v>
      </c>
      <c r="Y6881" s="26">
        <v>14.095014980576323</v>
      </c>
      <c r="Z6881" s="26">
        <v>1.8099863095858042</v>
      </c>
      <c r="AA6881" s="26">
        <v>2429.6153232123247</v>
      </c>
      <c r="AB6881" s="26">
        <v>4132.022099784589</v>
      </c>
      <c r="AC6881" s="26">
        <v>0</v>
      </c>
      <c r="AD6881" s="26">
        <v>141.68323472926988</v>
      </c>
      <c r="AE6881" s="26">
        <v>13661.390572294538</v>
      </c>
    </row>
    <row r="6882" spans="1:31" x14ac:dyDescent="0.3">
      <c r="A6882">
        <v>2737501</v>
      </c>
      <c r="B6882">
        <v>1</v>
      </c>
      <c r="C6882" t="s">
        <v>80</v>
      </c>
      <c r="D6882" t="s">
        <v>90</v>
      </c>
      <c r="E6882" t="s">
        <v>166</v>
      </c>
      <c r="F6882" t="s">
        <v>18892</v>
      </c>
      <c r="G6882" t="s">
        <v>425</v>
      </c>
      <c r="H6882" t="s">
        <v>135</v>
      </c>
      <c r="I6882" t="s">
        <v>136</v>
      </c>
      <c r="J6882" t="s">
        <v>137</v>
      </c>
      <c r="K6882" t="s">
        <v>138</v>
      </c>
      <c r="L6882" t="s">
        <v>18893</v>
      </c>
      <c r="M6882" t="s">
        <v>18894</v>
      </c>
      <c r="N6882" s="26">
        <v>3.6491666660000002</v>
      </c>
      <c r="O6882">
        <v>0</v>
      </c>
      <c r="P6882">
        <v>102</v>
      </c>
      <c r="Q6882">
        <v>0</v>
      </c>
      <c r="R6882">
        <v>0</v>
      </c>
      <c r="S6882">
        <v>0</v>
      </c>
      <c r="T6882">
        <v>1</v>
      </c>
      <c r="U6882">
        <v>0</v>
      </c>
      <c r="V6882">
        <v>0</v>
      </c>
      <c r="W6882" s="26">
        <v>0</v>
      </c>
      <c r="X6882" s="26">
        <v>85.598745345940287</v>
      </c>
      <c r="Y6882" s="26">
        <v>0</v>
      </c>
      <c r="Z6882" s="26">
        <v>0</v>
      </c>
      <c r="AA6882" s="26">
        <v>0</v>
      </c>
      <c r="AB6882" s="26">
        <v>3.2058884964877174E-2</v>
      </c>
      <c r="AC6882" s="26">
        <v>0</v>
      </c>
      <c r="AD6882" s="26">
        <v>0</v>
      </c>
      <c r="AE6882" s="26">
        <v>85.63080423090517</v>
      </c>
    </row>
    <row r="6883" spans="1:31" x14ac:dyDescent="0.3">
      <c r="A6883">
        <v>2737530</v>
      </c>
      <c r="B6883">
        <v>1</v>
      </c>
      <c r="C6883" t="s">
        <v>80</v>
      </c>
      <c r="D6883" t="s">
        <v>82</v>
      </c>
      <c r="E6883" t="s">
        <v>132</v>
      </c>
      <c r="F6883" t="s">
        <v>18895</v>
      </c>
      <c r="G6883" t="s">
        <v>134</v>
      </c>
      <c r="H6883" t="s">
        <v>135</v>
      </c>
      <c r="I6883" t="s">
        <v>136</v>
      </c>
      <c r="J6883" t="s">
        <v>137</v>
      </c>
      <c r="K6883" t="s">
        <v>138</v>
      </c>
      <c r="L6883" t="s">
        <v>18896</v>
      </c>
      <c r="M6883" t="s">
        <v>18897</v>
      </c>
      <c r="N6883" s="26">
        <v>2.679166666</v>
      </c>
      <c r="O6883">
        <v>0</v>
      </c>
      <c r="P6883">
        <v>3</v>
      </c>
      <c r="Q6883">
        <v>0</v>
      </c>
      <c r="R6883">
        <v>0</v>
      </c>
      <c r="S6883">
        <v>0</v>
      </c>
      <c r="T6883">
        <v>2</v>
      </c>
      <c r="U6883">
        <v>0</v>
      </c>
      <c r="V6883">
        <v>0</v>
      </c>
      <c r="W6883" s="26">
        <v>0</v>
      </c>
      <c r="X6883" s="26">
        <v>4.1693552994638701</v>
      </c>
      <c r="Y6883" s="26">
        <v>0</v>
      </c>
      <c r="Z6883" s="26">
        <v>0</v>
      </c>
      <c r="AA6883" s="26">
        <v>0</v>
      </c>
      <c r="AB6883" s="26">
        <v>6.1924127330409773</v>
      </c>
      <c r="AC6883" s="26">
        <v>0</v>
      </c>
      <c r="AD6883" s="26">
        <v>0</v>
      </c>
      <c r="AE6883" s="26">
        <v>10.361768032504848</v>
      </c>
    </row>
    <row r="6884" spans="1:31" x14ac:dyDescent="0.3">
      <c r="A6884">
        <v>2738194</v>
      </c>
      <c r="B6884">
        <v>1</v>
      </c>
      <c r="C6884" t="s">
        <v>81</v>
      </c>
      <c r="D6884" t="s">
        <v>121</v>
      </c>
      <c r="E6884" t="s">
        <v>141</v>
      </c>
      <c r="F6884" t="s">
        <v>18898</v>
      </c>
      <c r="G6884" t="s">
        <v>344</v>
      </c>
      <c r="H6884" t="s">
        <v>135</v>
      </c>
      <c r="I6884" t="s">
        <v>136</v>
      </c>
      <c r="J6884" t="s">
        <v>137</v>
      </c>
      <c r="K6884" t="s">
        <v>138</v>
      </c>
      <c r="L6884" t="s">
        <v>18899</v>
      </c>
      <c r="M6884" t="s">
        <v>18900</v>
      </c>
      <c r="N6884" s="26">
        <v>1.1147222219999999</v>
      </c>
      <c r="O6884">
        <v>0</v>
      </c>
      <c r="P6884">
        <v>181</v>
      </c>
      <c r="Q6884">
        <v>0</v>
      </c>
      <c r="R6884">
        <v>1</v>
      </c>
      <c r="S6884">
        <v>0</v>
      </c>
      <c r="T6884">
        <v>6</v>
      </c>
      <c r="U6884">
        <v>0</v>
      </c>
      <c r="V6884">
        <v>0</v>
      </c>
      <c r="W6884" s="26">
        <v>0</v>
      </c>
      <c r="X6884" s="26">
        <v>21.832418658146509</v>
      </c>
      <c r="Y6884" s="26">
        <v>0</v>
      </c>
      <c r="Z6884" s="26">
        <v>0</v>
      </c>
      <c r="AA6884" s="26">
        <v>0</v>
      </c>
      <c r="AB6884" s="26">
        <v>1.5282043673906456</v>
      </c>
      <c r="AC6884" s="26">
        <v>0</v>
      </c>
      <c r="AD6884" s="26">
        <v>0</v>
      </c>
      <c r="AE6884" s="26">
        <v>23.360623025537155</v>
      </c>
    </row>
    <row r="6885" spans="1:31" x14ac:dyDescent="0.3">
      <c r="A6885">
        <v>2737734</v>
      </c>
      <c r="B6885">
        <v>2</v>
      </c>
      <c r="C6885" t="s">
        <v>80</v>
      </c>
      <c r="D6885" t="s">
        <v>90</v>
      </c>
      <c r="E6885" t="s">
        <v>141</v>
      </c>
      <c r="F6885" t="s">
        <v>18901</v>
      </c>
      <c r="G6885" t="s">
        <v>134</v>
      </c>
      <c r="H6885" t="s">
        <v>135</v>
      </c>
      <c r="I6885" t="s">
        <v>136</v>
      </c>
      <c r="J6885" t="s">
        <v>137</v>
      </c>
      <c r="K6885" t="s">
        <v>138</v>
      </c>
      <c r="L6885" t="s">
        <v>282</v>
      </c>
      <c r="M6885" t="s">
        <v>18902</v>
      </c>
      <c r="N6885" s="26">
        <v>0.84444444399999996</v>
      </c>
      <c r="O6885">
        <v>0</v>
      </c>
      <c r="P6885">
        <v>304</v>
      </c>
      <c r="Q6885">
        <v>0</v>
      </c>
      <c r="R6885">
        <v>0</v>
      </c>
      <c r="S6885">
        <v>0</v>
      </c>
      <c r="T6885">
        <v>185</v>
      </c>
      <c r="U6885">
        <v>0</v>
      </c>
      <c r="V6885">
        <v>1</v>
      </c>
      <c r="W6885" s="26">
        <v>0</v>
      </c>
      <c r="X6885" s="26">
        <v>60.827441590230848</v>
      </c>
      <c r="Y6885" s="26">
        <v>0</v>
      </c>
      <c r="Z6885" s="26">
        <v>0</v>
      </c>
      <c r="AA6885" s="26">
        <v>0</v>
      </c>
      <c r="AB6885" s="26">
        <v>71.26133752257104</v>
      </c>
      <c r="AC6885" s="26">
        <v>0</v>
      </c>
      <c r="AD6885" s="26">
        <v>13.195926569142237</v>
      </c>
      <c r="AE6885" s="26">
        <v>145.28470568194413</v>
      </c>
    </row>
    <row r="6886" spans="1:31" x14ac:dyDescent="0.3">
      <c r="A6886">
        <v>2738217</v>
      </c>
      <c r="B6886">
        <v>1</v>
      </c>
      <c r="C6886" t="s">
        <v>80</v>
      </c>
      <c r="D6886" t="s">
        <v>110</v>
      </c>
      <c r="E6886" t="s">
        <v>132</v>
      </c>
      <c r="F6886" t="s">
        <v>18903</v>
      </c>
      <c r="G6886" t="s">
        <v>197</v>
      </c>
      <c r="H6886" t="s">
        <v>135</v>
      </c>
      <c r="I6886" t="s">
        <v>136</v>
      </c>
      <c r="J6886" t="s">
        <v>137</v>
      </c>
      <c r="K6886" t="s">
        <v>138</v>
      </c>
      <c r="L6886" t="s">
        <v>18904</v>
      </c>
      <c r="M6886" t="s">
        <v>18905</v>
      </c>
      <c r="N6886" s="26">
        <v>4.8886111110000003</v>
      </c>
      <c r="O6886">
        <v>0</v>
      </c>
      <c r="P6886">
        <v>3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 s="26">
        <v>0</v>
      </c>
      <c r="X6886" s="26">
        <v>3.9852893865277559</v>
      </c>
      <c r="Y6886" s="26">
        <v>0</v>
      </c>
      <c r="Z6886" s="26">
        <v>0</v>
      </c>
      <c r="AA6886" s="26">
        <v>0</v>
      </c>
      <c r="AB6886" s="26">
        <v>0</v>
      </c>
      <c r="AC6886" s="26">
        <v>0</v>
      </c>
      <c r="AD6886" s="26">
        <v>0</v>
      </c>
      <c r="AE6886" s="26">
        <v>3.9852893865277559</v>
      </c>
    </row>
    <row r="6887" spans="1:31" x14ac:dyDescent="0.3">
      <c r="A6887">
        <v>2737507</v>
      </c>
      <c r="B6887">
        <v>1</v>
      </c>
      <c r="C6887" t="s">
        <v>80</v>
      </c>
      <c r="D6887" t="s">
        <v>88</v>
      </c>
      <c r="E6887" t="s">
        <v>132</v>
      </c>
      <c r="F6887" t="s">
        <v>1842</v>
      </c>
      <c r="G6887" t="s">
        <v>307</v>
      </c>
      <c r="H6887" t="s">
        <v>135</v>
      </c>
      <c r="I6887" t="s">
        <v>136</v>
      </c>
      <c r="J6887" t="s">
        <v>137</v>
      </c>
      <c r="K6887" t="s">
        <v>138</v>
      </c>
      <c r="L6887" t="s">
        <v>18906</v>
      </c>
      <c r="M6887" t="s">
        <v>18907</v>
      </c>
      <c r="N6887" s="26">
        <v>2.2030555550000002</v>
      </c>
      <c r="O6887">
        <v>0</v>
      </c>
      <c r="P6887">
        <v>8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 s="26">
        <v>0</v>
      </c>
      <c r="X6887" s="26">
        <v>4.8696226877210362</v>
      </c>
      <c r="Y6887" s="26">
        <v>0</v>
      </c>
      <c r="Z6887" s="26">
        <v>0</v>
      </c>
      <c r="AA6887" s="26">
        <v>0</v>
      </c>
      <c r="AB6887" s="26">
        <v>0</v>
      </c>
      <c r="AC6887" s="26">
        <v>0</v>
      </c>
      <c r="AD6887" s="26">
        <v>0</v>
      </c>
      <c r="AE6887" s="26">
        <v>4.8696226877210362</v>
      </c>
    </row>
    <row r="6888" spans="1:31" x14ac:dyDescent="0.3">
      <c r="A6888">
        <v>2738031</v>
      </c>
      <c r="B6888">
        <v>1</v>
      </c>
      <c r="C6888" t="s">
        <v>80</v>
      </c>
      <c r="D6888" t="s">
        <v>105</v>
      </c>
      <c r="E6888" t="s">
        <v>141</v>
      </c>
      <c r="F6888" t="s">
        <v>18908</v>
      </c>
      <c r="G6888" t="s">
        <v>143</v>
      </c>
      <c r="H6888" t="s">
        <v>135</v>
      </c>
      <c r="I6888" t="s">
        <v>136</v>
      </c>
      <c r="J6888" t="s">
        <v>137</v>
      </c>
      <c r="K6888" t="s">
        <v>138</v>
      </c>
      <c r="L6888" t="s">
        <v>18909</v>
      </c>
      <c r="M6888" t="s">
        <v>18910</v>
      </c>
      <c r="N6888" s="26">
        <v>2.009166666</v>
      </c>
      <c r="O6888">
        <v>0</v>
      </c>
      <c r="P6888">
        <v>177</v>
      </c>
      <c r="Q6888">
        <v>0</v>
      </c>
      <c r="R6888">
        <v>0</v>
      </c>
      <c r="S6888">
        <v>0</v>
      </c>
      <c r="T6888">
        <v>105</v>
      </c>
      <c r="U6888">
        <v>0</v>
      </c>
      <c r="V6888">
        <v>0</v>
      </c>
      <c r="W6888" s="26">
        <v>0</v>
      </c>
      <c r="X6888" s="26">
        <v>100.30082057380822</v>
      </c>
      <c r="Y6888" s="26">
        <v>0</v>
      </c>
      <c r="Z6888" s="26">
        <v>0</v>
      </c>
      <c r="AA6888" s="26">
        <v>0</v>
      </c>
      <c r="AB6888" s="26">
        <v>107.48571780228264</v>
      </c>
      <c r="AC6888" s="26">
        <v>0</v>
      </c>
      <c r="AD6888" s="26">
        <v>0</v>
      </c>
      <c r="AE6888" s="26">
        <v>207.78653837609085</v>
      </c>
    </row>
    <row r="6889" spans="1:31" x14ac:dyDescent="0.3">
      <c r="A6889">
        <v>2737908</v>
      </c>
      <c r="B6889">
        <v>1</v>
      </c>
      <c r="C6889" t="s">
        <v>81</v>
      </c>
      <c r="D6889" t="s">
        <v>118</v>
      </c>
      <c r="E6889" t="s">
        <v>157</v>
      </c>
      <c r="F6889" t="s">
        <v>18911</v>
      </c>
      <c r="G6889" t="s">
        <v>159</v>
      </c>
      <c r="H6889" t="s">
        <v>149</v>
      </c>
      <c r="I6889" t="s">
        <v>136</v>
      </c>
      <c r="J6889" t="s">
        <v>137</v>
      </c>
      <c r="K6889" t="s">
        <v>138</v>
      </c>
      <c r="L6889" t="s">
        <v>18912</v>
      </c>
      <c r="M6889" t="s">
        <v>632</v>
      </c>
      <c r="N6889" s="26">
        <v>0.73</v>
      </c>
      <c r="O6889">
        <v>1</v>
      </c>
      <c r="P6889">
        <v>2455</v>
      </c>
      <c r="Q6889">
        <v>5</v>
      </c>
      <c r="R6889">
        <v>160</v>
      </c>
      <c r="S6889">
        <v>1</v>
      </c>
      <c r="T6889">
        <v>312</v>
      </c>
      <c r="U6889">
        <v>0</v>
      </c>
      <c r="V6889">
        <v>1</v>
      </c>
      <c r="W6889" s="26">
        <v>0.1794197403677778</v>
      </c>
      <c r="X6889" s="26">
        <v>350.75743100986261</v>
      </c>
      <c r="Y6889" s="26">
        <v>0.26998405290666672</v>
      </c>
      <c r="Z6889" s="26">
        <v>1.276428861082856</v>
      </c>
      <c r="AA6889" s="26">
        <v>0.87868284850364686</v>
      </c>
      <c r="AB6889" s="26">
        <v>126.89742724094144</v>
      </c>
      <c r="AC6889" s="26">
        <v>0</v>
      </c>
      <c r="AD6889" s="26">
        <v>22.676579512969578</v>
      </c>
      <c r="AE6889" s="26">
        <v>502.93595326663467</v>
      </c>
    </row>
    <row r="6890" spans="1:31" x14ac:dyDescent="0.3">
      <c r="A6890">
        <v>2738117</v>
      </c>
      <c r="B6890">
        <v>1</v>
      </c>
      <c r="C6890" t="s">
        <v>80</v>
      </c>
      <c r="D6890" t="s">
        <v>100</v>
      </c>
      <c r="E6890" t="s">
        <v>170</v>
      </c>
      <c r="F6890" t="s">
        <v>18913</v>
      </c>
      <c r="G6890" t="s">
        <v>303</v>
      </c>
      <c r="H6890" t="s">
        <v>135</v>
      </c>
      <c r="I6890" t="s">
        <v>136</v>
      </c>
      <c r="J6890" t="s">
        <v>137</v>
      </c>
      <c r="K6890" t="s">
        <v>138</v>
      </c>
      <c r="L6890" t="s">
        <v>18914</v>
      </c>
      <c r="M6890" t="s">
        <v>18915</v>
      </c>
      <c r="N6890" s="26">
        <v>5.6447222220000004</v>
      </c>
      <c r="O6890">
        <v>0</v>
      </c>
      <c r="P6890">
        <v>0</v>
      </c>
      <c r="Q6890">
        <v>0</v>
      </c>
      <c r="R6890">
        <v>1</v>
      </c>
      <c r="S6890">
        <v>0</v>
      </c>
      <c r="T6890">
        <v>5</v>
      </c>
      <c r="U6890">
        <v>0</v>
      </c>
      <c r="V6890">
        <v>0</v>
      </c>
      <c r="W6890" s="26">
        <v>0</v>
      </c>
      <c r="X6890" s="26">
        <v>0</v>
      </c>
      <c r="Y6890" s="26">
        <v>0</v>
      </c>
      <c r="Z6890" s="26">
        <v>0</v>
      </c>
      <c r="AA6890" s="26">
        <v>0</v>
      </c>
      <c r="AB6890" s="26">
        <v>5.9985087501855556</v>
      </c>
      <c r="AC6890" s="26">
        <v>0</v>
      </c>
      <c r="AD6890" s="26">
        <v>0</v>
      </c>
      <c r="AE6890" s="26">
        <v>5.9985087501855556</v>
      </c>
    </row>
    <row r="6891" spans="1:31" x14ac:dyDescent="0.3">
      <c r="A6891">
        <v>2737570</v>
      </c>
      <c r="B6891">
        <v>1</v>
      </c>
      <c r="C6891" t="s">
        <v>81</v>
      </c>
      <c r="D6891" t="s">
        <v>118</v>
      </c>
      <c r="E6891" t="s">
        <v>141</v>
      </c>
      <c r="F6891" t="s">
        <v>18446</v>
      </c>
      <c r="G6891" t="s">
        <v>186</v>
      </c>
      <c r="H6891" t="s">
        <v>135</v>
      </c>
      <c r="I6891" t="s">
        <v>136</v>
      </c>
      <c r="J6891" t="s">
        <v>137</v>
      </c>
      <c r="K6891" t="s">
        <v>187</v>
      </c>
      <c r="L6891" t="s">
        <v>18916</v>
      </c>
      <c r="M6891" t="s">
        <v>18917</v>
      </c>
      <c r="N6891" s="26">
        <v>7.3383333329999996</v>
      </c>
      <c r="O6891">
        <v>0</v>
      </c>
      <c r="P6891">
        <v>164</v>
      </c>
      <c r="Q6891">
        <v>0</v>
      </c>
      <c r="R6891">
        <v>7</v>
      </c>
      <c r="S6891">
        <v>0</v>
      </c>
      <c r="T6891">
        <v>20</v>
      </c>
      <c r="U6891">
        <v>0</v>
      </c>
      <c r="V6891">
        <v>0</v>
      </c>
      <c r="W6891" s="26">
        <v>0</v>
      </c>
      <c r="X6891" s="26">
        <v>57.095803266202132</v>
      </c>
      <c r="Y6891" s="26">
        <v>0</v>
      </c>
      <c r="Z6891" s="26">
        <v>1.7849809724267294</v>
      </c>
      <c r="AA6891" s="26">
        <v>0</v>
      </c>
      <c r="AB6891" s="26">
        <v>0.66611147276403604</v>
      </c>
      <c r="AC6891" s="26">
        <v>0</v>
      </c>
      <c r="AD6891" s="26">
        <v>0</v>
      </c>
      <c r="AE6891" s="26">
        <v>59.546895711392899</v>
      </c>
    </row>
    <row r="6892" spans="1:31" x14ac:dyDescent="0.3">
      <c r="A6892">
        <v>2737676</v>
      </c>
      <c r="B6892">
        <v>1</v>
      </c>
      <c r="C6892" t="s">
        <v>80</v>
      </c>
      <c r="D6892" t="s">
        <v>95</v>
      </c>
      <c r="E6892" t="s">
        <v>170</v>
      </c>
      <c r="F6892" t="s">
        <v>1132</v>
      </c>
      <c r="G6892" t="s">
        <v>204</v>
      </c>
      <c r="H6892" t="s">
        <v>135</v>
      </c>
      <c r="I6892" t="s">
        <v>136</v>
      </c>
      <c r="J6892" t="s">
        <v>137</v>
      </c>
      <c r="K6892" t="s">
        <v>138</v>
      </c>
      <c r="L6892" t="s">
        <v>18918</v>
      </c>
      <c r="M6892" t="s">
        <v>18919</v>
      </c>
      <c r="N6892" s="26">
        <v>0.91972222199999998</v>
      </c>
      <c r="O6892">
        <v>0</v>
      </c>
      <c r="P6892">
        <v>45</v>
      </c>
      <c r="Q6892">
        <v>0</v>
      </c>
      <c r="R6892">
        <v>0</v>
      </c>
      <c r="S6892">
        <v>0</v>
      </c>
      <c r="T6892">
        <v>1</v>
      </c>
      <c r="U6892">
        <v>0</v>
      </c>
      <c r="V6892">
        <v>0</v>
      </c>
      <c r="W6892" s="26">
        <v>0</v>
      </c>
      <c r="X6892" s="26">
        <v>10.610550741531942</v>
      </c>
      <c r="Y6892" s="26">
        <v>0</v>
      </c>
      <c r="Z6892" s="26">
        <v>0</v>
      </c>
      <c r="AA6892" s="26">
        <v>0</v>
      </c>
      <c r="AB6892" s="26">
        <v>0.27076740941259841</v>
      </c>
      <c r="AC6892" s="26">
        <v>0</v>
      </c>
      <c r="AD6892" s="26">
        <v>0</v>
      </c>
      <c r="AE6892" s="26">
        <v>10.881318150944541</v>
      </c>
    </row>
    <row r="6893" spans="1:31" x14ac:dyDescent="0.3">
      <c r="A6893">
        <v>2737576</v>
      </c>
      <c r="B6893">
        <v>1</v>
      </c>
      <c r="C6893" t="s">
        <v>80</v>
      </c>
      <c r="D6893" t="s">
        <v>83</v>
      </c>
      <c r="E6893" t="s">
        <v>175</v>
      </c>
      <c r="F6893" t="s">
        <v>1850</v>
      </c>
      <c r="G6893" t="s">
        <v>326</v>
      </c>
      <c r="H6893" t="s">
        <v>365</v>
      </c>
      <c r="I6893" t="s">
        <v>136</v>
      </c>
      <c r="J6893" t="s">
        <v>137</v>
      </c>
      <c r="K6893" t="s">
        <v>138</v>
      </c>
      <c r="L6893" t="s">
        <v>18920</v>
      </c>
      <c r="M6893" t="s">
        <v>18921</v>
      </c>
      <c r="N6893" s="26">
        <v>0.40555555500000001</v>
      </c>
      <c r="O6893">
        <v>0</v>
      </c>
      <c r="P6893">
        <v>1028</v>
      </c>
      <c r="Q6893">
        <v>0</v>
      </c>
      <c r="R6893">
        <v>0</v>
      </c>
      <c r="S6893">
        <v>0</v>
      </c>
      <c r="T6893">
        <v>13</v>
      </c>
      <c r="U6893">
        <v>0</v>
      </c>
      <c r="V6893">
        <v>0</v>
      </c>
      <c r="W6893" s="26">
        <v>0</v>
      </c>
      <c r="X6893" s="26">
        <v>102.06858961724066</v>
      </c>
      <c r="Y6893" s="26">
        <v>0</v>
      </c>
      <c r="Z6893" s="26">
        <v>0</v>
      </c>
      <c r="AA6893" s="26">
        <v>0</v>
      </c>
      <c r="AB6893" s="26">
        <v>14.431521672698475</v>
      </c>
      <c r="AC6893" s="26">
        <v>0</v>
      </c>
      <c r="AD6893" s="26">
        <v>0</v>
      </c>
      <c r="AE6893" s="26">
        <v>116.50011128993914</v>
      </c>
    </row>
    <row r="6894" spans="1:31" x14ac:dyDescent="0.3">
      <c r="A6894">
        <v>2737590</v>
      </c>
      <c r="B6894">
        <v>1</v>
      </c>
      <c r="C6894" t="s">
        <v>80</v>
      </c>
      <c r="D6894" t="s">
        <v>103</v>
      </c>
      <c r="E6894" t="s">
        <v>141</v>
      </c>
      <c r="F6894" t="s">
        <v>18922</v>
      </c>
      <c r="G6894" t="s">
        <v>628</v>
      </c>
      <c r="H6894" t="s">
        <v>135</v>
      </c>
      <c r="I6894" t="s">
        <v>136</v>
      </c>
      <c r="J6894" t="s">
        <v>137</v>
      </c>
      <c r="K6894" t="s">
        <v>187</v>
      </c>
      <c r="L6894" t="s">
        <v>18923</v>
      </c>
      <c r="M6894" t="s">
        <v>18924</v>
      </c>
      <c r="N6894" s="26">
        <v>3.539722222</v>
      </c>
      <c r="O6894">
        <v>0</v>
      </c>
      <c r="P6894">
        <v>185</v>
      </c>
      <c r="Q6894">
        <v>0</v>
      </c>
      <c r="R6894">
        <v>2</v>
      </c>
      <c r="S6894">
        <v>0</v>
      </c>
      <c r="T6894">
        <v>15</v>
      </c>
      <c r="U6894">
        <v>0</v>
      </c>
      <c r="V6894">
        <v>0</v>
      </c>
      <c r="W6894" s="26">
        <v>0</v>
      </c>
      <c r="X6894" s="26">
        <v>186.82204656347341</v>
      </c>
      <c r="Y6894" s="26">
        <v>0</v>
      </c>
      <c r="Z6894" s="26">
        <v>0</v>
      </c>
      <c r="AA6894" s="26">
        <v>0</v>
      </c>
      <c r="AB6894" s="26">
        <v>52.538908279318662</v>
      </c>
      <c r="AC6894" s="26">
        <v>0</v>
      </c>
      <c r="AD6894" s="26">
        <v>0</v>
      </c>
      <c r="AE6894" s="26">
        <v>239.36095484279207</v>
      </c>
    </row>
    <row r="6895" spans="1:31" x14ac:dyDescent="0.3">
      <c r="A6895">
        <v>2738157</v>
      </c>
      <c r="B6895">
        <v>1</v>
      </c>
      <c r="C6895" t="s">
        <v>80</v>
      </c>
      <c r="D6895" t="s">
        <v>95</v>
      </c>
      <c r="E6895" t="s">
        <v>132</v>
      </c>
      <c r="F6895" t="s">
        <v>18925</v>
      </c>
      <c r="G6895" t="s">
        <v>197</v>
      </c>
      <c r="H6895" t="s">
        <v>135</v>
      </c>
      <c r="I6895" t="s">
        <v>136</v>
      </c>
      <c r="J6895" t="s">
        <v>137</v>
      </c>
      <c r="K6895" t="s">
        <v>138</v>
      </c>
      <c r="L6895" t="s">
        <v>18926</v>
      </c>
      <c r="M6895" t="s">
        <v>18927</v>
      </c>
      <c r="N6895" s="26">
        <v>2.0294444440000001</v>
      </c>
      <c r="O6895">
        <v>0</v>
      </c>
      <c r="P6895">
        <v>2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 s="26">
        <v>0</v>
      </c>
      <c r="X6895" s="26">
        <v>0.79265229006871407</v>
      </c>
      <c r="Y6895" s="26">
        <v>0</v>
      </c>
      <c r="Z6895" s="26">
        <v>0</v>
      </c>
      <c r="AA6895" s="26">
        <v>0</v>
      </c>
      <c r="AB6895" s="26">
        <v>0</v>
      </c>
      <c r="AC6895" s="26">
        <v>0</v>
      </c>
      <c r="AD6895" s="26">
        <v>0</v>
      </c>
      <c r="AE6895" s="26">
        <v>0.79265229006871407</v>
      </c>
    </row>
    <row r="6896" spans="1:31" x14ac:dyDescent="0.3">
      <c r="A6896">
        <v>2737782</v>
      </c>
      <c r="B6896">
        <v>1</v>
      </c>
      <c r="C6896" t="s">
        <v>80</v>
      </c>
      <c r="D6896" t="s">
        <v>88</v>
      </c>
      <c r="E6896" t="s">
        <v>132</v>
      </c>
      <c r="F6896" t="s">
        <v>18928</v>
      </c>
      <c r="G6896" t="s">
        <v>197</v>
      </c>
      <c r="H6896" t="s">
        <v>135</v>
      </c>
      <c r="I6896" t="s">
        <v>136</v>
      </c>
      <c r="J6896" t="s">
        <v>137</v>
      </c>
      <c r="K6896" t="s">
        <v>138</v>
      </c>
      <c r="L6896" t="s">
        <v>18929</v>
      </c>
      <c r="M6896" t="s">
        <v>18930</v>
      </c>
      <c r="N6896" s="26">
        <v>0.78722222200000003</v>
      </c>
      <c r="O6896">
        <v>0</v>
      </c>
      <c r="P6896">
        <v>3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 s="26">
        <v>0</v>
      </c>
      <c r="X6896" s="26">
        <v>0.28516066276830204</v>
      </c>
      <c r="Y6896" s="26">
        <v>0</v>
      </c>
      <c r="Z6896" s="26">
        <v>0</v>
      </c>
      <c r="AA6896" s="26">
        <v>0</v>
      </c>
      <c r="AB6896" s="26">
        <v>0</v>
      </c>
      <c r="AC6896" s="26">
        <v>0</v>
      </c>
      <c r="AD6896" s="26">
        <v>0</v>
      </c>
      <c r="AE6896" s="26">
        <v>0.28516066276830204</v>
      </c>
    </row>
    <row r="6897" spans="1:31" x14ac:dyDescent="0.3">
      <c r="A6897">
        <v>2737633</v>
      </c>
      <c r="B6897">
        <v>1</v>
      </c>
      <c r="C6897" t="s">
        <v>80</v>
      </c>
      <c r="D6897" t="s">
        <v>85</v>
      </c>
      <c r="E6897" t="s">
        <v>166</v>
      </c>
      <c r="F6897" t="s">
        <v>831</v>
      </c>
      <c r="G6897" t="s">
        <v>425</v>
      </c>
      <c r="H6897" t="s">
        <v>135</v>
      </c>
      <c r="I6897" t="s">
        <v>136</v>
      </c>
      <c r="J6897" t="s">
        <v>137</v>
      </c>
      <c r="K6897" t="s">
        <v>138</v>
      </c>
      <c r="L6897" t="s">
        <v>18931</v>
      </c>
      <c r="M6897" t="s">
        <v>18932</v>
      </c>
      <c r="N6897" s="26">
        <v>2.0844444439999998</v>
      </c>
      <c r="O6897">
        <v>0</v>
      </c>
      <c r="P6897">
        <v>88</v>
      </c>
      <c r="Q6897">
        <v>0</v>
      </c>
      <c r="R6897">
        <v>0</v>
      </c>
      <c r="S6897">
        <v>0</v>
      </c>
      <c r="T6897">
        <v>23</v>
      </c>
      <c r="U6897">
        <v>0</v>
      </c>
      <c r="V6897">
        <v>0</v>
      </c>
      <c r="W6897" s="26">
        <v>0</v>
      </c>
      <c r="X6897" s="26">
        <v>64.360548881903085</v>
      </c>
      <c r="Y6897" s="26">
        <v>0</v>
      </c>
      <c r="Z6897" s="26">
        <v>0</v>
      </c>
      <c r="AA6897" s="26">
        <v>0</v>
      </c>
      <c r="AB6897" s="26">
        <v>164.2870080856836</v>
      </c>
      <c r="AC6897" s="26">
        <v>0</v>
      </c>
      <c r="AD6897" s="26">
        <v>0</v>
      </c>
      <c r="AE6897" s="26">
        <v>228.6475569675867</v>
      </c>
    </row>
    <row r="6898" spans="1:31" x14ac:dyDescent="0.3">
      <c r="A6898">
        <v>2737490</v>
      </c>
      <c r="B6898">
        <v>1</v>
      </c>
      <c r="C6898" t="s">
        <v>80</v>
      </c>
      <c r="D6898" t="s">
        <v>82</v>
      </c>
      <c r="E6898" t="s">
        <v>166</v>
      </c>
      <c r="F6898" t="s">
        <v>3110</v>
      </c>
      <c r="G6898" t="s">
        <v>425</v>
      </c>
      <c r="H6898" t="s">
        <v>135</v>
      </c>
      <c r="I6898" t="s">
        <v>136</v>
      </c>
      <c r="J6898" t="s">
        <v>137</v>
      </c>
      <c r="K6898" t="s">
        <v>138</v>
      </c>
      <c r="L6898" t="s">
        <v>18933</v>
      </c>
      <c r="M6898" t="s">
        <v>533</v>
      </c>
      <c r="N6898" s="26">
        <v>2.8713888879999998</v>
      </c>
      <c r="O6898">
        <v>0</v>
      </c>
      <c r="P6898">
        <v>18</v>
      </c>
      <c r="Q6898">
        <v>0</v>
      </c>
      <c r="R6898">
        <v>0</v>
      </c>
      <c r="S6898">
        <v>0</v>
      </c>
      <c r="T6898">
        <v>40</v>
      </c>
      <c r="U6898">
        <v>0</v>
      </c>
      <c r="V6898">
        <v>0</v>
      </c>
      <c r="W6898" s="26">
        <v>0</v>
      </c>
      <c r="X6898" s="26">
        <v>10.627232258058172</v>
      </c>
      <c r="Y6898" s="26">
        <v>0</v>
      </c>
      <c r="Z6898" s="26">
        <v>0</v>
      </c>
      <c r="AA6898" s="26">
        <v>0</v>
      </c>
      <c r="AB6898" s="26">
        <v>108.74878972468065</v>
      </c>
      <c r="AC6898" s="26">
        <v>0</v>
      </c>
      <c r="AD6898" s="26">
        <v>0</v>
      </c>
      <c r="AE6898" s="26">
        <v>119.37602198273882</v>
      </c>
    </row>
    <row r="6899" spans="1:31" x14ac:dyDescent="0.3">
      <c r="A6899">
        <v>2738094</v>
      </c>
      <c r="B6899">
        <v>1</v>
      </c>
      <c r="C6899" t="s">
        <v>80</v>
      </c>
      <c r="D6899" t="s">
        <v>93</v>
      </c>
      <c r="E6899" t="s">
        <v>170</v>
      </c>
      <c r="F6899" t="s">
        <v>18934</v>
      </c>
      <c r="G6899" t="s">
        <v>204</v>
      </c>
      <c r="H6899" t="s">
        <v>135</v>
      </c>
      <c r="I6899" t="s">
        <v>136</v>
      </c>
      <c r="J6899" t="s">
        <v>137</v>
      </c>
      <c r="K6899" t="s">
        <v>138</v>
      </c>
      <c r="L6899" t="s">
        <v>18935</v>
      </c>
      <c r="M6899" t="s">
        <v>18936</v>
      </c>
      <c r="N6899" s="26">
        <v>3.278611111</v>
      </c>
      <c r="O6899">
        <v>0</v>
      </c>
      <c r="P6899">
        <v>209</v>
      </c>
      <c r="Q6899">
        <v>0</v>
      </c>
      <c r="R6899">
        <v>0</v>
      </c>
      <c r="S6899">
        <v>0</v>
      </c>
      <c r="T6899">
        <v>18</v>
      </c>
      <c r="U6899">
        <v>0</v>
      </c>
      <c r="V6899">
        <v>0</v>
      </c>
      <c r="W6899" s="26">
        <v>0</v>
      </c>
      <c r="X6899" s="26">
        <v>143.85321087129341</v>
      </c>
      <c r="Y6899" s="26">
        <v>0</v>
      </c>
      <c r="Z6899" s="26">
        <v>0</v>
      </c>
      <c r="AA6899" s="26">
        <v>0</v>
      </c>
      <c r="AB6899" s="26">
        <v>64.793654995146539</v>
      </c>
      <c r="AC6899" s="26">
        <v>0</v>
      </c>
      <c r="AD6899" s="26">
        <v>0</v>
      </c>
      <c r="AE6899" s="26">
        <v>208.64686586643995</v>
      </c>
    </row>
    <row r="6900" spans="1:31" x14ac:dyDescent="0.3">
      <c r="A6900">
        <v>2737653</v>
      </c>
      <c r="B6900">
        <v>1</v>
      </c>
      <c r="C6900" t="s">
        <v>81</v>
      </c>
      <c r="D6900" t="s">
        <v>128</v>
      </c>
      <c r="E6900" t="s">
        <v>152</v>
      </c>
      <c r="F6900" t="s">
        <v>15218</v>
      </c>
      <c r="G6900" t="s">
        <v>159</v>
      </c>
      <c r="H6900" t="s">
        <v>149</v>
      </c>
      <c r="I6900" t="s">
        <v>136</v>
      </c>
      <c r="J6900" t="s">
        <v>137</v>
      </c>
      <c r="K6900" t="s">
        <v>138</v>
      </c>
      <c r="L6900" t="s">
        <v>18937</v>
      </c>
      <c r="M6900" t="s">
        <v>18938</v>
      </c>
      <c r="N6900" s="26">
        <v>0.87749999999999995</v>
      </c>
      <c r="O6900">
        <v>0</v>
      </c>
      <c r="P6900">
        <v>0</v>
      </c>
      <c r="Q6900">
        <v>1</v>
      </c>
      <c r="R6900">
        <v>0</v>
      </c>
      <c r="S6900">
        <v>27</v>
      </c>
      <c r="T6900">
        <v>0</v>
      </c>
      <c r="U6900">
        <v>25</v>
      </c>
      <c r="V6900">
        <v>0</v>
      </c>
      <c r="W6900" s="26">
        <v>0</v>
      </c>
      <c r="X6900" s="26">
        <v>0</v>
      </c>
      <c r="Y6900" s="26">
        <v>0</v>
      </c>
      <c r="Z6900" s="26">
        <v>0</v>
      </c>
      <c r="AA6900" s="26">
        <v>114.24686311086809</v>
      </c>
      <c r="AB6900" s="26">
        <v>0</v>
      </c>
      <c r="AC6900" s="26">
        <v>2667.91939824767</v>
      </c>
      <c r="AD6900" s="26">
        <v>0</v>
      </c>
      <c r="AE6900" s="26">
        <v>2782.1662613585381</v>
      </c>
    </row>
    <row r="6901" spans="1:31" x14ac:dyDescent="0.3">
      <c r="A6901">
        <v>2737902</v>
      </c>
      <c r="B6901">
        <v>1</v>
      </c>
      <c r="C6901" t="s">
        <v>81</v>
      </c>
      <c r="D6901" t="s">
        <v>121</v>
      </c>
      <c r="E6901" t="s">
        <v>132</v>
      </c>
      <c r="F6901" t="s">
        <v>18939</v>
      </c>
      <c r="G6901" t="s">
        <v>287</v>
      </c>
      <c r="H6901" t="s">
        <v>135</v>
      </c>
      <c r="I6901" t="s">
        <v>136</v>
      </c>
      <c r="J6901" t="s">
        <v>3</v>
      </c>
      <c r="K6901" t="s">
        <v>138</v>
      </c>
      <c r="L6901" t="s">
        <v>18940</v>
      </c>
      <c r="M6901" t="s">
        <v>18941</v>
      </c>
      <c r="N6901" s="26">
        <v>2.179166666</v>
      </c>
      <c r="O6901">
        <v>0</v>
      </c>
      <c r="P6901">
        <v>6</v>
      </c>
      <c r="Q6901">
        <v>0</v>
      </c>
      <c r="R6901">
        <v>0</v>
      </c>
      <c r="S6901">
        <v>0</v>
      </c>
      <c r="T6901">
        <v>1</v>
      </c>
      <c r="U6901">
        <v>0</v>
      </c>
      <c r="V6901">
        <v>0</v>
      </c>
      <c r="W6901" s="26">
        <v>0</v>
      </c>
      <c r="X6901" s="26">
        <v>0.80328488345282745</v>
      </c>
      <c r="Y6901" s="26">
        <v>0</v>
      </c>
      <c r="Z6901" s="26">
        <v>0</v>
      </c>
      <c r="AA6901" s="26">
        <v>0</v>
      </c>
      <c r="AB6901" s="26">
        <v>1.1296714639437009</v>
      </c>
      <c r="AC6901" s="26">
        <v>0</v>
      </c>
      <c r="AD6901" s="26">
        <v>0</v>
      </c>
      <c r="AE6901" s="26">
        <v>1.9329563473965283</v>
      </c>
    </row>
    <row r="6902" spans="1:31" x14ac:dyDescent="0.3">
      <c r="A6902">
        <v>2737739</v>
      </c>
      <c r="B6902">
        <v>1</v>
      </c>
      <c r="C6902" t="s">
        <v>81</v>
      </c>
      <c r="D6902" t="s">
        <v>113</v>
      </c>
      <c r="E6902" t="s">
        <v>141</v>
      </c>
      <c r="F6902" t="s">
        <v>18942</v>
      </c>
      <c r="G6902" t="s">
        <v>344</v>
      </c>
      <c r="H6902" t="s">
        <v>135</v>
      </c>
      <c r="I6902" t="s">
        <v>136</v>
      </c>
      <c r="J6902" t="s">
        <v>137</v>
      </c>
      <c r="K6902" t="s">
        <v>138</v>
      </c>
      <c r="L6902" t="s">
        <v>18943</v>
      </c>
      <c r="M6902" t="s">
        <v>18944</v>
      </c>
      <c r="N6902" s="26">
        <v>4.3633333329999999</v>
      </c>
      <c r="O6902">
        <v>0</v>
      </c>
      <c r="P6902">
        <v>40</v>
      </c>
      <c r="Q6902">
        <v>0</v>
      </c>
      <c r="R6902">
        <v>4</v>
      </c>
      <c r="S6902">
        <v>0</v>
      </c>
      <c r="T6902">
        <v>2</v>
      </c>
      <c r="U6902">
        <v>0</v>
      </c>
      <c r="V6902">
        <v>0</v>
      </c>
      <c r="W6902" s="26">
        <v>0</v>
      </c>
      <c r="X6902" s="26">
        <v>0.99270033693666671</v>
      </c>
      <c r="Y6902" s="26">
        <v>0</v>
      </c>
      <c r="Z6902" s="26">
        <v>0</v>
      </c>
      <c r="AA6902" s="26">
        <v>0</v>
      </c>
      <c r="AB6902" s="26">
        <v>0</v>
      </c>
      <c r="AC6902" s="26">
        <v>0</v>
      </c>
      <c r="AD6902" s="26">
        <v>0</v>
      </c>
      <c r="AE6902" s="26">
        <v>0.99270033693666671</v>
      </c>
    </row>
    <row r="6903" spans="1:31" x14ac:dyDescent="0.3">
      <c r="A6903">
        <v>2738137</v>
      </c>
      <c r="B6903">
        <v>1</v>
      </c>
      <c r="C6903" t="s">
        <v>80</v>
      </c>
      <c r="D6903" t="s">
        <v>83</v>
      </c>
      <c r="E6903" t="s">
        <v>132</v>
      </c>
      <c r="F6903" t="s">
        <v>18945</v>
      </c>
      <c r="G6903" t="s">
        <v>197</v>
      </c>
      <c r="H6903" t="s">
        <v>135</v>
      </c>
      <c r="I6903" t="s">
        <v>136</v>
      </c>
      <c r="J6903" t="s">
        <v>137</v>
      </c>
      <c r="K6903" t="s">
        <v>138</v>
      </c>
      <c r="L6903" t="s">
        <v>18946</v>
      </c>
      <c r="M6903" t="s">
        <v>18947</v>
      </c>
      <c r="N6903" s="26">
        <v>1.92</v>
      </c>
      <c r="O6903">
        <v>0</v>
      </c>
      <c r="P6903">
        <v>5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 s="26">
        <v>0</v>
      </c>
      <c r="X6903" s="26">
        <v>2.2858749571452623</v>
      </c>
      <c r="Y6903" s="26">
        <v>0</v>
      </c>
      <c r="Z6903" s="26">
        <v>0</v>
      </c>
      <c r="AA6903" s="26">
        <v>0</v>
      </c>
      <c r="AB6903" s="26">
        <v>0</v>
      </c>
      <c r="AC6903" s="26">
        <v>0</v>
      </c>
      <c r="AD6903" s="26">
        <v>0</v>
      </c>
      <c r="AE6903" s="26">
        <v>2.2858749571452623</v>
      </c>
    </row>
    <row r="6904" spans="1:31" x14ac:dyDescent="0.3">
      <c r="A6904">
        <v>2738237</v>
      </c>
      <c r="B6904">
        <v>1</v>
      </c>
      <c r="C6904" t="s">
        <v>80</v>
      </c>
      <c r="D6904" t="s">
        <v>96</v>
      </c>
      <c r="E6904" t="s">
        <v>132</v>
      </c>
      <c r="F6904" t="s">
        <v>18948</v>
      </c>
      <c r="G6904" t="s">
        <v>134</v>
      </c>
      <c r="H6904" t="s">
        <v>135</v>
      </c>
      <c r="I6904" t="s">
        <v>136</v>
      </c>
      <c r="J6904" t="s">
        <v>137</v>
      </c>
      <c r="K6904" t="s">
        <v>138</v>
      </c>
      <c r="L6904" t="s">
        <v>18949</v>
      </c>
      <c r="M6904" t="s">
        <v>18950</v>
      </c>
      <c r="N6904" s="26">
        <v>1.2141666659999999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1</v>
      </c>
      <c r="U6904">
        <v>0</v>
      </c>
      <c r="V6904">
        <v>0</v>
      </c>
      <c r="W6904" s="26">
        <v>0</v>
      </c>
      <c r="X6904" s="26">
        <v>0</v>
      </c>
      <c r="Y6904" s="26">
        <v>0</v>
      </c>
      <c r="Z6904" s="26">
        <v>0</v>
      </c>
      <c r="AA6904" s="26">
        <v>0</v>
      </c>
      <c r="AB6904" s="26">
        <v>0.62924332374337399</v>
      </c>
      <c r="AC6904" s="26">
        <v>0</v>
      </c>
      <c r="AD6904" s="26">
        <v>0</v>
      </c>
      <c r="AE6904" s="26">
        <v>0.62924332374337399</v>
      </c>
    </row>
    <row r="6905" spans="1:31" x14ac:dyDescent="0.3">
      <c r="A6905">
        <v>2737845</v>
      </c>
      <c r="B6905">
        <v>1</v>
      </c>
      <c r="C6905" t="s">
        <v>80</v>
      </c>
      <c r="D6905" t="s">
        <v>82</v>
      </c>
      <c r="E6905" t="s">
        <v>166</v>
      </c>
      <c r="F6905" t="s">
        <v>18951</v>
      </c>
      <c r="G6905" t="s">
        <v>425</v>
      </c>
      <c r="H6905" t="s">
        <v>135</v>
      </c>
      <c r="I6905" t="s">
        <v>136</v>
      </c>
      <c r="J6905" t="s">
        <v>137</v>
      </c>
      <c r="K6905" t="s">
        <v>138</v>
      </c>
      <c r="L6905" t="s">
        <v>18952</v>
      </c>
      <c r="M6905" t="s">
        <v>18953</v>
      </c>
      <c r="N6905" s="26">
        <v>8.5016666660000002</v>
      </c>
      <c r="O6905">
        <v>0</v>
      </c>
      <c r="P6905">
        <v>82</v>
      </c>
      <c r="Q6905">
        <v>0</v>
      </c>
      <c r="R6905">
        <v>0</v>
      </c>
      <c r="S6905">
        <v>0</v>
      </c>
      <c r="T6905">
        <v>17</v>
      </c>
      <c r="U6905">
        <v>0</v>
      </c>
      <c r="V6905">
        <v>0</v>
      </c>
      <c r="W6905" s="26">
        <v>0</v>
      </c>
      <c r="X6905" s="26">
        <v>260.83409612477647</v>
      </c>
      <c r="Y6905" s="26">
        <v>0</v>
      </c>
      <c r="Z6905" s="26">
        <v>0</v>
      </c>
      <c r="AA6905" s="26">
        <v>0</v>
      </c>
      <c r="AB6905" s="26">
        <v>605.00949004031781</v>
      </c>
      <c r="AC6905" s="26">
        <v>0</v>
      </c>
      <c r="AD6905" s="26">
        <v>0</v>
      </c>
      <c r="AE6905" s="26">
        <v>865.84358616509428</v>
      </c>
    </row>
    <row r="6906" spans="1:31" x14ac:dyDescent="0.3">
      <c r="A6906">
        <v>2738028</v>
      </c>
      <c r="B6906">
        <v>1</v>
      </c>
      <c r="C6906" t="s">
        <v>81</v>
      </c>
      <c r="D6906" t="s">
        <v>128</v>
      </c>
      <c r="E6906" t="s">
        <v>146</v>
      </c>
      <c r="F6906" t="s">
        <v>18954</v>
      </c>
      <c r="G6906" t="s">
        <v>148</v>
      </c>
      <c r="H6906" t="s">
        <v>149</v>
      </c>
      <c r="I6906" t="s">
        <v>136</v>
      </c>
      <c r="J6906" t="s">
        <v>137</v>
      </c>
      <c r="K6906" t="s">
        <v>138</v>
      </c>
      <c r="L6906" t="s">
        <v>18955</v>
      </c>
      <c r="M6906" t="s">
        <v>18956</v>
      </c>
      <c r="N6906" s="26">
        <v>1.844166666</v>
      </c>
      <c r="O6906">
        <v>0</v>
      </c>
      <c r="P6906">
        <v>424</v>
      </c>
      <c r="Q6906">
        <v>0</v>
      </c>
      <c r="R6906">
        <v>0</v>
      </c>
      <c r="S6906">
        <v>0</v>
      </c>
      <c r="T6906">
        <v>14</v>
      </c>
      <c r="U6906">
        <v>0</v>
      </c>
      <c r="V6906">
        <v>0</v>
      </c>
      <c r="W6906" s="26">
        <v>0</v>
      </c>
      <c r="X6906" s="26">
        <v>218.66311501703322</v>
      </c>
      <c r="Y6906" s="26">
        <v>0</v>
      </c>
      <c r="Z6906" s="26">
        <v>0</v>
      </c>
      <c r="AA6906" s="26">
        <v>0</v>
      </c>
      <c r="AB6906" s="26">
        <v>77.107103740626101</v>
      </c>
      <c r="AC6906" s="26">
        <v>0</v>
      </c>
      <c r="AD6906" s="26">
        <v>0</v>
      </c>
      <c r="AE6906" s="26">
        <v>295.77021875765934</v>
      </c>
    </row>
    <row r="6907" spans="1:31" x14ac:dyDescent="0.3">
      <c r="A6907">
        <v>2737696</v>
      </c>
      <c r="B6907">
        <v>1</v>
      </c>
      <c r="C6907" t="s">
        <v>80</v>
      </c>
      <c r="D6907" t="s">
        <v>93</v>
      </c>
      <c r="E6907" t="s">
        <v>170</v>
      </c>
      <c r="F6907" t="s">
        <v>18957</v>
      </c>
      <c r="G6907" t="s">
        <v>204</v>
      </c>
      <c r="H6907" t="s">
        <v>135</v>
      </c>
      <c r="I6907" t="s">
        <v>136</v>
      </c>
      <c r="J6907" t="s">
        <v>137</v>
      </c>
      <c r="K6907" t="s">
        <v>138</v>
      </c>
      <c r="L6907" t="s">
        <v>18958</v>
      </c>
      <c r="M6907" t="s">
        <v>18959</v>
      </c>
      <c r="N6907" s="26">
        <v>6.9338888880000003</v>
      </c>
      <c r="O6907">
        <v>0</v>
      </c>
      <c r="P6907">
        <v>8</v>
      </c>
      <c r="Q6907">
        <v>0</v>
      </c>
      <c r="R6907">
        <v>1</v>
      </c>
      <c r="S6907">
        <v>0</v>
      </c>
      <c r="T6907">
        <v>0</v>
      </c>
      <c r="U6907">
        <v>0</v>
      </c>
      <c r="V6907">
        <v>0</v>
      </c>
      <c r="W6907" s="26">
        <v>0</v>
      </c>
      <c r="X6907" s="26">
        <v>4.3110980798663094</v>
      </c>
      <c r="Y6907" s="26">
        <v>0</v>
      </c>
      <c r="Z6907" s="26">
        <v>0</v>
      </c>
      <c r="AA6907" s="26">
        <v>0</v>
      </c>
      <c r="AB6907" s="26">
        <v>0</v>
      </c>
      <c r="AC6907" s="26">
        <v>0</v>
      </c>
      <c r="AD6907" s="26">
        <v>0</v>
      </c>
      <c r="AE6907" s="26">
        <v>4.3110980798663094</v>
      </c>
    </row>
    <row r="6908" spans="1:31" x14ac:dyDescent="0.3">
      <c r="A6908">
        <v>2737719</v>
      </c>
      <c r="B6908">
        <v>1</v>
      </c>
      <c r="C6908" t="s">
        <v>80</v>
      </c>
      <c r="D6908" t="s">
        <v>82</v>
      </c>
      <c r="E6908" t="s">
        <v>132</v>
      </c>
      <c r="F6908" t="s">
        <v>18960</v>
      </c>
      <c r="G6908" t="s">
        <v>307</v>
      </c>
      <c r="H6908" t="s">
        <v>135</v>
      </c>
      <c r="I6908" t="s">
        <v>136</v>
      </c>
      <c r="J6908" t="s">
        <v>137</v>
      </c>
      <c r="K6908" t="s">
        <v>138</v>
      </c>
      <c r="L6908" t="s">
        <v>18961</v>
      </c>
      <c r="M6908" t="s">
        <v>18962</v>
      </c>
      <c r="N6908" s="26">
        <v>1.493333333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2</v>
      </c>
      <c r="U6908">
        <v>0</v>
      </c>
      <c r="V6908">
        <v>0</v>
      </c>
      <c r="W6908" s="26">
        <v>0</v>
      </c>
      <c r="X6908" s="26">
        <v>0</v>
      </c>
      <c r="Y6908" s="26">
        <v>0</v>
      </c>
      <c r="Z6908" s="26">
        <v>0</v>
      </c>
      <c r="AA6908" s="26">
        <v>0</v>
      </c>
      <c r="AB6908" s="26">
        <v>1.4252615902972148</v>
      </c>
      <c r="AC6908" s="26">
        <v>0</v>
      </c>
      <c r="AD6908" s="26">
        <v>0</v>
      </c>
      <c r="AE6908" s="26">
        <v>1.4252615902972148</v>
      </c>
    </row>
    <row r="6909" spans="1:31" x14ac:dyDescent="0.3">
      <c r="A6909">
        <v>2737742</v>
      </c>
      <c r="B6909">
        <v>1</v>
      </c>
      <c r="C6909" t="s">
        <v>80</v>
      </c>
      <c r="D6909" t="s">
        <v>92</v>
      </c>
      <c r="E6909" t="s">
        <v>152</v>
      </c>
      <c r="F6909" t="s">
        <v>18963</v>
      </c>
      <c r="G6909" t="s">
        <v>628</v>
      </c>
      <c r="H6909" t="s">
        <v>149</v>
      </c>
      <c r="I6909" t="s">
        <v>136</v>
      </c>
      <c r="J6909" t="s">
        <v>137</v>
      </c>
      <c r="K6909" t="s">
        <v>187</v>
      </c>
      <c r="L6909" t="s">
        <v>18964</v>
      </c>
      <c r="M6909" t="s">
        <v>18965</v>
      </c>
      <c r="N6909" s="26">
        <v>4.8569444439999998</v>
      </c>
      <c r="O6909">
        <v>1</v>
      </c>
      <c r="P6909">
        <v>392</v>
      </c>
      <c r="Q6909">
        <v>8</v>
      </c>
      <c r="R6909">
        <v>326</v>
      </c>
      <c r="S6909">
        <v>5</v>
      </c>
      <c r="T6909">
        <v>81</v>
      </c>
      <c r="U6909">
        <v>1</v>
      </c>
      <c r="V6909">
        <v>0</v>
      </c>
      <c r="W6909" s="26">
        <v>1.2147128670166667</v>
      </c>
      <c r="X6909" s="26">
        <v>518.90714909137932</v>
      </c>
      <c r="Y6909" s="26">
        <v>94.200134887915141</v>
      </c>
      <c r="Z6909" s="26">
        <v>427.06464058287651</v>
      </c>
      <c r="AA6909" s="26">
        <v>86.886759108664762</v>
      </c>
      <c r="AB6909" s="26">
        <v>442.16102843776025</v>
      </c>
      <c r="AC6909" s="26">
        <v>336.07406856163664</v>
      </c>
      <c r="AD6909" s="26">
        <v>0</v>
      </c>
      <c r="AE6909" s="26">
        <v>1906.5084935372493</v>
      </c>
    </row>
    <row r="6910" spans="1:31" x14ac:dyDescent="0.3">
      <c r="A6910">
        <v>2737888</v>
      </c>
      <c r="B6910">
        <v>1</v>
      </c>
      <c r="C6910" t="s">
        <v>80</v>
      </c>
      <c r="D6910" t="s">
        <v>97</v>
      </c>
      <c r="E6910" t="s">
        <v>170</v>
      </c>
      <c r="F6910" t="s">
        <v>18966</v>
      </c>
      <c r="G6910" t="s">
        <v>143</v>
      </c>
      <c r="H6910" t="s">
        <v>135</v>
      </c>
      <c r="I6910" t="s">
        <v>136</v>
      </c>
      <c r="J6910" t="s">
        <v>137</v>
      </c>
      <c r="K6910" t="s">
        <v>138</v>
      </c>
      <c r="L6910" t="s">
        <v>18967</v>
      </c>
      <c r="M6910" t="s">
        <v>18968</v>
      </c>
      <c r="N6910" s="26">
        <v>0.81333333299999999</v>
      </c>
      <c r="O6910">
        <v>0</v>
      </c>
      <c r="P6910">
        <v>16</v>
      </c>
      <c r="Q6910">
        <v>0</v>
      </c>
      <c r="R6910">
        <v>0</v>
      </c>
      <c r="S6910">
        <v>0</v>
      </c>
      <c r="T6910">
        <v>1</v>
      </c>
      <c r="U6910">
        <v>0</v>
      </c>
      <c r="V6910">
        <v>0</v>
      </c>
      <c r="W6910" s="26">
        <v>0</v>
      </c>
      <c r="X6910" s="26">
        <v>3.2905375464980979</v>
      </c>
      <c r="Y6910" s="26">
        <v>0</v>
      </c>
      <c r="Z6910" s="26">
        <v>0</v>
      </c>
      <c r="AA6910" s="26">
        <v>0</v>
      </c>
      <c r="AB6910" s="26">
        <v>1.1897612597633334</v>
      </c>
      <c r="AC6910" s="26">
        <v>0</v>
      </c>
      <c r="AD6910" s="26">
        <v>0</v>
      </c>
      <c r="AE6910" s="26">
        <v>4.4802988062614313</v>
      </c>
    </row>
    <row r="6911" spans="1:31" x14ac:dyDescent="0.3">
      <c r="A6911">
        <v>2738197</v>
      </c>
      <c r="B6911">
        <v>1</v>
      </c>
      <c r="C6911" t="s">
        <v>80</v>
      </c>
      <c r="D6911" t="s">
        <v>83</v>
      </c>
      <c r="E6911" t="s">
        <v>132</v>
      </c>
      <c r="F6911" t="s">
        <v>18969</v>
      </c>
      <c r="G6911" t="s">
        <v>307</v>
      </c>
      <c r="H6911" t="s">
        <v>135</v>
      </c>
      <c r="I6911" t="s">
        <v>136</v>
      </c>
      <c r="J6911" t="s">
        <v>137</v>
      </c>
      <c r="K6911" t="s">
        <v>138</v>
      </c>
      <c r="L6911" t="s">
        <v>18970</v>
      </c>
      <c r="M6911" t="s">
        <v>18971</v>
      </c>
      <c r="N6911" s="26">
        <v>1.0505555550000001</v>
      </c>
      <c r="O6911">
        <v>0</v>
      </c>
      <c r="P6911">
        <v>3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 s="26">
        <v>0</v>
      </c>
      <c r="X6911" s="26">
        <v>1.0121708784084986</v>
      </c>
      <c r="Y6911" s="26">
        <v>0</v>
      </c>
      <c r="Z6911" s="26">
        <v>0</v>
      </c>
      <c r="AA6911" s="26">
        <v>0</v>
      </c>
      <c r="AB6911" s="26">
        <v>0</v>
      </c>
      <c r="AC6911" s="26">
        <v>0</v>
      </c>
      <c r="AD6911" s="26">
        <v>0</v>
      </c>
      <c r="AE6911" s="26">
        <v>1.0121708784084986</v>
      </c>
    </row>
    <row r="6912" spans="1:31" x14ac:dyDescent="0.3">
      <c r="A6912">
        <v>2737533</v>
      </c>
      <c r="B6912">
        <v>1</v>
      </c>
      <c r="C6912" t="s">
        <v>80</v>
      </c>
      <c r="D6912" t="s">
        <v>90</v>
      </c>
      <c r="E6912" t="s">
        <v>132</v>
      </c>
      <c r="F6912" t="s">
        <v>18972</v>
      </c>
      <c r="G6912" t="s">
        <v>134</v>
      </c>
      <c r="H6912" t="s">
        <v>135</v>
      </c>
      <c r="I6912" t="s">
        <v>136</v>
      </c>
      <c r="J6912" t="s">
        <v>137</v>
      </c>
      <c r="K6912" t="s">
        <v>138</v>
      </c>
      <c r="L6912" t="s">
        <v>18973</v>
      </c>
      <c r="M6912" t="s">
        <v>18974</v>
      </c>
      <c r="N6912" s="26">
        <v>7.7883333329999997</v>
      </c>
      <c r="O6912">
        <v>0</v>
      </c>
      <c r="P6912">
        <v>5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 s="26">
        <v>0</v>
      </c>
      <c r="X6912" s="26">
        <v>6.7260916294212665</v>
      </c>
      <c r="Y6912" s="26">
        <v>0</v>
      </c>
      <c r="Z6912" s="26">
        <v>0</v>
      </c>
      <c r="AA6912" s="26">
        <v>0</v>
      </c>
      <c r="AB6912" s="26">
        <v>0</v>
      </c>
      <c r="AC6912" s="26">
        <v>0</v>
      </c>
      <c r="AD6912" s="26">
        <v>0</v>
      </c>
      <c r="AE6912" s="26">
        <v>6.7260916294212665</v>
      </c>
    </row>
    <row r="6913" spans="1:31" x14ac:dyDescent="0.3">
      <c r="A6913">
        <v>2737487</v>
      </c>
      <c r="B6913">
        <v>1</v>
      </c>
      <c r="C6913" t="s">
        <v>80</v>
      </c>
      <c r="D6913" t="s">
        <v>82</v>
      </c>
      <c r="E6913" t="s">
        <v>141</v>
      </c>
      <c r="F6913" t="s">
        <v>709</v>
      </c>
      <c r="G6913" t="s">
        <v>143</v>
      </c>
      <c r="H6913" t="s">
        <v>135</v>
      </c>
      <c r="I6913" t="s">
        <v>136</v>
      </c>
      <c r="J6913" t="s">
        <v>137</v>
      </c>
      <c r="K6913" t="s">
        <v>138</v>
      </c>
      <c r="L6913" t="s">
        <v>18975</v>
      </c>
      <c r="M6913" t="s">
        <v>18976</v>
      </c>
      <c r="N6913" s="26">
        <v>1.080833333</v>
      </c>
      <c r="O6913">
        <v>0</v>
      </c>
      <c r="P6913">
        <v>192</v>
      </c>
      <c r="Q6913">
        <v>0</v>
      </c>
      <c r="R6913">
        <v>0</v>
      </c>
      <c r="S6913">
        <v>0</v>
      </c>
      <c r="T6913">
        <v>349</v>
      </c>
      <c r="U6913">
        <v>0</v>
      </c>
      <c r="V6913">
        <v>0</v>
      </c>
      <c r="W6913" s="26">
        <v>0</v>
      </c>
      <c r="X6913" s="26">
        <v>51.42094173620773</v>
      </c>
      <c r="Y6913" s="26">
        <v>0</v>
      </c>
      <c r="Z6913" s="26">
        <v>0</v>
      </c>
      <c r="AA6913" s="26">
        <v>0</v>
      </c>
      <c r="AB6913" s="26">
        <v>207.2089435200549</v>
      </c>
      <c r="AC6913" s="26">
        <v>0</v>
      </c>
      <c r="AD6913" s="26">
        <v>0</v>
      </c>
      <c r="AE6913" s="26">
        <v>258.62988525626264</v>
      </c>
    </row>
    <row r="6914" spans="1:31" x14ac:dyDescent="0.3">
      <c r="A6914">
        <v>2737679</v>
      </c>
      <c r="B6914">
        <v>1</v>
      </c>
      <c r="C6914" t="s">
        <v>81</v>
      </c>
      <c r="D6914" t="s">
        <v>123</v>
      </c>
      <c r="E6914" t="s">
        <v>157</v>
      </c>
      <c r="F6914" t="s">
        <v>18977</v>
      </c>
      <c r="G6914" t="s">
        <v>186</v>
      </c>
      <c r="H6914" t="s">
        <v>149</v>
      </c>
      <c r="I6914" t="s">
        <v>136</v>
      </c>
      <c r="J6914" t="s">
        <v>137</v>
      </c>
      <c r="K6914" t="s">
        <v>187</v>
      </c>
      <c r="L6914" t="s">
        <v>18978</v>
      </c>
      <c r="M6914" t="s">
        <v>18979</v>
      </c>
      <c r="N6914" s="26">
        <v>3.559722222</v>
      </c>
      <c r="O6914">
        <v>0</v>
      </c>
      <c r="P6914">
        <v>10</v>
      </c>
      <c r="Q6914">
        <v>0</v>
      </c>
      <c r="R6914">
        <v>39</v>
      </c>
      <c r="S6914">
        <v>14</v>
      </c>
      <c r="T6914">
        <v>392</v>
      </c>
      <c r="U6914">
        <v>15</v>
      </c>
      <c r="V6914">
        <v>15</v>
      </c>
      <c r="W6914" s="26">
        <v>0</v>
      </c>
      <c r="X6914" s="26">
        <v>7.3396618578266208</v>
      </c>
      <c r="Y6914" s="26">
        <v>0</v>
      </c>
      <c r="Z6914" s="26">
        <v>3.2544949138900052</v>
      </c>
      <c r="AA6914" s="26">
        <v>558.32948206280184</v>
      </c>
      <c r="AB6914" s="26">
        <v>1640.6078967458968</v>
      </c>
      <c r="AC6914" s="26">
        <v>6591.3729835267604</v>
      </c>
      <c r="AD6914" s="26">
        <v>1109.8623705525158</v>
      </c>
      <c r="AE6914" s="26">
        <v>9910.7668896596897</v>
      </c>
    </row>
    <row r="6915" spans="1:31" x14ac:dyDescent="0.3">
      <c r="A6915">
        <v>2738114</v>
      </c>
      <c r="B6915">
        <v>1</v>
      </c>
      <c r="C6915" t="s">
        <v>80</v>
      </c>
      <c r="D6915" t="s">
        <v>95</v>
      </c>
      <c r="E6915" t="s">
        <v>170</v>
      </c>
      <c r="F6915" t="s">
        <v>18980</v>
      </c>
      <c r="G6915" t="s">
        <v>204</v>
      </c>
      <c r="H6915" t="s">
        <v>135</v>
      </c>
      <c r="I6915" t="s">
        <v>136</v>
      </c>
      <c r="J6915" t="s">
        <v>137</v>
      </c>
      <c r="K6915" t="s">
        <v>138</v>
      </c>
      <c r="L6915" t="s">
        <v>18981</v>
      </c>
      <c r="M6915" t="s">
        <v>18982</v>
      </c>
      <c r="N6915" s="26">
        <v>4.1211111110000003</v>
      </c>
      <c r="O6915">
        <v>0</v>
      </c>
      <c r="P6915">
        <v>74</v>
      </c>
      <c r="Q6915">
        <v>0</v>
      </c>
      <c r="R6915">
        <v>0</v>
      </c>
      <c r="S6915">
        <v>0</v>
      </c>
      <c r="T6915">
        <v>2</v>
      </c>
      <c r="U6915">
        <v>0</v>
      </c>
      <c r="V6915">
        <v>0</v>
      </c>
      <c r="W6915" s="26">
        <v>0</v>
      </c>
      <c r="X6915" s="26">
        <v>97.615402275763131</v>
      </c>
      <c r="Y6915" s="26">
        <v>0</v>
      </c>
      <c r="Z6915" s="26">
        <v>0</v>
      </c>
      <c r="AA6915" s="26">
        <v>0</v>
      </c>
      <c r="AB6915" s="26">
        <v>2.9354690906053085</v>
      </c>
      <c r="AC6915" s="26">
        <v>0</v>
      </c>
      <c r="AD6915" s="26">
        <v>0</v>
      </c>
      <c r="AE6915" s="26">
        <v>100.55087136636844</v>
      </c>
    </row>
    <row r="6916" spans="1:31" x14ac:dyDescent="0.3">
      <c r="A6916">
        <v>2737965</v>
      </c>
      <c r="B6916">
        <v>1</v>
      </c>
      <c r="C6916" t="s">
        <v>81</v>
      </c>
      <c r="D6916" t="s">
        <v>122</v>
      </c>
      <c r="E6916" t="s">
        <v>175</v>
      </c>
      <c r="F6916" t="s">
        <v>15680</v>
      </c>
      <c r="G6916" t="s">
        <v>159</v>
      </c>
      <c r="H6916" t="s">
        <v>149</v>
      </c>
      <c r="I6916" t="s">
        <v>136</v>
      </c>
      <c r="J6916" t="s">
        <v>137</v>
      </c>
      <c r="K6916" t="s">
        <v>138</v>
      </c>
      <c r="L6916" t="s">
        <v>18983</v>
      </c>
      <c r="M6916" t="s">
        <v>18984</v>
      </c>
      <c r="N6916" s="26">
        <v>0.84583333299999997</v>
      </c>
      <c r="O6916">
        <v>17</v>
      </c>
      <c r="P6916">
        <v>11698</v>
      </c>
      <c r="Q6916">
        <v>61</v>
      </c>
      <c r="R6916">
        <v>111</v>
      </c>
      <c r="S6916">
        <v>14</v>
      </c>
      <c r="T6916">
        <v>724</v>
      </c>
      <c r="U6916">
        <v>1</v>
      </c>
      <c r="V6916">
        <v>2</v>
      </c>
      <c r="W6916" s="26">
        <v>3.5051026966952099</v>
      </c>
      <c r="X6916" s="26">
        <v>2075.0975893592522</v>
      </c>
      <c r="Y6916" s="26">
        <v>77.021813310825536</v>
      </c>
      <c r="Z6916" s="26">
        <v>12.583573266252062</v>
      </c>
      <c r="AA6916" s="26">
        <v>650.43446532912503</v>
      </c>
      <c r="AB6916" s="26">
        <v>476.92672895584036</v>
      </c>
      <c r="AC6916" s="26">
        <v>54.94680189821176</v>
      </c>
      <c r="AD6916" s="26">
        <v>110.39071602301992</v>
      </c>
      <c r="AE6916" s="26">
        <v>3460.9067908392221</v>
      </c>
    </row>
    <row r="6917" spans="1:31" x14ac:dyDescent="0.3">
      <c r="A6917">
        <v>2737819</v>
      </c>
      <c r="B6917">
        <v>1</v>
      </c>
      <c r="C6917" t="s">
        <v>80</v>
      </c>
      <c r="D6917" t="s">
        <v>94</v>
      </c>
      <c r="E6917" t="s">
        <v>157</v>
      </c>
      <c r="F6917" t="s">
        <v>18985</v>
      </c>
      <c r="G6917" t="s">
        <v>159</v>
      </c>
      <c r="H6917" t="s">
        <v>149</v>
      </c>
      <c r="I6917" t="s">
        <v>136</v>
      </c>
      <c r="J6917" t="s">
        <v>137</v>
      </c>
      <c r="K6917" t="s">
        <v>138</v>
      </c>
      <c r="L6917" t="s">
        <v>18986</v>
      </c>
      <c r="M6917" t="s">
        <v>18987</v>
      </c>
      <c r="N6917" s="26">
        <v>0.89027777699999999</v>
      </c>
      <c r="O6917">
        <v>0</v>
      </c>
      <c r="P6917">
        <v>2709</v>
      </c>
      <c r="Q6917">
        <v>29</v>
      </c>
      <c r="R6917">
        <v>422</v>
      </c>
      <c r="S6917">
        <v>14</v>
      </c>
      <c r="T6917">
        <v>372</v>
      </c>
      <c r="U6917">
        <v>5</v>
      </c>
      <c r="V6917">
        <v>1</v>
      </c>
      <c r="W6917" s="26">
        <v>0</v>
      </c>
      <c r="X6917" s="26">
        <v>345.32915573178826</v>
      </c>
      <c r="Y6917" s="26">
        <v>2.9076298428717586</v>
      </c>
      <c r="Z6917" s="26">
        <v>15.86033427389442</v>
      </c>
      <c r="AA6917" s="26">
        <v>87.703866818608333</v>
      </c>
      <c r="AB6917" s="26">
        <v>177.31016155474623</v>
      </c>
      <c r="AC6917" s="26">
        <v>184.33275907662411</v>
      </c>
      <c r="AD6917" s="26">
        <v>32.054370205459506</v>
      </c>
      <c r="AE6917" s="26">
        <v>845.49827750399254</v>
      </c>
    </row>
    <row r="6918" spans="1:31" x14ac:dyDescent="0.3">
      <c r="A6918">
        <v>2738214</v>
      </c>
      <c r="B6918">
        <v>1</v>
      </c>
      <c r="C6918" t="s">
        <v>81</v>
      </c>
      <c r="D6918" t="s">
        <v>127</v>
      </c>
      <c r="E6918" t="s">
        <v>170</v>
      </c>
      <c r="F6918" t="s">
        <v>18988</v>
      </c>
      <c r="G6918" t="s">
        <v>143</v>
      </c>
      <c r="H6918" t="s">
        <v>135</v>
      </c>
      <c r="I6918" t="s">
        <v>136</v>
      </c>
      <c r="J6918" t="s">
        <v>137</v>
      </c>
      <c r="K6918" t="s">
        <v>138</v>
      </c>
      <c r="L6918" t="s">
        <v>18989</v>
      </c>
      <c r="M6918" t="s">
        <v>18990</v>
      </c>
      <c r="N6918" s="26">
        <v>0.93277777699999997</v>
      </c>
      <c r="O6918">
        <v>0</v>
      </c>
      <c r="P6918">
        <v>62</v>
      </c>
      <c r="Q6918">
        <v>0</v>
      </c>
      <c r="R6918">
        <v>0</v>
      </c>
      <c r="S6918">
        <v>0</v>
      </c>
      <c r="T6918">
        <v>6</v>
      </c>
      <c r="U6918">
        <v>0</v>
      </c>
      <c r="V6918">
        <v>0</v>
      </c>
      <c r="W6918" s="26">
        <v>0</v>
      </c>
      <c r="X6918" s="26">
        <v>9.4024172827282015</v>
      </c>
      <c r="Y6918" s="26">
        <v>0</v>
      </c>
      <c r="Z6918" s="26">
        <v>0</v>
      </c>
      <c r="AA6918" s="26">
        <v>0</v>
      </c>
      <c r="AB6918" s="26">
        <v>0.4869488130722005</v>
      </c>
      <c r="AC6918" s="26">
        <v>0</v>
      </c>
      <c r="AD6918" s="26">
        <v>0</v>
      </c>
      <c r="AE6918" s="26">
        <v>9.8893660958004013</v>
      </c>
    </row>
    <row r="6919" spans="1:31" x14ac:dyDescent="0.3">
      <c r="A6919">
        <v>2737779</v>
      </c>
      <c r="B6919">
        <v>1</v>
      </c>
      <c r="C6919" t="s">
        <v>80</v>
      </c>
      <c r="D6919" t="s">
        <v>96</v>
      </c>
      <c r="E6919" t="s">
        <v>132</v>
      </c>
      <c r="F6919" t="s">
        <v>783</v>
      </c>
      <c r="G6919" t="s">
        <v>134</v>
      </c>
      <c r="H6919" t="s">
        <v>135</v>
      </c>
      <c r="I6919" t="s">
        <v>136</v>
      </c>
      <c r="J6919" t="s">
        <v>137</v>
      </c>
      <c r="K6919" t="s">
        <v>138</v>
      </c>
      <c r="L6919" t="s">
        <v>18991</v>
      </c>
      <c r="M6919" t="s">
        <v>18992</v>
      </c>
      <c r="N6919" s="26">
        <v>1.872777777</v>
      </c>
      <c r="O6919">
        <v>0</v>
      </c>
      <c r="P6919">
        <v>1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 s="26">
        <v>0</v>
      </c>
      <c r="X6919" s="26">
        <v>0</v>
      </c>
      <c r="Y6919" s="26">
        <v>0</v>
      </c>
      <c r="Z6919" s="26">
        <v>0</v>
      </c>
      <c r="AA6919" s="26">
        <v>0</v>
      </c>
      <c r="AB6919" s="26">
        <v>0</v>
      </c>
      <c r="AC6919" s="26">
        <v>0</v>
      </c>
      <c r="AD6919" s="26">
        <v>0</v>
      </c>
      <c r="AE6919" s="26">
        <v>0</v>
      </c>
    </row>
    <row r="6920" spans="1:31" x14ac:dyDescent="0.3">
      <c r="A6920">
        <v>2738134</v>
      </c>
      <c r="B6920">
        <v>1</v>
      </c>
      <c r="C6920" t="s">
        <v>81</v>
      </c>
      <c r="D6920" t="s">
        <v>123</v>
      </c>
      <c r="E6920" t="s">
        <v>170</v>
      </c>
      <c r="F6920" t="s">
        <v>13083</v>
      </c>
      <c r="G6920" t="s">
        <v>204</v>
      </c>
      <c r="H6920" t="s">
        <v>135</v>
      </c>
      <c r="I6920" t="s">
        <v>136</v>
      </c>
      <c r="J6920" t="s">
        <v>137</v>
      </c>
      <c r="K6920" t="s">
        <v>138</v>
      </c>
      <c r="L6920" t="s">
        <v>18993</v>
      </c>
      <c r="M6920" t="s">
        <v>18994</v>
      </c>
      <c r="N6920" s="26">
        <v>2.2152777769999998</v>
      </c>
      <c r="O6920">
        <v>0</v>
      </c>
      <c r="P6920">
        <v>80</v>
      </c>
      <c r="Q6920">
        <v>0</v>
      </c>
      <c r="R6920">
        <v>0</v>
      </c>
      <c r="S6920">
        <v>0</v>
      </c>
      <c r="T6920">
        <v>2</v>
      </c>
      <c r="U6920">
        <v>0</v>
      </c>
      <c r="V6920">
        <v>0</v>
      </c>
      <c r="W6920" s="26">
        <v>0</v>
      </c>
      <c r="X6920" s="26">
        <v>38.546754160325619</v>
      </c>
      <c r="Y6920" s="26">
        <v>0</v>
      </c>
      <c r="Z6920" s="26">
        <v>0</v>
      </c>
      <c r="AA6920" s="26">
        <v>0</v>
      </c>
      <c r="AB6920" s="26">
        <v>3.2940821348072205</v>
      </c>
      <c r="AC6920" s="26">
        <v>0</v>
      </c>
      <c r="AD6920" s="26">
        <v>0</v>
      </c>
      <c r="AE6920" s="26">
        <v>41.840836295132839</v>
      </c>
    </row>
    <row r="6921" spans="1:31" x14ac:dyDescent="0.3">
      <c r="A6921">
        <v>2737470</v>
      </c>
      <c r="B6921">
        <v>1</v>
      </c>
      <c r="C6921" t="s">
        <v>80</v>
      </c>
      <c r="D6921" t="s">
        <v>92</v>
      </c>
      <c r="E6921" t="s">
        <v>157</v>
      </c>
      <c r="F6921" t="s">
        <v>1935</v>
      </c>
      <c r="G6921" t="s">
        <v>159</v>
      </c>
      <c r="H6921" t="s">
        <v>149</v>
      </c>
      <c r="I6921" t="s">
        <v>136</v>
      </c>
      <c r="J6921" t="s">
        <v>137</v>
      </c>
      <c r="K6921" t="s">
        <v>138</v>
      </c>
      <c r="L6921" t="s">
        <v>18995</v>
      </c>
      <c r="M6921" t="s">
        <v>18996</v>
      </c>
      <c r="N6921" s="26">
        <v>0.48638888800000002</v>
      </c>
      <c r="O6921">
        <v>1</v>
      </c>
      <c r="P6921">
        <v>615</v>
      </c>
      <c r="Q6921">
        <v>0</v>
      </c>
      <c r="R6921">
        <v>20</v>
      </c>
      <c r="S6921">
        <v>1</v>
      </c>
      <c r="T6921">
        <v>42</v>
      </c>
      <c r="U6921">
        <v>0</v>
      </c>
      <c r="V6921">
        <v>0</v>
      </c>
      <c r="W6921" s="26">
        <v>0</v>
      </c>
      <c r="X6921" s="26">
        <v>80.772450399663811</v>
      </c>
      <c r="Y6921" s="26">
        <v>0</v>
      </c>
      <c r="Z6921" s="26">
        <v>0.1545211139566787</v>
      </c>
      <c r="AA6921" s="26">
        <v>10.061264315806552</v>
      </c>
      <c r="AB6921" s="26">
        <v>11.083185266291251</v>
      </c>
      <c r="AC6921" s="26">
        <v>0</v>
      </c>
      <c r="AD6921" s="26">
        <v>0</v>
      </c>
      <c r="AE6921" s="26">
        <v>102.07142109571829</v>
      </c>
    </row>
    <row r="6922" spans="1:31" x14ac:dyDescent="0.3">
      <c r="A6922">
        <v>2737522</v>
      </c>
      <c r="B6922">
        <v>2</v>
      </c>
      <c r="C6922" t="s">
        <v>80</v>
      </c>
      <c r="D6922" t="s">
        <v>99</v>
      </c>
      <c r="E6922" t="s">
        <v>141</v>
      </c>
      <c r="F6922" t="s">
        <v>18997</v>
      </c>
      <c r="G6922" t="s">
        <v>204</v>
      </c>
      <c r="H6922" t="s">
        <v>135</v>
      </c>
      <c r="I6922" t="s">
        <v>136</v>
      </c>
      <c r="J6922" t="s">
        <v>137</v>
      </c>
      <c r="K6922" t="s">
        <v>138</v>
      </c>
      <c r="L6922" t="s">
        <v>224</v>
      </c>
      <c r="M6922" t="s">
        <v>18998</v>
      </c>
      <c r="N6922" s="26">
        <v>1.640833333</v>
      </c>
      <c r="O6922">
        <v>0</v>
      </c>
      <c r="P6922">
        <v>29</v>
      </c>
      <c r="Q6922">
        <v>0</v>
      </c>
      <c r="R6922">
        <v>13</v>
      </c>
      <c r="S6922">
        <v>0</v>
      </c>
      <c r="T6922">
        <v>4</v>
      </c>
      <c r="U6922">
        <v>0</v>
      </c>
      <c r="V6922">
        <v>0</v>
      </c>
      <c r="W6922" s="26">
        <v>0</v>
      </c>
      <c r="X6922" s="26">
        <v>4.4724174687151059</v>
      </c>
      <c r="Y6922" s="26">
        <v>0</v>
      </c>
      <c r="Z6922" s="26">
        <v>0.61343961635555555</v>
      </c>
      <c r="AA6922" s="26">
        <v>0</v>
      </c>
      <c r="AB6922" s="26">
        <v>2.5444245046683331</v>
      </c>
      <c r="AC6922" s="26">
        <v>0</v>
      </c>
      <c r="AD6922" s="26">
        <v>0</v>
      </c>
      <c r="AE6922" s="26">
        <v>7.6302815897389946</v>
      </c>
    </row>
    <row r="6923" spans="1:31" x14ac:dyDescent="0.3">
      <c r="A6923">
        <v>2738048</v>
      </c>
      <c r="B6923">
        <v>1</v>
      </c>
      <c r="C6923" t="s">
        <v>80</v>
      </c>
      <c r="D6923" t="s">
        <v>99</v>
      </c>
      <c r="E6923" t="s">
        <v>170</v>
      </c>
      <c r="F6923" t="s">
        <v>16250</v>
      </c>
      <c r="G6923" t="s">
        <v>612</v>
      </c>
      <c r="H6923" t="s">
        <v>135</v>
      </c>
      <c r="I6923" t="s">
        <v>136</v>
      </c>
      <c r="J6923" t="s">
        <v>137</v>
      </c>
      <c r="K6923" t="s">
        <v>138</v>
      </c>
      <c r="L6923" t="s">
        <v>18999</v>
      </c>
      <c r="M6923" t="s">
        <v>19000</v>
      </c>
      <c r="N6923" s="26">
        <v>4.2166666660000001</v>
      </c>
      <c r="O6923">
        <v>0</v>
      </c>
      <c r="P6923">
        <v>64</v>
      </c>
      <c r="Q6923">
        <v>0</v>
      </c>
      <c r="R6923">
        <v>0</v>
      </c>
      <c r="S6923">
        <v>0</v>
      </c>
      <c r="T6923">
        <v>4</v>
      </c>
      <c r="U6923">
        <v>0</v>
      </c>
      <c r="V6923">
        <v>0</v>
      </c>
      <c r="W6923" s="26">
        <v>0</v>
      </c>
      <c r="X6923" s="26">
        <v>36.571145881445752</v>
      </c>
      <c r="Y6923" s="26">
        <v>0</v>
      </c>
      <c r="Z6923" s="26">
        <v>0</v>
      </c>
      <c r="AA6923" s="26">
        <v>0</v>
      </c>
      <c r="AB6923" s="26">
        <v>5.4286476019604217</v>
      </c>
      <c r="AC6923" s="26">
        <v>0</v>
      </c>
      <c r="AD6923" s="26">
        <v>0</v>
      </c>
      <c r="AE6923" s="26">
        <v>41.999793483406172</v>
      </c>
    </row>
    <row r="6924" spans="1:31" x14ac:dyDescent="0.3">
      <c r="A6924">
        <v>2737842</v>
      </c>
      <c r="B6924">
        <v>1</v>
      </c>
      <c r="C6924" t="s">
        <v>80</v>
      </c>
      <c r="D6924" t="s">
        <v>100</v>
      </c>
      <c r="E6924" t="s">
        <v>132</v>
      </c>
      <c r="F6924" t="s">
        <v>19001</v>
      </c>
      <c r="G6924" t="s">
        <v>197</v>
      </c>
      <c r="H6924" t="s">
        <v>135</v>
      </c>
      <c r="I6924" t="s">
        <v>136</v>
      </c>
      <c r="J6924" t="s">
        <v>137</v>
      </c>
      <c r="K6924" t="s">
        <v>138</v>
      </c>
      <c r="L6924" t="s">
        <v>19002</v>
      </c>
      <c r="M6924" t="s">
        <v>19003</v>
      </c>
      <c r="N6924" s="26">
        <v>1.1950000000000001</v>
      </c>
      <c r="O6924">
        <v>0</v>
      </c>
      <c r="P6924">
        <v>2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 s="26">
        <v>0</v>
      </c>
      <c r="X6924" s="26">
        <v>0.53401833553140798</v>
      </c>
      <c r="Y6924" s="26">
        <v>0</v>
      </c>
      <c r="Z6924" s="26">
        <v>0</v>
      </c>
      <c r="AA6924" s="26">
        <v>0</v>
      </c>
      <c r="AB6924" s="26">
        <v>0</v>
      </c>
      <c r="AC6924" s="26">
        <v>0</v>
      </c>
      <c r="AD6924" s="26">
        <v>0</v>
      </c>
      <c r="AE6924" s="26">
        <v>0.53401833553140798</v>
      </c>
    </row>
    <row r="6925" spans="1:31" x14ac:dyDescent="0.3">
      <c r="A6925">
        <v>2737550</v>
      </c>
      <c r="B6925">
        <v>1</v>
      </c>
      <c r="C6925" t="s">
        <v>80</v>
      </c>
      <c r="D6925" t="s">
        <v>100</v>
      </c>
      <c r="E6925" t="s">
        <v>157</v>
      </c>
      <c r="F6925" t="s">
        <v>2070</v>
      </c>
      <c r="G6925" t="s">
        <v>159</v>
      </c>
      <c r="H6925" t="s">
        <v>149</v>
      </c>
      <c r="I6925" t="s">
        <v>136</v>
      </c>
      <c r="J6925" t="s">
        <v>137</v>
      </c>
      <c r="K6925" t="s">
        <v>138</v>
      </c>
      <c r="L6925" t="s">
        <v>19004</v>
      </c>
      <c r="M6925" t="s">
        <v>19005</v>
      </c>
      <c r="N6925" s="26">
        <v>0.34499999999999997</v>
      </c>
      <c r="O6925">
        <v>0</v>
      </c>
      <c r="P6925">
        <v>697</v>
      </c>
      <c r="Q6925">
        <v>0</v>
      </c>
      <c r="R6925">
        <v>3</v>
      </c>
      <c r="S6925">
        <v>0</v>
      </c>
      <c r="T6925">
        <v>63</v>
      </c>
      <c r="U6925">
        <v>0</v>
      </c>
      <c r="V6925">
        <v>0</v>
      </c>
      <c r="W6925" s="26">
        <v>0</v>
      </c>
      <c r="X6925" s="26">
        <v>31.844448997969394</v>
      </c>
      <c r="Y6925" s="26">
        <v>0</v>
      </c>
      <c r="Z6925" s="26">
        <v>2.6447768086329777E-2</v>
      </c>
      <c r="AA6925" s="26">
        <v>0</v>
      </c>
      <c r="AB6925" s="26">
        <v>14.346093019830302</v>
      </c>
      <c r="AC6925" s="26">
        <v>0</v>
      </c>
      <c r="AD6925" s="26">
        <v>0</v>
      </c>
      <c r="AE6925" s="26">
        <v>46.216989785886028</v>
      </c>
    </row>
    <row r="6926" spans="1:31" x14ac:dyDescent="0.3">
      <c r="A6926">
        <v>2737977</v>
      </c>
      <c r="B6926">
        <v>1</v>
      </c>
      <c r="C6926" t="s">
        <v>80</v>
      </c>
      <c r="D6926" t="s">
        <v>85</v>
      </c>
      <c r="E6926" t="s">
        <v>132</v>
      </c>
      <c r="F6926" t="s">
        <v>19006</v>
      </c>
      <c r="G6926" t="s">
        <v>307</v>
      </c>
      <c r="H6926" t="s">
        <v>135</v>
      </c>
      <c r="I6926" t="s">
        <v>136</v>
      </c>
      <c r="J6926" t="s">
        <v>137</v>
      </c>
      <c r="K6926" t="s">
        <v>138</v>
      </c>
      <c r="L6926" t="s">
        <v>19007</v>
      </c>
      <c r="M6926" t="s">
        <v>19008</v>
      </c>
      <c r="N6926" s="26">
        <v>4.1072222219999999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3</v>
      </c>
      <c r="U6926">
        <v>0</v>
      </c>
      <c r="V6926">
        <v>0</v>
      </c>
      <c r="W6926" s="26">
        <v>0</v>
      </c>
      <c r="X6926" s="26">
        <v>0</v>
      </c>
      <c r="Y6926" s="26">
        <v>0</v>
      </c>
      <c r="Z6926" s="26">
        <v>0</v>
      </c>
      <c r="AA6926" s="26">
        <v>0</v>
      </c>
      <c r="AB6926" s="26">
        <v>9.3842555343735672</v>
      </c>
      <c r="AC6926" s="26">
        <v>0</v>
      </c>
      <c r="AD6926" s="26">
        <v>0</v>
      </c>
      <c r="AE6926" s="26">
        <v>9.3842555343735672</v>
      </c>
    </row>
    <row r="6927" spans="1:31" x14ac:dyDescent="0.3">
      <c r="A6927">
        <v>2737931</v>
      </c>
      <c r="B6927">
        <v>1</v>
      </c>
      <c r="C6927" t="s">
        <v>80</v>
      </c>
      <c r="D6927" t="s">
        <v>96</v>
      </c>
      <c r="E6927" t="s">
        <v>170</v>
      </c>
      <c r="F6927" t="s">
        <v>12109</v>
      </c>
      <c r="G6927" t="s">
        <v>204</v>
      </c>
      <c r="H6927" t="s">
        <v>135</v>
      </c>
      <c r="I6927" t="s">
        <v>136</v>
      </c>
      <c r="J6927" t="s">
        <v>137</v>
      </c>
      <c r="K6927" t="s">
        <v>138</v>
      </c>
      <c r="L6927" t="s">
        <v>19009</v>
      </c>
      <c r="M6927" t="s">
        <v>19010</v>
      </c>
      <c r="N6927" s="26">
        <v>3.0077777769999998</v>
      </c>
      <c r="O6927">
        <v>0</v>
      </c>
      <c r="P6927">
        <v>51</v>
      </c>
      <c r="Q6927">
        <v>0</v>
      </c>
      <c r="R6927">
        <v>0</v>
      </c>
      <c r="S6927">
        <v>0</v>
      </c>
      <c r="T6927">
        <v>58</v>
      </c>
      <c r="U6927">
        <v>0</v>
      </c>
      <c r="V6927">
        <v>0</v>
      </c>
      <c r="W6927" s="26">
        <v>0</v>
      </c>
      <c r="X6927" s="26">
        <v>38.811519286628503</v>
      </c>
      <c r="Y6927" s="26">
        <v>0</v>
      </c>
      <c r="Z6927" s="26">
        <v>0</v>
      </c>
      <c r="AA6927" s="26">
        <v>0</v>
      </c>
      <c r="AB6927" s="26">
        <v>91.801923925215704</v>
      </c>
      <c r="AC6927" s="26">
        <v>0</v>
      </c>
      <c r="AD6927" s="26">
        <v>0</v>
      </c>
      <c r="AE6927" s="26">
        <v>130.61344321184421</v>
      </c>
    </row>
    <row r="6928" spans="1:31" x14ac:dyDescent="0.3">
      <c r="A6928">
        <v>2737868</v>
      </c>
      <c r="B6928">
        <v>1</v>
      </c>
      <c r="C6928" t="s">
        <v>80</v>
      </c>
      <c r="D6928" t="s">
        <v>94</v>
      </c>
      <c r="E6928" t="s">
        <v>170</v>
      </c>
      <c r="F6928" t="s">
        <v>19011</v>
      </c>
      <c r="G6928" t="s">
        <v>172</v>
      </c>
      <c r="H6928" t="s">
        <v>135</v>
      </c>
      <c r="I6928" t="s">
        <v>136</v>
      </c>
      <c r="J6928" t="s">
        <v>137</v>
      </c>
      <c r="K6928" t="s">
        <v>138</v>
      </c>
      <c r="L6928" t="s">
        <v>19012</v>
      </c>
      <c r="M6928" t="s">
        <v>614</v>
      </c>
      <c r="N6928" s="26">
        <v>8.3172222219999998</v>
      </c>
      <c r="O6928">
        <v>0</v>
      </c>
      <c r="P6928">
        <v>86</v>
      </c>
      <c r="Q6928">
        <v>0</v>
      </c>
      <c r="R6928">
        <v>0</v>
      </c>
      <c r="S6928">
        <v>0</v>
      </c>
      <c r="T6928">
        <v>29</v>
      </c>
      <c r="U6928">
        <v>0</v>
      </c>
      <c r="V6928">
        <v>0</v>
      </c>
      <c r="W6928" s="26">
        <v>0</v>
      </c>
      <c r="X6928" s="26">
        <v>133.64566845344439</v>
      </c>
      <c r="Y6928" s="26">
        <v>0</v>
      </c>
      <c r="Z6928" s="26">
        <v>0</v>
      </c>
      <c r="AA6928" s="26">
        <v>0</v>
      </c>
      <c r="AB6928" s="26">
        <v>160.51764717646026</v>
      </c>
      <c r="AC6928" s="26">
        <v>0</v>
      </c>
      <c r="AD6928" s="26">
        <v>0</v>
      </c>
      <c r="AE6928" s="26">
        <v>294.16331562990467</v>
      </c>
    </row>
    <row r="6929" spans="1:31" x14ac:dyDescent="0.3">
      <c r="A6929">
        <v>2737582</v>
      </c>
      <c r="B6929">
        <v>1</v>
      </c>
      <c r="C6929" t="s">
        <v>80</v>
      </c>
      <c r="D6929" t="s">
        <v>107</v>
      </c>
      <c r="E6929" t="s">
        <v>157</v>
      </c>
      <c r="F6929" t="s">
        <v>19013</v>
      </c>
      <c r="G6929" t="s">
        <v>143</v>
      </c>
      <c r="H6929" t="s">
        <v>149</v>
      </c>
      <c r="I6929" t="s">
        <v>136</v>
      </c>
      <c r="J6929" t="s">
        <v>137</v>
      </c>
      <c r="K6929" t="s">
        <v>138</v>
      </c>
      <c r="L6929" t="s">
        <v>19014</v>
      </c>
      <c r="M6929" t="s">
        <v>19015</v>
      </c>
      <c r="N6929" s="26">
        <v>0.84416666600000001</v>
      </c>
      <c r="O6929">
        <v>2</v>
      </c>
      <c r="P6929">
        <v>1</v>
      </c>
      <c r="Q6929">
        <v>19</v>
      </c>
      <c r="R6929">
        <v>59</v>
      </c>
      <c r="S6929">
        <v>6</v>
      </c>
      <c r="T6929">
        <v>8</v>
      </c>
      <c r="U6929">
        <v>1</v>
      </c>
      <c r="V6929">
        <v>0</v>
      </c>
      <c r="W6929" s="26">
        <v>0.47321459918029202</v>
      </c>
      <c r="X6929" s="26">
        <v>0</v>
      </c>
      <c r="Y6929" s="26">
        <v>71.803210546926891</v>
      </c>
      <c r="Z6929" s="26">
        <v>9.4645569294946448</v>
      </c>
      <c r="AA6929" s="26">
        <v>82.737583715738822</v>
      </c>
      <c r="AB6929" s="26">
        <v>3.9059508326025001</v>
      </c>
      <c r="AC6929" s="26">
        <v>123.82097135575357</v>
      </c>
      <c r="AD6929" s="26">
        <v>0</v>
      </c>
      <c r="AE6929" s="26">
        <v>292.20548797969673</v>
      </c>
    </row>
    <row r="6930" spans="1:31" x14ac:dyDescent="0.3">
      <c r="A6930">
        <v>2738017</v>
      </c>
      <c r="B6930">
        <v>1</v>
      </c>
      <c r="C6930" t="s">
        <v>80</v>
      </c>
      <c r="D6930" t="s">
        <v>83</v>
      </c>
      <c r="E6930" t="s">
        <v>132</v>
      </c>
      <c r="F6930" t="s">
        <v>19016</v>
      </c>
      <c r="G6930" t="s">
        <v>197</v>
      </c>
      <c r="H6930" t="s">
        <v>135</v>
      </c>
      <c r="I6930" t="s">
        <v>136</v>
      </c>
      <c r="J6930" t="s">
        <v>137</v>
      </c>
      <c r="K6930" t="s">
        <v>138</v>
      </c>
      <c r="L6930" t="s">
        <v>19017</v>
      </c>
      <c r="M6930" t="s">
        <v>19018</v>
      </c>
      <c r="N6930" s="26">
        <v>5.2636111110000003</v>
      </c>
      <c r="O6930">
        <v>0</v>
      </c>
      <c r="P6930">
        <v>1</v>
      </c>
      <c r="Q6930">
        <v>0</v>
      </c>
      <c r="R6930">
        <v>0</v>
      </c>
      <c r="S6930">
        <v>0</v>
      </c>
      <c r="T6930">
        <v>1</v>
      </c>
      <c r="U6930">
        <v>0</v>
      </c>
      <c r="V6930">
        <v>0</v>
      </c>
      <c r="W6930" s="26">
        <v>0</v>
      </c>
      <c r="X6930" s="26">
        <v>0.20661609149093502</v>
      </c>
      <c r="Y6930" s="26">
        <v>0</v>
      </c>
      <c r="Z6930" s="26">
        <v>0</v>
      </c>
      <c r="AA6930" s="26">
        <v>0</v>
      </c>
      <c r="AB6930" s="26">
        <v>5.2344426718588868E-2</v>
      </c>
      <c r="AC6930" s="26">
        <v>0</v>
      </c>
      <c r="AD6930" s="26">
        <v>0</v>
      </c>
      <c r="AE6930" s="26">
        <v>0.25896051820952387</v>
      </c>
    </row>
    <row r="6931" spans="1:31" x14ac:dyDescent="0.3">
      <c r="A6931">
        <v>2737479</v>
      </c>
      <c r="B6931">
        <v>2</v>
      </c>
      <c r="C6931" t="s">
        <v>81</v>
      </c>
      <c r="D6931" t="s">
        <v>127</v>
      </c>
      <c r="E6931" t="s">
        <v>152</v>
      </c>
      <c r="F6931" t="s">
        <v>986</v>
      </c>
      <c r="G6931" t="s">
        <v>148</v>
      </c>
      <c r="H6931" t="s">
        <v>149</v>
      </c>
      <c r="I6931" t="s">
        <v>136</v>
      </c>
      <c r="J6931" t="s">
        <v>137</v>
      </c>
      <c r="K6931" t="s">
        <v>138</v>
      </c>
      <c r="L6931" t="s">
        <v>151</v>
      </c>
      <c r="M6931" t="s">
        <v>19019</v>
      </c>
      <c r="N6931" s="26">
        <v>1.1816666659999999</v>
      </c>
      <c r="O6931">
        <v>14</v>
      </c>
      <c r="P6931">
        <v>542</v>
      </c>
      <c r="Q6931">
        <v>82</v>
      </c>
      <c r="R6931">
        <v>87</v>
      </c>
      <c r="S6931">
        <v>17</v>
      </c>
      <c r="T6931">
        <v>41</v>
      </c>
      <c r="U6931">
        <v>4</v>
      </c>
      <c r="V6931">
        <v>0</v>
      </c>
      <c r="W6931" s="26">
        <v>1.8449159984311105</v>
      </c>
      <c r="X6931" s="26">
        <v>80.786485008521723</v>
      </c>
      <c r="Y6931" s="26">
        <v>44.579161576687198</v>
      </c>
      <c r="Z6931" s="26">
        <v>16.485306241480885</v>
      </c>
      <c r="AA6931" s="26">
        <v>49.933458331525685</v>
      </c>
      <c r="AB6931" s="26">
        <v>6.6486521061975878</v>
      </c>
      <c r="AC6931" s="26">
        <v>121.65703836729357</v>
      </c>
      <c r="AD6931" s="26">
        <v>0</v>
      </c>
      <c r="AE6931" s="26">
        <v>321.93501763013774</v>
      </c>
    </row>
    <row r="6932" spans="1:31" x14ac:dyDescent="0.3">
      <c r="A6932">
        <v>2737851</v>
      </c>
      <c r="B6932">
        <v>1</v>
      </c>
      <c r="C6932" t="s">
        <v>81</v>
      </c>
      <c r="D6932" t="s">
        <v>113</v>
      </c>
      <c r="E6932" t="s">
        <v>170</v>
      </c>
      <c r="F6932" t="s">
        <v>19020</v>
      </c>
      <c r="G6932" t="s">
        <v>1313</v>
      </c>
      <c r="H6932" t="s">
        <v>135</v>
      </c>
      <c r="I6932" t="s">
        <v>136</v>
      </c>
      <c r="J6932" t="s">
        <v>137</v>
      </c>
      <c r="K6932" t="s">
        <v>138</v>
      </c>
      <c r="L6932" t="s">
        <v>19021</v>
      </c>
      <c r="M6932" t="s">
        <v>19022</v>
      </c>
      <c r="N6932" s="26">
        <v>4.1025</v>
      </c>
      <c r="O6932">
        <v>0</v>
      </c>
      <c r="P6932">
        <v>1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 s="26">
        <v>0</v>
      </c>
      <c r="X6932" s="26">
        <v>0.56565200066630461</v>
      </c>
      <c r="Y6932" s="26">
        <v>0</v>
      </c>
      <c r="Z6932" s="26">
        <v>0</v>
      </c>
      <c r="AA6932" s="26">
        <v>0</v>
      </c>
      <c r="AB6932" s="26">
        <v>0</v>
      </c>
      <c r="AC6932" s="26">
        <v>0</v>
      </c>
      <c r="AD6932" s="26">
        <v>0</v>
      </c>
      <c r="AE6932" s="26">
        <v>0.56565200066630461</v>
      </c>
    </row>
    <row r="6933" spans="1:31" x14ac:dyDescent="0.3">
      <c r="A6933">
        <v>2738180</v>
      </c>
      <c r="B6933">
        <v>1</v>
      </c>
      <c r="C6933" t="s">
        <v>81</v>
      </c>
      <c r="D6933" t="s">
        <v>116</v>
      </c>
      <c r="E6933" t="s">
        <v>152</v>
      </c>
      <c r="F6933" t="s">
        <v>3091</v>
      </c>
      <c r="G6933" t="s">
        <v>159</v>
      </c>
      <c r="H6933" t="s">
        <v>149</v>
      </c>
      <c r="I6933" t="s">
        <v>136</v>
      </c>
      <c r="J6933" t="s">
        <v>137</v>
      </c>
      <c r="K6933" t="s">
        <v>138</v>
      </c>
      <c r="L6933" t="s">
        <v>19023</v>
      </c>
      <c r="M6933" t="s">
        <v>19024</v>
      </c>
      <c r="N6933" s="26">
        <v>0.770277777</v>
      </c>
      <c r="O6933">
        <v>4</v>
      </c>
      <c r="P6933">
        <v>794</v>
      </c>
      <c r="Q6933">
        <v>7</v>
      </c>
      <c r="R6933">
        <v>117</v>
      </c>
      <c r="S6933">
        <v>3</v>
      </c>
      <c r="T6933">
        <v>48</v>
      </c>
      <c r="U6933">
        <v>1</v>
      </c>
      <c r="V6933">
        <v>0</v>
      </c>
      <c r="W6933" s="26">
        <v>0.85480678362222218</v>
      </c>
      <c r="X6933" s="26">
        <v>54.512508992707083</v>
      </c>
      <c r="Y6933" s="26">
        <v>2.0015294413951361</v>
      </c>
      <c r="Z6933" s="26">
        <v>14.557202838795153</v>
      </c>
      <c r="AA6933" s="26">
        <v>4.7274991816855092</v>
      </c>
      <c r="AB6933" s="26">
        <v>13.164987985583679</v>
      </c>
      <c r="AC6933" s="26">
        <v>6.176776065381512</v>
      </c>
      <c r="AD6933" s="26">
        <v>0</v>
      </c>
      <c r="AE6933" s="26">
        <v>95.995311289170303</v>
      </c>
    </row>
    <row r="6934" spans="1:31" x14ac:dyDescent="0.3">
      <c r="A6934">
        <v>2737682</v>
      </c>
      <c r="B6934">
        <v>1</v>
      </c>
      <c r="C6934" t="s">
        <v>80</v>
      </c>
      <c r="D6934" t="s">
        <v>84</v>
      </c>
      <c r="E6934" t="s">
        <v>132</v>
      </c>
      <c r="F6934" t="s">
        <v>19025</v>
      </c>
      <c r="G6934" t="s">
        <v>134</v>
      </c>
      <c r="H6934" t="s">
        <v>135</v>
      </c>
      <c r="I6934" t="s">
        <v>136</v>
      </c>
      <c r="J6934" t="s">
        <v>137</v>
      </c>
      <c r="K6934" t="s">
        <v>138</v>
      </c>
      <c r="L6934" t="s">
        <v>19026</v>
      </c>
      <c r="M6934" t="s">
        <v>19027</v>
      </c>
      <c r="N6934" s="26">
        <v>3.8191666660000001</v>
      </c>
      <c r="O6934">
        <v>0</v>
      </c>
      <c r="P6934">
        <v>1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 s="26">
        <v>0</v>
      </c>
      <c r="X6934" s="26">
        <v>0.77493963172335723</v>
      </c>
      <c r="Y6934" s="26">
        <v>0</v>
      </c>
      <c r="Z6934" s="26">
        <v>0</v>
      </c>
      <c r="AA6934" s="26">
        <v>0</v>
      </c>
      <c r="AB6934" s="26">
        <v>0</v>
      </c>
      <c r="AC6934" s="26">
        <v>0</v>
      </c>
      <c r="AD6934" s="26">
        <v>0</v>
      </c>
      <c r="AE6934" s="26">
        <v>0.77493963172335723</v>
      </c>
    </row>
    <row r="6935" spans="1:31" x14ac:dyDescent="0.3">
      <c r="A6935">
        <v>2737688</v>
      </c>
      <c r="B6935">
        <v>1</v>
      </c>
      <c r="C6935" t="s">
        <v>80</v>
      </c>
      <c r="D6935" t="s">
        <v>96</v>
      </c>
      <c r="E6935" t="s">
        <v>132</v>
      </c>
      <c r="F6935" t="s">
        <v>19028</v>
      </c>
      <c r="G6935" t="s">
        <v>134</v>
      </c>
      <c r="H6935" t="s">
        <v>135</v>
      </c>
      <c r="I6935" t="s">
        <v>136</v>
      </c>
      <c r="J6935" t="s">
        <v>137</v>
      </c>
      <c r="K6935" t="s">
        <v>138</v>
      </c>
      <c r="L6935" t="s">
        <v>413</v>
      </c>
      <c r="M6935" t="s">
        <v>19029</v>
      </c>
      <c r="N6935" s="26">
        <v>3.3419444440000001</v>
      </c>
      <c r="O6935">
        <v>0</v>
      </c>
      <c r="P6935">
        <v>1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 s="26">
        <v>0</v>
      </c>
      <c r="X6935" s="26">
        <v>5.4849027387691631</v>
      </c>
      <c r="Y6935" s="26">
        <v>0</v>
      </c>
      <c r="Z6935" s="26">
        <v>0</v>
      </c>
      <c r="AA6935" s="26">
        <v>0</v>
      </c>
      <c r="AB6935" s="26">
        <v>0</v>
      </c>
      <c r="AC6935" s="26">
        <v>0</v>
      </c>
      <c r="AD6935" s="26">
        <v>0</v>
      </c>
      <c r="AE6935" s="26">
        <v>5.4849027387691631</v>
      </c>
    </row>
    <row r="6936" spans="1:31" x14ac:dyDescent="0.3">
      <c r="A6936">
        <v>2737951</v>
      </c>
      <c r="B6936">
        <v>1</v>
      </c>
      <c r="C6936" t="s">
        <v>81</v>
      </c>
      <c r="D6936" t="s">
        <v>122</v>
      </c>
      <c r="E6936" t="s">
        <v>132</v>
      </c>
      <c r="F6936" t="s">
        <v>19030</v>
      </c>
      <c r="G6936" t="s">
        <v>134</v>
      </c>
      <c r="H6936" t="s">
        <v>135</v>
      </c>
      <c r="I6936" t="s">
        <v>136</v>
      </c>
      <c r="J6936" t="s">
        <v>137</v>
      </c>
      <c r="K6936" t="s">
        <v>138</v>
      </c>
      <c r="L6936" t="s">
        <v>19031</v>
      </c>
      <c r="M6936" t="s">
        <v>19032</v>
      </c>
      <c r="N6936" s="26">
        <v>4.6666666660000002</v>
      </c>
      <c r="O6936">
        <v>0</v>
      </c>
      <c r="P6936">
        <v>9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 s="26">
        <v>0</v>
      </c>
      <c r="X6936" s="26">
        <v>8.0549085056381386</v>
      </c>
      <c r="Y6936" s="26">
        <v>0</v>
      </c>
      <c r="Z6936" s="26">
        <v>0</v>
      </c>
      <c r="AA6936" s="26">
        <v>0</v>
      </c>
      <c r="AB6936" s="26">
        <v>0</v>
      </c>
      <c r="AC6936" s="26">
        <v>0</v>
      </c>
      <c r="AD6936" s="26">
        <v>0</v>
      </c>
      <c r="AE6936" s="26">
        <v>8.0549085056381386</v>
      </c>
    </row>
    <row r="6937" spans="1:31" x14ac:dyDescent="0.3">
      <c r="A6937">
        <v>2737559</v>
      </c>
      <c r="B6937">
        <v>1</v>
      </c>
      <c r="C6937" t="s">
        <v>80</v>
      </c>
      <c r="D6937" t="s">
        <v>100</v>
      </c>
      <c r="E6937" t="s">
        <v>157</v>
      </c>
      <c r="F6937" t="s">
        <v>1401</v>
      </c>
      <c r="G6937" t="s">
        <v>159</v>
      </c>
      <c r="H6937" t="s">
        <v>149</v>
      </c>
      <c r="I6937" t="s">
        <v>136</v>
      </c>
      <c r="J6937" t="s">
        <v>137</v>
      </c>
      <c r="K6937" t="s">
        <v>138</v>
      </c>
      <c r="L6937" t="s">
        <v>19033</v>
      </c>
      <c r="M6937" t="s">
        <v>19034</v>
      </c>
      <c r="N6937" s="26">
        <v>0.32777777699999999</v>
      </c>
      <c r="O6937">
        <v>1</v>
      </c>
      <c r="P6937">
        <v>20</v>
      </c>
      <c r="Q6937">
        <v>1</v>
      </c>
      <c r="R6937">
        <v>35</v>
      </c>
      <c r="S6937">
        <v>4</v>
      </c>
      <c r="T6937">
        <v>8</v>
      </c>
      <c r="U6937">
        <v>1</v>
      </c>
      <c r="V6937">
        <v>0</v>
      </c>
      <c r="W6937" s="26">
        <v>1.8173435480852722</v>
      </c>
      <c r="X6937" s="26">
        <v>0.51598176305896437</v>
      </c>
      <c r="Y6937" s="26">
        <v>1.0512426040147789</v>
      </c>
      <c r="Z6937" s="26">
        <v>2.0095122137430081</v>
      </c>
      <c r="AA6937" s="26">
        <v>2.6591194822425424</v>
      </c>
      <c r="AB6937" s="26">
        <v>1.2140307999990441</v>
      </c>
      <c r="AC6937" s="26">
        <v>5.9504138533294704</v>
      </c>
      <c r="AD6937" s="26">
        <v>0</v>
      </c>
      <c r="AE6937" s="26">
        <v>15.217644264473082</v>
      </c>
    </row>
    <row r="6938" spans="1:31" x14ac:dyDescent="0.3">
      <c r="A6938">
        <v>2738000</v>
      </c>
      <c r="B6938">
        <v>1</v>
      </c>
      <c r="C6938" t="s">
        <v>80</v>
      </c>
      <c r="D6938" t="s">
        <v>101</v>
      </c>
      <c r="E6938" t="s">
        <v>146</v>
      </c>
      <c r="F6938" t="s">
        <v>19035</v>
      </c>
      <c r="G6938" t="s">
        <v>287</v>
      </c>
      <c r="H6938" t="s">
        <v>149</v>
      </c>
      <c r="I6938" t="s">
        <v>136</v>
      </c>
      <c r="J6938" t="s">
        <v>137</v>
      </c>
      <c r="K6938" t="s">
        <v>138</v>
      </c>
      <c r="L6938" t="s">
        <v>19036</v>
      </c>
      <c r="M6938" t="s">
        <v>19037</v>
      </c>
      <c r="N6938" s="26">
        <v>1.5177777770000001</v>
      </c>
      <c r="O6938">
        <v>0</v>
      </c>
      <c r="P6938">
        <v>247</v>
      </c>
      <c r="Q6938">
        <v>0</v>
      </c>
      <c r="R6938">
        <v>9</v>
      </c>
      <c r="S6938">
        <v>0</v>
      </c>
      <c r="T6938">
        <v>26</v>
      </c>
      <c r="U6938">
        <v>0</v>
      </c>
      <c r="V6938">
        <v>0</v>
      </c>
      <c r="W6938" s="26">
        <v>0</v>
      </c>
      <c r="X6938" s="26">
        <v>124.46830765667239</v>
      </c>
      <c r="Y6938" s="26">
        <v>0</v>
      </c>
      <c r="Z6938" s="26">
        <v>0.12022391181924667</v>
      </c>
      <c r="AA6938" s="26">
        <v>0</v>
      </c>
      <c r="AB6938" s="26">
        <v>17.332426965675563</v>
      </c>
      <c r="AC6938" s="26">
        <v>0</v>
      </c>
      <c r="AD6938" s="26">
        <v>0</v>
      </c>
      <c r="AE6938" s="26">
        <v>141.9209585341672</v>
      </c>
    </row>
    <row r="6939" spans="1:31" x14ac:dyDescent="0.3">
      <c r="A6939">
        <v>2738037</v>
      </c>
      <c r="B6939">
        <v>1</v>
      </c>
      <c r="C6939" t="s">
        <v>80</v>
      </c>
      <c r="D6939" t="s">
        <v>86</v>
      </c>
      <c r="E6939" t="s">
        <v>132</v>
      </c>
      <c r="F6939" t="s">
        <v>19038</v>
      </c>
      <c r="G6939" t="s">
        <v>197</v>
      </c>
      <c r="H6939" t="s">
        <v>135</v>
      </c>
      <c r="I6939" t="s">
        <v>136</v>
      </c>
      <c r="J6939" t="s">
        <v>137</v>
      </c>
      <c r="K6939" t="s">
        <v>138</v>
      </c>
      <c r="L6939" t="s">
        <v>19039</v>
      </c>
      <c r="M6939" t="s">
        <v>19040</v>
      </c>
      <c r="N6939" s="26">
        <v>1.468611111</v>
      </c>
      <c r="O6939">
        <v>0</v>
      </c>
      <c r="P6939">
        <v>2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 s="26">
        <v>0</v>
      </c>
      <c r="X6939" s="26">
        <v>0.72873590328344362</v>
      </c>
      <c r="Y6939" s="26">
        <v>0</v>
      </c>
      <c r="Z6939" s="26">
        <v>0</v>
      </c>
      <c r="AA6939" s="26">
        <v>0</v>
      </c>
      <c r="AB6939" s="26">
        <v>0</v>
      </c>
      <c r="AC6939" s="26">
        <v>0</v>
      </c>
      <c r="AD6939" s="26">
        <v>0</v>
      </c>
      <c r="AE6939" s="26">
        <v>0.72873590328344362</v>
      </c>
    </row>
    <row r="6940" spans="1:31" x14ac:dyDescent="0.3">
      <c r="A6940">
        <v>2738186</v>
      </c>
      <c r="B6940">
        <v>1</v>
      </c>
      <c r="C6940" t="s">
        <v>81</v>
      </c>
      <c r="D6940" t="s">
        <v>120</v>
      </c>
      <c r="E6940" t="s">
        <v>170</v>
      </c>
      <c r="F6940" t="s">
        <v>10738</v>
      </c>
      <c r="G6940" t="s">
        <v>204</v>
      </c>
      <c r="H6940" t="s">
        <v>135</v>
      </c>
      <c r="I6940" t="s">
        <v>136</v>
      </c>
      <c r="J6940" t="s">
        <v>137</v>
      </c>
      <c r="K6940" t="s">
        <v>138</v>
      </c>
      <c r="L6940" t="s">
        <v>19041</v>
      </c>
      <c r="M6940" t="s">
        <v>19042</v>
      </c>
      <c r="N6940" s="26">
        <v>0.55416666599999997</v>
      </c>
      <c r="O6940">
        <v>0</v>
      </c>
      <c r="P6940">
        <v>27</v>
      </c>
      <c r="Q6940">
        <v>0</v>
      </c>
      <c r="R6940">
        <v>0</v>
      </c>
      <c r="S6940">
        <v>0</v>
      </c>
      <c r="T6940">
        <v>4</v>
      </c>
      <c r="U6940">
        <v>0</v>
      </c>
      <c r="V6940">
        <v>0</v>
      </c>
      <c r="W6940" s="26">
        <v>0</v>
      </c>
      <c r="X6940" s="26">
        <v>4.6636959611214461</v>
      </c>
      <c r="Y6940" s="26">
        <v>0</v>
      </c>
      <c r="Z6940" s="26">
        <v>0</v>
      </c>
      <c r="AA6940" s="26">
        <v>0</v>
      </c>
      <c r="AB6940" s="26">
        <v>0.24080503023535293</v>
      </c>
      <c r="AC6940" s="26">
        <v>0</v>
      </c>
      <c r="AD6940" s="26">
        <v>0</v>
      </c>
      <c r="AE6940" s="26">
        <v>4.904500991356799</v>
      </c>
    </row>
    <row r="6941" spans="1:31" x14ac:dyDescent="0.3">
      <c r="A6941">
        <v>2738143</v>
      </c>
      <c r="B6941">
        <v>1</v>
      </c>
      <c r="C6941" t="s">
        <v>81</v>
      </c>
      <c r="D6941" t="s">
        <v>112</v>
      </c>
      <c r="E6941" t="s">
        <v>132</v>
      </c>
      <c r="F6941" t="s">
        <v>19043</v>
      </c>
      <c r="G6941" t="s">
        <v>197</v>
      </c>
      <c r="H6941" t="s">
        <v>135</v>
      </c>
      <c r="I6941" t="s">
        <v>136</v>
      </c>
      <c r="J6941" t="s">
        <v>137</v>
      </c>
      <c r="K6941" t="s">
        <v>138</v>
      </c>
      <c r="L6941" t="s">
        <v>19044</v>
      </c>
      <c r="M6941" t="s">
        <v>19045</v>
      </c>
      <c r="N6941" s="26">
        <v>4.6372222220000001</v>
      </c>
      <c r="O6941">
        <v>0</v>
      </c>
      <c r="P6941">
        <v>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 s="26">
        <v>0</v>
      </c>
      <c r="X6941" s="26">
        <v>0.13806898205643006</v>
      </c>
      <c r="Y6941" s="26">
        <v>0</v>
      </c>
      <c r="Z6941" s="26">
        <v>0</v>
      </c>
      <c r="AA6941" s="26">
        <v>0</v>
      </c>
      <c r="AB6941" s="26">
        <v>0</v>
      </c>
      <c r="AC6941" s="26">
        <v>0</v>
      </c>
      <c r="AD6941" s="26">
        <v>0</v>
      </c>
      <c r="AE6941" s="26">
        <v>0.13806898205643006</v>
      </c>
    </row>
    <row r="6942" spans="1:31" x14ac:dyDescent="0.3">
      <c r="A6942">
        <v>2737994</v>
      </c>
      <c r="B6942">
        <v>1</v>
      </c>
      <c r="C6942" t="s">
        <v>80</v>
      </c>
      <c r="D6942" t="s">
        <v>82</v>
      </c>
      <c r="E6942" t="s">
        <v>132</v>
      </c>
      <c r="F6942" t="s">
        <v>18196</v>
      </c>
      <c r="G6942" t="s">
        <v>134</v>
      </c>
      <c r="H6942" t="s">
        <v>135</v>
      </c>
      <c r="I6942" t="s">
        <v>136</v>
      </c>
      <c r="J6942" t="s">
        <v>137</v>
      </c>
      <c r="K6942" t="s">
        <v>138</v>
      </c>
      <c r="L6942" t="s">
        <v>19046</v>
      </c>
      <c r="M6942" t="s">
        <v>19047</v>
      </c>
      <c r="N6942" s="26">
        <v>37.724444444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1</v>
      </c>
      <c r="U6942">
        <v>0</v>
      </c>
      <c r="V6942">
        <v>0</v>
      </c>
      <c r="W6942" s="26">
        <v>0</v>
      </c>
      <c r="X6942" s="26">
        <v>0</v>
      </c>
      <c r="Y6942" s="26">
        <v>0</v>
      </c>
      <c r="Z6942" s="26">
        <v>0</v>
      </c>
      <c r="AA6942" s="26">
        <v>0</v>
      </c>
      <c r="AB6942" s="26">
        <v>712.15354294269093</v>
      </c>
      <c r="AC6942" s="26">
        <v>0</v>
      </c>
      <c r="AD6942" s="26">
        <v>0</v>
      </c>
      <c r="AE6942" s="26">
        <v>712.15354294269093</v>
      </c>
    </row>
    <row r="6943" spans="1:31" x14ac:dyDescent="0.3">
      <c r="A6943">
        <v>2737894</v>
      </c>
      <c r="B6943">
        <v>1</v>
      </c>
      <c r="C6943" t="s">
        <v>80</v>
      </c>
      <c r="D6943" t="s">
        <v>105</v>
      </c>
      <c r="E6943" t="s">
        <v>157</v>
      </c>
      <c r="F6943" t="s">
        <v>8238</v>
      </c>
      <c r="G6943" t="s">
        <v>159</v>
      </c>
      <c r="H6943" t="s">
        <v>149</v>
      </c>
      <c r="I6943" t="s">
        <v>136</v>
      </c>
      <c r="J6943" t="s">
        <v>137</v>
      </c>
      <c r="K6943" t="s">
        <v>138</v>
      </c>
      <c r="L6943" t="s">
        <v>19048</v>
      </c>
      <c r="M6943" t="s">
        <v>19049</v>
      </c>
      <c r="N6943" s="26">
        <v>0.20499999999999999</v>
      </c>
      <c r="O6943">
        <v>2</v>
      </c>
      <c r="P6943">
        <v>577</v>
      </c>
      <c r="Q6943">
        <v>10</v>
      </c>
      <c r="R6943">
        <v>40</v>
      </c>
      <c r="S6943">
        <v>46</v>
      </c>
      <c r="T6943">
        <v>76</v>
      </c>
      <c r="U6943">
        <v>8</v>
      </c>
      <c r="V6943">
        <v>0</v>
      </c>
      <c r="W6943" s="26">
        <v>8.4136451652413125E-2</v>
      </c>
      <c r="X6943" s="26">
        <v>31.263950361285875</v>
      </c>
      <c r="Y6943" s="26">
        <v>3.7861401361829761</v>
      </c>
      <c r="Z6943" s="26">
        <v>2.405754566353882</v>
      </c>
      <c r="AA6943" s="26">
        <v>164.14561208170292</v>
      </c>
      <c r="AB6943" s="26">
        <v>15.581237535139859</v>
      </c>
      <c r="AC6943" s="26">
        <v>254.10807897932307</v>
      </c>
      <c r="AD6943" s="26">
        <v>0</v>
      </c>
      <c r="AE6943" s="26">
        <v>471.37491011164099</v>
      </c>
    </row>
    <row r="6944" spans="1:31" x14ac:dyDescent="0.3">
      <c r="A6944">
        <v>2737602</v>
      </c>
      <c r="B6944">
        <v>1</v>
      </c>
      <c r="C6944" t="s">
        <v>80</v>
      </c>
      <c r="D6944" t="s">
        <v>82</v>
      </c>
      <c r="E6944" t="s">
        <v>132</v>
      </c>
      <c r="F6944" t="s">
        <v>19050</v>
      </c>
      <c r="G6944" t="s">
        <v>307</v>
      </c>
      <c r="H6944" t="s">
        <v>135</v>
      </c>
      <c r="I6944" t="s">
        <v>136</v>
      </c>
      <c r="J6944" t="s">
        <v>137</v>
      </c>
      <c r="K6944" t="s">
        <v>138</v>
      </c>
      <c r="L6944" t="s">
        <v>19051</v>
      </c>
      <c r="M6944" t="s">
        <v>19052</v>
      </c>
      <c r="N6944" s="26">
        <v>2.0863888880000001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1</v>
      </c>
      <c r="U6944">
        <v>0</v>
      </c>
      <c r="V6944">
        <v>0</v>
      </c>
      <c r="W6944" s="26">
        <v>0</v>
      </c>
      <c r="X6944" s="26">
        <v>0</v>
      </c>
      <c r="Y6944" s="26">
        <v>0</v>
      </c>
      <c r="Z6944" s="26">
        <v>0</v>
      </c>
      <c r="AA6944" s="26">
        <v>0</v>
      </c>
      <c r="AB6944" s="26">
        <v>11.752783905976603</v>
      </c>
      <c r="AC6944" s="26">
        <v>0</v>
      </c>
      <c r="AD6944" s="26">
        <v>0</v>
      </c>
      <c r="AE6944" s="26">
        <v>11.752783905976603</v>
      </c>
    </row>
    <row r="6945" spans="1:31" x14ac:dyDescent="0.3">
      <c r="A6945">
        <v>2737579</v>
      </c>
      <c r="B6945">
        <v>1</v>
      </c>
      <c r="C6945" t="s">
        <v>80</v>
      </c>
      <c r="D6945" t="s">
        <v>83</v>
      </c>
      <c r="E6945" t="s">
        <v>175</v>
      </c>
      <c r="F6945" t="s">
        <v>1606</v>
      </c>
      <c r="G6945" t="s">
        <v>326</v>
      </c>
      <c r="H6945" t="s">
        <v>365</v>
      </c>
      <c r="I6945" t="s">
        <v>136</v>
      </c>
      <c r="J6945" t="s">
        <v>137</v>
      </c>
      <c r="K6945" t="s">
        <v>138</v>
      </c>
      <c r="L6945" t="s">
        <v>19053</v>
      </c>
      <c r="M6945" t="s">
        <v>19054</v>
      </c>
      <c r="N6945" s="26">
        <v>0.393055555</v>
      </c>
      <c r="O6945">
        <v>0</v>
      </c>
      <c r="P6945">
        <v>2578</v>
      </c>
      <c r="Q6945">
        <v>0</v>
      </c>
      <c r="R6945">
        <v>0</v>
      </c>
      <c r="S6945">
        <v>0</v>
      </c>
      <c r="T6945">
        <v>78</v>
      </c>
      <c r="U6945">
        <v>0</v>
      </c>
      <c r="V6945">
        <v>0</v>
      </c>
      <c r="W6945" s="26">
        <v>0</v>
      </c>
      <c r="X6945" s="26">
        <v>300.54158953509528</v>
      </c>
      <c r="Y6945" s="26">
        <v>0</v>
      </c>
      <c r="Z6945" s="26">
        <v>0</v>
      </c>
      <c r="AA6945" s="26">
        <v>0</v>
      </c>
      <c r="AB6945" s="26">
        <v>49.840932215329545</v>
      </c>
      <c r="AC6945" s="26">
        <v>0</v>
      </c>
      <c r="AD6945" s="26">
        <v>0</v>
      </c>
      <c r="AE6945" s="26">
        <v>350.38252175042481</v>
      </c>
    </row>
    <row r="6946" spans="1:31" x14ac:dyDescent="0.3">
      <c r="A6946">
        <v>2738097</v>
      </c>
      <c r="B6946">
        <v>1</v>
      </c>
      <c r="C6946" t="s">
        <v>81</v>
      </c>
      <c r="D6946" t="s">
        <v>128</v>
      </c>
      <c r="E6946" t="s">
        <v>146</v>
      </c>
      <c r="F6946" t="s">
        <v>14908</v>
      </c>
      <c r="G6946" t="s">
        <v>154</v>
      </c>
      <c r="H6946" t="s">
        <v>149</v>
      </c>
      <c r="I6946" t="s">
        <v>136</v>
      </c>
      <c r="J6946" t="s">
        <v>137</v>
      </c>
      <c r="K6946" t="s">
        <v>138</v>
      </c>
      <c r="L6946" t="s">
        <v>19055</v>
      </c>
      <c r="M6946" t="s">
        <v>19056</v>
      </c>
      <c r="N6946" s="26">
        <v>10.702222222</v>
      </c>
      <c r="O6946">
        <v>8</v>
      </c>
      <c r="P6946">
        <v>77</v>
      </c>
      <c r="Q6946">
        <v>34</v>
      </c>
      <c r="R6946">
        <v>17</v>
      </c>
      <c r="S6946">
        <v>0</v>
      </c>
      <c r="T6946">
        <v>7</v>
      </c>
      <c r="U6946">
        <v>1</v>
      </c>
      <c r="V6946">
        <v>0</v>
      </c>
      <c r="W6946" s="26">
        <v>6.1140460229598297</v>
      </c>
      <c r="X6946" s="26">
        <v>36.852941190076933</v>
      </c>
      <c r="Y6946" s="26">
        <v>3.3643903296711111</v>
      </c>
      <c r="Z6946" s="26">
        <v>21.330329174843989</v>
      </c>
      <c r="AA6946" s="26">
        <v>0</v>
      </c>
      <c r="AB6946" s="26">
        <v>0</v>
      </c>
      <c r="AC6946" s="26">
        <v>73.819819091536687</v>
      </c>
      <c r="AD6946" s="26">
        <v>0</v>
      </c>
      <c r="AE6946" s="26">
        <v>141.48152580908854</v>
      </c>
    </row>
    <row r="6947" spans="1:31" x14ac:dyDescent="0.3">
      <c r="A6947">
        <v>2737765</v>
      </c>
      <c r="B6947">
        <v>1</v>
      </c>
      <c r="C6947" t="s">
        <v>80</v>
      </c>
      <c r="D6947" t="s">
        <v>84</v>
      </c>
      <c r="E6947" t="s">
        <v>146</v>
      </c>
      <c r="F6947" t="s">
        <v>19057</v>
      </c>
      <c r="G6947" t="s">
        <v>186</v>
      </c>
      <c r="H6947" t="s">
        <v>149</v>
      </c>
      <c r="I6947" t="s">
        <v>136</v>
      </c>
      <c r="J6947" t="s">
        <v>137</v>
      </c>
      <c r="K6947" t="s">
        <v>187</v>
      </c>
      <c r="L6947" t="s">
        <v>19058</v>
      </c>
      <c r="M6947" t="s">
        <v>19059</v>
      </c>
      <c r="N6947" s="26">
        <v>5.1058333329999996</v>
      </c>
      <c r="O6947">
        <v>0</v>
      </c>
      <c r="P6947">
        <v>0</v>
      </c>
      <c r="Q6947">
        <v>0</v>
      </c>
      <c r="R6947">
        <v>0</v>
      </c>
      <c r="S6947">
        <v>1</v>
      </c>
      <c r="T6947">
        <v>0</v>
      </c>
      <c r="U6947">
        <v>0</v>
      </c>
      <c r="V6947">
        <v>0</v>
      </c>
      <c r="W6947" s="26">
        <v>0</v>
      </c>
      <c r="X6947" s="26">
        <v>0</v>
      </c>
      <c r="Y6947" s="26">
        <v>0</v>
      </c>
      <c r="Z6947" s="26">
        <v>0</v>
      </c>
      <c r="AA6947" s="26">
        <v>125.59969125223394</v>
      </c>
      <c r="AB6947" s="26">
        <v>0</v>
      </c>
      <c r="AC6947" s="26">
        <v>0</v>
      </c>
      <c r="AD6947" s="26">
        <v>0</v>
      </c>
      <c r="AE6947" s="26">
        <v>125.59969125223394</v>
      </c>
    </row>
    <row r="6948" spans="1:31" x14ac:dyDescent="0.3">
      <c r="A6948">
        <v>2737788</v>
      </c>
      <c r="B6948">
        <v>1</v>
      </c>
      <c r="C6948" t="s">
        <v>80</v>
      </c>
      <c r="D6948" t="s">
        <v>109</v>
      </c>
      <c r="E6948" t="s">
        <v>170</v>
      </c>
      <c r="F6948" t="s">
        <v>16591</v>
      </c>
      <c r="G6948" t="s">
        <v>204</v>
      </c>
      <c r="H6948" t="s">
        <v>135</v>
      </c>
      <c r="I6948" t="s">
        <v>136</v>
      </c>
      <c r="J6948" t="s">
        <v>137</v>
      </c>
      <c r="K6948" t="s">
        <v>138</v>
      </c>
      <c r="L6948" t="s">
        <v>19060</v>
      </c>
      <c r="M6948" t="s">
        <v>19061</v>
      </c>
      <c r="N6948" s="26">
        <v>2.460555555</v>
      </c>
      <c r="O6948">
        <v>0</v>
      </c>
      <c r="P6948">
        <v>17</v>
      </c>
      <c r="Q6948">
        <v>0</v>
      </c>
      <c r="R6948">
        <v>12</v>
      </c>
      <c r="S6948">
        <v>0</v>
      </c>
      <c r="T6948">
        <v>4</v>
      </c>
      <c r="U6948">
        <v>0</v>
      </c>
      <c r="V6948">
        <v>0</v>
      </c>
      <c r="W6948" s="26">
        <v>0</v>
      </c>
      <c r="X6948" s="26">
        <v>1.11617710768</v>
      </c>
      <c r="Y6948" s="26">
        <v>0</v>
      </c>
      <c r="Z6948" s="26">
        <v>0.8492477309155555</v>
      </c>
      <c r="AA6948" s="26">
        <v>0</v>
      </c>
      <c r="AB6948" s="26">
        <v>0</v>
      </c>
      <c r="AC6948" s="26">
        <v>0</v>
      </c>
      <c r="AD6948" s="26">
        <v>0</v>
      </c>
      <c r="AE6948" s="26">
        <v>1.9654248385955555</v>
      </c>
    </row>
    <row r="6949" spans="1:31" x14ac:dyDescent="0.3">
      <c r="A6949">
        <v>2765957</v>
      </c>
      <c r="B6949">
        <v>1</v>
      </c>
      <c r="C6949" t="s">
        <v>81</v>
      </c>
      <c r="D6949" t="s">
        <v>113</v>
      </c>
      <c r="E6949" t="s">
        <v>152</v>
      </c>
      <c r="F6949" t="s">
        <v>19062</v>
      </c>
      <c r="G6949" t="s">
        <v>159</v>
      </c>
      <c r="H6949" t="s">
        <v>149</v>
      </c>
      <c r="I6949" t="s">
        <v>136</v>
      </c>
      <c r="J6949" t="s">
        <v>137</v>
      </c>
      <c r="K6949" t="s">
        <v>138</v>
      </c>
      <c r="L6949" t="s">
        <v>19063</v>
      </c>
      <c r="M6949" t="s">
        <v>19064</v>
      </c>
      <c r="N6949" s="26">
        <v>0.23888888799999999</v>
      </c>
      <c r="O6949">
        <v>1</v>
      </c>
      <c r="P6949">
        <v>283</v>
      </c>
      <c r="Q6949">
        <v>10</v>
      </c>
      <c r="R6949">
        <v>23</v>
      </c>
      <c r="S6949">
        <v>0</v>
      </c>
      <c r="T6949">
        <v>17</v>
      </c>
      <c r="U6949">
        <v>0</v>
      </c>
      <c r="V6949">
        <v>0</v>
      </c>
      <c r="W6949" s="26">
        <v>5.9673917933333334E-2</v>
      </c>
      <c r="X6949" s="26">
        <v>13.918961879344499</v>
      </c>
      <c r="Y6949" s="26">
        <v>0.21544249740533333</v>
      </c>
      <c r="Z6949" s="26">
        <v>0.25089499817670835</v>
      </c>
      <c r="AA6949" s="26">
        <v>0</v>
      </c>
      <c r="AB6949" s="26">
        <v>1.8740607872927226</v>
      </c>
      <c r="AC6949" s="26">
        <v>0</v>
      </c>
      <c r="AD6949" s="26">
        <v>0</v>
      </c>
      <c r="AE6949" s="26">
        <v>16.319034080152598</v>
      </c>
    </row>
    <row r="6950" spans="1:31" x14ac:dyDescent="0.3">
      <c r="A6950">
        <v>2765462</v>
      </c>
      <c r="B6950">
        <v>1</v>
      </c>
      <c r="C6950" t="s">
        <v>80</v>
      </c>
      <c r="D6950" t="s">
        <v>107</v>
      </c>
      <c r="E6950" t="s">
        <v>166</v>
      </c>
      <c r="F6950" t="s">
        <v>19065</v>
      </c>
      <c r="G6950" t="s">
        <v>143</v>
      </c>
      <c r="H6950" t="s">
        <v>135</v>
      </c>
      <c r="I6950" t="s">
        <v>136</v>
      </c>
      <c r="J6950" t="s">
        <v>137</v>
      </c>
      <c r="K6950" t="s">
        <v>138</v>
      </c>
      <c r="L6950" t="s">
        <v>19066</v>
      </c>
      <c r="M6950" t="s">
        <v>19067</v>
      </c>
      <c r="N6950" s="26">
        <v>1.245833333</v>
      </c>
      <c r="O6950">
        <v>0</v>
      </c>
      <c r="P6950">
        <v>60</v>
      </c>
      <c r="Q6950">
        <v>0</v>
      </c>
      <c r="R6950">
        <v>0</v>
      </c>
      <c r="S6950">
        <v>0</v>
      </c>
      <c r="T6950">
        <v>1</v>
      </c>
      <c r="U6950">
        <v>0</v>
      </c>
      <c r="V6950">
        <v>0</v>
      </c>
      <c r="W6950" s="26">
        <v>0</v>
      </c>
      <c r="X6950" s="26">
        <v>21.628799381662013</v>
      </c>
      <c r="Y6950" s="26">
        <v>0</v>
      </c>
      <c r="Z6950" s="26">
        <v>0</v>
      </c>
      <c r="AA6950" s="26">
        <v>0</v>
      </c>
      <c r="AB6950" s="26">
        <v>2.2645216419566667</v>
      </c>
      <c r="AC6950" s="26">
        <v>0</v>
      </c>
      <c r="AD6950" s="26">
        <v>0</v>
      </c>
      <c r="AE6950" s="26">
        <v>23.893321023618679</v>
      </c>
    </row>
    <row r="6951" spans="1:31" x14ac:dyDescent="0.3">
      <c r="A6951">
        <v>2765671</v>
      </c>
      <c r="B6951">
        <v>2</v>
      </c>
      <c r="C6951" t="s">
        <v>80</v>
      </c>
      <c r="D6951" t="s">
        <v>87</v>
      </c>
      <c r="E6951" t="s">
        <v>157</v>
      </c>
      <c r="F6951" t="s">
        <v>19068</v>
      </c>
      <c r="G6951" t="s">
        <v>186</v>
      </c>
      <c r="H6951" t="s">
        <v>149</v>
      </c>
      <c r="I6951" t="s">
        <v>566</v>
      </c>
      <c r="J6951" t="s">
        <v>137</v>
      </c>
      <c r="K6951" t="s">
        <v>187</v>
      </c>
      <c r="L6951" t="s">
        <v>19069</v>
      </c>
      <c r="M6951" t="s">
        <v>11708</v>
      </c>
      <c r="N6951" s="26">
        <v>2.1944444E-2</v>
      </c>
      <c r="O6951">
        <v>1</v>
      </c>
      <c r="P6951">
        <v>1125</v>
      </c>
      <c r="Q6951">
        <v>2</v>
      </c>
      <c r="R6951">
        <v>21</v>
      </c>
      <c r="S6951">
        <v>22</v>
      </c>
      <c r="T6951">
        <v>121</v>
      </c>
      <c r="U6951">
        <v>8</v>
      </c>
      <c r="V6951">
        <v>1</v>
      </c>
      <c r="W6951" s="26">
        <v>2.3413483531145002E-2</v>
      </c>
      <c r="X6951" s="26">
        <v>7.045621352493658</v>
      </c>
      <c r="Y6951" s="26">
        <v>4.7167739761766726E-2</v>
      </c>
      <c r="Z6951" s="26">
        <v>2.63987155413405E-2</v>
      </c>
      <c r="AA6951" s="26">
        <v>10.472073540190284</v>
      </c>
      <c r="AB6951" s="26">
        <v>5.3479629758669818</v>
      </c>
      <c r="AC6951" s="26">
        <v>9.8239933608918744</v>
      </c>
      <c r="AD6951" s="26">
        <v>1.5348239583140206</v>
      </c>
      <c r="AE6951" s="26">
        <v>34.321455126591069</v>
      </c>
    </row>
    <row r="6952" spans="1:31" x14ac:dyDescent="0.3">
      <c r="A6952">
        <v>2765456</v>
      </c>
      <c r="B6952">
        <v>1</v>
      </c>
      <c r="C6952" t="s">
        <v>81</v>
      </c>
      <c r="D6952" t="s">
        <v>113</v>
      </c>
      <c r="E6952" t="s">
        <v>152</v>
      </c>
      <c r="F6952" t="s">
        <v>19070</v>
      </c>
      <c r="G6952" t="s">
        <v>159</v>
      </c>
      <c r="H6952" t="s">
        <v>149</v>
      </c>
      <c r="I6952" t="s">
        <v>136</v>
      </c>
      <c r="J6952" t="s">
        <v>137</v>
      </c>
      <c r="K6952" t="s">
        <v>138</v>
      </c>
      <c r="L6952" t="s">
        <v>19071</v>
      </c>
      <c r="M6952" t="s">
        <v>19072</v>
      </c>
      <c r="N6952" s="26">
        <v>0.44</v>
      </c>
      <c r="O6952">
        <v>4</v>
      </c>
      <c r="P6952">
        <v>747</v>
      </c>
      <c r="Q6952">
        <v>34</v>
      </c>
      <c r="R6952">
        <v>26</v>
      </c>
      <c r="S6952">
        <v>8</v>
      </c>
      <c r="T6952">
        <v>29</v>
      </c>
      <c r="U6952">
        <v>2</v>
      </c>
      <c r="V6952">
        <v>0</v>
      </c>
      <c r="W6952" s="26">
        <v>0.37885234464</v>
      </c>
      <c r="X6952" s="26">
        <v>30.230502602522336</v>
      </c>
      <c r="Y6952" s="26">
        <v>9.3139383623688587</v>
      </c>
      <c r="Z6952" s="26">
        <v>0.44775058724549999</v>
      </c>
      <c r="AA6952" s="26">
        <v>8.4115235615300996</v>
      </c>
      <c r="AB6952" s="26">
        <v>5.7757521157138001</v>
      </c>
      <c r="AC6952" s="26">
        <v>85.666552811787852</v>
      </c>
      <c r="AD6952" s="26">
        <v>0</v>
      </c>
      <c r="AE6952" s="26">
        <v>140.22487238580845</v>
      </c>
    </row>
    <row r="6953" spans="1:31" x14ac:dyDescent="0.3">
      <c r="A6953">
        <v>2765791</v>
      </c>
      <c r="B6953">
        <v>1</v>
      </c>
      <c r="C6953" t="s">
        <v>81</v>
      </c>
      <c r="D6953" t="s">
        <v>127</v>
      </c>
      <c r="E6953" t="s">
        <v>152</v>
      </c>
      <c r="F6953" t="s">
        <v>19073</v>
      </c>
      <c r="G6953" t="s">
        <v>3589</v>
      </c>
      <c r="H6953" t="s">
        <v>149</v>
      </c>
      <c r="I6953" t="s">
        <v>136</v>
      </c>
      <c r="J6953" t="s">
        <v>137</v>
      </c>
      <c r="K6953" t="s">
        <v>138</v>
      </c>
      <c r="L6953" t="s">
        <v>19074</v>
      </c>
      <c r="M6953" t="s">
        <v>19075</v>
      </c>
      <c r="N6953" s="26">
        <v>3.3255555550000002</v>
      </c>
      <c r="O6953">
        <v>0</v>
      </c>
      <c r="P6953">
        <v>199</v>
      </c>
      <c r="Q6953">
        <v>0</v>
      </c>
      <c r="R6953">
        <v>3</v>
      </c>
      <c r="S6953">
        <v>0</v>
      </c>
      <c r="T6953">
        <v>28</v>
      </c>
      <c r="U6953">
        <v>0</v>
      </c>
      <c r="V6953">
        <v>0</v>
      </c>
      <c r="W6953" s="26">
        <v>0</v>
      </c>
      <c r="X6953" s="26">
        <v>159.18222543316406</v>
      </c>
      <c r="Y6953" s="26">
        <v>0</v>
      </c>
      <c r="Z6953" s="26">
        <v>1.2046070807466667</v>
      </c>
      <c r="AA6953" s="26">
        <v>0</v>
      </c>
      <c r="AB6953" s="26">
        <v>66.914560123744977</v>
      </c>
      <c r="AC6953" s="26">
        <v>0</v>
      </c>
      <c r="AD6953" s="26">
        <v>0</v>
      </c>
      <c r="AE6953" s="26">
        <v>227.30139263765568</v>
      </c>
    </row>
    <row r="6954" spans="1:31" x14ac:dyDescent="0.3">
      <c r="A6954">
        <v>2765685</v>
      </c>
      <c r="B6954">
        <v>1</v>
      </c>
      <c r="C6954" t="s">
        <v>80</v>
      </c>
      <c r="D6954" t="s">
        <v>82</v>
      </c>
      <c r="E6954" t="s">
        <v>132</v>
      </c>
      <c r="F6954" t="s">
        <v>19076</v>
      </c>
      <c r="G6954" t="s">
        <v>307</v>
      </c>
      <c r="H6954" t="s">
        <v>135</v>
      </c>
      <c r="I6954" t="s">
        <v>136</v>
      </c>
      <c r="J6954" t="s">
        <v>137</v>
      </c>
      <c r="K6954" t="s">
        <v>138</v>
      </c>
      <c r="L6954" t="s">
        <v>19077</v>
      </c>
      <c r="M6954" t="s">
        <v>19078</v>
      </c>
      <c r="N6954" s="26">
        <v>5.4349999999999996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1</v>
      </c>
      <c r="U6954">
        <v>0</v>
      </c>
      <c r="V6954">
        <v>0</v>
      </c>
      <c r="W6954" s="26">
        <v>0</v>
      </c>
      <c r="X6954" s="26">
        <v>0</v>
      </c>
      <c r="Y6954" s="26">
        <v>0</v>
      </c>
      <c r="Z6954" s="26">
        <v>0</v>
      </c>
      <c r="AA6954" s="26">
        <v>0</v>
      </c>
      <c r="AB6954" s="26">
        <v>22.045510863325081</v>
      </c>
      <c r="AC6954" s="26">
        <v>0</v>
      </c>
      <c r="AD6954" s="26">
        <v>0</v>
      </c>
      <c r="AE6954" s="26">
        <v>22.045510863325081</v>
      </c>
    </row>
    <row r="6955" spans="1:31" x14ac:dyDescent="0.3">
      <c r="A6955">
        <v>2766020</v>
      </c>
      <c r="B6955">
        <v>1</v>
      </c>
      <c r="C6955" t="s">
        <v>80</v>
      </c>
      <c r="D6955" t="s">
        <v>82</v>
      </c>
      <c r="E6955" t="s">
        <v>132</v>
      </c>
      <c r="F6955" t="s">
        <v>14385</v>
      </c>
      <c r="G6955" t="s">
        <v>197</v>
      </c>
      <c r="H6955" t="s">
        <v>135</v>
      </c>
      <c r="I6955" t="s">
        <v>136</v>
      </c>
      <c r="J6955" t="s">
        <v>137</v>
      </c>
      <c r="K6955" t="s">
        <v>138</v>
      </c>
      <c r="L6955" t="s">
        <v>19079</v>
      </c>
      <c r="M6955" t="s">
        <v>19080</v>
      </c>
      <c r="N6955" s="26">
        <v>1.271666666</v>
      </c>
      <c r="O6955">
        <v>0</v>
      </c>
      <c r="P6955">
        <v>3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 s="26">
        <v>0</v>
      </c>
      <c r="X6955" s="26">
        <v>0.98033029031518615</v>
      </c>
      <c r="Y6955" s="26">
        <v>0</v>
      </c>
      <c r="Z6955" s="26">
        <v>0</v>
      </c>
      <c r="AA6955" s="26">
        <v>0</v>
      </c>
      <c r="AB6955" s="26">
        <v>0</v>
      </c>
      <c r="AC6955" s="26">
        <v>0</v>
      </c>
      <c r="AD6955" s="26">
        <v>0</v>
      </c>
      <c r="AE6955" s="26">
        <v>0.98033029031518615</v>
      </c>
    </row>
    <row r="6956" spans="1:31" x14ac:dyDescent="0.3">
      <c r="A6956">
        <v>2765977</v>
      </c>
      <c r="B6956">
        <v>1</v>
      </c>
      <c r="C6956" t="s">
        <v>81</v>
      </c>
      <c r="D6956" t="s">
        <v>113</v>
      </c>
      <c r="E6956" t="s">
        <v>141</v>
      </c>
      <c r="F6956" t="s">
        <v>19081</v>
      </c>
      <c r="G6956" t="s">
        <v>344</v>
      </c>
      <c r="H6956" t="s">
        <v>135</v>
      </c>
      <c r="I6956" t="s">
        <v>136</v>
      </c>
      <c r="J6956" t="s">
        <v>137</v>
      </c>
      <c r="K6956" t="s">
        <v>138</v>
      </c>
      <c r="L6956" t="s">
        <v>19082</v>
      </c>
      <c r="M6956" t="s">
        <v>19083</v>
      </c>
      <c r="N6956" s="26">
        <v>0.98250000000000004</v>
      </c>
      <c r="O6956">
        <v>0</v>
      </c>
      <c r="P6956">
        <v>222</v>
      </c>
      <c r="Q6956">
        <v>0</v>
      </c>
      <c r="R6956">
        <v>0</v>
      </c>
      <c r="S6956">
        <v>0</v>
      </c>
      <c r="T6956">
        <v>89</v>
      </c>
      <c r="U6956">
        <v>0</v>
      </c>
      <c r="V6956">
        <v>0</v>
      </c>
      <c r="W6956" s="26">
        <v>0</v>
      </c>
      <c r="X6956" s="26">
        <v>63.426561660313943</v>
      </c>
      <c r="Y6956" s="26">
        <v>0</v>
      </c>
      <c r="Z6956" s="26">
        <v>0</v>
      </c>
      <c r="AA6956" s="26">
        <v>0</v>
      </c>
      <c r="AB6956" s="26">
        <v>33.636447306946671</v>
      </c>
      <c r="AC6956" s="26">
        <v>0</v>
      </c>
      <c r="AD6956" s="26">
        <v>0</v>
      </c>
      <c r="AE6956" s="26">
        <v>97.063008967260615</v>
      </c>
    </row>
    <row r="6957" spans="1:31" x14ac:dyDescent="0.3">
      <c r="A6957">
        <v>2765436</v>
      </c>
      <c r="B6957">
        <v>1</v>
      </c>
      <c r="C6957" t="s">
        <v>81</v>
      </c>
      <c r="D6957" t="s">
        <v>113</v>
      </c>
      <c r="E6957" t="s">
        <v>146</v>
      </c>
      <c r="F6957" t="s">
        <v>19084</v>
      </c>
      <c r="G6957" t="s">
        <v>148</v>
      </c>
      <c r="H6957" t="s">
        <v>149</v>
      </c>
      <c r="I6957" t="s">
        <v>136</v>
      </c>
      <c r="J6957" t="s">
        <v>137</v>
      </c>
      <c r="K6957" t="s">
        <v>138</v>
      </c>
      <c r="L6957" t="s">
        <v>19085</v>
      </c>
      <c r="M6957" t="s">
        <v>19086</v>
      </c>
      <c r="N6957" s="26">
        <v>2.8777777769999999</v>
      </c>
      <c r="O6957">
        <v>0</v>
      </c>
      <c r="P6957">
        <v>162</v>
      </c>
      <c r="Q6957">
        <v>0</v>
      </c>
      <c r="R6957">
        <v>32</v>
      </c>
      <c r="S6957">
        <v>0</v>
      </c>
      <c r="T6957">
        <v>17</v>
      </c>
      <c r="U6957">
        <v>0</v>
      </c>
      <c r="V6957">
        <v>0</v>
      </c>
      <c r="W6957" s="26">
        <v>0</v>
      </c>
      <c r="X6957" s="26">
        <v>96.969067559032297</v>
      </c>
      <c r="Y6957" s="26">
        <v>0</v>
      </c>
      <c r="Z6957" s="26">
        <v>8.2145199634086674E-2</v>
      </c>
      <c r="AA6957" s="26">
        <v>0</v>
      </c>
      <c r="AB6957" s="26">
        <v>27.37134888669754</v>
      </c>
      <c r="AC6957" s="26">
        <v>0</v>
      </c>
      <c r="AD6957" s="26">
        <v>0</v>
      </c>
      <c r="AE6957" s="26">
        <v>124.42256164536391</v>
      </c>
    </row>
    <row r="6958" spans="1:31" x14ac:dyDescent="0.3">
      <c r="A6958">
        <v>2765419</v>
      </c>
      <c r="B6958">
        <v>1</v>
      </c>
      <c r="C6958" t="s">
        <v>80</v>
      </c>
      <c r="D6958" t="s">
        <v>101</v>
      </c>
      <c r="E6958" t="s">
        <v>170</v>
      </c>
      <c r="F6958" t="s">
        <v>6603</v>
      </c>
      <c r="G6958" t="s">
        <v>172</v>
      </c>
      <c r="H6958" t="s">
        <v>135</v>
      </c>
      <c r="I6958" t="s">
        <v>136</v>
      </c>
      <c r="J6958" t="s">
        <v>137</v>
      </c>
      <c r="K6958" t="s">
        <v>138</v>
      </c>
      <c r="L6958" t="s">
        <v>19087</v>
      </c>
      <c r="M6958" t="s">
        <v>19088</v>
      </c>
      <c r="N6958" s="26">
        <v>3.7383333329999999</v>
      </c>
      <c r="O6958">
        <v>0</v>
      </c>
      <c r="P6958">
        <v>113</v>
      </c>
      <c r="Q6958">
        <v>0</v>
      </c>
      <c r="R6958">
        <v>0</v>
      </c>
      <c r="S6958">
        <v>0</v>
      </c>
      <c r="T6958">
        <v>9</v>
      </c>
      <c r="U6958">
        <v>0</v>
      </c>
      <c r="V6958">
        <v>0</v>
      </c>
      <c r="W6958" s="26">
        <v>0</v>
      </c>
      <c r="X6958" s="26">
        <v>139.08494665013112</v>
      </c>
      <c r="Y6958" s="26">
        <v>0</v>
      </c>
      <c r="Z6958" s="26">
        <v>0</v>
      </c>
      <c r="AA6958" s="26">
        <v>0</v>
      </c>
      <c r="AB6958" s="26">
        <v>26.16065020048304</v>
      </c>
      <c r="AC6958" s="26">
        <v>0</v>
      </c>
      <c r="AD6958" s="26">
        <v>0</v>
      </c>
      <c r="AE6958" s="26">
        <v>165.24559685061416</v>
      </c>
    </row>
    <row r="6959" spans="1:31" x14ac:dyDescent="0.3">
      <c r="A6959">
        <v>2765751</v>
      </c>
      <c r="B6959">
        <v>1</v>
      </c>
      <c r="C6959" t="s">
        <v>81</v>
      </c>
      <c r="D6959" t="s">
        <v>126</v>
      </c>
      <c r="E6959" t="s">
        <v>146</v>
      </c>
      <c r="F6959" t="s">
        <v>332</v>
      </c>
      <c r="G6959" t="s">
        <v>148</v>
      </c>
      <c r="H6959" t="s">
        <v>149</v>
      </c>
      <c r="I6959" t="s">
        <v>136</v>
      </c>
      <c r="J6959" t="s">
        <v>137</v>
      </c>
      <c r="K6959" t="s">
        <v>138</v>
      </c>
      <c r="L6959" t="s">
        <v>19089</v>
      </c>
      <c r="M6959" t="s">
        <v>19090</v>
      </c>
      <c r="N6959" s="26">
        <v>1.038611111</v>
      </c>
      <c r="O6959">
        <v>2</v>
      </c>
      <c r="P6959">
        <v>175</v>
      </c>
      <c r="Q6959">
        <v>7</v>
      </c>
      <c r="R6959">
        <v>72</v>
      </c>
      <c r="S6959">
        <v>1</v>
      </c>
      <c r="T6959">
        <v>7</v>
      </c>
      <c r="U6959">
        <v>0</v>
      </c>
      <c r="V6959">
        <v>0</v>
      </c>
      <c r="W6959" s="26">
        <v>0.43830543719999993</v>
      </c>
      <c r="X6959" s="26">
        <v>14.332661430933662</v>
      </c>
      <c r="Y6959" s="26">
        <v>47.983504115950808</v>
      </c>
      <c r="Z6959" s="26">
        <v>16.404685180322289</v>
      </c>
      <c r="AA6959" s="26">
        <v>1.7043603770205558</v>
      </c>
      <c r="AB6959" s="26">
        <v>5.6463515074855097</v>
      </c>
      <c r="AC6959" s="26">
        <v>0</v>
      </c>
      <c r="AD6959" s="26">
        <v>0</v>
      </c>
      <c r="AE6959" s="26">
        <v>86.509868048912821</v>
      </c>
    </row>
    <row r="6960" spans="1:31" x14ac:dyDescent="0.3">
      <c r="A6960">
        <v>2765396</v>
      </c>
      <c r="B6960">
        <v>1</v>
      </c>
      <c r="C6960" t="s">
        <v>80</v>
      </c>
      <c r="D6960" t="s">
        <v>108</v>
      </c>
      <c r="E6960" t="s">
        <v>152</v>
      </c>
      <c r="F6960" t="s">
        <v>19091</v>
      </c>
      <c r="G6960" t="s">
        <v>960</v>
      </c>
      <c r="H6960" t="s">
        <v>149</v>
      </c>
      <c r="I6960" t="s">
        <v>136</v>
      </c>
      <c r="J6960" t="s">
        <v>137</v>
      </c>
      <c r="K6960" t="s">
        <v>138</v>
      </c>
      <c r="L6960" t="s">
        <v>19092</v>
      </c>
      <c r="M6960" t="s">
        <v>19093</v>
      </c>
      <c r="N6960" s="26">
        <v>2.446666666</v>
      </c>
      <c r="O6960">
        <v>1</v>
      </c>
      <c r="P6960">
        <v>3462</v>
      </c>
      <c r="Q6960">
        <v>3</v>
      </c>
      <c r="R6960">
        <v>799</v>
      </c>
      <c r="S6960">
        <v>22</v>
      </c>
      <c r="T6960">
        <v>562</v>
      </c>
      <c r="U6960">
        <v>0</v>
      </c>
      <c r="V6960">
        <v>0</v>
      </c>
      <c r="W6960" s="26">
        <v>0.3986809256014</v>
      </c>
      <c r="X6960" s="26">
        <v>1078.3245543005182</v>
      </c>
      <c r="Y6960" s="26">
        <v>232.95182065123726</v>
      </c>
      <c r="Z6960" s="26">
        <v>102.04322885188708</v>
      </c>
      <c r="AA6960" s="26">
        <v>236.45073695200398</v>
      </c>
      <c r="AB6960" s="26">
        <v>514.09977526883449</v>
      </c>
      <c r="AC6960" s="26">
        <v>0</v>
      </c>
      <c r="AD6960" s="26">
        <v>0</v>
      </c>
      <c r="AE6960" s="26">
        <v>2164.2687969500826</v>
      </c>
    </row>
    <row r="6961" spans="1:31" x14ac:dyDescent="0.3">
      <c r="A6961">
        <v>2765728</v>
      </c>
      <c r="B6961">
        <v>1</v>
      </c>
      <c r="C6961" t="s">
        <v>80</v>
      </c>
      <c r="D6961" t="s">
        <v>98</v>
      </c>
      <c r="E6961" t="s">
        <v>132</v>
      </c>
      <c r="F6961" t="s">
        <v>19094</v>
      </c>
      <c r="G6961" t="s">
        <v>197</v>
      </c>
      <c r="H6961" t="s">
        <v>135</v>
      </c>
      <c r="I6961" t="s">
        <v>136</v>
      </c>
      <c r="J6961" t="s">
        <v>137</v>
      </c>
      <c r="K6961" t="s">
        <v>138</v>
      </c>
      <c r="L6961" t="s">
        <v>19095</v>
      </c>
      <c r="M6961" t="s">
        <v>19096</v>
      </c>
      <c r="N6961" s="26">
        <v>5.7149999999999999</v>
      </c>
      <c r="O6961">
        <v>0</v>
      </c>
      <c r="P6961">
        <v>1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 s="26">
        <v>0</v>
      </c>
      <c r="X6961" s="26">
        <v>0.26087670324107914</v>
      </c>
      <c r="Y6961" s="26">
        <v>0</v>
      </c>
      <c r="Z6961" s="26">
        <v>0</v>
      </c>
      <c r="AA6961" s="26">
        <v>0</v>
      </c>
      <c r="AB6961" s="26">
        <v>0</v>
      </c>
      <c r="AC6961" s="26">
        <v>0</v>
      </c>
      <c r="AD6961" s="26">
        <v>0</v>
      </c>
      <c r="AE6961" s="26">
        <v>0.26087670324107914</v>
      </c>
    </row>
    <row r="6962" spans="1:31" x14ac:dyDescent="0.3">
      <c r="A6962">
        <v>2765937</v>
      </c>
      <c r="B6962">
        <v>1</v>
      </c>
      <c r="C6962" t="s">
        <v>80</v>
      </c>
      <c r="D6962" t="s">
        <v>110</v>
      </c>
      <c r="E6962" t="s">
        <v>132</v>
      </c>
      <c r="F6962" t="s">
        <v>19097</v>
      </c>
      <c r="G6962" t="s">
        <v>287</v>
      </c>
      <c r="H6962" t="s">
        <v>135</v>
      </c>
      <c r="I6962" t="s">
        <v>136</v>
      </c>
      <c r="J6962" t="s">
        <v>137</v>
      </c>
      <c r="K6962" t="s">
        <v>138</v>
      </c>
      <c r="L6962" t="s">
        <v>19098</v>
      </c>
      <c r="M6962" t="s">
        <v>19099</v>
      </c>
      <c r="N6962" s="26">
        <v>9.375</v>
      </c>
      <c r="O6962">
        <v>0</v>
      </c>
      <c r="P6962">
        <v>1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 s="26">
        <v>0</v>
      </c>
      <c r="X6962" s="26">
        <v>1.6418216669030954</v>
      </c>
      <c r="Y6962" s="26">
        <v>0</v>
      </c>
      <c r="Z6962" s="26">
        <v>0</v>
      </c>
      <c r="AA6962" s="26">
        <v>0</v>
      </c>
      <c r="AB6962" s="26">
        <v>0</v>
      </c>
      <c r="AC6962" s="26">
        <v>0</v>
      </c>
      <c r="AD6962" s="26">
        <v>0</v>
      </c>
      <c r="AE6962" s="26">
        <v>1.6418216669030954</v>
      </c>
    </row>
    <row r="6963" spans="1:31" x14ac:dyDescent="0.3">
      <c r="A6963">
        <v>2765960</v>
      </c>
      <c r="B6963">
        <v>1</v>
      </c>
      <c r="C6963" t="s">
        <v>80</v>
      </c>
      <c r="D6963" t="s">
        <v>100</v>
      </c>
      <c r="E6963" t="s">
        <v>152</v>
      </c>
      <c r="F6963" t="s">
        <v>400</v>
      </c>
      <c r="G6963" t="s">
        <v>159</v>
      </c>
      <c r="H6963" t="s">
        <v>149</v>
      </c>
      <c r="I6963" t="s">
        <v>136</v>
      </c>
      <c r="J6963" t="s">
        <v>137</v>
      </c>
      <c r="K6963" t="s">
        <v>138</v>
      </c>
      <c r="L6963" t="s">
        <v>19100</v>
      </c>
      <c r="M6963" t="s">
        <v>19101</v>
      </c>
      <c r="N6963" s="26">
        <v>0.518055555</v>
      </c>
      <c r="O6963">
        <v>5</v>
      </c>
      <c r="P6963">
        <v>137</v>
      </c>
      <c r="Q6963">
        <v>5</v>
      </c>
      <c r="R6963">
        <v>14</v>
      </c>
      <c r="S6963">
        <v>16</v>
      </c>
      <c r="T6963">
        <v>30</v>
      </c>
      <c r="U6963">
        <v>0</v>
      </c>
      <c r="V6963">
        <v>1</v>
      </c>
      <c r="W6963" s="26">
        <v>0.63531912181283889</v>
      </c>
      <c r="X6963" s="26">
        <v>17.264897758153385</v>
      </c>
      <c r="Y6963" s="26">
        <v>0.59888823077682674</v>
      </c>
      <c r="Z6963" s="26">
        <v>1.6187338966901095</v>
      </c>
      <c r="AA6963" s="26">
        <v>69.470485138897942</v>
      </c>
      <c r="AB6963" s="26">
        <v>5.5619087759664723</v>
      </c>
      <c r="AC6963" s="26">
        <v>0</v>
      </c>
      <c r="AD6963" s="26">
        <v>2.7994024443393482</v>
      </c>
      <c r="AE6963" s="26">
        <v>97.949635366636926</v>
      </c>
    </row>
    <row r="6964" spans="1:31" x14ac:dyDescent="0.3">
      <c r="A6964">
        <v>2765711</v>
      </c>
      <c r="B6964">
        <v>1</v>
      </c>
      <c r="C6964" t="s">
        <v>80</v>
      </c>
      <c r="D6964" t="s">
        <v>107</v>
      </c>
      <c r="E6964" t="s">
        <v>132</v>
      </c>
      <c r="F6964" t="s">
        <v>19102</v>
      </c>
      <c r="G6964" t="s">
        <v>134</v>
      </c>
      <c r="H6964" t="s">
        <v>135</v>
      </c>
      <c r="I6964" t="s">
        <v>136</v>
      </c>
      <c r="J6964" t="s">
        <v>137</v>
      </c>
      <c r="K6964" t="s">
        <v>138</v>
      </c>
      <c r="L6964" t="s">
        <v>19103</v>
      </c>
      <c r="M6964" t="s">
        <v>19104</v>
      </c>
      <c r="N6964" s="26">
        <v>5.8574999999999999</v>
      </c>
      <c r="O6964">
        <v>0</v>
      </c>
      <c r="P6964">
        <v>1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 s="26">
        <v>0</v>
      </c>
      <c r="X6964" s="26">
        <v>0</v>
      </c>
      <c r="Y6964" s="26">
        <v>0</v>
      </c>
      <c r="Z6964" s="26">
        <v>0</v>
      </c>
      <c r="AA6964" s="26">
        <v>0</v>
      </c>
      <c r="AB6964" s="26">
        <v>0</v>
      </c>
      <c r="AC6964" s="26">
        <v>0</v>
      </c>
      <c r="AD6964" s="26">
        <v>0</v>
      </c>
      <c r="AE6964" s="26">
        <v>0</v>
      </c>
    </row>
    <row r="6965" spans="1:31" x14ac:dyDescent="0.3">
      <c r="A6965">
        <v>2765605</v>
      </c>
      <c r="B6965">
        <v>1</v>
      </c>
      <c r="C6965" t="s">
        <v>80</v>
      </c>
      <c r="D6965" t="s">
        <v>85</v>
      </c>
      <c r="E6965" t="s">
        <v>132</v>
      </c>
      <c r="F6965" t="s">
        <v>1153</v>
      </c>
      <c r="G6965" t="s">
        <v>307</v>
      </c>
      <c r="H6965" t="s">
        <v>135</v>
      </c>
      <c r="I6965" t="s">
        <v>136</v>
      </c>
      <c r="J6965" t="s">
        <v>137</v>
      </c>
      <c r="K6965" t="s">
        <v>138</v>
      </c>
      <c r="L6965" t="s">
        <v>19105</v>
      </c>
      <c r="M6965" t="s">
        <v>19106</v>
      </c>
      <c r="N6965" s="26">
        <v>1.6641666660000001</v>
      </c>
      <c r="O6965">
        <v>0</v>
      </c>
      <c r="P6965">
        <v>11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 s="26">
        <v>0</v>
      </c>
      <c r="X6965" s="26">
        <v>4.0803300569357255</v>
      </c>
      <c r="Y6965" s="26">
        <v>0</v>
      </c>
      <c r="Z6965" s="26">
        <v>0</v>
      </c>
      <c r="AA6965" s="26">
        <v>0</v>
      </c>
      <c r="AB6965" s="26">
        <v>0</v>
      </c>
      <c r="AC6965" s="26">
        <v>0</v>
      </c>
      <c r="AD6965" s="26">
        <v>0</v>
      </c>
      <c r="AE6965" s="26">
        <v>4.0803300569357255</v>
      </c>
    </row>
    <row r="6966" spans="1:31" x14ac:dyDescent="0.3">
      <c r="A6966">
        <v>2766100</v>
      </c>
      <c r="B6966">
        <v>1</v>
      </c>
      <c r="C6966" t="s">
        <v>81</v>
      </c>
      <c r="D6966" t="s">
        <v>121</v>
      </c>
      <c r="E6966" t="s">
        <v>170</v>
      </c>
      <c r="F6966" t="s">
        <v>19107</v>
      </c>
      <c r="G6966" t="s">
        <v>204</v>
      </c>
      <c r="H6966" t="s">
        <v>135</v>
      </c>
      <c r="I6966" t="s">
        <v>136</v>
      </c>
      <c r="J6966" t="s">
        <v>137</v>
      </c>
      <c r="K6966" t="s">
        <v>138</v>
      </c>
      <c r="L6966" t="s">
        <v>19108</v>
      </c>
      <c r="M6966" t="s">
        <v>19109</v>
      </c>
      <c r="N6966" s="26">
        <v>1.0766666659999999</v>
      </c>
      <c r="O6966">
        <v>0</v>
      </c>
      <c r="P6966">
        <v>3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 s="26">
        <v>0</v>
      </c>
      <c r="X6966" s="26">
        <v>0.21988820549059651</v>
      </c>
      <c r="Y6966" s="26">
        <v>0</v>
      </c>
      <c r="Z6966" s="26">
        <v>0</v>
      </c>
      <c r="AA6966" s="26">
        <v>0</v>
      </c>
      <c r="AB6966" s="26">
        <v>0</v>
      </c>
      <c r="AC6966" s="26">
        <v>0</v>
      </c>
      <c r="AD6966" s="26">
        <v>0</v>
      </c>
      <c r="AE6966" s="26">
        <v>0.21988820549059651</v>
      </c>
    </row>
    <row r="6967" spans="1:31" x14ac:dyDescent="0.3">
      <c r="A6967">
        <v>2765502</v>
      </c>
      <c r="B6967">
        <v>1</v>
      </c>
      <c r="C6967" t="s">
        <v>80</v>
      </c>
      <c r="D6967" t="s">
        <v>104</v>
      </c>
      <c r="E6967" t="s">
        <v>152</v>
      </c>
      <c r="F6967" t="s">
        <v>19110</v>
      </c>
      <c r="G6967" t="s">
        <v>186</v>
      </c>
      <c r="H6967" t="s">
        <v>149</v>
      </c>
      <c r="I6967" t="s">
        <v>136</v>
      </c>
      <c r="J6967" t="s">
        <v>137</v>
      </c>
      <c r="K6967" t="s">
        <v>187</v>
      </c>
      <c r="L6967" t="s">
        <v>19111</v>
      </c>
      <c r="M6967" t="s">
        <v>19112</v>
      </c>
      <c r="N6967" s="26">
        <v>5.7233333330000002</v>
      </c>
      <c r="O6967">
        <v>0</v>
      </c>
      <c r="P6967">
        <v>269</v>
      </c>
      <c r="Q6967">
        <v>4</v>
      </c>
      <c r="R6967">
        <v>14</v>
      </c>
      <c r="S6967">
        <v>1</v>
      </c>
      <c r="T6967">
        <v>36</v>
      </c>
      <c r="U6967">
        <v>1</v>
      </c>
      <c r="V6967">
        <v>0</v>
      </c>
      <c r="W6967" s="26">
        <v>0</v>
      </c>
      <c r="X6967" s="26">
        <v>389.11823109137418</v>
      </c>
      <c r="Y6967" s="26">
        <v>318.84612666015738</v>
      </c>
      <c r="Z6967" s="26">
        <v>4.6850322145764016</v>
      </c>
      <c r="AA6967" s="26">
        <v>132.22364356595583</v>
      </c>
      <c r="AB6967" s="26">
        <v>186.97235052713</v>
      </c>
      <c r="AC6967" s="26">
        <v>540.25263742780635</v>
      </c>
      <c r="AD6967" s="26">
        <v>0</v>
      </c>
      <c r="AE6967" s="26">
        <v>1572.0980214870001</v>
      </c>
    </row>
    <row r="6968" spans="1:31" x14ac:dyDescent="0.3">
      <c r="A6968">
        <v>2766023</v>
      </c>
      <c r="B6968">
        <v>1</v>
      </c>
      <c r="C6968" t="s">
        <v>81</v>
      </c>
      <c r="D6968" t="s">
        <v>123</v>
      </c>
      <c r="E6968" t="s">
        <v>132</v>
      </c>
      <c r="F6968" t="s">
        <v>19113</v>
      </c>
      <c r="G6968" t="s">
        <v>197</v>
      </c>
      <c r="H6968" t="s">
        <v>135</v>
      </c>
      <c r="I6968" t="s">
        <v>136</v>
      </c>
      <c r="J6968" t="s">
        <v>137</v>
      </c>
      <c r="K6968" t="s">
        <v>138</v>
      </c>
      <c r="L6968" t="s">
        <v>19114</v>
      </c>
      <c r="M6968" t="s">
        <v>19115</v>
      </c>
      <c r="N6968" s="26">
        <v>2.2555555549999999</v>
      </c>
      <c r="O6968">
        <v>0</v>
      </c>
      <c r="P6968">
        <v>1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 s="26">
        <v>0</v>
      </c>
      <c r="X6968" s="26">
        <v>1.2805643358701122</v>
      </c>
      <c r="Y6968" s="26">
        <v>0</v>
      </c>
      <c r="Z6968" s="26">
        <v>0</v>
      </c>
      <c r="AA6968" s="26">
        <v>0</v>
      </c>
      <c r="AB6968" s="26">
        <v>0</v>
      </c>
      <c r="AC6968" s="26">
        <v>0</v>
      </c>
      <c r="AD6968" s="26">
        <v>0</v>
      </c>
      <c r="AE6968" s="26">
        <v>1.2805643358701122</v>
      </c>
    </row>
    <row r="6969" spans="1:31" x14ac:dyDescent="0.3">
      <c r="A6969">
        <v>2765811</v>
      </c>
      <c r="B6969">
        <v>1</v>
      </c>
      <c r="C6969" t="s">
        <v>80</v>
      </c>
      <c r="D6969" t="s">
        <v>83</v>
      </c>
      <c r="E6969" t="s">
        <v>132</v>
      </c>
      <c r="F6969" t="s">
        <v>19116</v>
      </c>
      <c r="G6969" t="s">
        <v>307</v>
      </c>
      <c r="H6969" t="s">
        <v>135</v>
      </c>
      <c r="I6969" t="s">
        <v>136</v>
      </c>
      <c r="J6969" t="s">
        <v>137</v>
      </c>
      <c r="K6969" t="s">
        <v>138</v>
      </c>
      <c r="L6969" t="s">
        <v>19117</v>
      </c>
      <c r="M6969" t="s">
        <v>19118</v>
      </c>
      <c r="N6969" s="26">
        <v>2.394722222</v>
      </c>
      <c r="O6969">
        <v>0</v>
      </c>
      <c r="P6969">
        <v>3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 s="26">
        <v>0</v>
      </c>
      <c r="X6969" s="26">
        <v>2.6926269046803659</v>
      </c>
      <c r="Y6969" s="26">
        <v>0</v>
      </c>
      <c r="Z6969" s="26">
        <v>0</v>
      </c>
      <c r="AA6969" s="26">
        <v>0</v>
      </c>
      <c r="AB6969" s="26">
        <v>0</v>
      </c>
      <c r="AC6969" s="26">
        <v>0</v>
      </c>
      <c r="AD6969" s="26">
        <v>0</v>
      </c>
      <c r="AE6969" s="26">
        <v>2.6926269046803659</v>
      </c>
    </row>
    <row r="6970" spans="1:31" x14ac:dyDescent="0.3">
      <c r="A6970">
        <v>2765476</v>
      </c>
      <c r="B6970">
        <v>1</v>
      </c>
      <c r="C6970" t="s">
        <v>80</v>
      </c>
      <c r="D6970" t="s">
        <v>96</v>
      </c>
      <c r="E6970" t="s">
        <v>157</v>
      </c>
      <c r="F6970" t="s">
        <v>19119</v>
      </c>
      <c r="G6970" t="s">
        <v>186</v>
      </c>
      <c r="H6970" t="s">
        <v>149</v>
      </c>
      <c r="I6970" t="s">
        <v>136</v>
      </c>
      <c r="J6970" t="s">
        <v>137</v>
      </c>
      <c r="K6970" t="s">
        <v>187</v>
      </c>
      <c r="L6970" t="s">
        <v>19120</v>
      </c>
      <c r="M6970" t="s">
        <v>19121</v>
      </c>
      <c r="N6970" s="26">
        <v>10.910833332999999</v>
      </c>
      <c r="O6970">
        <v>0</v>
      </c>
      <c r="P6970">
        <v>348</v>
      </c>
      <c r="Q6970">
        <v>0</v>
      </c>
      <c r="R6970">
        <v>0</v>
      </c>
      <c r="S6970">
        <v>0</v>
      </c>
      <c r="T6970">
        <v>18</v>
      </c>
      <c r="U6970">
        <v>0</v>
      </c>
      <c r="V6970">
        <v>0</v>
      </c>
      <c r="W6970" s="26">
        <v>0</v>
      </c>
      <c r="X6970" s="26">
        <v>714.24356576888454</v>
      </c>
      <c r="Y6970" s="26">
        <v>0</v>
      </c>
      <c r="Z6970" s="26">
        <v>0</v>
      </c>
      <c r="AA6970" s="26">
        <v>0</v>
      </c>
      <c r="AB6970" s="26">
        <v>158.87890497587358</v>
      </c>
      <c r="AC6970" s="26">
        <v>0</v>
      </c>
      <c r="AD6970" s="26">
        <v>0</v>
      </c>
      <c r="AE6970" s="26">
        <v>873.12247074475817</v>
      </c>
    </row>
    <row r="6971" spans="1:31" x14ac:dyDescent="0.3">
      <c r="A6971">
        <v>2765768</v>
      </c>
      <c r="B6971">
        <v>1</v>
      </c>
      <c r="C6971" t="s">
        <v>80</v>
      </c>
      <c r="D6971" t="s">
        <v>90</v>
      </c>
      <c r="E6971" t="s">
        <v>146</v>
      </c>
      <c r="F6971" t="s">
        <v>19122</v>
      </c>
      <c r="G6971" t="s">
        <v>159</v>
      </c>
      <c r="H6971" t="s">
        <v>149</v>
      </c>
      <c r="I6971" t="s">
        <v>136</v>
      </c>
      <c r="J6971" t="s">
        <v>137</v>
      </c>
      <c r="K6971" t="s">
        <v>138</v>
      </c>
      <c r="L6971" t="s">
        <v>19123</v>
      </c>
      <c r="M6971" t="s">
        <v>19124</v>
      </c>
      <c r="N6971" s="26">
        <v>0.169444444</v>
      </c>
      <c r="O6971">
        <v>0</v>
      </c>
      <c r="P6971">
        <v>223</v>
      </c>
      <c r="Q6971">
        <v>0</v>
      </c>
      <c r="R6971">
        <v>0</v>
      </c>
      <c r="S6971">
        <v>4</v>
      </c>
      <c r="T6971">
        <v>7</v>
      </c>
      <c r="U6971">
        <v>0</v>
      </c>
      <c r="V6971">
        <v>0</v>
      </c>
      <c r="W6971" s="26">
        <v>0</v>
      </c>
      <c r="X6971" s="26">
        <v>11.935271516367306</v>
      </c>
      <c r="Y6971" s="26">
        <v>0</v>
      </c>
      <c r="Z6971" s="26">
        <v>0</v>
      </c>
      <c r="AA6971" s="26">
        <v>8.2754672022224742</v>
      </c>
      <c r="AB6971" s="26">
        <v>1.3106356414186597</v>
      </c>
      <c r="AC6971" s="26">
        <v>0</v>
      </c>
      <c r="AD6971" s="26">
        <v>0</v>
      </c>
      <c r="AE6971" s="26">
        <v>21.521374360008441</v>
      </c>
    </row>
    <row r="6972" spans="1:31" x14ac:dyDescent="0.3">
      <c r="A6972">
        <v>2766017</v>
      </c>
      <c r="B6972">
        <v>1</v>
      </c>
      <c r="C6972" t="s">
        <v>81</v>
      </c>
      <c r="D6972" t="s">
        <v>121</v>
      </c>
      <c r="E6972" t="s">
        <v>146</v>
      </c>
      <c r="F6972" t="s">
        <v>19125</v>
      </c>
      <c r="G6972" t="s">
        <v>148</v>
      </c>
      <c r="H6972" t="s">
        <v>149</v>
      </c>
      <c r="I6972" t="s">
        <v>136</v>
      </c>
      <c r="J6972" t="s">
        <v>137</v>
      </c>
      <c r="K6972" t="s">
        <v>138</v>
      </c>
      <c r="L6972" t="s">
        <v>19126</v>
      </c>
      <c r="M6972" t="s">
        <v>19127</v>
      </c>
      <c r="N6972" s="26">
        <v>2.0699999999999998</v>
      </c>
      <c r="O6972">
        <v>0</v>
      </c>
      <c r="P6972">
        <v>52</v>
      </c>
      <c r="Q6972">
        <v>0</v>
      </c>
      <c r="R6972">
        <v>4</v>
      </c>
      <c r="S6972">
        <v>1</v>
      </c>
      <c r="T6972">
        <v>0</v>
      </c>
      <c r="U6972">
        <v>0</v>
      </c>
      <c r="V6972">
        <v>0</v>
      </c>
      <c r="W6972" s="26">
        <v>0</v>
      </c>
      <c r="X6972" s="26">
        <v>12.854019083988662</v>
      </c>
      <c r="Y6972" s="26">
        <v>0</v>
      </c>
      <c r="Z6972" s="26">
        <v>0.77177333909333345</v>
      </c>
      <c r="AA6972" s="26">
        <v>3.7498585006301965</v>
      </c>
      <c r="AB6972" s="26">
        <v>0</v>
      </c>
      <c r="AC6972" s="26">
        <v>0</v>
      </c>
      <c r="AD6972" s="26">
        <v>0</v>
      </c>
      <c r="AE6972" s="26">
        <v>17.375650923712193</v>
      </c>
    </row>
    <row r="6973" spans="1:31" x14ac:dyDescent="0.3">
      <c r="A6973">
        <v>2765625</v>
      </c>
      <c r="B6973">
        <v>1</v>
      </c>
      <c r="C6973" t="s">
        <v>81</v>
      </c>
      <c r="D6973" t="s">
        <v>117</v>
      </c>
      <c r="E6973" t="s">
        <v>170</v>
      </c>
      <c r="F6973" t="s">
        <v>19128</v>
      </c>
      <c r="G6973" t="s">
        <v>143</v>
      </c>
      <c r="H6973" t="s">
        <v>135</v>
      </c>
      <c r="I6973" t="s">
        <v>136</v>
      </c>
      <c r="J6973" t="s">
        <v>137</v>
      </c>
      <c r="K6973" t="s">
        <v>138</v>
      </c>
      <c r="L6973" t="s">
        <v>19129</v>
      </c>
      <c r="M6973" t="s">
        <v>19130</v>
      </c>
      <c r="N6973" s="26">
        <v>0.84222222199999996</v>
      </c>
      <c r="O6973">
        <v>0</v>
      </c>
      <c r="P6973">
        <v>3</v>
      </c>
      <c r="Q6973">
        <v>0</v>
      </c>
      <c r="R6973">
        <v>0</v>
      </c>
      <c r="S6973">
        <v>0</v>
      </c>
      <c r="T6973">
        <v>1</v>
      </c>
      <c r="U6973">
        <v>0</v>
      </c>
      <c r="V6973">
        <v>0</v>
      </c>
      <c r="W6973" s="26">
        <v>0</v>
      </c>
      <c r="X6973" s="26">
        <v>0</v>
      </c>
      <c r="Y6973" s="26">
        <v>0</v>
      </c>
      <c r="Z6973" s="26">
        <v>0</v>
      </c>
      <c r="AA6973" s="26">
        <v>0</v>
      </c>
      <c r="AB6973" s="26">
        <v>1.5079148941469442</v>
      </c>
      <c r="AC6973" s="26">
        <v>0</v>
      </c>
      <c r="AD6973" s="26">
        <v>0</v>
      </c>
      <c r="AE6973" s="26">
        <v>1.5079148941469442</v>
      </c>
    </row>
    <row r="6974" spans="1:31" x14ac:dyDescent="0.3">
      <c r="A6974">
        <v>2765831</v>
      </c>
      <c r="B6974">
        <v>1</v>
      </c>
      <c r="C6974" t="s">
        <v>80</v>
      </c>
      <c r="D6974" t="s">
        <v>103</v>
      </c>
      <c r="E6974" t="s">
        <v>152</v>
      </c>
      <c r="F6974" t="s">
        <v>19131</v>
      </c>
      <c r="G6974" t="s">
        <v>186</v>
      </c>
      <c r="H6974" t="s">
        <v>149</v>
      </c>
      <c r="I6974" t="s">
        <v>136</v>
      </c>
      <c r="J6974" t="s">
        <v>137</v>
      </c>
      <c r="K6974" t="s">
        <v>187</v>
      </c>
      <c r="L6974" t="s">
        <v>19132</v>
      </c>
      <c r="M6974" t="s">
        <v>19133</v>
      </c>
      <c r="N6974" s="26">
        <v>6.1272222220000003</v>
      </c>
      <c r="O6974">
        <v>6</v>
      </c>
      <c r="P6974">
        <v>355</v>
      </c>
      <c r="Q6974">
        <v>19</v>
      </c>
      <c r="R6974">
        <v>46</v>
      </c>
      <c r="S6974">
        <v>9</v>
      </c>
      <c r="T6974">
        <v>63</v>
      </c>
      <c r="U6974">
        <v>0</v>
      </c>
      <c r="V6974">
        <v>0</v>
      </c>
      <c r="W6974" s="26">
        <v>21.313946789069277</v>
      </c>
      <c r="X6974" s="26">
        <v>615.56055665734482</v>
      </c>
      <c r="Y6974" s="26">
        <v>175.59377735538675</v>
      </c>
      <c r="Z6974" s="26">
        <v>24.986886853104259</v>
      </c>
      <c r="AA6974" s="26">
        <v>184.20027138340885</v>
      </c>
      <c r="AB6974" s="26">
        <v>221.65339406056273</v>
      </c>
      <c r="AC6974" s="26">
        <v>0</v>
      </c>
      <c r="AD6974" s="26">
        <v>0</v>
      </c>
      <c r="AE6974" s="26">
        <v>1243.3088330988767</v>
      </c>
    </row>
    <row r="6975" spans="1:31" x14ac:dyDescent="0.3">
      <c r="A6975">
        <v>2765439</v>
      </c>
      <c r="B6975">
        <v>1</v>
      </c>
      <c r="C6975" t="s">
        <v>80</v>
      </c>
      <c r="D6975" t="s">
        <v>85</v>
      </c>
      <c r="E6975" t="s">
        <v>132</v>
      </c>
      <c r="F6975" t="s">
        <v>1498</v>
      </c>
      <c r="G6975" t="s">
        <v>134</v>
      </c>
      <c r="H6975" t="s">
        <v>135</v>
      </c>
      <c r="I6975" t="s">
        <v>136</v>
      </c>
      <c r="J6975" t="s">
        <v>137</v>
      </c>
      <c r="K6975" t="s">
        <v>138</v>
      </c>
      <c r="L6975" t="s">
        <v>19134</v>
      </c>
      <c r="M6975" t="s">
        <v>19135</v>
      </c>
      <c r="N6975" s="26">
        <v>6.6733333330000004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1</v>
      </c>
      <c r="U6975">
        <v>0</v>
      </c>
      <c r="V6975">
        <v>0</v>
      </c>
      <c r="W6975" s="26">
        <v>0</v>
      </c>
      <c r="X6975" s="26">
        <v>0</v>
      </c>
      <c r="Y6975" s="26">
        <v>0</v>
      </c>
      <c r="Z6975" s="26">
        <v>0</v>
      </c>
      <c r="AA6975" s="26">
        <v>0</v>
      </c>
      <c r="AB6975" s="26">
        <v>18.099694861218609</v>
      </c>
      <c r="AC6975" s="26">
        <v>0</v>
      </c>
      <c r="AD6975" s="26">
        <v>0</v>
      </c>
      <c r="AE6975" s="26">
        <v>18.099694861218609</v>
      </c>
    </row>
    <row r="6976" spans="1:31" x14ac:dyDescent="0.3">
      <c r="A6976">
        <v>2765482</v>
      </c>
      <c r="B6976">
        <v>1</v>
      </c>
      <c r="C6976" t="s">
        <v>81</v>
      </c>
      <c r="D6976" t="s">
        <v>112</v>
      </c>
      <c r="E6976" t="s">
        <v>146</v>
      </c>
      <c r="F6976" t="s">
        <v>19136</v>
      </c>
      <c r="G6976" t="s">
        <v>628</v>
      </c>
      <c r="H6976" t="s">
        <v>149</v>
      </c>
      <c r="I6976" t="s">
        <v>136</v>
      </c>
      <c r="J6976" t="s">
        <v>137</v>
      </c>
      <c r="K6976" t="s">
        <v>187</v>
      </c>
      <c r="L6976" t="s">
        <v>19137</v>
      </c>
      <c r="M6976" t="s">
        <v>19138</v>
      </c>
      <c r="N6976" s="26">
        <v>6.5430555549999996</v>
      </c>
      <c r="O6976">
        <v>0</v>
      </c>
      <c r="P6976">
        <v>279</v>
      </c>
      <c r="Q6976">
        <v>0</v>
      </c>
      <c r="R6976">
        <v>8</v>
      </c>
      <c r="S6976">
        <v>1</v>
      </c>
      <c r="T6976">
        <v>42</v>
      </c>
      <c r="U6976">
        <v>0</v>
      </c>
      <c r="V6976">
        <v>0</v>
      </c>
      <c r="W6976" s="26">
        <v>0</v>
      </c>
      <c r="X6976" s="26">
        <v>361.96280235146918</v>
      </c>
      <c r="Y6976" s="26">
        <v>0</v>
      </c>
      <c r="Z6976" s="26">
        <v>11.555419726905093</v>
      </c>
      <c r="AA6976" s="26">
        <v>845.13628384718731</v>
      </c>
      <c r="AB6976" s="26">
        <v>317.45770422048565</v>
      </c>
      <c r="AC6976" s="26">
        <v>0</v>
      </c>
      <c r="AD6976" s="26">
        <v>0</v>
      </c>
      <c r="AE6976" s="26">
        <v>1536.1122101460473</v>
      </c>
    </row>
    <row r="6977" spans="1:31" x14ac:dyDescent="0.3">
      <c r="A6977">
        <v>2765491</v>
      </c>
      <c r="B6977">
        <v>1</v>
      </c>
      <c r="C6977" t="s">
        <v>80</v>
      </c>
      <c r="D6977" t="s">
        <v>100</v>
      </c>
      <c r="E6977" t="s">
        <v>157</v>
      </c>
      <c r="F6977" t="s">
        <v>1274</v>
      </c>
      <c r="G6977" t="s">
        <v>159</v>
      </c>
      <c r="H6977" t="s">
        <v>149</v>
      </c>
      <c r="I6977" t="s">
        <v>136</v>
      </c>
      <c r="J6977" t="s">
        <v>137</v>
      </c>
      <c r="K6977" t="s">
        <v>138</v>
      </c>
      <c r="L6977" t="s">
        <v>19139</v>
      </c>
      <c r="M6977" t="s">
        <v>19140</v>
      </c>
      <c r="N6977" s="26">
        <v>1.831111111</v>
      </c>
      <c r="O6977">
        <v>1</v>
      </c>
      <c r="P6977">
        <v>1563</v>
      </c>
      <c r="Q6977">
        <v>17</v>
      </c>
      <c r="R6977">
        <v>464</v>
      </c>
      <c r="S6977">
        <v>12</v>
      </c>
      <c r="T6977">
        <v>313</v>
      </c>
      <c r="U6977">
        <v>0</v>
      </c>
      <c r="V6977">
        <v>1</v>
      </c>
      <c r="W6977" s="26">
        <v>2.3652665841319878</v>
      </c>
      <c r="X6977" s="26">
        <v>746.28089802981845</v>
      </c>
      <c r="Y6977" s="26">
        <v>77.869007932076599</v>
      </c>
      <c r="Z6977" s="26">
        <v>225.22263288521825</v>
      </c>
      <c r="AA6977" s="26">
        <v>189.28979358380423</v>
      </c>
      <c r="AB6977" s="26">
        <v>391.22559473831683</v>
      </c>
      <c r="AC6977" s="26">
        <v>0</v>
      </c>
      <c r="AD6977" s="26">
        <v>6.8026311543668738</v>
      </c>
      <c r="AE6977" s="26">
        <v>1639.0558249077333</v>
      </c>
    </row>
    <row r="6978" spans="1:31" x14ac:dyDescent="0.3">
      <c r="A6978">
        <v>2765823</v>
      </c>
      <c r="B6978">
        <v>1</v>
      </c>
      <c r="C6978" t="s">
        <v>80</v>
      </c>
      <c r="D6978" t="s">
        <v>103</v>
      </c>
      <c r="E6978" t="s">
        <v>152</v>
      </c>
      <c r="F6978" t="s">
        <v>6447</v>
      </c>
      <c r="G6978" t="s">
        <v>159</v>
      </c>
      <c r="H6978" t="s">
        <v>149</v>
      </c>
      <c r="I6978" t="s">
        <v>136</v>
      </c>
      <c r="J6978" t="s">
        <v>137</v>
      </c>
      <c r="K6978" t="s">
        <v>138</v>
      </c>
      <c r="L6978" t="s">
        <v>19141</v>
      </c>
      <c r="M6978" t="s">
        <v>19142</v>
      </c>
      <c r="N6978" s="26">
        <v>1.4183333330000001</v>
      </c>
      <c r="O6978">
        <v>0</v>
      </c>
      <c r="P6978">
        <v>0</v>
      </c>
      <c r="Q6978">
        <v>0</v>
      </c>
      <c r="R6978">
        <v>0</v>
      </c>
      <c r="S6978">
        <v>2</v>
      </c>
      <c r="T6978">
        <v>0</v>
      </c>
      <c r="U6978">
        <v>2</v>
      </c>
      <c r="V6978">
        <v>0</v>
      </c>
      <c r="W6978" s="26">
        <v>0</v>
      </c>
      <c r="X6978" s="26">
        <v>0</v>
      </c>
      <c r="Y6978" s="26">
        <v>0</v>
      </c>
      <c r="Z6978" s="26">
        <v>0</v>
      </c>
      <c r="AA6978" s="26">
        <v>63.244202865672527</v>
      </c>
      <c r="AB6978" s="26">
        <v>0</v>
      </c>
      <c r="AC6978" s="26">
        <v>102.32324397373894</v>
      </c>
      <c r="AD6978" s="26">
        <v>0</v>
      </c>
      <c r="AE6978" s="26">
        <v>165.56744683941147</v>
      </c>
    </row>
    <row r="6979" spans="1:31" x14ac:dyDescent="0.3">
      <c r="A6979">
        <v>2766009</v>
      </c>
      <c r="B6979">
        <v>1</v>
      </c>
      <c r="C6979" t="s">
        <v>81</v>
      </c>
      <c r="D6979" t="s">
        <v>127</v>
      </c>
      <c r="E6979" t="s">
        <v>146</v>
      </c>
      <c r="F6979" t="s">
        <v>666</v>
      </c>
      <c r="G6979" t="s">
        <v>148</v>
      </c>
      <c r="H6979" t="s">
        <v>149</v>
      </c>
      <c r="I6979" t="s">
        <v>136</v>
      </c>
      <c r="J6979" t="s">
        <v>137</v>
      </c>
      <c r="K6979" t="s">
        <v>138</v>
      </c>
      <c r="L6979" t="s">
        <v>19143</v>
      </c>
      <c r="M6979" t="s">
        <v>19144</v>
      </c>
      <c r="N6979" s="26">
        <v>4.5536111110000004</v>
      </c>
      <c r="O6979">
        <v>0</v>
      </c>
      <c r="P6979">
        <v>88</v>
      </c>
      <c r="Q6979">
        <v>0</v>
      </c>
      <c r="R6979">
        <v>27</v>
      </c>
      <c r="S6979">
        <v>0</v>
      </c>
      <c r="T6979">
        <v>12</v>
      </c>
      <c r="U6979">
        <v>0</v>
      </c>
      <c r="V6979">
        <v>1</v>
      </c>
      <c r="W6979" s="26">
        <v>0</v>
      </c>
      <c r="X6979" s="26">
        <v>78.217941827944998</v>
      </c>
      <c r="Y6979" s="26">
        <v>0</v>
      </c>
      <c r="Z6979" s="26">
        <v>33.273658638634423</v>
      </c>
      <c r="AA6979" s="26">
        <v>0</v>
      </c>
      <c r="AB6979" s="26">
        <v>25.430962916748697</v>
      </c>
      <c r="AC6979" s="26">
        <v>0</v>
      </c>
      <c r="AD6979" s="26">
        <v>327.67368656728445</v>
      </c>
      <c r="AE6979" s="26">
        <v>464.59624995061256</v>
      </c>
    </row>
    <row r="6980" spans="1:31" x14ac:dyDescent="0.3">
      <c r="A6980">
        <v>2765445</v>
      </c>
      <c r="B6980">
        <v>1</v>
      </c>
      <c r="C6980" t="s">
        <v>80</v>
      </c>
      <c r="D6980" t="s">
        <v>110</v>
      </c>
      <c r="E6980" t="s">
        <v>146</v>
      </c>
      <c r="F6980" t="s">
        <v>19145</v>
      </c>
      <c r="G6980" t="s">
        <v>186</v>
      </c>
      <c r="H6980" t="s">
        <v>149</v>
      </c>
      <c r="I6980" t="s">
        <v>136</v>
      </c>
      <c r="J6980" t="s">
        <v>137</v>
      </c>
      <c r="K6980" t="s">
        <v>187</v>
      </c>
      <c r="L6980" t="s">
        <v>19146</v>
      </c>
      <c r="M6980" t="s">
        <v>19147</v>
      </c>
      <c r="N6980" s="26">
        <v>2.6711111110000001</v>
      </c>
      <c r="O6980">
        <v>0</v>
      </c>
      <c r="P6980">
        <v>130</v>
      </c>
      <c r="Q6980">
        <v>0</v>
      </c>
      <c r="R6980">
        <v>0</v>
      </c>
      <c r="S6980">
        <v>0</v>
      </c>
      <c r="T6980">
        <v>28</v>
      </c>
      <c r="U6980">
        <v>0</v>
      </c>
      <c r="V6980">
        <v>0</v>
      </c>
      <c r="W6980" s="26">
        <v>0</v>
      </c>
      <c r="X6980" s="26">
        <v>86.798512112388877</v>
      </c>
      <c r="Y6980" s="26">
        <v>0</v>
      </c>
      <c r="Z6980" s="26">
        <v>0</v>
      </c>
      <c r="AA6980" s="26">
        <v>0</v>
      </c>
      <c r="AB6980" s="26">
        <v>51.389316539096797</v>
      </c>
      <c r="AC6980" s="26">
        <v>0</v>
      </c>
      <c r="AD6980" s="26">
        <v>0</v>
      </c>
      <c r="AE6980" s="26">
        <v>138.18782865148569</v>
      </c>
    </row>
    <row r="6981" spans="1:31" x14ac:dyDescent="0.3">
      <c r="A6981">
        <v>2765986</v>
      </c>
      <c r="B6981">
        <v>1</v>
      </c>
      <c r="C6981" t="s">
        <v>81</v>
      </c>
      <c r="D6981" t="s">
        <v>117</v>
      </c>
      <c r="E6981" t="s">
        <v>146</v>
      </c>
      <c r="F6981" t="s">
        <v>19148</v>
      </c>
      <c r="G6981" t="s">
        <v>148</v>
      </c>
      <c r="H6981" t="s">
        <v>149</v>
      </c>
      <c r="I6981" t="s">
        <v>136</v>
      </c>
      <c r="J6981" t="s">
        <v>137</v>
      </c>
      <c r="K6981" t="s">
        <v>138</v>
      </c>
      <c r="L6981" t="s">
        <v>19149</v>
      </c>
      <c r="M6981" t="s">
        <v>19150</v>
      </c>
      <c r="N6981" s="26">
        <v>0.53083333300000002</v>
      </c>
      <c r="O6981">
        <v>0</v>
      </c>
      <c r="P6981">
        <v>34</v>
      </c>
      <c r="Q6981">
        <v>0</v>
      </c>
      <c r="R6981">
        <v>0</v>
      </c>
      <c r="S6981">
        <v>0</v>
      </c>
      <c r="T6981">
        <v>1</v>
      </c>
      <c r="U6981">
        <v>0</v>
      </c>
      <c r="V6981">
        <v>0</v>
      </c>
      <c r="W6981" s="26">
        <v>0</v>
      </c>
      <c r="X6981" s="26">
        <v>0.13882383732666667</v>
      </c>
      <c r="Y6981" s="26">
        <v>0</v>
      </c>
      <c r="Z6981" s="26">
        <v>0</v>
      </c>
      <c r="AA6981" s="26">
        <v>0</v>
      </c>
      <c r="AB6981" s="26">
        <v>0</v>
      </c>
      <c r="AC6981" s="26">
        <v>0</v>
      </c>
      <c r="AD6981" s="26">
        <v>0</v>
      </c>
      <c r="AE6981" s="26">
        <v>0.13882383732666667</v>
      </c>
    </row>
    <row r="6982" spans="1:31" x14ac:dyDescent="0.3">
      <c r="A6982">
        <v>2765568</v>
      </c>
      <c r="B6982">
        <v>1</v>
      </c>
      <c r="C6982" t="s">
        <v>81</v>
      </c>
      <c r="D6982" t="s">
        <v>128</v>
      </c>
      <c r="E6982" t="s">
        <v>157</v>
      </c>
      <c r="F6982" t="s">
        <v>18889</v>
      </c>
      <c r="G6982" t="s">
        <v>628</v>
      </c>
      <c r="H6982" t="s">
        <v>149</v>
      </c>
      <c r="I6982" t="s">
        <v>136</v>
      </c>
      <c r="J6982" t="s">
        <v>137</v>
      </c>
      <c r="K6982" t="s">
        <v>187</v>
      </c>
      <c r="L6982" t="s">
        <v>19151</v>
      </c>
      <c r="M6982" t="s">
        <v>19152</v>
      </c>
      <c r="N6982" s="26">
        <v>2.2380555549999999</v>
      </c>
      <c r="O6982">
        <v>4</v>
      </c>
      <c r="P6982">
        <v>5557</v>
      </c>
      <c r="Q6982">
        <v>16</v>
      </c>
      <c r="R6982">
        <v>11</v>
      </c>
      <c r="S6982">
        <v>9</v>
      </c>
      <c r="T6982">
        <v>461</v>
      </c>
      <c r="U6982">
        <v>0</v>
      </c>
      <c r="V6982">
        <v>2</v>
      </c>
      <c r="W6982" s="26">
        <v>57.030450140178246</v>
      </c>
      <c r="X6982" s="26">
        <v>2665.9767205327271</v>
      </c>
      <c r="Y6982" s="26">
        <v>5.539699461919426</v>
      </c>
      <c r="Z6982" s="26">
        <v>0.74743078441955191</v>
      </c>
      <c r="AA6982" s="26">
        <v>1206.5910128338285</v>
      </c>
      <c r="AB6982" s="26">
        <v>1945.239783117607</v>
      </c>
      <c r="AC6982" s="26">
        <v>0</v>
      </c>
      <c r="AD6982" s="26">
        <v>87.593879639655867</v>
      </c>
      <c r="AE6982" s="26">
        <v>5968.7189765103358</v>
      </c>
    </row>
    <row r="6983" spans="1:31" x14ac:dyDescent="0.3">
      <c r="A6983">
        <v>2765557</v>
      </c>
      <c r="B6983">
        <v>3</v>
      </c>
      <c r="C6983" t="s">
        <v>80</v>
      </c>
      <c r="D6983" t="s">
        <v>85</v>
      </c>
      <c r="E6983" t="s">
        <v>132</v>
      </c>
      <c r="F6983" t="s">
        <v>19153</v>
      </c>
      <c r="G6983" t="s">
        <v>307</v>
      </c>
      <c r="H6983" t="s">
        <v>135</v>
      </c>
      <c r="I6983" t="s">
        <v>136</v>
      </c>
      <c r="J6983" t="s">
        <v>137</v>
      </c>
      <c r="K6983" t="s">
        <v>138</v>
      </c>
      <c r="L6983" t="s">
        <v>19154</v>
      </c>
      <c r="M6983" t="s">
        <v>19155</v>
      </c>
      <c r="N6983" s="26">
        <v>0.1225</v>
      </c>
      <c r="O6983">
        <v>0</v>
      </c>
      <c r="P6983">
        <v>19</v>
      </c>
      <c r="Q6983">
        <v>0</v>
      </c>
      <c r="R6983">
        <v>0</v>
      </c>
      <c r="S6983">
        <v>0</v>
      </c>
      <c r="T6983">
        <v>2</v>
      </c>
      <c r="U6983">
        <v>0</v>
      </c>
      <c r="V6983">
        <v>0</v>
      </c>
      <c r="W6983" s="26">
        <v>0</v>
      </c>
      <c r="X6983" s="26">
        <v>0.51620218075620772</v>
      </c>
      <c r="Y6983" s="26">
        <v>0</v>
      </c>
      <c r="Z6983" s="26">
        <v>0</v>
      </c>
      <c r="AA6983" s="26">
        <v>0</v>
      </c>
      <c r="AB6983" s="26">
        <v>0.2106132927767925</v>
      </c>
      <c r="AC6983" s="26">
        <v>0</v>
      </c>
      <c r="AD6983" s="26">
        <v>0</v>
      </c>
      <c r="AE6983" s="26">
        <v>0.72681547353300024</v>
      </c>
    </row>
    <row r="6984" spans="1:31" x14ac:dyDescent="0.3">
      <c r="A6984">
        <v>2765946</v>
      </c>
      <c r="B6984">
        <v>1</v>
      </c>
      <c r="C6984" t="s">
        <v>81</v>
      </c>
      <c r="D6984" t="s">
        <v>113</v>
      </c>
      <c r="E6984" t="s">
        <v>152</v>
      </c>
      <c r="F6984" t="s">
        <v>2694</v>
      </c>
      <c r="G6984" t="s">
        <v>143</v>
      </c>
      <c r="H6984" t="s">
        <v>149</v>
      </c>
      <c r="I6984" t="s">
        <v>136</v>
      </c>
      <c r="J6984" t="s">
        <v>137</v>
      </c>
      <c r="K6984" t="s">
        <v>138</v>
      </c>
      <c r="L6984" t="s">
        <v>19156</v>
      </c>
      <c r="M6984" t="s">
        <v>19157</v>
      </c>
      <c r="N6984" s="26">
        <v>0.36611111099999999</v>
      </c>
      <c r="O6984">
        <v>9</v>
      </c>
      <c r="P6984">
        <v>1470</v>
      </c>
      <c r="Q6984">
        <v>60</v>
      </c>
      <c r="R6984">
        <v>423</v>
      </c>
      <c r="S6984">
        <v>31</v>
      </c>
      <c r="T6984">
        <v>320</v>
      </c>
      <c r="U6984">
        <v>10</v>
      </c>
      <c r="V6984">
        <v>3</v>
      </c>
      <c r="W6984" s="26">
        <v>0.48509557795447078</v>
      </c>
      <c r="X6984" s="26">
        <v>90.211999634992935</v>
      </c>
      <c r="Y6984" s="26">
        <v>11.223511090420772</v>
      </c>
      <c r="Z6984" s="26">
        <v>11.389230162251648</v>
      </c>
      <c r="AA6984" s="26">
        <v>347.17925609345656</v>
      </c>
      <c r="AB6984" s="26">
        <v>122.22282916286433</v>
      </c>
      <c r="AC6984" s="26">
        <v>772.33051320694733</v>
      </c>
      <c r="AD6984" s="26">
        <v>1.92542831598792</v>
      </c>
      <c r="AE6984" s="26">
        <v>1356.9678632448761</v>
      </c>
    </row>
    <row r="6985" spans="1:31" x14ac:dyDescent="0.3">
      <c r="A6985">
        <v>2766049</v>
      </c>
      <c r="B6985">
        <v>1</v>
      </c>
      <c r="C6985" t="s">
        <v>80</v>
      </c>
      <c r="D6985" t="s">
        <v>97</v>
      </c>
      <c r="E6985" t="s">
        <v>132</v>
      </c>
      <c r="F6985" t="s">
        <v>19158</v>
      </c>
      <c r="G6985" t="s">
        <v>197</v>
      </c>
      <c r="H6985" t="s">
        <v>135</v>
      </c>
      <c r="I6985" t="s">
        <v>136</v>
      </c>
      <c r="J6985" t="s">
        <v>137</v>
      </c>
      <c r="K6985" t="s">
        <v>138</v>
      </c>
      <c r="L6985" t="s">
        <v>19159</v>
      </c>
      <c r="M6985" t="s">
        <v>19160</v>
      </c>
      <c r="N6985" s="26">
        <v>2.5236111110000001</v>
      </c>
      <c r="O6985">
        <v>0</v>
      </c>
      <c r="P6985">
        <v>1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 s="26">
        <v>0</v>
      </c>
      <c r="X6985" s="26">
        <v>1.201783877618336</v>
      </c>
      <c r="Y6985" s="26">
        <v>0</v>
      </c>
      <c r="Z6985" s="26">
        <v>0</v>
      </c>
      <c r="AA6985" s="26">
        <v>0</v>
      </c>
      <c r="AB6985" s="26">
        <v>0</v>
      </c>
      <c r="AC6985" s="26">
        <v>0</v>
      </c>
      <c r="AD6985" s="26">
        <v>0</v>
      </c>
      <c r="AE6985" s="26">
        <v>1.201783877618336</v>
      </c>
    </row>
    <row r="6986" spans="1:31" x14ac:dyDescent="0.3">
      <c r="A6986">
        <v>2765906</v>
      </c>
      <c r="B6986">
        <v>1</v>
      </c>
      <c r="C6986" t="s">
        <v>80</v>
      </c>
      <c r="D6986" t="s">
        <v>98</v>
      </c>
      <c r="E6986" t="s">
        <v>157</v>
      </c>
      <c r="F6986" t="s">
        <v>3598</v>
      </c>
      <c r="G6986" t="s">
        <v>159</v>
      </c>
      <c r="H6986" t="s">
        <v>149</v>
      </c>
      <c r="I6986" t="s">
        <v>136</v>
      </c>
      <c r="J6986" t="s">
        <v>137</v>
      </c>
      <c r="K6986" t="s">
        <v>138</v>
      </c>
      <c r="L6986" t="s">
        <v>19161</v>
      </c>
      <c r="M6986" t="s">
        <v>19162</v>
      </c>
      <c r="N6986" s="26">
        <v>0.105833333</v>
      </c>
      <c r="O6986">
        <v>0</v>
      </c>
      <c r="P6986">
        <v>0</v>
      </c>
      <c r="Q6986">
        <v>9</v>
      </c>
      <c r="R6986">
        <v>102</v>
      </c>
      <c r="S6986">
        <v>3</v>
      </c>
      <c r="T6986">
        <v>19</v>
      </c>
      <c r="U6986">
        <v>1</v>
      </c>
      <c r="V6986">
        <v>0</v>
      </c>
      <c r="W6986" s="26">
        <v>0</v>
      </c>
      <c r="X6986" s="26">
        <v>0</v>
      </c>
      <c r="Y6986" s="26">
        <v>4.8098689090396798</v>
      </c>
      <c r="Z6986" s="26">
        <v>0.4874255665066668</v>
      </c>
      <c r="AA6986" s="26">
        <v>1.8517502072755585</v>
      </c>
      <c r="AB6986" s="26">
        <v>0.55042600959364552</v>
      </c>
      <c r="AC6986" s="26">
        <v>6.1926215442597004</v>
      </c>
      <c r="AD6986" s="26">
        <v>0</v>
      </c>
      <c r="AE6986" s="26">
        <v>13.89209223667525</v>
      </c>
    </row>
    <row r="6987" spans="1:31" x14ac:dyDescent="0.3">
      <c r="A6987">
        <v>2765740</v>
      </c>
      <c r="B6987">
        <v>1</v>
      </c>
      <c r="C6987" t="s">
        <v>81</v>
      </c>
      <c r="D6987" t="s">
        <v>118</v>
      </c>
      <c r="E6987" t="s">
        <v>152</v>
      </c>
      <c r="F6987" t="s">
        <v>19163</v>
      </c>
      <c r="G6987" t="s">
        <v>159</v>
      </c>
      <c r="H6987" t="s">
        <v>149</v>
      </c>
      <c r="I6987" t="s">
        <v>136</v>
      </c>
      <c r="J6987" t="s">
        <v>137</v>
      </c>
      <c r="K6987" t="s">
        <v>138</v>
      </c>
      <c r="L6987" t="s">
        <v>19164</v>
      </c>
      <c r="M6987" t="s">
        <v>19165</v>
      </c>
      <c r="N6987" s="26">
        <v>1.166666666</v>
      </c>
      <c r="O6987">
        <v>0</v>
      </c>
      <c r="P6987">
        <v>0</v>
      </c>
      <c r="Q6987">
        <v>32</v>
      </c>
      <c r="R6987">
        <v>55</v>
      </c>
      <c r="S6987">
        <v>4</v>
      </c>
      <c r="T6987">
        <v>5</v>
      </c>
      <c r="U6987">
        <v>0</v>
      </c>
      <c r="V6987">
        <v>0</v>
      </c>
      <c r="W6987" s="26">
        <v>0</v>
      </c>
      <c r="X6987" s="26">
        <v>0</v>
      </c>
      <c r="Y6987" s="26">
        <v>1.729819089091603</v>
      </c>
      <c r="Z6987" s="26">
        <v>2.8109210750984115</v>
      </c>
      <c r="AA6987" s="26">
        <v>26.010759120448057</v>
      </c>
      <c r="AB6987" s="26">
        <v>0</v>
      </c>
      <c r="AC6987" s="26">
        <v>0</v>
      </c>
      <c r="AD6987" s="26">
        <v>0</v>
      </c>
      <c r="AE6987" s="26">
        <v>30.551499284638069</v>
      </c>
    </row>
    <row r="6988" spans="1:31" x14ac:dyDescent="0.3">
      <c r="A6988">
        <v>2765405</v>
      </c>
      <c r="B6988">
        <v>1</v>
      </c>
      <c r="C6988" t="s">
        <v>81</v>
      </c>
      <c r="D6988" t="s">
        <v>112</v>
      </c>
      <c r="E6988" t="s">
        <v>170</v>
      </c>
      <c r="F6988" t="s">
        <v>19166</v>
      </c>
      <c r="G6988" t="s">
        <v>303</v>
      </c>
      <c r="H6988" t="s">
        <v>135</v>
      </c>
      <c r="I6988" t="s">
        <v>136</v>
      </c>
      <c r="J6988" t="s">
        <v>137</v>
      </c>
      <c r="K6988" t="s">
        <v>138</v>
      </c>
      <c r="L6988" t="s">
        <v>19167</v>
      </c>
      <c r="M6988" t="s">
        <v>19168</v>
      </c>
      <c r="N6988" s="26">
        <v>3.4613888880000001</v>
      </c>
      <c r="O6988">
        <v>0</v>
      </c>
      <c r="P6988">
        <v>104</v>
      </c>
      <c r="Q6988">
        <v>0</v>
      </c>
      <c r="R6988">
        <v>0</v>
      </c>
      <c r="S6988">
        <v>0</v>
      </c>
      <c r="T6988">
        <v>19</v>
      </c>
      <c r="U6988">
        <v>0</v>
      </c>
      <c r="V6988">
        <v>0</v>
      </c>
      <c r="W6988" s="26">
        <v>0</v>
      </c>
      <c r="X6988" s="26">
        <v>60.915113894200893</v>
      </c>
      <c r="Y6988" s="26">
        <v>0</v>
      </c>
      <c r="Z6988" s="26">
        <v>0</v>
      </c>
      <c r="AA6988" s="26">
        <v>0</v>
      </c>
      <c r="AB6988" s="26">
        <v>62.470975692810228</v>
      </c>
      <c r="AC6988" s="26">
        <v>0</v>
      </c>
      <c r="AD6988" s="26">
        <v>0</v>
      </c>
      <c r="AE6988" s="26">
        <v>123.38608958701113</v>
      </c>
    </row>
    <row r="6989" spans="1:31" x14ac:dyDescent="0.3">
      <c r="A6989">
        <v>2765528</v>
      </c>
      <c r="B6989">
        <v>1</v>
      </c>
      <c r="C6989" t="s">
        <v>80</v>
      </c>
      <c r="D6989" t="s">
        <v>99</v>
      </c>
      <c r="E6989" t="s">
        <v>170</v>
      </c>
      <c r="F6989" t="s">
        <v>19169</v>
      </c>
      <c r="G6989" t="s">
        <v>204</v>
      </c>
      <c r="H6989" t="s">
        <v>135</v>
      </c>
      <c r="I6989" t="s">
        <v>136</v>
      </c>
      <c r="J6989" t="s">
        <v>137</v>
      </c>
      <c r="K6989" t="s">
        <v>138</v>
      </c>
      <c r="L6989" t="s">
        <v>19170</v>
      </c>
      <c r="M6989" t="s">
        <v>19171</v>
      </c>
      <c r="N6989" s="26">
        <v>1.3136111109999999</v>
      </c>
      <c r="O6989">
        <v>0</v>
      </c>
      <c r="P6989">
        <v>26</v>
      </c>
      <c r="Q6989">
        <v>0</v>
      </c>
      <c r="R6989">
        <v>0</v>
      </c>
      <c r="S6989">
        <v>0</v>
      </c>
      <c r="T6989">
        <v>4</v>
      </c>
      <c r="U6989">
        <v>0</v>
      </c>
      <c r="V6989">
        <v>0</v>
      </c>
      <c r="W6989" s="26">
        <v>0</v>
      </c>
      <c r="X6989" s="26">
        <v>1.4917164637915257</v>
      </c>
      <c r="Y6989" s="26">
        <v>0</v>
      </c>
      <c r="Z6989" s="26">
        <v>0</v>
      </c>
      <c r="AA6989" s="26">
        <v>0</v>
      </c>
      <c r="AB6989" s="26">
        <v>2.3959436728447221</v>
      </c>
      <c r="AC6989" s="26">
        <v>0</v>
      </c>
      <c r="AD6989" s="26">
        <v>0</v>
      </c>
      <c r="AE6989" s="26">
        <v>3.8876601366362475</v>
      </c>
    </row>
    <row r="6990" spans="1:31" x14ac:dyDescent="0.3">
      <c r="A6990">
        <v>2765671</v>
      </c>
      <c r="B6990">
        <v>1</v>
      </c>
      <c r="C6990" t="s">
        <v>80</v>
      </c>
      <c r="D6990" t="s">
        <v>87</v>
      </c>
      <c r="E6990" t="s">
        <v>146</v>
      </c>
      <c r="F6990" t="s">
        <v>19172</v>
      </c>
      <c r="G6990" t="s">
        <v>326</v>
      </c>
      <c r="H6990" t="s">
        <v>149</v>
      </c>
      <c r="I6990" t="s">
        <v>136</v>
      </c>
      <c r="J6990" t="s">
        <v>137</v>
      </c>
      <c r="K6990" t="s">
        <v>187</v>
      </c>
      <c r="L6990" t="s">
        <v>19173</v>
      </c>
      <c r="M6990" t="s">
        <v>19069</v>
      </c>
      <c r="N6990" s="26">
        <v>0.22527777700000001</v>
      </c>
      <c r="O6990">
        <v>0</v>
      </c>
      <c r="P6990">
        <v>0</v>
      </c>
      <c r="Q6990">
        <v>0</v>
      </c>
      <c r="R6990">
        <v>0</v>
      </c>
      <c r="S6990">
        <v>1</v>
      </c>
      <c r="T6990">
        <v>0</v>
      </c>
      <c r="U6990">
        <v>0</v>
      </c>
      <c r="V6990">
        <v>0</v>
      </c>
      <c r="W6990" s="26">
        <v>0</v>
      </c>
      <c r="X6990" s="26">
        <v>0</v>
      </c>
      <c r="Y6990" s="26">
        <v>0</v>
      </c>
      <c r="Z6990" s="26">
        <v>0</v>
      </c>
      <c r="AA6990" s="26">
        <v>11.511865461017111</v>
      </c>
      <c r="AB6990" s="26">
        <v>0</v>
      </c>
      <c r="AC6990" s="26">
        <v>0</v>
      </c>
      <c r="AD6990" s="26">
        <v>0</v>
      </c>
      <c r="AE6990" s="26">
        <v>11.511865461017111</v>
      </c>
    </row>
    <row r="6991" spans="1:31" x14ac:dyDescent="0.3">
      <c r="A6991">
        <v>2765548</v>
      </c>
      <c r="B6991">
        <v>1</v>
      </c>
      <c r="C6991" t="s">
        <v>80</v>
      </c>
      <c r="D6991" t="s">
        <v>96</v>
      </c>
      <c r="E6991" t="s">
        <v>175</v>
      </c>
      <c r="F6991" t="s">
        <v>19174</v>
      </c>
      <c r="G6991" t="s">
        <v>4592</v>
      </c>
      <c r="H6991" t="s">
        <v>365</v>
      </c>
      <c r="I6991" t="s">
        <v>136</v>
      </c>
      <c r="J6991" t="s">
        <v>137</v>
      </c>
      <c r="K6991" t="s">
        <v>187</v>
      </c>
      <c r="L6991" t="s">
        <v>19175</v>
      </c>
      <c r="M6991" t="s">
        <v>19176</v>
      </c>
      <c r="N6991" s="26">
        <v>3.4441666660000001</v>
      </c>
      <c r="O6991">
        <v>13</v>
      </c>
      <c r="P6991">
        <v>1029</v>
      </c>
      <c r="Q6991">
        <v>22</v>
      </c>
      <c r="R6991">
        <v>138</v>
      </c>
      <c r="S6991">
        <v>29</v>
      </c>
      <c r="T6991">
        <v>216</v>
      </c>
      <c r="U6991">
        <v>7</v>
      </c>
      <c r="V6991">
        <v>0</v>
      </c>
      <c r="W6991" s="26">
        <v>110.98961400998154</v>
      </c>
      <c r="X6991" s="26">
        <v>1063.0427750679537</v>
      </c>
      <c r="Y6991" s="26">
        <v>279.96019511448782</v>
      </c>
      <c r="Z6991" s="26">
        <v>55.785862409657376</v>
      </c>
      <c r="AA6991" s="26">
        <v>686.87823979130508</v>
      </c>
      <c r="AB6991" s="26">
        <v>816.92292360513363</v>
      </c>
      <c r="AC6991" s="26">
        <v>4405.6051880199611</v>
      </c>
      <c r="AD6991" s="26">
        <v>0</v>
      </c>
      <c r="AE6991" s="26">
        <v>7419.1847980184803</v>
      </c>
    </row>
    <row r="6992" spans="1:31" x14ac:dyDescent="0.3">
      <c r="A6992">
        <v>2765840</v>
      </c>
      <c r="B6992">
        <v>1</v>
      </c>
      <c r="C6992" t="s">
        <v>81</v>
      </c>
      <c r="D6992" t="s">
        <v>112</v>
      </c>
      <c r="E6992" t="s">
        <v>175</v>
      </c>
      <c r="F6992" t="s">
        <v>8167</v>
      </c>
      <c r="G6992" t="s">
        <v>628</v>
      </c>
      <c r="H6992" t="s">
        <v>149</v>
      </c>
      <c r="I6992" t="s">
        <v>136</v>
      </c>
      <c r="J6992" t="s">
        <v>137</v>
      </c>
      <c r="K6992" t="s">
        <v>187</v>
      </c>
      <c r="L6992" t="s">
        <v>19177</v>
      </c>
      <c r="M6992" t="s">
        <v>19178</v>
      </c>
      <c r="N6992" s="26">
        <v>6.0583333330000002</v>
      </c>
      <c r="O6992">
        <v>39</v>
      </c>
      <c r="P6992">
        <v>20288</v>
      </c>
      <c r="Q6992">
        <v>54</v>
      </c>
      <c r="R6992">
        <v>1035</v>
      </c>
      <c r="S6992">
        <v>68</v>
      </c>
      <c r="T6992">
        <v>2168</v>
      </c>
      <c r="U6992">
        <v>10</v>
      </c>
      <c r="V6992">
        <v>2</v>
      </c>
      <c r="W6992" s="26">
        <v>217.6943811166814</v>
      </c>
      <c r="X6992" s="26">
        <v>10847.725083857042</v>
      </c>
      <c r="Y6992" s="26">
        <v>588.9419920304216</v>
      </c>
      <c r="Z6992" s="26">
        <v>742.64820816910901</v>
      </c>
      <c r="AA6992" s="26">
        <v>2823.2907164589819</v>
      </c>
      <c r="AB6992" s="26">
        <v>7278.7865614238081</v>
      </c>
      <c r="AC6992" s="26">
        <v>4163.7900864914473</v>
      </c>
      <c r="AD6992" s="26">
        <v>122.46515834149827</v>
      </c>
      <c r="AE6992" s="26">
        <v>26785.342187888989</v>
      </c>
    </row>
    <row r="6993" spans="1:31" x14ac:dyDescent="0.3">
      <c r="A6993">
        <v>2765983</v>
      </c>
      <c r="B6993">
        <v>1</v>
      </c>
      <c r="C6993" t="s">
        <v>81</v>
      </c>
      <c r="D6993" t="s">
        <v>127</v>
      </c>
      <c r="E6993" t="s">
        <v>152</v>
      </c>
      <c r="F6993" t="s">
        <v>19179</v>
      </c>
      <c r="G6993" t="s">
        <v>159</v>
      </c>
      <c r="H6993" t="s">
        <v>149</v>
      </c>
      <c r="I6993" t="s">
        <v>136</v>
      </c>
      <c r="J6993" t="s">
        <v>137</v>
      </c>
      <c r="K6993" t="s">
        <v>138</v>
      </c>
      <c r="L6993" t="s">
        <v>19180</v>
      </c>
      <c r="M6993" t="s">
        <v>19181</v>
      </c>
      <c r="N6993" s="26">
        <v>0.17333333300000001</v>
      </c>
      <c r="O6993">
        <v>1</v>
      </c>
      <c r="P6993">
        <v>28</v>
      </c>
      <c r="Q6993">
        <v>12</v>
      </c>
      <c r="R6993">
        <v>116</v>
      </c>
      <c r="S6993">
        <v>3</v>
      </c>
      <c r="T6993">
        <v>6</v>
      </c>
      <c r="U6993">
        <v>0</v>
      </c>
      <c r="V6993">
        <v>0</v>
      </c>
      <c r="W6993" s="26">
        <v>0.30915439289182939</v>
      </c>
      <c r="X6993" s="26">
        <v>4.5163458426666664E-2</v>
      </c>
      <c r="Y6993" s="26">
        <v>0</v>
      </c>
      <c r="Z6993" s="26">
        <v>7.3174155946666666E-2</v>
      </c>
      <c r="AA6993" s="26">
        <v>8.4024859956797062</v>
      </c>
      <c r="AB6993" s="26">
        <v>0</v>
      </c>
      <c r="AC6993" s="26">
        <v>0</v>
      </c>
      <c r="AD6993" s="26">
        <v>0</v>
      </c>
      <c r="AE6993" s="26">
        <v>8.8299780029448698</v>
      </c>
    </row>
    <row r="6994" spans="1:31" x14ac:dyDescent="0.3">
      <c r="A6994">
        <v>2765677</v>
      </c>
      <c r="B6994">
        <v>1</v>
      </c>
      <c r="C6994" t="s">
        <v>80</v>
      </c>
      <c r="D6994" t="s">
        <v>82</v>
      </c>
      <c r="E6994" t="s">
        <v>141</v>
      </c>
      <c r="F6994" t="s">
        <v>6117</v>
      </c>
      <c r="G6994" t="s">
        <v>143</v>
      </c>
      <c r="H6994" t="s">
        <v>135</v>
      </c>
      <c r="I6994" t="s">
        <v>136</v>
      </c>
      <c r="J6994" t="s">
        <v>137</v>
      </c>
      <c r="K6994" t="s">
        <v>138</v>
      </c>
      <c r="L6994" t="s">
        <v>19182</v>
      </c>
      <c r="M6994" t="s">
        <v>19183</v>
      </c>
      <c r="N6994" s="26">
        <v>0.91444444400000002</v>
      </c>
      <c r="O6994">
        <v>0</v>
      </c>
      <c r="P6994">
        <v>237</v>
      </c>
      <c r="Q6994">
        <v>0</v>
      </c>
      <c r="R6994">
        <v>0</v>
      </c>
      <c r="S6994">
        <v>0</v>
      </c>
      <c r="T6994">
        <v>362</v>
      </c>
      <c r="U6994">
        <v>0</v>
      </c>
      <c r="V6994">
        <v>0</v>
      </c>
      <c r="W6994" s="26">
        <v>0</v>
      </c>
      <c r="X6994" s="26">
        <v>58.89592302042383</v>
      </c>
      <c r="Y6994" s="26">
        <v>0</v>
      </c>
      <c r="Z6994" s="26">
        <v>0</v>
      </c>
      <c r="AA6994" s="26">
        <v>0</v>
      </c>
      <c r="AB6994" s="26">
        <v>377.10582459671042</v>
      </c>
      <c r="AC6994" s="26">
        <v>0</v>
      </c>
      <c r="AD6994" s="26">
        <v>0</v>
      </c>
      <c r="AE6994" s="26">
        <v>436.00174761713424</v>
      </c>
    </row>
    <row r="6995" spans="1:31" x14ac:dyDescent="0.3">
      <c r="A6995">
        <v>2765385</v>
      </c>
      <c r="B6995">
        <v>1</v>
      </c>
      <c r="C6995" t="s">
        <v>80</v>
      </c>
      <c r="D6995" t="s">
        <v>84</v>
      </c>
      <c r="E6995" t="s">
        <v>175</v>
      </c>
      <c r="F6995" t="s">
        <v>19184</v>
      </c>
      <c r="G6995" t="s">
        <v>326</v>
      </c>
      <c r="H6995" t="s">
        <v>149</v>
      </c>
      <c r="I6995" t="s">
        <v>566</v>
      </c>
      <c r="J6995" t="s">
        <v>137</v>
      </c>
      <c r="K6995" t="s">
        <v>187</v>
      </c>
      <c r="L6995" t="s">
        <v>19185</v>
      </c>
      <c r="M6995" t="s">
        <v>19186</v>
      </c>
      <c r="N6995" s="26">
        <v>1.0555554999999999E-2</v>
      </c>
      <c r="O6995">
        <v>0</v>
      </c>
      <c r="P6995">
        <v>5145</v>
      </c>
      <c r="Q6995">
        <v>0</v>
      </c>
      <c r="R6995">
        <v>0</v>
      </c>
      <c r="S6995">
        <v>4</v>
      </c>
      <c r="T6995">
        <v>363</v>
      </c>
      <c r="U6995">
        <v>0</v>
      </c>
      <c r="V6995">
        <v>0</v>
      </c>
      <c r="W6995" s="26">
        <v>0</v>
      </c>
      <c r="X6995" s="26">
        <v>9.6922605640461423</v>
      </c>
      <c r="Y6995" s="26">
        <v>0</v>
      </c>
      <c r="Z6995" s="26">
        <v>0</v>
      </c>
      <c r="AA6995" s="26">
        <v>0.45427107996334937</v>
      </c>
      <c r="AB6995" s="26">
        <v>2.3148691857330652</v>
      </c>
      <c r="AC6995" s="26">
        <v>0</v>
      </c>
      <c r="AD6995" s="26">
        <v>0</v>
      </c>
      <c r="AE6995" s="26">
        <v>12.461400829742558</v>
      </c>
    </row>
    <row r="6996" spans="1:31" x14ac:dyDescent="0.3">
      <c r="A6996">
        <v>2766026</v>
      </c>
      <c r="B6996">
        <v>1</v>
      </c>
      <c r="C6996" t="s">
        <v>80</v>
      </c>
      <c r="D6996" t="s">
        <v>97</v>
      </c>
      <c r="E6996" t="s">
        <v>170</v>
      </c>
      <c r="F6996" t="s">
        <v>19187</v>
      </c>
      <c r="G6996" t="s">
        <v>204</v>
      </c>
      <c r="H6996" t="s">
        <v>135</v>
      </c>
      <c r="I6996" t="s">
        <v>136</v>
      </c>
      <c r="J6996" t="s">
        <v>137</v>
      </c>
      <c r="K6996" t="s">
        <v>138</v>
      </c>
      <c r="L6996" t="s">
        <v>19188</v>
      </c>
      <c r="M6996" t="s">
        <v>19189</v>
      </c>
      <c r="N6996" s="26">
        <v>4.6838888880000003</v>
      </c>
      <c r="O6996">
        <v>0</v>
      </c>
      <c r="P6996">
        <v>108</v>
      </c>
      <c r="Q6996">
        <v>0</v>
      </c>
      <c r="R6996">
        <v>3</v>
      </c>
      <c r="S6996">
        <v>0</v>
      </c>
      <c r="T6996">
        <v>2</v>
      </c>
      <c r="U6996">
        <v>0</v>
      </c>
      <c r="V6996">
        <v>0</v>
      </c>
      <c r="W6996" s="26">
        <v>0</v>
      </c>
      <c r="X6996" s="26">
        <v>159.67874968377367</v>
      </c>
      <c r="Y6996" s="26">
        <v>0</v>
      </c>
      <c r="Z6996" s="26">
        <v>3.5831194654394647</v>
      </c>
      <c r="AA6996" s="26">
        <v>0</v>
      </c>
      <c r="AB6996" s="26">
        <v>13.902202080316647</v>
      </c>
      <c r="AC6996" s="26">
        <v>0</v>
      </c>
      <c r="AD6996" s="26">
        <v>0</v>
      </c>
      <c r="AE6996" s="26">
        <v>177.16407122952978</v>
      </c>
    </row>
    <row r="6997" spans="1:31" x14ac:dyDescent="0.3">
      <c r="A6997">
        <v>2765485</v>
      </c>
      <c r="B6997">
        <v>1</v>
      </c>
      <c r="C6997" t="s">
        <v>80</v>
      </c>
      <c r="D6997" t="s">
        <v>103</v>
      </c>
      <c r="E6997" t="s">
        <v>170</v>
      </c>
      <c r="F6997" t="s">
        <v>18257</v>
      </c>
      <c r="G6997" t="s">
        <v>204</v>
      </c>
      <c r="H6997" t="s">
        <v>135</v>
      </c>
      <c r="I6997" t="s">
        <v>136</v>
      </c>
      <c r="J6997" t="s">
        <v>137</v>
      </c>
      <c r="K6997" t="s">
        <v>138</v>
      </c>
      <c r="L6997" t="s">
        <v>19190</v>
      </c>
      <c r="M6997" t="s">
        <v>19191</v>
      </c>
      <c r="N6997" s="26">
        <v>2.5238888880000001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1</v>
      </c>
      <c r="U6997">
        <v>0</v>
      </c>
      <c r="V6997">
        <v>0</v>
      </c>
      <c r="W6997" s="26">
        <v>0</v>
      </c>
      <c r="X6997" s="26">
        <v>0</v>
      </c>
      <c r="Y6997" s="26">
        <v>0</v>
      </c>
      <c r="Z6997" s="26">
        <v>0</v>
      </c>
      <c r="AA6997" s="26">
        <v>0</v>
      </c>
      <c r="AB6997" s="26">
        <v>0</v>
      </c>
      <c r="AC6997" s="26">
        <v>0</v>
      </c>
      <c r="AD6997" s="26">
        <v>0</v>
      </c>
      <c r="AE6997" s="26">
        <v>0</v>
      </c>
    </row>
    <row r="6998" spans="1:31" x14ac:dyDescent="0.3">
      <c r="A6998">
        <v>2765465</v>
      </c>
      <c r="B6998">
        <v>1</v>
      </c>
      <c r="C6998" t="s">
        <v>80</v>
      </c>
      <c r="D6998" t="s">
        <v>84</v>
      </c>
      <c r="E6998" t="s">
        <v>141</v>
      </c>
      <c r="F6998" t="s">
        <v>2936</v>
      </c>
      <c r="G6998" t="s">
        <v>186</v>
      </c>
      <c r="H6998" t="s">
        <v>135</v>
      </c>
      <c r="I6998" t="s">
        <v>136</v>
      </c>
      <c r="J6998" t="s">
        <v>137</v>
      </c>
      <c r="K6998" t="s">
        <v>187</v>
      </c>
      <c r="L6998" t="s">
        <v>19192</v>
      </c>
      <c r="M6998" t="s">
        <v>19193</v>
      </c>
      <c r="N6998" s="26">
        <v>7.4097222220000001</v>
      </c>
      <c r="O6998">
        <v>0</v>
      </c>
      <c r="P6998">
        <v>402</v>
      </c>
      <c r="Q6998">
        <v>0</v>
      </c>
      <c r="R6998">
        <v>0</v>
      </c>
      <c r="S6998">
        <v>0</v>
      </c>
      <c r="T6998">
        <v>17</v>
      </c>
      <c r="U6998">
        <v>0</v>
      </c>
      <c r="V6998">
        <v>0</v>
      </c>
      <c r="W6998" s="26">
        <v>0</v>
      </c>
      <c r="X6998" s="26">
        <v>693.13524970033279</v>
      </c>
      <c r="Y6998" s="26">
        <v>0</v>
      </c>
      <c r="Z6998" s="26">
        <v>0</v>
      </c>
      <c r="AA6998" s="26">
        <v>0</v>
      </c>
      <c r="AB6998" s="26">
        <v>67.83954810463085</v>
      </c>
      <c r="AC6998" s="26">
        <v>0</v>
      </c>
      <c r="AD6998" s="26">
        <v>0</v>
      </c>
      <c r="AE6998" s="26">
        <v>760.9747978049636</v>
      </c>
    </row>
    <row r="6999" spans="1:31" x14ac:dyDescent="0.3">
      <c r="A6999">
        <v>2765442</v>
      </c>
      <c r="B6999">
        <v>1</v>
      </c>
      <c r="C6999" t="s">
        <v>81</v>
      </c>
      <c r="D6999" t="s">
        <v>115</v>
      </c>
      <c r="E6999" t="s">
        <v>152</v>
      </c>
      <c r="F6999" t="s">
        <v>19194</v>
      </c>
      <c r="G6999" t="s">
        <v>326</v>
      </c>
      <c r="H6999" t="s">
        <v>149</v>
      </c>
      <c r="I6999" t="s">
        <v>136</v>
      </c>
      <c r="J6999" t="s">
        <v>137</v>
      </c>
      <c r="K6999" t="s">
        <v>187</v>
      </c>
      <c r="L6999" t="s">
        <v>19195</v>
      </c>
      <c r="M6999" t="s">
        <v>19196</v>
      </c>
      <c r="N6999" s="26">
        <v>0.144166666</v>
      </c>
      <c r="O6999">
        <v>24</v>
      </c>
      <c r="P6999">
        <v>15502</v>
      </c>
      <c r="Q6999">
        <v>36</v>
      </c>
      <c r="R6999">
        <v>837</v>
      </c>
      <c r="S6999">
        <v>37</v>
      </c>
      <c r="T6999">
        <v>1867</v>
      </c>
      <c r="U6999">
        <v>7</v>
      </c>
      <c r="V6999">
        <v>2</v>
      </c>
      <c r="W6999" s="26">
        <v>3.8119894818723266</v>
      </c>
      <c r="X6999" s="26">
        <v>215.09866191264331</v>
      </c>
      <c r="Y6999" s="26">
        <v>4.224056751768706</v>
      </c>
      <c r="Z6999" s="26">
        <v>9.6393015956180843</v>
      </c>
      <c r="AA6999" s="26">
        <v>42.582675973661367</v>
      </c>
      <c r="AB6999" s="26">
        <v>161.34973427609998</v>
      </c>
      <c r="AC6999" s="26">
        <v>37.448248010920558</v>
      </c>
      <c r="AD6999" s="26">
        <v>3.031079783249468</v>
      </c>
      <c r="AE6999" s="26">
        <v>477.18574778583383</v>
      </c>
    </row>
    <row r="7000" spans="1:31" x14ac:dyDescent="0.3">
      <c r="A7000">
        <v>2765966</v>
      </c>
      <c r="B7000">
        <v>1</v>
      </c>
      <c r="C7000" t="s">
        <v>80</v>
      </c>
      <c r="D7000" t="s">
        <v>98</v>
      </c>
      <c r="E7000" t="s">
        <v>141</v>
      </c>
      <c r="F7000" t="s">
        <v>19197</v>
      </c>
      <c r="G7000" t="s">
        <v>143</v>
      </c>
      <c r="H7000" t="s">
        <v>135</v>
      </c>
      <c r="I7000" t="s">
        <v>136</v>
      </c>
      <c r="J7000" t="s">
        <v>137</v>
      </c>
      <c r="K7000" t="s">
        <v>138</v>
      </c>
      <c r="L7000" t="s">
        <v>19198</v>
      </c>
      <c r="M7000" t="s">
        <v>19199</v>
      </c>
      <c r="N7000" s="26">
        <v>0.20138888799999999</v>
      </c>
      <c r="O7000">
        <v>0</v>
      </c>
      <c r="P7000">
        <v>166</v>
      </c>
      <c r="Q7000">
        <v>0</v>
      </c>
      <c r="R7000">
        <v>5</v>
      </c>
      <c r="S7000">
        <v>0</v>
      </c>
      <c r="T7000">
        <v>29</v>
      </c>
      <c r="U7000">
        <v>0</v>
      </c>
      <c r="V7000">
        <v>0</v>
      </c>
      <c r="W7000" s="26">
        <v>0</v>
      </c>
      <c r="X7000" s="26">
        <v>8.4076973205170802</v>
      </c>
      <c r="Y7000" s="26">
        <v>0</v>
      </c>
      <c r="Z7000" s="26">
        <v>0.15362495913438889</v>
      </c>
      <c r="AA7000" s="26">
        <v>0</v>
      </c>
      <c r="AB7000" s="26">
        <v>1.9378194907363055</v>
      </c>
      <c r="AC7000" s="26">
        <v>0</v>
      </c>
      <c r="AD7000" s="26">
        <v>0</v>
      </c>
      <c r="AE7000" s="26">
        <v>10.499141770387775</v>
      </c>
    </row>
    <row r="7001" spans="1:31" x14ac:dyDescent="0.3">
      <c r="A7001">
        <v>2766135</v>
      </c>
      <c r="B7001">
        <v>1</v>
      </c>
      <c r="C7001" t="s">
        <v>80</v>
      </c>
      <c r="D7001" t="s">
        <v>101</v>
      </c>
      <c r="E7001" t="s">
        <v>170</v>
      </c>
      <c r="F7001" t="s">
        <v>13533</v>
      </c>
      <c r="G7001" t="s">
        <v>204</v>
      </c>
      <c r="H7001" t="s">
        <v>135</v>
      </c>
      <c r="I7001" t="s">
        <v>136</v>
      </c>
      <c r="J7001" t="s">
        <v>137</v>
      </c>
      <c r="K7001" t="s">
        <v>138</v>
      </c>
      <c r="L7001" t="s">
        <v>19200</v>
      </c>
      <c r="M7001" t="s">
        <v>19201</v>
      </c>
      <c r="N7001" s="26">
        <v>0.505</v>
      </c>
      <c r="O7001">
        <v>0</v>
      </c>
      <c r="P7001">
        <v>139</v>
      </c>
      <c r="Q7001">
        <v>0</v>
      </c>
      <c r="R7001">
        <v>0</v>
      </c>
      <c r="S7001">
        <v>0</v>
      </c>
      <c r="T7001">
        <v>9</v>
      </c>
      <c r="U7001">
        <v>0</v>
      </c>
      <c r="V7001">
        <v>0</v>
      </c>
      <c r="W7001" s="26">
        <v>0</v>
      </c>
      <c r="X7001" s="26">
        <v>20.255986717885552</v>
      </c>
      <c r="Y7001" s="26">
        <v>0</v>
      </c>
      <c r="Z7001" s="26">
        <v>0</v>
      </c>
      <c r="AA7001" s="26">
        <v>0</v>
      </c>
      <c r="AB7001" s="26">
        <v>6.1162064529197586</v>
      </c>
      <c r="AC7001" s="26">
        <v>0</v>
      </c>
      <c r="AD7001" s="26">
        <v>0</v>
      </c>
      <c r="AE7001" s="26">
        <v>26.372193170805311</v>
      </c>
    </row>
    <row r="7002" spans="1:31" x14ac:dyDescent="0.3">
      <c r="A7002">
        <v>2765989</v>
      </c>
      <c r="B7002">
        <v>1</v>
      </c>
      <c r="C7002" t="s">
        <v>81</v>
      </c>
      <c r="D7002" t="s">
        <v>113</v>
      </c>
      <c r="E7002" t="s">
        <v>152</v>
      </c>
      <c r="F7002" t="s">
        <v>4442</v>
      </c>
      <c r="G7002" t="s">
        <v>159</v>
      </c>
      <c r="H7002" t="s">
        <v>149</v>
      </c>
      <c r="I7002" t="s">
        <v>136</v>
      </c>
      <c r="J7002" t="s">
        <v>137</v>
      </c>
      <c r="K7002" t="s">
        <v>138</v>
      </c>
      <c r="L7002" t="s">
        <v>19202</v>
      </c>
      <c r="M7002" t="s">
        <v>19203</v>
      </c>
      <c r="N7002" s="26">
        <v>0.94083333300000005</v>
      </c>
      <c r="O7002">
        <v>3</v>
      </c>
      <c r="P7002">
        <v>374</v>
      </c>
      <c r="Q7002">
        <v>13</v>
      </c>
      <c r="R7002">
        <v>3</v>
      </c>
      <c r="S7002">
        <v>8</v>
      </c>
      <c r="T7002">
        <v>10</v>
      </c>
      <c r="U7002">
        <v>2</v>
      </c>
      <c r="V7002">
        <v>0</v>
      </c>
      <c r="W7002" s="26">
        <v>0.74317220129666661</v>
      </c>
      <c r="X7002" s="26">
        <v>12.318730145254978</v>
      </c>
      <c r="Y7002" s="26">
        <v>16.111572582971082</v>
      </c>
      <c r="Z7002" s="26">
        <v>0</v>
      </c>
      <c r="AA7002" s="26">
        <v>13.878573372681178</v>
      </c>
      <c r="AB7002" s="26">
        <v>1.3742204210802778</v>
      </c>
      <c r="AC7002" s="26">
        <v>112.16221454717375</v>
      </c>
      <c r="AD7002" s="26">
        <v>0</v>
      </c>
      <c r="AE7002" s="26">
        <v>156.58848327045791</v>
      </c>
    </row>
    <row r="7003" spans="1:31" x14ac:dyDescent="0.3">
      <c r="A7003">
        <v>2765402</v>
      </c>
      <c r="B7003">
        <v>1</v>
      </c>
      <c r="C7003" t="s">
        <v>81</v>
      </c>
      <c r="D7003" t="s">
        <v>120</v>
      </c>
      <c r="E7003" t="s">
        <v>152</v>
      </c>
      <c r="F7003" t="s">
        <v>3203</v>
      </c>
      <c r="G7003" t="s">
        <v>159</v>
      </c>
      <c r="H7003" t="s">
        <v>149</v>
      </c>
      <c r="I7003" t="s">
        <v>136</v>
      </c>
      <c r="J7003" t="s">
        <v>137</v>
      </c>
      <c r="K7003" t="s">
        <v>138</v>
      </c>
      <c r="L7003" t="s">
        <v>19204</v>
      </c>
      <c r="M7003" t="s">
        <v>19205</v>
      </c>
      <c r="N7003" s="26">
        <v>0.54444444400000003</v>
      </c>
      <c r="O7003">
        <v>2</v>
      </c>
      <c r="P7003">
        <v>1</v>
      </c>
      <c r="Q7003">
        <v>66</v>
      </c>
      <c r="R7003">
        <v>29</v>
      </c>
      <c r="S7003">
        <v>6</v>
      </c>
      <c r="T7003">
        <v>2</v>
      </c>
      <c r="U7003">
        <v>1</v>
      </c>
      <c r="V7003">
        <v>0</v>
      </c>
      <c r="W7003" s="26">
        <v>0.21826377937777774</v>
      </c>
      <c r="X7003" s="26">
        <v>0</v>
      </c>
      <c r="Y7003" s="26">
        <v>1.8003907015111109</v>
      </c>
      <c r="Z7003" s="26">
        <v>0.18796891306666666</v>
      </c>
      <c r="AA7003" s="26">
        <v>14.394682679820177</v>
      </c>
      <c r="AB7003" s="26">
        <v>0</v>
      </c>
      <c r="AC7003" s="26">
        <v>53.971348267685052</v>
      </c>
      <c r="AD7003" s="26">
        <v>0</v>
      </c>
      <c r="AE7003" s="26">
        <v>70.572654341460776</v>
      </c>
    </row>
    <row r="7004" spans="1:31" x14ac:dyDescent="0.3">
      <c r="A7004">
        <v>2765505</v>
      </c>
      <c r="B7004">
        <v>1</v>
      </c>
      <c r="C7004" t="s">
        <v>80</v>
      </c>
      <c r="D7004" t="s">
        <v>98</v>
      </c>
      <c r="E7004" t="s">
        <v>170</v>
      </c>
      <c r="F7004" t="s">
        <v>13303</v>
      </c>
      <c r="G7004" t="s">
        <v>186</v>
      </c>
      <c r="H7004" t="s">
        <v>135</v>
      </c>
      <c r="I7004" t="s">
        <v>136</v>
      </c>
      <c r="J7004" t="s">
        <v>137</v>
      </c>
      <c r="K7004" t="s">
        <v>187</v>
      </c>
      <c r="L7004" t="s">
        <v>19206</v>
      </c>
      <c r="M7004" t="s">
        <v>19207</v>
      </c>
      <c r="N7004" s="26">
        <v>7.6016666659999999</v>
      </c>
      <c r="O7004">
        <v>0</v>
      </c>
      <c r="P7004">
        <v>25</v>
      </c>
      <c r="Q7004">
        <v>0</v>
      </c>
      <c r="R7004">
        <v>4</v>
      </c>
      <c r="S7004">
        <v>0</v>
      </c>
      <c r="T7004">
        <v>11</v>
      </c>
      <c r="U7004">
        <v>0</v>
      </c>
      <c r="V7004">
        <v>0</v>
      </c>
      <c r="W7004" s="26">
        <v>0</v>
      </c>
      <c r="X7004" s="26">
        <v>65.318237770783384</v>
      </c>
      <c r="Y7004" s="26">
        <v>0</v>
      </c>
      <c r="Z7004" s="26">
        <v>2.2707318108909469</v>
      </c>
      <c r="AA7004" s="26">
        <v>0</v>
      </c>
      <c r="AB7004" s="26">
        <v>42.84067366468625</v>
      </c>
      <c r="AC7004" s="26">
        <v>0</v>
      </c>
      <c r="AD7004" s="26">
        <v>0</v>
      </c>
      <c r="AE7004" s="26">
        <v>110.42964324636058</v>
      </c>
    </row>
    <row r="7005" spans="1:31" x14ac:dyDescent="0.3">
      <c r="A7005">
        <v>2766152</v>
      </c>
      <c r="B7005">
        <v>1</v>
      </c>
      <c r="C7005" t="s">
        <v>80</v>
      </c>
      <c r="D7005" t="s">
        <v>97</v>
      </c>
      <c r="E7005" t="s">
        <v>157</v>
      </c>
      <c r="F7005" t="s">
        <v>19208</v>
      </c>
      <c r="G7005" t="s">
        <v>159</v>
      </c>
      <c r="H7005" t="s">
        <v>149</v>
      </c>
      <c r="I7005" t="s">
        <v>136</v>
      </c>
      <c r="J7005" t="s">
        <v>137</v>
      </c>
      <c r="K7005" t="s">
        <v>138</v>
      </c>
      <c r="L7005" t="s">
        <v>19209</v>
      </c>
      <c r="M7005" t="s">
        <v>19210</v>
      </c>
      <c r="N7005" s="26">
        <v>0.55388888800000002</v>
      </c>
      <c r="O7005">
        <v>9</v>
      </c>
      <c r="P7005">
        <v>2196</v>
      </c>
      <c r="Q7005">
        <v>0</v>
      </c>
      <c r="R7005">
        <v>28</v>
      </c>
      <c r="S7005">
        <v>4</v>
      </c>
      <c r="T7005">
        <v>206</v>
      </c>
      <c r="U7005">
        <v>0</v>
      </c>
      <c r="V7005">
        <v>1</v>
      </c>
      <c r="W7005" s="26">
        <v>124.19931313138676</v>
      </c>
      <c r="X7005" s="26">
        <v>345.8181228745957</v>
      </c>
      <c r="Y7005" s="26">
        <v>0</v>
      </c>
      <c r="Z7005" s="26">
        <v>0.32099335162109516</v>
      </c>
      <c r="AA7005" s="26">
        <v>108.81479083489384</v>
      </c>
      <c r="AB7005" s="26">
        <v>44.160003169896186</v>
      </c>
      <c r="AC7005" s="26">
        <v>0</v>
      </c>
      <c r="AD7005" s="26">
        <v>0.29383155950046758</v>
      </c>
      <c r="AE7005" s="26">
        <v>623.60705492189413</v>
      </c>
    </row>
    <row r="7006" spans="1:31" x14ac:dyDescent="0.3">
      <c r="A7006">
        <v>2765772</v>
      </c>
      <c r="B7006">
        <v>2</v>
      </c>
      <c r="C7006" t="s">
        <v>80</v>
      </c>
      <c r="D7006" t="s">
        <v>94</v>
      </c>
      <c r="E7006" t="s">
        <v>141</v>
      </c>
      <c r="F7006" t="s">
        <v>19211</v>
      </c>
      <c r="G7006" t="s">
        <v>197</v>
      </c>
      <c r="H7006" t="s">
        <v>135</v>
      </c>
      <c r="I7006" t="s">
        <v>136</v>
      </c>
      <c r="J7006" t="s">
        <v>137</v>
      </c>
      <c r="K7006" t="s">
        <v>138</v>
      </c>
      <c r="L7006" t="s">
        <v>19212</v>
      </c>
      <c r="M7006" t="s">
        <v>19213</v>
      </c>
      <c r="N7006" s="26">
        <v>0.65722222200000002</v>
      </c>
      <c r="O7006">
        <v>0</v>
      </c>
      <c r="P7006">
        <v>154</v>
      </c>
      <c r="Q7006">
        <v>0</v>
      </c>
      <c r="R7006">
        <v>1</v>
      </c>
      <c r="S7006">
        <v>0</v>
      </c>
      <c r="T7006">
        <v>13</v>
      </c>
      <c r="U7006">
        <v>0</v>
      </c>
      <c r="V7006">
        <v>0</v>
      </c>
      <c r="W7006" s="26">
        <v>0</v>
      </c>
      <c r="X7006" s="26">
        <v>9.9099857551509061</v>
      </c>
      <c r="Y7006" s="26">
        <v>0</v>
      </c>
      <c r="Z7006" s="26">
        <v>9.2296776199046221E-2</v>
      </c>
      <c r="AA7006" s="26">
        <v>0</v>
      </c>
      <c r="AB7006" s="26">
        <v>6.0948374706692761</v>
      </c>
      <c r="AC7006" s="26">
        <v>0</v>
      </c>
      <c r="AD7006" s="26">
        <v>0</v>
      </c>
      <c r="AE7006" s="26">
        <v>16.097120002019228</v>
      </c>
    </row>
    <row r="7007" spans="1:31" x14ac:dyDescent="0.3">
      <c r="A7007">
        <v>2765657</v>
      </c>
      <c r="B7007">
        <v>1</v>
      </c>
      <c r="C7007" t="s">
        <v>80</v>
      </c>
      <c r="D7007" t="s">
        <v>102</v>
      </c>
      <c r="E7007" t="s">
        <v>141</v>
      </c>
      <c r="F7007" t="s">
        <v>19214</v>
      </c>
      <c r="G7007" t="s">
        <v>344</v>
      </c>
      <c r="H7007" t="s">
        <v>135</v>
      </c>
      <c r="I7007" t="s">
        <v>136</v>
      </c>
      <c r="J7007" t="s">
        <v>137</v>
      </c>
      <c r="K7007" t="s">
        <v>138</v>
      </c>
      <c r="L7007" t="s">
        <v>19215</v>
      </c>
      <c r="M7007" t="s">
        <v>19216</v>
      </c>
      <c r="N7007" s="26">
        <v>2.3702777770000001</v>
      </c>
      <c r="O7007">
        <v>0</v>
      </c>
      <c r="P7007">
        <v>124</v>
      </c>
      <c r="Q7007">
        <v>0</v>
      </c>
      <c r="R7007">
        <v>3</v>
      </c>
      <c r="S7007">
        <v>0</v>
      </c>
      <c r="T7007">
        <v>19</v>
      </c>
      <c r="U7007">
        <v>0</v>
      </c>
      <c r="V7007">
        <v>0</v>
      </c>
      <c r="W7007" s="26">
        <v>0</v>
      </c>
      <c r="X7007" s="26">
        <v>54.213546893909978</v>
      </c>
      <c r="Y7007" s="26">
        <v>0</v>
      </c>
      <c r="Z7007" s="26">
        <v>2.1336833892373308</v>
      </c>
      <c r="AA7007" s="26">
        <v>0</v>
      </c>
      <c r="AB7007" s="26">
        <v>46.621299361727658</v>
      </c>
      <c r="AC7007" s="26">
        <v>0</v>
      </c>
      <c r="AD7007" s="26">
        <v>0</v>
      </c>
      <c r="AE7007" s="26">
        <v>102.96852964487496</v>
      </c>
    </row>
    <row r="7008" spans="1:31" x14ac:dyDescent="0.3">
      <c r="A7008">
        <v>2765903</v>
      </c>
      <c r="B7008">
        <v>1</v>
      </c>
      <c r="C7008" t="s">
        <v>80</v>
      </c>
      <c r="D7008" t="s">
        <v>107</v>
      </c>
      <c r="E7008" t="s">
        <v>132</v>
      </c>
      <c r="F7008" t="s">
        <v>19217</v>
      </c>
      <c r="G7008" t="s">
        <v>134</v>
      </c>
      <c r="H7008" t="s">
        <v>135</v>
      </c>
      <c r="I7008" t="s">
        <v>136</v>
      </c>
      <c r="J7008" t="s">
        <v>137</v>
      </c>
      <c r="K7008" t="s">
        <v>138</v>
      </c>
      <c r="L7008" t="s">
        <v>19218</v>
      </c>
      <c r="M7008" t="s">
        <v>19219</v>
      </c>
      <c r="N7008" s="26">
        <v>3.864166666</v>
      </c>
      <c r="O7008">
        <v>0</v>
      </c>
      <c r="P7008">
        <v>7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 s="26">
        <v>0</v>
      </c>
      <c r="X7008" s="26">
        <v>1.7826748820111562</v>
      </c>
      <c r="Y7008" s="26">
        <v>0</v>
      </c>
      <c r="Z7008" s="26">
        <v>0</v>
      </c>
      <c r="AA7008" s="26">
        <v>0</v>
      </c>
      <c r="AB7008" s="26">
        <v>0</v>
      </c>
      <c r="AC7008" s="26">
        <v>0</v>
      </c>
      <c r="AD7008" s="26">
        <v>0</v>
      </c>
      <c r="AE7008" s="26">
        <v>1.7826748820111562</v>
      </c>
    </row>
    <row r="7009" spans="1:31" x14ac:dyDescent="0.3">
      <c r="A7009">
        <v>2765860</v>
      </c>
      <c r="B7009">
        <v>1</v>
      </c>
      <c r="C7009" t="s">
        <v>80</v>
      </c>
      <c r="D7009" t="s">
        <v>105</v>
      </c>
      <c r="E7009" t="s">
        <v>157</v>
      </c>
      <c r="F7009" t="s">
        <v>19220</v>
      </c>
      <c r="G7009" t="s">
        <v>159</v>
      </c>
      <c r="H7009" t="s">
        <v>149</v>
      </c>
      <c r="I7009" t="s">
        <v>136</v>
      </c>
      <c r="J7009" t="s">
        <v>137</v>
      </c>
      <c r="K7009" t="s">
        <v>138</v>
      </c>
      <c r="L7009" t="s">
        <v>19221</v>
      </c>
      <c r="M7009" t="s">
        <v>19222</v>
      </c>
      <c r="N7009" s="26">
        <v>2.11</v>
      </c>
      <c r="O7009">
        <v>0</v>
      </c>
      <c r="P7009">
        <v>609</v>
      </c>
      <c r="Q7009">
        <v>0</v>
      </c>
      <c r="R7009">
        <v>0</v>
      </c>
      <c r="S7009">
        <v>0</v>
      </c>
      <c r="T7009">
        <v>71</v>
      </c>
      <c r="U7009">
        <v>0</v>
      </c>
      <c r="V7009">
        <v>0</v>
      </c>
      <c r="W7009" s="26">
        <v>0</v>
      </c>
      <c r="X7009" s="26">
        <v>389.0027774152793</v>
      </c>
      <c r="Y7009" s="26">
        <v>0</v>
      </c>
      <c r="Z7009" s="26">
        <v>0</v>
      </c>
      <c r="AA7009" s="26">
        <v>0</v>
      </c>
      <c r="AB7009" s="26">
        <v>231.78056272546789</v>
      </c>
      <c r="AC7009" s="26">
        <v>0</v>
      </c>
      <c r="AD7009" s="26">
        <v>0</v>
      </c>
      <c r="AE7009" s="26">
        <v>620.78334014074721</v>
      </c>
    </row>
    <row r="7010" spans="1:31" x14ac:dyDescent="0.3">
      <c r="A7010">
        <v>2765837</v>
      </c>
      <c r="B7010">
        <v>1</v>
      </c>
      <c r="C7010" t="s">
        <v>81</v>
      </c>
      <c r="D7010" t="s">
        <v>124</v>
      </c>
      <c r="E7010" t="s">
        <v>170</v>
      </c>
      <c r="F7010" t="s">
        <v>19223</v>
      </c>
      <c r="G7010" t="s">
        <v>204</v>
      </c>
      <c r="H7010" t="s">
        <v>135</v>
      </c>
      <c r="I7010" t="s">
        <v>136</v>
      </c>
      <c r="J7010" t="s">
        <v>137</v>
      </c>
      <c r="K7010" t="s">
        <v>138</v>
      </c>
      <c r="L7010" t="s">
        <v>19224</v>
      </c>
      <c r="M7010" t="s">
        <v>19225</v>
      </c>
      <c r="N7010" s="26">
        <v>0.951944444</v>
      </c>
      <c r="O7010">
        <v>0</v>
      </c>
      <c r="P7010">
        <v>95</v>
      </c>
      <c r="Q7010">
        <v>0</v>
      </c>
      <c r="R7010">
        <v>0</v>
      </c>
      <c r="S7010">
        <v>0</v>
      </c>
      <c r="T7010">
        <v>15</v>
      </c>
      <c r="U7010">
        <v>0</v>
      </c>
      <c r="V7010">
        <v>0</v>
      </c>
      <c r="W7010" s="26">
        <v>0</v>
      </c>
      <c r="X7010" s="26">
        <v>18.12260405211617</v>
      </c>
      <c r="Y7010" s="26">
        <v>0</v>
      </c>
      <c r="Z7010" s="26">
        <v>0</v>
      </c>
      <c r="AA7010" s="26">
        <v>0</v>
      </c>
      <c r="AB7010" s="26">
        <v>10.617760068562262</v>
      </c>
      <c r="AC7010" s="26">
        <v>0</v>
      </c>
      <c r="AD7010" s="26">
        <v>0</v>
      </c>
      <c r="AE7010" s="26">
        <v>28.740364120678432</v>
      </c>
    </row>
    <row r="7011" spans="1:31" x14ac:dyDescent="0.3">
      <c r="A7011">
        <v>2765694</v>
      </c>
      <c r="B7011">
        <v>1</v>
      </c>
      <c r="C7011" t="s">
        <v>80</v>
      </c>
      <c r="D7011" t="s">
        <v>103</v>
      </c>
      <c r="E7011" t="s">
        <v>157</v>
      </c>
      <c r="F7011" t="s">
        <v>19226</v>
      </c>
      <c r="G7011" t="s">
        <v>159</v>
      </c>
      <c r="H7011" t="s">
        <v>149</v>
      </c>
      <c r="I7011" t="s">
        <v>136</v>
      </c>
      <c r="J7011" t="s">
        <v>137</v>
      </c>
      <c r="K7011" t="s">
        <v>138</v>
      </c>
      <c r="L7011" t="s">
        <v>19227</v>
      </c>
      <c r="M7011" t="s">
        <v>19228</v>
      </c>
      <c r="N7011" s="26">
        <v>0.76694444399999995</v>
      </c>
      <c r="O7011">
        <v>0</v>
      </c>
      <c r="P7011">
        <v>0</v>
      </c>
      <c r="Q7011">
        <v>0</v>
      </c>
      <c r="R7011">
        <v>0</v>
      </c>
      <c r="S7011">
        <v>43</v>
      </c>
      <c r="T7011">
        <v>1</v>
      </c>
      <c r="U7011">
        <v>44</v>
      </c>
      <c r="V7011">
        <v>0</v>
      </c>
      <c r="W7011" s="26">
        <v>0</v>
      </c>
      <c r="X7011" s="26">
        <v>0</v>
      </c>
      <c r="Y7011" s="26">
        <v>0</v>
      </c>
      <c r="Z7011" s="26">
        <v>0</v>
      </c>
      <c r="AA7011" s="26">
        <v>300.69764534215392</v>
      </c>
      <c r="AB7011" s="26">
        <v>0</v>
      </c>
      <c r="AC7011" s="26">
        <v>4183.8110525388092</v>
      </c>
      <c r="AD7011" s="26">
        <v>0</v>
      </c>
      <c r="AE7011" s="26">
        <v>4484.5086978809632</v>
      </c>
    </row>
    <row r="7012" spans="1:31" x14ac:dyDescent="0.3">
      <c r="A7012">
        <v>2765425</v>
      </c>
      <c r="B7012">
        <v>1</v>
      </c>
      <c r="C7012" t="s">
        <v>81</v>
      </c>
      <c r="D7012" t="s">
        <v>115</v>
      </c>
      <c r="E7012" t="s">
        <v>152</v>
      </c>
      <c r="F7012" t="s">
        <v>19229</v>
      </c>
      <c r="G7012" t="s">
        <v>159</v>
      </c>
      <c r="H7012" t="s">
        <v>149</v>
      </c>
      <c r="I7012" t="s">
        <v>136</v>
      </c>
      <c r="J7012" t="s">
        <v>137</v>
      </c>
      <c r="K7012" t="s">
        <v>138</v>
      </c>
      <c r="L7012" t="s">
        <v>19230</v>
      </c>
      <c r="M7012" t="s">
        <v>19231</v>
      </c>
      <c r="N7012" s="26">
        <v>0.31805555499999999</v>
      </c>
      <c r="O7012">
        <v>2</v>
      </c>
      <c r="P7012">
        <v>577</v>
      </c>
      <c r="Q7012">
        <v>3</v>
      </c>
      <c r="R7012">
        <v>28</v>
      </c>
      <c r="S7012">
        <v>3</v>
      </c>
      <c r="T7012">
        <v>31</v>
      </c>
      <c r="U7012">
        <v>0</v>
      </c>
      <c r="V7012">
        <v>0</v>
      </c>
      <c r="W7012" s="26">
        <v>0.13354941207222221</v>
      </c>
      <c r="X7012" s="26">
        <v>12.253314789232212</v>
      </c>
      <c r="Y7012" s="26">
        <v>2.1809796236406802</v>
      </c>
      <c r="Z7012" s="26">
        <v>5.0254498986071461</v>
      </c>
      <c r="AA7012" s="26">
        <v>8.9964254379728814</v>
      </c>
      <c r="AB7012" s="26">
        <v>4.7572263407524353</v>
      </c>
      <c r="AC7012" s="26">
        <v>0</v>
      </c>
      <c r="AD7012" s="26">
        <v>0</v>
      </c>
      <c r="AE7012" s="26">
        <v>33.346945502277578</v>
      </c>
    </row>
    <row r="7013" spans="1:31" x14ac:dyDescent="0.3">
      <c r="A7013">
        <v>2807792</v>
      </c>
      <c r="B7013">
        <v>1</v>
      </c>
      <c r="C7013" t="s">
        <v>80</v>
      </c>
      <c r="D7013" t="s">
        <v>99</v>
      </c>
      <c r="E7013" t="s">
        <v>157</v>
      </c>
      <c r="F7013" t="s">
        <v>19232</v>
      </c>
      <c r="G7013" t="s">
        <v>326</v>
      </c>
      <c r="H7013" t="s">
        <v>149</v>
      </c>
      <c r="I7013" t="s">
        <v>566</v>
      </c>
      <c r="J7013" t="s">
        <v>137</v>
      </c>
      <c r="K7013" t="s">
        <v>187</v>
      </c>
      <c r="L7013" t="s">
        <v>19233</v>
      </c>
      <c r="M7013" t="s">
        <v>19234</v>
      </c>
      <c r="N7013" s="26">
        <v>3.0555555000000002E-2</v>
      </c>
      <c r="O7013">
        <v>11</v>
      </c>
      <c r="P7013">
        <v>5891</v>
      </c>
      <c r="Q7013">
        <v>16</v>
      </c>
      <c r="R7013">
        <v>218</v>
      </c>
      <c r="S7013">
        <v>33</v>
      </c>
      <c r="T7013">
        <v>749</v>
      </c>
      <c r="U7013">
        <v>0</v>
      </c>
      <c r="V7013">
        <v>10</v>
      </c>
      <c r="W7013" s="26">
        <v>0.6306962553690334</v>
      </c>
      <c r="X7013" s="26">
        <v>24.555486540688992</v>
      </c>
      <c r="Y7013" s="26">
        <v>0.25851518983888888</v>
      </c>
      <c r="Z7013" s="26">
        <v>0.49031687536866214</v>
      </c>
      <c r="AA7013" s="26">
        <v>5.1286176939753894</v>
      </c>
      <c r="AB7013" s="26">
        <v>9.1823754414688707</v>
      </c>
      <c r="AC7013" s="26">
        <v>0</v>
      </c>
      <c r="AD7013" s="26">
        <v>2.3182127855593668</v>
      </c>
      <c r="AE7013" s="26">
        <v>42.564220782269203</v>
      </c>
    </row>
    <row r="7014" spans="1:31" x14ac:dyDescent="0.3">
      <c r="A7014">
        <v>2765674</v>
      </c>
      <c r="B7014">
        <v>1</v>
      </c>
      <c r="C7014" t="s">
        <v>80</v>
      </c>
      <c r="D7014" t="s">
        <v>91</v>
      </c>
      <c r="E7014" t="s">
        <v>141</v>
      </c>
      <c r="F7014" t="s">
        <v>4580</v>
      </c>
      <c r="G7014" t="s">
        <v>143</v>
      </c>
      <c r="H7014" t="s">
        <v>135</v>
      </c>
      <c r="I7014" t="s">
        <v>136</v>
      </c>
      <c r="J7014" t="s">
        <v>137</v>
      </c>
      <c r="K7014" t="s">
        <v>138</v>
      </c>
      <c r="L7014" t="s">
        <v>19235</v>
      </c>
      <c r="M7014" t="s">
        <v>19236</v>
      </c>
      <c r="N7014" s="26">
        <v>0.47083333300000002</v>
      </c>
      <c r="O7014">
        <v>0</v>
      </c>
      <c r="P7014">
        <v>10</v>
      </c>
      <c r="Q7014">
        <v>0</v>
      </c>
      <c r="R7014">
        <v>25</v>
      </c>
      <c r="S7014">
        <v>0</v>
      </c>
      <c r="T7014">
        <v>7</v>
      </c>
      <c r="U7014">
        <v>0</v>
      </c>
      <c r="V7014">
        <v>0</v>
      </c>
      <c r="W7014" s="26">
        <v>0</v>
      </c>
      <c r="X7014" s="26">
        <v>1.0218055707691616</v>
      </c>
      <c r="Y7014" s="26">
        <v>0</v>
      </c>
      <c r="Z7014" s="26">
        <v>0.57214178512761737</v>
      </c>
      <c r="AA7014" s="26">
        <v>0</v>
      </c>
      <c r="AB7014" s="26">
        <v>5.3733754163267498E-2</v>
      </c>
      <c r="AC7014" s="26">
        <v>0</v>
      </c>
      <c r="AD7014" s="26">
        <v>0</v>
      </c>
      <c r="AE7014" s="26">
        <v>1.6476811100600464</v>
      </c>
    </row>
    <row r="7015" spans="1:31" x14ac:dyDescent="0.3">
      <c r="A7015">
        <v>2765923</v>
      </c>
      <c r="B7015">
        <v>1</v>
      </c>
      <c r="C7015" t="s">
        <v>81</v>
      </c>
      <c r="D7015" t="s">
        <v>123</v>
      </c>
      <c r="E7015" t="s">
        <v>132</v>
      </c>
      <c r="F7015" t="s">
        <v>19237</v>
      </c>
      <c r="G7015" t="s">
        <v>197</v>
      </c>
      <c r="H7015" t="s">
        <v>135</v>
      </c>
      <c r="I7015" t="s">
        <v>136</v>
      </c>
      <c r="J7015" t="s">
        <v>137</v>
      </c>
      <c r="K7015" t="s">
        <v>138</v>
      </c>
      <c r="L7015" t="s">
        <v>19238</v>
      </c>
      <c r="M7015" t="s">
        <v>19239</v>
      </c>
      <c r="N7015" s="26">
        <v>3.6758333329999999</v>
      </c>
      <c r="O7015">
        <v>0</v>
      </c>
      <c r="P7015">
        <v>5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 s="26">
        <v>0</v>
      </c>
      <c r="X7015" s="26">
        <v>4.1420893617417196</v>
      </c>
      <c r="Y7015" s="26">
        <v>0</v>
      </c>
      <c r="Z7015" s="26">
        <v>0</v>
      </c>
      <c r="AA7015" s="26">
        <v>0</v>
      </c>
      <c r="AB7015" s="26">
        <v>0</v>
      </c>
      <c r="AC7015" s="26">
        <v>0</v>
      </c>
      <c r="AD7015" s="26">
        <v>0</v>
      </c>
      <c r="AE7015" s="26">
        <v>4.1420893617417196</v>
      </c>
    </row>
    <row r="7016" spans="1:31" x14ac:dyDescent="0.3">
      <c r="A7016">
        <v>2766066</v>
      </c>
      <c r="B7016">
        <v>1</v>
      </c>
      <c r="C7016" t="s">
        <v>80</v>
      </c>
      <c r="D7016" t="s">
        <v>85</v>
      </c>
      <c r="E7016" t="s">
        <v>132</v>
      </c>
      <c r="F7016" t="s">
        <v>19240</v>
      </c>
      <c r="G7016" t="s">
        <v>307</v>
      </c>
      <c r="H7016" t="s">
        <v>135</v>
      </c>
      <c r="I7016" t="s">
        <v>136</v>
      </c>
      <c r="J7016" t="s">
        <v>137</v>
      </c>
      <c r="K7016" t="s">
        <v>138</v>
      </c>
      <c r="L7016" t="s">
        <v>19241</v>
      </c>
      <c r="M7016" t="s">
        <v>19242</v>
      </c>
      <c r="N7016" s="26">
        <v>1.937777777</v>
      </c>
      <c r="O7016">
        <v>0</v>
      </c>
      <c r="P7016">
        <v>7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 s="26">
        <v>0</v>
      </c>
      <c r="X7016" s="26">
        <v>2.9187754436370548</v>
      </c>
      <c r="Y7016" s="26">
        <v>0</v>
      </c>
      <c r="Z7016" s="26">
        <v>0</v>
      </c>
      <c r="AA7016" s="26">
        <v>0</v>
      </c>
      <c r="AB7016" s="26">
        <v>0</v>
      </c>
      <c r="AC7016" s="26">
        <v>0</v>
      </c>
      <c r="AD7016" s="26">
        <v>0</v>
      </c>
      <c r="AE7016" s="26">
        <v>2.9187754436370548</v>
      </c>
    </row>
    <row r="7017" spans="1:31" x14ac:dyDescent="0.3">
      <c r="A7017">
        <v>2765488</v>
      </c>
      <c r="B7017">
        <v>1</v>
      </c>
      <c r="C7017" t="s">
        <v>80</v>
      </c>
      <c r="D7017" t="s">
        <v>100</v>
      </c>
      <c r="E7017" t="s">
        <v>157</v>
      </c>
      <c r="F7017" t="s">
        <v>12498</v>
      </c>
      <c r="G7017" t="s">
        <v>159</v>
      </c>
      <c r="H7017" t="s">
        <v>149</v>
      </c>
      <c r="I7017" t="s">
        <v>136</v>
      </c>
      <c r="J7017" t="s">
        <v>137</v>
      </c>
      <c r="K7017" t="s">
        <v>138</v>
      </c>
      <c r="L7017" t="s">
        <v>19243</v>
      </c>
      <c r="M7017" t="s">
        <v>19244</v>
      </c>
      <c r="N7017" s="26">
        <v>0.177777777</v>
      </c>
      <c r="O7017">
        <v>1</v>
      </c>
      <c r="P7017">
        <v>489</v>
      </c>
      <c r="Q7017">
        <v>28</v>
      </c>
      <c r="R7017">
        <v>128</v>
      </c>
      <c r="S7017">
        <v>11</v>
      </c>
      <c r="T7017">
        <v>105</v>
      </c>
      <c r="U7017">
        <v>0</v>
      </c>
      <c r="V7017">
        <v>0</v>
      </c>
      <c r="W7017" s="26">
        <v>0.30719233374479998</v>
      </c>
      <c r="X7017" s="26">
        <v>17.834580753880907</v>
      </c>
      <c r="Y7017" s="26">
        <v>30.96027538747812</v>
      </c>
      <c r="Z7017" s="26">
        <v>5.3614185061418684</v>
      </c>
      <c r="AA7017" s="26">
        <v>7.0047728718696005</v>
      </c>
      <c r="AB7017" s="26">
        <v>8.4985229785733356</v>
      </c>
      <c r="AC7017" s="26">
        <v>0</v>
      </c>
      <c r="AD7017" s="26">
        <v>0</v>
      </c>
      <c r="AE7017" s="26">
        <v>69.966762831688627</v>
      </c>
    </row>
    <row r="7018" spans="1:31" x14ac:dyDescent="0.3">
      <c r="A7018">
        <v>2765880</v>
      </c>
      <c r="B7018">
        <v>1</v>
      </c>
      <c r="C7018" t="s">
        <v>81</v>
      </c>
      <c r="D7018" t="s">
        <v>127</v>
      </c>
      <c r="E7018" t="s">
        <v>146</v>
      </c>
      <c r="F7018" t="s">
        <v>2379</v>
      </c>
      <c r="G7018" t="s">
        <v>159</v>
      </c>
      <c r="H7018" t="s">
        <v>149</v>
      </c>
      <c r="I7018" t="s">
        <v>136</v>
      </c>
      <c r="J7018" t="s">
        <v>137</v>
      </c>
      <c r="K7018" t="s">
        <v>138</v>
      </c>
      <c r="L7018" t="s">
        <v>19245</v>
      </c>
      <c r="M7018" t="s">
        <v>19246</v>
      </c>
      <c r="N7018" s="26">
        <v>3.111111111</v>
      </c>
      <c r="O7018">
        <v>1</v>
      </c>
      <c r="P7018">
        <v>501</v>
      </c>
      <c r="Q7018">
        <v>107</v>
      </c>
      <c r="R7018">
        <v>142</v>
      </c>
      <c r="S7018">
        <v>8</v>
      </c>
      <c r="T7018">
        <v>71</v>
      </c>
      <c r="U7018">
        <v>0</v>
      </c>
      <c r="V7018">
        <v>0</v>
      </c>
      <c r="W7018" s="26">
        <v>3.7013955824332845</v>
      </c>
      <c r="X7018" s="26">
        <v>334.84842314791456</v>
      </c>
      <c r="Y7018" s="26">
        <v>374.36582843540845</v>
      </c>
      <c r="Z7018" s="26">
        <v>31.418911248471964</v>
      </c>
      <c r="AA7018" s="26">
        <v>136.35057565531116</v>
      </c>
      <c r="AB7018" s="26">
        <v>73.752624851210228</v>
      </c>
      <c r="AC7018" s="26">
        <v>0</v>
      </c>
      <c r="AD7018" s="26">
        <v>0</v>
      </c>
      <c r="AE7018" s="26">
        <v>954.43775892074984</v>
      </c>
    </row>
    <row r="7019" spans="1:31" x14ac:dyDescent="0.3">
      <c r="A7019">
        <v>2765846</v>
      </c>
      <c r="B7019">
        <v>1</v>
      </c>
      <c r="C7019" t="s">
        <v>80</v>
      </c>
      <c r="D7019" t="s">
        <v>85</v>
      </c>
      <c r="E7019" t="s">
        <v>132</v>
      </c>
      <c r="F7019" t="s">
        <v>18281</v>
      </c>
      <c r="G7019" t="s">
        <v>307</v>
      </c>
      <c r="H7019" t="s">
        <v>135</v>
      </c>
      <c r="I7019" t="s">
        <v>136</v>
      </c>
      <c r="J7019" t="s">
        <v>137</v>
      </c>
      <c r="K7019" t="s">
        <v>138</v>
      </c>
      <c r="L7019" t="s">
        <v>19247</v>
      </c>
      <c r="M7019" t="s">
        <v>19248</v>
      </c>
      <c r="N7019" s="26">
        <v>2.6072222219999999</v>
      </c>
      <c r="O7019">
        <v>0</v>
      </c>
      <c r="P7019">
        <v>17</v>
      </c>
      <c r="Q7019">
        <v>0</v>
      </c>
      <c r="R7019">
        <v>0</v>
      </c>
      <c r="S7019">
        <v>0</v>
      </c>
      <c r="T7019">
        <v>1</v>
      </c>
      <c r="U7019">
        <v>0</v>
      </c>
      <c r="V7019">
        <v>0</v>
      </c>
      <c r="W7019" s="26">
        <v>0</v>
      </c>
      <c r="X7019" s="26">
        <v>16.27267089176371</v>
      </c>
      <c r="Y7019" s="26">
        <v>0</v>
      </c>
      <c r="Z7019" s="26">
        <v>0</v>
      </c>
      <c r="AA7019" s="26">
        <v>0</v>
      </c>
      <c r="AB7019" s="26">
        <v>2.7547422533401411</v>
      </c>
      <c r="AC7019" s="26">
        <v>0</v>
      </c>
      <c r="AD7019" s="26">
        <v>0</v>
      </c>
      <c r="AE7019" s="26">
        <v>19.02741314510385</v>
      </c>
    </row>
    <row r="7020" spans="1:31" x14ac:dyDescent="0.3">
      <c r="A7020">
        <v>2765514</v>
      </c>
      <c r="B7020">
        <v>1</v>
      </c>
      <c r="C7020" t="s">
        <v>80</v>
      </c>
      <c r="D7020" t="s">
        <v>110</v>
      </c>
      <c r="E7020" t="s">
        <v>166</v>
      </c>
      <c r="F7020" t="s">
        <v>19249</v>
      </c>
      <c r="G7020" t="s">
        <v>186</v>
      </c>
      <c r="H7020" t="s">
        <v>135</v>
      </c>
      <c r="I7020" t="s">
        <v>136</v>
      </c>
      <c r="J7020" t="s">
        <v>137</v>
      </c>
      <c r="K7020" t="s">
        <v>187</v>
      </c>
      <c r="L7020" t="s">
        <v>19250</v>
      </c>
      <c r="M7020" t="s">
        <v>19251</v>
      </c>
      <c r="N7020" s="26">
        <v>0.43</v>
      </c>
      <c r="O7020">
        <v>0</v>
      </c>
      <c r="P7020">
        <v>2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 s="26">
        <v>0</v>
      </c>
      <c r="X7020" s="26">
        <v>0</v>
      </c>
      <c r="Y7020" s="26">
        <v>0</v>
      </c>
      <c r="Z7020" s="26">
        <v>0</v>
      </c>
      <c r="AA7020" s="26">
        <v>0</v>
      </c>
      <c r="AB7020" s="26">
        <v>0</v>
      </c>
      <c r="AC7020" s="26">
        <v>0</v>
      </c>
      <c r="AD7020" s="26">
        <v>0</v>
      </c>
      <c r="AE7020" s="26">
        <v>0</v>
      </c>
    </row>
    <row r="7021" spans="1:31" x14ac:dyDescent="0.3">
      <c r="A7021">
        <v>2765869</v>
      </c>
      <c r="B7021">
        <v>1</v>
      </c>
      <c r="C7021" t="s">
        <v>80</v>
      </c>
      <c r="D7021" t="s">
        <v>95</v>
      </c>
      <c r="E7021" t="s">
        <v>132</v>
      </c>
      <c r="F7021" t="s">
        <v>19252</v>
      </c>
      <c r="G7021" t="s">
        <v>134</v>
      </c>
      <c r="H7021" t="s">
        <v>135</v>
      </c>
      <c r="I7021" t="s">
        <v>136</v>
      </c>
      <c r="J7021" t="s">
        <v>137</v>
      </c>
      <c r="K7021" t="s">
        <v>138</v>
      </c>
      <c r="L7021" t="s">
        <v>19253</v>
      </c>
      <c r="M7021" t="s">
        <v>19254</v>
      </c>
      <c r="N7021" s="26">
        <v>3.5233333330000001</v>
      </c>
      <c r="O7021">
        <v>0</v>
      </c>
      <c r="P7021">
        <v>2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 s="26">
        <v>0</v>
      </c>
      <c r="X7021" s="26">
        <v>0</v>
      </c>
      <c r="Y7021" s="26">
        <v>0</v>
      </c>
      <c r="Z7021" s="26">
        <v>0</v>
      </c>
      <c r="AA7021" s="26">
        <v>0</v>
      </c>
      <c r="AB7021" s="26">
        <v>0</v>
      </c>
      <c r="AC7021" s="26">
        <v>0</v>
      </c>
      <c r="AD7021" s="26">
        <v>0</v>
      </c>
      <c r="AE7021" s="26">
        <v>0</v>
      </c>
    </row>
    <row r="7022" spans="1:31" x14ac:dyDescent="0.3">
      <c r="A7022">
        <v>2765892</v>
      </c>
      <c r="B7022">
        <v>1</v>
      </c>
      <c r="C7022" t="s">
        <v>80</v>
      </c>
      <c r="D7022" t="s">
        <v>98</v>
      </c>
      <c r="E7022" t="s">
        <v>132</v>
      </c>
      <c r="F7022" t="s">
        <v>19255</v>
      </c>
      <c r="G7022" t="s">
        <v>197</v>
      </c>
      <c r="H7022" t="s">
        <v>135</v>
      </c>
      <c r="I7022" t="s">
        <v>136</v>
      </c>
      <c r="J7022" t="s">
        <v>137</v>
      </c>
      <c r="K7022" t="s">
        <v>138</v>
      </c>
      <c r="L7022" t="s">
        <v>19256</v>
      </c>
      <c r="M7022" t="s">
        <v>19257</v>
      </c>
      <c r="N7022" s="26">
        <v>7.5805555550000001</v>
      </c>
      <c r="O7022">
        <v>0</v>
      </c>
      <c r="P7022">
        <v>1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 s="26">
        <v>0</v>
      </c>
      <c r="X7022" s="26">
        <v>2.3552308477206547</v>
      </c>
      <c r="Y7022" s="26">
        <v>0</v>
      </c>
      <c r="Z7022" s="26">
        <v>0</v>
      </c>
      <c r="AA7022" s="26">
        <v>0</v>
      </c>
      <c r="AB7022" s="26">
        <v>0</v>
      </c>
      <c r="AC7022" s="26">
        <v>0</v>
      </c>
      <c r="AD7022" s="26">
        <v>0</v>
      </c>
      <c r="AE7022" s="26">
        <v>2.3552308477206547</v>
      </c>
    </row>
    <row r="7023" spans="1:31" x14ac:dyDescent="0.3">
      <c r="A7023">
        <v>2766038</v>
      </c>
      <c r="B7023">
        <v>1</v>
      </c>
      <c r="C7023" t="s">
        <v>80</v>
      </c>
      <c r="D7023" t="s">
        <v>82</v>
      </c>
      <c r="E7023" t="s">
        <v>132</v>
      </c>
      <c r="F7023" t="s">
        <v>19258</v>
      </c>
      <c r="G7023" t="s">
        <v>134</v>
      </c>
      <c r="H7023" t="s">
        <v>135</v>
      </c>
      <c r="I7023" t="s">
        <v>136</v>
      </c>
      <c r="J7023" t="s">
        <v>137</v>
      </c>
      <c r="K7023" t="s">
        <v>138</v>
      </c>
      <c r="L7023" t="s">
        <v>19259</v>
      </c>
      <c r="M7023" t="s">
        <v>19260</v>
      </c>
      <c r="N7023" s="26">
        <v>1.7052777770000001</v>
      </c>
      <c r="O7023">
        <v>0</v>
      </c>
      <c r="P7023">
        <v>5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 s="26">
        <v>0</v>
      </c>
      <c r="X7023" s="26">
        <v>5.6713404486554566</v>
      </c>
      <c r="Y7023" s="26">
        <v>0</v>
      </c>
      <c r="Z7023" s="26">
        <v>0</v>
      </c>
      <c r="AA7023" s="26">
        <v>0</v>
      </c>
      <c r="AB7023" s="26">
        <v>0</v>
      </c>
      <c r="AC7023" s="26">
        <v>0</v>
      </c>
      <c r="AD7023" s="26">
        <v>0</v>
      </c>
      <c r="AE7023" s="26">
        <v>5.6713404486554566</v>
      </c>
    </row>
    <row r="7024" spans="1:31" x14ac:dyDescent="0.3">
      <c r="A7024">
        <v>2766101</v>
      </c>
      <c r="B7024">
        <v>1</v>
      </c>
      <c r="C7024" t="s">
        <v>81</v>
      </c>
      <c r="D7024" t="s">
        <v>121</v>
      </c>
      <c r="E7024" t="s">
        <v>170</v>
      </c>
      <c r="F7024" t="s">
        <v>19261</v>
      </c>
      <c r="G7024" t="s">
        <v>204</v>
      </c>
      <c r="H7024" t="s">
        <v>135</v>
      </c>
      <c r="I7024" t="s">
        <v>136</v>
      </c>
      <c r="J7024" t="s">
        <v>137</v>
      </c>
      <c r="K7024" t="s">
        <v>138</v>
      </c>
      <c r="L7024" t="s">
        <v>19262</v>
      </c>
      <c r="M7024" t="s">
        <v>19263</v>
      </c>
      <c r="N7024" s="26">
        <v>1.8274999999999999</v>
      </c>
      <c r="O7024">
        <v>0</v>
      </c>
      <c r="P7024">
        <v>13</v>
      </c>
      <c r="Q7024">
        <v>0</v>
      </c>
      <c r="R7024">
        <v>0</v>
      </c>
      <c r="S7024">
        <v>0</v>
      </c>
      <c r="T7024">
        <v>1</v>
      </c>
      <c r="U7024">
        <v>0</v>
      </c>
      <c r="V7024">
        <v>0</v>
      </c>
      <c r="W7024" s="26">
        <v>0</v>
      </c>
      <c r="X7024" s="26">
        <v>2.2524176415416814</v>
      </c>
      <c r="Y7024" s="26">
        <v>0</v>
      </c>
      <c r="Z7024" s="26">
        <v>0</v>
      </c>
      <c r="AA7024" s="26">
        <v>0</v>
      </c>
      <c r="AB7024" s="26">
        <v>0</v>
      </c>
      <c r="AC7024" s="26">
        <v>0</v>
      </c>
      <c r="AD7024" s="26">
        <v>0</v>
      </c>
      <c r="AE7024" s="26">
        <v>2.2524176415416814</v>
      </c>
    </row>
    <row r="7025" spans="1:31" x14ac:dyDescent="0.3">
      <c r="A7025">
        <v>2765852</v>
      </c>
      <c r="B7025">
        <v>1</v>
      </c>
      <c r="C7025" t="s">
        <v>80</v>
      </c>
      <c r="D7025" t="s">
        <v>89</v>
      </c>
      <c r="E7025" t="s">
        <v>141</v>
      </c>
      <c r="F7025" t="s">
        <v>9675</v>
      </c>
      <c r="G7025" t="s">
        <v>143</v>
      </c>
      <c r="H7025" t="s">
        <v>135</v>
      </c>
      <c r="I7025" t="s">
        <v>136</v>
      </c>
      <c r="J7025" t="s">
        <v>137</v>
      </c>
      <c r="K7025" t="s">
        <v>138</v>
      </c>
      <c r="L7025" t="s">
        <v>19264</v>
      </c>
      <c r="M7025" t="s">
        <v>19265</v>
      </c>
      <c r="N7025" s="26">
        <v>0.17277777699999999</v>
      </c>
      <c r="O7025">
        <v>0</v>
      </c>
      <c r="P7025">
        <v>150</v>
      </c>
      <c r="Q7025">
        <v>0</v>
      </c>
      <c r="R7025">
        <v>9</v>
      </c>
      <c r="S7025">
        <v>0</v>
      </c>
      <c r="T7025">
        <v>20</v>
      </c>
      <c r="U7025">
        <v>0</v>
      </c>
      <c r="V7025">
        <v>0</v>
      </c>
      <c r="W7025" s="26">
        <v>0</v>
      </c>
      <c r="X7025" s="26">
        <v>4.709254036406052</v>
      </c>
      <c r="Y7025" s="26">
        <v>0</v>
      </c>
      <c r="Z7025" s="26">
        <v>2.9268159844822669E-2</v>
      </c>
      <c r="AA7025" s="26">
        <v>0</v>
      </c>
      <c r="AB7025" s="26">
        <v>1.4690604376324874</v>
      </c>
      <c r="AC7025" s="26">
        <v>0</v>
      </c>
      <c r="AD7025" s="26">
        <v>0</v>
      </c>
      <c r="AE7025" s="26">
        <v>6.2075826338833622</v>
      </c>
    </row>
    <row r="7026" spans="1:31" x14ac:dyDescent="0.3">
      <c r="A7026">
        <v>2765746</v>
      </c>
      <c r="B7026">
        <v>1</v>
      </c>
      <c r="C7026" t="s">
        <v>81</v>
      </c>
      <c r="D7026" t="s">
        <v>127</v>
      </c>
      <c r="E7026" t="s">
        <v>170</v>
      </c>
      <c r="F7026" t="s">
        <v>19266</v>
      </c>
      <c r="G7026" t="s">
        <v>204</v>
      </c>
      <c r="H7026" t="s">
        <v>135</v>
      </c>
      <c r="I7026" t="s">
        <v>136</v>
      </c>
      <c r="J7026" t="s">
        <v>137</v>
      </c>
      <c r="K7026" t="s">
        <v>138</v>
      </c>
      <c r="L7026" t="s">
        <v>19267</v>
      </c>
      <c r="M7026" t="s">
        <v>11816</v>
      </c>
      <c r="N7026" s="26">
        <v>2.0755555550000002</v>
      </c>
      <c r="O7026">
        <v>0</v>
      </c>
      <c r="P7026">
        <v>17</v>
      </c>
      <c r="Q7026">
        <v>0</v>
      </c>
      <c r="R7026">
        <v>0</v>
      </c>
      <c r="S7026">
        <v>0</v>
      </c>
      <c r="T7026">
        <v>4</v>
      </c>
      <c r="U7026">
        <v>0</v>
      </c>
      <c r="V7026">
        <v>0</v>
      </c>
      <c r="W7026" s="26">
        <v>0</v>
      </c>
      <c r="X7026" s="26">
        <v>4.9582107301016158</v>
      </c>
      <c r="Y7026" s="26">
        <v>0</v>
      </c>
      <c r="Z7026" s="26">
        <v>0</v>
      </c>
      <c r="AA7026" s="26">
        <v>0</v>
      </c>
      <c r="AB7026" s="26">
        <v>7.2403944099838897</v>
      </c>
      <c r="AC7026" s="26">
        <v>0</v>
      </c>
      <c r="AD7026" s="26">
        <v>0</v>
      </c>
      <c r="AE7026" s="26">
        <v>12.198605140085505</v>
      </c>
    </row>
    <row r="7027" spans="1:31" x14ac:dyDescent="0.3">
      <c r="A7027">
        <v>2765554</v>
      </c>
      <c r="B7027">
        <v>1</v>
      </c>
      <c r="C7027" t="s">
        <v>80</v>
      </c>
      <c r="D7027" t="s">
        <v>96</v>
      </c>
      <c r="E7027" t="s">
        <v>175</v>
      </c>
      <c r="F7027" t="s">
        <v>19268</v>
      </c>
      <c r="G7027" t="s">
        <v>628</v>
      </c>
      <c r="H7027" t="s">
        <v>149</v>
      </c>
      <c r="I7027" t="s">
        <v>136</v>
      </c>
      <c r="J7027" t="s">
        <v>137</v>
      </c>
      <c r="K7027" t="s">
        <v>187</v>
      </c>
      <c r="L7027" t="s">
        <v>19269</v>
      </c>
      <c r="M7027" t="s">
        <v>19270</v>
      </c>
      <c r="N7027" s="26">
        <v>3.4097222220000001</v>
      </c>
      <c r="O7027">
        <v>0</v>
      </c>
      <c r="P7027">
        <v>3</v>
      </c>
      <c r="Q7027">
        <v>4</v>
      </c>
      <c r="R7027">
        <v>0</v>
      </c>
      <c r="S7027">
        <v>12</v>
      </c>
      <c r="T7027">
        <v>0</v>
      </c>
      <c r="U7027">
        <v>2</v>
      </c>
      <c r="V7027">
        <v>0</v>
      </c>
      <c r="W7027" s="26">
        <v>0</v>
      </c>
      <c r="X7027" s="26">
        <v>2.3423221268833339</v>
      </c>
      <c r="Y7027" s="26">
        <v>26.271190949502952</v>
      </c>
      <c r="Z7027" s="26">
        <v>0</v>
      </c>
      <c r="AA7027" s="26">
        <v>208.46572837077204</v>
      </c>
      <c r="AB7027" s="26">
        <v>0</v>
      </c>
      <c r="AC7027" s="26">
        <v>1568.9269887813994</v>
      </c>
      <c r="AD7027" s="26">
        <v>0</v>
      </c>
      <c r="AE7027" s="26">
        <v>1806.0062302285578</v>
      </c>
    </row>
    <row r="7028" spans="1:31" x14ac:dyDescent="0.3">
      <c r="A7028">
        <v>2765909</v>
      </c>
      <c r="B7028">
        <v>1</v>
      </c>
      <c r="C7028" t="s">
        <v>80</v>
      </c>
      <c r="D7028" t="s">
        <v>105</v>
      </c>
      <c r="E7028" t="s">
        <v>157</v>
      </c>
      <c r="F7028" t="s">
        <v>19271</v>
      </c>
      <c r="G7028" t="s">
        <v>159</v>
      </c>
      <c r="H7028" t="s">
        <v>149</v>
      </c>
      <c r="I7028" t="s">
        <v>136</v>
      </c>
      <c r="J7028" t="s">
        <v>137</v>
      </c>
      <c r="K7028" t="s">
        <v>138</v>
      </c>
      <c r="L7028" t="s">
        <v>19272</v>
      </c>
      <c r="M7028" t="s">
        <v>19273</v>
      </c>
      <c r="N7028" s="26">
        <v>0.158611111</v>
      </c>
      <c r="O7028">
        <v>0</v>
      </c>
      <c r="P7028">
        <v>609</v>
      </c>
      <c r="Q7028">
        <v>0</v>
      </c>
      <c r="R7028">
        <v>0</v>
      </c>
      <c r="S7028">
        <v>0</v>
      </c>
      <c r="T7028">
        <v>71</v>
      </c>
      <c r="U7028">
        <v>0</v>
      </c>
      <c r="V7028">
        <v>0</v>
      </c>
      <c r="W7028" s="26">
        <v>0</v>
      </c>
      <c r="X7028" s="26">
        <v>29.087969746279558</v>
      </c>
      <c r="Y7028" s="26">
        <v>0</v>
      </c>
      <c r="Z7028" s="26">
        <v>0</v>
      </c>
      <c r="AA7028" s="26">
        <v>0</v>
      </c>
      <c r="AB7028" s="26">
        <v>17.777915587116908</v>
      </c>
      <c r="AC7028" s="26">
        <v>0</v>
      </c>
      <c r="AD7028" s="26">
        <v>0</v>
      </c>
      <c r="AE7028" s="26">
        <v>46.865885333396463</v>
      </c>
    </row>
    <row r="7029" spans="1:31" x14ac:dyDescent="0.3">
      <c r="A7029">
        <v>2765955</v>
      </c>
      <c r="B7029">
        <v>1</v>
      </c>
      <c r="C7029" t="s">
        <v>80</v>
      </c>
      <c r="D7029" t="s">
        <v>82</v>
      </c>
      <c r="E7029" t="s">
        <v>132</v>
      </c>
      <c r="F7029" t="s">
        <v>19274</v>
      </c>
      <c r="G7029" t="s">
        <v>134</v>
      </c>
      <c r="H7029" t="s">
        <v>135</v>
      </c>
      <c r="I7029" t="s">
        <v>136</v>
      </c>
      <c r="J7029" t="s">
        <v>137</v>
      </c>
      <c r="K7029" t="s">
        <v>138</v>
      </c>
      <c r="L7029" t="s">
        <v>19275</v>
      </c>
      <c r="M7029" t="s">
        <v>19276</v>
      </c>
      <c r="N7029" s="26">
        <v>1.791388888</v>
      </c>
      <c r="O7029">
        <v>0</v>
      </c>
      <c r="P7029">
        <v>3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 s="26">
        <v>0</v>
      </c>
      <c r="X7029" s="26">
        <v>1.396354814755</v>
      </c>
      <c r="Y7029" s="26">
        <v>0</v>
      </c>
      <c r="Z7029" s="26">
        <v>0</v>
      </c>
      <c r="AA7029" s="26">
        <v>0</v>
      </c>
      <c r="AB7029" s="26">
        <v>0</v>
      </c>
      <c r="AC7029" s="26">
        <v>0</v>
      </c>
      <c r="AD7029" s="26">
        <v>0</v>
      </c>
      <c r="AE7029" s="26">
        <v>1.396354814755</v>
      </c>
    </row>
    <row r="7030" spans="1:31" x14ac:dyDescent="0.3">
      <c r="A7030">
        <v>2765806</v>
      </c>
      <c r="B7030">
        <v>1</v>
      </c>
      <c r="C7030" t="s">
        <v>80</v>
      </c>
      <c r="D7030" t="s">
        <v>105</v>
      </c>
      <c r="E7030" t="s">
        <v>157</v>
      </c>
      <c r="F7030" t="s">
        <v>5966</v>
      </c>
      <c r="G7030" t="s">
        <v>159</v>
      </c>
      <c r="H7030" t="s">
        <v>149</v>
      </c>
      <c r="I7030" t="s">
        <v>136</v>
      </c>
      <c r="J7030" t="s">
        <v>137</v>
      </c>
      <c r="K7030" t="s">
        <v>138</v>
      </c>
      <c r="L7030" t="s">
        <v>19277</v>
      </c>
      <c r="M7030" t="s">
        <v>19278</v>
      </c>
      <c r="N7030" s="26">
        <v>0.97694444400000002</v>
      </c>
      <c r="O7030">
        <v>0</v>
      </c>
      <c r="P7030">
        <v>609</v>
      </c>
      <c r="Q7030">
        <v>0</v>
      </c>
      <c r="R7030">
        <v>0</v>
      </c>
      <c r="S7030">
        <v>0</v>
      </c>
      <c r="T7030">
        <v>71</v>
      </c>
      <c r="U7030">
        <v>0</v>
      </c>
      <c r="V7030">
        <v>0</v>
      </c>
      <c r="W7030" s="26">
        <v>0</v>
      </c>
      <c r="X7030" s="26">
        <v>174.07169054037075</v>
      </c>
      <c r="Y7030" s="26">
        <v>0</v>
      </c>
      <c r="Z7030" s="26">
        <v>0</v>
      </c>
      <c r="AA7030" s="26">
        <v>0</v>
      </c>
      <c r="AB7030" s="26">
        <v>113.56393632870224</v>
      </c>
      <c r="AC7030" s="26">
        <v>0</v>
      </c>
      <c r="AD7030" s="26">
        <v>0</v>
      </c>
      <c r="AE7030" s="26">
        <v>287.63562686907301</v>
      </c>
    </row>
    <row r="7031" spans="1:31" x14ac:dyDescent="0.3">
      <c r="A7031">
        <v>2765952</v>
      </c>
      <c r="B7031">
        <v>1</v>
      </c>
      <c r="C7031" t="s">
        <v>80</v>
      </c>
      <c r="D7031" t="s">
        <v>96</v>
      </c>
      <c r="E7031" t="s">
        <v>132</v>
      </c>
      <c r="F7031" t="s">
        <v>19279</v>
      </c>
      <c r="G7031" t="s">
        <v>134</v>
      </c>
      <c r="H7031" t="s">
        <v>135</v>
      </c>
      <c r="I7031" t="s">
        <v>136</v>
      </c>
      <c r="J7031" t="s">
        <v>137</v>
      </c>
      <c r="K7031" t="s">
        <v>138</v>
      </c>
      <c r="L7031" t="s">
        <v>19280</v>
      </c>
      <c r="M7031" t="s">
        <v>19281</v>
      </c>
      <c r="N7031" s="26">
        <v>2.0077777769999998</v>
      </c>
      <c r="O7031">
        <v>0</v>
      </c>
      <c r="P7031">
        <v>1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 s="26">
        <v>0</v>
      </c>
      <c r="X7031" s="26">
        <v>1.6546835477255448</v>
      </c>
      <c r="Y7031" s="26">
        <v>0</v>
      </c>
      <c r="Z7031" s="26">
        <v>0</v>
      </c>
      <c r="AA7031" s="26">
        <v>0</v>
      </c>
      <c r="AB7031" s="26">
        <v>0</v>
      </c>
      <c r="AC7031" s="26">
        <v>0</v>
      </c>
      <c r="AD7031" s="26">
        <v>0</v>
      </c>
      <c r="AE7031" s="26">
        <v>1.6546835477255448</v>
      </c>
    </row>
    <row r="7032" spans="1:31" x14ac:dyDescent="0.3">
      <c r="A7032">
        <v>2765597</v>
      </c>
      <c r="B7032">
        <v>1</v>
      </c>
      <c r="C7032" t="s">
        <v>80</v>
      </c>
      <c r="D7032" t="s">
        <v>87</v>
      </c>
      <c r="E7032" t="s">
        <v>141</v>
      </c>
      <c r="F7032" t="s">
        <v>19282</v>
      </c>
      <c r="G7032" t="s">
        <v>186</v>
      </c>
      <c r="H7032" t="s">
        <v>135</v>
      </c>
      <c r="I7032" t="s">
        <v>136</v>
      </c>
      <c r="J7032" t="s">
        <v>137</v>
      </c>
      <c r="K7032" t="s">
        <v>187</v>
      </c>
      <c r="L7032" t="s">
        <v>19283</v>
      </c>
      <c r="M7032" t="s">
        <v>19284</v>
      </c>
      <c r="N7032" s="26">
        <v>7.1852777769999996</v>
      </c>
      <c r="O7032">
        <v>0</v>
      </c>
      <c r="P7032">
        <v>5</v>
      </c>
      <c r="Q7032">
        <v>0</v>
      </c>
      <c r="R7032">
        <v>0</v>
      </c>
      <c r="S7032">
        <v>0</v>
      </c>
      <c r="T7032">
        <v>7</v>
      </c>
      <c r="U7032">
        <v>0</v>
      </c>
      <c r="V7032">
        <v>0</v>
      </c>
      <c r="W7032" s="26">
        <v>0</v>
      </c>
      <c r="X7032" s="26">
        <v>23.653031985298789</v>
      </c>
      <c r="Y7032" s="26">
        <v>0</v>
      </c>
      <c r="Z7032" s="26">
        <v>0</v>
      </c>
      <c r="AA7032" s="26">
        <v>0</v>
      </c>
      <c r="AB7032" s="26">
        <v>130.49766652702189</v>
      </c>
      <c r="AC7032" s="26">
        <v>0</v>
      </c>
      <c r="AD7032" s="26">
        <v>0</v>
      </c>
      <c r="AE7032" s="26">
        <v>154.15069851232067</v>
      </c>
    </row>
    <row r="7033" spans="1:31" x14ac:dyDescent="0.3">
      <c r="A7033">
        <v>2765477</v>
      </c>
      <c r="B7033">
        <v>1</v>
      </c>
      <c r="C7033" t="s">
        <v>80</v>
      </c>
      <c r="D7033" t="s">
        <v>103</v>
      </c>
      <c r="E7033" t="s">
        <v>152</v>
      </c>
      <c r="F7033" t="s">
        <v>19285</v>
      </c>
      <c r="G7033" t="s">
        <v>186</v>
      </c>
      <c r="H7033" t="s">
        <v>149</v>
      </c>
      <c r="I7033" t="s">
        <v>136</v>
      </c>
      <c r="J7033" t="s">
        <v>137</v>
      </c>
      <c r="K7033" t="s">
        <v>187</v>
      </c>
      <c r="L7033" t="s">
        <v>19286</v>
      </c>
      <c r="M7033" t="s">
        <v>19287</v>
      </c>
      <c r="N7033" s="26">
        <v>2.2949999999999999</v>
      </c>
      <c r="O7033">
        <v>0</v>
      </c>
      <c r="P7033">
        <v>52</v>
      </c>
      <c r="Q7033">
        <v>0</v>
      </c>
      <c r="R7033">
        <v>22</v>
      </c>
      <c r="S7033">
        <v>0</v>
      </c>
      <c r="T7033">
        <v>21</v>
      </c>
      <c r="U7033">
        <v>0</v>
      </c>
      <c r="V7033">
        <v>0</v>
      </c>
      <c r="W7033" s="26">
        <v>0</v>
      </c>
      <c r="X7033" s="26">
        <v>16.975900541798477</v>
      </c>
      <c r="Y7033" s="26">
        <v>0</v>
      </c>
      <c r="Z7033" s="26">
        <v>1.3115861118691465</v>
      </c>
      <c r="AA7033" s="26">
        <v>0</v>
      </c>
      <c r="AB7033" s="26">
        <v>14.422918804087862</v>
      </c>
      <c r="AC7033" s="26">
        <v>0</v>
      </c>
      <c r="AD7033" s="26">
        <v>0</v>
      </c>
      <c r="AE7033" s="26">
        <v>32.710405457755485</v>
      </c>
    </row>
    <row r="7034" spans="1:31" x14ac:dyDescent="0.3">
      <c r="A7034">
        <v>2765789</v>
      </c>
      <c r="B7034">
        <v>1</v>
      </c>
      <c r="C7034" t="s">
        <v>80</v>
      </c>
      <c r="D7034" t="s">
        <v>110</v>
      </c>
      <c r="E7034" t="s">
        <v>146</v>
      </c>
      <c r="F7034" t="s">
        <v>19288</v>
      </c>
      <c r="G7034" t="s">
        <v>186</v>
      </c>
      <c r="H7034" t="s">
        <v>149</v>
      </c>
      <c r="I7034" t="s">
        <v>136</v>
      </c>
      <c r="J7034" t="s">
        <v>137</v>
      </c>
      <c r="K7034" t="s">
        <v>187</v>
      </c>
      <c r="L7034" t="s">
        <v>19289</v>
      </c>
      <c r="M7034" t="s">
        <v>19290</v>
      </c>
      <c r="N7034" s="26">
        <v>4.3261111110000003</v>
      </c>
      <c r="O7034">
        <v>0</v>
      </c>
      <c r="P7034">
        <v>0</v>
      </c>
      <c r="Q7034">
        <v>0</v>
      </c>
      <c r="R7034">
        <v>0</v>
      </c>
      <c r="S7034">
        <v>1</v>
      </c>
      <c r="T7034">
        <v>0</v>
      </c>
      <c r="U7034">
        <v>0</v>
      </c>
      <c r="V7034">
        <v>0</v>
      </c>
      <c r="W7034" s="26">
        <v>0</v>
      </c>
      <c r="X7034" s="26">
        <v>0</v>
      </c>
      <c r="Y7034" s="26">
        <v>0</v>
      </c>
      <c r="Z7034" s="26">
        <v>0</v>
      </c>
      <c r="AA7034" s="26">
        <v>120.63016686623355</v>
      </c>
      <c r="AB7034" s="26">
        <v>0</v>
      </c>
      <c r="AC7034" s="26">
        <v>0</v>
      </c>
      <c r="AD7034" s="26">
        <v>0</v>
      </c>
      <c r="AE7034" s="26">
        <v>120.63016686623355</v>
      </c>
    </row>
    <row r="7035" spans="1:31" x14ac:dyDescent="0.3">
      <c r="A7035">
        <v>2765620</v>
      </c>
      <c r="B7035">
        <v>1</v>
      </c>
      <c r="C7035" t="s">
        <v>80</v>
      </c>
      <c r="D7035" t="s">
        <v>100</v>
      </c>
      <c r="E7035" t="s">
        <v>141</v>
      </c>
      <c r="F7035" t="s">
        <v>19291</v>
      </c>
      <c r="G7035" t="s">
        <v>204</v>
      </c>
      <c r="H7035" t="s">
        <v>135</v>
      </c>
      <c r="I7035" t="s">
        <v>136</v>
      </c>
      <c r="J7035" t="s">
        <v>137</v>
      </c>
      <c r="K7035" t="s">
        <v>138</v>
      </c>
      <c r="L7035" t="s">
        <v>19292</v>
      </c>
      <c r="M7035" t="s">
        <v>19293</v>
      </c>
      <c r="N7035" s="26">
        <v>0.99111111100000004</v>
      </c>
      <c r="O7035">
        <v>0</v>
      </c>
      <c r="P7035">
        <v>23</v>
      </c>
      <c r="Q7035">
        <v>0</v>
      </c>
      <c r="R7035">
        <v>0</v>
      </c>
      <c r="S7035">
        <v>0</v>
      </c>
      <c r="T7035">
        <v>14</v>
      </c>
      <c r="U7035">
        <v>0</v>
      </c>
      <c r="V7035">
        <v>0</v>
      </c>
      <c r="W7035" s="26">
        <v>0</v>
      </c>
      <c r="X7035" s="26">
        <v>4.4042332319116442</v>
      </c>
      <c r="Y7035" s="26">
        <v>0</v>
      </c>
      <c r="Z7035" s="26">
        <v>0</v>
      </c>
      <c r="AA7035" s="26">
        <v>0</v>
      </c>
      <c r="AB7035" s="26">
        <v>5.212750794487734</v>
      </c>
      <c r="AC7035" s="26">
        <v>0</v>
      </c>
      <c r="AD7035" s="26">
        <v>0</v>
      </c>
      <c r="AE7035" s="26">
        <v>9.6169840263993791</v>
      </c>
    </row>
    <row r="7036" spans="1:31" x14ac:dyDescent="0.3">
      <c r="A7036">
        <v>2765619</v>
      </c>
      <c r="B7036">
        <v>2</v>
      </c>
      <c r="C7036" t="s">
        <v>80</v>
      </c>
      <c r="D7036" t="s">
        <v>87</v>
      </c>
      <c r="E7036" t="s">
        <v>157</v>
      </c>
      <c r="F7036" t="s">
        <v>19294</v>
      </c>
      <c r="G7036" t="s">
        <v>628</v>
      </c>
      <c r="H7036" t="s">
        <v>149</v>
      </c>
      <c r="I7036" t="s">
        <v>566</v>
      </c>
      <c r="J7036" t="s">
        <v>137</v>
      </c>
      <c r="K7036" t="s">
        <v>187</v>
      </c>
      <c r="L7036" t="s">
        <v>11839</v>
      </c>
      <c r="M7036" t="s">
        <v>19295</v>
      </c>
      <c r="N7036" s="26">
        <v>4.7777777E-2</v>
      </c>
      <c r="O7036">
        <v>0</v>
      </c>
      <c r="P7036">
        <v>2094</v>
      </c>
      <c r="Q7036">
        <v>0</v>
      </c>
      <c r="R7036">
        <v>2</v>
      </c>
      <c r="S7036">
        <v>9</v>
      </c>
      <c r="T7036">
        <v>90</v>
      </c>
      <c r="U7036">
        <v>0</v>
      </c>
      <c r="V7036">
        <v>0</v>
      </c>
      <c r="W7036" s="26">
        <v>0</v>
      </c>
      <c r="X7036" s="26">
        <v>27.519744162228502</v>
      </c>
      <c r="Y7036" s="26">
        <v>0</v>
      </c>
      <c r="Z7036" s="26">
        <v>1.5617621004140001E-2</v>
      </c>
      <c r="AA7036" s="26">
        <v>4.5366366585230313</v>
      </c>
      <c r="AB7036" s="26">
        <v>8.3363086582303971</v>
      </c>
      <c r="AC7036" s="26">
        <v>0</v>
      </c>
      <c r="AD7036" s="26">
        <v>0</v>
      </c>
      <c r="AE7036" s="26">
        <v>40.408307099986075</v>
      </c>
    </row>
    <row r="7037" spans="1:31" x14ac:dyDescent="0.3">
      <c r="A7037">
        <v>2765783</v>
      </c>
      <c r="B7037">
        <v>1</v>
      </c>
      <c r="C7037" t="s">
        <v>81</v>
      </c>
      <c r="D7037" t="s">
        <v>128</v>
      </c>
      <c r="E7037" t="s">
        <v>157</v>
      </c>
      <c r="F7037" t="s">
        <v>19296</v>
      </c>
      <c r="G7037" t="s">
        <v>287</v>
      </c>
      <c r="H7037" t="s">
        <v>149</v>
      </c>
      <c r="I7037" t="s">
        <v>136</v>
      </c>
      <c r="J7037" t="s">
        <v>3</v>
      </c>
      <c r="K7037" t="s">
        <v>138</v>
      </c>
      <c r="L7037" t="s">
        <v>19074</v>
      </c>
      <c r="M7037" t="s">
        <v>19297</v>
      </c>
      <c r="N7037" s="26">
        <v>0.79777777699999997</v>
      </c>
      <c r="O7037">
        <v>4</v>
      </c>
      <c r="P7037">
        <v>7035</v>
      </c>
      <c r="Q7037">
        <v>13</v>
      </c>
      <c r="R7037">
        <v>150</v>
      </c>
      <c r="S7037">
        <v>25</v>
      </c>
      <c r="T7037">
        <v>649</v>
      </c>
      <c r="U7037">
        <v>10</v>
      </c>
      <c r="V7037">
        <v>0</v>
      </c>
      <c r="W7037" s="26">
        <v>0.64456520847156806</v>
      </c>
      <c r="X7037" s="26">
        <v>1093.9677086657045</v>
      </c>
      <c r="Y7037" s="26">
        <v>3.9335863300577669</v>
      </c>
      <c r="Z7037" s="26">
        <v>8.4544877693591918</v>
      </c>
      <c r="AA7037" s="26">
        <v>255.84125096596324</v>
      </c>
      <c r="AB7037" s="26">
        <v>562.48227118727561</v>
      </c>
      <c r="AC7037" s="26">
        <v>1370.008114298683</v>
      </c>
      <c r="AD7037" s="26">
        <v>0</v>
      </c>
      <c r="AE7037" s="26">
        <v>3295.3319844255147</v>
      </c>
    </row>
    <row r="7038" spans="1:31" x14ac:dyDescent="0.3">
      <c r="A7038">
        <v>2765826</v>
      </c>
      <c r="B7038">
        <v>1</v>
      </c>
      <c r="C7038" t="s">
        <v>80</v>
      </c>
      <c r="D7038" t="s">
        <v>92</v>
      </c>
      <c r="E7038" t="s">
        <v>141</v>
      </c>
      <c r="F7038" t="s">
        <v>2700</v>
      </c>
      <c r="G7038" t="s">
        <v>425</v>
      </c>
      <c r="H7038" t="s">
        <v>135</v>
      </c>
      <c r="I7038" t="s">
        <v>136</v>
      </c>
      <c r="J7038" t="s">
        <v>137</v>
      </c>
      <c r="K7038" t="s">
        <v>138</v>
      </c>
      <c r="L7038" t="s">
        <v>19298</v>
      </c>
      <c r="M7038" t="s">
        <v>19299</v>
      </c>
      <c r="N7038" s="26">
        <v>2.1208333330000002</v>
      </c>
      <c r="O7038">
        <v>0</v>
      </c>
      <c r="P7038">
        <v>222</v>
      </c>
      <c r="Q7038">
        <v>0</v>
      </c>
      <c r="R7038">
        <v>0</v>
      </c>
      <c r="S7038">
        <v>0</v>
      </c>
      <c r="T7038">
        <v>11</v>
      </c>
      <c r="U7038">
        <v>0</v>
      </c>
      <c r="V7038">
        <v>0</v>
      </c>
      <c r="W7038" s="26">
        <v>0</v>
      </c>
      <c r="X7038" s="26">
        <v>99.256174846711033</v>
      </c>
      <c r="Y7038" s="26">
        <v>0</v>
      </c>
      <c r="Z7038" s="26">
        <v>0</v>
      </c>
      <c r="AA7038" s="26">
        <v>0</v>
      </c>
      <c r="AB7038" s="26">
        <v>30.107266343407559</v>
      </c>
      <c r="AC7038" s="26">
        <v>0</v>
      </c>
      <c r="AD7038" s="26">
        <v>0</v>
      </c>
      <c r="AE7038" s="26">
        <v>129.36344119011858</v>
      </c>
    </row>
    <row r="7039" spans="1:31" x14ac:dyDescent="0.3">
      <c r="A7039">
        <v>2765703</v>
      </c>
      <c r="B7039">
        <v>1</v>
      </c>
      <c r="C7039" t="s">
        <v>80</v>
      </c>
      <c r="D7039" t="s">
        <v>100</v>
      </c>
      <c r="E7039" t="s">
        <v>152</v>
      </c>
      <c r="F7039" t="s">
        <v>2105</v>
      </c>
      <c r="G7039" t="s">
        <v>159</v>
      </c>
      <c r="H7039" t="s">
        <v>149</v>
      </c>
      <c r="I7039" t="s">
        <v>136</v>
      </c>
      <c r="J7039" t="s">
        <v>137</v>
      </c>
      <c r="K7039" t="s">
        <v>138</v>
      </c>
      <c r="L7039" t="s">
        <v>19300</v>
      </c>
      <c r="M7039" t="s">
        <v>19301</v>
      </c>
      <c r="N7039" s="26">
        <v>0.91472222199999997</v>
      </c>
      <c r="O7039">
        <v>0</v>
      </c>
      <c r="P7039">
        <v>1</v>
      </c>
      <c r="Q7039">
        <v>58</v>
      </c>
      <c r="R7039">
        <v>38</v>
      </c>
      <c r="S7039">
        <v>3</v>
      </c>
      <c r="T7039">
        <v>2</v>
      </c>
      <c r="U7039">
        <v>0</v>
      </c>
      <c r="V7039">
        <v>0</v>
      </c>
      <c r="W7039" s="26">
        <v>0</v>
      </c>
      <c r="X7039" s="26">
        <v>0.22193301454613493</v>
      </c>
      <c r="Y7039" s="26">
        <v>18.011347317580704</v>
      </c>
      <c r="Z7039" s="26">
        <v>1.3586064966923336E-3</v>
      </c>
      <c r="AA7039" s="26">
        <v>83.676658943319424</v>
      </c>
      <c r="AB7039" s="26">
        <v>0.77220400736816064</v>
      </c>
      <c r="AC7039" s="26">
        <v>0</v>
      </c>
      <c r="AD7039" s="26">
        <v>0</v>
      </c>
      <c r="AE7039" s="26">
        <v>102.68350188931112</v>
      </c>
    </row>
    <row r="7040" spans="1:31" x14ac:dyDescent="0.3">
      <c r="A7040">
        <v>2766058</v>
      </c>
      <c r="B7040">
        <v>1</v>
      </c>
      <c r="C7040" t="s">
        <v>80</v>
      </c>
      <c r="D7040" t="s">
        <v>101</v>
      </c>
      <c r="E7040" t="s">
        <v>141</v>
      </c>
      <c r="F7040" t="s">
        <v>19302</v>
      </c>
      <c r="G7040" t="s">
        <v>344</v>
      </c>
      <c r="H7040" t="s">
        <v>135</v>
      </c>
      <c r="I7040" t="s">
        <v>136</v>
      </c>
      <c r="J7040" t="s">
        <v>137</v>
      </c>
      <c r="K7040" t="s">
        <v>138</v>
      </c>
      <c r="L7040" t="s">
        <v>19303</v>
      </c>
      <c r="M7040" t="s">
        <v>19304</v>
      </c>
      <c r="N7040" s="26">
        <v>1.6630555549999999</v>
      </c>
      <c r="O7040">
        <v>0</v>
      </c>
      <c r="P7040">
        <v>485</v>
      </c>
      <c r="Q7040">
        <v>0</v>
      </c>
      <c r="R7040">
        <v>1</v>
      </c>
      <c r="S7040">
        <v>0</v>
      </c>
      <c r="T7040">
        <v>25</v>
      </c>
      <c r="U7040">
        <v>0</v>
      </c>
      <c r="V7040">
        <v>0</v>
      </c>
      <c r="W7040" s="26">
        <v>0</v>
      </c>
      <c r="X7040" s="26">
        <v>272.45070483647623</v>
      </c>
      <c r="Y7040" s="26">
        <v>0</v>
      </c>
      <c r="Z7040" s="26">
        <v>0</v>
      </c>
      <c r="AA7040" s="26">
        <v>0</v>
      </c>
      <c r="AB7040" s="26">
        <v>20.648215298215057</v>
      </c>
      <c r="AC7040" s="26">
        <v>0</v>
      </c>
      <c r="AD7040" s="26">
        <v>0</v>
      </c>
      <c r="AE7040" s="26">
        <v>293.0989201346913</v>
      </c>
    </row>
    <row r="7041" spans="1:31" x14ac:dyDescent="0.3">
      <c r="A7041">
        <v>2765540</v>
      </c>
      <c r="B7041">
        <v>1</v>
      </c>
      <c r="C7041" t="s">
        <v>81</v>
      </c>
      <c r="D7041" t="s">
        <v>126</v>
      </c>
      <c r="E7041" t="s">
        <v>146</v>
      </c>
      <c r="F7041" t="s">
        <v>14087</v>
      </c>
      <c r="G7041" t="s">
        <v>186</v>
      </c>
      <c r="H7041" t="s">
        <v>149</v>
      </c>
      <c r="I7041" t="s">
        <v>136</v>
      </c>
      <c r="J7041" t="s">
        <v>137</v>
      </c>
      <c r="K7041" t="s">
        <v>187</v>
      </c>
      <c r="L7041" t="s">
        <v>19305</v>
      </c>
      <c r="M7041" t="s">
        <v>19306</v>
      </c>
      <c r="N7041" s="26">
        <v>5.47</v>
      </c>
      <c r="O7041">
        <v>0</v>
      </c>
      <c r="P7041">
        <v>59</v>
      </c>
      <c r="Q7041">
        <v>15</v>
      </c>
      <c r="R7041">
        <v>61</v>
      </c>
      <c r="S7041">
        <v>3</v>
      </c>
      <c r="T7041">
        <v>12</v>
      </c>
      <c r="U7041">
        <v>0</v>
      </c>
      <c r="V7041">
        <v>0</v>
      </c>
      <c r="W7041" s="26">
        <v>0</v>
      </c>
      <c r="X7041" s="26">
        <v>36.262481612170703</v>
      </c>
      <c r="Y7041" s="26">
        <v>46.946139522504481</v>
      </c>
      <c r="Z7041" s="26">
        <v>107.26777972291373</v>
      </c>
      <c r="AA7041" s="26">
        <v>58.051121210775428</v>
      </c>
      <c r="AB7041" s="26">
        <v>109.31055671133744</v>
      </c>
      <c r="AC7041" s="26">
        <v>0</v>
      </c>
      <c r="AD7041" s="26">
        <v>0</v>
      </c>
      <c r="AE7041" s="26">
        <v>357.83807877970179</v>
      </c>
    </row>
    <row r="7042" spans="1:31" x14ac:dyDescent="0.3">
      <c r="A7042">
        <v>2765494</v>
      </c>
      <c r="B7042">
        <v>1</v>
      </c>
      <c r="C7042" t="s">
        <v>80</v>
      </c>
      <c r="D7042" t="s">
        <v>101</v>
      </c>
      <c r="E7042" t="s">
        <v>170</v>
      </c>
      <c r="F7042" t="s">
        <v>19307</v>
      </c>
      <c r="G7042" t="s">
        <v>628</v>
      </c>
      <c r="H7042" t="s">
        <v>135</v>
      </c>
      <c r="I7042" t="s">
        <v>136</v>
      </c>
      <c r="J7042" t="s">
        <v>137</v>
      </c>
      <c r="K7042" t="s">
        <v>187</v>
      </c>
      <c r="L7042" t="s">
        <v>19308</v>
      </c>
      <c r="M7042" t="s">
        <v>19309</v>
      </c>
      <c r="N7042" s="26">
        <v>7.5830555549999996</v>
      </c>
      <c r="O7042">
        <v>0</v>
      </c>
      <c r="P7042">
        <v>18</v>
      </c>
      <c r="Q7042">
        <v>0</v>
      </c>
      <c r="R7042">
        <v>9</v>
      </c>
      <c r="S7042">
        <v>0</v>
      </c>
      <c r="T7042">
        <v>9</v>
      </c>
      <c r="U7042">
        <v>0</v>
      </c>
      <c r="V7042">
        <v>0</v>
      </c>
      <c r="W7042" s="26">
        <v>0</v>
      </c>
      <c r="X7042" s="26">
        <v>23.077966088654442</v>
      </c>
      <c r="Y7042" s="26">
        <v>0</v>
      </c>
      <c r="Z7042" s="26">
        <v>19.367156259983627</v>
      </c>
      <c r="AA7042" s="26">
        <v>0</v>
      </c>
      <c r="AB7042" s="26">
        <v>73.053885205204892</v>
      </c>
      <c r="AC7042" s="26">
        <v>0</v>
      </c>
      <c r="AD7042" s="26">
        <v>0</v>
      </c>
      <c r="AE7042" s="26">
        <v>115.49900755384296</v>
      </c>
    </row>
    <row r="7043" spans="1:31" x14ac:dyDescent="0.3">
      <c r="A7043">
        <v>2765866</v>
      </c>
      <c r="B7043">
        <v>1</v>
      </c>
      <c r="C7043" t="s">
        <v>80</v>
      </c>
      <c r="D7043" t="s">
        <v>106</v>
      </c>
      <c r="E7043" t="s">
        <v>141</v>
      </c>
      <c r="F7043" t="s">
        <v>19310</v>
      </c>
      <c r="G7043" t="s">
        <v>143</v>
      </c>
      <c r="H7043" t="s">
        <v>135</v>
      </c>
      <c r="I7043" t="s">
        <v>136</v>
      </c>
      <c r="J7043" t="s">
        <v>137</v>
      </c>
      <c r="K7043" t="s">
        <v>138</v>
      </c>
      <c r="L7043" t="s">
        <v>19311</v>
      </c>
      <c r="M7043" t="s">
        <v>19312</v>
      </c>
      <c r="N7043" s="26">
        <v>1.479166666</v>
      </c>
      <c r="O7043">
        <v>0</v>
      </c>
      <c r="P7043">
        <v>90</v>
      </c>
      <c r="Q7043">
        <v>0</v>
      </c>
      <c r="R7043">
        <v>2</v>
      </c>
      <c r="S7043">
        <v>0</v>
      </c>
      <c r="T7043">
        <v>14</v>
      </c>
      <c r="U7043">
        <v>0</v>
      </c>
      <c r="V7043">
        <v>0</v>
      </c>
      <c r="W7043" s="26">
        <v>0</v>
      </c>
      <c r="X7043" s="26">
        <v>23.519042118409317</v>
      </c>
      <c r="Y7043" s="26">
        <v>0</v>
      </c>
      <c r="Z7043" s="26">
        <v>1.0627815974400001</v>
      </c>
      <c r="AA7043" s="26">
        <v>0</v>
      </c>
      <c r="AB7043" s="26">
        <v>12.948058488193888</v>
      </c>
      <c r="AC7043" s="26">
        <v>0</v>
      </c>
      <c r="AD7043" s="26">
        <v>0</v>
      </c>
      <c r="AE7043" s="26">
        <v>37.529882204043204</v>
      </c>
    </row>
    <row r="7044" spans="1:31" x14ac:dyDescent="0.3">
      <c r="A7044">
        <v>2765663</v>
      </c>
      <c r="B7044">
        <v>1</v>
      </c>
      <c r="C7044" t="s">
        <v>80</v>
      </c>
      <c r="D7044" t="s">
        <v>85</v>
      </c>
      <c r="E7044" t="s">
        <v>132</v>
      </c>
      <c r="F7044" t="s">
        <v>19313</v>
      </c>
      <c r="G7044" t="s">
        <v>134</v>
      </c>
      <c r="H7044" t="s">
        <v>135</v>
      </c>
      <c r="I7044" t="s">
        <v>136</v>
      </c>
      <c r="J7044" t="s">
        <v>137</v>
      </c>
      <c r="K7044" t="s">
        <v>138</v>
      </c>
      <c r="L7044" t="s">
        <v>19314</v>
      </c>
      <c r="M7044" t="s">
        <v>19315</v>
      </c>
      <c r="N7044" s="26">
        <v>3.8566666660000002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1</v>
      </c>
      <c r="U7044">
        <v>0</v>
      </c>
      <c r="V7044">
        <v>0</v>
      </c>
      <c r="W7044" s="26">
        <v>0</v>
      </c>
      <c r="X7044" s="26">
        <v>0</v>
      </c>
      <c r="Y7044" s="26">
        <v>0</v>
      </c>
      <c r="Z7044" s="26">
        <v>0</v>
      </c>
      <c r="AA7044" s="26">
        <v>0</v>
      </c>
      <c r="AB7044" s="26">
        <v>0</v>
      </c>
      <c r="AC7044" s="26">
        <v>0</v>
      </c>
      <c r="AD7044" s="26">
        <v>0</v>
      </c>
      <c r="AE7044" s="26">
        <v>0</v>
      </c>
    </row>
    <row r="7045" spans="1:31" x14ac:dyDescent="0.3">
      <c r="A7045">
        <v>2765557</v>
      </c>
      <c r="B7045">
        <v>1</v>
      </c>
      <c r="C7045" t="s">
        <v>80</v>
      </c>
      <c r="D7045" t="s">
        <v>85</v>
      </c>
      <c r="E7045" t="s">
        <v>132</v>
      </c>
      <c r="F7045" t="s">
        <v>19153</v>
      </c>
      <c r="G7045" t="s">
        <v>307</v>
      </c>
      <c r="H7045" t="s">
        <v>135</v>
      </c>
      <c r="I7045" t="s">
        <v>136</v>
      </c>
      <c r="J7045" t="s">
        <v>137</v>
      </c>
      <c r="K7045" t="s">
        <v>138</v>
      </c>
      <c r="L7045" t="s">
        <v>19316</v>
      </c>
      <c r="M7045" t="s">
        <v>19317</v>
      </c>
      <c r="N7045" s="26">
        <v>3.7863888879999998</v>
      </c>
      <c r="O7045">
        <v>0</v>
      </c>
      <c r="P7045">
        <v>19</v>
      </c>
      <c r="Q7045">
        <v>0</v>
      </c>
      <c r="R7045">
        <v>0</v>
      </c>
      <c r="S7045">
        <v>0</v>
      </c>
      <c r="T7045">
        <v>2</v>
      </c>
      <c r="U7045">
        <v>0</v>
      </c>
      <c r="V7045">
        <v>0</v>
      </c>
      <c r="W7045" s="26">
        <v>0</v>
      </c>
      <c r="X7045" s="26">
        <v>15.757778654644309</v>
      </c>
      <c r="Y7045" s="26">
        <v>0</v>
      </c>
      <c r="Z7045" s="26">
        <v>0</v>
      </c>
      <c r="AA7045" s="26">
        <v>0</v>
      </c>
      <c r="AB7045" s="26">
        <v>6.9988635148025331</v>
      </c>
      <c r="AC7045" s="26">
        <v>0</v>
      </c>
      <c r="AD7045" s="26">
        <v>0</v>
      </c>
      <c r="AE7045" s="26">
        <v>22.756642169446842</v>
      </c>
    </row>
    <row r="7046" spans="1:31" x14ac:dyDescent="0.3">
      <c r="A7046">
        <v>2765431</v>
      </c>
      <c r="B7046">
        <v>1</v>
      </c>
      <c r="C7046" t="s">
        <v>80</v>
      </c>
      <c r="D7046" t="s">
        <v>82</v>
      </c>
      <c r="E7046" t="s">
        <v>166</v>
      </c>
      <c r="F7046" t="s">
        <v>19318</v>
      </c>
      <c r="G7046" t="s">
        <v>2394</v>
      </c>
      <c r="H7046" t="s">
        <v>135</v>
      </c>
      <c r="I7046" t="s">
        <v>136</v>
      </c>
      <c r="J7046" t="s">
        <v>137</v>
      </c>
      <c r="K7046" t="s">
        <v>138</v>
      </c>
      <c r="L7046" t="s">
        <v>19319</v>
      </c>
      <c r="M7046" t="s">
        <v>19320</v>
      </c>
      <c r="N7046" s="26">
        <v>2.1988888879999999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12</v>
      </c>
      <c r="U7046">
        <v>0</v>
      </c>
      <c r="V7046">
        <v>0</v>
      </c>
      <c r="W7046" s="26">
        <v>0</v>
      </c>
      <c r="X7046" s="26">
        <v>0</v>
      </c>
      <c r="Y7046" s="26">
        <v>0</v>
      </c>
      <c r="Z7046" s="26">
        <v>0</v>
      </c>
      <c r="AA7046" s="26">
        <v>0</v>
      </c>
      <c r="AB7046" s="26">
        <v>16.535826742828277</v>
      </c>
      <c r="AC7046" s="26">
        <v>0</v>
      </c>
      <c r="AD7046" s="26">
        <v>0</v>
      </c>
      <c r="AE7046" s="26">
        <v>16.535826742828277</v>
      </c>
    </row>
    <row r="7047" spans="1:31" x14ac:dyDescent="0.3">
      <c r="A7047">
        <v>2765929</v>
      </c>
      <c r="B7047">
        <v>1</v>
      </c>
      <c r="C7047" t="s">
        <v>80</v>
      </c>
      <c r="D7047" t="s">
        <v>97</v>
      </c>
      <c r="E7047" t="s">
        <v>170</v>
      </c>
      <c r="F7047" t="s">
        <v>19321</v>
      </c>
      <c r="G7047" t="s">
        <v>204</v>
      </c>
      <c r="H7047" t="s">
        <v>135</v>
      </c>
      <c r="I7047" t="s">
        <v>136</v>
      </c>
      <c r="J7047" t="s">
        <v>137</v>
      </c>
      <c r="K7047" t="s">
        <v>138</v>
      </c>
      <c r="L7047" t="s">
        <v>19322</v>
      </c>
      <c r="M7047" t="s">
        <v>19323</v>
      </c>
      <c r="N7047" s="26">
        <v>4.95</v>
      </c>
      <c r="O7047">
        <v>0</v>
      </c>
      <c r="P7047">
        <v>45</v>
      </c>
      <c r="Q7047">
        <v>0</v>
      </c>
      <c r="R7047">
        <v>0</v>
      </c>
      <c r="S7047">
        <v>0</v>
      </c>
      <c r="T7047">
        <v>13</v>
      </c>
      <c r="U7047">
        <v>0</v>
      </c>
      <c r="V7047">
        <v>0</v>
      </c>
      <c r="W7047" s="26">
        <v>0</v>
      </c>
      <c r="X7047" s="26">
        <v>42.217655112845172</v>
      </c>
      <c r="Y7047" s="26">
        <v>0</v>
      </c>
      <c r="Z7047" s="26">
        <v>0</v>
      </c>
      <c r="AA7047" s="26">
        <v>0</v>
      </c>
      <c r="AB7047" s="26">
        <v>71.582314163466066</v>
      </c>
      <c r="AC7047" s="26">
        <v>0</v>
      </c>
      <c r="AD7047" s="26">
        <v>0</v>
      </c>
      <c r="AE7047" s="26">
        <v>113.79996927631123</v>
      </c>
    </row>
    <row r="7048" spans="1:31" x14ac:dyDescent="0.3">
      <c r="A7048">
        <v>2765408</v>
      </c>
      <c r="B7048">
        <v>1</v>
      </c>
      <c r="C7048" t="s">
        <v>81</v>
      </c>
      <c r="D7048" t="s">
        <v>120</v>
      </c>
      <c r="E7048" t="s">
        <v>157</v>
      </c>
      <c r="F7048" t="s">
        <v>19324</v>
      </c>
      <c r="G7048" t="s">
        <v>159</v>
      </c>
      <c r="H7048" t="s">
        <v>149</v>
      </c>
      <c r="I7048" t="s">
        <v>136</v>
      </c>
      <c r="J7048" t="s">
        <v>137</v>
      </c>
      <c r="K7048" t="s">
        <v>138</v>
      </c>
      <c r="L7048" t="s">
        <v>19325</v>
      </c>
      <c r="M7048" t="s">
        <v>19326</v>
      </c>
      <c r="N7048" s="26">
        <v>1.4075</v>
      </c>
      <c r="O7048">
        <v>1</v>
      </c>
      <c r="P7048">
        <v>0</v>
      </c>
      <c r="Q7048">
        <v>18</v>
      </c>
      <c r="R7048">
        <v>43</v>
      </c>
      <c r="S7048">
        <v>13</v>
      </c>
      <c r="T7048">
        <v>11</v>
      </c>
      <c r="U7048">
        <v>1</v>
      </c>
      <c r="V7048">
        <v>0</v>
      </c>
      <c r="W7048" s="26">
        <v>64.815062395102046</v>
      </c>
      <c r="X7048" s="26">
        <v>0</v>
      </c>
      <c r="Y7048" s="26">
        <v>9.7605548912066062</v>
      </c>
      <c r="Z7048" s="26">
        <v>3.7880007651997203</v>
      </c>
      <c r="AA7048" s="26">
        <v>4.6571455257177412</v>
      </c>
      <c r="AB7048" s="26">
        <v>1.7737005972664943</v>
      </c>
      <c r="AC7048" s="26">
        <v>54.323022599314776</v>
      </c>
      <c r="AD7048" s="26">
        <v>0</v>
      </c>
      <c r="AE7048" s="26">
        <v>139.1174867738074</v>
      </c>
    </row>
    <row r="7049" spans="1:31" x14ac:dyDescent="0.3">
      <c r="A7049">
        <v>2765557</v>
      </c>
      <c r="B7049">
        <v>2</v>
      </c>
      <c r="C7049" t="s">
        <v>80</v>
      </c>
      <c r="D7049" t="s">
        <v>85</v>
      </c>
      <c r="E7049" t="s">
        <v>141</v>
      </c>
      <c r="F7049" t="s">
        <v>19327</v>
      </c>
      <c r="G7049" t="s">
        <v>307</v>
      </c>
      <c r="H7049" t="s">
        <v>135</v>
      </c>
      <c r="I7049" t="s">
        <v>136</v>
      </c>
      <c r="J7049" t="s">
        <v>137</v>
      </c>
      <c r="K7049" t="s">
        <v>138</v>
      </c>
      <c r="L7049" t="s">
        <v>19317</v>
      </c>
      <c r="M7049" t="s">
        <v>19154</v>
      </c>
      <c r="N7049" s="26">
        <v>1.8661111109999999</v>
      </c>
      <c r="O7049">
        <v>0</v>
      </c>
      <c r="P7049">
        <v>277</v>
      </c>
      <c r="Q7049">
        <v>0</v>
      </c>
      <c r="R7049">
        <v>0</v>
      </c>
      <c r="S7049">
        <v>0</v>
      </c>
      <c r="T7049">
        <v>71</v>
      </c>
      <c r="U7049">
        <v>0</v>
      </c>
      <c r="V7049">
        <v>0</v>
      </c>
      <c r="W7049" s="26">
        <v>0</v>
      </c>
      <c r="X7049" s="26">
        <v>146.17419015279177</v>
      </c>
      <c r="Y7049" s="26">
        <v>0</v>
      </c>
      <c r="Z7049" s="26">
        <v>0</v>
      </c>
      <c r="AA7049" s="26">
        <v>0</v>
      </c>
      <c r="AB7049" s="26">
        <v>168.96163388551216</v>
      </c>
      <c r="AC7049" s="26">
        <v>0</v>
      </c>
      <c r="AD7049" s="26">
        <v>0</v>
      </c>
      <c r="AE7049" s="26">
        <v>315.13582403830389</v>
      </c>
    </row>
    <row r="7050" spans="1:31" x14ac:dyDescent="0.3">
      <c r="A7050">
        <v>2765405</v>
      </c>
      <c r="B7050">
        <v>2</v>
      </c>
      <c r="C7050" t="s">
        <v>81</v>
      </c>
      <c r="D7050" t="s">
        <v>112</v>
      </c>
      <c r="E7050" t="s">
        <v>141</v>
      </c>
      <c r="F7050" t="s">
        <v>19328</v>
      </c>
      <c r="G7050" t="s">
        <v>303</v>
      </c>
      <c r="H7050" t="s">
        <v>135</v>
      </c>
      <c r="I7050" t="s">
        <v>136</v>
      </c>
      <c r="J7050" t="s">
        <v>137</v>
      </c>
      <c r="K7050" t="s">
        <v>138</v>
      </c>
      <c r="L7050" t="s">
        <v>19168</v>
      </c>
      <c r="M7050" t="s">
        <v>19329</v>
      </c>
      <c r="N7050" s="26">
        <v>1.686666666</v>
      </c>
      <c r="O7050">
        <v>0</v>
      </c>
      <c r="P7050">
        <v>459</v>
      </c>
      <c r="Q7050">
        <v>0</v>
      </c>
      <c r="R7050">
        <v>0</v>
      </c>
      <c r="S7050">
        <v>0</v>
      </c>
      <c r="T7050">
        <v>48</v>
      </c>
      <c r="U7050">
        <v>0</v>
      </c>
      <c r="V7050">
        <v>0</v>
      </c>
      <c r="W7050" s="26">
        <v>0</v>
      </c>
      <c r="X7050" s="26">
        <v>153.38287521759477</v>
      </c>
      <c r="Y7050" s="26">
        <v>0</v>
      </c>
      <c r="Z7050" s="26">
        <v>0</v>
      </c>
      <c r="AA7050" s="26">
        <v>0</v>
      </c>
      <c r="AB7050" s="26">
        <v>56.363571153985312</v>
      </c>
      <c r="AC7050" s="26">
        <v>0</v>
      </c>
      <c r="AD7050" s="26">
        <v>0</v>
      </c>
      <c r="AE7050" s="26">
        <v>209.74644637158008</v>
      </c>
    </row>
    <row r="7051" spans="1:31" x14ac:dyDescent="0.3">
      <c r="A7051">
        <v>2765451</v>
      </c>
      <c r="B7051">
        <v>1</v>
      </c>
      <c r="C7051" t="s">
        <v>81</v>
      </c>
      <c r="D7051" t="s">
        <v>123</v>
      </c>
      <c r="E7051" t="s">
        <v>141</v>
      </c>
      <c r="F7051" t="s">
        <v>3377</v>
      </c>
      <c r="G7051" t="s">
        <v>186</v>
      </c>
      <c r="H7051" t="s">
        <v>135</v>
      </c>
      <c r="I7051" t="s">
        <v>136</v>
      </c>
      <c r="J7051" t="s">
        <v>137</v>
      </c>
      <c r="K7051" t="s">
        <v>187</v>
      </c>
      <c r="L7051" t="s">
        <v>19330</v>
      </c>
      <c r="M7051" t="s">
        <v>19331</v>
      </c>
      <c r="N7051" s="26">
        <v>6.0919444440000001</v>
      </c>
      <c r="O7051">
        <v>0</v>
      </c>
      <c r="P7051">
        <v>192</v>
      </c>
      <c r="Q7051">
        <v>0</v>
      </c>
      <c r="R7051">
        <v>12</v>
      </c>
      <c r="S7051">
        <v>0</v>
      </c>
      <c r="T7051">
        <v>13</v>
      </c>
      <c r="U7051">
        <v>0</v>
      </c>
      <c r="V7051">
        <v>0</v>
      </c>
      <c r="W7051" s="26">
        <v>0</v>
      </c>
      <c r="X7051" s="26">
        <v>167.94893849321787</v>
      </c>
      <c r="Y7051" s="26">
        <v>0</v>
      </c>
      <c r="Z7051" s="26">
        <v>9.0135256351622957</v>
      </c>
      <c r="AA7051" s="26">
        <v>0</v>
      </c>
      <c r="AB7051" s="26">
        <v>20.021614150635457</v>
      </c>
      <c r="AC7051" s="26">
        <v>0</v>
      </c>
      <c r="AD7051" s="26">
        <v>0</v>
      </c>
      <c r="AE7051" s="26">
        <v>196.98407827901562</v>
      </c>
    </row>
    <row r="7052" spans="1:31" x14ac:dyDescent="0.3">
      <c r="A7052">
        <v>2765643</v>
      </c>
      <c r="B7052">
        <v>1</v>
      </c>
      <c r="C7052" t="s">
        <v>80</v>
      </c>
      <c r="D7052" t="s">
        <v>99</v>
      </c>
      <c r="E7052" t="s">
        <v>170</v>
      </c>
      <c r="F7052" t="s">
        <v>6821</v>
      </c>
      <c r="G7052" t="s">
        <v>204</v>
      </c>
      <c r="H7052" t="s">
        <v>135</v>
      </c>
      <c r="I7052" t="s">
        <v>136</v>
      </c>
      <c r="J7052" t="s">
        <v>137</v>
      </c>
      <c r="K7052" t="s">
        <v>138</v>
      </c>
      <c r="L7052" t="s">
        <v>19332</v>
      </c>
      <c r="M7052" t="s">
        <v>19333</v>
      </c>
      <c r="N7052" s="26">
        <v>4.1036111110000002</v>
      </c>
      <c r="O7052">
        <v>0</v>
      </c>
      <c r="P7052">
        <v>23</v>
      </c>
      <c r="Q7052">
        <v>0</v>
      </c>
      <c r="R7052">
        <v>0</v>
      </c>
      <c r="S7052">
        <v>0</v>
      </c>
      <c r="T7052">
        <v>4</v>
      </c>
      <c r="U7052">
        <v>0</v>
      </c>
      <c r="V7052">
        <v>0</v>
      </c>
      <c r="W7052" s="26">
        <v>0</v>
      </c>
      <c r="X7052" s="26">
        <v>24.71717025287257</v>
      </c>
      <c r="Y7052" s="26">
        <v>0</v>
      </c>
      <c r="Z7052" s="26">
        <v>0</v>
      </c>
      <c r="AA7052" s="26">
        <v>0</v>
      </c>
      <c r="AB7052" s="26">
        <v>2.5661485394265422</v>
      </c>
      <c r="AC7052" s="26">
        <v>0</v>
      </c>
      <c r="AD7052" s="26">
        <v>0</v>
      </c>
      <c r="AE7052" s="26">
        <v>27.283318792299113</v>
      </c>
    </row>
    <row r="7053" spans="1:31" x14ac:dyDescent="0.3">
      <c r="A7053">
        <v>2765474</v>
      </c>
      <c r="B7053">
        <v>1</v>
      </c>
      <c r="C7053" t="s">
        <v>80</v>
      </c>
      <c r="D7053" t="s">
        <v>93</v>
      </c>
      <c r="E7053" t="s">
        <v>132</v>
      </c>
      <c r="F7053" t="s">
        <v>19334</v>
      </c>
      <c r="G7053" t="s">
        <v>134</v>
      </c>
      <c r="H7053" t="s">
        <v>135</v>
      </c>
      <c r="I7053" t="s">
        <v>136</v>
      </c>
      <c r="J7053" t="s">
        <v>137</v>
      </c>
      <c r="K7053" t="s">
        <v>138</v>
      </c>
      <c r="L7053" t="s">
        <v>19335</v>
      </c>
      <c r="M7053" t="s">
        <v>19336</v>
      </c>
      <c r="N7053" s="26">
        <v>0.42083333299999998</v>
      </c>
      <c r="O7053">
        <v>0</v>
      </c>
      <c r="P7053">
        <v>13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 s="26">
        <v>0</v>
      </c>
      <c r="X7053" s="26">
        <v>1.2349452854135738</v>
      </c>
      <c r="Y7053" s="26">
        <v>0</v>
      </c>
      <c r="Z7053" s="26">
        <v>0</v>
      </c>
      <c r="AA7053" s="26">
        <v>0</v>
      </c>
      <c r="AB7053" s="26">
        <v>0</v>
      </c>
      <c r="AC7053" s="26">
        <v>0</v>
      </c>
      <c r="AD7053" s="26">
        <v>0</v>
      </c>
      <c r="AE7053" s="26">
        <v>1.2349452854135738</v>
      </c>
    </row>
    <row r="7054" spans="1:31" x14ac:dyDescent="0.3">
      <c r="A7054">
        <v>2765743</v>
      </c>
      <c r="B7054">
        <v>1</v>
      </c>
      <c r="C7054" t="s">
        <v>81</v>
      </c>
      <c r="D7054" t="s">
        <v>112</v>
      </c>
      <c r="E7054" t="s">
        <v>141</v>
      </c>
      <c r="F7054" t="s">
        <v>403</v>
      </c>
      <c r="G7054" t="s">
        <v>143</v>
      </c>
      <c r="H7054" t="s">
        <v>135</v>
      </c>
      <c r="I7054" t="s">
        <v>136</v>
      </c>
      <c r="J7054" t="s">
        <v>137</v>
      </c>
      <c r="K7054" t="s">
        <v>138</v>
      </c>
      <c r="L7054" t="s">
        <v>19337</v>
      </c>
      <c r="M7054" t="s">
        <v>19338</v>
      </c>
      <c r="N7054" s="26">
        <v>0.85083333299999997</v>
      </c>
      <c r="O7054">
        <v>0</v>
      </c>
      <c r="P7054">
        <v>136</v>
      </c>
      <c r="Q7054">
        <v>0</v>
      </c>
      <c r="R7054">
        <v>3</v>
      </c>
      <c r="S7054">
        <v>0</v>
      </c>
      <c r="T7054">
        <v>22</v>
      </c>
      <c r="U7054">
        <v>0</v>
      </c>
      <c r="V7054">
        <v>0</v>
      </c>
      <c r="W7054" s="26">
        <v>0</v>
      </c>
      <c r="X7054" s="26">
        <v>28.993121600591866</v>
      </c>
      <c r="Y7054" s="26">
        <v>0</v>
      </c>
      <c r="Z7054" s="26">
        <v>1.2088780799578391</v>
      </c>
      <c r="AA7054" s="26">
        <v>0</v>
      </c>
      <c r="AB7054" s="26">
        <v>6.3998136725863928</v>
      </c>
      <c r="AC7054" s="26">
        <v>0</v>
      </c>
      <c r="AD7054" s="26">
        <v>0</v>
      </c>
      <c r="AE7054" s="26">
        <v>36.601813353136095</v>
      </c>
    </row>
    <row r="7055" spans="1:31" x14ac:dyDescent="0.3">
      <c r="A7055">
        <v>2766078</v>
      </c>
      <c r="B7055">
        <v>1</v>
      </c>
      <c r="C7055" t="s">
        <v>81</v>
      </c>
      <c r="D7055" t="s">
        <v>122</v>
      </c>
      <c r="E7055" t="s">
        <v>132</v>
      </c>
      <c r="F7055" t="s">
        <v>19339</v>
      </c>
      <c r="G7055" t="s">
        <v>134</v>
      </c>
      <c r="H7055" t="s">
        <v>135</v>
      </c>
      <c r="I7055" t="s">
        <v>136</v>
      </c>
      <c r="J7055" t="s">
        <v>137</v>
      </c>
      <c r="K7055" t="s">
        <v>138</v>
      </c>
      <c r="L7055" t="s">
        <v>19340</v>
      </c>
      <c r="M7055" t="s">
        <v>19341</v>
      </c>
      <c r="N7055" s="26">
        <v>0.954166666</v>
      </c>
      <c r="O7055">
        <v>0</v>
      </c>
      <c r="P7055">
        <v>3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 s="26">
        <v>0</v>
      </c>
      <c r="X7055" s="26">
        <v>0.68523969225333325</v>
      </c>
      <c r="Y7055" s="26">
        <v>0</v>
      </c>
      <c r="Z7055" s="26">
        <v>0</v>
      </c>
      <c r="AA7055" s="26">
        <v>0</v>
      </c>
      <c r="AB7055" s="26">
        <v>0</v>
      </c>
      <c r="AC7055" s="26">
        <v>0</v>
      </c>
      <c r="AD7055" s="26">
        <v>0</v>
      </c>
      <c r="AE7055" s="26">
        <v>0.68523969225333325</v>
      </c>
    </row>
    <row r="7056" spans="1:31" x14ac:dyDescent="0.3">
      <c r="A7056">
        <v>2765723</v>
      </c>
      <c r="B7056">
        <v>1</v>
      </c>
      <c r="C7056" t="s">
        <v>81</v>
      </c>
      <c r="D7056" t="s">
        <v>115</v>
      </c>
      <c r="E7056" t="s">
        <v>146</v>
      </c>
      <c r="F7056" t="s">
        <v>13487</v>
      </c>
      <c r="G7056" t="s">
        <v>154</v>
      </c>
      <c r="H7056" t="s">
        <v>149</v>
      </c>
      <c r="I7056" t="s">
        <v>136</v>
      </c>
      <c r="J7056" t="s">
        <v>137</v>
      </c>
      <c r="K7056" t="s">
        <v>138</v>
      </c>
      <c r="L7056" t="s">
        <v>19342</v>
      </c>
      <c r="M7056" t="s">
        <v>19343</v>
      </c>
      <c r="N7056" s="26">
        <v>0.84916666600000001</v>
      </c>
      <c r="O7056">
        <v>0</v>
      </c>
      <c r="P7056">
        <v>255</v>
      </c>
      <c r="Q7056">
        <v>0</v>
      </c>
      <c r="R7056">
        <v>3</v>
      </c>
      <c r="S7056">
        <v>0</v>
      </c>
      <c r="T7056">
        <v>19</v>
      </c>
      <c r="U7056">
        <v>0</v>
      </c>
      <c r="V7056">
        <v>0</v>
      </c>
      <c r="W7056" s="26">
        <v>0</v>
      </c>
      <c r="X7056" s="26">
        <v>13.592889824589372</v>
      </c>
      <c r="Y7056" s="26">
        <v>0</v>
      </c>
      <c r="Z7056" s="26">
        <v>0.62381256334222235</v>
      </c>
      <c r="AA7056" s="26">
        <v>0</v>
      </c>
      <c r="AB7056" s="26">
        <v>5.1805110351399</v>
      </c>
      <c r="AC7056" s="26">
        <v>0</v>
      </c>
      <c r="AD7056" s="26">
        <v>0</v>
      </c>
      <c r="AE7056" s="26">
        <v>19.397213423071495</v>
      </c>
    </row>
    <row r="7057" spans="1:31" x14ac:dyDescent="0.3">
      <c r="A7057">
        <v>2765443</v>
      </c>
      <c r="B7057">
        <v>1</v>
      </c>
      <c r="C7057" t="s">
        <v>81</v>
      </c>
      <c r="D7057" t="s">
        <v>123</v>
      </c>
      <c r="E7057" t="s">
        <v>132</v>
      </c>
      <c r="F7057" t="s">
        <v>19344</v>
      </c>
      <c r="G7057" t="s">
        <v>307</v>
      </c>
      <c r="H7057" t="s">
        <v>135</v>
      </c>
      <c r="I7057" t="s">
        <v>136</v>
      </c>
      <c r="J7057" t="s">
        <v>137</v>
      </c>
      <c r="K7057" t="s">
        <v>138</v>
      </c>
      <c r="L7057" t="s">
        <v>19345</v>
      </c>
      <c r="M7057" t="s">
        <v>19346</v>
      </c>
      <c r="N7057" s="26">
        <v>0.38527777699999999</v>
      </c>
      <c r="O7057">
        <v>0</v>
      </c>
      <c r="P7057">
        <v>2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 s="26">
        <v>0</v>
      </c>
      <c r="X7057" s="26">
        <v>7.2717332088535244E-2</v>
      </c>
      <c r="Y7057" s="26">
        <v>0</v>
      </c>
      <c r="Z7057" s="26">
        <v>0</v>
      </c>
      <c r="AA7057" s="26">
        <v>0</v>
      </c>
      <c r="AB7057" s="26">
        <v>0</v>
      </c>
      <c r="AC7057" s="26">
        <v>0</v>
      </c>
      <c r="AD7057" s="26">
        <v>0</v>
      </c>
      <c r="AE7057" s="26">
        <v>7.2717332088535244E-2</v>
      </c>
    </row>
    <row r="7058" spans="1:31" x14ac:dyDescent="0.3">
      <c r="A7058">
        <v>2765775</v>
      </c>
      <c r="B7058">
        <v>1</v>
      </c>
      <c r="C7058" t="s">
        <v>80</v>
      </c>
      <c r="D7058" t="s">
        <v>82</v>
      </c>
      <c r="E7058" t="s">
        <v>132</v>
      </c>
      <c r="F7058" t="s">
        <v>19347</v>
      </c>
      <c r="G7058" t="s">
        <v>197</v>
      </c>
      <c r="H7058" t="s">
        <v>135</v>
      </c>
      <c r="I7058" t="s">
        <v>136</v>
      </c>
      <c r="J7058" t="s">
        <v>137</v>
      </c>
      <c r="K7058" t="s">
        <v>138</v>
      </c>
      <c r="L7058" t="s">
        <v>19348</v>
      </c>
      <c r="M7058" t="s">
        <v>19349</v>
      </c>
      <c r="N7058" s="26">
        <v>1.6788888879999999</v>
      </c>
      <c r="O7058">
        <v>0</v>
      </c>
      <c r="P7058">
        <v>4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 s="26">
        <v>0</v>
      </c>
      <c r="X7058" s="26">
        <v>1.459818077668793</v>
      </c>
      <c r="Y7058" s="26">
        <v>0</v>
      </c>
      <c r="Z7058" s="26">
        <v>0</v>
      </c>
      <c r="AA7058" s="26">
        <v>0</v>
      </c>
      <c r="AB7058" s="26">
        <v>0</v>
      </c>
      <c r="AC7058" s="26">
        <v>0</v>
      </c>
      <c r="AD7058" s="26">
        <v>0</v>
      </c>
      <c r="AE7058" s="26">
        <v>1.459818077668793</v>
      </c>
    </row>
    <row r="7059" spans="1:31" x14ac:dyDescent="0.3">
      <c r="A7059">
        <v>2766094</v>
      </c>
      <c r="B7059">
        <v>2</v>
      </c>
      <c r="C7059" t="s">
        <v>81</v>
      </c>
      <c r="D7059" t="s">
        <v>119</v>
      </c>
      <c r="E7059" t="s">
        <v>141</v>
      </c>
      <c r="F7059" t="s">
        <v>14481</v>
      </c>
      <c r="G7059" t="s">
        <v>204</v>
      </c>
      <c r="H7059" t="s">
        <v>135</v>
      </c>
      <c r="I7059" t="s">
        <v>136</v>
      </c>
      <c r="J7059" t="s">
        <v>137</v>
      </c>
      <c r="K7059" t="s">
        <v>138</v>
      </c>
      <c r="L7059" t="s">
        <v>11836</v>
      </c>
      <c r="M7059" t="s">
        <v>19350</v>
      </c>
      <c r="N7059" s="26">
        <v>0.51888888799999999</v>
      </c>
      <c r="O7059">
        <v>0</v>
      </c>
      <c r="P7059">
        <v>580</v>
      </c>
      <c r="Q7059">
        <v>0</v>
      </c>
      <c r="R7059">
        <v>3</v>
      </c>
      <c r="S7059">
        <v>0</v>
      </c>
      <c r="T7059">
        <v>25</v>
      </c>
      <c r="U7059">
        <v>0</v>
      </c>
      <c r="V7059">
        <v>0</v>
      </c>
      <c r="W7059" s="26">
        <v>0</v>
      </c>
      <c r="X7059" s="26">
        <v>76.254164428353448</v>
      </c>
      <c r="Y7059" s="26">
        <v>0</v>
      </c>
      <c r="Z7059" s="26">
        <v>0</v>
      </c>
      <c r="AA7059" s="26">
        <v>0</v>
      </c>
      <c r="AB7059" s="26">
        <v>5.0373040202130666</v>
      </c>
      <c r="AC7059" s="26">
        <v>0</v>
      </c>
      <c r="AD7059" s="26">
        <v>0</v>
      </c>
      <c r="AE7059" s="26">
        <v>81.291468448566519</v>
      </c>
    </row>
    <row r="7060" spans="1:31" x14ac:dyDescent="0.3">
      <c r="A7060">
        <v>2765938</v>
      </c>
      <c r="B7060">
        <v>1</v>
      </c>
      <c r="C7060" t="s">
        <v>81</v>
      </c>
      <c r="D7060" t="s">
        <v>113</v>
      </c>
      <c r="E7060" t="s">
        <v>146</v>
      </c>
      <c r="F7060" t="s">
        <v>19351</v>
      </c>
      <c r="G7060" t="s">
        <v>148</v>
      </c>
      <c r="H7060" t="s">
        <v>149</v>
      </c>
      <c r="I7060" t="s">
        <v>136</v>
      </c>
      <c r="J7060" t="s">
        <v>137</v>
      </c>
      <c r="K7060" t="s">
        <v>138</v>
      </c>
      <c r="L7060" t="s">
        <v>19352</v>
      </c>
      <c r="M7060" t="s">
        <v>19353</v>
      </c>
      <c r="N7060" s="26">
        <v>0.61083333299999998</v>
      </c>
      <c r="O7060">
        <v>0</v>
      </c>
      <c r="P7060">
        <v>1</v>
      </c>
      <c r="Q7060">
        <v>0</v>
      </c>
      <c r="R7060">
        <v>3</v>
      </c>
      <c r="S7060">
        <v>0</v>
      </c>
      <c r="T7060">
        <v>100</v>
      </c>
      <c r="U7060">
        <v>0</v>
      </c>
      <c r="V7060">
        <v>3</v>
      </c>
      <c r="W7060" s="26">
        <v>0</v>
      </c>
      <c r="X7060" s="26">
        <v>0.14653459888500001</v>
      </c>
      <c r="Y7060" s="26">
        <v>0</v>
      </c>
      <c r="Z7060" s="26">
        <v>2.5491611249798058</v>
      </c>
      <c r="AA7060" s="26">
        <v>0</v>
      </c>
      <c r="AB7060" s="26">
        <v>30.189582948814859</v>
      </c>
      <c r="AC7060" s="26">
        <v>0</v>
      </c>
      <c r="AD7060" s="26">
        <v>3.1108950109391116</v>
      </c>
      <c r="AE7060" s="26">
        <v>35.996173683618778</v>
      </c>
    </row>
    <row r="7061" spans="1:31" x14ac:dyDescent="0.3">
      <c r="A7061">
        <v>2765961</v>
      </c>
      <c r="B7061">
        <v>1</v>
      </c>
      <c r="C7061" t="s">
        <v>80</v>
      </c>
      <c r="D7061" t="s">
        <v>98</v>
      </c>
      <c r="E7061" t="s">
        <v>132</v>
      </c>
      <c r="F7061" t="s">
        <v>19354</v>
      </c>
      <c r="G7061" t="s">
        <v>197</v>
      </c>
      <c r="H7061" t="s">
        <v>135</v>
      </c>
      <c r="I7061" t="s">
        <v>136</v>
      </c>
      <c r="J7061" t="s">
        <v>137</v>
      </c>
      <c r="K7061" t="s">
        <v>138</v>
      </c>
      <c r="L7061" t="s">
        <v>19355</v>
      </c>
      <c r="M7061" t="s">
        <v>19356</v>
      </c>
      <c r="N7061" s="26">
        <v>2.9163888880000002</v>
      </c>
      <c r="O7061">
        <v>0</v>
      </c>
      <c r="P7061">
        <v>1</v>
      </c>
      <c r="Q7061">
        <v>0</v>
      </c>
      <c r="R7061">
        <v>1</v>
      </c>
      <c r="S7061">
        <v>0</v>
      </c>
      <c r="T7061">
        <v>0</v>
      </c>
      <c r="U7061">
        <v>0</v>
      </c>
      <c r="V7061">
        <v>0</v>
      </c>
      <c r="W7061" s="26">
        <v>0</v>
      </c>
      <c r="X7061" s="26">
        <v>1.0042008978866284</v>
      </c>
      <c r="Y7061" s="26">
        <v>0</v>
      </c>
      <c r="Z7061" s="26">
        <v>1.1674624324266667</v>
      </c>
      <c r="AA7061" s="26">
        <v>0</v>
      </c>
      <c r="AB7061" s="26">
        <v>0</v>
      </c>
      <c r="AC7061" s="26">
        <v>0</v>
      </c>
      <c r="AD7061" s="26">
        <v>0</v>
      </c>
      <c r="AE7061" s="26">
        <v>2.1716633303132951</v>
      </c>
    </row>
    <row r="7062" spans="1:31" x14ac:dyDescent="0.3">
      <c r="A7062">
        <v>2765520</v>
      </c>
      <c r="B7062">
        <v>1</v>
      </c>
      <c r="C7062" t="s">
        <v>80</v>
      </c>
      <c r="D7062" t="s">
        <v>108</v>
      </c>
      <c r="E7062" t="s">
        <v>146</v>
      </c>
      <c r="F7062" t="s">
        <v>11003</v>
      </c>
      <c r="G7062" t="s">
        <v>186</v>
      </c>
      <c r="H7062" t="s">
        <v>149</v>
      </c>
      <c r="I7062" t="s">
        <v>136</v>
      </c>
      <c r="J7062" t="s">
        <v>137</v>
      </c>
      <c r="K7062" t="s">
        <v>187</v>
      </c>
      <c r="L7062" t="s">
        <v>19357</v>
      </c>
      <c r="M7062" t="s">
        <v>19358</v>
      </c>
      <c r="N7062" s="26">
        <v>7.3741666659999998</v>
      </c>
      <c r="O7062">
        <v>0</v>
      </c>
      <c r="P7062">
        <v>160</v>
      </c>
      <c r="Q7062">
        <v>0</v>
      </c>
      <c r="R7062">
        <v>17</v>
      </c>
      <c r="S7062">
        <v>0</v>
      </c>
      <c r="T7062">
        <v>20</v>
      </c>
      <c r="U7062">
        <v>0</v>
      </c>
      <c r="V7062">
        <v>0</v>
      </c>
      <c r="W7062" s="26">
        <v>0</v>
      </c>
      <c r="X7062" s="26">
        <v>234.54422305368695</v>
      </c>
      <c r="Y7062" s="26">
        <v>0</v>
      </c>
      <c r="Z7062" s="26">
        <v>31.578556832294581</v>
      </c>
      <c r="AA7062" s="26">
        <v>0</v>
      </c>
      <c r="AB7062" s="26">
        <v>115.79863067791162</v>
      </c>
      <c r="AC7062" s="26">
        <v>0</v>
      </c>
      <c r="AD7062" s="26">
        <v>0</v>
      </c>
      <c r="AE7062" s="26">
        <v>381.92141056389312</v>
      </c>
    </row>
    <row r="7063" spans="1:31" x14ac:dyDescent="0.3">
      <c r="A7063">
        <v>2765606</v>
      </c>
      <c r="B7063">
        <v>1</v>
      </c>
      <c r="C7063" t="s">
        <v>81</v>
      </c>
      <c r="D7063" t="s">
        <v>117</v>
      </c>
      <c r="E7063" t="s">
        <v>170</v>
      </c>
      <c r="F7063" t="s">
        <v>19359</v>
      </c>
      <c r="G7063" t="s">
        <v>186</v>
      </c>
      <c r="H7063" t="s">
        <v>135</v>
      </c>
      <c r="I7063" t="s">
        <v>136</v>
      </c>
      <c r="J7063" t="s">
        <v>137</v>
      </c>
      <c r="K7063" t="s">
        <v>187</v>
      </c>
      <c r="L7063" t="s">
        <v>19360</v>
      </c>
      <c r="M7063" t="s">
        <v>19361</v>
      </c>
      <c r="N7063" s="26">
        <v>4.7405555550000003</v>
      </c>
      <c r="O7063">
        <v>0</v>
      </c>
      <c r="P7063">
        <v>119</v>
      </c>
      <c r="Q7063">
        <v>0</v>
      </c>
      <c r="R7063">
        <v>0</v>
      </c>
      <c r="S7063">
        <v>0</v>
      </c>
      <c r="T7063">
        <v>22</v>
      </c>
      <c r="U7063">
        <v>0</v>
      </c>
      <c r="V7063">
        <v>1</v>
      </c>
      <c r="W7063" s="26">
        <v>0</v>
      </c>
      <c r="X7063" s="26">
        <v>154.15227908687893</v>
      </c>
      <c r="Y7063" s="26">
        <v>0</v>
      </c>
      <c r="Z7063" s="26">
        <v>0</v>
      </c>
      <c r="AA7063" s="26">
        <v>0</v>
      </c>
      <c r="AB7063" s="26">
        <v>94.617349723376279</v>
      </c>
      <c r="AC7063" s="26">
        <v>0</v>
      </c>
      <c r="AD7063" s="26">
        <v>14.620871174356566</v>
      </c>
      <c r="AE7063" s="26">
        <v>263.39049998461178</v>
      </c>
    </row>
    <row r="7064" spans="1:31" x14ac:dyDescent="0.3">
      <c r="A7064">
        <v>2765460</v>
      </c>
      <c r="B7064">
        <v>1</v>
      </c>
      <c r="C7064" t="s">
        <v>80</v>
      </c>
      <c r="D7064" t="s">
        <v>98</v>
      </c>
      <c r="E7064" t="s">
        <v>132</v>
      </c>
      <c r="F7064" t="s">
        <v>19255</v>
      </c>
      <c r="G7064" t="s">
        <v>197</v>
      </c>
      <c r="H7064" t="s">
        <v>135</v>
      </c>
      <c r="I7064" t="s">
        <v>136</v>
      </c>
      <c r="J7064" t="s">
        <v>137</v>
      </c>
      <c r="K7064" t="s">
        <v>138</v>
      </c>
      <c r="L7064" t="s">
        <v>19362</v>
      </c>
      <c r="M7064" t="s">
        <v>19363</v>
      </c>
      <c r="N7064" s="26">
        <v>2.5077777769999998</v>
      </c>
      <c r="O7064">
        <v>0</v>
      </c>
      <c r="P7064">
        <v>1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 s="26">
        <v>0</v>
      </c>
      <c r="X7064" s="26">
        <v>0.7340087679728069</v>
      </c>
      <c r="Y7064" s="26">
        <v>0</v>
      </c>
      <c r="Z7064" s="26">
        <v>0</v>
      </c>
      <c r="AA7064" s="26">
        <v>0</v>
      </c>
      <c r="AB7064" s="26">
        <v>0</v>
      </c>
      <c r="AC7064" s="26">
        <v>0</v>
      </c>
      <c r="AD7064" s="26">
        <v>0</v>
      </c>
      <c r="AE7064" s="26">
        <v>0.7340087679728069</v>
      </c>
    </row>
    <row r="7065" spans="1:31" x14ac:dyDescent="0.3">
      <c r="A7065">
        <v>2765526</v>
      </c>
      <c r="B7065">
        <v>1</v>
      </c>
      <c r="C7065" t="s">
        <v>81</v>
      </c>
      <c r="D7065" t="s">
        <v>128</v>
      </c>
      <c r="E7065" t="s">
        <v>157</v>
      </c>
      <c r="F7065" t="s">
        <v>6319</v>
      </c>
      <c r="G7065" t="s">
        <v>186</v>
      </c>
      <c r="H7065" t="s">
        <v>149</v>
      </c>
      <c r="I7065" t="s">
        <v>136</v>
      </c>
      <c r="J7065" t="s">
        <v>137</v>
      </c>
      <c r="K7065" t="s">
        <v>187</v>
      </c>
      <c r="L7065" t="s">
        <v>19072</v>
      </c>
      <c r="M7065" t="s">
        <v>19364</v>
      </c>
      <c r="N7065" s="26">
        <v>4.2280555550000001</v>
      </c>
      <c r="O7065">
        <v>0</v>
      </c>
      <c r="P7065">
        <v>2493</v>
      </c>
      <c r="Q7065">
        <v>0</v>
      </c>
      <c r="R7065">
        <v>5</v>
      </c>
      <c r="S7065">
        <v>0</v>
      </c>
      <c r="T7065">
        <v>55</v>
      </c>
      <c r="U7065">
        <v>0</v>
      </c>
      <c r="V7065">
        <v>0</v>
      </c>
      <c r="W7065" s="26">
        <v>0</v>
      </c>
      <c r="X7065" s="26">
        <v>2123.9585866155439</v>
      </c>
      <c r="Y7065" s="26">
        <v>0</v>
      </c>
      <c r="Z7065" s="26">
        <v>0.71062170995906326</v>
      </c>
      <c r="AA7065" s="26">
        <v>0</v>
      </c>
      <c r="AB7065" s="26">
        <v>351.13519458834833</v>
      </c>
      <c r="AC7065" s="26">
        <v>0</v>
      </c>
      <c r="AD7065" s="26">
        <v>0</v>
      </c>
      <c r="AE7065" s="26">
        <v>2475.8044029138514</v>
      </c>
    </row>
    <row r="7066" spans="1:31" x14ac:dyDescent="0.3">
      <c r="A7066">
        <v>2765619</v>
      </c>
      <c r="B7066">
        <v>3</v>
      </c>
      <c r="C7066" t="s">
        <v>80</v>
      </c>
      <c r="D7066" t="s">
        <v>90</v>
      </c>
      <c r="E7066" t="s">
        <v>141</v>
      </c>
      <c r="F7066" t="s">
        <v>11837</v>
      </c>
      <c r="G7066" t="s">
        <v>628</v>
      </c>
      <c r="H7066" t="s">
        <v>135</v>
      </c>
      <c r="I7066" t="s">
        <v>136</v>
      </c>
      <c r="J7066" t="s">
        <v>137</v>
      </c>
      <c r="K7066" t="s">
        <v>187</v>
      </c>
      <c r="L7066" t="s">
        <v>19295</v>
      </c>
      <c r="M7066" t="s">
        <v>19365</v>
      </c>
      <c r="N7066" s="26">
        <v>2.0022222219999999</v>
      </c>
      <c r="O7066">
        <v>0</v>
      </c>
      <c r="P7066">
        <v>53</v>
      </c>
      <c r="Q7066">
        <v>0</v>
      </c>
      <c r="R7066">
        <v>0</v>
      </c>
      <c r="S7066">
        <v>0</v>
      </c>
      <c r="T7066">
        <v>2</v>
      </c>
      <c r="U7066">
        <v>0</v>
      </c>
      <c r="V7066">
        <v>0</v>
      </c>
      <c r="W7066" s="26">
        <v>0</v>
      </c>
      <c r="X7066" s="26">
        <v>15.507108249019709</v>
      </c>
      <c r="Y7066" s="26">
        <v>0</v>
      </c>
      <c r="Z7066" s="26">
        <v>0</v>
      </c>
      <c r="AA7066" s="26">
        <v>0</v>
      </c>
      <c r="AB7066" s="26">
        <v>1.7277444224395162</v>
      </c>
      <c r="AC7066" s="26">
        <v>0</v>
      </c>
      <c r="AD7066" s="26">
        <v>0</v>
      </c>
      <c r="AE7066" s="26">
        <v>17.234852671459226</v>
      </c>
    </row>
    <row r="7067" spans="1:31" x14ac:dyDescent="0.3">
      <c r="A7067">
        <v>2765546</v>
      </c>
      <c r="B7067">
        <v>1</v>
      </c>
      <c r="C7067" t="s">
        <v>80</v>
      </c>
      <c r="D7067" t="s">
        <v>96</v>
      </c>
      <c r="E7067" t="s">
        <v>175</v>
      </c>
      <c r="F7067" t="s">
        <v>13058</v>
      </c>
      <c r="G7067" t="s">
        <v>4592</v>
      </c>
      <c r="H7067" t="s">
        <v>365</v>
      </c>
      <c r="I7067" t="s">
        <v>136</v>
      </c>
      <c r="J7067" t="s">
        <v>137</v>
      </c>
      <c r="K7067" t="s">
        <v>187</v>
      </c>
      <c r="L7067" t="s">
        <v>19366</v>
      </c>
      <c r="M7067" t="s">
        <v>19367</v>
      </c>
      <c r="N7067" s="26">
        <v>3.4961111109999998</v>
      </c>
      <c r="O7067">
        <v>0</v>
      </c>
      <c r="P7067">
        <v>170</v>
      </c>
      <c r="Q7067">
        <v>0</v>
      </c>
      <c r="R7067">
        <v>0</v>
      </c>
      <c r="S7067">
        <v>2</v>
      </c>
      <c r="T7067">
        <v>28</v>
      </c>
      <c r="U7067">
        <v>0</v>
      </c>
      <c r="V7067">
        <v>0</v>
      </c>
      <c r="W7067" s="26">
        <v>0</v>
      </c>
      <c r="X7067" s="26">
        <v>234.8340530281329</v>
      </c>
      <c r="Y7067" s="26">
        <v>0</v>
      </c>
      <c r="Z7067" s="26">
        <v>0</v>
      </c>
      <c r="AA7067" s="26">
        <v>67.677560616509069</v>
      </c>
      <c r="AB7067" s="26">
        <v>270.78147018080392</v>
      </c>
      <c r="AC7067" s="26">
        <v>0</v>
      </c>
      <c r="AD7067" s="26">
        <v>0</v>
      </c>
      <c r="AE7067" s="26">
        <v>573.29308382544582</v>
      </c>
    </row>
    <row r="7068" spans="1:31" x14ac:dyDescent="0.3">
      <c r="A7068">
        <v>2765981</v>
      </c>
      <c r="B7068">
        <v>1</v>
      </c>
      <c r="C7068" t="s">
        <v>80</v>
      </c>
      <c r="D7068" t="s">
        <v>82</v>
      </c>
      <c r="E7068" t="s">
        <v>132</v>
      </c>
      <c r="F7068" t="s">
        <v>19368</v>
      </c>
      <c r="G7068" t="s">
        <v>307</v>
      </c>
      <c r="H7068" t="s">
        <v>135</v>
      </c>
      <c r="I7068" t="s">
        <v>136</v>
      </c>
      <c r="J7068" t="s">
        <v>137</v>
      </c>
      <c r="K7068" t="s">
        <v>138</v>
      </c>
      <c r="L7068" t="s">
        <v>19369</v>
      </c>
      <c r="M7068" t="s">
        <v>19370</v>
      </c>
      <c r="N7068" s="26">
        <v>2.0786111109999998</v>
      </c>
      <c r="O7068">
        <v>0</v>
      </c>
      <c r="P7068">
        <v>1</v>
      </c>
      <c r="Q7068">
        <v>0</v>
      </c>
      <c r="R7068">
        <v>0</v>
      </c>
      <c r="S7068">
        <v>0</v>
      </c>
      <c r="T7068">
        <v>8</v>
      </c>
      <c r="U7068">
        <v>0</v>
      </c>
      <c r="V7068">
        <v>0</v>
      </c>
      <c r="W7068" s="26">
        <v>0</v>
      </c>
      <c r="X7068" s="26">
        <v>2.2777871901119093</v>
      </c>
      <c r="Y7068" s="26">
        <v>0</v>
      </c>
      <c r="Z7068" s="26">
        <v>0</v>
      </c>
      <c r="AA7068" s="26">
        <v>0</v>
      </c>
      <c r="AB7068" s="26">
        <v>17.365464263612836</v>
      </c>
      <c r="AC7068" s="26">
        <v>0</v>
      </c>
      <c r="AD7068" s="26">
        <v>0</v>
      </c>
      <c r="AE7068" s="26">
        <v>19.643251453724744</v>
      </c>
    </row>
    <row r="7069" spans="1:31" x14ac:dyDescent="0.3">
      <c r="A7069">
        <v>2766067</v>
      </c>
      <c r="B7069">
        <v>1</v>
      </c>
      <c r="C7069" t="s">
        <v>80</v>
      </c>
      <c r="D7069" t="s">
        <v>82</v>
      </c>
      <c r="E7069" t="s">
        <v>166</v>
      </c>
      <c r="F7069" t="s">
        <v>424</v>
      </c>
      <c r="G7069" t="s">
        <v>425</v>
      </c>
      <c r="H7069" t="s">
        <v>135</v>
      </c>
      <c r="I7069" t="s">
        <v>136</v>
      </c>
      <c r="J7069" t="s">
        <v>137</v>
      </c>
      <c r="K7069" t="s">
        <v>138</v>
      </c>
      <c r="L7069" t="s">
        <v>19371</v>
      </c>
      <c r="M7069" t="s">
        <v>11850</v>
      </c>
      <c r="N7069" s="26">
        <v>4.0441666659999997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18</v>
      </c>
      <c r="U7069">
        <v>0</v>
      </c>
      <c r="V7069">
        <v>0</v>
      </c>
      <c r="W7069" s="26">
        <v>0</v>
      </c>
      <c r="X7069" s="26">
        <v>0</v>
      </c>
      <c r="Y7069" s="26">
        <v>0</v>
      </c>
      <c r="Z7069" s="26">
        <v>0</v>
      </c>
      <c r="AA7069" s="26">
        <v>0</v>
      </c>
      <c r="AB7069" s="26">
        <v>138.35416550398239</v>
      </c>
      <c r="AC7069" s="26">
        <v>0</v>
      </c>
      <c r="AD7069" s="26">
        <v>0</v>
      </c>
      <c r="AE7069" s="26">
        <v>138.35416550398239</v>
      </c>
    </row>
    <row r="7070" spans="1:31" x14ac:dyDescent="0.3">
      <c r="A7070">
        <v>2765440</v>
      </c>
      <c r="B7070">
        <v>1</v>
      </c>
      <c r="C7070" t="s">
        <v>81</v>
      </c>
      <c r="D7070" t="s">
        <v>113</v>
      </c>
      <c r="E7070" t="s">
        <v>152</v>
      </c>
      <c r="F7070" t="s">
        <v>19372</v>
      </c>
      <c r="G7070" t="s">
        <v>628</v>
      </c>
      <c r="H7070" t="s">
        <v>149</v>
      </c>
      <c r="I7070" t="s">
        <v>136</v>
      </c>
      <c r="J7070" t="s">
        <v>137</v>
      </c>
      <c r="K7070" t="s">
        <v>187</v>
      </c>
      <c r="L7070" t="s">
        <v>19373</v>
      </c>
      <c r="M7070" t="s">
        <v>19374</v>
      </c>
      <c r="N7070" s="26">
        <v>6.1008333329999997</v>
      </c>
      <c r="O7070">
        <v>3</v>
      </c>
      <c r="P7070">
        <v>558</v>
      </c>
      <c r="Q7070">
        <v>2</v>
      </c>
      <c r="R7070">
        <v>39</v>
      </c>
      <c r="S7070">
        <v>0</v>
      </c>
      <c r="T7070">
        <v>15</v>
      </c>
      <c r="U7070">
        <v>0</v>
      </c>
      <c r="V7070">
        <v>0</v>
      </c>
      <c r="W7070" s="26">
        <v>78.973958509410991</v>
      </c>
      <c r="X7070" s="26">
        <v>349.44435230861092</v>
      </c>
      <c r="Y7070" s="26">
        <v>0.78367155835564151</v>
      </c>
      <c r="Z7070" s="26">
        <v>25.282483152432253</v>
      </c>
      <c r="AA7070" s="26">
        <v>0</v>
      </c>
      <c r="AB7070" s="26">
        <v>49.674862804399375</v>
      </c>
      <c r="AC7070" s="26">
        <v>0</v>
      </c>
      <c r="AD7070" s="26">
        <v>0</v>
      </c>
      <c r="AE7070" s="26">
        <v>504.15932833320915</v>
      </c>
    </row>
    <row r="7071" spans="1:31" x14ac:dyDescent="0.3">
      <c r="A7071">
        <v>2765941</v>
      </c>
      <c r="B7071">
        <v>1</v>
      </c>
      <c r="C7071" t="s">
        <v>81</v>
      </c>
      <c r="D7071" t="s">
        <v>121</v>
      </c>
      <c r="E7071" t="s">
        <v>152</v>
      </c>
      <c r="F7071" t="s">
        <v>5944</v>
      </c>
      <c r="G7071" t="s">
        <v>159</v>
      </c>
      <c r="H7071" t="s">
        <v>149</v>
      </c>
      <c r="I7071" t="s">
        <v>136</v>
      </c>
      <c r="J7071" t="s">
        <v>137</v>
      </c>
      <c r="K7071" t="s">
        <v>138</v>
      </c>
      <c r="L7071" t="s">
        <v>19375</v>
      </c>
      <c r="M7071" t="s">
        <v>19376</v>
      </c>
      <c r="N7071" s="26">
        <v>2.2805555549999998</v>
      </c>
      <c r="O7071">
        <v>1</v>
      </c>
      <c r="P7071">
        <v>125</v>
      </c>
      <c r="Q7071">
        <v>2</v>
      </c>
      <c r="R7071">
        <v>2</v>
      </c>
      <c r="S7071">
        <v>1</v>
      </c>
      <c r="T7071">
        <v>0</v>
      </c>
      <c r="U7071">
        <v>0</v>
      </c>
      <c r="V7071">
        <v>0</v>
      </c>
      <c r="W7071" s="26">
        <v>0.61172477999444452</v>
      </c>
      <c r="X7071" s="26">
        <v>32.586167089303906</v>
      </c>
      <c r="Y7071" s="26">
        <v>0.86204393792</v>
      </c>
      <c r="Z7071" s="26">
        <v>0</v>
      </c>
      <c r="AA7071" s="26">
        <v>4.6100530324185334</v>
      </c>
      <c r="AB7071" s="26">
        <v>0</v>
      </c>
      <c r="AC7071" s="26">
        <v>0</v>
      </c>
      <c r="AD7071" s="26">
        <v>0</v>
      </c>
      <c r="AE7071" s="26">
        <v>38.669988839636886</v>
      </c>
    </row>
    <row r="7072" spans="1:31" x14ac:dyDescent="0.3">
      <c r="A7072">
        <v>2765609</v>
      </c>
      <c r="B7072">
        <v>1</v>
      </c>
      <c r="C7072" t="s">
        <v>80</v>
      </c>
      <c r="D7072" t="s">
        <v>100</v>
      </c>
      <c r="E7072" t="s">
        <v>141</v>
      </c>
      <c r="F7072" t="s">
        <v>4794</v>
      </c>
      <c r="G7072" t="s">
        <v>628</v>
      </c>
      <c r="H7072" t="s">
        <v>135</v>
      </c>
      <c r="I7072" t="s">
        <v>136</v>
      </c>
      <c r="J7072" t="s">
        <v>137</v>
      </c>
      <c r="K7072" t="s">
        <v>187</v>
      </c>
      <c r="L7072" t="s">
        <v>19377</v>
      </c>
      <c r="M7072" t="s">
        <v>19378</v>
      </c>
      <c r="N7072" s="26">
        <v>4.8605555550000004</v>
      </c>
      <c r="O7072">
        <v>0</v>
      </c>
      <c r="P7072">
        <v>8</v>
      </c>
      <c r="Q7072">
        <v>0</v>
      </c>
      <c r="R7072">
        <v>24</v>
      </c>
      <c r="S7072">
        <v>0</v>
      </c>
      <c r="T7072">
        <v>9</v>
      </c>
      <c r="U7072">
        <v>0</v>
      </c>
      <c r="V7072">
        <v>0</v>
      </c>
      <c r="W7072" s="26">
        <v>0</v>
      </c>
      <c r="X7072" s="26">
        <v>0.61861701831644744</v>
      </c>
      <c r="Y7072" s="26">
        <v>0</v>
      </c>
      <c r="Z7072" s="26">
        <v>24.394925523623073</v>
      </c>
      <c r="AA7072" s="26">
        <v>0</v>
      </c>
      <c r="AB7072" s="26">
        <v>1.5898805726195688</v>
      </c>
      <c r="AC7072" s="26">
        <v>0</v>
      </c>
      <c r="AD7072" s="26">
        <v>0</v>
      </c>
      <c r="AE7072" s="26">
        <v>26.603423114559092</v>
      </c>
    </row>
    <row r="7073" spans="1:31" x14ac:dyDescent="0.3">
      <c r="A7073">
        <v>2765749</v>
      </c>
      <c r="B7073">
        <v>1</v>
      </c>
      <c r="C7073" t="s">
        <v>80</v>
      </c>
      <c r="D7073" t="s">
        <v>82</v>
      </c>
      <c r="E7073" t="s">
        <v>166</v>
      </c>
      <c r="F7073" t="s">
        <v>19379</v>
      </c>
      <c r="G7073" t="s">
        <v>425</v>
      </c>
      <c r="H7073" t="s">
        <v>135</v>
      </c>
      <c r="I7073" t="s">
        <v>136</v>
      </c>
      <c r="J7073" t="s">
        <v>137</v>
      </c>
      <c r="K7073" t="s">
        <v>138</v>
      </c>
      <c r="L7073" t="s">
        <v>19380</v>
      </c>
      <c r="M7073" t="s">
        <v>19381</v>
      </c>
      <c r="N7073" s="26">
        <v>1.8802777770000001</v>
      </c>
      <c r="O7073">
        <v>0</v>
      </c>
      <c r="P7073">
        <v>12</v>
      </c>
      <c r="Q7073">
        <v>0</v>
      </c>
      <c r="R7073">
        <v>0</v>
      </c>
      <c r="S7073">
        <v>0</v>
      </c>
      <c r="T7073">
        <v>140</v>
      </c>
      <c r="U7073">
        <v>0</v>
      </c>
      <c r="V7073">
        <v>0</v>
      </c>
      <c r="W7073" s="26">
        <v>0</v>
      </c>
      <c r="X7073" s="26">
        <v>5.8625948220315784</v>
      </c>
      <c r="Y7073" s="26">
        <v>0</v>
      </c>
      <c r="Z7073" s="26">
        <v>0</v>
      </c>
      <c r="AA7073" s="26">
        <v>0</v>
      </c>
      <c r="AB7073" s="26">
        <v>168.63539091641377</v>
      </c>
      <c r="AC7073" s="26">
        <v>0</v>
      </c>
      <c r="AD7073" s="26">
        <v>0</v>
      </c>
      <c r="AE7073" s="26">
        <v>174.49798573844535</v>
      </c>
    </row>
    <row r="7074" spans="1:31" x14ac:dyDescent="0.3">
      <c r="A7074">
        <v>2765772</v>
      </c>
      <c r="B7074">
        <v>1</v>
      </c>
      <c r="C7074" t="s">
        <v>80</v>
      </c>
      <c r="D7074" t="s">
        <v>94</v>
      </c>
      <c r="E7074" t="s">
        <v>132</v>
      </c>
      <c r="F7074" t="s">
        <v>19382</v>
      </c>
      <c r="G7074" t="s">
        <v>197</v>
      </c>
      <c r="H7074" t="s">
        <v>135</v>
      </c>
      <c r="I7074" t="s">
        <v>136</v>
      </c>
      <c r="J7074" t="s">
        <v>137</v>
      </c>
      <c r="K7074" t="s">
        <v>138</v>
      </c>
      <c r="L7074" t="s">
        <v>19383</v>
      </c>
      <c r="M7074" t="s">
        <v>19212</v>
      </c>
      <c r="N7074" s="26">
        <v>0.694722222</v>
      </c>
      <c r="O7074">
        <v>0</v>
      </c>
      <c r="P7074">
        <v>1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 s="26">
        <v>0</v>
      </c>
      <c r="X7074" s="26">
        <v>7.6332473505744014E-2</v>
      </c>
      <c r="Y7074" s="26">
        <v>0</v>
      </c>
      <c r="Z7074" s="26">
        <v>0</v>
      </c>
      <c r="AA7074" s="26">
        <v>0</v>
      </c>
      <c r="AB7074" s="26">
        <v>0</v>
      </c>
      <c r="AC7074" s="26">
        <v>0</v>
      </c>
      <c r="AD7074" s="26">
        <v>0</v>
      </c>
      <c r="AE7074" s="26">
        <v>7.6332473505744014E-2</v>
      </c>
    </row>
    <row r="7075" spans="1:31" x14ac:dyDescent="0.3">
      <c r="A7075">
        <v>2765795</v>
      </c>
      <c r="B7075">
        <v>1</v>
      </c>
      <c r="C7075" t="s">
        <v>81</v>
      </c>
      <c r="D7075" t="s">
        <v>126</v>
      </c>
      <c r="E7075" t="s">
        <v>146</v>
      </c>
      <c r="F7075" t="s">
        <v>332</v>
      </c>
      <c r="G7075" t="s">
        <v>159</v>
      </c>
      <c r="H7075" t="s">
        <v>149</v>
      </c>
      <c r="I7075" t="s">
        <v>136</v>
      </c>
      <c r="J7075" t="s">
        <v>137</v>
      </c>
      <c r="K7075" t="s">
        <v>138</v>
      </c>
      <c r="L7075" t="s">
        <v>19384</v>
      </c>
      <c r="M7075" t="s">
        <v>19385</v>
      </c>
      <c r="N7075" s="26">
        <v>8.9722222000000004E-2</v>
      </c>
      <c r="O7075">
        <v>2</v>
      </c>
      <c r="P7075">
        <v>175</v>
      </c>
      <c r="Q7075">
        <v>7</v>
      </c>
      <c r="R7075">
        <v>72</v>
      </c>
      <c r="S7075">
        <v>1</v>
      </c>
      <c r="T7075">
        <v>7</v>
      </c>
      <c r="U7075">
        <v>0</v>
      </c>
      <c r="V7075">
        <v>0</v>
      </c>
      <c r="W7075" s="26">
        <v>3.6611621486666669E-2</v>
      </c>
      <c r="X7075" s="26">
        <v>1.2023173036387353</v>
      </c>
      <c r="Y7075" s="26">
        <v>4.2146520566481245</v>
      </c>
      <c r="Z7075" s="26">
        <v>1.4120825084156252</v>
      </c>
      <c r="AA7075" s="26">
        <v>0.14765125118333333</v>
      </c>
      <c r="AB7075" s="26">
        <v>0.47860460287170714</v>
      </c>
      <c r="AC7075" s="26">
        <v>0</v>
      </c>
      <c r="AD7075" s="26">
        <v>0</v>
      </c>
      <c r="AE7075" s="26">
        <v>7.4919193442441925</v>
      </c>
    </row>
    <row r="7076" spans="1:31" x14ac:dyDescent="0.3">
      <c r="A7076">
        <v>2766064</v>
      </c>
      <c r="B7076">
        <v>1</v>
      </c>
      <c r="C7076" t="s">
        <v>80</v>
      </c>
      <c r="D7076" t="s">
        <v>111</v>
      </c>
      <c r="E7076" t="s">
        <v>132</v>
      </c>
      <c r="F7076" t="s">
        <v>19386</v>
      </c>
      <c r="G7076" t="s">
        <v>287</v>
      </c>
      <c r="H7076" t="s">
        <v>135</v>
      </c>
      <c r="I7076" t="s">
        <v>136</v>
      </c>
      <c r="J7076" t="s">
        <v>137</v>
      </c>
      <c r="K7076" t="s">
        <v>138</v>
      </c>
      <c r="L7076" t="s">
        <v>19387</v>
      </c>
      <c r="M7076" t="s">
        <v>11695</v>
      </c>
      <c r="N7076" s="26">
        <v>0.94527777700000004</v>
      </c>
      <c r="O7076">
        <v>0</v>
      </c>
      <c r="P7076">
        <v>5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 s="26">
        <v>0</v>
      </c>
      <c r="X7076" s="26">
        <v>1.039706141078506</v>
      </c>
      <c r="Y7076" s="26">
        <v>0</v>
      </c>
      <c r="Z7076" s="26">
        <v>0</v>
      </c>
      <c r="AA7076" s="26">
        <v>0</v>
      </c>
      <c r="AB7076" s="26">
        <v>0</v>
      </c>
      <c r="AC7076" s="26">
        <v>0</v>
      </c>
      <c r="AD7076" s="26">
        <v>0</v>
      </c>
      <c r="AE7076" s="26">
        <v>1.039706141078506</v>
      </c>
    </row>
    <row r="7077" spans="1:31" x14ac:dyDescent="0.3">
      <c r="A7077">
        <v>2765964</v>
      </c>
      <c r="B7077">
        <v>1</v>
      </c>
      <c r="C7077" t="s">
        <v>80</v>
      </c>
      <c r="D7077" t="s">
        <v>97</v>
      </c>
      <c r="E7077" t="s">
        <v>157</v>
      </c>
      <c r="F7077" t="s">
        <v>19388</v>
      </c>
      <c r="G7077" t="s">
        <v>159</v>
      </c>
      <c r="H7077" t="s">
        <v>149</v>
      </c>
      <c r="I7077" t="s">
        <v>136</v>
      </c>
      <c r="J7077" t="s">
        <v>137</v>
      </c>
      <c r="K7077" t="s">
        <v>138</v>
      </c>
      <c r="L7077" t="s">
        <v>19389</v>
      </c>
      <c r="M7077" t="s">
        <v>19390</v>
      </c>
      <c r="N7077" s="26">
        <v>2.218611111</v>
      </c>
      <c r="O7077">
        <v>7</v>
      </c>
      <c r="P7077">
        <v>2632</v>
      </c>
      <c r="Q7077">
        <v>7</v>
      </c>
      <c r="R7077">
        <v>428</v>
      </c>
      <c r="S7077">
        <v>36</v>
      </c>
      <c r="T7077">
        <v>673</v>
      </c>
      <c r="U7077">
        <v>6</v>
      </c>
      <c r="V7077">
        <v>1</v>
      </c>
      <c r="W7077" s="26">
        <v>815.95328065466128</v>
      </c>
      <c r="X7077" s="26">
        <v>2106.4116945660799</v>
      </c>
      <c r="Y7077" s="26">
        <v>46.124581789584042</v>
      </c>
      <c r="Z7077" s="26">
        <v>124.60420101104313</v>
      </c>
      <c r="AA7077" s="26">
        <v>1373.8406924199928</v>
      </c>
      <c r="AB7077" s="26">
        <v>1146.0885257159568</v>
      </c>
      <c r="AC7077" s="26">
        <v>278.90882013411954</v>
      </c>
      <c r="AD7077" s="26">
        <v>7.3615529922286278</v>
      </c>
      <c r="AE7077" s="26">
        <v>5899.2933492836664</v>
      </c>
    </row>
    <row r="7078" spans="1:31" x14ac:dyDescent="0.3">
      <c r="A7078">
        <v>2765423</v>
      </c>
      <c r="B7078">
        <v>1</v>
      </c>
      <c r="C7078" t="s">
        <v>80</v>
      </c>
      <c r="D7078" t="s">
        <v>107</v>
      </c>
      <c r="E7078" t="s">
        <v>132</v>
      </c>
      <c r="F7078" t="s">
        <v>19391</v>
      </c>
      <c r="G7078" t="s">
        <v>134</v>
      </c>
      <c r="H7078" t="s">
        <v>135</v>
      </c>
      <c r="I7078" t="s">
        <v>136</v>
      </c>
      <c r="J7078" t="s">
        <v>137</v>
      </c>
      <c r="K7078" t="s">
        <v>138</v>
      </c>
      <c r="L7078" t="s">
        <v>19392</v>
      </c>
      <c r="M7078" t="s">
        <v>19393</v>
      </c>
      <c r="N7078" s="26">
        <v>6.1858333329999997</v>
      </c>
      <c r="O7078">
        <v>0</v>
      </c>
      <c r="P7078">
        <v>1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 s="26">
        <v>0</v>
      </c>
      <c r="X7078" s="26">
        <v>1.4165811059661111</v>
      </c>
      <c r="Y7078" s="26">
        <v>0</v>
      </c>
      <c r="Z7078" s="26">
        <v>0</v>
      </c>
      <c r="AA7078" s="26">
        <v>0</v>
      </c>
      <c r="AB7078" s="26">
        <v>0</v>
      </c>
      <c r="AC7078" s="26">
        <v>0</v>
      </c>
      <c r="AD7078" s="26">
        <v>0</v>
      </c>
      <c r="AE7078" s="26">
        <v>1.4165811059661111</v>
      </c>
    </row>
    <row r="7079" spans="1:31" x14ac:dyDescent="0.3">
      <c r="A7079">
        <v>2765603</v>
      </c>
      <c r="B7079">
        <v>1</v>
      </c>
      <c r="C7079" t="s">
        <v>80</v>
      </c>
      <c r="D7079" t="s">
        <v>93</v>
      </c>
      <c r="E7079" t="s">
        <v>141</v>
      </c>
      <c r="F7079" t="s">
        <v>19394</v>
      </c>
      <c r="G7079" t="s">
        <v>186</v>
      </c>
      <c r="H7079" t="s">
        <v>135</v>
      </c>
      <c r="I7079" t="s">
        <v>136</v>
      </c>
      <c r="J7079" t="s">
        <v>137</v>
      </c>
      <c r="K7079" t="s">
        <v>187</v>
      </c>
      <c r="L7079" t="s">
        <v>19395</v>
      </c>
      <c r="M7079" t="s">
        <v>19396</v>
      </c>
      <c r="N7079" s="26">
        <v>3.824166666</v>
      </c>
      <c r="O7079">
        <v>0</v>
      </c>
      <c r="P7079">
        <v>0</v>
      </c>
      <c r="Q7079">
        <v>0</v>
      </c>
      <c r="R7079">
        <v>7</v>
      </c>
      <c r="S7079">
        <v>0</v>
      </c>
      <c r="T7079">
        <v>2</v>
      </c>
      <c r="U7079">
        <v>0</v>
      </c>
      <c r="V7079">
        <v>0</v>
      </c>
      <c r="W7079" s="26">
        <v>0</v>
      </c>
      <c r="X7079" s="26">
        <v>0</v>
      </c>
      <c r="Y7079" s="26">
        <v>0</v>
      </c>
      <c r="Z7079" s="26">
        <v>0</v>
      </c>
      <c r="AA7079" s="26">
        <v>0</v>
      </c>
      <c r="AB7079" s="26">
        <v>1.894349586648846</v>
      </c>
      <c r="AC7079" s="26">
        <v>0</v>
      </c>
      <c r="AD7079" s="26">
        <v>0</v>
      </c>
      <c r="AE7079" s="26">
        <v>1.894349586648846</v>
      </c>
    </row>
    <row r="7080" spans="1:31" x14ac:dyDescent="0.3">
      <c r="A7080">
        <v>2765855</v>
      </c>
      <c r="B7080">
        <v>1</v>
      </c>
      <c r="C7080" t="s">
        <v>81</v>
      </c>
      <c r="D7080" t="s">
        <v>118</v>
      </c>
      <c r="E7080" t="s">
        <v>152</v>
      </c>
      <c r="F7080" t="s">
        <v>19397</v>
      </c>
      <c r="G7080" t="s">
        <v>159</v>
      </c>
      <c r="H7080" t="s">
        <v>149</v>
      </c>
      <c r="I7080" t="s">
        <v>566</v>
      </c>
      <c r="J7080" t="s">
        <v>137</v>
      </c>
      <c r="K7080" t="s">
        <v>138</v>
      </c>
      <c r="L7080" t="s">
        <v>19398</v>
      </c>
      <c r="M7080" t="s">
        <v>19399</v>
      </c>
      <c r="N7080" s="26">
        <v>2.8333332999999999E-2</v>
      </c>
      <c r="O7080">
        <v>4</v>
      </c>
      <c r="P7080">
        <v>797</v>
      </c>
      <c r="Q7080">
        <v>7</v>
      </c>
      <c r="R7080">
        <v>26</v>
      </c>
      <c r="S7080">
        <v>0</v>
      </c>
      <c r="T7080">
        <v>30</v>
      </c>
      <c r="U7080">
        <v>0</v>
      </c>
      <c r="V7080">
        <v>0</v>
      </c>
      <c r="W7080" s="26">
        <v>2.3263947159999999E-2</v>
      </c>
      <c r="X7080" s="26">
        <v>1.095398830634146</v>
      </c>
      <c r="Y7080" s="26">
        <v>1.2927827666478667E-2</v>
      </c>
      <c r="Z7080" s="26">
        <v>7.159253148821999E-3</v>
      </c>
      <c r="AA7080" s="26">
        <v>0</v>
      </c>
      <c r="AB7080" s="26">
        <v>0.43026790872553783</v>
      </c>
      <c r="AC7080" s="26">
        <v>0</v>
      </c>
      <c r="AD7080" s="26">
        <v>0</v>
      </c>
      <c r="AE7080" s="26">
        <v>1.5690177673349845</v>
      </c>
    </row>
    <row r="7081" spans="1:31" x14ac:dyDescent="0.3">
      <c r="A7081">
        <v>2765835</v>
      </c>
      <c r="B7081">
        <v>1</v>
      </c>
      <c r="C7081" t="s">
        <v>81</v>
      </c>
      <c r="D7081" t="s">
        <v>123</v>
      </c>
      <c r="E7081" t="s">
        <v>157</v>
      </c>
      <c r="F7081" t="s">
        <v>1536</v>
      </c>
      <c r="G7081" t="s">
        <v>159</v>
      </c>
      <c r="H7081" t="s">
        <v>149</v>
      </c>
      <c r="I7081" t="s">
        <v>136</v>
      </c>
      <c r="J7081" t="s">
        <v>137</v>
      </c>
      <c r="K7081" t="s">
        <v>138</v>
      </c>
      <c r="L7081" t="s">
        <v>19400</v>
      </c>
      <c r="M7081" t="s">
        <v>19401</v>
      </c>
      <c r="N7081" s="26">
        <v>0.56194444399999999</v>
      </c>
      <c r="O7081">
        <v>4</v>
      </c>
      <c r="P7081">
        <v>10</v>
      </c>
      <c r="Q7081">
        <v>83</v>
      </c>
      <c r="R7081">
        <v>92</v>
      </c>
      <c r="S7081">
        <v>11</v>
      </c>
      <c r="T7081">
        <v>12</v>
      </c>
      <c r="U7081">
        <v>0</v>
      </c>
      <c r="V7081">
        <v>0</v>
      </c>
      <c r="W7081" s="26">
        <v>0</v>
      </c>
      <c r="X7081" s="26">
        <v>0.38031948196666676</v>
      </c>
      <c r="Y7081" s="26">
        <v>9.1357952253294314</v>
      </c>
      <c r="Z7081" s="26">
        <v>12.092767016233203</v>
      </c>
      <c r="AA7081" s="26">
        <v>29.267857335521121</v>
      </c>
      <c r="AB7081" s="26">
        <v>0</v>
      </c>
      <c r="AC7081" s="26">
        <v>0</v>
      </c>
      <c r="AD7081" s="26">
        <v>0</v>
      </c>
      <c r="AE7081" s="26">
        <v>50.876739059050422</v>
      </c>
    </row>
    <row r="7082" spans="1:31" x14ac:dyDescent="0.3">
      <c r="A7082">
        <v>2765500</v>
      </c>
      <c r="B7082">
        <v>1</v>
      </c>
      <c r="C7082" t="s">
        <v>81</v>
      </c>
      <c r="D7082" t="s">
        <v>120</v>
      </c>
      <c r="E7082" t="s">
        <v>157</v>
      </c>
      <c r="F7082" t="s">
        <v>5576</v>
      </c>
      <c r="G7082" t="s">
        <v>159</v>
      </c>
      <c r="H7082" t="s">
        <v>149</v>
      </c>
      <c r="I7082" t="s">
        <v>136</v>
      </c>
      <c r="J7082" t="s">
        <v>137</v>
      </c>
      <c r="K7082" t="s">
        <v>138</v>
      </c>
      <c r="L7082" t="s">
        <v>19402</v>
      </c>
      <c r="M7082" t="s">
        <v>19403</v>
      </c>
      <c r="N7082" s="26">
        <v>0.99527777699999997</v>
      </c>
      <c r="O7082">
        <v>8</v>
      </c>
      <c r="P7082">
        <v>1234</v>
      </c>
      <c r="Q7082">
        <v>117</v>
      </c>
      <c r="R7082">
        <v>69</v>
      </c>
      <c r="S7082">
        <v>21</v>
      </c>
      <c r="T7082">
        <v>70</v>
      </c>
      <c r="U7082">
        <v>2</v>
      </c>
      <c r="V7082">
        <v>0</v>
      </c>
      <c r="W7082" s="26">
        <v>1.5042392865616669</v>
      </c>
      <c r="X7082" s="26">
        <v>210.21953098768878</v>
      </c>
      <c r="Y7082" s="26">
        <v>11.712444800526178</v>
      </c>
      <c r="Z7082" s="26">
        <v>5.39207458362801</v>
      </c>
      <c r="AA7082" s="26">
        <v>246.49403351550023</v>
      </c>
      <c r="AB7082" s="26">
        <v>45.287646177795835</v>
      </c>
      <c r="AC7082" s="26">
        <v>106.72891458680859</v>
      </c>
      <c r="AD7082" s="26">
        <v>0</v>
      </c>
      <c r="AE7082" s="26">
        <v>627.33888393850941</v>
      </c>
    </row>
    <row r="7083" spans="1:31" x14ac:dyDescent="0.3">
      <c r="A7083">
        <v>2765666</v>
      </c>
      <c r="B7083">
        <v>1</v>
      </c>
      <c r="C7083" t="s">
        <v>80</v>
      </c>
      <c r="D7083" t="s">
        <v>101</v>
      </c>
      <c r="E7083" t="s">
        <v>170</v>
      </c>
      <c r="F7083" t="s">
        <v>2530</v>
      </c>
      <c r="G7083" t="s">
        <v>143</v>
      </c>
      <c r="H7083" t="s">
        <v>135</v>
      </c>
      <c r="I7083" t="s">
        <v>136</v>
      </c>
      <c r="J7083" t="s">
        <v>137</v>
      </c>
      <c r="K7083" t="s">
        <v>138</v>
      </c>
      <c r="L7083" t="s">
        <v>19404</v>
      </c>
      <c r="M7083" t="s">
        <v>19405</v>
      </c>
      <c r="N7083" s="26">
        <v>4.0525000000000002</v>
      </c>
      <c r="O7083">
        <v>0</v>
      </c>
      <c r="P7083">
        <v>30</v>
      </c>
      <c r="Q7083">
        <v>0</v>
      </c>
      <c r="R7083">
        <v>0</v>
      </c>
      <c r="S7083">
        <v>0</v>
      </c>
      <c r="T7083">
        <v>5</v>
      </c>
      <c r="U7083">
        <v>0</v>
      </c>
      <c r="V7083">
        <v>0</v>
      </c>
      <c r="W7083" s="26">
        <v>0</v>
      </c>
      <c r="X7083" s="26">
        <v>60.432057785087906</v>
      </c>
      <c r="Y7083" s="26">
        <v>0</v>
      </c>
      <c r="Z7083" s="26">
        <v>0</v>
      </c>
      <c r="AA7083" s="26">
        <v>0</v>
      </c>
      <c r="AB7083" s="26">
        <v>18.112058159333049</v>
      </c>
      <c r="AC7083" s="26">
        <v>0</v>
      </c>
      <c r="AD7083" s="26">
        <v>0</v>
      </c>
      <c r="AE7083" s="26">
        <v>78.544115944420952</v>
      </c>
    </row>
    <row r="7084" spans="1:31" x14ac:dyDescent="0.3">
      <c r="A7084">
        <v>2765543</v>
      </c>
      <c r="B7084">
        <v>1</v>
      </c>
      <c r="C7084" t="s">
        <v>80</v>
      </c>
      <c r="D7084" t="s">
        <v>90</v>
      </c>
      <c r="E7084" t="s">
        <v>141</v>
      </c>
      <c r="F7084" t="s">
        <v>19406</v>
      </c>
      <c r="G7084" t="s">
        <v>186</v>
      </c>
      <c r="H7084" t="s">
        <v>135</v>
      </c>
      <c r="I7084" t="s">
        <v>136</v>
      </c>
      <c r="J7084" t="s">
        <v>137</v>
      </c>
      <c r="K7084" t="s">
        <v>187</v>
      </c>
      <c r="L7084" t="s">
        <v>19407</v>
      </c>
      <c r="M7084" t="s">
        <v>19408</v>
      </c>
      <c r="N7084" s="26">
        <v>7.2050000000000001</v>
      </c>
      <c r="O7084">
        <v>0</v>
      </c>
      <c r="P7084">
        <v>519</v>
      </c>
      <c r="Q7084">
        <v>0</v>
      </c>
      <c r="R7084">
        <v>0</v>
      </c>
      <c r="S7084">
        <v>0</v>
      </c>
      <c r="T7084">
        <v>8</v>
      </c>
      <c r="U7084">
        <v>0</v>
      </c>
      <c r="V7084">
        <v>0</v>
      </c>
      <c r="W7084" s="26">
        <v>0</v>
      </c>
      <c r="X7084" s="26">
        <v>923.14356124104324</v>
      </c>
      <c r="Y7084" s="26">
        <v>0</v>
      </c>
      <c r="Z7084" s="26">
        <v>0</v>
      </c>
      <c r="AA7084" s="26">
        <v>0</v>
      </c>
      <c r="AB7084" s="26">
        <v>42.987176616269302</v>
      </c>
      <c r="AC7084" s="26">
        <v>0</v>
      </c>
      <c r="AD7084" s="26">
        <v>0</v>
      </c>
      <c r="AE7084" s="26">
        <v>966.13073785731251</v>
      </c>
    </row>
    <row r="7085" spans="1:31" x14ac:dyDescent="0.3">
      <c r="A7085">
        <v>2765380</v>
      </c>
      <c r="B7085">
        <v>1</v>
      </c>
      <c r="C7085" t="s">
        <v>80</v>
      </c>
      <c r="D7085" t="s">
        <v>82</v>
      </c>
      <c r="E7085" t="s">
        <v>166</v>
      </c>
      <c r="F7085" t="s">
        <v>19409</v>
      </c>
      <c r="G7085" t="s">
        <v>186</v>
      </c>
      <c r="H7085" t="s">
        <v>135</v>
      </c>
      <c r="I7085" t="s">
        <v>136</v>
      </c>
      <c r="J7085" t="s">
        <v>137</v>
      </c>
      <c r="K7085" t="s">
        <v>187</v>
      </c>
      <c r="L7085" t="s">
        <v>19410</v>
      </c>
      <c r="M7085" t="s">
        <v>19411</v>
      </c>
      <c r="N7085" s="26">
        <v>5.6544444440000001</v>
      </c>
      <c r="O7085">
        <v>0</v>
      </c>
      <c r="P7085">
        <v>1</v>
      </c>
      <c r="Q7085">
        <v>0</v>
      </c>
      <c r="R7085">
        <v>0</v>
      </c>
      <c r="S7085">
        <v>0</v>
      </c>
      <c r="T7085">
        <v>33</v>
      </c>
      <c r="U7085">
        <v>0</v>
      </c>
      <c r="V7085">
        <v>0</v>
      </c>
      <c r="W7085" s="26">
        <v>0</v>
      </c>
      <c r="X7085" s="26">
        <v>2.5913120269928669</v>
      </c>
      <c r="Y7085" s="26">
        <v>0</v>
      </c>
      <c r="Z7085" s="26">
        <v>0</v>
      </c>
      <c r="AA7085" s="26">
        <v>0</v>
      </c>
      <c r="AB7085" s="26">
        <v>59.355621042171826</v>
      </c>
      <c r="AC7085" s="26">
        <v>0</v>
      </c>
      <c r="AD7085" s="26">
        <v>0</v>
      </c>
      <c r="AE7085" s="26">
        <v>61.946933069164693</v>
      </c>
    </row>
    <row r="7086" spans="1:31" x14ac:dyDescent="0.3">
      <c r="A7086">
        <v>2765921</v>
      </c>
      <c r="B7086">
        <v>1</v>
      </c>
      <c r="C7086" t="s">
        <v>81</v>
      </c>
      <c r="D7086" t="s">
        <v>118</v>
      </c>
      <c r="E7086" t="s">
        <v>146</v>
      </c>
      <c r="F7086" t="s">
        <v>6658</v>
      </c>
      <c r="G7086" t="s">
        <v>148</v>
      </c>
      <c r="H7086" t="s">
        <v>149</v>
      </c>
      <c r="I7086" t="s">
        <v>136</v>
      </c>
      <c r="J7086" t="s">
        <v>137</v>
      </c>
      <c r="K7086" t="s">
        <v>138</v>
      </c>
      <c r="L7086" t="s">
        <v>19412</v>
      </c>
      <c r="M7086" t="s">
        <v>19413</v>
      </c>
      <c r="N7086" s="26">
        <v>1.1644444439999999</v>
      </c>
      <c r="O7086">
        <v>1</v>
      </c>
      <c r="P7086">
        <v>0</v>
      </c>
      <c r="Q7086">
        <v>5</v>
      </c>
      <c r="R7086">
        <v>0</v>
      </c>
      <c r="S7086">
        <v>1</v>
      </c>
      <c r="T7086">
        <v>0</v>
      </c>
      <c r="U7086">
        <v>0</v>
      </c>
      <c r="V7086">
        <v>0</v>
      </c>
      <c r="W7086" s="26">
        <v>1.7209639460496002</v>
      </c>
      <c r="X7086" s="26">
        <v>0</v>
      </c>
      <c r="Y7086" s="26">
        <v>3.1100771062801469</v>
      </c>
      <c r="Z7086" s="26">
        <v>0</v>
      </c>
      <c r="AA7086" s="26">
        <v>0.5081059114491947</v>
      </c>
      <c r="AB7086" s="26">
        <v>0</v>
      </c>
      <c r="AC7086" s="26">
        <v>0</v>
      </c>
      <c r="AD7086" s="26">
        <v>0</v>
      </c>
      <c r="AE7086" s="26">
        <v>5.3391469637789415</v>
      </c>
    </row>
    <row r="7087" spans="1:31" x14ac:dyDescent="0.3">
      <c r="A7087">
        <v>2766021</v>
      </c>
      <c r="B7087">
        <v>1</v>
      </c>
      <c r="C7087" t="s">
        <v>80</v>
      </c>
      <c r="D7087" t="s">
        <v>110</v>
      </c>
      <c r="E7087" t="s">
        <v>132</v>
      </c>
      <c r="F7087" t="s">
        <v>19414</v>
      </c>
      <c r="G7087" t="s">
        <v>197</v>
      </c>
      <c r="H7087" t="s">
        <v>135</v>
      </c>
      <c r="I7087" t="s">
        <v>136</v>
      </c>
      <c r="J7087" t="s">
        <v>137</v>
      </c>
      <c r="K7087" t="s">
        <v>138</v>
      </c>
      <c r="L7087" t="s">
        <v>19415</v>
      </c>
      <c r="M7087" t="s">
        <v>19416</v>
      </c>
      <c r="N7087" s="26">
        <v>1.9838888880000001</v>
      </c>
      <c r="O7087">
        <v>0</v>
      </c>
      <c r="P7087">
        <v>3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 s="26">
        <v>0</v>
      </c>
      <c r="X7087" s="26">
        <v>1.5686704282733679</v>
      </c>
      <c r="Y7087" s="26">
        <v>0</v>
      </c>
      <c r="Z7087" s="26">
        <v>0</v>
      </c>
      <c r="AA7087" s="26">
        <v>0</v>
      </c>
      <c r="AB7087" s="26">
        <v>0</v>
      </c>
      <c r="AC7087" s="26">
        <v>0</v>
      </c>
      <c r="AD7087" s="26">
        <v>0</v>
      </c>
      <c r="AE7087" s="26">
        <v>1.5686704282733679</v>
      </c>
    </row>
    <row r="7088" spans="1:31" x14ac:dyDescent="0.3">
      <c r="A7088">
        <v>2766127</v>
      </c>
      <c r="B7088">
        <v>1</v>
      </c>
      <c r="C7088" t="s">
        <v>80</v>
      </c>
      <c r="D7088" t="s">
        <v>97</v>
      </c>
      <c r="E7088" t="s">
        <v>157</v>
      </c>
      <c r="F7088" t="s">
        <v>19388</v>
      </c>
      <c r="G7088" t="s">
        <v>159</v>
      </c>
      <c r="H7088" t="s">
        <v>149</v>
      </c>
      <c r="I7088" t="s">
        <v>136</v>
      </c>
      <c r="J7088" t="s">
        <v>137</v>
      </c>
      <c r="K7088" t="s">
        <v>138</v>
      </c>
      <c r="L7088" t="s">
        <v>19417</v>
      </c>
      <c r="M7088" t="s">
        <v>19418</v>
      </c>
      <c r="N7088" s="26">
        <v>1.820277777</v>
      </c>
      <c r="O7088">
        <v>7</v>
      </c>
      <c r="P7088">
        <v>2632</v>
      </c>
      <c r="Q7088">
        <v>7</v>
      </c>
      <c r="R7088">
        <v>428</v>
      </c>
      <c r="S7088">
        <v>36</v>
      </c>
      <c r="T7088">
        <v>673</v>
      </c>
      <c r="U7088">
        <v>6</v>
      </c>
      <c r="V7088">
        <v>1</v>
      </c>
      <c r="W7088" s="26">
        <v>499.35789135462608</v>
      </c>
      <c r="X7088" s="26">
        <v>1373.5704169691414</v>
      </c>
      <c r="Y7088" s="26">
        <v>30.315281789451326</v>
      </c>
      <c r="Z7088" s="26">
        <v>67.529533134506963</v>
      </c>
      <c r="AA7088" s="26">
        <v>869.05321732679238</v>
      </c>
      <c r="AB7088" s="26">
        <v>562.29571159714317</v>
      </c>
      <c r="AC7088" s="26">
        <v>154.09616090149859</v>
      </c>
      <c r="AD7088" s="26">
        <v>3.8749176931169194</v>
      </c>
      <c r="AE7088" s="26">
        <v>3560.0931307662763</v>
      </c>
    </row>
    <row r="7089" spans="1:31" x14ac:dyDescent="0.3">
      <c r="A7089">
        <v>2765729</v>
      </c>
      <c r="B7089">
        <v>1</v>
      </c>
      <c r="C7089" t="s">
        <v>80</v>
      </c>
      <c r="D7089" t="s">
        <v>103</v>
      </c>
      <c r="E7089" t="s">
        <v>141</v>
      </c>
      <c r="F7089" t="s">
        <v>18579</v>
      </c>
      <c r="G7089" t="s">
        <v>344</v>
      </c>
      <c r="H7089" t="s">
        <v>135</v>
      </c>
      <c r="I7089" t="s">
        <v>136</v>
      </c>
      <c r="J7089" t="s">
        <v>137</v>
      </c>
      <c r="K7089" t="s">
        <v>138</v>
      </c>
      <c r="L7089" t="s">
        <v>19419</v>
      </c>
      <c r="M7089" t="s">
        <v>19420</v>
      </c>
      <c r="N7089" s="26">
        <v>1.7022222220000001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106</v>
      </c>
      <c r="U7089">
        <v>0</v>
      </c>
      <c r="V7089">
        <v>2</v>
      </c>
      <c r="W7089" s="26">
        <v>0</v>
      </c>
      <c r="X7089" s="26">
        <v>0</v>
      </c>
      <c r="Y7089" s="26">
        <v>0</v>
      </c>
      <c r="Z7089" s="26">
        <v>0</v>
      </c>
      <c r="AA7089" s="26">
        <v>0</v>
      </c>
      <c r="AB7089" s="26">
        <v>172.51431033838244</v>
      </c>
      <c r="AC7089" s="26">
        <v>0</v>
      </c>
      <c r="AD7089" s="26">
        <v>111.41322144941159</v>
      </c>
      <c r="AE7089" s="26">
        <v>283.92753178779401</v>
      </c>
    </row>
    <row r="7090" spans="1:31" x14ac:dyDescent="0.3">
      <c r="A7090">
        <v>2765878</v>
      </c>
      <c r="B7090">
        <v>1</v>
      </c>
      <c r="C7090" t="s">
        <v>80</v>
      </c>
      <c r="D7090" t="s">
        <v>108</v>
      </c>
      <c r="E7090" t="s">
        <v>132</v>
      </c>
      <c r="F7090" t="s">
        <v>19421</v>
      </c>
      <c r="G7090" t="s">
        <v>197</v>
      </c>
      <c r="H7090" t="s">
        <v>135</v>
      </c>
      <c r="I7090" t="s">
        <v>136</v>
      </c>
      <c r="J7090" t="s">
        <v>137</v>
      </c>
      <c r="K7090" t="s">
        <v>138</v>
      </c>
      <c r="L7090" t="s">
        <v>19422</v>
      </c>
      <c r="M7090" t="s">
        <v>19423</v>
      </c>
      <c r="N7090" s="26">
        <v>3.8233333329999999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1</v>
      </c>
      <c r="U7090">
        <v>0</v>
      </c>
      <c r="V7090">
        <v>0</v>
      </c>
      <c r="W7090" s="26">
        <v>0</v>
      </c>
      <c r="X7090" s="26">
        <v>0</v>
      </c>
      <c r="Y7090" s="26">
        <v>0</v>
      </c>
      <c r="Z7090" s="26">
        <v>0</v>
      </c>
      <c r="AA7090" s="26">
        <v>0</v>
      </c>
      <c r="AB7090" s="26">
        <v>0.90209074085146945</v>
      </c>
      <c r="AC7090" s="26">
        <v>0</v>
      </c>
      <c r="AD7090" s="26">
        <v>0</v>
      </c>
      <c r="AE7090" s="26">
        <v>0.90209074085146945</v>
      </c>
    </row>
    <row r="7091" spans="1:31" x14ac:dyDescent="0.3">
      <c r="A7091">
        <v>2765489</v>
      </c>
      <c r="B7091">
        <v>1</v>
      </c>
      <c r="C7091" t="s">
        <v>81</v>
      </c>
      <c r="D7091" t="s">
        <v>114</v>
      </c>
      <c r="E7091" t="s">
        <v>146</v>
      </c>
      <c r="F7091" t="s">
        <v>19424</v>
      </c>
      <c r="G7091" t="s">
        <v>186</v>
      </c>
      <c r="H7091" t="s">
        <v>149</v>
      </c>
      <c r="I7091" t="s">
        <v>136</v>
      </c>
      <c r="J7091" t="s">
        <v>137</v>
      </c>
      <c r="K7091" t="s">
        <v>187</v>
      </c>
      <c r="L7091" t="s">
        <v>19425</v>
      </c>
      <c r="M7091" t="s">
        <v>19426</v>
      </c>
      <c r="N7091" s="26">
        <v>3.9925000000000002</v>
      </c>
      <c r="O7091">
        <v>0</v>
      </c>
      <c r="P7091">
        <v>2</v>
      </c>
      <c r="Q7091">
        <v>0</v>
      </c>
      <c r="R7091">
        <v>0</v>
      </c>
      <c r="S7091">
        <v>0</v>
      </c>
      <c r="T7091">
        <v>93</v>
      </c>
      <c r="U7091">
        <v>0</v>
      </c>
      <c r="V7091">
        <v>0</v>
      </c>
      <c r="W7091" s="26">
        <v>0</v>
      </c>
      <c r="X7091" s="26">
        <v>0.46390223636538275</v>
      </c>
      <c r="Y7091" s="26">
        <v>0</v>
      </c>
      <c r="Z7091" s="26">
        <v>0</v>
      </c>
      <c r="AA7091" s="26">
        <v>0</v>
      </c>
      <c r="AB7091" s="26">
        <v>128.32167493957107</v>
      </c>
      <c r="AC7091" s="26">
        <v>0</v>
      </c>
      <c r="AD7091" s="26">
        <v>0</v>
      </c>
      <c r="AE7091" s="26">
        <v>128.78557717593645</v>
      </c>
    </row>
    <row r="7092" spans="1:31" x14ac:dyDescent="0.3">
      <c r="A7092">
        <v>2765944</v>
      </c>
      <c r="B7092">
        <v>1</v>
      </c>
      <c r="C7092" t="s">
        <v>81</v>
      </c>
      <c r="D7092" t="s">
        <v>126</v>
      </c>
      <c r="E7092" t="s">
        <v>146</v>
      </c>
      <c r="F7092" t="s">
        <v>4148</v>
      </c>
      <c r="G7092" t="s">
        <v>148</v>
      </c>
      <c r="H7092" t="s">
        <v>149</v>
      </c>
      <c r="I7092" t="s">
        <v>136</v>
      </c>
      <c r="J7092" t="s">
        <v>137</v>
      </c>
      <c r="K7092" t="s">
        <v>138</v>
      </c>
      <c r="L7092" t="s">
        <v>19427</v>
      </c>
      <c r="M7092" t="s">
        <v>19428</v>
      </c>
      <c r="N7092" s="26">
        <v>2.0130555550000002</v>
      </c>
      <c r="O7092">
        <v>0</v>
      </c>
      <c r="P7092">
        <v>36</v>
      </c>
      <c r="Q7092">
        <v>0</v>
      </c>
      <c r="R7092">
        <v>25</v>
      </c>
      <c r="S7092">
        <v>0</v>
      </c>
      <c r="T7092">
        <v>3</v>
      </c>
      <c r="U7092">
        <v>0</v>
      </c>
      <c r="V7092">
        <v>0</v>
      </c>
      <c r="W7092" s="26">
        <v>0</v>
      </c>
      <c r="X7092" s="26">
        <v>6.894497067824731</v>
      </c>
      <c r="Y7092" s="26">
        <v>0</v>
      </c>
      <c r="Z7092" s="26">
        <v>22.980617119125611</v>
      </c>
      <c r="AA7092" s="26">
        <v>0</v>
      </c>
      <c r="AB7092" s="26">
        <v>0.7573161007599607</v>
      </c>
      <c r="AC7092" s="26">
        <v>0</v>
      </c>
      <c r="AD7092" s="26">
        <v>0</v>
      </c>
      <c r="AE7092" s="26">
        <v>30.632430287710303</v>
      </c>
    </row>
    <row r="7093" spans="1:31" x14ac:dyDescent="0.3">
      <c r="A7093">
        <v>2765967</v>
      </c>
      <c r="B7093">
        <v>1</v>
      </c>
      <c r="C7093" t="s">
        <v>80</v>
      </c>
      <c r="D7093" t="s">
        <v>82</v>
      </c>
      <c r="E7093" t="s">
        <v>132</v>
      </c>
      <c r="F7093" t="s">
        <v>19429</v>
      </c>
      <c r="G7093" t="s">
        <v>197</v>
      </c>
      <c r="H7093" t="s">
        <v>135</v>
      </c>
      <c r="I7093" t="s">
        <v>136</v>
      </c>
      <c r="J7093" t="s">
        <v>137</v>
      </c>
      <c r="K7093" t="s">
        <v>138</v>
      </c>
      <c r="L7093" t="s">
        <v>19430</v>
      </c>
      <c r="M7093" t="s">
        <v>19431</v>
      </c>
      <c r="N7093" s="26">
        <v>2.3849999999999998</v>
      </c>
      <c r="O7093">
        <v>0</v>
      </c>
      <c r="P7093">
        <v>1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 s="26">
        <v>0</v>
      </c>
      <c r="X7093" s="26">
        <v>0.51846182931233253</v>
      </c>
      <c r="Y7093" s="26">
        <v>0</v>
      </c>
      <c r="Z7093" s="26">
        <v>0</v>
      </c>
      <c r="AA7093" s="26">
        <v>0</v>
      </c>
      <c r="AB7093" s="26">
        <v>0</v>
      </c>
      <c r="AC7093" s="26">
        <v>0</v>
      </c>
      <c r="AD7093" s="26">
        <v>0</v>
      </c>
      <c r="AE7093" s="26">
        <v>0.51846182931233253</v>
      </c>
    </row>
    <row r="7094" spans="1:31" x14ac:dyDescent="0.3">
      <c r="A7094">
        <v>2765990</v>
      </c>
      <c r="B7094">
        <v>1</v>
      </c>
      <c r="C7094" t="s">
        <v>80</v>
      </c>
      <c r="D7094" t="s">
        <v>110</v>
      </c>
      <c r="E7094" t="s">
        <v>170</v>
      </c>
      <c r="F7094" t="s">
        <v>19432</v>
      </c>
      <c r="G7094" t="s">
        <v>204</v>
      </c>
      <c r="H7094" t="s">
        <v>135</v>
      </c>
      <c r="I7094" t="s">
        <v>136</v>
      </c>
      <c r="J7094" t="s">
        <v>137</v>
      </c>
      <c r="K7094" t="s">
        <v>138</v>
      </c>
      <c r="L7094" t="s">
        <v>19433</v>
      </c>
      <c r="M7094" t="s">
        <v>19434</v>
      </c>
      <c r="N7094" s="26">
        <v>0.79111111099999998</v>
      </c>
      <c r="O7094">
        <v>0</v>
      </c>
      <c r="P7094">
        <v>146</v>
      </c>
      <c r="Q7094">
        <v>0</v>
      </c>
      <c r="R7094">
        <v>0</v>
      </c>
      <c r="S7094">
        <v>0</v>
      </c>
      <c r="T7094">
        <v>4</v>
      </c>
      <c r="U7094">
        <v>0</v>
      </c>
      <c r="V7094">
        <v>0</v>
      </c>
      <c r="W7094" s="26">
        <v>0</v>
      </c>
      <c r="X7094" s="26">
        <v>48.739323853413232</v>
      </c>
      <c r="Y7094" s="26">
        <v>0</v>
      </c>
      <c r="Z7094" s="26">
        <v>0</v>
      </c>
      <c r="AA7094" s="26">
        <v>0</v>
      </c>
      <c r="AB7094" s="26">
        <v>1.2935190004562223</v>
      </c>
      <c r="AC7094" s="26">
        <v>0</v>
      </c>
      <c r="AD7094" s="26">
        <v>0</v>
      </c>
      <c r="AE7094" s="26">
        <v>50.032842853869454</v>
      </c>
    </row>
    <row r="7095" spans="1:31" x14ac:dyDescent="0.3">
      <c r="A7095">
        <v>2765472</v>
      </c>
      <c r="B7095">
        <v>1</v>
      </c>
      <c r="C7095" t="s">
        <v>80</v>
      </c>
      <c r="D7095" t="s">
        <v>108</v>
      </c>
      <c r="E7095" t="s">
        <v>141</v>
      </c>
      <c r="F7095" t="s">
        <v>11108</v>
      </c>
      <c r="G7095" t="s">
        <v>186</v>
      </c>
      <c r="H7095" t="s">
        <v>135</v>
      </c>
      <c r="I7095" t="s">
        <v>136</v>
      </c>
      <c r="J7095" t="s">
        <v>137</v>
      </c>
      <c r="K7095" t="s">
        <v>187</v>
      </c>
      <c r="L7095" t="s">
        <v>19435</v>
      </c>
      <c r="M7095" t="s">
        <v>19436</v>
      </c>
      <c r="N7095" s="26">
        <v>7.6574999999999998</v>
      </c>
      <c r="O7095">
        <v>0</v>
      </c>
      <c r="P7095">
        <v>25</v>
      </c>
      <c r="Q7095">
        <v>0</v>
      </c>
      <c r="R7095">
        <v>24</v>
      </c>
      <c r="S7095">
        <v>0</v>
      </c>
      <c r="T7095">
        <v>13</v>
      </c>
      <c r="U7095">
        <v>0</v>
      </c>
      <c r="V7095">
        <v>0</v>
      </c>
      <c r="W7095" s="26">
        <v>0</v>
      </c>
      <c r="X7095" s="26">
        <v>64.288523369299369</v>
      </c>
      <c r="Y7095" s="26">
        <v>0</v>
      </c>
      <c r="Z7095" s="26">
        <v>61.000024754176387</v>
      </c>
      <c r="AA7095" s="26">
        <v>0</v>
      </c>
      <c r="AB7095" s="26">
        <v>56.50579543022323</v>
      </c>
      <c r="AC7095" s="26">
        <v>0</v>
      </c>
      <c r="AD7095" s="26">
        <v>0</v>
      </c>
      <c r="AE7095" s="26">
        <v>181.79434355369898</v>
      </c>
    </row>
    <row r="7096" spans="1:31" x14ac:dyDescent="0.3">
      <c r="A7096">
        <v>2765449</v>
      </c>
      <c r="B7096">
        <v>1</v>
      </c>
      <c r="C7096" t="s">
        <v>80</v>
      </c>
      <c r="D7096" t="s">
        <v>104</v>
      </c>
      <c r="E7096" t="s">
        <v>170</v>
      </c>
      <c r="F7096" t="s">
        <v>19437</v>
      </c>
      <c r="G7096" t="s">
        <v>204</v>
      </c>
      <c r="H7096" t="s">
        <v>135</v>
      </c>
      <c r="I7096" t="s">
        <v>136</v>
      </c>
      <c r="J7096" t="s">
        <v>137</v>
      </c>
      <c r="K7096" t="s">
        <v>138</v>
      </c>
      <c r="L7096" t="s">
        <v>19438</v>
      </c>
      <c r="M7096" t="s">
        <v>19439</v>
      </c>
      <c r="N7096" s="26">
        <v>1.375</v>
      </c>
      <c r="O7096">
        <v>0</v>
      </c>
      <c r="P7096">
        <v>23</v>
      </c>
      <c r="Q7096">
        <v>0</v>
      </c>
      <c r="R7096">
        <v>0</v>
      </c>
      <c r="S7096">
        <v>0</v>
      </c>
      <c r="T7096">
        <v>1</v>
      </c>
      <c r="U7096">
        <v>0</v>
      </c>
      <c r="V7096">
        <v>0</v>
      </c>
      <c r="W7096" s="26">
        <v>0</v>
      </c>
      <c r="X7096" s="26">
        <v>9.3516738494376934</v>
      </c>
      <c r="Y7096" s="26">
        <v>0</v>
      </c>
      <c r="Z7096" s="26">
        <v>0</v>
      </c>
      <c r="AA7096" s="26">
        <v>0</v>
      </c>
      <c r="AB7096" s="26">
        <v>0.16937678333543643</v>
      </c>
      <c r="AC7096" s="26">
        <v>0</v>
      </c>
      <c r="AD7096" s="26">
        <v>0</v>
      </c>
      <c r="AE7096" s="26">
        <v>9.5210506327731306</v>
      </c>
    </row>
    <row r="7097" spans="1:31" x14ac:dyDescent="0.3">
      <c r="A7097">
        <v>2765758</v>
      </c>
      <c r="B7097">
        <v>1</v>
      </c>
      <c r="C7097" t="s">
        <v>80</v>
      </c>
      <c r="D7097" t="s">
        <v>84</v>
      </c>
      <c r="E7097" t="s">
        <v>141</v>
      </c>
      <c r="F7097" t="s">
        <v>19440</v>
      </c>
      <c r="G7097" t="s">
        <v>344</v>
      </c>
      <c r="H7097" t="s">
        <v>135</v>
      </c>
      <c r="I7097" t="s">
        <v>136</v>
      </c>
      <c r="J7097" t="s">
        <v>137</v>
      </c>
      <c r="K7097" t="s">
        <v>138</v>
      </c>
      <c r="L7097" t="s">
        <v>19441</v>
      </c>
      <c r="M7097" t="s">
        <v>19442</v>
      </c>
      <c r="N7097" s="26">
        <v>1.9880555550000001</v>
      </c>
      <c r="O7097">
        <v>0</v>
      </c>
      <c r="P7097">
        <v>24</v>
      </c>
      <c r="Q7097">
        <v>0</v>
      </c>
      <c r="R7097">
        <v>0</v>
      </c>
      <c r="S7097">
        <v>0</v>
      </c>
      <c r="T7097">
        <v>196</v>
      </c>
      <c r="U7097">
        <v>0</v>
      </c>
      <c r="V7097">
        <v>2</v>
      </c>
      <c r="W7097" s="26">
        <v>0</v>
      </c>
      <c r="X7097" s="26">
        <v>11.020266130886032</v>
      </c>
      <c r="Y7097" s="26">
        <v>0</v>
      </c>
      <c r="Z7097" s="26">
        <v>0</v>
      </c>
      <c r="AA7097" s="26">
        <v>0</v>
      </c>
      <c r="AB7097" s="26">
        <v>386.82532561287763</v>
      </c>
      <c r="AC7097" s="26">
        <v>0</v>
      </c>
      <c r="AD7097" s="26">
        <v>58.253076379068403</v>
      </c>
      <c r="AE7097" s="26">
        <v>456.09866812283212</v>
      </c>
    </row>
    <row r="7098" spans="1:31" x14ac:dyDescent="0.3">
      <c r="A7098">
        <v>2766053</v>
      </c>
      <c r="B7098">
        <v>1</v>
      </c>
      <c r="C7098" t="s">
        <v>80</v>
      </c>
      <c r="D7098" t="s">
        <v>84</v>
      </c>
      <c r="E7098" t="s">
        <v>132</v>
      </c>
      <c r="F7098" t="s">
        <v>19443</v>
      </c>
      <c r="G7098" t="s">
        <v>197</v>
      </c>
      <c r="H7098" t="s">
        <v>135</v>
      </c>
      <c r="I7098" t="s">
        <v>136</v>
      </c>
      <c r="J7098" t="s">
        <v>137</v>
      </c>
      <c r="K7098" t="s">
        <v>138</v>
      </c>
      <c r="L7098" t="s">
        <v>19444</v>
      </c>
      <c r="M7098" t="s">
        <v>19445</v>
      </c>
      <c r="N7098" s="26">
        <v>2.5477777769999999</v>
      </c>
      <c r="O7098">
        <v>0</v>
      </c>
      <c r="P7098">
        <v>1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 s="26">
        <v>0</v>
      </c>
      <c r="X7098" s="26">
        <v>0.28057542409348801</v>
      </c>
      <c r="Y7098" s="26">
        <v>0</v>
      </c>
      <c r="Z7098" s="26">
        <v>0</v>
      </c>
      <c r="AA7098" s="26">
        <v>0</v>
      </c>
      <c r="AB7098" s="26">
        <v>0</v>
      </c>
      <c r="AC7098" s="26">
        <v>0</v>
      </c>
      <c r="AD7098" s="26">
        <v>0</v>
      </c>
      <c r="AE7098" s="26">
        <v>0.28057542409348801</v>
      </c>
    </row>
    <row r="7099" spans="1:31" x14ac:dyDescent="0.3">
      <c r="A7099">
        <v>2765950</v>
      </c>
      <c r="B7099">
        <v>1</v>
      </c>
      <c r="C7099" t="s">
        <v>80</v>
      </c>
      <c r="D7099" t="s">
        <v>96</v>
      </c>
      <c r="E7099" t="s">
        <v>166</v>
      </c>
      <c r="F7099" t="s">
        <v>9616</v>
      </c>
      <c r="G7099" t="s">
        <v>425</v>
      </c>
      <c r="H7099" t="s">
        <v>135</v>
      </c>
      <c r="I7099" t="s">
        <v>136</v>
      </c>
      <c r="J7099" t="s">
        <v>137</v>
      </c>
      <c r="K7099" t="s">
        <v>138</v>
      </c>
      <c r="L7099" t="s">
        <v>19446</v>
      </c>
      <c r="M7099" t="s">
        <v>19447</v>
      </c>
      <c r="N7099" s="26">
        <v>5.9186111109999997</v>
      </c>
      <c r="O7099">
        <v>0</v>
      </c>
      <c r="P7099">
        <v>16</v>
      </c>
      <c r="Q7099">
        <v>0</v>
      </c>
      <c r="R7099">
        <v>0</v>
      </c>
      <c r="S7099">
        <v>0</v>
      </c>
      <c r="T7099">
        <v>7</v>
      </c>
      <c r="U7099">
        <v>0</v>
      </c>
      <c r="V7099">
        <v>0</v>
      </c>
      <c r="W7099" s="26">
        <v>0</v>
      </c>
      <c r="X7099" s="26">
        <v>56.045667943854809</v>
      </c>
      <c r="Y7099" s="26">
        <v>0</v>
      </c>
      <c r="Z7099" s="26">
        <v>0</v>
      </c>
      <c r="AA7099" s="26">
        <v>0</v>
      </c>
      <c r="AB7099" s="26">
        <v>50.673060270930051</v>
      </c>
      <c r="AC7099" s="26">
        <v>0</v>
      </c>
      <c r="AD7099" s="26">
        <v>0</v>
      </c>
      <c r="AE7099" s="26">
        <v>106.71872821478486</v>
      </c>
    </row>
    <row r="7100" spans="1:31" x14ac:dyDescent="0.3">
      <c r="A7100">
        <v>2765612</v>
      </c>
      <c r="B7100">
        <v>1</v>
      </c>
      <c r="C7100" t="s">
        <v>81</v>
      </c>
      <c r="D7100" t="s">
        <v>120</v>
      </c>
      <c r="E7100" t="s">
        <v>141</v>
      </c>
      <c r="F7100" t="s">
        <v>19448</v>
      </c>
      <c r="G7100" t="s">
        <v>344</v>
      </c>
      <c r="H7100" t="s">
        <v>135</v>
      </c>
      <c r="I7100" t="s">
        <v>136</v>
      </c>
      <c r="J7100" t="s">
        <v>137</v>
      </c>
      <c r="K7100" t="s">
        <v>138</v>
      </c>
      <c r="L7100" t="s">
        <v>19449</v>
      </c>
      <c r="M7100" t="s">
        <v>19450</v>
      </c>
      <c r="N7100" s="26">
        <v>0.82972222200000001</v>
      </c>
      <c r="O7100">
        <v>0</v>
      </c>
      <c r="P7100">
        <v>212</v>
      </c>
      <c r="Q7100">
        <v>0</v>
      </c>
      <c r="R7100">
        <v>7</v>
      </c>
      <c r="S7100">
        <v>0</v>
      </c>
      <c r="T7100">
        <v>62</v>
      </c>
      <c r="U7100">
        <v>0</v>
      </c>
      <c r="V7100">
        <v>0</v>
      </c>
      <c r="W7100" s="26">
        <v>0</v>
      </c>
      <c r="X7100" s="26">
        <v>31.435184808805591</v>
      </c>
      <c r="Y7100" s="26">
        <v>0</v>
      </c>
      <c r="Z7100" s="26">
        <v>0.32072741077333339</v>
      </c>
      <c r="AA7100" s="26">
        <v>0</v>
      </c>
      <c r="AB7100" s="26">
        <v>45.418933861285005</v>
      </c>
      <c r="AC7100" s="26">
        <v>0</v>
      </c>
      <c r="AD7100" s="26">
        <v>0</v>
      </c>
      <c r="AE7100" s="26">
        <v>77.174846080863929</v>
      </c>
    </row>
    <row r="7101" spans="1:31" x14ac:dyDescent="0.3">
      <c r="A7101">
        <v>2765512</v>
      </c>
      <c r="B7101">
        <v>1</v>
      </c>
      <c r="C7101" t="s">
        <v>81</v>
      </c>
      <c r="D7101" t="s">
        <v>124</v>
      </c>
      <c r="E7101" t="s">
        <v>141</v>
      </c>
      <c r="F7101" t="s">
        <v>19451</v>
      </c>
      <c r="G7101" t="s">
        <v>628</v>
      </c>
      <c r="H7101" t="s">
        <v>135</v>
      </c>
      <c r="I7101" t="s">
        <v>136</v>
      </c>
      <c r="J7101" t="s">
        <v>137</v>
      </c>
      <c r="K7101" t="s">
        <v>187</v>
      </c>
      <c r="L7101" t="s">
        <v>19452</v>
      </c>
      <c r="M7101" t="s">
        <v>19453</v>
      </c>
      <c r="N7101" s="26">
        <v>3.7519444439999998</v>
      </c>
      <c r="O7101">
        <v>0</v>
      </c>
      <c r="P7101">
        <v>86</v>
      </c>
      <c r="Q7101">
        <v>0</v>
      </c>
      <c r="R7101">
        <v>0</v>
      </c>
      <c r="S7101">
        <v>0</v>
      </c>
      <c r="T7101">
        <v>1</v>
      </c>
      <c r="U7101">
        <v>0</v>
      </c>
      <c r="V7101">
        <v>0</v>
      </c>
      <c r="W7101" s="26">
        <v>0</v>
      </c>
      <c r="X7101" s="26">
        <v>44.342116712421806</v>
      </c>
      <c r="Y7101" s="26">
        <v>0</v>
      </c>
      <c r="Z7101" s="26">
        <v>0</v>
      </c>
      <c r="AA7101" s="26">
        <v>0</v>
      </c>
      <c r="AB7101" s="26">
        <v>1.9130957196252227</v>
      </c>
      <c r="AC7101" s="26">
        <v>0</v>
      </c>
      <c r="AD7101" s="26">
        <v>0</v>
      </c>
      <c r="AE7101" s="26">
        <v>46.255212432047031</v>
      </c>
    </row>
    <row r="7102" spans="1:31" x14ac:dyDescent="0.3">
      <c r="A7102">
        <v>2765904</v>
      </c>
      <c r="B7102">
        <v>1</v>
      </c>
      <c r="C7102" t="s">
        <v>80</v>
      </c>
      <c r="D7102" t="s">
        <v>93</v>
      </c>
      <c r="E7102" t="s">
        <v>132</v>
      </c>
      <c r="F7102" t="s">
        <v>19454</v>
      </c>
      <c r="G7102" t="s">
        <v>307</v>
      </c>
      <c r="H7102" t="s">
        <v>135</v>
      </c>
      <c r="I7102" t="s">
        <v>136</v>
      </c>
      <c r="J7102" t="s">
        <v>137</v>
      </c>
      <c r="K7102" t="s">
        <v>138</v>
      </c>
      <c r="L7102" t="s">
        <v>19455</v>
      </c>
      <c r="M7102" t="s">
        <v>19456</v>
      </c>
      <c r="N7102" s="26">
        <v>4.2699999999999996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 s="26">
        <v>0</v>
      </c>
      <c r="X7102" s="26">
        <v>2.6189937741084384</v>
      </c>
      <c r="Y7102" s="26">
        <v>0</v>
      </c>
      <c r="Z7102" s="26">
        <v>0</v>
      </c>
      <c r="AA7102" s="26">
        <v>0</v>
      </c>
      <c r="AB7102" s="26">
        <v>0</v>
      </c>
      <c r="AC7102" s="26">
        <v>0</v>
      </c>
      <c r="AD7102" s="26">
        <v>0</v>
      </c>
      <c r="AE7102" s="26">
        <v>2.6189937741084384</v>
      </c>
    </row>
    <row r="7103" spans="1:31" x14ac:dyDescent="0.3">
      <c r="A7103">
        <v>2765658</v>
      </c>
      <c r="B7103">
        <v>1</v>
      </c>
      <c r="C7103" t="s">
        <v>80</v>
      </c>
      <c r="D7103" t="s">
        <v>86</v>
      </c>
      <c r="E7103" t="s">
        <v>132</v>
      </c>
      <c r="F7103" t="s">
        <v>19457</v>
      </c>
      <c r="G7103" t="s">
        <v>307</v>
      </c>
      <c r="H7103" t="s">
        <v>135</v>
      </c>
      <c r="I7103" t="s">
        <v>136</v>
      </c>
      <c r="J7103" t="s">
        <v>137</v>
      </c>
      <c r="K7103" t="s">
        <v>138</v>
      </c>
      <c r="L7103" t="s">
        <v>19458</v>
      </c>
      <c r="M7103" t="s">
        <v>19459</v>
      </c>
      <c r="N7103" s="26">
        <v>1.716111111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1</v>
      </c>
      <c r="U7103">
        <v>0</v>
      </c>
      <c r="V7103">
        <v>0</v>
      </c>
      <c r="W7103" s="26">
        <v>0</v>
      </c>
      <c r="X7103" s="26">
        <v>0</v>
      </c>
      <c r="Y7103" s="26">
        <v>0</v>
      </c>
      <c r="Z7103" s="26">
        <v>0</v>
      </c>
      <c r="AA7103" s="26">
        <v>0</v>
      </c>
      <c r="AB7103" s="26">
        <v>53.678334827755137</v>
      </c>
      <c r="AC7103" s="26">
        <v>0</v>
      </c>
      <c r="AD7103" s="26">
        <v>0</v>
      </c>
      <c r="AE7103" s="26">
        <v>53.678334827755137</v>
      </c>
    </row>
    <row r="7104" spans="1:31" x14ac:dyDescent="0.3">
      <c r="A7104">
        <v>2765383</v>
      </c>
      <c r="B7104">
        <v>1</v>
      </c>
      <c r="C7104" t="s">
        <v>81</v>
      </c>
      <c r="D7104" t="s">
        <v>128</v>
      </c>
      <c r="E7104" t="s">
        <v>152</v>
      </c>
      <c r="F7104" t="s">
        <v>19460</v>
      </c>
      <c r="G7104" t="s">
        <v>186</v>
      </c>
      <c r="H7104" t="s">
        <v>149</v>
      </c>
      <c r="I7104" t="s">
        <v>136</v>
      </c>
      <c r="J7104" t="s">
        <v>137</v>
      </c>
      <c r="K7104" t="s">
        <v>187</v>
      </c>
      <c r="L7104" t="s">
        <v>19461</v>
      </c>
      <c r="M7104" t="s">
        <v>19462</v>
      </c>
      <c r="N7104" s="26">
        <v>0.51416666600000005</v>
      </c>
      <c r="O7104">
        <v>0</v>
      </c>
      <c r="P7104">
        <v>0</v>
      </c>
      <c r="Q7104">
        <v>0</v>
      </c>
      <c r="R7104">
        <v>0</v>
      </c>
      <c r="S7104">
        <v>27</v>
      </c>
      <c r="T7104">
        <v>57</v>
      </c>
      <c r="U7104">
        <v>42</v>
      </c>
      <c r="V7104">
        <v>45</v>
      </c>
      <c r="W7104" s="26">
        <v>0</v>
      </c>
      <c r="X7104" s="26">
        <v>0</v>
      </c>
      <c r="Y7104" s="26">
        <v>0</v>
      </c>
      <c r="Z7104" s="26">
        <v>0</v>
      </c>
      <c r="AA7104" s="26">
        <v>126.08248438028917</v>
      </c>
      <c r="AB7104" s="26">
        <v>124.54400618863065</v>
      </c>
      <c r="AC7104" s="26">
        <v>1396.8978726893467</v>
      </c>
      <c r="AD7104" s="26">
        <v>516.80377047021375</v>
      </c>
      <c r="AE7104" s="26">
        <v>2164.3281337284802</v>
      </c>
    </row>
    <row r="7105" spans="1:31" x14ac:dyDescent="0.3">
      <c r="A7105">
        <v>2765575</v>
      </c>
      <c r="B7105">
        <v>1</v>
      </c>
      <c r="C7105" t="s">
        <v>81</v>
      </c>
      <c r="D7105" t="s">
        <v>112</v>
      </c>
      <c r="E7105" t="s">
        <v>146</v>
      </c>
      <c r="F7105" t="s">
        <v>19463</v>
      </c>
      <c r="G7105" t="s">
        <v>159</v>
      </c>
      <c r="H7105" t="s">
        <v>149</v>
      </c>
      <c r="I7105" t="s">
        <v>136</v>
      </c>
      <c r="J7105" t="s">
        <v>137</v>
      </c>
      <c r="K7105" t="s">
        <v>138</v>
      </c>
      <c r="L7105" t="s">
        <v>19464</v>
      </c>
      <c r="M7105" t="s">
        <v>19465</v>
      </c>
      <c r="N7105" s="26">
        <v>0.25888888799999998</v>
      </c>
      <c r="O7105">
        <v>0</v>
      </c>
      <c r="P7105">
        <v>2510</v>
      </c>
      <c r="Q7105">
        <v>1</v>
      </c>
      <c r="R7105">
        <v>6</v>
      </c>
      <c r="S7105">
        <v>70</v>
      </c>
      <c r="T7105">
        <v>504</v>
      </c>
      <c r="U7105">
        <v>10</v>
      </c>
      <c r="V7105">
        <v>5</v>
      </c>
      <c r="W7105" s="26">
        <v>0</v>
      </c>
      <c r="X7105" s="26">
        <v>132.01134298345116</v>
      </c>
      <c r="Y7105" s="26">
        <v>0.36418463154486352</v>
      </c>
      <c r="Z7105" s="26">
        <v>2.8493897833806354</v>
      </c>
      <c r="AA7105" s="26">
        <v>69.331530009502984</v>
      </c>
      <c r="AB7105" s="26">
        <v>113.99508572390552</v>
      </c>
      <c r="AC7105" s="26">
        <v>164.89471199787701</v>
      </c>
      <c r="AD7105" s="26">
        <v>61.550510838209973</v>
      </c>
      <c r="AE7105" s="26">
        <v>544.99675596787222</v>
      </c>
    </row>
    <row r="7106" spans="1:31" x14ac:dyDescent="0.3">
      <c r="A7106">
        <v>2766116</v>
      </c>
      <c r="B7106">
        <v>1</v>
      </c>
      <c r="C7106" t="s">
        <v>81</v>
      </c>
      <c r="D7106" t="s">
        <v>123</v>
      </c>
      <c r="E7106" t="s">
        <v>132</v>
      </c>
      <c r="F7106" t="s">
        <v>19466</v>
      </c>
      <c r="G7106" t="s">
        <v>197</v>
      </c>
      <c r="H7106" t="s">
        <v>135</v>
      </c>
      <c r="I7106" t="s">
        <v>136</v>
      </c>
      <c r="J7106" t="s">
        <v>137</v>
      </c>
      <c r="K7106" t="s">
        <v>138</v>
      </c>
      <c r="L7106" t="s">
        <v>19467</v>
      </c>
      <c r="M7106" t="s">
        <v>19468</v>
      </c>
      <c r="N7106" s="26">
        <v>0.81277777699999998</v>
      </c>
      <c r="O7106">
        <v>0</v>
      </c>
      <c r="P7106">
        <v>1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 s="26">
        <v>0</v>
      </c>
      <c r="X7106" s="26">
        <v>8.6287913146460671E-2</v>
      </c>
      <c r="Y7106" s="26">
        <v>0</v>
      </c>
      <c r="Z7106" s="26">
        <v>0</v>
      </c>
      <c r="AA7106" s="26">
        <v>0</v>
      </c>
      <c r="AB7106" s="26">
        <v>0</v>
      </c>
      <c r="AC7106" s="26">
        <v>0</v>
      </c>
      <c r="AD7106" s="26">
        <v>0</v>
      </c>
      <c r="AE7106" s="26">
        <v>8.6287913146460671E-2</v>
      </c>
    </row>
    <row r="7107" spans="1:31" x14ac:dyDescent="0.3">
      <c r="A7107">
        <v>2765389</v>
      </c>
      <c r="B7107">
        <v>1</v>
      </c>
      <c r="C7107" t="s">
        <v>80</v>
      </c>
      <c r="D7107" t="s">
        <v>99</v>
      </c>
      <c r="E7107" t="s">
        <v>157</v>
      </c>
      <c r="F7107" t="s">
        <v>19232</v>
      </c>
      <c r="G7107" t="s">
        <v>326</v>
      </c>
      <c r="H7107" t="s">
        <v>149</v>
      </c>
      <c r="I7107" t="s">
        <v>136</v>
      </c>
      <c r="J7107" t="s">
        <v>137</v>
      </c>
      <c r="K7107" t="s">
        <v>187</v>
      </c>
      <c r="L7107" t="s">
        <v>19469</v>
      </c>
      <c r="M7107" t="s">
        <v>19470</v>
      </c>
      <c r="N7107" s="26">
        <v>0.19555555499999999</v>
      </c>
      <c r="O7107">
        <v>11</v>
      </c>
      <c r="P7107">
        <v>5891</v>
      </c>
      <c r="Q7107">
        <v>16</v>
      </c>
      <c r="R7107">
        <v>218</v>
      </c>
      <c r="S7107">
        <v>33</v>
      </c>
      <c r="T7107">
        <v>749</v>
      </c>
      <c r="U7107">
        <v>0</v>
      </c>
      <c r="V7107">
        <v>10</v>
      </c>
      <c r="W7107" s="26">
        <v>4.0364560343618141</v>
      </c>
      <c r="X7107" s="26">
        <v>157.15511386040896</v>
      </c>
      <c r="Y7107" s="26">
        <v>1.6544972149688892</v>
      </c>
      <c r="Z7107" s="26">
        <v>3.1380280023594369</v>
      </c>
      <c r="AA7107" s="26">
        <v>32.823153241442498</v>
      </c>
      <c r="AB7107" s="26">
        <v>58.767202825400886</v>
      </c>
      <c r="AC7107" s="26">
        <v>0</v>
      </c>
      <c r="AD7107" s="26">
        <v>14.836561827579946</v>
      </c>
      <c r="AE7107" s="26">
        <v>272.41101300652241</v>
      </c>
    </row>
    <row r="7108" spans="1:31" x14ac:dyDescent="0.3">
      <c r="A7108">
        <v>2765675</v>
      </c>
      <c r="B7108">
        <v>1</v>
      </c>
      <c r="C7108" t="s">
        <v>81</v>
      </c>
      <c r="D7108" t="s">
        <v>118</v>
      </c>
      <c r="E7108" t="s">
        <v>175</v>
      </c>
      <c r="F7108" t="s">
        <v>19471</v>
      </c>
      <c r="G7108" t="s">
        <v>159</v>
      </c>
      <c r="H7108" t="s">
        <v>149</v>
      </c>
      <c r="I7108" t="s">
        <v>136</v>
      </c>
      <c r="J7108" t="s">
        <v>137</v>
      </c>
      <c r="K7108" t="s">
        <v>138</v>
      </c>
      <c r="L7108" t="s">
        <v>19472</v>
      </c>
      <c r="M7108" t="s">
        <v>19473</v>
      </c>
      <c r="N7108" s="26">
        <v>0.338888888</v>
      </c>
      <c r="O7108">
        <v>0</v>
      </c>
      <c r="P7108">
        <v>17891</v>
      </c>
      <c r="Q7108">
        <v>0</v>
      </c>
      <c r="R7108">
        <v>30</v>
      </c>
      <c r="S7108">
        <v>14</v>
      </c>
      <c r="T7108">
        <v>2734</v>
      </c>
      <c r="U7108">
        <v>1</v>
      </c>
      <c r="V7108">
        <v>9</v>
      </c>
      <c r="W7108" s="26">
        <v>0</v>
      </c>
      <c r="X7108" s="26">
        <v>1400.0881997575925</v>
      </c>
      <c r="Y7108" s="26">
        <v>0</v>
      </c>
      <c r="Z7108" s="26">
        <v>1.7232676909516003</v>
      </c>
      <c r="AA7108" s="26">
        <v>495.55942345801276</v>
      </c>
      <c r="AB7108" s="26">
        <v>853.70027160054372</v>
      </c>
      <c r="AC7108" s="26">
        <v>195.98693036474015</v>
      </c>
      <c r="AD7108" s="26">
        <v>27.159571413679693</v>
      </c>
      <c r="AE7108" s="26">
        <v>2974.2176642855206</v>
      </c>
    </row>
    <row r="7109" spans="1:31" x14ac:dyDescent="0.3">
      <c r="A7109">
        <v>2765638</v>
      </c>
      <c r="B7109">
        <v>1</v>
      </c>
      <c r="C7109" t="s">
        <v>81</v>
      </c>
      <c r="D7109" t="s">
        <v>117</v>
      </c>
      <c r="E7109" t="s">
        <v>146</v>
      </c>
      <c r="F7109" t="s">
        <v>19474</v>
      </c>
      <c r="G7109" t="s">
        <v>186</v>
      </c>
      <c r="H7109" t="s">
        <v>149</v>
      </c>
      <c r="I7109" t="s">
        <v>136</v>
      </c>
      <c r="J7109" t="s">
        <v>137</v>
      </c>
      <c r="K7109" t="s">
        <v>187</v>
      </c>
      <c r="L7109" t="s">
        <v>19475</v>
      </c>
      <c r="M7109" t="s">
        <v>19476</v>
      </c>
      <c r="N7109" s="26">
        <v>5.563055555</v>
      </c>
      <c r="O7109">
        <v>0</v>
      </c>
      <c r="P7109">
        <v>375</v>
      </c>
      <c r="Q7109">
        <v>0</v>
      </c>
      <c r="R7109">
        <v>0</v>
      </c>
      <c r="S7109">
        <v>0</v>
      </c>
      <c r="T7109">
        <v>64</v>
      </c>
      <c r="U7109">
        <v>0</v>
      </c>
      <c r="V7109">
        <v>0</v>
      </c>
      <c r="W7109" s="26">
        <v>0</v>
      </c>
      <c r="X7109" s="26">
        <v>431.09025589698905</v>
      </c>
      <c r="Y7109" s="26">
        <v>0</v>
      </c>
      <c r="Z7109" s="26">
        <v>0</v>
      </c>
      <c r="AA7109" s="26">
        <v>0</v>
      </c>
      <c r="AB7109" s="26">
        <v>139.35166196273568</v>
      </c>
      <c r="AC7109" s="26">
        <v>0</v>
      </c>
      <c r="AD7109" s="26">
        <v>0</v>
      </c>
      <c r="AE7109" s="26">
        <v>570.44191785972475</v>
      </c>
    </row>
    <row r="7110" spans="1:31" x14ac:dyDescent="0.3">
      <c r="A7110">
        <v>2765632</v>
      </c>
      <c r="B7110">
        <v>1</v>
      </c>
      <c r="C7110" t="s">
        <v>81</v>
      </c>
      <c r="D7110" t="s">
        <v>117</v>
      </c>
      <c r="E7110" t="s">
        <v>170</v>
      </c>
      <c r="F7110" t="s">
        <v>19477</v>
      </c>
      <c r="G7110" t="s">
        <v>186</v>
      </c>
      <c r="H7110" t="s">
        <v>135</v>
      </c>
      <c r="I7110" t="s">
        <v>136</v>
      </c>
      <c r="J7110" t="s">
        <v>137</v>
      </c>
      <c r="K7110" t="s">
        <v>187</v>
      </c>
      <c r="L7110" t="s">
        <v>19478</v>
      </c>
      <c r="M7110" t="s">
        <v>19479</v>
      </c>
      <c r="N7110" s="26">
        <v>4.3561111109999997</v>
      </c>
      <c r="O7110">
        <v>0</v>
      </c>
      <c r="P7110">
        <v>19</v>
      </c>
      <c r="Q7110">
        <v>0</v>
      </c>
      <c r="R7110">
        <v>0</v>
      </c>
      <c r="S7110">
        <v>0</v>
      </c>
      <c r="T7110">
        <v>2</v>
      </c>
      <c r="U7110">
        <v>0</v>
      </c>
      <c r="V7110">
        <v>0</v>
      </c>
      <c r="W7110" s="26">
        <v>0</v>
      </c>
      <c r="X7110" s="26">
        <v>16.196024556862216</v>
      </c>
      <c r="Y7110" s="26">
        <v>0</v>
      </c>
      <c r="Z7110" s="26">
        <v>0</v>
      </c>
      <c r="AA7110" s="26">
        <v>0</v>
      </c>
      <c r="AB7110" s="26">
        <v>7.6174363271233343</v>
      </c>
      <c r="AC7110" s="26">
        <v>0</v>
      </c>
      <c r="AD7110" s="26">
        <v>0</v>
      </c>
      <c r="AE7110" s="26">
        <v>23.813460883985549</v>
      </c>
    </row>
    <row r="7111" spans="1:31" x14ac:dyDescent="0.3">
      <c r="A7111">
        <v>2766033</v>
      </c>
      <c r="B7111">
        <v>1</v>
      </c>
      <c r="C7111" t="s">
        <v>80</v>
      </c>
      <c r="D7111" t="s">
        <v>90</v>
      </c>
      <c r="E7111" t="s">
        <v>170</v>
      </c>
      <c r="F7111" t="s">
        <v>19480</v>
      </c>
      <c r="G7111" t="s">
        <v>1313</v>
      </c>
      <c r="H7111" t="s">
        <v>135</v>
      </c>
      <c r="I7111" t="s">
        <v>136</v>
      </c>
      <c r="J7111" t="s">
        <v>137</v>
      </c>
      <c r="K7111" t="s">
        <v>138</v>
      </c>
      <c r="L7111" t="s">
        <v>19481</v>
      </c>
      <c r="M7111" t="s">
        <v>19482</v>
      </c>
      <c r="N7111" s="26">
        <v>1.3352777769999999</v>
      </c>
      <c r="O7111">
        <v>0</v>
      </c>
      <c r="P7111">
        <v>233</v>
      </c>
      <c r="Q7111">
        <v>0</v>
      </c>
      <c r="R7111">
        <v>0</v>
      </c>
      <c r="S7111">
        <v>0</v>
      </c>
      <c r="T7111">
        <v>11</v>
      </c>
      <c r="U7111">
        <v>0</v>
      </c>
      <c r="V7111">
        <v>0</v>
      </c>
      <c r="W7111" s="26">
        <v>0</v>
      </c>
      <c r="X7111" s="26">
        <v>82.540773521275867</v>
      </c>
      <c r="Y7111" s="26">
        <v>0</v>
      </c>
      <c r="Z7111" s="26">
        <v>0</v>
      </c>
      <c r="AA7111" s="26">
        <v>0</v>
      </c>
      <c r="AB7111" s="26">
        <v>7.2831124547837094</v>
      </c>
      <c r="AC7111" s="26">
        <v>0</v>
      </c>
      <c r="AD7111" s="26">
        <v>0</v>
      </c>
      <c r="AE7111" s="26">
        <v>89.823885976059572</v>
      </c>
    </row>
    <row r="7112" spans="1:31" x14ac:dyDescent="0.3">
      <c r="A7112">
        <v>2766133</v>
      </c>
      <c r="B7112">
        <v>1</v>
      </c>
      <c r="C7112" t="s">
        <v>80</v>
      </c>
      <c r="D7112" t="s">
        <v>97</v>
      </c>
      <c r="E7112" t="s">
        <v>146</v>
      </c>
      <c r="F7112" t="s">
        <v>15917</v>
      </c>
      <c r="G7112" t="s">
        <v>1269</v>
      </c>
      <c r="H7112" t="s">
        <v>149</v>
      </c>
      <c r="I7112" t="s">
        <v>136</v>
      </c>
      <c r="J7112" t="s">
        <v>137</v>
      </c>
      <c r="K7112" t="s">
        <v>138</v>
      </c>
      <c r="L7112" t="s">
        <v>19483</v>
      </c>
      <c r="M7112" t="s">
        <v>19484</v>
      </c>
      <c r="N7112" s="26">
        <v>1.7450000000000001</v>
      </c>
      <c r="O7112">
        <v>0</v>
      </c>
      <c r="P7112">
        <v>959</v>
      </c>
      <c r="Q7112">
        <v>0</v>
      </c>
      <c r="R7112">
        <v>51</v>
      </c>
      <c r="S7112">
        <v>2</v>
      </c>
      <c r="T7112">
        <v>103</v>
      </c>
      <c r="U7112">
        <v>0</v>
      </c>
      <c r="V7112">
        <v>0</v>
      </c>
      <c r="W7112" s="26">
        <v>0</v>
      </c>
      <c r="X7112" s="26">
        <v>380.0727579034139</v>
      </c>
      <c r="Y7112" s="26">
        <v>0</v>
      </c>
      <c r="Z7112" s="26">
        <v>3.3376083863333963</v>
      </c>
      <c r="AA7112" s="26">
        <v>82.390677970086784</v>
      </c>
      <c r="AB7112" s="26">
        <v>55.04786536422597</v>
      </c>
      <c r="AC7112" s="26">
        <v>0</v>
      </c>
      <c r="AD7112" s="26">
        <v>0</v>
      </c>
      <c r="AE7112" s="26">
        <v>520.84890962406007</v>
      </c>
    </row>
    <row r="7113" spans="1:31" x14ac:dyDescent="0.3">
      <c r="A7113">
        <v>2765987</v>
      </c>
      <c r="B7113">
        <v>1</v>
      </c>
      <c r="C7113" t="s">
        <v>81</v>
      </c>
      <c r="D7113" t="s">
        <v>114</v>
      </c>
      <c r="E7113" t="s">
        <v>170</v>
      </c>
      <c r="F7113" t="s">
        <v>19485</v>
      </c>
      <c r="G7113" t="s">
        <v>204</v>
      </c>
      <c r="H7113" t="s">
        <v>135</v>
      </c>
      <c r="I7113" t="s">
        <v>136</v>
      </c>
      <c r="J7113" t="s">
        <v>137</v>
      </c>
      <c r="K7113" t="s">
        <v>138</v>
      </c>
      <c r="L7113" t="s">
        <v>19486</v>
      </c>
      <c r="M7113" t="s">
        <v>19487</v>
      </c>
      <c r="N7113" s="26">
        <v>1.443333333</v>
      </c>
      <c r="O7113">
        <v>0</v>
      </c>
      <c r="P7113">
        <v>25</v>
      </c>
      <c r="Q7113">
        <v>0</v>
      </c>
      <c r="R7113">
        <v>0</v>
      </c>
      <c r="S7113">
        <v>0</v>
      </c>
      <c r="T7113">
        <v>1</v>
      </c>
      <c r="U7113">
        <v>0</v>
      </c>
      <c r="V7113">
        <v>0</v>
      </c>
      <c r="W7113" s="26">
        <v>0</v>
      </c>
      <c r="X7113" s="26">
        <v>10.021473352853505</v>
      </c>
      <c r="Y7113" s="26">
        <v>0</v>
      </c>
      <c r="Z7113" s="26">
        <v>0</v>
      </c>
      <c r="AA7113" s="26">
        <v>0</v>
      </c>
      <c r="AB7113" s="26">
        <v>0</v>
      </c>
      <c r="AC7113" s="26">
        <v>0</v>
      </c>
      <c r="AD7113" s="26">
        <v>0</v>
      </c>
      <c r="AE7113" s="26">
        <v>10.021473352853505</v>
      </c>
    </row>
    <row r="7114" spans="1:31" x14ac:dyDescent="0.3">
      <c r="A7114">
        <v>2765423</v>
      </c>
      <c r="B7114">
        <v>2</v>
      </c>
      <c r="C7114" t="s">
        <v>80</v>
      </c>
      <c r="D7114" t="s">
        <v>107</v>
      </c>
      <c r="E7114" t="s">
        <v>141</v>
      </c>
      <c r="F7114" t="s">
        <v>19488</v>
      </c>
      <c r="G7114" t="s">
        <v>134</v>
      </c>
      <c r="H7114" t="s">
        <v>135</v>
      </c>
      <c r="I7114" t="s">
        <v>136</v>
      </c>
      <c r="J7114" t="s">
        <v>137</v>
      </c>
      <c r="K7114" t="s">
        <v>138</v>
      </c>
      <c r="L7114" t="s">
        <v>19393</v>
      </c>
      <c r="M7114" t="s">
        <v>19489</v>
      </c>
      <c r="N7114" s="26">
        <v>0.69027777700000004</v>
      </c>
      <c r="O7114">
        <v>0</v>
      </c>
      <c r="P7114">
        <v>71</v>
      </c>
      <c r="Q7114">
        <v>0</v>
      </c>
      <c r="R7114">
        <v>0</v>
      </c>
      <c r="S7114">
        <v>0</v>
      </c>
      <c r="T7114">
        <v>1</v>
      </c>
      <c r="U7114">
        <v>0</v>
      </c>
      <c r="V7114">
        <v>0</v>
      </c>
      <c r="W7114" s="26">
        <v>0</v>
      </c>
      <c r="X7114" s="26">
        <v>3.2942137608204658</v>
      </c>
      <c r="Y7114" s="26">
        <v>0</v>
      </c>
      <c r="Z7114" s="26">
        <v>0</v>
      </c>
      <c r="AA7114" s="26">
        <v>0</v>
      </c>
      <c r="AB7114" s="26">
        <v>0.16213113613515873</v>
      </c>
      <c r="AC7114" s="26">
        <v>0</v>
      </c>
      <c r="AD7114" s="26">
        <v>0</v>
      </c>
      <c r="AE7114" s="26">
        <v>3.4563448969556245</v>
      </c>
    </row>
    <row r="7115" spans="1:31" x14ac:dyDescent="0.3">
      <c r="A7115">
        <v>2765615</v>
      </c>
      <c r="B7115">
        <v>1</v>
      </c>
      <c r="C7115" t="s">
        <v>81</v>
      </c>
      <c r="D7115" t="s">
        <v>113</v>
      </c>
      <c r="E7115" t="s">
        <v>141</v>
      </c>
      <c r="F7115" t="s">
        <v>19490</v>
      </c>
      <c r="G7115" t="s">
        <v>628</v>
      </c>
      <c r="H7115" t="s">
        <v>135</v>
      </c>
      <c r="I7115" t="s">
        <v>136</v>
      </c>
      <c r="J7115" t="s">
        <v>137</v>
      </c>
      <c r="K7115" t="s">
        <v>187</v>
      </c>
      <c r="L7115" t="s">
        <v>19491</v>
      </c>
      <c r="M7115" t="s">
        <v>19492</v>
      </c>
      <c r="N7115" s="26">
        <v>1.599722222</v>
      </c>
      <c r="O7115">
        <v>0</v>
      </c>
      <c r="P7115">
        <v>531</v>
      </c>
      <c r="Q7115">
        <v>0</v>
      </c>
      <c r="R7115">
        <v>0</v>
      </c>
      <c r="S7115">
        <v>0</v>
      </c>
      <c r="T7115">
        <v>48</v>
      </c>
      <c r="U7115">
        <v>0</v>
      </c>
      <c r="V7115">
        <v>0</v>
      </c>
      <c r="W7115" s="26">
        <v>0</v>
      </c>
      <c r="X7115" s="26">
        <v>297.73599428592951</v>
      </c>
      <c r="Y7115" s="26">
        <v>0</v>
      </c>
      <c r="Z7115" s="26">
        <v>0</v>
      </c>
      <c r="AA7115" s="26">
        <v>0</v>
      </c>
      <c r="AB7115" s="26">
        <v>158.38462911980338</v>
      </c>
      <c r="AC7115" s="26">
        <v>0</v>
      </c>
      <c r="AD7115" s="26">
        <v>0</v>
      </c>
      <c r="AE7115" s="26">
        <v>456.12062340573289</v>
      </c>
    </row>
    <row r="7116" spans="1:31" x14ac:dyDescent="0.3">
      <c r="A7116">
        <v>2765409</v>
      </c>
      <c r="B7116">
        <v>1</v>
      </c>
      <c r="C7116" t="s">
        <v>80</v>
      </c>
      <c r="D7116" t="s">
        <v>99</v>
      </c>
      <c r="E7116" t="s">
        <v>170</v>
      </c>
      <c r="F7116" t="s">
        <v>6821</v>
      </c>
      <c r="G7116" t="s">
        <v>612</v>
      </c>
      <c r="H7116" t="s">
        <v>135</v>
      </c>
      <c r="I7116" t="s">
        <v>136</v>
      </c>
      <c r="J7116" t="s">
        <v>137</v>
      </c>
      <c r="K7116" t="s">
        <v>138</v>
      </c>
      <c r="L7116" t="s">
        <v>19493</v>
      </c>
      <c r="M7116" t="s">
        <v>19494</v>
      </c>
      <c r="N7116" s="26">
        <v>2.4249999999999998</v>
      </c>
      <c r="O7116">
        <v>0</v>
      </c>
      <c r="P7116">
        <v>23</v>
      </c>
      <c r="Q7116">
        <v>0</v>
      </c>
      <c r="R7116">
        <v>0</v>
      </c>
      <c r="S7116">
        <v>0</v>
      </c>
      <c r="T7116">
        <v>4</v>
      </c>
      <c r="U7116">
        <v>0</v>
      </c>
      <c r="V7116">
        <v>0</v>
      </c>
      <c r="W7116" s="26">
        <v>0</v>
      </c>
      <c r="X7116" s="26">
        <v>14.910472748161409</v>
      </c>
      <c r="Y7116" s="26">
        <v>0</v>
      </c>
      <c r="Z7116" s="26">
        <v>0</v>
      </c>
      <c r="AA7116" s="26">
        <v>0</v>
      </c>
      <c r="AB7116" s="26">
        <v>1.5146015202186953</v>
      </c>
      <c r="AC7116" s="26">
        <v>0</v>
      </c>
      <c r="AD7116" s="26">
        <v>0</v>
      </c>
      <c r="AE7116" s="26">
        <v>16.425074268380104</v>
      </c>
    </row>
    <row r="7117" spans="1:31" x14ac:dyDescent="0.3">
      <c r="A7117">
        <v>2765528</v>
      </c>
      <c r="B7117">
        <v>2</v>
      </c>
      <c r="C7117" t="s">
        <v>80</v>
      </c>
      <c r="D7117" t="s">
        <v>99</v>
      </c>
      <c r="E7117" t="s">
        <v>141</v>
      </c>
      <c r="F7117" t="s">
        <v>19495</v>
      </c>
      <c r="G7117" t="s">
        <v>204</v>
      </c>
      <c r="H7117" t="s">
        <v>135</v>
      </c>
      <c r="I7117" t="s">
        <v>136</v>
      </c>
      <c r="J7117" t="s">
        <v>137</v>
      </c>
      <c r="K7117" t="s">
        <v>138</v>
      </c>
      <c r="L7117" t="s">
        <v>19171</v>
      </c>
      <c r="M7117" t="s">
        <v>19496</v>
      </c>
      <c r="N7117" s="26">
        <v>0.65305555500000001</v>
      </c>
      <c r="O7117">
        <v>0</v>
      </c>
      <c r="P7117">
        <v>61</v>
      </c>
      <c r="Q7117">
        <v>0</v>
      </c>
      <c r="R7117">
        <v>1</v>
      </c>
      <c r="S7117">
        <v>0</v>
      </c>
      <c r="T7117">
        <v>8</v>
      </c>
      <c r="U7117">
        <v>0</v>
      </c>
      <c r="V7117">
        <v>0</v>
      </c>
      <c r="W7117" s="26">
        <v>0</v>
      </c>
      <c r="X7117" s="26">
        <v>3.743954890243077</v>
      </c>
      <c r="Y7117" s="26">
        <v>0</v>
      </c>
      <c r="Z7117" s="26">
        <v>0</v>
      </c>
      <c r="AA7117" s="26">
        <v>0</v>
      </c>
      <c r="AB7117" s="26">
        <v>2.3297683501816664</v>
      </c>
      <c r="AC7117" s="26">
        <v>0</v>
      </c>
      <c r="AD7117" s="26">
        <v>0</v>
      </c>
      <c r="AE7117" s="26">
        <v>6.0737232404247434</v>
      </c>
    </row>
    <row r="7118" spans="1:31" x14ac:dyDescent="0.3">
      <c r="A7118">
        <v>2766050</v>
      </c>
      <c r="B7118">
        <v>1</v>
      </c>
      <c r="C7118" t="s">
        <v>81</v>
      </c>
      <c r="D7118" t="s">
        <v>112</v>
      </c>
      <c r="E7118" t="s">
        <v>152</v>
      </c>
      <c r="F7118" t="s">
        <v>19497</v>
      </c>
      <c r="G7118" t="s">
        <v>159</v>
      </c>
      <c r="H7118" t="s">
        <v>149</v>
      </c>
      <c r="I7118" t="s">
        <v>136</v>
      </c>
      <c r="J7118" t="s">
        <v>137</v>
      </c>
      <c r="K7118" t="s">
        <v>138</v>
      </c>
      <c r="L7118" t="s">
        <v>19498</v>
      </c>
      <c r="M7118" t="s">
        <v>19499</v>
      </c>
      <c r="N7118" s="26">
        <v>0.63416666600000005</v>
      </c>
      <c r="O7118">
        <v>0</v>
      </c>
      <c r="P7118">
        <v>598</v>
      </c>
      <c r="Q7118">
        <v>30</v>
      </c>
      <c r="R7118">
        <v>22</v>
      </c>
      <c r="S7118">
        <v>1</v>
      </c>
      <c r="T7118">
        <v>211</v>
      </c>
      <c r="U7118">
        <v>0</v>
      </c>
      <c r="V7118">
        <v>1</v>
      </c>
      <c r="W7118" s="26">
        <v>0</v>
      </c>
      <c r="X7118" s="26">
        <v>78.258369892428945</v>
      </c>
      <c r="Y7118" s="26">
        <v>1.88593354249545E-2</v>
      </c>
      <c r="Z7118" s="26">
        <v>1.4825447509215113</v>
      </c>
      <c r="AA7118" s="26">
        <v>0</v>
      </c>
      <c r="AB7118" s="26">
        <v>36.171714933687262</v>
      </c>
      <c r="AC7118" s="26">
        <v>0</v>
      </c>
      <c r="AD7118" s="26">
        <v>0.88687532199533314</v>
      </c>
      <c r="AE7118" s="26">
        <v>116.818364234458</v>
      </c>
    </row>
    <row r="7119" spans="1:31" x14ac:dyDescent="0.3">
      <c r="A7119">
        <v>2765406</v>
      </c>
      <c r="B7119">
        <v>1</v>
      </c>
      <c r="C7119" t="s">
        <v>80</v>
      </c>
      <c r="D7119" t="s">
        <v>82</v>
      </c>
      <c r="E7119" t="s">
        <v>132</v>
      </c>
      <c r="F7119" t="s">
        <v>4627</v>
      </c>
      <c r="G7119" t="s">
        <v>134</v>
      </c>
      <c r="H7119" t="s">
        <v>135</v>
      </c>
      <c r="I7119" t="s">
        <v>136</v>
      </c>
      <c r="J7119" t="s">
        <v>137</v>
      </c>
      <c r="K7119" t="s">
        <v>138</v>
      </c>
      <c r="L7119" t="s">
        <v>19500</v>
      </c>
      <c r="M7119" t="s">
        <v>19501</v>
      </c>
      <c r="N7119" s="26">
        <v>2.4213888880000001</v>
      </c>
      <c r="O7119">
        <v>0</v>
      </c>
      <c r="P7119">
        <v>5</v>
      </c>
      <c r="Q7119">
        <v>0</v>
      </c>
      <c r="R7119">
        <v>0</v>
      </c>
      <c r="S7119">
        <v>0</v>
      </c>
      <c r="T7119">
        <v>4</v>
      </c>
      <c r="U7119">
        <v>0</v>
      </c>
      <c r="V7119">
        <v>0</v>
      </c>
      <c r="W7119" s="26">
        <v>0</v>
      </c>
      <c r="X7119" s="26">
        <v>1.4688052944630303</v>
      </c>
      <c r="Y7119" s="26">
        <v>0</v>
      </c>
      <c r="Z7119" s="26">
        <v>0</v>
      </c>
      <c r="AA7119" s="26">
        <v>0</v>
      </c>
      <c r="AB7119" s="26">
        <v>8.6990301260344758</v>
      </c>
      <c r="AC7119" s="26">
        <v>0</v>
      </c>
      <c r="AD7119" s="26">
        <v>0</v>
      </c>
      <c r="AE7119" s="26">
        <v>10.167835420497505</v>
      </c>
    </row>
    <row r="7120" spans="1:31" x14ac:dyDescent="0.3">
      <c r="A7120">
        <v>2765884</v>
      </c>
      <c r="B7120">
        <v>1</v>
      </c>
      <c r="C7120" t="s">
        <v>80</v>
      </c>
      <c r="D7120" t="s">
        <v>105</v>
      </c>
      <c r="E7120" t="s">
        <v>157</v>
      </c>
      <c r="F7120" t="s">
        <v>19502</v>
      </c>
      <c r="G7120" t="s">
        <v>159</v>
      </c>
      <c r="H7120" t="s">
        <v>149</v>
      </c>
      <c r="I7120" t="s">
        <v>136</v>
      </c>
      <c r="J7120" t="s">
        <v>137</v>
      </c>
      <c r="K7120" t="s">
        <v>138</v>
      </c>
      <c r="L7120" t="s">
        <v>19503</v>
      </c>
      <c r="M7120" t="s">
        <v>19504</v>
      </c>
      <c r="N7120" s="26">
        <v>1.901944444</v>
      </c>
      <c r="O7120">
        <v>3</v>
      </c>
      <c r="P7120">
        <v>1322</v>
      </c>
      <c r="Q7120">
        <v>3</v>
      </c>
      <c r="R7120">
        <v>22</v>
      </c>
      <c r="S7120">
        <v>25</v>
      </c>
      <c r="T7120">
        <v>188</v>
      </c>
      <c r="U7120">
        <v>2</v>
      </c>
      <c r="V7120">
        <v>0</v>
      </c>
      <c r="W7120" s="26">
        <v>5.4856479177568156</v>
      </c>
      <c r="X7120" s="26">
        <v>731.13666022016389</v>
      </c>
      <c r="Y7120" s="26">
        <v>8.3022130082185441</v>
      </c>
      <c r="Z7120" s="26">
        <v>7.1138738827966996</v>
      </c>
      <c r="AA7120" s="26">
        <v>224.68212714971816</v>
      </c>
      <c r="AB7120" s="26">
        <v>459.16754986798855</v>
      </c>
      <c r="AC7120" s="26">
        <v>163.02167169538782</v>
      </c>
      <c r="AD7120" s="26">
        <v>0</v>
      </c>
      <c r="AE7120" s="26">
        <v>1598.9097437420305</v>
      </c>
    </row>
    <row r="7121" spans="1:31" x14ac:dyDescent="0.3">
      <c r="A7121">
        <v>2765572</v>
      </c>
      <c r="B7121">
        <v>1</v>
      </c>
      <c r="C7121" t="s">
        <v>81</v>
      </c>
      <c r="D7121" t="s">
        <v>121</v>
      </c>
      <c r="E7121" t="s">
        <v>152</v>
      </c>
      <c r="F7121" t="s">
        <v>4526</v>
      </c>
      <c r="G7121" t="s">
        <v>628</v>
      </c>
      <c r="H7121" t="s">
        <v>149</v>
      </c>
      <c r="I7121" t="s">
        <v>136</v>
      </c>
      <c r="J7121" t="s">
        <v>137</v>
      </c>
      <c r="K7121" t="s">
        <v>187</v>
      </c>
      <c r="L7121" t="s">
        <v>19505</v>
      </c>
      <c r="M7121" t="s">
        <v>19506</v>
      </c>
      <c r="N7121" s="26">
        <v>5.2833333329999999</v>
      </c>
      <c r="O7121">
        <v>3</v>
      </c>
      <c r="P7121">
        <v>295</v>
      </c>
      <c r="Q7121">
        <v>4</v>
      </c>
      <c r="R7121">
        <v>37</v>
      </c>
      <c r="S7121">
        <v>3</v>
      </c>
      <c r="T7121">
        <v>15</v>
      </c>
      <c r="U7121">
        <v>0</v>
      </c>
      <c r="V7121">
        <v>0</v>
      </c>
      <c r="W7121" s="26">
        <v>75.374592795443959</v>
      </c>
      <c r="X7121" s="26">
        <v>199.4281156579024</v>
      </c>
      <c r="Y7121" s="26">
        <v>102.06695255668386</v>
      </c>
      <c r="Z7121" s="26">
        <v>17.195309300891829</v>
      </c>
      <c r="AA7121" s="26">
        <v>153.71627316052445</v>
      </c>
      <c r="AB7121" s="26">
        <v>71.978372149939844</v>
      </c>
      <c r="AC7121" s="26">
        <v>0</v>
      </c>
      <c r="AD7121" s="26">
        <v>0</v>
      </c>
      <c r="AE7121" s="26">
        <v>619.75961562138627</v>
      </c>
    </row>
    <row r="7122" spans="1:31" x14ac:dyDescent="0.3">
      <c r="A7122">
        <v>2766064</v>
      </c>
      <c r="B7122">
        <v>3</v>
      </c>
      <c r="C7122" t="s">
        <v>80</v>
      </c>
      <c r="D7122" t="s">
        <v>111</v>
      </c>
      <c r="E7122" t="s">
        <v>141</v>
      </c>
      <c r="F7122" t="s">
        <v>19507</v>
      </c>
      <c r="G7122" t="s">
        <v>287</v>
      </c>
      <c r="H7122" t="s">
        <v>135</v>
      </c>
      <c r="I7122" t="s">
        <v>136</v>
      </c>
      <c r="J7122" t="s">
        <v>137</v>
      </c>
      <c r="K7122" t="s">
        <v>138</v>
      </c>
      <c r="L7122" t="s">
        <v>11696</v>
      </c>
      <c r="M7122" t="s">
        <v>19508</v>
      </c>
      <c r="N7122" s="26">
        <v>1.1844444439999999</v>
      </c>
      <c r="O7122">
        <v>0</v>
      </c>
      <c r="P7122">
        <v>1278</v>
      </c>
      <c r="Q7122">
        <v>0</v>
      </c>
      <c r="R7122">
        <v>0</v>
      </c>
      <c r="S7122">
        <v>0</v>
      </c>
      <c r="T7122">
        <v>124</v>
      </c>
      <c r="U7122">
        <v>0</v>
      </c>
      <c r="V7122">
        <v>1</v>
      </c>
      <c r="W7122" s="26">
        <v>0</v>
      </c>
      <c r="X7122" s="26">
        <v>361.39040546272082</v>
      </c>
      <c r="Y7122" s="26">
        <v>0</v>
      </c>
      <c r="Z7122" s="26">
        <v>0</v>
      </c>
      <c r="AA7122" s="26">
        <v>0</v>
      </c>
      <c r="AB7122" s="26">
        <v>29.63394884367867</v>
      </c>
      <c r="AC7122" s="26">
        <v>0</v>
      </c>
      <c r="AD7122" s="26">
        <v>2.8741970683016156</v>
      </c>
      <c r="AE7122" s="26">
        <v>393.89855137470113</v>
      </c>
    </row>
    <row r="7123" spans="1:31" x14ac:dyDescent="0.3">
      <c r="A7123">
        <v>2765721</v>
      </c>
      <c r="B7123">
        <v>1</v>
      </c>
      <c r="C7123" t="s">
        <v>80</v>
      </c>
      <c r="D7123" t="s">
        <v>93</v>
      </c>
      <c r="E7123" t="s">
        <v>132</v>
      </c>
      <c r="F7123" t="s">
        <v>19509</v>
      </c>
      <c r="G7123" t="s">
        <v>134</v>
      </c>
      <c r="H7123" t="s">
        <v>135</v>
      </c>
      <c r="I7123" t="s">
        <v>136</v>
      </c>
      <c r="J7123" t="s">
        <v>137</v>
      </c>
      <c r="K7123" t="s">
        <v>138</v>
      </c>
      <c r="L7123" t="s">
        <v>19510</v>
      </c>
      <c r="M7123" t="s">
        <v>19511</v>
      </c>
      <c r="N7123" s="26">
        <v>5.954722222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1</v>
      </c>
      <c r="U7123">
        <v>0</v>
      </c>
      <c r="V7123">
        <v>0</v>
      </c>
      <c r="W7123" s="26">
        <v>0</v>
      </c>
      <c r="X7123" s="26">
        <v>0</v>
      </c>
      <c r="Y7123" s="26">
        <v>0</v>
      </c>
      <c r="Z7123" s="26">
        <v>0</v>
      </c>
      <c r="AA7123" s="26">
        <v>0</v>
      </c>
      <c r="AB7123" s="26">
        <v>43.099583967514519</v>
      </c>
      <c r="AC7123" s="26">
        <v>0</v>
      </c>
      <c r="AD7123" s="26">
        <v>0</v>
      </c>
      <c r="AE7123" s="26">
        <v>43.099583967514519</v>
      </c>
    </row>
    <row r="7124" spans="1:31" x14ac:dyDescent="0.3">
      <c r="A7124">
        <v>2765784</v>
      </c>
      <c r="B7124">
        <v>1</v>
      </c>
      <c r="C7124" t="s">
        <v>81</v>
      </c>
      <c r="D7124" t="s">
        <v>123</v>
      </c>
      <c r="E7124" t="s">
        <v>146</v>
      </c>
      <c r="F7124" t="s">
        <v>19512</v>
      </c>
      <c r="G7124" t="s">
        <v>628</v>
      </c>
      <c r="H7124" t="s">
        <v>149</v>
      </c>
      <c r="I7124" t="s">
        <v>136</v>
      </c>
      <c r="J7124" t="s">
        <v>137</v>
      </c>
      <c r="K7124" t="s">
        <v>187</v>
      </c>
      <c r="L7124" t="s">
        <v>19513</v>
      </c>
      <c r="M7124" t="s">
        <v>19514</v>
      </c>
      <c r="N7124" s="26">
        <v>1.5277777770000001</v>
      </c>
      <c r="O7124">
        <v>2</v>
      </c>
      <c r="P7124">
        <v>381</v>
      </c>
      <c r="Q7124">
        <v>8</v>
      </c>
      <c r="R7124">
        <v>14</v>
      </c>
      <c r="S7124">
        <v>5</v>
      </c>
      <c r="T7124">
        <v>18</v>
      </c>
      <c r="U7124">
        <v>1</v>
      </c>
      <c r="V7124">
        <v>0</v>
      </c>
      <c r="W7124" s="26">
        <v>0.32887269611600833</v>
      </c>
      <c r="X7124" s="26">
        <v>105.74114991063725</v>
      </c>
      <c r="Y7124" s="26">
        <v>54.831838994023997</v>
      </c>
      <c r="Z7124" s="26">
        <v>4.0887945893290834</v>
      </c>
      <c r="AA7124" s="26">
        <v>88.654843520243034</v>
      </c>
      <c r="AB7124" s="26">
        <v>19.482078187188602</v>
      </c>
      <c r="AC7124" s="26">
        <v>51.786073049234602</v>
      </c>
      <c r="AD7124" s="26">
        <v>0</v>
      </c>
      <c r="AE7124" s="26">
        <v>324.91365094677258</v>
      </c>
    </row>
    <row r="7125" spans="1:31" x14ac:dyDescent="0.3">
      <c r="A7125">
        <v>2766076</v>
      </c>
      <c r="B7125">
        <v>1</v>
      </c>
      <c r="C7125" t="s">
        <v>80</v>
      </c>
      <c r="D7125" t="s">
        <v>97</v>
      </c>
      <c r="E7125" t="s">
        <v>132</v>
      </c>
      <c r="F7125" t="s">
        <v>19515</v>
      </c>
      <c r="G7125" t="s">
        <v>134</v>
      </c>
      <c r="H7125" t="s">
        <v>135</v>
      </c>
      <c r="I7125" t="s">
        <v>136</v>
      </c>
      <c r="J7125" t="s">
        <v>137</v>
      </c>
      <c r="K7125" t="s">
        <v>138</v>
      </c>
      <c r="L7125" t="s">
        <v>19516</v>
      </c>
      <c r="M7125" t="s">
        <v>19517</v>
      </c>
      <c r="N7125" s="26">
        <v>2.548333333</v>
      </c>
      <c r="O7125">
        <v>0</v>
      </c>
      <c r="P7125">
        <v>1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 s="26">
        <v>0</v>
      </c>
      <c r="X7125" s="26">
        <v>0.99760793875435894</v>
      </c>
      <c r="Y7125" s="26">
        <v>0</v>
      </c>
      <c r="Z7125" s="26">
        <v>0</v>
      </c>
      <c r="AA7125" s="26">
        <v>0</v>
      </c>
      <c r="AB7125" s="26">
        <v>0</v>
      </c>
      <c r="AC7125" s="26">
        <v>0</v>
      </c>
      <c r="AD7125" s="26">
        <v>0</v>
      </c>
      <c r="AE7125" s="26">
        <v>0.99760793875435894</v>
      </c>
    </row>
    <row r="7126" spans="1:31" x14ac:dyDescent="0.3">
      <c r="A7126">
        <v>2765750</v>
      </c>
      <c r="B7126">
        <v>1</v>
      </c>
      <c r="C7126" t="s">
        <v>80</v>
      </c>
      <c r="D7126" t="s">
        <v>82</v>
      </c>
      <c r="E7126" t="s">
        <v>166</v>
      </c>
      <c r="F7126" t="s">
        <v>6390</v>
      </c>
      <c r="G7126" t="s">
        <v>425</v>
      </c>
      <c r="H7126" t="s">
        <v>135</v>
      </c>
      <c r="I7126" t="s">
        <v>136</v>
      </c>
      <c r="J7126" t="s">
        <v>137</v>
      </c>
      <c r="K7126" t="s">
        <v>138</v>
      </c>
      <c r="L7126" t="s">
        <v>19518</v>
      </c>
      <c r="M7126" t="s">
        <v>19519</v>
      </c>
      <c r="N7126" s="26">
        <v>1.832777777</v>
      </c>
      <c r="O7126">
        <v>0</v>
      </c>
      <c r="P7126">
        <v>1</v>
      </c>
      <c r="Q7126">
        <v>0</v>
      </c>
      <c r="R7126">
        <v>0</v>
      </c>
      <c r="S7126">
        <v>0</v>
      </c>
      <c r="T7126">
        <v>6</v>
      </c>
      <c r="U7126">
        <v>0</v>
      </c>
      <c r="V7126">
        <v>0</v>
      </c>
      <c r="W7126" s="26">
        <v>0</v>
      </c>
      <c r="X7126" s="26">
        <v>0</v>
      </c>
      <c r="Y7126" s="26">
        <v>0</v>
      </c>
      <c r="Z7126" s="26">
        <v>0</v>
      </c>
      <c r="AA7126" s="26">
        <v>0</v>
      </c>
      <c r="AB7126" s="26">
        <v>22.154345526082089</v>
      </c>
      <c r="AC7126" s="26">
        <v>0</v>
      </c>
      <c r="AD7126" s="26">
        <v>0</v>
      </c>
      <c r="AE7126" s="26">
        <v>22.154345526082089</v>
      </c>
    </row>
    <row r="7127" spans="1:31" x14ac:dyDescent="0.3">
      <c r="A7127">
        <v>2765518</v>
      </c>
      <c r="B7127">
        <v>1</v>
      </c>
      <c r="C7127" t="s">
        <v>81</v>
      </c>
      <c r="D7127" t="s">
        <v>114</v>
      </c>
      <c r="E7127" t="s">
        <v>146</v>
      </c>
      <c r="F7127" t="s">
        <v>19520</v>
      </c>
      <c r="G7127" t="s">
        <v>774</v>
      </c>
      <c r="H7127" t="s">
        <v>149</v>
      </c>
      <c r="I7127" t="s">
        <v>136</v>
      </c>
      <c r="J7127" t="s">
        <v>137</v>
      </c>
      <c r="K7127" t="s">
        <v>187</v>
      </c>
      <c r="L7127" t="s">
        <v>19521</v>
      </c>
      <c r="M7127" t="s">
        <v>19522</v>
      </c>
      <c r="N7127" s="26">
        <v>7.8205555550000003</v>
      </c>
      <c r="O7127">
        <v>0</v>
      </c>
      <c r="P7127">
        <v>4</v>
      </c>
      <c r="Q7127">
        <v>0</v>
      </c>
      <c r="R7127">
        <v>0</v>
      </c>
      <c r="S7127">
        <v>0</v>
      </c>
      <c r="T7127">
        <v>9</v>
      </c>
      <c r="U7127">
        <v>0</v>
      </c>
      <c r="V7127">
        <v>0</v>
      </c>
      <c r="W7127" s="26">
        <v>0</v>
      </c>
      <c r="X7127" s="26">
        <v>5.7734257671332214</v>
      </c>
      <c r="Y7127" s="26">
        <v>0</v>
      </c>
      <c r="Z7127" s="26">
        <v>0</v>
      </c>
      <c r="AA7127" s="26">
        <v>0</v>
      </c>
      <c r="AB7127" s="26">
        <v>240.54803051834438</v>
      </c>
      <c r="AC7127" s="26">
        <v>0</v>
      </c>
      <c r="AD7127" s="26">
        <v>0</v>
      </c>
      <c r="AE7127" s="26">
        <v>246.32145628547761</v>
      </c>
    </row>
    <row r="7128" spans="1:31" x14ac:dyDescent="0.3">
      <c r="A7128">
        <v>2766042</v>
      </c>
      <c r="B7128">
        <v>1</v>
      </c>
      <c r="C7128" t="s">
        <v>80</v>
      </c>
      <c r="D7128" t="s">
        <v>97</v>
      </c>
      <c r="E7128" t="s">
        <v>170</v>
      </c>
      <c r="F7128" t="s">
        <v>19523</v>
      </c>
      <c r="G7128" t="s">
        <v>204</v>
      </c>
      <c r="H7128" t="s">
        <v>135</v>
      </c>
      <c r="I7128" t="s">
        <v>136</v>
      </c>
      <c r="J7128" t="s">
        <v>137</v>
      </c>
      <c r="K7128" t="s">
        <v>138</v>
      </c>
      <c r="L7128" t="s">
        <v>19524</v>
      </c>
      <c r="M7128" t="s">
        <v>19525</v>
      </c>
      <c r="N7128" s="26">
        <v>0.94666666600000005</v>
      </c>
      <c r="O7128">
        <v>0</v>
      </c>
      <c r="P7128">
        <v>88</v>
      </c>
      <c r="Q7128">
        <v>0</v>
      </c>
      <c r="R7128">
        <v>7</v>
      </c>
      <c r="S7128">
        <v>0</v>
      </c>
      <c r="T7128">
        <v>7</v>
      </c>
      <c r="U7128">
        <v>0</v>
      </c>
      <c r="V7128">
        <v>0</v>
      </c>
      <c r="W7128" s="26">
        <v>0</v>
      </c>
      <c r="X7128" s="26">
        <v>43.841324797274652</v>
      </c>
      <c r="Y7128" s="26">
        <v>0</v>
      </c>
      <c r="Z7128" s="26">
        <v>0</v>
      </c>
      <c r="AA7128" s="26">
        <v>0</v>
      </c>
      <c r="AB7128" s="26">
        <v>13.0596214488329</v>
      </c>
      <c r="AC7128" s="26">
        <v>0</v>
      </c>
      <c r="AD7128" s="26">
        <v>0</v>
      </c>
      <c r="AE7128" s="26">
        <v>56.900946246107551</v>
      </c>
    </row>
    <row r="7129" spans="1:31" x14ac:dyDescent="0.3">
      <c r="A7129">
        <v>2765996</v>
      </c>
      <c r="B7129">
        <v>1</v>
      </c>
      <c r="C7129" t="s">
        <v>81</v>
      </c>
      <c r="D7129" t="s">
        <v>114</v>
      </c>
      <c r="E7129" t="s">
        <v>152</v>
      </c>
      <c r="F7129" t="s">
        <v>3535</v>
      </c>
      <c r="G7129" t="s">
        <v>159</v>
      </c>
      <c r="H7129" t="s">
        <v>149</v>
      </c>
      <c r="I7129" t="s">
        <v>136</v>
      </c>
      <c r="J7129" t="s">
        <v>137</v>
      </c>
      <c r="K7129" t="s">
        <v>138</v>
      </c>
      <c r="L7129" t="s">
        <v>19526</v>
      </c>
      <c r="M7129" t="s">
        <v>19527</v>
      </c>
      <c r="N7129" s="26">
        <v>2.1586111109999999</v>
      </c>
      <c r="O7129">
        <v>0</v>
      </c>
      <c r="P7129">
        <v>932</v>
      </c>
      <c r="Q7129">
        <v>0</v>
      </c>
      <c r="R7129">
        <v>65</v>
      </c>
      <c r="S7129">
        <v>4</v>
      </c>
      <c r="T7129">
        <v>113</v>
      </c>
      <c r="U7129">
        <v>0</v>
      </c>
      <c r="V7129">
        <v>0</v>
      </c>
      <c r="W7129" s="26">
        <v>0</v>
      </c>
      <c r="X7129" s="26">
        <v>174.38687061162207</v>
      </c>
      <c r="Y7129" s="26">
        <v>0</v>
      </c>
      <c r="Z7129" s="26">
        <v>0</v>
      </c>
      <c r="AA7129" s="26">
        <v>16.652937396203011</v>
      </c>
      <c r="AB7129" s="26">
        <v>60.60511862605901</v>
      </c>
      <c r="AC7129" s="26">
        <v>0</v>
      </c>
      <c r="AD7129" s="26">
        <v>0</v>
      </c>
      <c r="AE7129" s="26">
        <v>251.6449266338841</v>
      </c>
    </row>
    <row r="7130" spans="1:31" x14ac:dyDescent="0.3">
      <c r="A7130">
        <v>2765664</v>
      </c>
      <c r="B7130">
        <v>1</v>
      </c>
      <c r="C7130" t="s">
        <v>80</v>
      </c>
      <c r="D7130" t="s">
        <v>82</v>
      </c>
      <c r="E7130" t="s">
        <v>132</v>
      </c>
      <c r="F7130" t="s">
        <v>13775</v>
      </c>
      <c r="G7130" t="s">
        <v>307</v>
      </c>
      <c r="H7130" t="s">
        <v>135</v>
      </c>
      <c r="I7130" t="s">
        <v>136</v>
      </c>
      <c r="J7130" t="s">
        <v>137</v>
      </c>
      <c r="K7130" t="s">
        <v>138</v>
      </c>
      <c r="L7130" t="s">
        <v>19528</v>
      </c>
      <c r="M7130" t="s">
        <v>19529</v>
      </c>
      <c r="N7130" s="26">
        <v>1.650833333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1</v>
      </c>
      <c r="U7130">
        <v>0</v>
      </c>
      <c r="V7130">
        <v>0</v>
      </c>
      <c r="W7130" s="26">
        <v>0</v>
      </c>
      <c r="X7130" s="26">
        <v>0</v>
      </c>
      <c r="Y7130" s="26">
        <v>0</v>
      </c>
      <c r="Z7130" s="26">
        <v>0</v>
      </c>
      <c r="AA7130" s="26">
        <v>0</v>
      </c>
      <c r="AB7130" s="26">
        <v>4.8030040916973391</v>
      </c>
      <c r="AC7130" s="26">
        <v>0</v>
      </c>
      <c r="AD7130" s="26">
        <v>0</v>
      </c>
      <c r="AE7130" s="26">
        <v>4.8030040916973391</v>
      </c>
    </row>
    <row r="7131" spans="1:31" x14ac:dyDescent="0.3">
      <c r="A7131">
        <v>2765412</v>
      </c>
      <c r="B7131">
        <v>1</v>
      </c>
      <c r="C7131" t="s">
        <v>80</v>
      </c>
      <c r="D7131" t="s">
        <v>85</v>
      </c>
      <c r="E7131" t="s">
        <v>132</v>
      </c>
      <c r="F7131" t="s">
        <v>6719</v>
      </c>
      <c r="G7131" t="s">
        <v>307</v>
      </c>
      <c r="H7131" t="s">
        <v>135</v>
      </c>
      <c r="I7131" t="s">
        <v>136</v>
      </c>
      <c r="J7131" t="s">
        <v>137</v>
      </c>
      <c r="K7131" t="s">
        <v>138</v>
      </c>
      <c r="L7131" t="s">
        <v>19530</v>
      </c>
      <c r="M7131" t="s">
        <v>19531</v>
      </c>
      <c r="N7131" s="26">
        <v>4.9427777769999999</v>
      </c>
      <c r="O7131">
        <v>0</v>
      </c>
      <c r="P7131">
        <v>12</v>
      </c>
      <c r="Q7131">
        <v>0</v>
      </c>
      <c r="R7131">
        <v>0</v>
      </c>
      <c r="S7131">
        <v>0</v>
      </c>
      <c r="T7131">
        <v>1</v>
      </c>
      <c r="U7131">
        <v>0</v>
      </c>
      <c r="V7131">
        <v>0</v>
      </c>
      <c r="W7131" s="26">
        <v>0</v>
      </c>
      <c r="X7131" s="26">
        <v>10.247119285738194</v>
      </c>
      <c r="Y7131" s="26">
        <v>0</v>
      </c>
      <c r="Z7131" s="26">
        <v>0</v>
      </c>
      <c r="AA7131" s="26">
        <v>0</v>
      </c>
      <c r="AB7131" s="26">
        <v>0</v>
      </c>
      <c r="AC7131" s="26">
        <v>0</v>
      </c>
      <c r="AD7131" s="26">
        <v>0</v>
      </c>
      <c r="AE7131" s="26">
        <v>10.247119285738194</v>
      </c>
    </row>
    <row r="7132" spans="1:31" x14ac:dyDescent="0.3">
      <c r="A7132">
        <v>2765558</v>
      </c>
      <c r="B7132">
        <v>1</v>
      </c>
      <c r="C7132" t="s">
        <v>80</v>
      </c>
      <c r="D7132" t="s">
        <v>95</v>
      </c>
      <c r="E7132" t="s">
        <v>157</v>
      </c>
      <c r="F7132" t="s">
        <v>19532</v>
      </c>
      <c r="G7132" t="s">
        <v>628</v>
      </c>
      <c r="H7132" t="s">
        <v>149</v>
      </c>
      <c r="I7132" t="s">
        <v>136</v>
      </c>
      <c r="J7132" t="s">
        <v>137</v>
      </c>
      <c r="K7132" t="s">
        <v>187</v>
      </c>
      <c r="L7132" t="s">
        <v>19533</v>
      </c>
      <c r="M7132" t="s">
        <v>19534</v>
      </c>
      <c r="N7132" s="26">
        <v>4.4422222219999998</v>
      </c>
      <c r="O7132">
        <v>0</v>
      </c>
      <c r="P7132">
        <v>2196</v>
      </c>
      <c r="Q7132">
        <v>0</v>
      </c>
      <c r="R7132">
        <v>0</v>
      </c>
      <c r="S7132">
        <v>0</v>
      </c>
      <c r="T7132">
        <v>433</v>
      </c>
      <c r="U7132">
        <v>0</v>
      </c>
      <c r="V7132">
        <v>0</v>
      </c>
      <c r="W7132" s="26">
        <v>0</v>
      </c>
      <c r="X7132" s="26">
        <v>2139.9829473687314</v>
      </c>
      <c r="Y7132" s="26">
        <v>0</v>
      </c>
      <c r="Z7132" s="26">
        <v>0</v>
      </c>
      <c r="AA7132" s="26">
        <v>0</v>
      </c>
      <c r="AB7132" s="26">
        <v>2544.6512952796788</v>
      </c>
      <c r="AC7132" s="26">
        <v>0</v>
      </c>
      <c r="AD7132" s="26">
        <v>0</v>
      </c>
      <c r="AE7132" s="26">
        <v>4684.6342426484098</v>
      </c>
    </row>
    <row r="7133" spans="1:31" x14ac:dyDescent="0.3">
      <c r="A7133">
        <v>2765953</v>
      </c>
      <c r="B7133">
        <v>1</v>
      </c>
      <c r="C7133" t="s">
        <v>80</v>
      </c>
      <c r="D7133" t="s">
        <v>90</v>
      </c>
      <c r="E7133" t="s">
        <v>170</v>
      </c>
      <c r="F7133" t="s">
        <v>19535</v>
      </c>
      <c r="G7133" t="s">
        <v>1313</v>
      </c>
      <c r="H7133" t="s">
        <v>135</v>
      </c>
      <c r="I7133" t="s">
        <v>136</v>
      </c>
      <c r="J7133" t="s">
        <v>137</v>
      </c>
      <c r="K7133" t="s">
        <v>138</v>
      </c>
      <c r="L7133" t="s">
        <v>19536</v>
      </c>
      <c r="M7133" t="s">
        <v>19537</v>
      </c>
      <c r="N7133" s="26">
        <v>0.94166666600000004</v>
      </c>
      <c r="O7133">
        <v>0</v>
      </c>
      <c r="P7133">
        <v>201</v>
      </c>
      <c r="Q7133">
        <v>0</v>
      </c>
      <c r="R7133">
        <v>0</v>
      </c>
      <c r="S7133">
        <v>0</v>
      </c>
      <c r="T7133">
        <v>11</v>
      </c>
      <c r="U7133">
        <v>0</v>
      </c>
      <c r="V7133">
        <v>0</v>
      </c>
      <c r="W7133" s="26">
        <v>0</v>
      </c>
      <c r="X7133" s="26">
        <v>48.426278427459792</v>
      </c>
      <c r="Y7133" s="26">
        <v>0</v>
      </c>
      <c r="Z7133" s="26">
        <v>0</v>
      </c>
      <c r="AA7133" s="26">
        <v>0</v>
      </c>
      <c r="AB7133" s="26">
        <v>8.8189497449429055</v>
      </c>
      <c r="AC7133" s="26">
        <v>0</v>
      </c>
      <c r="AD7133" s="26">
        <v>0</v>
      </c>
      <c r="AE7133" s="26">
        <v>57.245228172402697</v>
      </c>
    </row>
    <row r="7134" spans="1:31" x14ac:dyDescent="0.3">
      <c r="A7134">
        <v>2765432</v>
      </c>
      <c r="B7134">
        <v>1</v>
      </c>
      <c r="C7134" t="s">
        <v>80</v>
      </c>
      <c r="D7134" t="s">
        <v>85</v>
      </c>
      <c r="E7134" t="s">
        <v>132</v>
      </c>
      <c r="F7134" t="s">
        <v>3412</v>
      </c>
      <c r="G7134" t="s">
        <v>307</v>
      </c>
      <c r="H7134" t="s">
        <v>135</v>
      </c>
      <c r="I7134" t="s">
        <v>136</v>
      </c>
      <c r="J7134" t="s">
        <v>137</v>
      </c>
      <c r="K7134" t="s">
        <v>138</v>
      </c>
      <c r="L7134" t="s">
        <v>19538</v>
      </c>
      <c r="M7134" t="s">
        <v>19539</v>
      </c>
      <c r="N7134" s="26">
        <v>2.7288888880000002</v>
      </c>
      <c r="O7134">
        <v>0</v>
      </c>
      <c r="P7134">
        <v>8</v>
      </c>
      <c r="Q7134">
        <v>0</v>
      </c>
      <c r="R7134">
        <v>0</v>
      </c>
      <c r="S7134">
        <v>0</v>
      </c>
      <c r="T7134">
        <v>3</v>
      </c>
      <c r="U7134">
        <v>0</v>
      </c>
      <c r="V7134">
        <v>0</v>
      </c>
      <c r="W7134" s="26">
        <v>0</v>
      </c>
      <c r="X7134" s="26">
        <v>4.1085297037257371</v>
      </c>
      <c r="Y7134" s="26">
        <v>0</v>
      </c>
      <c r="Z7134" s="26">
        <v>0</v>
      </c>
      <c r="AA7134" s="26">
        <v>0</v>
      </c>
      <c r="AB7134" s="26">
        <v>11.85105231635702</v>
      </c>
      <c r="AC7134" s="26">
        <v>0</v>
      </c>
      <c r="AD7134" s="26">
        <v>0</v>
      </c>
      <c r="AE7134" s="26">
        <v>15.959582020082756</v>
      </c>
    </row>
    <row r="7135" spans="1:31" x14ac:dyDescent="0.3">
      <c r="A7135">
        <v>2765501</v>
      </c>
      <c r="B7135">
        <v>1</v>
      </c>
      <c r="C7135" t="s">
        <v>81</v>
      </c>
      <c r="D7135" t="s">
        <v>128</v>
      </c>
      <c r="E7135" t="s">
        <v>157</v>
      </c>
      <c r="F7135" t="s">
        <v>19540</v>
      </c>
      <c r="G7135" t="s">
        <v>186</v>
      </c>
      <c r="H7135" t="s">
        <v>149</v>
      </c>
      <c r="I7135" t="s">
        <v>136</v>
      </c>
      <c r="J7135" t="s">
        <v>137</v>
      </c>
      <c r="K7135" t="s">
        <v>187</v>
      </c>
      <c r="L7135" t="s">
        <v>19541</v>
      </c>
      <c r="M7135" t="s">
        <v>19542</v>
      </c>
      <c r="N7135" s="26">
        <v>4.2938888879999997</v>
      </c>
      <c r="O7135">
        <v>0</v>
      </c>
      <c r="P7135">
        <v>2854</v>
      </c>
      <c r="Q7135">
        <v>0</v>
      </c>
      <c r="R7135">
        <v>0</v>
      </c>
      <c r="S7135">
        <v>0</v>
      </c>
      <c r="T7135">
        <v>97</v>
      </c>
      <c r="U7135">
        <v>0</v>
      </c>
      <c r="V7135">
        <v>0</v>
      </c>
      <c r="W7135" s="26">
        <v>0</v>
      </c>
      <c r="X7135" s="26">
        <v>2421.9577949905351</v>
      </c>
      <c r="Y7135" s="26">
        <v>0</v>
      </c>
      <c r="Z7135" s="26">
        <v>0</v>
      </c>
      <c r="AA7135" s="26">
        <v>0</v>
      </c>
      <c r="AB7135" s="26">
        <v>595.40898916359572</v>
      </c>
      <c r="AC7135" s="26">
        <v>0</v>
      </c>
      <c r="AD7135" s="26">
        <v>0</v>
      </c>
      <c r="AE7135" s="26">
        <v>3017.366784154131</v>
      </c>
    </row>
    <row r="7136" spans="1:31" x14ac:dyDescent="0.3">
      <c r="A7136">
        <v>2765438</v>
      </c>
      <c r="B7136">
        <v>1</v>
      </c>
      <c r="C7136" t="s">
        <v>80</v>
      </c>
      <c r="D7136" t="s">
        <v>106</v>
      </c>
      <c r="E7136" t="s">
        <v>152</v>
      </c>
      <c r="F7136" t="s">
        <v>15379</v>
      </c>
      <c r="G7136" t="s">
        <v>628</v>
      </c>
      <c r="H7136" t="s">
        <v>149</v>
      </c>
      <c r="I7136" t="s">
        <v>136</v>
      </c>
      <c r="J7136" t="s">
        <v>137</v>
      </c>
      <c r="K7136" t="s">
        <v>187</v>
      </c>
      <c r="L7136" t="s">
        <v>19543</v>
      </c>
      <c r="M7136" t="s">
        <v>19544</v>
      </c>
      <c r="N7136" s="26">
        <v>7.2816666659999996</v>
      </c>
      <c r="O7136">
        <v>0</v>
      </c>
      <c r="P7136">
        <v>593</v>
      </c>
      <c r="Q7136">
        <v>0</v>
      </c>
      <c r="R7136">
        <v>16</v>
      </c>
      <c r="S7136">
        <v>3</v>
      </c>
      <c r="T7136">
        <v>73</v>
      </c>
      <c r="U7136">
        <v>0</v>
      </c>
      <c r="V7136">
        <v>0</v>
      </c>
      <c r="W7136" s="26">
        <v>0</v>
      </c>
      <c r="X7136" s="26">
        <v>432.28962180915585</v>
      </c>
      <c r="Y7136" s="26">
        <v>0</v>
      </c>
      <c r="Z7136" s="26">
        <v>15.542239238395888</v>
      </c>
      <c r="AA7136" s="26">
        <v>172.52893368467741</v>
      </c>
      <c r="AB7136" s="26">
        <v>210.70634694124846</v>
      </c>
      <c r="AC7136" s="26">
        <v>0</v>
      </c>
      <c r="AD7136" s="26">
        <v>0</v>
      </c>
      <c r="AE7136" s="26">
        <v>831.06714167347764</v>
      </c>
    </row>
    <row r="7137" spans="1:31" x14ac:dyDescent="0.3">
      <c r="A7137">
        <v>2766067</v>
      </c>
      <c r="B7137">
        <v>3</v>
      </c>
      <c r="C7137" t="s">
        <v>80</v>
      </c>
      <c r="D7137" t="s">
        <v>82</v>
      </c>
      <c r="E7137" t="s">
        <v>166</v>
      </c>
      <c r="F7137" t="s">
        <v>424</v>
      </c>
      <c r="G7137" t="s">
        <v>425</v>
      </c>
      <c r="H7137" t="s">
        <v>135</v>
      </c>
      <c r="I7137" t="s">
        <v>136</v>
      </c>
      <c r="J7137" t="s">
        <v>137</v>
      </c>
      <c r="K7137" t="s">
        <v>138</v>
      </c>
      <c r="L7137" t="s">
        <v>11851</v>
      </c>
      <c r="M7137" t="s">
        <v>19545</v>
      </c>
      <c r="N7137" s="26">
        <v>3.2205555549999998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18</v>
      </c>
      <c r="U7137">
        <v>0</v>
      </c>
      <c r="V7137">
        <v>0</v>
      </c>
      <c r="W7137" s="26">
        <v>0</v>
      </c>
      <c r="X7137" s="26">
        <v>0</v>
      </c>
      <c r="Y7137" s="26">
        <v>0</v>
      </c>
      <c r="Z7137" s="26">
        <v>0</v>
      </c>
      <c r="AA7137" s="26">
        <v>0</v>
      </c>
      <c r="AB7137" s="26">
        <v>72.982308787398949</v>
      </c>
      <c r="AC7137" s="26">
        <v>0</v>
      </c>
      <c r="AD7137" s="26">
        <v>0</v>
      </c>
      <c r="AE7137" s="26">
        <v>72.982308787398949</v>
      </c>
    </row>
    <row r="7138" spans="1:31" x14ac:dyDescent="0.3">
      <c r="A7138">
        <v>2765687</v>
      </c>
      <c r="B7138">
        <v>1</v>
      </c>
      <c r="C7138" t="s">
        <v>80</v>
      </c>
      <c r="D7138" t="s">
        <v>97</v>
      </c>
      <c r="E7138" t="s">
        <v>175</v>
      </c>
      <c r="F7138" t="s">
        <v>19546</v>
      </c>
      <c r="G7138" t="s">
        <v>628</v>
      </c>
      <c r="H7138" t="s">
        <v>149</v>
      </c>
      <c r="I7138" t="s">
        <v>136</v>
      </c>
      <c r="J7138" t="s">
        <v>137</v>
      </c>
      <c r="K7138" t="s">
        <v>187</v>
      </c>
      <c r="L7138" t="s">
        <v>19547</v>
      </c>
      <c r="M7138" t="s">
        <v>19548</v>
      </c>
      <c r="N7138" s="26">
        <v>5.2658333329999998</v>
      </c>
      <c r="O7138">
        <v>22</v>
      </c>
      <c r="P7138">
        <v>16668</v>
      </c>
      <c r="Q7138">
        <v>9</v>
      </c>
      <c r="R7138">
        <v>920</v>
      </c>
      <c r="S7138">
        <v>67</v>
      </c>
      <c r="T7138">
        <v>2761</v>
      </c>
      <c r="U7138">
        <v>6</v>
      </c>
      <c r="V7138">
        <v>5</v>
      </c>
      <c r="W7138" s="26">
        <v>2301.8753132707361</v>
      </c>
      <c r="X7138" s="26">
        <v>27021.744656578914</v>
      </c>
      <c r="Y7138" s="26">
        <v>114.08978992173297</v>
      </c>
      <c r="Z7138" s="26">
        <v>654.61066581891077</v>
      </c>
      <c r="AA7138" s="26">
        <v>12360.616368247514</v>
      </c>
      <c r="AB7138" s="26">
        <v>15762.277427211346</v>
      </c>
      <c r="AC7138" s="26">
        <v>1166.4004489844333</v>
      </c>
      <c r="AD7138" s="26">
        <v>126.65170917697586</v>
      </c>
      <c r="AE7138" s="26">
        <v>59508.26637921056</v>
      </c>
    </row>
    <row r="7139" spans="1:31" x14ac:dyDescent="0.3">
      <c r="A7139">
        <v>2766122</v>
      </c>
      <c r="B7139">
        <v>1</v>
      </c>
      <c r="C7139" t="s">
        <v>80</v>
      </c>
      <c r="D7139" t="s">
        <v>103</v>
      </c>
      <c r="E7139" t="s">
        <v>132</v>
      </c>
      <c r="F7139" t="s">
        <v>19549</v>
      </c>
      <c r="G7139" t="s">
        <v>197</v>
      </c>
      <c r="H7139" t="s">
        <v>135</v>
      </c>
      <c r="I7139" t="s">
        <v>136</v>
      </c>
      <c r="J7139" t="s">
        <v>137</v>
      </c>
      <c r="K7139" t="s">
        <v>138</v>
      </c>
      <c r="L7139" t="s">
        <v>19550</v>
      </c>
      <c r="M7139" t="s">
        <v>19551</v>
      </c>
      <c r="N7139" s="26">
        <v>0.45111111100000001</v>
      </c>
      <c r="O7139">
        <v>0</v>
      </c>
      <c r="P7139">
        <v>1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 s="26">
        <v>0</v>
      </c>
      <c r="X7139" s="26">
        <v>0.13921757059883602</v>
      </c>
      <c r="Y7139" s="26">
        <v>0</v>
      </c>
      <c r="Z7139" s="26">
        <v>0</v>
      </c>
      <c r="AA7139" s="26">
        <v>0</v>
      </c>
      <c r="AB7139" s="26">
        <v>0</v>
      </c>
      <c r="AC7139" s="26">
        <v>0</v>
      </c>
      <c r="AD7139" s="26">
        <v>0</v>
      </c>
      <c r="AE7139" s="26">
        <v>0.13921757059883602</v>
      </c>
    </row>
    <row r="7140" spans="1:31" x14ac:dyDescent="0.3">
      <c r="A7140">
        <v>2765730</v>
      </c>
      <c r="B7140">
        <v>1</v>
      </c>
      <c r="C7140" t="s">
        <v>81</v>
      </c>
      <c r="D7140" t="s">
        <v>120</v>
      </c>
      <c r="E7140" t="s">
        <v>152</v>
      </c>
      <c r="F7140" t="s">
        <v>19552</v>
      </c>
      <c r="G7140" t="s">
        <v>159</v>
      </c>
      <c r="H7140" t="s">
        <v>149</v>
      </c>
      <c r="I7140" t="s">
        <v>136</v>
      </c>
      <c r="J7140" t="s">
        <v>137</v>
      </c>
      <c r="K7140" t="s">
        <v>138</v>
      </c>
      <c r="L7140" t="s">
        <v>19553</v>
      </c>
      <c r="M7140" t="s">
        <v>19554</v>
      </c>
      <c r="N7140" s="26">
        <v>0.97944444399999997</v>
      </c>
      <c r="O7140">
        <v>1</v>
      </c>
      <c r="P7140">
        <v>36</v>
      </c>
      <c r="Q7140">
        <v>46</v>
      </c>
      <c r="R7140">
        <v>53</v>
      </c>
      <c r="S7140">
        <v>2</v>
      </c>
      <c r="T7140">
        <v>12</v>
      </c>
      <c r="U7140">
        <v>0</v>
      </c>
      <c r="V7140">
        <v>0</v>
      </c>
      <c r="W7140" s="26">
        <v>0.20257298996666664</v>
      </c>
      <c r="X7140" s="26">
        <v>1.7554143483499611</v>
      </c>
      <c r="Y7140" s="26">
        <v>2.8268578247111118</v>
      </c>
      <c r="Z7140" s="26">
        <v>2.1585724433066664</v>
      </c>
      <c r="AA7140" s="26">
        <v>10.778587543448035</v>
      </c>
      <c r="AB7140" s="26">
        <v>3.4680366148999999</v>
      </c>
      <c r="AC7140" s="26">
        <v>0</v>
      </c>
      <c r="AD7140" s="26">
        <v>0</v>
      </c>
      <c r="AE7140" s="26">
        <v>21.190041764682441</v>
      </c>
    </row>
    <row r="7141" spans="1:31" x14ac:dyDescent="0.3">
      <c r="A7141">
        <v>2765870</v>
      </c>
      <c r="B7141">
        <v>1</v>
      </c>
      <c r="C7141" t="s">
        <v>80</v>
      </c>
      <c r="D7141" t="s">
        <v>98</v>
      </c>
      <c r="E7141" t="s">
        <v>132</v>
      </c>
      <c r="F7141" t="s">
        <v>19555</v>
      </c>
      <c r="G7141" t="s">
        <v>197</v>
      </c>
      <c r="H7141" t="s">
        <v>135</v>
      </c>
      <c r="I7141" t="s">
        <v>136</v>
      </c>
      <c r="J7141" t="s">
        <v>137</v>
      </c>
      <c r="K7141" t="s">
        <v>138</v>
      </c>
      <c r="L7141" t="s">
        <v>19556</v>
      </c>
      <c r="M7141" t="s">
        <v>19557</v>
      </c>
      <c r="N7141" s="26">
        <v>6.812777777</v>
      </c>
      <c r="O7141">
        <v>0</v>
      </c>
      <c r="P7141">
        <v>0</v>
      </c>
      <c r="Q7141">
        <v>0</v>
      </c>
      <c r="R7141">
        <v>1</v>
      </c>
      <c r="S7141">
        <v>0</v>
      </c>
      <c r="T7141">
        <v>0</v>
      </c>
      <c r="U7141">
        <v>0</v>
      </c>
      <c r="V7141">
        <v>0</v>
      </c>
      <c r="W7141" s="26">
        <v>0</v>
      </c>
      <c r="X7141" s="26">
        <v>0</v>
      </c>
      <c r="Y7141" s="26">
        <v>0</v>
      </c>
      <c r="Z7141" s="26">
        <v>0.86313342554882144</v>
      </c>
      <c r="AA7141" s="26">
        <v>0</v>
      </c>
      <c r="AB7141" s="26">
        <v>0</v>
      </c>
      <c r="AC7141" s="26">
        <v>0</v>
      </c>
      <c r="AD7141" s="26">
        <v>0</v>
      </c>
      <c r="AE7141" s="26">
        <v>0.86313342554882144</v>
      </c>
    </row>
    <row r="7142" spans="1:31" x14ac:dyDescent="0.3">
      <c r="A7142">
        <v>2765893</v>
      </c>
      <c r="B7142">
        <v>1</v>
      </c>
      <c r="C7142" t="s">
        <v>80</v>
      </c>
      <c r="D7142" t="s">
        <v>85</v>
      </c>
      <c r="E7142" t="s">
        <v>132</v>
      </c>
      <c r="F7142" t="s">
        <v>6719</v>
      </c>
      <c r="G7142" t="s">
        <v>307</v>
      </c>
      <c r="H7142" t="s">
        <v>135</v>
      </c>
      <c r="I7142" t="s">
        <v>136</v>
      </c>
      <c r="J7142" t="s">
        <v>137</v>
      </c>
      <c r="K7142" t="s">
        <v>138</v>
      </c>
      <c r="L7142" t="s">
        <v>19558</v>
      </c>
      <c r="M7142" t="s">
        <v>19559</v>
      </c>
      <c r="N7142" s="26">
        <v>4.7644444439999996</v>
      </c>
      <c r="O7142">
        <v>0</v>
      </c>
      <c r="P7142">
        <v>12</v>
      </c>
      <c r="Q7142">
        <v>0</v>
      </c>
      <c r="R7142">
        <v>0</v>
      </c>
      <c r="S7142">
        <v>0</v>
      </c>
      <c r="T7142">
        <v>1</v>
      </c>
      <c r="U7142">
        <v>0</v>
      </c>
      <c r="V7142">
        <v>0</v>
      </c>
      <c r="W7142" s="26">
        <v>0</v>
      </c>
      <c r="X7142" s="26">
        <v>10.766929311766017</v>
      </c>
      <c r="Y7142" s="26">
        <v>0</v>
      </c>
      <c r="Z7142" s="26">
        <v>0</v>
      </c>
      <c r="AA7142" s="26">
        <v>0</v>
      </c>
      <c r="AB7142" s="26">
        <v>0</v>
      </c>
      <c r="AC7142" s="26">
        <v>0</v>
      </c>
      <c r="AD7142" s="26">
        <v>0</v>
      </c>
      <c r="AE7142" s="26">
        <v>10.766929311766017</v>
      </c>
    </row>
    <row r="7143" spans="1:31" x14ac:dyDescent="0.3">
      <c r="A7143">
        <v>2765515</v>
      </c>
      <c r="B7143">
        <v>1</v>
      </c>
      <c r="C7143" t="s">
        <v>80</v>
      </c>
      <c r="D7143" t="s">
        <v>93</v>
      </c>
      <c r="E7143" t="s">
        <v>141</v>
      </c>
      <c r="F7143" t="s">
        <v>17646</v>
      </c>
      <c r="G7143" t="s">
        <v>628</v>
      </c>
      <c r="H7143" t="s">
        <v>135</v>
      </c>
      <c r="I7143" t="s">
        <v>136</v>
      </c>
      <c r="J7143" t="s">
        <v>137</v>
      </c>
      <c r="K7143" t="s">
        <v>187</v>
      </c>
      <c r="L7143" t="s">
        <v>19560</v>
      </c>
      <c r="M7143" t="s">
        <v>19561</v>
      </c>
      <c r="N7143" s="26">
        <v>6.4524999999999997</v>
      </c>
      <c r="O7143">
        <v>0</v>
      </c>
      <c r="P7143">
        <v>136</v>
      </c>
      <c r="Q7143">
        <v>0</v>
      </c>
      <c r="R7143">
        <v>3</v>
      </c>
      <c r="S7143">
        <v>0</v>
      </c>
      <c r="T7143">
        <v>26</v>
      </c>
      <c r="U7143">
        <v>0</v>
      </c>
      <c r="V7143">
        <v>0</v>
      </c>
      <c r="W7143" s="26">
        <v>0</v>
      </c>
      <c r="X7143" s="26">
        <v>94.746703631543753</v>
      </c>
      <c r="Y7143" s="26">
        <v>0</v>
      </c>
      <c r="Z7143" s="26">
        <v>2.3755003300266662</v>
      </c>
      <c r="AA7143" s="26">
        <v>0</v>
      </c>
      <c r="AB7143" s="26">
        <v>32.965527720414883</v>
      </c>
      <c r="AC7143" s="26">
        <v>0</v>
      </c>
      <c r="AD7143" s="26">
        <v>0</v>
      </c>
      <c r="AE7143" s="26">
        <v>130.0877316819853</v>
      </c>
    </row>
    <row r="7144" spans="1:31" x14ac:dyDescent="0.3">
      <c r="A7144">
        <v>2765944</v>
      </c>
      <c r="B7144">
        <v>2</v>
      </c>
      <c r="C7144" t="s">
        <v>81</v>
      </c>
      <c r="D7144" t="s">
        <v>126</v>
      </c>
      <c r="E7144" t="s">
        <v>152</v>
      </c>
      <c r="F7144" t="s">
        <v>19562</v>
      </c>
      <c r="G7144" t="s">
        <v>148</v>
      </c>
      <c r="H7144" t="s">
        <v>149</v>
      </c>
      <c r="I7144" t="s">
        <v>136</v>
      </c>
      <c r="J7144" t="s">
        <v>137</v>
      </c>
      <c r="K7144" t="s">
        <v>138</v>
      </c>
      <c r="L7144" t="s">
        <v>19428</v>
      </c>
      <c r="M7144" t="s">
        <v>19563</v>
      </c>
      <c r="N7144" s="26">
        <v>0.80833333299999999</v>
      </c>
      <c r="O7144">
        <v>7</v>
      </c>
      <c r="P7144">
        <v>305</v>
      </c>
      <c r="Q7144">
        <v>37</v>
      </c>
      <c r="R7144">
        <v>134</v>
      </c>
      <c r="S7144">
        <v>8</v>
      </c>
      <c r="T7144">
        <v>20</v>
      </c>
      <c r="U7144">
        <v>1</v>
      </c>
      <c r="V7144">
        <v>0</v>
      </c>
      <c r="W7144" s="26">
        <v>1.7896496494315171</v>
      </c>
      <c r="X7144" s="26">
        <v>26.312336993324692</v>
      </c>
      <c r="Y7144" s="26">
        <v>82.239417401380621</v>
      </c>
      <c r="Z7144" s="26">
        <v>40.724702010024593</v>
      </c>
      <c r="AA7144" s="26">
        <v>38.695056680218087</v>
      </c>
      <c r="AB7144" s="26">
        <v>6.4315587773240965</v>
      </c>
      <c r="AC7144" s="26">
        <v>68.346137076133331</v>
      </c>
      <c r="AD7144" s="26">
        <v>0</v>
      </c>
      <c r="AE7144" s="26">
        <v>264.53885858783696</v>
      </c>
    </row>
    <row r="7145" spans="1:31" x14ac:dyDescent="0.3">
      <c r="A7145">
        <v>2766102</v>
      </c>
      <c r="B7145">
        <v>1</v>
      </c>
      <c r="C7145" t="s">
        <v>80</v>
      </c>
      <c r="D7145" t="s">
        <v>106</v>
      </c>
      <c r="E7145" t="s">
        <v>152</v>
      </c>
      <c r="F7145" t="s">
        <v>19564</v>
      </c>
      <c r="G7145" t="s">
        <v>159</v>
      </c>
      <c r="H7145" t="s">
        <v>149</v>
      </c>
      <c r="I7145" t="s">
        <v>136</v>
      </c>
      <c r="J7145" t="s">
        <v>137</v>
      </c>
      <c r="K7145" t="s">
        <v>138</v>
      </c>
      <c r="L7145" t="s">
        <v>19565</v>
      </c>
      <c r="M7145" t="s">
        <v>19566</v>
      </c>
      <c r="N7145" s="26">
        <v>0.32888888799999999</v>
      </c>
      <c r="O7145">
        <v>0</v>
      </c>
      <c r="P7145">
        <v>478</v>
      </c>
      <c r="Q7145">
        <v>1</v>
      </c>
      <c r="R7145">
        <v>42</v>
      </c>
      <c r="S7145">
        <v>2</v>
      </c>
      <c r="T7145">
        <v>62</v>
      </c>
      <c r="U7145">
        <v>0</v>
      </c>
      <c r="V7145">
        <v>0</v>
      </c>
      <c r="W7145" s="26">
        <v>0</v>
      </c>
      <c r="X7145" s="26">
        <v>24.450649887679095</v>
      </c>
      <c r="Y7145" s="26">
        <v>3.0163046267539686</v>
      </c>
      <c r="Z7145" s="26">
        <v>5.7557142645786277</v>
      </c>
      <c r="AA7145" s="26">
        <v>0.86582461292106006</v>
      </c>
      <c r="AB7145" s="26">
        <v>6.011296455186657</v>
      </c>
      <c r="AC7145" s="26">
        <v>0</v>
      </c>
      <c r="AD7145" s="26">
        <v>0</v>
      </c>
      <c r="AE7145" s="26">
        <v>40.099789847119411</v>
      </c>
    </row>
    <row r="7146" spans="1:31" x14ac:dyDescent="0.3">
      <c r="A7146">
        <v>2765415</v>
      </c>
      <c r="B7146">
        <v>1</v>
      </c>
      <c r="C7146" t="s">
        <v>80</v>
      </c>
      <c r="D7146" t="s">
        <v>91</v>
      </c>
      <c r="E7146" t="s">
        <v>132</v>
      </c>
      <c r="F7146" t="s">
        <v>19567</v>
      </c>
      <c r="G7146" t="s">
        <v>134</v>
      </c>
      <c r="H7146" t="s">
        <v>135</v>
      </c>
      <c r="I7146" t="s">
        <v>136</v>
      </c>
      <c r="J7146" t="s">
        <v>137</v>
      </c>
      <c r="K7146" t="s">
        <v>138</v>
      </c>
      <c r="L7146" t="s">
        <v>19568</v>
      </c>
      <c r="M7146" t="s">
        <v>19569</v>
      </c>
      <c r="N7146" s="26">
        <v>5.159444444</v>
      </c>
      <c r="O7146">
        <v>0</v>
      </c>
      <c r="P7146">
        <v>2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 s="26">
        <v>0</v>
      </c>
      <c r="X7146" s="26">
        <v>2.2575166992003748</v>
      </c>
      <c r="Y7146" s="26">
        <v>0</v>
      </c>
      <c r="Z7146" s="26">
        <v>0</v>
      </c>
      <c r="AA7146" s="26">
        <v>0</v>
      </c>
      <c r="AB7146" s="26">
        <v>0</v>
      </c>
      <c r="AC7146" s="26">
        <v>0</v>
      </c>
      <c r="AD7146" s="26">
        <v>0</v>
      </c>
      <c r="AE7146" s="26">
        <v>2.2575166992003748</v>
      </c>
    </row>
    <row r="7147" spans="1:31" x14ac:dyDescent="0.3">
      <c r="A7147">
        <v>2766056</v>
      </c>
      <c r="B7147">
        <v>1</v>
      </c>
      <c r="C7147" t="s">
        <v>80</v>
      </c>
      <c r="D7147" t="s">
        <v>97</v>
      </c>
      <c r="E7147" t="s">
        <v>132</v>
      </c>
      <c r="F7147" t="s">
        <v>19570</v>
      </c>
      <c r="G7147" t="s">
        <v>197</v>
      </c>
      <c r="H7147" t="s">
        <v>135</v>
      </c>
      <c r="I7147" t="s">
        <v>136</v>
      </c>
      <c r="J7147" t="s">
        <v>137</v>
      </c>
      <c r="K7147" t="s">
        <v>138</v>
      </c>
      <c r="L7147" t="s">
        <v>19571</v>
      </c>
      <c r="M7147" t="s">
        <v>19572</v>
      </c>
      <c r="N7147" s="26">
        <v>2.8944444439999999</v>
      </c>
      <c r="O7147">
        <v>0</v>
      </c>
      <c r="P7147">
        <v>1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 s="26">
        <v>0</v>
      </c>
      <c r="X7147" s="26">
        <v>0.31965914618051167</v>
      </c>
      <c r="Y7147" s="26">
        <v>0</v>
      </c>
      <c r="Z7147" s="26">
        <v>0</v>
      </c>
      <c r="AA7147" s="26">
        <v>0</v>
      </c>
      <c r="AB7147" s="26">
        <v>0</v>
      </c>
      <c r="AC7147" s="26">
        <v>0</v>
      </c>
      <c r="AD7147" s="26">
        <v>0</v>
      </c>
      <c r="AE7147" s="26">
        <v>0.31965914618051167</v>
      </c>
    </row>
    <row r="7148" spans="1:31" x14ac:dyDescent="0.3">
      <c r="A7148">
        <v>2765707</v>
      </c>
      <c r="B7148">
        <v>1</v>
      </c>
      <c r="C7148" t="s">
        <v>80</v>
      </c>
      <c r="D7148" t="s">
        <v>107</v>
      </c>
      <c r="E7148" t="s">
        <v>170</v>
      </c>
      <c r="F7148" t="s">
        <v>19573</v>
      </c>
      <c r="G7148" t="s">
        <v>143</v>
      </c>
      <c r="H7148" t="s">
        <v>135</v>
      </c>
      <c r="I7148" t="s">
        <v>136</v>
      </c>
      <c r="J7148" t="s">
        <v>137</v>
      </c>
      <c r="K7148" t="s">
        <v>138</v>
      </c>
      <c r="L7148" t="s">
        <v>19574</v>
      </c>
      <c r="M7148" t="s">
        <v>19575</v>
      </c>
      <c r="N7148" s="26">
        <v>3.0766666659999999</v>
      </c>
      <c r="O7148">
        <v>0</v>
      </c>
      <c r="P7148">
        <v>29</v>
      </c>
      <c r="Q7148">
        <v>0</v>
      </c>
      <c r="R7148">
        <v>0</v>
      </c>
      <c r="S7148">
        <v>0</v>
      </c>
      <c r="T7148">
        <v>5</v>
      </c>
      <c r="U7148">
        <v>0</v>
      </c>
      <c r="V7148">
        <v>0</v>
      </c>
      <c r="W7148" s="26">
        <v>0</v>
      </c>
      <c r="X7148" s="26">
        <v>4.2754207858056077</v>
      </c>
      <c r="Y7148" s="26">
        <v>0</v>
      </c>
      <c r="Z7148" s="26">
        <v>0</v>
      </c>
      <c r="AA7148" s="26">
        <v>0</v>
      </c>
      <c r="AB7148" s="26">
        <v>3.9138398035523352</v>
      </c>
      <c r="AC7148" s="26">
        <v>0</v>
      </c>
      <c r="AD7148" s="26">
        <v>0</v>
      </c>
      <c r="AE7148" s="26">
        <v>8.1892605893579429</v>
      </c>
    </row>
    <row r="7149" spans="1:31" x14ac:dyDescent="0.3">
      <c r="A7149">
        <v>2765999</v>
      </c>
      <c r="B7149">
        <v>1</v>
      </c>
      <c r="C7149" t="s">
        <v>80</v>
      </c>
      <c r="D7149" t="s">
        <v>94</v>
      </c>
      <c r="E7149" t="s">
        <v>157</v>
      </c>
      <c r="F7149" t="s">
        <v>19576</v>
      </c>
      <c r="G7149" t="s">
        <v>159</v>
      </c>
      <c r="H7149" t="s">
        <v>149</v>
      </c>
      <c r="I7149" t="s">
        <v>136</v>
      </c>
      <c r="J7149" t="s">
        <v>137</v>
      </c>
      <c r="K7149" t="s">
        <v>138</v>
      </c>
      <c r="L7149" t="s">
        <v>19577</v>
      </c>
      <c r="M7149" t="s">
        <v>19578</v>
      </c>
      <c r="N7149" s="26">
        <v>1.0024999999999999</v>
      </c>
      <c r="O7149">
        <v>0</v>
      </c>
      <c r="P7149">
        <v>0</v>
      </c>
      <c r="Q7149">
        <v>11</v>
      </c>
      <c r="R7149">
        <v>116</v>
      </c>
      <c r="S7149">
        <v>1</v>
      </c>
      <c r="T7149">
        <v>8</v>
      </c>
      <c r="U7149">
        <v>0</v>
      </c>
      <c r="V7149">
        <v>0</v>
      </c>
      <c r="W7149" s="26">
        <v>0</v>
      </c>
      <c r="X7149" s="26">
        <v>0</v>
      </c>
      <c r="Y7149" s="26">
        <v>0.83680384245859329</v>
      </c>
      <c r="Z7149" s="26">
        <v>3.6569095052800007</v>
      </c>
      <c r="AA7149" s="26">
        <v>2.2668744444306488</v>
      </c>
      <c r="AB7149" s="26">
        <v>0</v>
      </c>
      <c r="AC7149" s="26">
        <v>0</v>
      </c>
      <c r="AD7149" s="26">
        <v>0</v>
      </c>
      <c r="AE7149" s="26">
        <v>6.7605877921692432</v>
      </c>
    </row>
    <row r="7150" spans="1:31" x14ac:dyDescent="0.3">
      <c r="A7150">
        <v>2765455</v>
      </c>
      <c r="B7150">
        <v>1</v>
      </c>
      <c r="C7150" t="s">
        <v>81</v>
      </c>
      <c r="D7150" t="s">
        <v>128</v>
      </c>
      <c r="E7150" t="s">
        <v>157</v>
      </c>
      <c r="F7150" t="s">
        <v>12681</v>
      </c>
      <c r="G7150" t="s">
        <v>186</v>
      </c>
      <c r="H7150" t="s">
        <v>149</v>
      </c>
      <c r="I7150" t="s">
        <v>136</v>
      </c>
      <c r="J7150" t="s">
        <v>137</v>
      </c>
      <c r="K7150" t="s">
        <v>187</v>
      </c>
      <c r="L7150" t="s">
        <v>19579</v>
      </c>
      <c r="M7150" t="s">
        <v>19580</v>
      </c>
      <c r="N7150" s="26">
        <v>0.48361111099999998</v>
      </c>
      <c r="O7150">
        <v>1</v>
      </c>
      <c r="P7150">
        <v>5138</v>
      </c>
      <c r="Q7150">
        <v>0</v>
      </c>
      <c r="R7150">
        <v>3</v>
      </c>
      <c r="S7150">
        <v>0</v>
      </c>
      <c r="T7150">
        <v>349</v>
      </c>
      <c r="U7150">
        <v>1</v>
      </c>
      <c r="V7150">
        <v>1</v>
      </c>
      <c r="W7150" s="26">
        <v>0.10410068371499999</v>
      </c>
      <c r="X7150" s="26">
        <v>519.89863488879985</v>
      </c>
      <c r="Y7150" s="26">
        <v>0</v>
      </c>
      <c r="Z7150" s="26">
        <v>0.39807313941370792</v>
      </c>
      <c r="AA7150" s="26">
        <v>0</v>
      </c>
      <c r="AB7150" s="26">
        <v>210.59583677885314</v>
      </c>
      <c r="AC7150" s="26">
        <v>84.04512104226221</v>
      </c>
      <c r="AD7150" s="26">
        <v>10.921197158515001</v>
      </c>
      <c r="AE7150" s="26">
        <v>825.96296369155891</v>
      </c>
    </row>
    <row r="7151" spans="1:31" x14ac:dyDescent="0.3">
      <c r="A7151">
        <v>2765621</v>
      </c>
      <c r="B7151">
        <v>1</v>
      </c>
      <c r="C7151" t="s">
        <v>81</v>
      </c>
      <c r="D7151" t="s">
        <v>118</v>
      </c>
      <c r="E7151" t="s">
        <v>146</v>
      </c>
      <c r="F7151" t="s">
        <v>19581</v>
      </c>
      <c r="G7151" t="s">
        <v>148</v>
      </c>
      <c r="H7151" t="s">
        <v>149</v>
      </c>
      <c r="I7151" t="s">
        <v>136</v>
      </c>
      <c r="J7151" t="s">
        <v>137</v>
      </c>
      <c r="K7151" t="s">
        <v>138</v>
      </c>
      <c r="L7151" t="s">
        <v>19582</v>
      </c>
      <c r="M7151" t="s">
        <v>19583</v>
      </c>
      <c r="N7151" s="26">
        <v>1.410555555</v>
      </c>
      <c r="O7151">
        <v>0</v>
      </c>
      <c r="P7151">
        <v>4</v>
      </c>
      <c r="Q7151">
        <v>0</v>
      </c>
      <c r="R7151">
        <v>8</v>
      </c>
      <c r="S7151">
        <v>0</v>
      </c>
      <c r="T7151">
        <v>1</v>
      </c>
      <c r="U7151">
        <v>0</v>
      </c>
      <c r="V7151">
        <v>1</v>
      </c>
      <c r="W7151" s="26">
        <v>0</v>
      </c>
      <c r="X7151" s="26">
        <v>1.0143261313090115</v>
      </c>
      <c r="Y7151" s="26">
        <v>0</v>
      </c>
      <c r="Z7151" s="26">
        <v>0.60898731958323571</v>
      </c>
      <c r="AA7151" s="26">
        <v>0</v>
      </c>
      <c r="AB7151" s="26">
        <v>2.5141721461837501E-2</v>
      </c>
      <c r="AC7151" s="26">
        <v>0</v>
      </c>
      <c r="AD7151" s="26">
        <v>35.832228577099571</v>
      </c>
      <c r="AE7151" s="26">
        <v>37.480683749453654</v>
      </c>
    </row>
    <row r="7152" spans="1:31" x14ac:dyDescent="0.3">
      <c r="A7152">
        <v>2765647</v>
      </c>
      <c r="B7152">
        <v>1</v>
      </c>
      <c r="C7152" t="s">
        <v>80</v>
      </c>
      <c r="D7152" t="s">
        <v>91</v>
      </c>
      <c r="E7152" t="s">
        <v>170</v>
      </c>
      <c r="F7152" t="s">
        <v>3482</v>
      </c>
      <c r="G7152" t="s">
        <v>186</v>
      </c>
      <c r="H7152" t="s">
        <v>135</v>
      </c>
      <c r="I7152" t="s">
        <v>136</v>
      </c>
      <c r="J7152" t="s">
        <v>137</v>
      </c>
      <c r="K7152" t="s">
        <v>187</v>
      </c>
      <c r="L7152" t="s">
        <v>19584</v>
      </c>
      <c r="M7152" t="s">
        <v>19585</v>
      </c>
      <c r="N7152" s="26">
        <v>5.7549999999999999</v>
      </c>
      <c r="O7152">
        <v>0</v>
      </c>
      <c r="P7152">
        <v>3</v>
      </c>
      <c r="Q7152">
        <v>0</v>
      </c>
      <c r="R7152">
        <v>7</v>
      </c>
      <c r="S7152">
        <v>0</v>
      </c>
      <c r="T7152">
        <v>4</v>
      </c>
      <c r="U7152">
        <v>0</v>
      </c>
      <c r="V7152">
        <v>0</v>
      </c>
      <c r="W7152" s="26">
        <v>0</v>
      </c>
      <c r="X7152" s="26">
        <v>2.1609617791462257</v>
      </c>
      <c r="Y7152" s="26">
        <v>0</v>
      </c>
      <c r="Z7152" s="26">
        <v>3.4489369683119575</v>
      </c>
      <c r="AA7152" s="26">
        <v>0</v>
      </c>
      <c r="AB7152" s="26">
        <v>0</v>
      </c>
      <c r="AC7152" s="26">
        <v>0</v>
      </c>
      <c r="AD7152" s="26">
        <v>0</v>
      </c>
      <c r="AE7152" s="26">
        <v>5.6098987474581836</v>
      </c>
    </row>
    <row r="7153" spans="1:31" x14ac:dyDescent="0.3">
      <c r="A7153">
        <v>2765641</v>
      </c>
      <c r="B7153">
        <v>1</v>
      </c>
      <c r="C7153" t="s">
        <v>80</v>
      </c>
      <c r="D7153" t="s">
        <v>87</v>
      </c>
      <c r="E7153" t="s">
        <v>170</v>
      </c>
      <c r="F7153" t="s">
        <v>19586</v>
      </c>
      <c r="G7153" t="s">
        <v>186</v>
      </c>
      <c r="H7153" t="s">
        <v>135</v>
      </c>
      <c r="I7153" t="s">
        <v>136</v>
      </c>
      <c r="J7153" t="s">
        <v>137</v>
      </c>
      <c r="K7153" t="s">
        <v>187</v>
      </c>
      <c r="L7153" t="s">
        <v>19587</v>
      </c>
      <c r="M7153" t="s">
        <v>19588</v>
      </c>
      <c r="N7153" s="26">
        <v>1.0591666660000001</v>
      </c>
      <c r="O7153">
        <v>0</v>
      </c>
      <c r="P7153">
        <v>5</v>
      </c>
      <c r="Q7153">
        <v>0</v>
      </c>
      <c r="R7153">
        <v>0</v>
      </c>
      <c r="S7153">
        <v>0</v>
      </c>
      <c r="T7153">
        <v>4</v>
      </c>
      <c r="U7153">
        <v>0</v>
      </c>
      <c r="V7153">
        <v>0</v>
      </c>
      <c r="W7153" s="26">
        <v>0</v>
      </c>
      <c r="X7153" s="26">
        <v>3.4004134913994957</v>
      </c>
      <c r="Y7153" s="26">
        <v>0</v>
      </c>
      <c r="Z7153" s="26">
        <v>0</v>
      </c>
      <c r="AA7153" s="26">
        <v>0</v>
      </c>
      <c r="AB7153" s="26">
        <v>15.38769828489156</v>
      </c>
      <c r="AC7153" s="26">
        <v>0</v>
      </c>
      <c r="AD7153" s="26">
        <v>0</v>
      </c>
      <c r="AE7153" s="26">
        <v>18.788111776291053</v>
      </c>
    </row>
    <row r="7154" spans="1:31" x14ac:dyDescent="0.3">
      <c r="A7154">
        <v>2765498</v>
      </c>
      <c r="B7154">
        <v>1</v>
      </c>
      <c r="C7154" t="s">
        <v>80</v>
      </c>
      <c r="D7154" t="s">
        <v>103</v>
      </c>
      <c r="E7154" t="s">
        <v>152</v>
      </c>
      <c r="F7154" t="s">
        <v>6574</v>
      </c>
      <c r="G7154" t="s">
        <v>159</v>
      </c>
      <c r="H7154" t="s">
        <v>149</v>
      </c>
      <c r="I7154" t="s">
        <v>136</v>
      </c>
      <c r="J7154" t="s">
        <v>137</v>
      </c>
      <c r="K7154" t="s">
        <v>138</v>
      </c>
      <c r="L7154" t="s">
        <v>19589</v>
      </c>
      <c r="M7154" t="s">
        <v>19590</v>
      </c>
      <c r="N7154" s="26">
        <v>1.3688888880000001</v>
      </c>
      <c r="O7154">
        <v>0</v>
      </c>
      <c r="P7154">
        <v>0</v>
      </c>
      <c r="Q7154">
        <v>0</v>
      </c>
      <c r="R7154">
        <v>0</v>
      </c>
      <c r="S7154">
        <v>7</v>
      </c>
      <c r="T7154">
        <v>2</v>
      </c>
      <c r="U7154">
        <v>18</v>
      </c>
      <c r="V7154">
        <v>2</v>
      </c>
      <c r="W7154" s="26">
        <v>0</v>
      </c>
      <c r="X7154" s="26">
        <v>0</v>
      </c>
      <c r="Y7154" s="26">
        <v>0</v>
      </c>
      <c r="Z7154" s="26">
        <v>0</v>
      </c>
      <c r="AA7154" s="26">
        <v>274.43694657178077</v>
      </c>
      <c r="AB7154" s="26">
        <v>6.6413064271097477</v>
      </c>
      <c r="AC7154" s="26">
        <v>4015.86550389592</v>
      </c>
      <c r="AD7154" s="26">
        <v>224.66316135564688</v>
      </c>
      <c r="AE7154" s="26">
        <v>4521.6069182504571</v>
      </c>
    </row>
    <row r="7155" spans="1:31" x14ac:dyDescent="0.3">
      <c r="A7155">
        <v>2766009</v>
      </c>
      <c r="B7155">
        <v>2</v>
      </c>
      <c r="C7155" t="s">
        <v>81</v>
      </c>
      <c r="D7155" t="s">
        <v>127</v>
      </c>
      <c r="E7155" t="s">
        <v>152</v>
      </c>
      <c r="F7155" t="s">
        <v>19591</v>
      </c>
      <c r="G7155" t="s">
        <v>148</v>
      </c>
      <c r="H7155" t="s">
        <v>149</v>
      </c>
      <c r="I7155" t="s">
        <v>136</v>
      </c>
      <c r="J7155" t="s">
        <v>137</v>
      </c>
      <c r="K7155" t="s">
        <v>138</v>
      </c>
      <c r="L7155" t="s">
        <v>19144</v>
      </c>
      <c r="M7155" t="s">
        <v>19592</v>
      </c>
      <c r="N7155" s="26">
        <v>0.88972222199999995</v>
      </c>
      <c r="O7155">
        <v>3</v>
      </c>
      <c r="P7155">
        <v>128</v>
      </c>
      <c r="Q7155">
        <v>89</v>
      </c>
      <c r="R7155">
        <v>163</v>
      </c>
      <c r="S7155">
        <v>14</v>
      </c>
      <c r="T7155">
        <v>19</v>
      </c>
      <c r="U7155">
        <v>0</v>
      </c>
      <c r="V7155">
        <v>1</v>
      </c>
      <c r="W7155" s="26">
        <v>0</v>
      </c>
      <c r="X7155" s="26">
        <v>14.213997244687112</v>
      </c>
      <c r="Y7155" s="26">
        <v>5.2564335380530052</v>
      </c>
      <c r="Z7155" s="26">
        <v>7.2555561332760297</v>
      </c>
      <c r="AA7155" s="26">
        <v>34.054003210928478</v>
      </c>
      <c r="AB7155" s="26">
        <v>3.8282349761789938</v>
      </c>
      <c r="AC7155" s="26">
        <v>0</v>
      </c>
      <c r="AD7155" s="26">
        <v>55.585526168191109</v>
      </c>
      <c r="AE7155" s="26">
        <v>120.19375127131472</v>
      </c>
    </row>
    <row r="7156" spans="1:31" x14ac:dyDescent="0.3">
      <c r="A7156">
        <v>2765392</v>
      </c>
      <c r="B7156">
        <v>1</v>
      </c>
      <c r="C7156" t="s">
        <v>81</v>
      </c>
      <c r="D7156" t="s">
        <v>113</v>
      </c>
      <c r="E7156" t="s">
        <v>157</v>
      </c>
      <c r="F7156" t="s">
        <v>1091</v>
      </c>
      <c r="G7156" t="s">
        <v>159</v>
      </c>
      <c r="H7156" t="s">
        <v>149</v>
      </c>
      <c r="I7156" t="s">
        <v>136</v>
      </c>
      <c r="J7156" t="s">
        <v>137</v>
      </c>
      <c r="K7156" t="s">
        <v>138</v>
      </c>
      <c r="L7156" t="s">
        <v>19593</v>
      </c>
      <c r="M7156" t="s">
        <v>19594</v>
      </c>
      <c r="N7156" s="26">
        <v>0.31583333299999999</v>
      </c>
      <c r="O7156">
        <v>10</v>
      </c>
      <c r="P7156">
        <v>2832</v>
      </c>
      <c r="Q7156">
        <v>45</v>
      </c>
      <c r="R7156">
        <v>821</v>
      </c>
      <c r="S7156">
        <v>11</v>
      </c>
      <c r="T7156">
        <v>198</v>
      </c>
      <c r="U7156">
        <v>2</v>
      </c>
      <c r="V7156">
        <v>0</v>
      </c>
      <c r="W7156" s="26">
        <v>0.46300966078655309</v>
      </c>
      <c r="X7156" s="26">
        <v>47.335462426693766</v>
      </c>
      <c r="Y7156" s="26">
        <v>3.5670898089891643</v>
      </c>
      <c r="Z7156" s="26">
        <v>8.4806042446745682</v>
      </c>
      <c r="AA7156" s="26">
        <v>15.668102713361591</v>
      </c>
      <c r="AB7156" s="26">
        <v>10.138522826594482</v>
      </c>
      <c r="AC7156" s="26">
        <v>18.730786403232869</v>
      </c>
      <c r="AD7156" s="26">
        <v>0</v>
      </c>
      <c r="AE7156" s="26">
        <v>104.383578084333</v>
      </c>
    </row>
    <row r="7157" spans="1:31" x14ac:dyDescent="0.3">
      <c r="A7157">
        <v>2765584</v>
      </c>
      <c r="B7157">
        <v>1</v>
      </c>
      <c r="C7157" t="s">
        <v>81</v>
      </c>
      <c r="D7157" t="s">
        <v>118</v>
      </c>
      <c r="E7157" t="s">
        <v>146</v>
      </c>
      <c r="F7157" t="s">
        <v>19595</v>
      </c>
      <c r="G7157" t="s">
        <v>628</v>
      </c>
      <c r="H7157" t="s">
        <v>149</v>
      </c>
      <c r="I7157" t="s">
        <v>136</v>
      </c>
      <c r="J7157" t="s">
        <v>137</v>
      </c>
      <c r="K7157" t="s">
        <v>187</v>
      </c>
      <c r="L7157" t="s">
        <v>19596</v>
      </c>
      <c r="M7157" t="s">
        <v>19597</v>
      </c>
      <c r="N7157" s="26">
        <v>5.6213888880000003</v>
      </c>
      <c r="O7157">
        <v>0</v>
      </c>
      <c r="P7157">
        <v>10717</v>
      </c>
      <c r="Q7157">
        <v>0</v>
      </c>
      <c r="R7157">
        <v>2</v>
      </c>
      <c r="S7157">
        <v>11</v>
      </c>
      <c r="T7157">
        <v>415</v>
      </c>
      <c r="U7157">
        <v>0</v>
      </c>
      <c r="V7157">
        <v>1</v>
      </c>
      <c r="W7157" s="26">
        <v>0</v>
      </c>
      <c r="X7157" s="26">
        <v>13570.175741315521</v>
      </c>
      <c r="Y7157" s="26">
        <v>0</v>
      </c>
      <c r="Z7157" s="26">
        <v>0</v>
      </c>
      <c r="AA7157" s="26">
        <v>4261.4412382988776</v>
      </c>
      <c r="AB7157" s="26">
        <v>2725.0670557464705</v>
      </c>
      <c r="AC7157" s="26">
        <v>0</v>
      </c>
      <c r="AD7157" s="26">
        <v>10.314985240979833</v>
      </c>
      <c r="AE7157" s="26">
        <v>20566.999020601848</v>
      </c>
    </row>
    <row r="7158" spans="1:31" x14ac:dyDescent="0.3">
      <c r="A7158">
        <v>2765435</v>
      </c>
      <c r="B7158">
        <v>1</v>
      </c>
      <c r="C7158" t="s">
        <v>80</v>
      </c>
      <c r="D7158" t="s">
        <v>107</v>
      </c>
      <c r="E7158" t="s">
        <v>141</v>
      </c>
      <c r="F7158" t="s">
        <v>19598</v>
      </c>
      <c r="G7158" t="s">
        <v>628</v>
      </c>
      <c r="H7158" t="s">
        <v>135</v>
      </c>
      <c r="I7158" t="s">
        <v>136</v>
      </c>
      <c r="J7158" t="s">
        <v>137</v>
      </c>
      <c r="K7158" t="s">
        <v>187</v>
      </c>
      <c r="L7158" t="s">
        <v>19599</v>
      </c>
      <c r="M7158" t="s">
        <v>19600</v>
      </c>
      <c r="N7158" s="26">
        <v>8.9958333330000002</v>
      </c>
      <c r="O7158">
        <v>0</v>
      </c>
      <c r="P7158">
        <v>92</v>
      </c>
      <c r="Q7158">
        <v>0</v>
      </c>
      <c r="R7158">
        <v>6</v>
      </c>
      <c r="S7158">
        <v>0</v>
      </c>
      <c r="T7158">
        <v>6</v>
      </c>
      <c r="U7158">
        <v>0</v>
      </c>
      <c r="V7158">
        <v>0</v>
      </c>
      <c r="W7158" s="26">
        <v>0</v>
      </c>
      <c r="X7158" s="26">
        <v>155.0694187646161</v>
      </c>
      <c r="Y7158" s="26">
        <v>0</v>
      </c>
      <c r="Z7158" s="26">
        <v>9.9526544886329376</v>
      </c>
      <c r="AA7158" s="26">
        <v>0</v>
      </c>
      <c r="AB7158" s="26">
        <v>3.7398165341741705</v>
      </c>
      <c r="AC7158" s="26">
        <v>0</v>
      </c>
      <c r="AD7158" s="26">
        <v>0</v>
      </c>
      <c r="AE7158" s="26">
        <v>168.7618897874232</v>
      </c>
    </row>
    <row r="7159" spans="1:31" x14ac:dyDescent="0.3">
      <c r="A7159">
        <v>2766320</v>
      </c>
      <c r="B7159">
        <v>1</v>
      </c>
      <c r="C7159" t="s">
        <v>80</v>
      </c>
      <c r="D7159" t="s">
        <v>85</v>
      </c>
      <c r="E7159" t="s">
        <v>132</v>
      </c>
      <c r="F7159" t="s">
        <v>1501</v>
      </c>
      <c r="G7159" t="s">
        <v>134</v>
      </c>
      <c r="H7159" t="s">
        <v>135</v>
      </c>
      <c r="I7159" t="s">
        <v>136</v>
      </c>
      <c r="J7159" t="s">
        <v>137</v>
      </c>
      <c r="K7159" t="s">
        <v>138</v>
      </c>
      <c r="L7159" t="s">
        <v>19601</v>
      </c>
      <c r="M7159" t="s">
        <v>19602</v>
      </c>
      <c r="N7159" s="26">
        <v>5.056944444</v>
      </c>
      <c r="O7159">
        <v>0</v>
      </c>
      <c r="P7159">
        <v>13</v>
      </c>
      <c r="Q7159">
        <v>0</v>
      </c>
      <c r="R7159">
        <v>0</v>
      </c>
      <c r="S7159">
        <v>0</v>
      </c>
      <c r="T7159">
        <v>3</v>
      </c>
      <c r="U7159">
        <v>0</v>
      </c>
      <c r="V7159">
        <v>0</v>
      </c>
      <c r="W7159" s="26">
        <v>0</v>
      </c>
      <c r="X7159" s="26">
        <v>19.967264831153017</v>
      </c>
      <c r="Y7159" s="26">
        <v>0</v>
      </c>
      <c r="Z7159" s="26">
        <v>0</v>
      </c>
      <c r="AA7159" s="26">
        <v>0</v>
      </c>
      <c r="AB7159" s="26">
        <v>24.726619655115158</v>
      </c>
      <c r="AC7159" s="26">
        <v>0</v>
      </c>
      <c r="AD7159" s="26">
        <v>0</v>
      </c>
      <c r="AE7159" s="26">
        <v>44.693884486268175</v>
      </c>
    </row>
    <row r="7160" spans="1:31" x14ac:dyDescent="0.3">
      <c r="A7160">
        <v>2766296</v>
      </c>
      <c r="B7160">
        <v>3</v>
      </c>
      <c r="C7160" t="s">
        <v>80</v>
      </c>
      <c r="D7160" t="s">
        <v>90</v>
      </c>
      <c r="E7160" t="s">
        <v>146</v>
      </c>
      <c r="F7160" t="s">
        <v>19603</v>
      </c>
      <c r="G7160" t="s">
        <v>287</v>
      </c>
      <c r="H7160" t="s">
        <v>149</v>
      </c>
      <c r="I7160" t="s">
        <v>136</v>
      </c>
      <c r="J7160" t="s">
        <v>3</v>
      </c>
      <c r="K7160" t="s">
        <v>138</v>
      </c>
      <c r="L7160" t="s">
        <v>19604</v>
      </c>
      <c r="M7160" t="s">
        <v>19605</v>
      </c>
      <c r="N7160" s="26">
        <v>2.346944444</v>
      </c>
      <c r="O7160">
        <v>0</v>
      </c>
      <c r="P7160">
        <v>5138</v>
      </c>
      <c r="Q7160">
        <v>0</v>
      </c>
      <c r="R7160">
        <v>0</v>
      </c>
      <c r="S7160">
        <v>0</v>
      </c>
      <c r="T7160">
        <v>293</v>
      </c>
      <c r="U7160">
        <v>0</v>
      </c>
      <c r="V7160">
        <v>1</v>
      </c>
      <c r="W7160" s="26">
        <v>0</v>
      </c>
      <c r="X7160" s="26">
        <v>3587.6115560720386</v>
      </c>
      <c r="Y7160" s="26">
        <v>0</v>
      </c>
      <c r="Z7160" s="26">
        <v>0</v>
      </c>
      <c r="AA7160" s="26">
        <v>0</v>
      </c>
      <c r="AB7160" s="26">
        <v>445.6828744233926</v>
      </c>
      <c r="AC7160" s="26">
        <v>0</v>
      </c>
      <c r="AD7160" s="26">
        <v>12.517982171630427</v>
      </c>
      <c r="AE7160" s="26">
        <v>4045.8124126670618</v>
      </c>
    </row>
    <row r="7161" spans="1:31" x14ac:dyDescent="0.3">
      <c r="A7161">
        <v>2766752</v>
      </c>
      <c r="B7161">
        <v>1</v>
      </c>
      <c r="C7161" t="s">
        <v>80</v>
      </c>
      <c r="D7161" t="s">
        <v>97</v>
      </c>
      <c r="E7161" t="s">
        <v>170</v>
      </c>
      <c r="F7161" t="s">
        <v>19606</v>
      </c>
      <c r="G7161" t="s">
        <v>204</v>
      </c>
      <c r="H7161" t="s">
        <v>135</v>
      </c>
      <c r="I7161" t="s">
        <v>136</v>
      </c>
      <c r="J7161" t="s">
        <v>137</v>
      </c>
      <c r="K7161" t="s">
        <v>138</v>
      </c>
      <c r="L7161" t="s">
        <v>19607</v>
      </c>
      <c r="M7161" t="s">
        <v>19608</v>
      </c>
      <c r="N7161" s="26">
        <v>1.048611111</v>
      </c>
      <c r="O7161">
        <v>0</v>
      </c>
      <c r="P7161">
        <v>88</v>
      </c>
      <c r="Q7161">
        <v>0</v>
      </c>
      <c r="R7161">
        <v>7</v>
      </c>
      <c r="S7161">
        <v>0</v>
      </c>
      <c r="T7161">
        <v>7</v>
      </c>
      <c r="U7161">
        <v>0</v>
      </c>
      <c r="V7161">
        <v>0</v>
      </c>
      <c r="W7161" s="26">
        <v>0</v>
      </c>
      <c r="X7161" s="26">
        <v>50.268626893657192</v>
      </c>
      <c r="Y7161" s="26">
        <v>0</v>
      </c>
      <c r="Z7161" s="26">
        <v>0</v>
      </c>
      <c r="AA7161" s="26">
        <v>0</v>
      </c>
      <c r="AB7161" s="26">
        <v>17.476355743407293</v>
      </c>
      <c r="AC7161" s="26">
        <v>0</v>
      </c>
      <c r="AD7161" s="26">
        <v>0</v>
      </c>
      <c r="AE7161" s="26">
        <v>67.744982637064481</v>
      </c>
    </row>
    <row r="7162" spans="1:31" x14ac:dyDescent="0.3">
      <c r="A7162">
        <v>2766506</v>
      </c>
      <c r="B7162">
        <v>1</v>
      </c>
      <c r="C7162" t="s">
        <v>80</v>
      </c>
      <c r="D7162" t="s">
        <v>93</v>
      </c>
      <c r="E7162" t="s">
        <v>157</v>
      </c>
      <c r="F7162" t="s">
        <v>7812</v>
      </c>
      <c r="G7162" t="s">
        <v>159</v>
      </c>
      <c r="H7162" t="s">
        <v>149</v>
      </c>
      <c r="I7162" t="s">
        <v>136</v>
      </c>
      <c r="J7162" t="s">
        <v>137</v>
      </c>
      <c r="K7162" t="s">
        <v>138</v>
      </c>
      <c r="L7162" t="s">
        <v>19609</v>
      </c>
      <c r="M7162" t="s">
        <v>19610</v>
      </c>
      <c r="N7162" s="26">
        <v>0.19888888800000001</v>
      </c>
      <c r="O7162">
        <v>0</v>
      </c>
      <c r="P7162">
        <v>195</v>
      </c>
      <c r="Q7162">
        <v>2</v>
      </c>
      <c r="R7162">
        <v>50</v>
      </c>
      <c r="S7162">
        <v>4</v>
      </c>
      <c r="T7162">
        <v>46</v>
      </c>
      <c r="U7162">
        <v>0</v>
      </c>
      <c r="V7162">
        <v>0</v>
      </c>
      <c r="W7162" s="26">
        <v>0</v>
      </c>
      <c r="X7162" s="26">
        <v>3.5982948439884437</v>
      </c>
      <c r="Y7162" s="26">
        <v>3.7761002276778005E-2</v>
      </c>
      <c r="Z7162" s="26">
        <v>1.4948873876743551</v>
      </c>
      <c r="AA7162" s="26">
        <v>2.2840416766990463</v>
      </c>
      <c r="AB7162" s="26">
        <v>3.9362881447209133</v>
      </c>
      <c r="AC7162" s="26">
        <v>0</v>
      </c>
      <c r="AD7162" s="26">
        <v>0</v>
      </c>
      <c r="AE7162" s="26">
        <v>11.351273055359536</v>
      </c>
    </row>
    <row r="7163" spans="1:31" x14ac:dyDescent="0.3">
      <c r="A7163">
        <v>2766397</v>
      </c>
      <c r="B7163">
        <v>1</v>
      </c>
      <c r="C7163" t="s">
        <v>80</v>
      </c>
      <c r="D7163" t="s">
        <v>84</v>
      </c>
      <c r="E7163" t="s">
        <v>132</v>
      </c>
      <c r="F7163" t="s">
        <v>19611</v>
      </c>
      <c r="G7163" t="s">
        <v>197</v>
      </c>
      <c r="H7163" t="s">
        <v>135</v>
      </c>
      <c r="I7163" t="s">
        <v>136</v>
      </c>
      <c r="J7163" t="s">
        <v>137</v>
      </c>
      <c r="K7163" t="s">
        <v>138</v>
      </c>
      <c r="L7163" t="s">
        <v>19612</v>
      </c>
      <c r="M7163" t="s">
        <v>19613</v>
      </c>
      <c r="N7163" s="26">
        <v>1.3972222219999999</v>
      </c>
      <c r="O7163">
        <v>0</v>
      </c>
      <c r="P7163">
        <v>6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 s="26">
        <v>0</v>
      </c>
      <c r="X7163" s="26">
        <v>0.95071292941001806</v>
      </c>
      <c r="Y7163" s="26">
        <v>0</v>
      </c>
      <c r="Z7163" s="26">
        <v>0</v>
      </c>
      <c r="AA7163" s="26">
        <v>0</v>
      </c>
      <c r="AB7163" s="26">
        <v>0</v>
      </c>
      <c r="AC7163" s="26">
        <v>0</v>
      </c>
      <c r="AD7163" s="26">
        <v>0</v>
      </c>
      <c r="AE7163" s="26">
        <v>0.95071292941001806</v>
      </c>
    </row>
    <row r="7164" spans="1:31" x14ac:dyDescent="0.3">
      <c r="A7164">
        <v>2766337</v>
      </c>
      <c r="B7164">
        <v>1</v>
      </c>
      <c r="C7164" t="s">
        <v>80</v>
      </c>
      <c r="D7164" t="s">
        <v>83</v>
      </c>
      <c r="E7164" t="s">
        <v>170</v>
      </c>
      <c r="F7164" t="s">
        <v>12257</v>
      </c>
      <c r="G7164" t="s">
        <v>186</v>
      </c>
      <c r="H7164" t="s">
        <v>135</v>
      </c>
      <c r="I7164" t="s">
        <v>136</v>
      </c>
      <c r="J7164" t="s">
        <v>137</v>
      </c>
      <c r="K7164" t="s">
        <v>187</v>
      </c>
      <c r="L7164" t="s">
        <v>19614</v>
      </c>
      <c r="M7164" t="s">
        <v>19615</v>
      </c>
      <c r="N7164" s="26">
        <v>8.5427777769999995</v>
      </c>
      <c r="O7164">
        <v>0</v>
      </c>
      <c r="P7164">
        <v>214</v>
      </c>
      <c r="Q7164">
        <v>0</v>
      </c>
      <c r="R7164">
        <v>0</v>
      </c>
      <c r="S7164">
        <v>0</v>
      </c>
      <c r="T7164">
        <v>7</v>
      </c>
      <c r="U7164">
        <v>0</v>
      </c>
      <c r="V7164">
        <v>0</v>
      </c>
      <c r="W7164" s="26">
        <v>0</v>
      </c>
      <c r="X7164" s="26">
        <v>524.2711850078033</v>
      </c>
      <c r="Y7164" s="26">
        <v>0</v>
      </c>
      <c r="Z7164" s="26">
        <v>0</v>
      </c>
      <c r="AA7164" s="26">
        <v>0</v>
      </c>
      <c r="AB7164" s="26">
        <v>20.509620380303428</v>
      </c>
      <c r="AC7164" s="26">
        <v>0</v>
      </c>
      <c r="AD7164" s="26">
        <v>0</v>
      </c>
      <c r="AE7164" s="26">
        <v>544.78080538810673</v>
      </c>
    </row>
    <row r="7165" spans="1:31" x14ac:dyDescent="0.3">
      <c r="A7165">
        <v>2766692</v>
      </c>
      <c r="B7165">
        <v>1</v>
      </c>
      <c r="C7165" t="s">
        <v>80</v>
      </c>
      <c r="D7165" t="s">
        <v>88</v>
      </c>
      <c r="E7165" t="s">
        <v>132</v>
      </c>
      <c r="F7165" t="s">
        <v>19616</v>
      </c>
      <c r="G7165" t="s">
        <v>134</v>
      </c>
      <c r="H7165" t="s">
        <v>135</v>
      </c>
      <c r="I7165" t="s">
        <v>136</v>
      </c>
      <c r="J7165" t="s">
        <v>137</v>
      </c>
      <c r="K7165" t="s">
        <v>138</v>
      </c>
      <c r="L7165" t="s">
        <v>19617</v>
      </c>
      <c r="M7165" t="s">
        <v>19618</v>
      </c>
      <c r="N7165" s="26">
        <v>1.5377777770000001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4</v>
      </c>
      <c r="U7165">
        <v>0</v>
      </c>
      <c r="V7165">
        <v>0</v>
      </c>
      <c r="W7165" s="26">
        <v>0</v>
      </c>
      <c r="X7165" s="26">
        <v>0</v>
      </c>
      <c r="Y7165" s="26">
        <v>0</v>
      </c>
      <c r="Z7165" s="26">
        <v>0</v>
      </c>
      <c r="AA7165" s="26">
        <v>0</v>
      </c>
      <c r="AB7165" s="26">
        <v>1.8158445451612253</v>
      </c>
      <c r="AC7165" s="26">
        <v>0</v>
      </c>
      <c r="AD7165" s="26">
        <v>0</v>
      </c>
      <c r="AE7165" s="26">
        <v>1.8158445451612253</v>
      </c>
    </row>
    <row r="7166" spans="1:31" x14ac:dyDescent="0.3">
      <c r="A7166">
        <v>2766712</v>
      </c>
      <c r="B7166">
        <v>1</v>
      </c>
      <c r="C7166" t="s">
        <v>81</v>
      </c>
      <c r="D7166" t="s">
        <v>114</v>
      </c>
      <c r="E7166" t="s">
        <v>170</v>
      </c>
      <c r="F7166" t="s">
        <v>12493</v>
      </c>
      <c r="G7166" t="s">
        <v>204</v>
      </c>
      <c r="H7166" t="s">
        <v>135</v>
      </c>
      <c r="I7166" t="s">
        <v>136</v>
      </c>
      <c r="J7166" t="s">
        <v>137</v>
      </c>
      <c r="K7166" t="s">
        <v>138</v>
      </c>
      <c r="L7166" t="s">
        <v>19619</v>
      </c>
      <c r="M7166" t="s">
        <v>19620</v>
      </c>
      <c r="N7166" s="26">
        <v>1.2833333330000001</v>
      </c>
      <c r="O7166">
        <v>0</v>
      </c>
      <c r="P7166">
        <v>25</v>
      </c>
      <c r="Q7166">
        <v>0</v>
      </c>
      <c r="R7166">
        <v>0</v>
      </c>
      <c r="S7166">
        <v>0</v>
      </c>
      <c r="T7166">
        <v>3</v>
      </c>
      <c r="U7166">
        <v>0</v>
      </c>
      <c r="V7166">
        <v>0</v>
      </c>
      <c r="W7166" s="26">
        <v>0</v>
      </c>
      <c r="X7166" s="26">
        <v>3.3943481171867718</v>
      </c>
      <c r="Y7166" s="26">
        <v>0</v>
      </c>
      <c r="Z7166" s="26">
        <v>0</v>
      </c>
      <c r="AA7166" s="26">
        <v>0</v>
      </c>
      <c r="AB7166" s="26">
        <v>0.28539320363092874</v>
      </c>
      <c r="AC7166" s="26">
        <v>0</v>
      </c>
      <c r="AD7166" s="26">
        <v>0</v>
      </c>
      <c r="AE7166" s="26">
        <v>3.6797413208177003</v>
      </c>
    </row>
    <row r="7167" spans="1:31" x14ac:dyDescent="0.3">
      <c r="A7167">
        <v>2766855</v>
      </c>
      <c r="B7167">
        <v>1</v>
      </c>
      <c r="C7167" t="s">
        <v>80</v>
      </c>
      <c r="D7167" t="s">
        <v>101</v>
      </c>
      <c r="E7167" t="s">
        <v>170</v>
      </c>
      <c r="F7167" t="s">
        <v>7332</v>
      </c>
      <c r="G7167" t="s">
        <v>204</v>
      </c>
      <c r="H7167" t="s">
        <v>135</v>
      </c>
      <c r="I7167" t="s">
        <v>136</v>
      </c>
      <c r="J7167" t="s">
        <v>137</v>
      </c>
      <c r="K7167" t="s">
        <v>138</v>
      </c>
      <c r="L7167" t="s">
        <v>19621</v>
      </c>
      <c r="M7167" t="s">
        <v>19622</v>
      </c>
      <c r="N7167" s="26">
        <v>0.59944444399999997</v>
      </c>
      <c r="O7167">
        <v>0</v>
      </c>
      <c r="P7167">
        <v>179</v>
      </c>
      <c r="Q7167">
        <v>0</v>
      </c>
      <c r="R7167">
        <v>0</v>
      </c>
      <c r="S7167">
        <v>0</v>
      </c>
      <c r="T7167">
        <v>1</v>
      </c>
      <c r="U7167">
        <v>0</v>
      </c>
      <c r="V7167">
        <v>0</v>
      </c>
      <c r="W7167" s="26">
        <v>0</v>
      </c>
      <c r="X7167" s="26">
        <v>34.816895566187938</v>
      </c>
      <c r="Y7167" s="26">
        <v>0</v>
      </c>
      <c r="Z7167" s="26">
        <v>0</v>
      </c>
      <c r="AA7167" s="26">
        <v>0</v>
      </c>
      <c r="AB7167" s="26">
        <v>0.67350483662888894</v>
      </c>
      <c r="AC7167" s="26">
        <v>0</v>
      </c>
      <c r="AD7167" s="26">
        <v>0</v>
      </c>
      <c r="AE7167" s="26">
        <v>35.490400402816825</v>
      </c>
    </row>
    <row r="7168" spans="1:31" x14ac:dyDescent="0.3">
      <c r="A7168">
        <v>2766732</v>
      </c>
      <c r="B7168">
        <v>1</v>
      </c>
      <c r="C7168" t="s">
        <v>80</v>
      </c>
      <c r="D7168" t="s">
        <v>103</v>
      </c>
      <c r="E7168" t="s">
        <v>146</v>
      </c>
      <c r="F7168" t="s">
        <v>19623</v>
      </c>
      <c r="G7168" t="s">
        <v>148</v>
      </c>
      <c r="H7168" t="s">
        <v>149</v>
      </c>
      <c r="I7168" t="s">
        <v>136</v>
      </c>
      <c r="J7168" t="s">
        <v>137</v>
      </c>
      <c r="K7168" t="s">
        <v>138</v>
      </c>
      <c r="L7168" t="s">
        <v>19624</v>
      </c>
      <c r="M7168" t="s">
        <v>19625</v>
      </c>
      <c r="N7168" s="26">
        <v>1.0308333329999999</v>
      </c>
      <c r="O7168">
        <v>0</v>
      </c>
      <c r="P7168">
        <v>436</v>
      </c>
      <c r="Q7168">
        <v>0</v>
      </c>
      <c r="R7168">
        <v>0</v>
      </c>
      <c r="S7168">
        <v>0</v>
      </c>
      <c r="T7168">
        <v>10</v>
      </c>
      <c r="U7168">
        <v>0</v>
      </c>
      <c r="V7168">
        <v>0</v>
      </c>
      <c r="W7168" s="26">
        <v>0</v>
      </c>
      <c r="X7168" s="26">
        <v>117.33555748185485</v>
      </c>
      <c r="Y7168" s="26">
        <v>0</v>
      </c>
      <c r="Z7168" s="26">
        <v>0</v>
      </c>
      <c r="AA7168" s="26">
        <v>0</v>
      </c>
      <c r="AB7168" s="26">
        <v>23.876816573882472</v>
      </c>
      <c r="AC7168" s="26">
        <v>0</v>
      </c>
      <c r="AD7168" s="26">
        <v>0</v>
      </c>
      <c r="AE7168" s="26">
        <v>141.21237405573731</v>
      </c>
    </row>
    <row r="7169" spans="1:31" x14ac:dyDescent="0.3">
      <c r="A7169">
        <v>2766334</v>
      </c>
      <c r="B7169">
        <v>1</v>
      </c>
      <c r="C7169" t="s">
        <v>80</v>
      </c>
      <c r="D7169" t="s">
        <v>102</v>
      </c>
      <c r="E7169" t="s">
        <v>146</v>
      </c>
      <c r="F7169" t="s">
        <v>3939</v>
      </c>
      <c r="G7169" t="s">
        <v>628</v>
      </c>
      <c r="H7169" t="s">
        <v>149</v>
      </c>
      <c r="I7169" t="s">
        <v>136</v>
      </c>
      <c r="J7169" t="s">
        <v>137</v>
      </c>
      <c r="K7169" t="s">
        <v>187</v>
      </c>
      <c r="L7169" t="s">
        <v>19626</v>
      </c>
      <c r="M7169" t="s">
        <v>19627</v>
      </c>
      <c r="N7169" s="26">
        <v>7.2547222219999998</v>
      </c>
      <c r="O7169">
        <v>0</v>
      </c>
      <c r="P7169">
        <v>0</v>
      </c>
      <c r="Q7169">
        <v>0</v>
      </c>
      <c r="R7169">
        <v>24</v>
      </c>
      <c r="S7169">
        <v>0</v>
      </c>
      <c r="T7169">
        <v>9</v>
      </c>
      <c r="U7169">
        <v>0</v>
      </c>
      <c r="V7169">
        <v>0</v>
      </c>
      <c r="W7169" s="26">
        <v>0</v>
      </c>
      <c r="X7169" s="26">
        <v>0</v>
      </c>
      <c r="Y7169" s="26">
        <v>0</v>
      </c>
      <c r="Z7169" s="26">
        <v>36.722435781731065</v>
      </c>
      <c r="AA7169" s="26">
        <v>0</v>
      </c>
      <c r="AB7169" s="26">
        <v>95.896076824051136</v>
      </c>
      <c r="AC7169" s="26">
        <v>0</v>
      </c>
      <c r="AD7169" s="26">
        <v>0</v>
      </c>
      <c r="AE7169" s="26">
        <v>132.6185126057822</v>
      </c>
    </row>
    <row r="7170" spans="1:31" x14ac:dyDescent="0.3">
      <c r="A7170">
        <v>2766243</v>
      </c>
      <c r="B7170">
        <v>2</v>
      </c>
      <c r="C7170" t="s">
        <v>80</v>
      </c>
      <c r="D7170" t="s">
        <v>84</v>
      </c>
      <c r="E7170" t="s">
        <v>141</v>
      </c>
      <c r="F7170" t="s">
        <v>19628</v>
      </c>
      <c r="G7170" t="s">
        <v>204</v>
      </c>
      <c r="H7170" t="s">
        <v>135</v>
      </c>
      <c r="I7170" t="s">
        <v>136</v>
      </c>
      <c r="J7170" t="s">
        <v>137</v>
      </c>
      <c r="K7170" t="s">
        <v>138</v>
      </c>
      <c r="L7170" t="s">
        <v>19629</v>
      </c>
      <c r="M7170" t="s">
        <v>19630</v>
      </c>
      <c r="N7170" s="26">
        <v>0.48333333299999998</v>
      </c>
      <c r="O7170">
        <v>0</v>
      </c>
      <c r="P7170">
        <v>73</v>
      </c>
      <c r="Q7170">
        <v>0</v>
      </c>
      <c r="R7170">
        <v>0</v>
      </c>
      <c r="S7170">
        <v>0</v>
      </c>
      <c r="T7170">
        <v>20</v>
      </c>
      <c r="U7170">
        <v>0</v>
      </c>
      <c r="V7170">
        <v>0</v>
      </c>
      <c r="W7170" s="26">
        <v>0</v>
      </c>
      <c r="X7170" s="26">
        <v>7.5651227817458695</v>
      </c>
      <c r="Y7170" s="26">
        <v>0</v>
      </c>
      <c r="Z7170" s="26">
        <v>0</v>
      </c>
      <c r="AA7170" s="26">
        <v>0</v>
      </c>
      <c r="AB7170" s="26">
        <v>10.239372216288784</v>
      </c>
      <c r="AC7170" s="26">
        <v>0</v>
      </c>
      <c r="AD7170" s="26">
        <v>0</v>
      </c>
      <c r="AE7170" s="26">
        <v>17.804494998034652</v>
      </c>
    </row>
    <row r="7171" spans="1:31" x14ac:dyDescent="0.3">
      <c r="A7171">
        <v>2766669</v>
      </c>
      <c r="B7171">
        <v>1</v>
      </c>
      <c r="C7171" t="s">
        <v>80</v>
      </c>
      <c r="D7171" t="s">
        <v>94</v>
      </c>
      <c r="E7171" t="s">
        <v>157</v>
      </c>
      <c r="F7171" t="s">
        <v>9088</v>
      </c>
      <c r="G7171" t="s">
        <v>159</v>
      </c>
      <c r="H7171" t="s">
        <v>149</v>
      </c>
      <c r="I7171" t="s">
        <v>136</v>
      </c>
      <c r="J7171" t="s">
        <v>137</v>
      </c>
      <c r="K7171" t="s">
        <v>138</v>
      </c>
      <c r="L7171" t="s">
        <v>19631</v>
      </c>
      <c r="M7171" t="s">
        <v>19632</v>
      </c>
      <c r="N7171" s="26">
        <v>0.61055555500000003</v>
      </c>
      <c r="O7171">
        <v>0</v>
      </c>
      <c r="P7171">
        <v>0</v>
      </c>
      <c r="Q7171">
        <v>21</v>
      </c>
      <c r="R7171">
        <v>52</v>
      </c>
      <c r="S7171">
        <v>1</v>
      </c>
      <c r="T7171">
        <v>3</v>
      </c>
      <c r="U7171">
        <v>1</v>
      </c>
      <c r="V7171">
        <v>0</v>
      </c>
      <c r="W7171" s="26">
        <v>0</v>
      </c>
      <c r="X7171" s="26">
        <v>0</v>
      </c>
      <c r="Y7171" s="26">
        <v>1.3995023382104721</v>
      </c>
      <c r="Z7171" s="26">
        <v>0.93784983953398016</v>
      </c>
      <c r="AA7171" s="26">
        <v>11.297684001160517</v>
      </c>
      <c r="AB7171" s="26">
        <v>0</v>
      </c>
      <c r="AC7171" s="26">
        <v>204.08717779585302</v>
      </c>
      <c r="AD7171" s="26">
        <v>0</v>
      </c>
      <c r="AE7171" s="26">
        <v>217.72221397475801</v>
      </c>
    </row>
    <row r="7172" spans="1:31" x14ac:dyDescent="0.3">
      <c r="A7172">
        <v>2766526</v>
      </c>
      <c r="B7172">
        <v>1</v>
      </c>
      <c r="C7172" t="s">
        <v>81</v>
      </c>
      <c r="D7172" t="s">
        <v>127</v>
      </c>
      <c r="E7172" t="s">
        <v>152</v>
      </c>
      <c r="F7172" t="s">
        <v>5474</v>
      </c>
      <c r="G7172" t="s">
        <v>159</v>
      </c>
      <c r="H7172" t="s">
        <v>149</v>
      </c>
      <c r="I7172" t="s">
        <v>136</v>
      </c>
      <c r="J7172" t="s">
        <v>137</v>
      </c>
      <c r="K7172" t="s">
        <v>138</v>
      </c>
      <c r="L7172" t="s">
        <v>19633</v>
      </c>
      <c r="M7172" t="s">
        <v>19634</v>
      </c>
      <c r="N7172" s="26">
        <v>7.7608333329999999</v>
      </c>
      <c r="O7172">
        <v>3</v>
      </c>
      <c r="P7172">
        <v>4</v>
      </c>
      <c r="Q7172">
        <v>46</v>
      </c>
      <c r="R7172">
        <v>21</v>
      </c>
      <c r="S7172">
        <v>2</v>
      </c>
      <c r="T7172">
        <v>2</v>
      </c>
      <c r="U7172">
        <v>0</v>
      </c>
      <c r="V7172">
        <v>0</v>
      </c>
      <c r="W7172" s="26">
        <v>0</v>
      </c>
      <c r="X7172" s="26">
        <v>0</v>
      </c>
      <c r="Y7172" s="26">
        <v>8.5587250361599985</v>
      </c>
      <c r="Z7172" s="26">
        <v>162.90889751758507</v>
      </c>
      <c r="AA7172" s="26">
        <v>0</v>
      </c>
      <c r="AB7172" s="26">
        <v>0</v>
      </c>
      <c r="AC7172" s="26">
        <v>0</v>
      </c>
      <c r="AD7172" s="26">
        <v>0</v>
      </c>
      <c r="AE7172" s="26">
        <v>171.46762255374506</v>
      </c>
    </row>
    <row r="7173" spans="1:31" x14ac:dyDescent="0.3">
      <c r="A7173">
        <v>2766154</v>
      </c>
      <c r="B7173">
        <v>1</v>
      </c>
      <c r="C7173" t="s">
        <v>80</v>
      </c>
      <c r="D7173" t="s">
        <v>82</v>
      </c>
      <c r="E7173" t="s">
        <v>166</v>
      </c>
      <c r="F7173" t="s">
        <v>19635</v>
      </c>
      <c r="G7173" t="s">
        <v>186</v>
      </c>
      <c r="H7173" t="s">
        <v>135</v>
      </c>
      <c r="I7173" t="s">
        <v>136</v>
      </c>
      <c r="J7173" t="s">
        <v>137</v>
      </c>
      <c r="K7173" t="s">
        <v>187</v>
      </c>
      <c r="L7173" t="s">
        <v>19636</v>
      </c>
      <c r="M7173" t="s">
        <v>19637</v>
      </c>
      <c r="N7173" s="26">
        <v>2.633888888</v>
      </c>
      <c r="O7173">
        <v>0</v>
      </c>
      <c r="P7173">
        <v>159</v>
      </c>
      <c r="Q7173">
        <v>0</v>
      </c>
      <c r="R7173">
        <v>0</v>
      </c>
      <c r="S7173">
        <v>0</v>
      </c>
      <c r="T7173">
        <v>6</v>
      </c>
      <c r="U7173">
        <v>0</v>
      </c>
      <c r="V7173">
        <v>0</v>
      </c>
      <c r="W7173" s="26">
        <v>0</v>
      </c>
      <c r="X7173" s="26">
        <v>75.18135839019051</v>
      </c>
      <c r="Y7173" s="26">
        <v>0</v>
      </c>
      <c r="Z7173" s="26">
        <v>0</v>
      </c>
      <c r="AA7173" s="26">
        <v>0</v>
      </c>
      <c r="AB7173" s="26">
        <v>9.7193869698685411</v>
      </c>
      <c r="AC7173" s="26">
        <v>0</v>
      </c>
      <c r="AD7173" s="26">
        <v>0</v>
      </c>
      <c r="AE7173" s="26">
        <v>84.900745360059048</v>
      </c>
    </row>
    <row r="7174" spans="1:31" x14ac:dyDescent="0.3">
      <c r="A7174">
        <v>2766835</v>
      </c>
      <c r="B7174">
        <v>1</v>
      </c>
      <c r="C7174" t="s">
        <v>81</v>
      </c>
      <c r="D7174" t="s">
        <v>117</v>
      </c>
      <c r="E7174" t="s">
        <v>141</v>
      </c>
      <c r="F7174" t="s">
        <v>17676</v>
      </c>
      <c r="G7174" t="s">
        <v>344</v>
      </c>
      <c r="H7174" t="s">
        <v>135</v>
      </c>
      <c r="I7174" t="s">
        <v>136</v>
      </c>
      <c r="J7174" t="s">
        <v>137</v>
      </c>
      <c r="K7174" t="s">
        <v>138</v>
      </c>
      <c r="L7174" t="s">
        <v>19638</v>
      </c>
      <c r="M7174" t="s">
        <v>19639</v>
      </c>
      <c r="N7174" s="26">
        <v>2.182222222</v>
      </c>
      <c r="O7174">
        <v>0</v>
      </c>
      <c r="P7174">
        <v>218</v>
      </c>
      <c r="Q7174">
        <v>0</v>
      </c>
      <c r="R7174">
        <v>0</v>
      </c>
      <c r="S7174">
        <v>0</v>
      </c>
      <c r="T7174">
        <v>8</v>
      </c>
      <c r="U7174">
        <v>0</v>
      </c>
      <c r="V7174">
        <v>0</v>
      </c>
      <c r="W7174" s="26">
        <v>0</v>
      </c>
      <c r="X7174" s="26">
        <v>92.444918344707673</v>
      </c>
      <c r="Y7174" s="26">
        <v>0</v>
      </c>
      <c r="Z7174" s="26">
        <v>0</v>
      </c>
      <c r="AA7174" s="26">
        <v>0</v>
      </c>
      <c r="AB7174" s="26">
        <v>4.1523377652736979</v>
      </c>
      <c r="AC7174" s="26">
        <v>0</v>
      </c>
      <c r="AD7174" s="26">
        <v>0</v>
      </c>
      <c r="AE7174" s="26">
        <v>96.597256109981373</v>
      </c>
    </row>
    <row r="7175" spans="1:31" x14ac:dyDescent="0.3">
      <c r="A7175">
        <v>2766340</v>
      </c>
      <c r="B7175">
        <v>1</v>
      </c>
      <c r="C7175" t="s">
        <v>80</v>
      </c>
      <c r="D7175" t="s">
        <v>83</v>
      </c>
      <c r="E7175" t="s">
        <v>170</v>
      </c>
      <c r="F7175" t="s">
        <v>5392</v>
      </c>
      <c r="G7175" t="s">
        <v>186</v>
      </c>
      <c r="H7175" t="s">
        <v>135</v>
      </c>
      <c r="I7175" t="s">
        <v>136</v>
      </c>
      <c r="J7175" t="s">
        <v>137</v>
      </c>
      <c r="K7175" t="s">
        <v>187</v>
      </c>
      <c r="L7175" t="s">
        <v>19614</v>
      </c>
      <c r="M7175" t="s">
        <v>19640</v>
      </c>
      <c r="N7175" s="26">
        <v>8.5388888880000007</v>
      </c>
      <c r="O7175">
        <v>0</v>
      </c>
      <c r="P7175">
        <v>144</v>
      </c>
      <c r="Q7175">
        <v>0</v>
      </c>
      <c r="R7175">
        <v>0</v>
      </c>
      <c r="S7175">
        <v>0</v>
      </c>
      <c r="T7175">
        <v>4</v>
      </c>
      <c r="U7175">
        <v>0</v>
      </c>
      <c r="V7175">
        <v>0</v>
      </c>
      <c r="W7175" s="26">
        <v>0</v>
      </c>
      <c r="X7175" s="26">
        <v>322.40562658236894</v>
      </c>
      <c r="Y7175" s="26">
        <v>0</v>
      </c>
      <c r="Z7175" s="26">
        <v>0</v>
      </c>
      <c r="AA7175" s="26">
        <v>0</v>
      </c>
      <c r="AB7175" s="26">
        <v>22.478410601144819</v>
      </c>
      <c r="AC7175" s="26">
        <v>0</v>
      </c>
      <c r="AD7175" s="26">
        <v>0</v>
      </c>
      <c r="AE7175" s="26">
        <v>344.88403718351378</v>
      </c>
    </row>
    <row r="7176" spans="1:31" x14ac:dyDescent="0.3">
      <c r="A7176">
        <v>2766296</v>
      </c>
      <c r="B7176">
        <v>2</v>
      </c>
      <c r="C7176" t="s">
        <v>80</v>
      </c>
      <c r="D7176" t="s">
        <v>90</v>
      </c>
      <c r="E7176" t="s">
        <v>146</v>
      </c>
      <c r="F7176" t="s">
        <v>19603</v>
      </c>
      <c r="G7176" t="s">
        <v>287</v>
      </c>
      <c r="H7176" t="s">
        <v>149</v>
      </c>
      <c r="I7176" t="s">
        <v>136</v>
      </c>
      <c r="J7176" t="s">
        <v>3</v>
      </c>
      <c r="K7176" t="s">
        <v>138</v>
      </c>
      <c r="L7176" t="s">
        <v>19641</v>
      </c>
      <c r="M7176" t="s">
        <v>19604</v>
      </c>
      <c r="N7176" s="26">
        <v>0.54777777699999997</v>
      </c>
      <c r="O7176">
        <v>0</v>
      </c>
      <c r="P7176">
        <v>5138</v>
      </c>
      <c r="Q7176">
        <v>0</v>
      </c>
      <c r="R7176">
        <v>0</v>
      </c>
      <c r="S7176">
        <v>0</v>
      </c>
      <c r="T7176">
        <v>293</v>
      </c>
      <c r="U7176">
        <v>0</v>
      </c>
      <c r="V7176">
        <v>1</v>
      </c>
      <c r="W7176" s="26">
        <v>0</v>
      </c>
      <c r="X7176" s="26">
        <v>858.42533752856718</v>
      </c>
      <c r="Y7176" s="26">
        <v>0</v>
      </c>
      <c r="Z7176" s="26">
        <v>0</v>
      </c>
      <c r="AA7176" s="26">
        <v>0</v>
      </c>
      <c r="AB7176" s="26">
        <v>106.23393611877601</v>
      </c>
      <c r="AC7176" s="26">
        <v>0</v>
      </c>
      <c r="AD7176" s="26">
        <v>2.7500263564588998</v>
      </c>
      <c r="AE7176" s="26">
        <v>967.40930000380206</v>
      </c>
    </row>
    <row r="7177" spans="1:31" x14ac:dyDescent="0.3">
      <c r="A7177">
        <v>2766294</v>
      </c>
      <c r="B7177">
        <v>1</v>
      </c>
      <c r="C7177" t="s">
        <v>80</v>
      </c>
      <c r="D7177" t="s">
        <v>100</v>
      </c>
      <c r="E7177" t="s">
        <v>141</v>
      </c>
      <c r="F7177" t="s">
        <v>4794</v>
      </c>
      <c r="G7177" t="s">
        <v>628</v>
      </c>
      <c r="H7177" t="s">
        <v>135</v>
      </c>
      <c r="I7177" t="s">
        <v>136</v>
      </c>
      <c r="J7177" t="s">
        <v>137</v>
      </c>
      <c r="K7177" t="s">
        <v>187</v>
      </c>
      <c r="L7177" t="s">
        <v>19642</v>
      </c>
      <c r="M7177" t="s">
        <v>19643</v>
      </c>
      <c r="N7177" s="26">
        <v>6.2141666659999997</v>
      </c>
      <c r="O7177">
        <v>0</v>
      </c>
      <c r="P7177">
        <v>8</v>
      </c>
      <c r="Q7177">
        <v>0</v>
      </c>
      <c r="R7177">
        <v>24</v>
      </c>
      <c r="S7177">
        <v>0</v>
      </c>
      <c r="T7177">
        <v>9</v>
      </c>
      <c r="U7177">
        <v>0</v>
      </c>
      <c r="V7177">
        <v>0</v>
      </c>
      <c r="W7177" s="26">
        <v>0</v>
      </c>
      <c r="X7177" s="26">
        <v>0.78981535236949962</v>
      </c>
      <c r="Y7177" s="26">
        <v>0</v>
      </c>
      <c r="Z7177" s="26">
        <v>32.498791816706841</v>
      </c>
      <c r="AA7177" s="26">
        <v>0</v>
      </c>
      <c r="AB7177" s="26">
        <v>2.042413291257057</v>
      </c>
      <c r="AC7177" s="26">
        <v>0</v>
      </c>
      <c r="AD7177" s="26">
        <v>0</v>
      </c>
      <c r="AE7177" s="26">
        <v>35.331020460333399</v>
      </c>
    </row>
    <row r="7178" spans="1:31" x14ac:dyDescent="0.3">
      <c r="A7178">
        <v>2766735</v>
      </c>
      <c r="B7178">
        <v>1</v>
      </c>
      <c r="C7178" t="s">
        <v>80</v>
      </c>
      <c r="D7178" t="s">
        <v>101</v>
      </c>
      <c r="E7178" t="s">
        <v>141</v>
      </c>
      <c r="F7178" t="s">
        <v>7149</v>
      </c>
      <c r="G7178" t="s">
        <v>143</v>
      </c>
      <c r="H7178" t="s">
        <v>135</v>
      </c>
      <c r="I7178" t="s">
        <v>136</v>
      </c>
      <c r="J7178" t="s">
        <v>137</v>
      </c>
      <c r="K7178" t="s">
        <v>138</v>
      </c>
      <c r="L7178" t="s">
        <v>19644</v>
      </c>
      <c r="M7178" t="s">
        <v>19645</v>
      </c>
      <c r="N7178" s="26">
        <v>0.73555555500000003</v>
      </c>
      <c r="O7178">
        <v>0</v>
      </c>
      <c r="P7178">
        <v>47</v>
      </c>
      <c r="Q7178">
        <v>0</v>
      </c>
      <c r="R7178">
        <v>0</v>
      </c>
      <c r="S7178">
        <v>0</v>
      </c>
      <c r="T7178">
        <v>14</v>
      </c>
      <c r="U7178">
        <v>0</v>
      </c>
      <c r="V7178">
        <v>0</v>
      </c>
      <c r="W7178" s="26">
        <v>0</v>
      </c>
      <c r="X7178" s="26">
        <v>14.668531879529709</v>
      </c>
      <c r="Y7178" s="26">
        <v>0</v>
      </c>
      <c r="Z7178" s="26">
        <v>0</v>
      </c>
      <c r="AA7178" s="26">
        <v>0</v>
      </c>
      <c r="AB7178" s="26">
        <v>10.873838504392214</v>
      </c>
      <c r="AC7178" s="26">
        <v>0</v>
      </c>
      <c r="AD7178" s="26">
        <v>0</v>
      </c>
      <c r="AE7178" s="26">
        <v>25.542370383921924</v>
      </c>
    </row>
    <row r="7179" spans="1:31" x14ac:dyDescent="0.3">
      <c r="A7179">
        <v>2766546</v>
      </c>
      <c r="B7179">
        <v>1</v>
      </c>
      <c r="C7179" t="s">
        <v>81</v>
      </c>
      <c r="D7179" t="s">
        <v>119</v>
      </c>
      <c r="E7179" t="s">
        <v>170</v>
      </c>
      <c r="F7179" t="s">
        <v>19646</v>
      </c>
      <c r="G7179" t="s">
        <v>143</v>
      </c>
      <c r="H7179" t="s">
        <v>135</v>
      </c>
      <c r="I7179" t="s">
        <v>136</v>
      </c>
      <c r="J7179" t="s">
        <v>137</v>
      </c>
      <c r="K7179" t="s">
        <v>138</v>
      </c>
      <c r="L7179" t="s">
        <v>19647</v>
      </c>
      <c r="M7179" t="s">
        <v>19648</v>
      </c>
      <c r="N7179" s="26">
        <v>1.2441666659999999</v>
      </c>
      <c r="O7179">
        <v>0</v>
      </c>
      <c r="P7179">
        <v>155</v>
      </c>
      <c r="Q7179">
        <v>0</v>
      </c>
      <c r="R7179">
        <v>2</v>
      </c>
      <c r="S7179">
        <v>0</v>
      </c>
      <c r="T7179">
        <v>7</v>
      </c>
      <c r="U7179">
        <v>0</v>
      </c>
      <c r="V7179">
        <v>0</v>
      </c>
      <c r="W7179" s="26">
        <v>0</v>
      </c>
      <c r="X7179" s="26">
        <v>46.378950080348588</v>
      </c>
      <c r="Y7179" s="26">
        <v>0</v>
      </c>
      <c r="Z7179" s="26">
        <v>0.56263212872292623</v>
      </c>
      <c r="AA7179" s="26">
        <v>0</v>
      </c>
      <c r="AB7179" s="26">
        <v>4.6295595971543513</v>
      </c>
      <c r="AC7179" s="26">
        <v>0</v>
      </c>
      <c r="AD7179" s="26">
        <v>0</v>
      </c>
      <c r="AE7179" s="26">
        <v>51.571141806225867</v>
      </c>
    </row>
    <row r="7180" spans="1:31" x14ac:dyDescent="0.3">
      <c r="A7180">
        <v>2766231</v>
      </c>
      <c r="B7180">
        <v>1</v>
      </c>
      <c r="C7180" t="s">
        <v>81</v>
      </c>
      <c r="D7180" t="s">
        <v>114</v>
      </c>
      <c r="E7180" t="s">
        <v>146</v>
      </c>
      <c r="F7180" t="s">
        <v>5793</v>
      </c>
      <c r="G7180" t="s">
        <v>186</v>
      </c>
      <c r="H7180" t="s">
        <v>149</v>
      </c>
      <c r="I7180" t="s">
        <v>136</v>
      </c>
      <c r="J7180" t="s">
        <v>137</v>
      </c>
      <c r="K7180" t="s">
        <v>187</v>
      </c>
      <c r="L7180" t="s">
        <v>19649</v>
      </c>
      <c r="M7180" t="s">
        <v>19650</v>
      </c>
      <c r="N7180" s="26">
        <v>9.7461111109999994</v>
      </c>
      <c r="O7180">
        <v>0</v>
      </c>
      <c r="P7180">
        <v>74</v>
      </c>
      <c r="Q7180">
        <v>0</v>
      </c>
      <c r="R7180">
        <v>26</v>
      </c>
      <c r="S7180">
        <v>0</v>
      </c>
      <c r="T7180">
        <v>3</v>
      </c>
      <c r="U7180">
        <v>0</v>
      </c>
      <c r="V7180">
        <v>0</v>
      </c>
      <c r="W7180" s="26">
        <v>0</v>
      </c>
      <c r="X7180" s="26">
        <v>38.986152955483007</v>
      </c>
      <c r="Y7180" s="26">
        <v>0</v>
      </c>
      <c r="Z7180" s="26">
        <v>114.14311317227953</v>
      </c>
      <c r="AA7180" s="26">
        <v>0</v>
      </c>
      <c r="AB7180" s="26">
        <v>41.348581488087063</v>
      </c>
      <c r="AC7180" s="26">
        <v>0</v>
      </c>
      <c r="AD7180" s="26">
        <v>0</v>
      </c>
      <c r="AE7180" s="26">
        <v>194.47784761584961</v>
      </c>
    </row>
    <row r="7181" spans="1:31" x14ac:dyDescent="0.3">
      <c r="A7181">
        <v>2766317</v>
      </c>
      <c r="B7181">
        <v>1</v>
      </c>
      <c r="C7181" t="s">
        <v>80</v>
      </c>
      <c r="D7181" t="s">
        <v>101</v>
      </c>
      <c r="E7181" t="s">
        <v>146</v>
      </c>
      <c r="F7181" t="s">
        <v>19651</v>
      </c>
      <c r="G7181" t="s">
        <v>159</v>
      </c>
      <c r="H7181" t="s">
        <v>149</v>
      </c>
      <c r="I7181" t="s">
        <v>136</v>
      </c>
      <c r="J7181" t="s">
        <v>137</v>
      </c>
      <c r="K7181" t="s">
        <v>138</v>
      </c>
      <c r="L7181" t="s">
        <v>19652</v>
      </c>
      <c r="M7181" t="s">
        <v>19653</v>
      </c>
      <c r="N7181" s="26">
        <v>0.67500000000000004</v>
      </c>
      <c r="O7181">
        <v>0</v>
      </c>
      <c r="P7181">
        <v>136</v>
      </c>
      <c r="Q7181">
        <v>0</v>
      </c>
      <c r="R7181">
        <v>2</v>
      </c>
      <c r="S7181">
        <v>0</v>
      </c>
      <c r="T7181">
        <v>35</v>
      </c>
      <c r="U7181">
        <v>0</v>
      </c>
      <c r="V7181">
        <v>0</v>
      </c>
      <c r="W7181" s="26">
        <v>0</v>
      </c>
      <c r="X7181" s="26">
        <v>32.937780912832068</v>
      </c>
      <c r="Y7181" s="26">
        <v>0</v>
      </c>
      <c r="Z7181" s="26">
        <v>2.6900626010490036</v>
      </c>
      <c r="AA7181" s="26">
        <v>0</v>
      </c>
      <c r="AB7181" s="26">
        <v>35.769227185657599</v>
      </c>
      <c r="AC7181" s="26">
        <v>0</v>
      </c>
      <c r="AD7181" s="26">
        <v>0</v>
      </c>
      <c r="AE7181" s="26">
        <v>71.397070699538673</v>
      </c>
    </row>
    <row r="7182" spans="1:31" x14ac:dyDescent="0.3">
      <c r="A7182">
        <v>2766815</v>
      </c>
      <c r="B7182">
        <v>1</v>
      </c>
      <c r="C7182" t="s">
        <v>81</v>
      </c>
      <c r="D7182" t="s">
        <v>117</v>
      </c>
      <c r="E7182" t="s">
        <v>146</v>
      </c>
      <c r="F7182" t="s">
        <v>19654</v>
      </c>
      <c r="G7182" t="s">
        <v>154</v>
      </c>
      <c r="H7182" t="s">
        <v>149</v>
      </c>
      <c r="I7182" t="s">
        <v>136</v>
      </c>
      <c r="J7182" t="s">
        <v>137</v>
      </c>
      <c r="K7182" t="s">
        <v>138</v>
      </c>
      <c r="L7182" t="s">
        <v>19655</v>
      </c>
      <c r="M7182" t="s">
        <v>19656</v>
      </c>
      <c r="N7182" s="26">
        <v>2.5041666660000002</v>
      </c>
      <c r="O7182">
        <v>0</v>
      </c>
      <c r="P7182">
        <v>207</v>
      </c>
      <c r="Q7182">
        <v>0</v>
      </c>
      <c r="R7182">
        <v>0</v>
      </c>
      <c r="S7182">
        <v>0</v>
      </c>
      <c r="T7182">
        <v>11</v>
      </c>
      <c r="U7182">
        <v>0</v>
      </c>
      <c r="V7182">
        <v>0</v>
      </c>
      <c r="W7182" s="26">
        <v>0</v>
      </c>
      <c r="X7182" s="26">
        <v>109.69581558988008</v>
      </c>
      <c r="Y7182" s="26">
        <v>0</v>
      </c>
      <c r="Z7182" s="26">
        <v>0</v>
      </c>
      <c r="AA7182" s="26">
        <v>0</v>
      </c>
      <c r="AB7182" s="26">
        <v>3.8047969570171469</v>
      </c>
      <c r="AC7182" s="26">
        <v>0</v>
      </c>
      <c r="AD7182" s="26">
        <v>0</v>
      </c>
      <c r="AE7182" s="26">
        <v>113.50061254689723</v>
      </c>
    </row>
    <row r="7183" spans="1:31" x14ac:dyDescent="0.3">
      <c r="A7183">
        <v>2766174</v>
      </c>
      <c r="B7183">
        <v>1</v>
      </c>
      <c r="C7183" t="s">
        <v>81</v>
      </c>
      <c r="D7183" t="s">
        <v>120</v>
      </c>
      <c r="E7183" t="s">
        <v>141</v>
      </c>
      <c r="F7183" t="s">
        <v>8602</v>
      </c>
      <c r="G7183" t="s">
        <v>344</v>
      </c>
      <c r="H7183" t="s">
        <v>135</v>
      </c>
      <c r="I7183" t="s">
        <v>136</v>
      </c>
      <c r="J7183" t="s">
        <v>137</v>
      </c>
      <c r="K7183" t="s">
        <v>138</v>
      </c>
      <c r="L7183" t="s">
        <v>19657</v>
      </c>
      <c r="M7183" t="s">
        <v>19658</v>
      </c>
      <c r="N7183" s="26">
        <v>0.65083333300000001</v>
      </c>
      <c r="O7183">
        <v>0</v>
      </c>
      <c r="P7183">
        <v>80</v>
      </c>
      <c r="Q7183">
        <v>0</v>
      </c>
      <c r="R7183">
        <v>5</v>
      </c>
      <c r="S7183">
        <v>0</v>
      </c>
      <c r="T7183">
        <v>5</v>
      </c>
      <c r="U7183">
        <v>0</v>
      </c>
      <c r="V7183">
        <v>0</v>
      </c>
      <c r="W7183" s="26">
        <v>0</v>
      </c>
      <c r="X7183" s="26">
        <v>8.9683233335879216</v>
      </c>
      <c r="Y7183" s="26">
        <v>0</v>
      </c>
      <c r="Z7183" s="26">
        <v>0</v>
      </c>
      <c r="AA7183" s="26">
        <v>0</v>
      </c>
      <c r="AB7183" s="26">
        <v>1.9640670802791506E-2</v>
      </c>
      <c r="AC7183" s="26">
        <v>0</v>
      </c>
      <c r="AD7183" s="26">
        <v>0</v>
      </c>
      <c r="AE7183" s="26">
        <v>8.9879640043907134</v>
      </c>
    </row>
    <row r="7184" spans="1:31" x14ac:dyDescent="0.3">
      <c r="A7184">
        <v>2766343</v>
      </c>
      <c r="B7184">
        <v>1</v>
      </c>
      <c r="C7184" t="s">
        <v>80</v>
      </c>
      <c r="D7184" t="s">
        <v>106</v>
      </c>
      <c r="E7184" t="s">
        <v>157</v>
      </c>
      <c r="F7184" t="s">
        <v>5480</v>
      </c>
      <c r="G7184" t="s">
        <v>159</v>
      </c>
      <c r="H7184" t="s">
        <v>149</v>
      </c>
      <c r="I7184" t="s">
        <v>566</v>
      </c>
      <c r="J7184" t="s">
        <v>137</v>
      </c>
      <c r="K7184" t="s">
        <v>138</v>
      </c>
      <c r="L7184" t="s">
        <v>19659</v>
      </c>
      <c r="M7184" t="s">
        <v>19660</v>
      </c>
      <c r="N7184" s="26">
        <v>4.6111111000000003E-2</v>
      </c>
      <c r="O7184">
        <v>2</v>
      </c>
      <c r="P7184">
        <v>4</v>
      </c>
      <c r="Q7184">
        <v>67</v>
      </c>
      <c r="R7184">
        <v>344</v>
      </c>
      <c r="S7184">
        <v>28</v>
      </c>
      <c r="T7184">
        <v>61</v>
      </c>
      <c r="U7184">
        <v>0</v>
      </c>
      <c r="V7184">
        <v>0</v>
      </c>
      <c r="W7184" s="26">
        <v>2.6212102516412837E-2</v>
      </c>
      <c r="X7184" s="26">
        <v>5.6754664467593557E-2</v>
      </c>
      <c r="Y7184" s="26">
        <v>17.455231443655979</v>
      </c>
      <c r="Z7184" s="26">
        <v>1.4411104088427822</v>
      </c>
      <c r="AA7184" s="26">
        <v>2.1622824380303598</v>
      </c>
      <c r="AB7184" s="26">
        <v>0.85062737029460989</v>
      </c>
      <c r="AC7184" s="26">
        <v>0</v>
      </c>
      <c r="AD7184" s="26">
        <v>0</v>
      </c>
      <c r="AE7184" s="26">
        <v>21.992218427807739</v>
      </c>
    </row>
    <row r="7185" spans="1:31" x14ac:dyDescent="0.3">
      <c r="A7185">
        <v>2766890</v>
      </c>
      <c r="B7185">
        <v>1</v>
      </c>
      <c r="C7185" t="s">
        <v>80</v>
      </c>
      <c r="D7185" t="s">
        <v>105</v>
      </c>
      <c r="E7185" t="s">
        <v>170</v>
      </c>
      <c r="F7185" t="s">
        <v>19661</v>
      </c>
      <c r="G7185" t="s">
        <v>204</v>
      </c>
      <c r="H7185" t="s">
        <v>135</v>
      </c>
      <c r="I7185" t="s">
        <v>136</v>
      </c>
      <c r="J7185" t="s">
        <v>137</v>
      </c>
      <c r="K7185" t="s">
        <v>138</v>
      </c>
      <c r="L7185" t="s">
        <v>19662</v>
      </c>
      <c r="M7185" t="s">
        <v>19663</v>
      </c>
      <c r="N7185" s="26">
        <v>0.579166666</v>
      </c>
      <c r="O7185">
        <v>0</v>
      </c>
      <c r="P7185">
        <v>90</v>
      </c>
      <c r="Q7185">
        <v>0</v>
      </c>
      <c r="R7185">
        <v>0</v>
      </c>
      <c r="S7185">
        <v>0</v>
      </c>
      <c r="T7185">
        <v>1</v>
      </c>
      <c r="U7185">
        <v>0</v>
      </c>
      <c r="V7185">
        <v>0</v>
      </c>
      <c r="W7185" s="26">
        <v>0</v>
      </c>
      <c r="X7185" s="26">
        <v>11.168186152345658</v>
      </c>
      <c r="Y7185" s="26">
        <v>0</v>
      </c>
      <c r="Z7185" s="26">
        <v>0</v>
      </c>
      <c r="AA7185" s="26">
        <v>0</v>
      </c>
      <c r="AB7185" s="26">
        <v>0.11428854417008819</v>
      </c>
      <c r="AC7185" s="26">
        <v>0</v>
      </c>
      <c r="AD7185" s="26">
        <v>0</v>
      </c>
      <c r="AE7185" s="26">
        <v>11.282474696515747</v>
      </c>
    </row>
    <row r="7186" spans="1:31" x14ac:dyDescent="0.3">
      <c r="A7186">
        <v>2766840</v>
      </c>
      <c r="B7186">
        <v>2</v>
      </c>
      <c r="C7186" t="s">
        <v>80</v>
      </c>
      <c r="D7186" t="s">
        <v>82</v>
      </c>
      <c r="E7186" t="s">
        <v>141</v>
      </c>
      <c r="F7186" t="s">
        <v>19664</v>
      </c>
      <c r="G7186" t="s">
        <v>172</v>
      </c>
      <c r="H7186" t="s">
        <v>135</v>
      </c>
      <c r="I7186" t="s">
        <v>136</v>
      </c>
      <c r="J7186" t="s">
        <v>137</v>
      </c>
      <c r="K7186" t="s">
        <v>138</v>
      </c>
      <c r="L7186" t="s">
        <v>19665</v>
      </c>
      <c r="M7186" t="s">
        <v>19666</v>
      </c>
      <c r="N7186" s="26">
        <v>0.72638888800000001</v>
      </c>
      <c r="O7186">
        <v>0</v>
      </c>
      <c r="P7186">
        <v>284</v>
      </c>
      <c r="Q7186">
        <v>0</v>
      </c>
      <c r="R7186">
        <v>0</v>
      </c>
      <c r="S7186">
        <v>0</v>
      </c>
      <c r="T7186">
        <v>27</v>
      </c>
      <c r="U7186">
        <v>0</v>
      </c>
      <c r="V7186">
        <v>1</v>
      </c>
      <c r="W7186" s="26">
        <v>0</v>
      </c>
      <c r="X7186" s="26">
        <v>25.755633099701509</v>
      </c>
      <c r="Y7186" s="26">
        <v>0</v>
      </c>
      <c r="Z7186" s="26">
        <v>0</v>
      </c>
      <c r="AA7186" s="26">
        <v>0</v>
      </c>
      <c r="AB7186" s="26">
        <v>1.9936673400774547</v>
      </c>
      <c r="AC7186" s="26">
        <v>0</v>
      </c>
      <c r="AD7186" s="26">
        <v>2.5209302799687059</v>
      </c>
      <c r="AE7186" s="26">
        <v>30.270230719747669</v>
      </c>
    </row>
    <row r="7187" spans="1:31" x14ac:dyDescent="0.3">
      <c r="A7187">
        <v>2766535</v>
      </c>
      <c r="B7187">
        <v>1</v>
      </c>
      <c r="C7187" t="s">
        <v>80</v>
      </c>
      <c r="D7187" t="s">
        <v>88</v>
      </c>
      <c r="E7187" t="s">
        <v>146</v>
      </c>
      <c r="F7187" t="s">
        <v>19667</v>
      </c>
      <c r="G7187" t="s">
        <v>159</v>
      </c>
      <c r="H7187" t="s">
        <v>149</v>
      </c>
      <c r="I7187" t="s">
        <v>136</v>
      </c>
      <c r="J7187" t="s">
        <v>137</v>
      </c>
      <c r="K7187" t="s">
        <v>138</v>
      </c>
      <c r="L7187" t="s">
        <v>19668</v>
      </c>
      <c r="M7187" t="s">
        <v>19669</v>
      </c>
      <c r="N7187" s="26">
        <v>0.59722222199999997</v>
      </c>
      <c r="O7187">
        <v>0</v>
      </c>
      <c r="P7187">
        <v>645</v>
      </c>
      <c r="Q7187">
        <v>0</v>
      </c>
      <c r="R7187">
        <v>0</v>
      </c>
      <c r="S7187">
        <v>1</v>
      </c>
      <c r="T7187">
        <v>105</v>
      </c>
      <c r="U7187">
        <v>0</v>
      </c>
      <c r="V7187">
        <v>0</v>
      </c>
      <c r="W7187" s="26">
        <v>0</v>
      </c>
      <c r="X7187" s="26">
        <v>161.43424582866038</v>
      </c>
      <c r="Y7187" s="26">
        <v>0</v>
      </c>
      <c r="Z7187" s="26">
        <v>0</v>
      </c>
      <c r="AA7187" s="26">
        <v>73.801942298150635</v>
      </c>
      <c r="AB7187" s="26">
        <v>70.869651444503305</v>
      </c>
      <c r="AC7187" s="26">
        <v>0</v>
      </c>
      <c r="AD7187" s="26">
        <v>0</v>
      </c>
      <c r="AE7187" s="26">
        <v>306.10583957131433</v>
      </c>
    </row>
    <row r="7188" spans="1:31" x14ac:dyDescent="0.3">
      <c r="A7188">
        <v>2766844</v>
      </c>
      <c r="B7188">
        <v>1</v>
      </c>
      <c r="C7188" t="s">
        <v>81</v>
      </c>
      <c r="D7188" t="s">
        <v>123</v>
      </c>
      <c r="E7188" t="s">
        <v>132</v>
      </c>
      <c r="F7188" t="s">
        <v>19670</v>
      </c>
      <c r="G7188" t="s">
        <v>134</v>
      </c>
      <c r="H7188" t="s">
        <v>135</v>
      </c>
      <c r="I7188" t="s">
        <v>136</v>
      </c>
      <c r="J7188" t="s">
        <v>137</v>
      </c>
      <c r="K7188" t="s">
        <v>138</v>
      </c>
      <c r="L7188" t="s">
        <v>19671</v>
      </c>
      <c r="M7188" t="s">
        <v>19672</v>
      </c>
      <c r="N7188" s="26">
        <v>1.130833333</v>
      </c>
      <c r="O7188">
        <v>0</v>
      </c>
      <c r="P7188">
        <v>0</v>
      </c>
      <c r="Q7188">
        <v>0</v>
      </c>
      <c r="R7188">
        <v>2</v>
      </c>
      <c r="S7188">
        <v>0</v>
      </c>
      <c r="T7188">
        <v>1</v>
      </c>
      <c r="U7188">
        <v>0</v>
      </c>
      <c r="V7188">
        <v>0</v>
      </c>
      <c r="W7188" s="26">
        <v>0</v>
      </c>
      <c r="X7188" s="26">
        <v>0</v>
      </c>
      <c r="Y7188" s="26">
        <v>0</v>
      </c>
      <c r="Z7188" s="26">
        <v>0</v>
      </c>
      <c r="AA7188" s="26">
        <v>0</v>
      </c>
      <c r="AB7188" s="26">
        <v>0</v>
      </c>
      <c r="AC7188" s="26">
        <v>0</v>
      </c>
      <c r="AD7188" s="26">
        <v>0</v>
      </c>
      <c r="AE7188" s="26">
        <v>0</v>
      </c>
    </row>
    <row r="7189" spans="1:31" x14ac:dyDescent="0.3">
      <c r="A7189">
        <v>2766512</v>
      </c>
      <c r="B7189">
        <v>1</v>
      </c>
      <c r="C7189" t="s">
        <v>80</v>
      </c>
      <c r="D7189" t="s">
        <v>98</v>
      </c>
      <c r="E7189" t="s">
        <v>157</v>
      </c>
      <c r="F7189" t="s">
        <v>3598</v>
      </c>
      <c r="G7189" t="s">
        <v>159</v>
      </c>
      <c r="H7189" t="s">
        <v>149</v>
      </c>
      <c r="I7189" t="s">
        <v>136</v>
      </c>
      <c r="J7189" t="s">
        <v>137</v>
      </c>
      <c r="K7189" t="s">
        <v>138</v>
      </c>
      <c r="L7189" t="s">
        <v>19673</v>
      </c>
      <c r="M7189" t="s">
        <v>19674</v>
      </c>
      <c r="N7189" s="26">
        <v>0.104444444</v>
      </c>
      <c r="O7189">
        <v>0</v>
      </c>
      <c r="P7189">
        <v>0</v>
      </c>
      <c r="Q7189">
        <v>9</v>
      </c>
      <c r="R7189">
        <v>102</v>
      </c>
      <c r="S7189">
        <v>3</v>
      </c>
      <c r="T7189">
        <v>19</v>
      </c>
      <c r="U7189">
        <v>1</v>
      </c>
      <c r="V7189">
        <v>0</v>
      </c>
      <c r="W7189" s="26">
        <v>0</v>
      </c>
      <c r="X7189" s="26">
        <v>0</v>
      </c>
      <c r="Y7189" s="26">
        <v>4.6333970352734513</v>
      </c>
      <c r="Z7189" s="26">
        <v>0.51131903772444443</v>
      </c>
      <c r="AA7189" s="26">
        <v>1.9018198834334179</v>
      </c>
      <c r="AB7189" s="26">
        <v>0.57652282269920674</v>
      </c>
      <c r="AC7189" s="26">
        <v>5.9325034374804</v>
      </c>
      <c r="AD7189" s="26">
        <v>0</v>
      </c>
      <c r="AE7189" s="26">
        <v>13.55556221661092</v>
      </c>
    </row>
    <row r="7190" spans="1:31" x14ac:dyDescent="0.3">
      <c r="A7190">
        <v>2766180</v>
      </c>
      <c r="B7190">
        <v>1</v>
      </c>
      <c r="C7190" t="s">
        <v>80</v>
      </c>
      <c r="D7190" t="s">
        <v>101</v>
      </c>
      <c r="E7190" t="s">
        <v>170</v>
      </c>
      <c r="F7190" t="s">
        <v>19675</v>
      </c>
      <c r="G7190" t="s">
        <v>143</v>
      </c>
      <c r="H7190" t="s">
        <v>135</v>
      </c>
      <c r="I7190" t="s">
        <v>136</v>
      </c>
      <c r="J7190" t="s">
        <v>137</v>
      </c>
      <c r="K7190" t="s">
        <v>138</v>
      </c>
      <c r="L7190" t="s">
        <v>19676</v>
      </c>
      <c r="M7190" t="s">
        <v>19677</v>
      </c>
      <c r="N7190" s="26">
        <v>0.46666666600000001</v>
      </c>
      <c r="O7190">
        <v>0</v>
      </c>
      <c r="P7190">
        <v>69</v>
      </c>
      <c r="Q7190">
        <v>0</v>
      </c>
      <c r="R7190">
        <v>0</v>
      </c>
      <c r="S7190">
        <v>0</v>
      </c>
      <c r="T7190">
        <v>4</v>
      </c>
      <c r="U7190">
        <v>0</v>
      </c>
      <c r="V7190">
        <v>0</v>
      </c>
      <c r="W7190" s="26">
        <v>0</v>
      </c>
      <c r="X7190" s="26">
        <v>4.7953844868750002</v>
      </c>
      <c r="Y7190" s="26">
        <v>0</v>
      </c>
      <c r="Z7190" s="26">
        <v>0</v>
      </c>
      <c r="AA7190" s="26">
        <v>0</v>
      </c>
      <c r="AB7190" s="26">
        <v>0.79538313663643201</v>
      </c>
      <c r="AC7190" s="26">
        <v>0</v>
      </c>
      <c r="AD7190" s="26">
        <v>0</v>
      </c>
      <c r="AE7190" s="26">
        <v>5.5907676235114323</v>
      </c>
    </row>
    <row r="7191" spans="1:31" x14ac:dyDescent="0.3">
      <c r="A7191">
        <v>2766721</v>
      </c>
      <c r="B7191">
        <v>1</v>
      </c>
      <c r="C7191" t="s">
        <v>80</v>
      </c>
      <c r="D7191" t="s">
        <v>82</v>
      </c>
      <c r="E7191" t="s">
        <v>132</v>
      </c>
      <c r="F7191" t="s">
        <v>19678</v>
      </c>
      <c r="G7191" t="s">
        <v>197</v>
      </c>
      <c r="H7191" t="s">
        <v>135</v>
      </c>
      <c r="I7191" t="s">
        <v>136</v>
      </c>
      <c r="J7191" t="s">
        <v>137</v>
      </c>
      <c r="K7191" t="s">
        <v>138</v>
      </c>
      <c r="L7191" t="s">
        <v>19679</v>
      </c>
      <c r="M7191" t="s">
        <v>19680</v>
      </c>
      <c r="N7191" s="26">
        <v>3.0047222219999998</v>
      </c>
      <c r="O7191">
        <v>0</v>
      </c>
      <c r="P7191">
        <v>1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 s="26">
        <v>0</v>
      </c>
      <c r="X7191" s="26">
        <v>0</v>
      </c>
      <c r="Y7191" s="26">
        <v>0</v>
      </c>
      <c r="Z7191" s="26">
        <v>0</v>
      </c>
      <c r="AA7191" s="26">
        <v>0</v>
      </c>
      <c r="AB7191" s="26">
        <v>0</v>
      </c>
      <c r="AC7191" s="26">
        <v>0</v>
      </c>
      <c r="AD7191" s="26">
        <v>0</v>
      </c>
      <c r="AE7191" s="26">
        <v>0</v>
      </c>
    </row>
    <row r="7192" spans="1:31" x14ac:dyDescent="0.3">
      <c r="A7192">
        <v>2766157</v>
      </c>
      <c r="B7192">
        <v>1</v>
      </c>
      <c r="C7192" t="s">
        <v>80</v>
      </c>
      <c r="D7192" t="s">
        <v>82</v>
      </c>
      <c r="E7192" t="s">
        <v>132</v>
      </c>
      <c r="F7192" t="s">
        <v>19681</v>
      </c>
      <c r="G7192" t="s">
        <v>134</v>
      </c>
      <c r="H7192" t="s">
        <v>135</v>
      </c>
      <c r="I7192" t="s">
        <v>136</v>
      </c>
      <c r="J7192" t="s">
        <v>137</v>
      </c>
      <c r="K7192" t="s">
        <v>138</v>
      </c>
      <c r="L7192" t="s">
        <v>19682</v>
      </c>
      <c r="M7192" t="s">
        <v>19683</v>
      </c>
      <c r="N7192" s="26">
        <v>6.3458333329999999</v>
      </c>
      <c r="O7192">
        <v>0</v>
      </c>
      <c r="P7192">
        <v>12</v>
      </c>
      <c r="Q7192">
        <v>0</v>
      </c>
      <c r="R7192">
        <v>0</v>
      </c>
      <c r="S7192">
        <v>0</v>
      </c>
      <c r="T7192">
        <v>7</v>
      </c>
      <c r="U7192">
        <v>0</v>
      </c>
      <c r="V7192">
        <v>0</v>
      </c>
      <c r="W7192" s="26">
        <v>0</v>
      </c>
      <c r="X7192" s="26">
        <v>13.26288366969502</v>
      </c>
      <c r="Y7192" s="26">
        <v>0</v>
      </c>
      <c r="Z7192" s="26">
        <v>0</v>
      </c>
      <c r="AA7192" s="26">
        <v>0</v>
      </c>
      <c r="AB7192" s="26">
        <v>17.059742072541145</v>
      </c>
      <c r="AC7192" s="26">
        <v>0</v>
      </c>
      <c r="AD7192" s="26">
        <v>0</v>
      </c>
      <c r="AE7192" s="26">
        <v>30.322625742236163</v>
      </c>
    </row>
    <row r="7193" spans="1:31" x14ac:dyDescent="0.3">
      <c r="A7193">
        <v>2766243</v>
      </c>
      <c r="B7193">
        <v>1</v>
      </c>
      <c r="C7193" t="s">
        <v>80</v>
      </c>
      <c r="D7193" t="s">
        <v>84</v>
      </c>
      <c r="E7193" t="s">
        <v>170</v>
      </c>
      <c r="F7193" t="s">
        <v>19684</v>
      </c>
      <c r="G7193" t="s">
        <v>204</v>
      </c>
      <c r="H7193" t="s">
        <v>135</v>
      </c>
      <c r="I7193" t="s">
        <v>136</v>
      </c>
      <c r="J7193" t="s">
        <v>137</v>
      </c>
      <c r="K7193" t="s">
        <v>138</v>
      </c>
      <c r="L7193" t="s">
        <v>19685</v>
      </c>
      <c r="M7193" t="s">
        <v>19629</v>
      </c>
      <c r="N7193" s="26">
        <v>1.8372222220000001</v>
      </c>
      <c r="O7193">
        <v>0</v>
      </c>
      <c r="P7193">
        <v>73</v>
      </c>
      <c r="Q7193">
        <v>0</v>
      </c>
      <c r="R7193">
        <v>0</v>
      </c>
      <c r="S7193">
        <v>0</v>
      </c>
      <c r="T7193">
        <v>20</v>
      </c>
      <c r="U7193">
        <v>0</v>
      </c>
      <c r="V7193">
        <v>0</v>
      </c>
      <c r="W7193" s="26">
        <v>0</v>
      </c>
      <c r="X7193" s="26">
        <v>28.864751819082599</v>
      </c>
      <c r="Y7193" s="26">
        <v>0</v>
      </c>
      <c r="Z7193" s="26">
        <v>0</v>
      </c>
      <c r="AA7193" s="26">
        <v>0</v>
      </c>
      <c r="AB7193" s="26">
        <v>38.869455800238306</v>
      </c>
      <c r="AC7193" s="26">
        <v>0</v>
      </c>
      <c r="AD7193" s="26">
        <v>0</v>
      </c>
      <c r="AE7193" s="26">
        <v>67.734207619320898</v>
      </c>
    </row>
    <row r="7194" spans="1:31" x14ac:dyDescent="0.3">
      <c r="A7194">
        <v>2766489</v>
      </c>
      <c r="B7194">
        <v>1</v>
      </c>
      <c r="C7194" t="s">
        <v>80</v>
      </c>
      <c r="D7194" t="s">
        <v>105</v>
      </c>
      <c r="E7194" t="s">
        <v>146</v>
      </c>
      <c r="F7194" t="s">
        <v>19686</v>
      </c>
      <c r="G7194" t="s">
        <v>154</v>
      </c>
      <c r="H7194" t="s">
        <v>149</v>
      </c>
      <c r="I7194" t="s">
        <v>136</v>
      </c>
      <c r="J7194" t="s">
        <v>137</v>
      </c>
      <c r="K7194" t="s">
        <v>138</v>
      </c>
      <c r="L7194" t="s">
        <v>19687</v>
      </c>
      <c r="M7194" t="s">
        <v>19688</v>
      </c>
      <c r="N7194" s="26">
        <v>6.3330555549999996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62</v>
      </c>
      <c r="U7194">
        <v>0</v>
      </c>
      <c r="V7194">
        <v>0</v>
      </c>
      <c r="W7194" s="26">
        <v>0</v>
      </c>
      <c r="X7194" s="26">
        <v>0</v>
      </c>
      <c r="Y7194" s="26">
        <v>0</v>
      </c>
      <c r="Z7194" s="26">
        <v>0</v>
      </c>
      <c r="AA7194" s="26">
        <v>0</v>
      </c>
      <c r="AB7194" s="26">
        <v>269.99853792266521</v>
      </c>
      <c r="AC7194" s="26">
        <v>0</v>
      </c>
      <c r="AD7194" s="26">
        <v>0</v>
      </c>
      <c r="AE7194" s="26">
        <v>269.99853792266521</v>
      </c>
    </row>
    <row r="7195" spans="1:31" x14ac:dyDescent="0.3">
      <c r="A7195">
        <v>2766744</v>
      </c>
      <c r="B7195">
        <v>1</v>
      </c>
      <c r="C7195" t="s">
        <v>81</v>
      </c>
      <c r="D7195" t="s">
        <v>127</v>
      </c>
      <c r="E7195" t="s">
        <v>166</v>
      </c>
      <c r="F7195" t="s">
        <v>19689</v>
      </c>
      <c r="G7195" t="s">
        <v>425</v>
      </c>
      <c r="H7195" t="s">
        <v>135</v>
      </c>
      <c r="I7195" t="s">
        <v>136</v>
      </c>
      <c r="J7195" t="s">
        <v>137</v>
      </c>
      <c r="K7195" t="s">
        <v>138</v>
      </c>
      <c r="L7195" t="s">
        <v>19690</v>
      </c>
      <c r="M7195" t="s">
        <v>19691</v>
      </c>
      <c r="N7195" s="26">
        <v>4.2683333330000002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4</v>
      </c>
      <c r="U7195">
        <v>0</v>
      </c>
      <c r="V7195">
        <v>0</v>
      </c>
      <c r="W7195" s="26">
        <v>0</v>
      </c>
      <c r="X7195" s="26">
        <v>0</v>
      </c>
      <c r="Y7195" s="26">
        <v>0</v>
      </c>
      <c r="Z7195" s="26">
        <v>0</v>
      </c>
      <c r="AA7195" s="26">
        <v>0</v>
      </c>
      <c r="AB7195" s="26">
        <v>24.589404247380791</v>
      </c>
      <c r="AC7195" s="26">
        <v>0</v>
      </c>
      <c r="AD7195" s="26">
        <v>0</v>
      </c>
      <c r="AE7195" s="26">
        <v>24.589404247380791</v>
      </c>
    </row>
    <row r="7196" spans="1:31" x14ac:dyDescent="0.3">
      <c r="A7196">
        <v>2766738</v>
      </c>
      <c r="B7196">
        <v>1</v>
      </c>
      <c r="C7196" t="s">
        <v>80</v>
      </c>
      <c r="D7196" t="s">
        <v>82</v>
      </c>
      <c r="E7196" t="s">
        <v>132</v>
      </c>
      <c r="F7196" t="s">
        <v>4977</v>
      </c>
      <c r="G7196" t="s">
        <v>134</v>
      </c>
      <c r="H7196" t="s">
        <v>135</v>
      </c>
      <c r="I7196" t="s">
        <v>136</v>
      </c>
      <c r="J7196" t="s">
        <v>137</v>
      </c>
      <c r="K7196" t="s">
        <v>138</v>
      </c>
      <c r="L7196" t="s">
        <v>19692</v>
      </c>
      <c r="M7196" t="s">
        <v>19693</v>
      </c>
      <c r="N7196" s="26">
        <v>2.9202777769999999</v>
      </c>
      <c r="O7196">
        <v>0</v>
      </c>
      <c r="P7196">
        <v>9</v>
      </c>
      <c r="Q7196">
        <v>0</v>
      </c>
      <c r="R7196">
        <v>0</v>
      </c>
      <c r="S7196">
        <v>0</v>
      </c>
      <c r="T7196">
        <v>10</v>
      </c>
      <c r="U7196">
        <v>0</v>
      </c>
      <c r="V7196">
        <v>0</v>
      </c>
      <c r="W7196" s="26">
        <v>0</v>
      </c>
      <c r="X7196" s="26">
        <v>14.314481570942867</v>
      </c>
      <c r="Y7196" s="26">
        <v>0</v>
      </c>
      <c r="Z7196" s="26">
        <v>0</v>
      </c>
      <c r="AA7196" s="26">
        <v>0</v>
      </c>
      <c r="AB7196" s="26">
        <v>45.783752068498977</v>
      </c>
      <c r="AC7196" s="26">
        <v>0</v>
      </c>
      <c r="AD7196" s="26">
        <v>0</v>
      </c>
      <c r="AE7196" s="26">
        <v>60.098233639441844</v>
      </c>
    </row>
    <row r="7197" spans="1:31" x14ac:dyDescent="0.3">
      <c r="A7197">
        <v>2766197</v>
      </c>
      <c r="B7197">
        <v>1</v>
      </c>
      <c r="C7197" t="s">
        <v>81</v>
      </c>
      <c r="D7197" t="s">
        <v>115</v>
      </c>
      <c r="E7197" t="s">
        <v>146</v>
      </c>
      <c r="F7197" t="s">
        <v>14475</v>
      </c>
      <c r="G7197" t="s">
        <v>148</v>
      </c>
      <c r="H7197" t="s">
        <v>149</v>
      </c>
      <c r="I7197" t="s">
        <v>136</v>
      </c>
      <c r="J7197" t="s">
        <v>137</v>
      </c>
      <c r="K7197" t="s">
        <v>138</v>
      </c>
      <c r="L7197" t="s">
        <v>19694</v>
      </c>
      <c r="M7197" t="s">
        <v>19695</v>
      </c>
      <c r="N7197" s="26">
        <v>2.1630555550000001</v>
      </c>
      <c r="O7197">
        <v>0</v>
      </c>
      <c r="P7197">
        <v>10</v>
      </c>
      <c r="Q7197">
        <v>0</v>
      </c>
      <c r="R7197">
        <v>2</v>
      </c>
      <c r="S7197">
        <v>0</v>
      </c>
      <c r="T7197">
        <v>1</v>
      </c>
      <c r="U7197">
        <v>0</v>
      </c>
      <c r="V7197">
        <v>0</v>
      </c>
      <c r="W7197" s="26">
        <v>0</v>
      </c>
      <c r="X7197" s="26">
        <v>0.50679399096166666</v>
      </c>
      <c r="Y7197" s="26">
        <v>0</v>
      </c>
      <c r="Z7197" s="26">
        <v>0</v>
      </c>
      <c r="AA7197" s="26">
        <v>0</v>
      </c>
      <c r="AB7197" s="26">
        <v>0</v>
      </c>
      <c r="AC7197" s="26">
        <v>0</v>
      </c>
      <c r="AD7197" s="26">
        <v>0</v>
      </c>
      <c r="AE7197" s="26">
        <v>0.50679399096166666</v>
      </c>
    </row>
    <row r="7198" spans="1:31" x14ac:dyDescent="0.3">
      <c r="A7198">
        <v>2766263</v>
      </c>
      <c r="B7198">
        <v>1</v>
      </c>
      <c r="C7198" t="s">
        <v>81</v>
      </c>
      <c r="D7198" t="s">
        <v>123</v>
      </c>
      <c r="E7198" t="s">
        <v>141</v>
      </c>
      <c r="F7198" t="s">
        <v>3377</v>
      </c>
      <c r="G7198" t="s">
        <v>186</v>
      </c>
      <c r="H7198" t="s">
        <v>135</v>
      </c>
      <c r="I7198" t="s">
        <v>136</v>
      </c>
      <c r="J7198" t="s">
        <v>137</v>
      </c>
      <c r="K7198" t="s">
        <v>187</v>
      </c>
      <c r="L7198" t="s">
        <v>19696</v>
      </c>
      <c r="M7198" t="s">
        <v>19697</v>
      </c>
      <c r="N7198" s="26">
        <v>8.3788888880000005</v>
      </c>
      <c r="O7198">
        <v>0</v>
      </c>
      <c r="P7198">
        <v>192</v>
      </c>
      <c r="Q7198">
        <v>0</v>
      </c>
      <c r="R7198">
        <v>12</v>
      </c>
      <c r="S7198">
        <v>0</v>
      </c>
      <c r="T7198">
        <v>13</v>
      </c>
      <c r="U7198">
        <v>0</v>
      </c>
      <c r="V7198">
        <v>0</v>
      </c>
      <c r="W7198" s="26">
        <v>0</v>
      </c>
      <c r="X7198" s="26">
        <v>233.00063056880487</v>
      </c>
      <c r="Y7198" s="26">
        <v>0</v>
      </c>
      <c r="Z7198" s="26">
        <v>12.814997626529253</v>
      </c>
      <c r="AA7198" s="26">
        <v>0</v>
      </c>
      <c r="AB7198" s="26">
        <v>26.711715170937165</v>
      </c>
      <c r="AC7198" s="26">
        <v>0</v>
      </c>
      <c r="AD7198" s="26">
        <v>0</v>
      </c>
      <c r="AE7198" s="26">
        <v>272.52734336627128</v>
      </c>
    </row>
    <row r="7199" spans="1:31" x14ac:dyDescent="0.3">
      <c r="A7199">
        <v>2766283</v>
      </c>
      <c r="B7199">
        <v>1</v>
      </c>
      <c r="C7199" t="s">
        <v>80</v>
      </c>
      <c r="D7199" t="s">
        <v>103</v>
      </c>
      <c r="E7199" t="s">
        <v>152</v>
      </c>
      <c r="F7199" t="s">
        <v>19698</v>
      </c>
      <c r="G7199" t="s">
        <v>159</v>
      </c>
      <c r="H7199" t="s">
        <v>149</v>
      </c>
      <c r="I7199" t="s">
        <v>136</v>
      </c>
      <c r="J7199" t="s">
        <v>137</v>
      </c>
      <c r="K7199" t="s">
        <v>138</v>
      </c>
      <c r="L7199" t="s">
        <v>19699</v>
      </c>
      <c r="M7199" t="s">
        <v>19700</v>
      </c>
      <c r="N7199" s="26">
        <v>3.5136111109999999</v>
      </c>
      <c r="O7199">
        <v>0</v>
      </c>
      <c r="P7199">
        <v>0</v>
      </c>
      <c r="Q7199">
        <v>2</v>
      </c>
      <c r="R7199">
        <v>0</v>
      </c>
      <c r="S7199">
        <v>2</v>
      </c>
      <c r="T7199">
        <v>2</v>
      </c>
      <c r="U7199">
        <v>7</v>
      </c>
      <c r="V7199">
        <v>1</v>
      </c>
      <c r="W7199" s="26">
        <v>0</v>
      </c>
      <c r="X7199" s="26">
        <v>0</v>
      </c>
      <c r="Y7199" s="26">
        <v>5.7406689533040192</v>
      </c>
      <c r="Z7199" s="26">
        <v>0</v>
      </c>
      <c r="AA7199" s="26">
        <v>429.11168737710864</v>
      </c>
      <c r="AB7199" s="26">
        <v>0</v>
      </c>
      <c r="AC7199" s="26">
        <v>15642.810119083015</v>
      </c>
      <c r="AD7199" s="26">
        <v>475.20187471553709</v>
      </c>
      <c r="AE7199" s="26">
        <v>16552.864350128966</v>
      </c>
    </row>
    <row r="7200" spans="1:31" x14ac:dyDescent="0.3">
      <c r="A7200">
        <v>2766363</v>
      </c>
      <c r="B7200">
        <v>1</v>
      </c>
      <c r="C7200" t="s">
        <v>81</v>
      </c>
      <c r="D7200" t="s">
        <v>119</v>
      </c>
      <c r="E7200" t="s">
        <v>132</v>
      </c>
      <c r="F7200" t="s">
        <v>19701</v>
      </c>
      <c r="G7200" t="s">
        <v>134</v>
      </c>
      <c r="H7200" t="s">
        <v>135</v>
      </c>
      <c r="I7200" t="s">
        <v>136</v>
      </c>
      <c r="J7200" t="s">
        <v>137</v>
      </c>
      <c r="K7200" t="s">
        <v>138</v>
      </c>
      <c r="L7200" t="s">
        <v>19702</v>
      </c>
      <c r="M7200" t="s">
        <v>19703</v>
      </c>
      <c r="N7200" s="26">
        <v>2.5861111110000001</v>
      </c>
      <c r="O7200">
        <v>0</v>
      </c>
      <c r="P7200">
        <v>1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 s="26">
        <v>0</v>
      </c>
      <c r="X7200" s="26">
        <v>0</v>
      </c>
      <c r="Y7200" s="26">
        <v>0</v>
      </c>
      <c r="Z7200" s="26">
        <v>0</v>
      </c>
      <c r="AA7200" s="26">
        <v>0</v>
      </c>
      <c r="AB7200" s="26">
        <v>0</v>
      </c>
      <c r="AC7200" s="26">
        <v>0</v>
      </c>
      <c r="AD7200" s="26">
        <v>0</v>
      </c>
      <c r="AE7200" s="26">
        <v>0</v>
      </c>
    </row>
    <row r="7201" spans="1:31" x14ac:dyDescent="0.3">
      <c r="A7201">
        <v>2766761</v>
      </c>
      <c r="B7201">
        <v>1</v>
      </c>
      <c r="C7201" t="s">
        <v>80</v>
      </c>
      <c r="D7201" t="s">
        <v>92</v>
      </c>
      <c r="E7201" t="s">
        <v>170</v>
      </c>
      <c r="F7201" t="s">
        <v>4523</v>
      </c>
      <c r="G7201" t="s">
        <v>425</v>
      </c>
      <c r="H7201" t="s">
        <v>135</v>
      </c>
      <c r="I7201" t="s">
        <v>136</v>
      </c>
      <c r="J7201" t="s">
        <v>137</v>
      </c>
      <c r="K7201" t="s">
        <v>138</v>
      </c>
      <c r="L7201" t="s">
        <v>19704</v>
      </c>
      <c r="M7201" t="s">
        <v>19705</v>
      </c>
      <c r="N7201" s="26">
        <v>0.61583333299999998</v>
      </c>
      <c r="O7201">
        <v>0</v>
      </c>
      <c r="P7201">
        <v>69</v>
      </c>
      <c r="Q7201">
        <v>0</v>
      </c>
      <c r="R7201">
        <v>1</v>
      </c>
      <c r="S7201">
        <v>0</v>
      </c>
      <c r="T7201">
        <v>7</v>
      </c>
      <c r="U7201">
        <v>0</v>
      </c>
      <c r="V7201">
        <v>0</v>
      </c>
      <c r="W7201" s="26">
        <v>0</v>
      </c>
      <c r="X7201" s="26">
        <v>3.504496457887472</v>
      </c>
      <c r="Y7201" s="26">
        <v>0</v>
      </c>
      <c r="Z7201" s="26">
        <v>0</v>
      </c>
      <c r="AA7201" s="26">
        <v>0</v>
      </c>
      <c r="AB7201" s="26">
        <v>1.0123861151188058</v>
      </c>
      <c r="AC7201" s="26">
        <v>0</v>
      </c>
      <c r="AD7201" s="26">
        <v>0</v>
      </c>
      <c r="AE7201" s="26">
        <v>4.5168825730062778</v>
      </c>
    </row>
    <row r="7202" spans="1:31" x14ac:dyDescent="0.3">
      <c r="A7202">
        <v>2766469</v>
      </c>
      <c r="B7202">
        <v>1</v>
      </c>
      <c r="C7202" t="s">
        <v>81</v>
      </c>
      <c r="D7202" t="s">
        <v>125</v>
      </c>
      <c r="E7202" t="s">
        <v>157</v>
      </c>
      <c r="F7202" t="s">
        <v>19706</v>
      </c>
      <c r="G7202" t="s">
        <v>159</v>
      </c>
      <c r="H7202" t="s">
        <v>149</v>
      </c>
      <c r="I7202" t="s">
        <v>136</v>
      </c>
      <c r="J7202" t="s">
        <v>137</v>
      </c>
      <c r="K7202" t="s">
        <v>138</v>
      </c>
      <c r="L7202" t="s">
        <v>19707</v>
      </c>
      <c r="M7202" t="s">
        <v>19708</v>
      </c>
      <c r="N7202" s="26">
        <v>0.95833333300000001</v>
      </c>
      <c r="O7202">
        <v>2</v>
      </c>
      <c r="P7202">
        <v>629</v>
      </c>
      <c r="Q7202">
        <v>127</v>
      </c>
      <c r="R7202">
        <v>205</v>
      </c>
      <c r="S7202">
        <v>8</v>
      </c>
      <c r="T7202">
        <v>56</v>
      </c>
      <c r="U7202">
        <v>1</v>
      </c>
      <c r="V7202">
        <v>0</v>
      </c>
      <c r="W7202" s="26">
        <v>0.38921875635333336</v>
      </c>
      <c r="X7202" s="26">
        <v>98.067023177856655</v>
      </c>
      <c r="Y7202" s="26">
        <v>102.4843880710272</v>
      </c>
      <c r="Z7202" s="26">
        <v>3.9902571972273719</v>
      </c>
      <c r="AA7202" s="26">
        <v>48.028756253427048</v>
      </c>
      <c r="AB7202" s="26">
        <v>43.839357468510357</v>
      </c>
      <c r="AC7202" s="26">
        <v>5.242510534275107</v>
      </c>
      <c r="AD7202" s="26">
        <v>0</v>
      </c>
      <c r="AE7202" s="26">
        <v>302.04151145867706</v>
      </c>
    </row>
    <row r="7203" spans="1:31" x14ac:dyDescent="0.3">
      <c r="A7203">
        <v>2766177</v>
      </c>
      <c r="B7203">
        <v>1</v>
      </c>
      <c r="C7203" t="s">
        <v>80</v>
      </c>
      <c r="D7203" t="s">
        <v>90</v>
      </c>
      <c r="E7203" t="s">
        <v>170</v>
      </c>
      <c r="F7203" t="s">
        <v>19709</v>
      </c>
      <c r="G7203" t="s">
        <v>143</v>
      </c>
      <c r="H7203" t="s">
        <v>135</v>
      </c>
      <c r="I7203" t="s">
        <v>136</v>
      </c>
      <c r="J7203" t="s">
        <v>137</v>
      </c>
      <c r="K7203" t="s">
        <v>138</v>
      </c>
      <c r="L7203" t="s">
        <v>19710</v>
      </c>
      <c r="M7203" t="s">
        <v>19711</v>
      </c>
      <c r="N7203" s="26">
        <v>0.22777777699999999</v>
      </c>
      <c r="O7203">
        <v>0</v>
      </c>
      <c r="P7203">
        <v>155</v>
      </c>
      <c r="Q7203">
        <v>0</v>
      </c>
      <c r="R7203">
        <v>0</v>
      </c>
      <c r="S7203">
        <v>0</v>
      </c>
      <c r="T7203">
        <v>4</v>
      </c>
      <c r="U7203">
        <v>0</v>
      </c>
      <c r="V7203">
        <v>0</v>
      </c>
      <c r="W7203" s="26">
        <v>0</v>
      </c>
      <c r="X7203" s="26">
        <v>7.1225761747770209</v>
      </c>
      <c r="Y7203" s="26">
        <v>0</v>
      </c>
      <c r="Z7203" s="26">
        <v>0</v>
      </c>
      <c r="AA7203" s="26">
        <v>0</v>
      </c>
      <c r="AB7203" s="26">
        <v>0.50033784446473772</v>
      </c>
      <c r="AC7203" s="26">
        <v>0</v>
      </c>
      <c r="AD7203" s="26">
        <v>0</v>
      </c>
      <c r="AE7203" s="26">
        <v>7.6229140192417582</v>
      </c>
    </row>
    <row r="7204" spans="1:31" x14ac:dyDescent="0.3">
      <c r="A7204">
        <v>2766701</v>
      </c>
      <c r="B7204">
        <v>1</v>
      </c>
      <c r="C7204" t="s">
        <v>81</v>
      </c>
      <c r="D7204" t="s">
        <v>128</v>
      </c>
      <c r="E7204" t="s">
        <v>141</v>
      </c>
      <c r="F7204" t="s">
        <v>19712</v>
      </c>
      <c r="G7204" t="s">
        <v>344</v>
      </c>
      <c r="H7204" t="s">
        <v>135</v>
      </c>
      <c r="I7204" t="s">
        <v>136</v>
      </c>
      <c r="J7204" t="s">
        <v>137</v>
      </c>
      <c r="K7204" t="s">
        <v>138</v>
      </c>
      <c r="L7204" t="s">
        <v>19713</v>
      </c>
      <c r="M7204" t="s">
        <v>19714</v>
      </c>
      <c r="N7204" s="26">
        <v>0.84444444399999996</v>
      </c>
      <c r="O7204">
        <v>0</v>
      </c>
      <c r="P7204">
        <v>61</v>
      </c>
      <c r="Q7204">
        <v>0</v>
      </c>
      <c r="R7204">
        <v>0</v>
      </c>
      <c r="S7204">
        <v>0</v>
      </c>
      <c r="T7204">
        <v>2</v>
      </c>
      <c r="U7204">
        <v>0</v>
      </c>
      <c r="V7204">
        <v>0</v>
      </c>
      <c r="W7204" s="26">
        <v>0</v>
      </c>
      <c r="X7204" s="26">
        <v>12.426655330568638</v>
      </c>
      <c r="Y7204" s="26">
        <v>0</v>
      </c>
      <c r="Z7204" s="26">
        <v>0</v>
      </c>
      <c r="AA7204" s="26">
        <v>0</v>
      </c>
      <c r="AB7204" s="26">
        <v>8.8739273231019293</v>
      </c>
      <c r="AC7204" s="26">
        <v>0</v>
      </c>
      <c r="AD7204" s="26">
        <v>0</v>
      </c>
      <c r="AE7204" s="26">
        <v>21.300582653670567</v>
      </c>
    </row>
    <row r="7205" spans="1:31" x14ac:dyDescent="0.3">
      <c r="A7205">
        <v>2766741</v>
      </c>
      <c r="B7205">
        <v>1</v>
      </c>
      <c r="C7205" t="s">
        <v>80</v>
      </c>
      <c r="D7205" t="s">
        <v>95</v>
      </c>
      <c r="E7205" t="s">
        <v>146</v>
      </c>
      <c r="F7205" t="s">
        <v>19715</v>
      </c>
      <c r="G7205" t="s">
        <v>143</v>
      </c>
      <c r="H7205" t="s">
        <v>149</v>
      </c>
      <c r="I7205" t="s">
        <v>136</v>
      </c>
      <c r="J7205" t="s">
        <v>137</v>
      </c>
      <c r="K7205" t="s">
        <v>138</v>
      </c>
      <c r="L7205" t="s">
        <v>19716</v>
      </c>
      <c r="M7205" t="s">
        <v>19717</v>
      </c>
      <c r="N7205" s="26">
        <v>0.25333333299999999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1</v>
      </c>
      <c r="U7205">
        <v>0</v>
      </c>
      <c r="V7205">
        <v>0</v>
      </c>
      <c r="W7205" s="26">
        <v>0</v>
      </c>
      <c r="X7205" s="26">
        <v>0</v>
      </c>
      <c r="Y7205" s="26">
        <v>0</v>
      </c>
      <c r="Z7205" s="26">
        <v>0</v>
      </c>
      <c r="AA7205" s="26">
        <v>0</v>
      </c>
      <c r="AB7205" s="26">
        <v>0</v>
      </c>
      <c r="AC7205" s="26">
        <v>0</v>
      </c>
      <c r="AD7205" s="26">
        <v>0</v>
      </c>
      <c r="AE7205" s="26">
        <v>0</v>
      </c>
    </row>
    <row r="7206" spans="1:31" x14ac:dyDescent="0.3">
      <c r="A7206">
        <v>2766386</v>
      </c>
      <c r="B7206">
        <v>1</v>
      </c>
      <c r="C7206" t="s">
        <v>80</v>
      </c>
      <c r="D7206" t="s">
        <v>87</v>
      </c>
      <c r="E7206" t="s">
        <v>141</v>
      </c>
      <c r="F7206" t="s">
        <v>19718</v>
      </c>
      <c r="G7206" t="s">
        <v>1885</v>
      </c>
      <c r="H7206" t="s">
        <v>135</v>
      </c>
      <c r="I7206" t="s">
        <v>136</v>
      </c>
      <c r="J7206" t="s">
        <v>137</v>
      </c>
      <c r="K7206" t="s">
        <v>138</v>
      </c>
      <c r="L7206" t="s">
        <v>19719</v>
      </c>
      <c r="M7206" t="s">
        <v>19720</v>
      </c>
      <c r="N7206" s="26">
        <v>0.55694444399999998</v>
      </c>
      <c r="O7206">
        <v>0</v>
      </c>
      <c r="P7206">
        <v>1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 s="26">
        <v>0</v>
      </c>
      <c r="X7206" s="26">
        <v>0</v>
      </c>
      <c r="Y7206" s="26">
        <v>0</v>
      </c>
      <c r="Z7206" s="26">
        <v>0</v>
      </c>
      <c r="AA7206" s="26">
        <v>0</v>
      </c>
      <c r="AB7206" s="26">
        <v>0</v>
      </c>
      <c r="AC7206" s="26">
        <v>0</v>
      </c>
      <c r="AD7206" s="26">
        <v>0</v>
      </c>
      <c r="AE7206" s="26">
        <v>0</v>
      </c>
    </row>
    <row r="7207" spans="1:31" x14ac:dyDescent="0.3">
      <c r="A7207">
        <v>2766784</v>
      </c>
      <c r="B7207">
        <v>1</v>
      </c>
      <c r="C7207" t="s">
        <v>81</v>
      </c>
      <c r="D7207" t="s">
        <v>113</v>
      </c>
      <c r="E7207" t="s">
        <v>170</v>
      </c>
      <c r="F7207" t="s">
        <v>19721</v>
      </c>
      <c r="G7207" t="s">
        <v>204</v>
      </c>
      <c r="H7207" t="s">
        <v>135</v>
      </c>
      <c r="I7207" t="s">
        <v>136</v>
      </c>
      <c r="J7207" t="s">
        <v>137</v>
      </c>
      <c r="K7207" t="s">
        <v>138</v>
      </c>
      <c r="L7207" t="s">
        <v>19722</v>
      </c>
      <c r="M7207" t="s">
        <v>19723</v>
      </c>
      <c r="N7207" s="26">
        <v>2.6947222219999998</v>
      </c>
      <c r="O7207">
        <v>0</v>
      </c>
      <c r="P7207">
        <v>6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 s="26">
        <v>0</v>
      </c>
      <c r="X7207" s="26">
        <v>2.9480261452862497</v>
      </c>
      <c r="Y7207" s="26">
        <v>0</v>
      </c>
      <c r="Z7207" s="26">
        <v>0</v>
      </c>
      <c r="AA7207" s="26">
        <v>0</v>
      </c>
      <c r="AB7207" s="26">
        <v>0</v>
      </c>
      <c r="AC7207" s="26">
        <v>0</v>
      </c>
      <c r="AD7207" s="26">
        <v>0</v>
      </c>
      <c r="AE7207" s="26">
        <v>2.9480261452862497</v>
      </c>
    </row>
    <row r="7208" spans="1:31" x14ac:dyDescent="0.3">
      <c r="A7208">
        <v>2766807</v>
      </c>
      <c r="B7208">
        <v>1</v>
      </c>
      <c r="C7208" t="s">
        <v>80</v>
      </c>
      <c r="D7208" t="s">
        <v>104</v>
      </c>
      <c r="E7208" t="s">
        <v>157</v>
      </c>
      <c r="F7208" t="s">
        <v>12744</v>
      </c>
      <c r="G7208" t="s">
        <v>159</v>
      </c>
      <c r="H7208" t="s">
        <v>149</v>
      </c>
      <c r="I7208" t="s">
        <v>136</v>
      </c>
      <c r="J7208" t="s">
        <v>137</v>
      </c>
      <c r="K7208" t="s">
        <v>138</v>
      </c>
      <c r="L7208" t="s">
        <v>19724</v>
      </c>
      <c r="M7208" t="s">
        <v>19725</v>
      </c>
      <c r="N7208" s="26">
        <v>0.37416666599999998</v>
      </c>
      <c r="O7208">
        <v>11</v>
      </c>
      <c r="P7208">
        <v>212</v>
      </c>
      <c r="Q7208">
        <v>9</v>
      </c>
      <c r="R7208">
        <v>39</v>
      </c>
      <c r="S7208">
        <v>18</v>
      </c>
      <c r="T7208">
        <v>68</v>
      </c>
      <c r="U7208">
        <v>1</v>
      </c>
      <c r="V7208">
        <v>0</v>
      </c>
      <c r="W7208" s="26">
        <v>12.777832027477221</v>
      </c>
      <c r="X7208" s="26">
        <v>39.01280829835919</v>
      </c>
      <c r="Y7208" s="26">
        <v>14.627923671953178</v>
      </c>
      <c r="Z7208" s="26">
        <v>7.3946143043931558</v>
      </c>
      <c r="AA7208" s="26">
        <v>82.826514694323222</v>
      </c>
      <c r="AB7208" s="26">
        <v>59.343776409362114</v>
      </c>
      <c r="AC7208" s="26">
        <v>5.2735111850883349</v>
      </c>
      <c r="AD7208" s="26">
        <v>0</v>
      </c>
      <c r="AE7208" s="26">
        <v>221.2569805909564</v>
      </c>
    </row>
    <row r="7209" spans="1:31" x14ac:dyDescent="0.3">
      <c r="A7209">
        <v>2766758</v>
      </c>
      <c r="B7209">
        <v>1</v>
      </c>
      <c r="C7209" t="s">
        <v>81</v>
      </c>
      <c r="D7209" t="s">
        <v>118</v>
      </c>
      <c r="E7209" t="s">
        <v>170</v>
      </c>
      <c r="F7209" t="s">
        <v>19726</v>
      </c>
      <c r="G7209" t="s">
        <v>143</v>
      </c>
      <c r="H7209" t="s">
        <v>135</v>
      </c>
      <c r="I7209" t="s">
        <v>136</v>
      </c>
      <c r="J7209" t="s">
        <v>137</v>
      </c>
      <c r="K7209" t="s">
        <v>138</v>
      </c>
      <c r="L7209" t="s">
        <v>19727</v>
      </c>
      <c r="M7209" t="s">
        <v>19728</v>
      </c>
      <c r="N7209" s="26">
        <v>0.66416666599999996</v>
      </c>
      <c r="O7209">
        <v>0</v>
      </c>
      <c r="P7209">
        <v>10</v>
      </c>
      <c r="Q7209">
        <v>0</v>
      </c>
      <c r="R7209">
        <v>0</v>
      </c>
      <c r="S7209">
        <v>0</v>
      </c>
      <c r="T7209">
        <v>1</v>
      </c>
      <c r="U7209">
        <v>0</v>
      </c>
      <c r="V7209">
        <v>0</v>
      </c>
      <c r="W7209" s="26">
        <v>0</v>
      </c>
      <c r="X7209" s="26">
        <v>0.79715281682610362</v>
      </c>
      <c r="Y7209" s="26">
        <v>0</v>
      </c>
      <c r="Z7209" s="26">
        <v>0</v>
      </c>
      <c r="AA7209" s="26">
        <v>0</v>
      </c>
      <c r="AB7209" s="26">
        <v>9.6745786478633043E-3</v>
      </c>
      <c r="AC7209" s="26">
        <v>0</v>
      </c>
      <c r="AD7209" s="26">
        <v>0</v>
      </c>
      <c r="AE7209" s="26">
        <v>0.80682739547396687</v>
      </c>
    </row>
    <row r="7210" spans="1:31" x14ac:dyDescent="0.3">
      <c r="A7210">
        <v>2766429</v>
      </c>
      <c r="B7210">
        <v>1</v>
      </c>
      <c r="C7210" t="s">
        <v>80</v>
      </c>
      <c r="D7210" t="s">
        <v>101</v>
      </c>
      <c r="E7210" t="s">
        <v>146</v>
      </c>
      <c r="F7210" t="s">
        <v>388</v>
      </c>
      <c r="G7210" t="s">
        <v>628</v>
      </c>
      <c r="H7210" t="s">
        <v>149</v>
      </c>
      <c r="I7210" t="s">
        <v>136</v>
      </c>
      <c r="J7210" t="s">
        <v>137</v>
      </c>
      <c r="K7210" t="s">
        <v>187</v>
      </c>
      <c r="L7210" t="s">
        <v>19729</v>
      </c>
      <c r="M7210" t="s">
        <v>19730</v>
      </c>
      <c r="N7210" s="26">
        <v>2.4819444439999998</v>
      </c>
      <c r="O7210">
        <v>1</v>
      </c>
      <c r="P7210">
        <v>1530</v>
      </c>
      <c r="Q7210">
        <v>2</v>
      </c>
      <c r="R7210">
        <v>44</v>
      </c>
      <c r="S7210">
        <v>1</v>
      </c>
      <c r="T7210">
        <v>129</v>
      </c>
      <c r="U7210">
        <v>0</v>
      </c>
      <c r="V7210">
        <v>1</v>
      </c>
      <c r="W7210" s="26">
        <v>0.50837828795277773</v>
      </c>
      <c r="X7210" s="26">
        <v>658.38026669136229</v>
      </c>
      <c r="Y7210" s="26">
        <v>1.8171126869333332</v>
      </c>
      <c r="Z7210" s="26">
        <v>13.820804124137583</v>
      </c>
      <c r="AA7210" s="26">
        <v>4.0486845402013891</v>
      </c>
      <c r="AB7210" s="26">
        <v>328.39672452006261</v>
      </c>
      <c r="AC7210" s="26">
        <v>0</v>
      </c>
      <c r="AD7210" s="26">
        <v>0</v>
      </c>
      <c r="AE7210" s="26">
        <v>1006.97197085065</v>
      </c>
    </row>
    <row r="7211" spans="1:31" x14ac:dyDescent="0.3">
      <c r="A7211">
        <v>2766801</v>
      </c>
      <c r="B7211">
        <v>1</v>
      </c>
      <c r="C7211" t="s">
        <v>80</v>
      </c>
      <c r="D7211" t="s">
        <v>101</v>
      </c>
      <c r="E7211" t="s">
        <v>170</v>
      </c>
      <c r="F7211" t="s">
        <v>19731</v>
      </c>
      <c r="G7211" t="s">
        <v>143</v>
      </c>
      <c r="H7211" t="s">
        <v>135</v>
      </c>
      <c r="I7211" t="s">
        <v>136</v>
      </c>
      <c r="J7211" t="s">
        <v>137</v>
      </c>
      <c r="K7211" t="s">
        <v>138</v>
      </c>
      <c r="L7211" t="s">
        <v>19732</v>
      </c>
      <c r="M7211" t="s">
        <v>19733</v>
      </c>
      <c r="N7211" s="26">
        <v>0.757222222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2</v>
      </c>
      <c r="U7211">
        <v>0</v>
      </c>
      <c r="V7211">
        <v>0</v>
      </c>
      <c r="W7211" s="26">
        <v>0</v>
      </c>
      <c r="X7211" s="26">
        <v>0</v>
      </c>
      <c r="Y7211" s="26">
        <v>0</v>
      </c>
      <c r="Z7211" s="26">
        <v>0</v>
      </c>
      <c r="AA7211" s="26">
        <v>0</v>
      </c>
      <c r="AB7211" s="26">
        <v>2.0841389513188888</v>
      </c>
      <c r="AC7211" s="26">
        <v>0</v>
      </c>
      <c r="AD7211" s="26">
        <v>0</v>
      </c>
      <c r="AE7211" s="26">
        <v>2.0841389513188888</v>
      </c>
    </row>
    <row r="7212" spans="1:31" x14ac:dyDescent="0.3">
      <c r="A7212">
        <v>2766260</v>
      </c>
      <c r="B7212">
        <v>1</v>
      </c>
      <c r="C7212" t="s">
        <v>80</v>
      </c>
      <c r="D7212" t="s">
        <v>83</v>
      </c>
      <c r="E7212" t="s">
        <v>132</v>
      </c>
      <c r="F7212" t="s">
        <v>19734</v>
      </c>
      <c r="G7212" t="s">
        <v>134</v>
      </c>
      <c r="H7212" t="s">
        <v>135</v>
      </c>
      <c r="I7212" t="s">
        <v>136</v>
      </c>
      <c r="J7212" t="s">
        <v>137</v>
      </c>
      <c r="K7212" t="s">
        <v>138</v>
      </c>
      <c r="L7212" t="s">
        <v>19735</v>
      </c>
      <c r="M7212" t="s">
        <v>19736</v>
      </c>
      <c r="N7212" s="26">
        <v>1.983055555</v>
      </c>
      <c r="O7212">
        <v>0</v>
      </c>
      <c r="P7212">
        <v>1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 s="26">
        <v>0</v>
      </c>
      <c r="X7212" s="26">
        <v>1.494034381007221</v>
      </c>
      <c r="Y7212" s="26">
        <v>0</v>
      </c>
      <c r="Z7212" s="26">
        <v>0</v>
      </c>
      <c r="AA7212" s="26">
        <v>0</v>
      </c>
      <c r="AB7212" s="26">
        <v>0</v>
      </c>
      <c r="AC7212" s="26">
        <v>0</v>
      </c>
      <c r="AD7212" s="26">
        <v>0</v>
      </c>
      <c r="AE7212" s="26">
        <v>1.494034381007221</v>
      </c>
    </row>
    <row r="7213" spans="1:31" x14ac:dyDescent="0.3">
      <c r="A7213">
        <v>2766266</v>
      </c>
      <c r="B7213">
        <v>1</v>
      </c>
      <c r="C7213" t="s">
        <v>81</v>
      </c>
      <c r="D7213" t="s">
        <v>115</v>
      </c>
      <c r="E7213" t="s">
        <v>152</v>
      </c>
      <c r="F7213" t="s">
        <v>19737</v>
      </c>
      <c r="G7213" t="s">
        <v>159</v>
      </c>
      <c r="H7213" t="s">
        <v>149</v>
      </c>
      <c r="I7213" t="s">
        <v>566</v>
      </c>
      <c r="J7213" t="s">
        <v>137</v>
      </c>
      <c r="K7213" t="s">
        <v>138</v>
      </c>
      <c r="L7213" t="s">
        <v>19738</v>
      </c>
      <c r="M7213" t="s">
        <v>19739</v>
      </c>
      <c r="N7213" s="26">
        <v>1.1111109999999999E-3</v>
      </c>
      <c r="O7213">
        <v>2</v>
      </c>
      <c r="P7213">
        <v>854</v>
      </c>
      <c r="Q7213">
        <v>0</v>
      </c>
      <c r="R7213">
        <v>12</v>
      </c>
      <c r="S7213">
        <v>2</v>
      </c>
      <c r="T7213">
        <v>65</v>
      </c>
      <c r="U7213">
        <v>0</v>
      </c>
      <c r="V7213">
        <v>0</v>
      </c>
      <c r="W7213" s="26">
        <v>5.0264394222222222E-4</v>
      </c>
      <c r="X7213" s="26">
        <v>7.3899137954228034E-2</v>
      </c>
      <c r="Y7213" s="26">
        <v>0</v>
      </c>
      <c r="Z7213" s="26">
        <v>8.9081287111111114E-4</v>
      </c>
      <c r="AA7213" s="26">
        <v>5.0341635559733332E-2</v>
      </c>
      <c r="AB7213" s="26">
        <v>1.6163592488301116E-2</v>
      </c>
      <c r="AC7213" s="26">
        <v>0</v>
      </c>
      <c r="AD7213" s="26">
        <v>0</v>
      </c>
      <c r="AE7213" s="26">
        <v>0.14179782281559583</v>
      </c>
    </row>
    <row r="7214" spans="1:31" x14ac:dyDescent="0.3">
      <c r="A7214">
        <v>2766472</v>
      </c>
      <c r="B7214">
        <v>1</v>
      </c>
      <c r="C7214" t="s">
        <v>80</v>
      </c>
      <c r="D7214" t="s">
        <v>96</v>
      </c>
      <c r="E7214" t="s">
        <v>170</v>
      </c>
      <c r="F7214" t="s">
        <v>19740</v>
      </c>
      <c r="G7214" t="s">
        <v>287</v>
      </c>
      <c r="H7214" t="s">
        <v>135</v>
      </c>
      <c r="I7214" t="s">
        <v>136</v>
      </c>
      <c r="J7214" t="s">
        <v>3</v>
      </c>
      <c r="K7214" t="s">
        <v>138</v>
      </c>
      <c r="L7214" t="s">
        <v>19741</v>
      </c>
      <c r="M7214" t="s">
        <v>19742</v>
      </c>
      <c r="N7214" s="26">
        <v>2.9369444439999999</v>
      </c>
      <c r="O7214">
        <v>0</v>
      </c>
      <c r="P7214">
        <v>100</v>
      </c>
      <c r="Q7214">
        <v>0</v>
      </c>
      <c r="R7214">
        <v>0</v>
      </c>
      <c r="S7214">
        <v>0</v>
      </c>
      <c r="T7214">
        <v>7</v>
      </c>
      <c r="U7214">
        <v>0</v>
      </c>
      <c r="V7214">
        <v>0</v>
      </c>
      <c r="W7214" s="26">
        <v>0</v>
      </c>
      <c r="X7214" s="26">
        <v>58.99288273262102</v>
      </c>
      <c r="Y7214" s="26">
        <v>0</v>
      </c>
      <c r="Z7214" s="26">
        <v>0</v>
      </c>
      <c r="AA7214" s="26">
        <v>0</v>
      </c>
      <c r="AB7214" s="26">
        <v>53.307132174140065</v>
      </c>
      <c r="AC7214" s="26">
        <v>0</v>
      </c>
      <c r="AD7214" s="26">
        <v>0</v>
      </c>
      <c r="AE7214" s="26">
        <v>112.30001490676108</v>
      </c>
    </row>
    <row r="7215" spans="1:31" x14ac:dyDescent="0.3">
      <c r="A7215">
        <v>2766751</v>
      </c>
      <c r="B7215">
        <v>2</v>
      </c>
      <c r="C7215" t="s">
        <v>80</v>
      </c>
      <c r="D7215" t="s">
        <v>108</v>
      </c>
      <c r="E7215" t="s">
        <v>141</v>
      </c>
      <c r="F7215" t="s">
        <v>11953</v>
      </c>
      <c r="G7215" t="s">
        <v>204</v>
      </c>
      <c r="H7215" t="s">
        <v>135</v>
      </c>
      <c r="I7215" t="s">
        <v>136</v>
      </c>
      <c r="J7215" t="s">
        <v>137</v>
      </c>
      <c r="K7215" t="s">
        <v>138</v>
      </c>
      <c r="L7215" t="s">
        <v>19743</v>
      </c>
      <c r="M7215" t="s">
        <v>19744</v>
      </c>
      <c r="N7215" s="26">
        <v>0.17722222200000001</v>
      </c>
      <c r="O7215">
        <v>0</v>
      </c>
      <c r="P7215">
        <v>28</v>
      </c>
      <c r="Q7215">
        <v>0</v>
      </c>
      <c r="R7215">
        <v>32</v>
      </c>
      <c r="S7215">
        <v>0</v>
      </c>
      <c r="T7215">
        <v>20</v>
      </c>
      <c r="U7215">
        <v>0</v>
      </c>
      <c r="V7215">
        <v>0</v>
      </c>
      <c r="W7215" s="26">
        <v>0</v>
      </c>
      <c r="X7215" s="26">
        <v>1.3469322066180567</v>
      </c>
      <c r="Y7215" s="26">
        <v>0</v>
      </c>
      <c r="Z7215" s="26">
        <v>0.29129317817948336</v>
      </c>
      <c r="AA7215" s="26">
        <v>0</v>
      </c>
      <c r="AB7215" s="26">
        <v>1.7006987887445235</v>
      </c>
      <c r="AC7215" s="26">
        <v>0</v>
      </c>
      <c r="AD7215" s="26">
        <v>0</v>
      </c>
      <c r="AE7215" s="26">
        <v>3.3389241735420638</v>
      </c>
    </row>
    <row r="7216" spans="1:31" x14ac:dyDescent="0.3">
      <c r="A7216">
        <v>2766249</v>
      </c>
      <c r="B7216">
        <v>1</v>
      </c>
      <c r="C7216" t="s">
        <v>81</v>
      </c>
      <c r="D7216" t="s">
        <v>116</v>
      </c>
      <c r="E7216" t="s">
        <v>157</v>
      </c>
      <c r="F7216" t="s">
        <v>19745</v>
      </c>
      <c r="G7216" t="s">
        <v>628</v>
      </c>
      <c r="H7216" t="s">
        <v>149</v>
      </c>
      <c r="I7216" t="s">
        <v>136</v>
      </c>
      <c r="J7216" t="s">
        <v>137</v>
      </c>
      <c r="K7216" t="s">
        <v>187</v>
      </c>
      <c r="L7216" t="s">
        <v>19746</v>
      </c>
      <c r="M7216" t="s">
        <v>19747</v>
      </c>
      <c r="N7216" s="26">
        <v>2.5847222219999999</v>
      </c>
      <c r="O7216">
        <v>12</v>
      </c>
      <c r="P7216">
        <v>3044</v>
      </c>
      <c r="Q7216">
        <v>273</v>
      </c>
      <c r="R7216">
        <v>245</v>
      </c>
      <c r="S7216">
        <v>12</v>
      </c>
      <c r="T7216">
        <v>435</v>
      </c>
      <c r="U7216">
        <v>1</v>
      </c>
      <c r="V7216">
        <v>0</v>
      </c>
      <c r="W7216" s="26">
        <v>2.5474312839653455</v>
      </c>
      <c r="X7216" s="26">
        <v>1479.3778306670818</v>
      </c>
      <c r="Y7216" s="26">
        <v>154.81719543194197</v>
      </c>
      <c r="Z7216" s="26">
        <v>33.166062797003114</v>
      </c>
      <c r="AA7216" s="26">
        <v>260.66551286764837</v>
      </c>
      <c r="AB7216" s="26">
        <v>729.44227182263467</v>
      </c>
      <c r="AC7216" s="26">
        <v>42.009925760837774</v>
      </c>
      <c r="AD7216" s="26">
        <v>0</v>
      </c>
      <c r="AE7216" s="26">
        <v>2702.0262306311129</v>
      </c>
    </row>
    <row r="7217" spans="1:31" x14ac:dyDescent="0.3">
      <c r="A7217">
        <v>2766750</v>
      </c>
      <c r="B7217">
        <v>1</v>
      </c>
      <c r="C7217" t="s">
        <v>81</v>
      </c>
      <c r="D7217" t="s">
        <v>125</v>
      </c>
      <c r="E7217" t="s">
        <v>157</v>
      </c>
      <c r="F7217" t="s">
        <v>6521</v>
      </c>
      <c r="G7217" t="s">
        <v>159</v>
      </c>
      <c r="H7217" t="s">
        <v>149</v>
      </c>
      <c r="I7217" t="s">
        <v>136</v>
      </c>
      <c r="J7217" t="s">
        <v>137</v>
      </c>
      <c r="K7217" t="s">
        <v>138</v>
      </c>
      <c r="L7217" t="s">
        <v>19748</v>
      </c>
      <c r="M7217" t="s">
        <v>19749</v>
      </c>
      <c r="N7217" s="26">
        <v>0.61777777700000003</v>
      </c>
      <c r="O7217">
        <v>2</v>
      </c>
      <c r="P7217">
        <v>629</v>
      </c>
      <c r="Q7217">
        <v>127</v>
      </c>
      <c r="R7217">
        <v>205</v>
      </c>
      <c r="S7217">
        <v>8</v>
      </c>
      <c r="T7217">
        <v>56</v>
      </c>
      <c r="U7217">
        <v>1</v>
      </c>
      <c r="V7217">
        <v>0</v>
      </c>
      <c r="W7217" s="26">
        <v>0.34292449781111106</v>
      </c>
      <c r="X7217" s="26">
        <v>73.34282132065205</v>
      </c>
      <c r="Y7217" s="26">
        <v>70.303759594081271</v>
      </c>
      <c r="Z7217" s="26">
        <v>2.8251619893187545</v>
      </c>
      <c r="AA7217" s="26">
        <v>25.370893557283765</v>
      </c>
      <c r="AB7217" s="26">
        <v>23.301307354894128</v>
      </c>
      <c r="AC7217" s="26">
        <v>2.1004638075398079</v>
      </c>
      <c r="AD7217" s="26">
        <v>0</v>
      </c>
      <c r="AE7217" s="26">
        <v>197.58733212158086</v>
      </c>
    </row>
    <row r="7218" spans="1:31" x14ac:dyDescent="0.3">
      <c r="A7218">
        <v>2766458</v>
      </c>
      <c r="B7218">
        <v>1</v>
      </c>
      <c r="C7218" t="s">
        <v>80</v>
      </c>
      <c r="D7218" t="s">
        <v>90</v>
      </c>
      <c r="E7218" t="s">
        <v>146</v>
      </c>
      <c r="F7218" t="s">
        <v>19750</v>
      </c>
      <c r="G7218" t="s">
        <v>326</v>
      </c>
      <c r="H7218" t="s">
        <v>149</v>
      </c>
      <c r="I7218" t="s">
        <v>136</v>
      </c>
      <c r="J7218" t="s">
        <v>137</v>
      </c>
      <c r="K7218" t="s">
        <v>138</v>
      </c>
      <c r="L7218" t="s">
        <v>19751</v>
      </c>
      <c r="M7218" t="s">
        <v>19752</v>
      </c>
      <c r="N7218" s="26">
        <v>0.24472222199999999</v>
      </c>
      <c r="O7218">
        <v>0</v>
      </c>
      <c r="P7218">
        <v>901</v>
      </c>
      <c r="Q7218">
        <v>0</v>
      </c>
      <c r="R7218">
        <v>0</v>
      </c>
      <c r="S7218">
        <v>0</v>
      </c>
      <c r="T7218">
        <v>76</v>
      </c>
      <c r="U7218">
        <v>0</v>
      </c>
      <c r="V7218">
        <v>0</v>
      </c>
      <c r="W7218" s="26">
        <v>0</v>
      </c>
      <c r="X7218" s="26">
        <v>69.996975268349487</v>
      </c>
      <c r="Y7218" s="26">
        <v>0</v>
      </c>
      <c r="Z7218" s="26">
        <v>0</v>
      </c>
      <c r="AA7218" s="26">
        <v>0</v>
      </c>
      <c r="AB7218" s="26">
        <v>24.253357374591065</v>
      </c>
      <c r="AC7218" s="26">
        <v>0</v>
      </c>
      <c r="AD7218" s="26">
        <v>0</v>
      </c>
      <c r="AE7218" s="26">
        <v>94.250332642940549</v>
      </c>
    </row>
    <row r="7219" spans="1:31" x14ac:dyDescent="0.3">
      <c r="A7219">
        <v>2766727</v>
      </c>
      <c r="B7219">
        <v>1</v>
      </c>
      <c r="C7219" t="s">
        <v>80</v>
      </c>
      <c r="D7219" t="s">
        <v>93</v>
      </c>
      <c r="E7219" t="s">
        <v>132</v>
      </c>
      <c r="F7219" t="s">
        <v>19509</v>
      </c>
      <c r="G7219" t="s">
        <v>134</v>
      </c>
      <c r="H7219" t="s">
        <v>135</v>
      </c>
      <c r="I7219" t="s">
        <v>136</v>
      </c>
      <c r="J7219" t="s">
        <v>137</v>
      </c>
      <c r="K7219" t="s">
        <v>138</v>
      </c>
      <c r="L7219" t="s">
        <v>19753</v>
      </c>
      <c r="M7219" t="s">
        <v>19754</v>
      </c>
      <c r="N7219" s="26">
        <v>0.584166666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1</v>
      </c>
      <c r="U7219">
        <v>0</v>
      </c>
      <c r="V7219">
        <v>0</v>
      </c>
      <c r="W7219" s="26">
        <v>0</v>
      </c>
      <c r="X7219" s="26">
        <v>0</v>
      </c>
      <c r="Y7219" s="26">
        <v>0</v>
      </c>
      <c r="Z7219" s="26">
        <v>0</v>
      </c>
      <c r="AA7219" s="26">
        <v>0</v>
      </c>
      <c r="AB7219" s="26">
        <v>3.7920615302740615</v>
      </c>
      <c r="AC7219" s="26">
        <v>0</v>
      </c>
      <c r="AD7219" s="26">
        <v>0</v>
      </c>
      <c r="AE7219" s="26">
        <v>3.7920615302740615</v>
      </c>
    </row>
    <row r="7220" spans="1:31" x14ac:dyDescent="0.3">
      <c r="A7220">
        <v>2766481</v>
      </c>
      <c r="B7220">
        <v>1</v>
      </c>
      <c r="C7220" t="s">
        <v>81</v>
      </c>
      <c r="D7220" t="s">
        <v>114</v>
      </c>
      <c r="E7220" t="s">
        <v>141</v>
      </c>
      <c r="F7220" t="s">
        <v>19755</v>
      </c>
      <c r="G7220" t="s">
        <v>143</v>
      </c>
      <c r="H7220" t="s">
        <v>135</v>
      </c>
      <c r="I7220" t="s">
        <v>136</v>
      </c>
      <c r="J7220" t="s">
        <v>137</v>
      </c>
      <c r="K7220" t="s">
        <v>138</v>
      </c>
      <c r="L7220" t="s">
        <v>19756</v>
      </c>
      <c r="M7220" t="s">
        <v>19757</v>
      </c>
      <c r="N7220" s="26">
        <v>0.68555555499999998</v>
      </c>
      <c r="O7220">
        <v>0</v>
      </c>
      <c r="P7220">
        <v>3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 s="26">
        <v>0</v>
      </c>
      <c r="X7220" s="26">
        <v>0</v>
      </c>
      <c r="Y7220" s="26">
        <v>0</v>
      </c>
      <c r="Z7220" s="26">
        <v>0</v>
      </c>
      <c r="AA7220" s="26">
        <v>0</v>
      </c>
      <c r="AB7220" s="26">
        <v>0</v>
      </c>
      <c r="AC7220" s="26">
        <v>0</v>
      </c>
      <c r="AD7220" s="26">
        <v>0</v>
      </c>
      <c r="AE7220" s="26">
        <v>0</v>
      </c>
    </row>
    <row r="7221" spans="1:31" x14ac:dyDescent="0.3">
      <c r="A7221">
        <v>2766289</v>
      </c>
      <c r="B7221">
        <v>1</v>
      </c>
      <c r="C7221" t="s">
        <v>80</v>
      </c>
      <c r="D7221" t="s">
        <v>91</v>
      </c>
      <c r="E7221" t="s">
        <v>146</v>
      </c>
      <c r="F7221" t="s">
        <v>19758</v>
      </c>
      <c r="G7221" t="s">
        <v>186</v>
      </c>
      <c r="H7221" t="s">
        <v>149</v>
      </c>
      <c r="I7221" t="s">
        <v>136</v>
      </c>
      <c r="J7221" t="s">
        <v>137</v>
      </c>
      <c r="K7221" t="s">
        <v>187</v>
      </c>
      <c r="L7221" t="s">
        <v>19759</v>
      </c>
      <c r="M7221" t="s">
        <v>19760</v>
      </c>
      <c r="N7221" s="26">
        <v>7.8294444439999999</v>
      </c>
      <c r="O7221">
        <v>2</v>
      </c>
      <c r="P7221">
        <v>0</v>
      </c>
      <c r="Q7221">
        <v>0</v>
      </c>
      <c r="R7221">
        <v>0</v>
      </c>
      <c r="S7221">
        <v>1</v>
      </c>
      <c r="T7221">
        <v>0</v>
      </c>
      <c r="U7221">
        <v>0</v>
      </c>
      <c r="V7221">
        <v>0</v>
      </c>
      <c r="W7221" s="26">
        <v>1.280647328361588</v>
      </c>
      <c r="X7221" s="26">
        <v>0</v>
      </c>
      <c r="Y7221" s="26">
        <v>0</v>
      </c>
      <c r="Z7221" s="26">
        <v>0</v>
      </c>
      <c r="AA7221" s="26">
        <v>0</v>
      </c>
      <c r="AB7221" s="26">
        <v>0</v>
      </c>
      <c r="AC7221" s="26">
        <v>0</v>
      </c>
      <c r="AD7221" s="26">
        <v>0</v>
      </c>
      <c r="AE7221" s="26">
        <v>1.280647328361588</v>
      </c>
    </row>
    <row r="7222" spans="1:31" x14ac:dyDescent="0.3">
      <c r="A7222">
        <v>2766541</v>
      </c>
      <c r="B7222">
        <v>1</v>
      </c>
      <c r="C7222" t="s">
        <v>80</v>
      </c>
      <c r="D7222" t="s">
        <v>82</v>
      </c>
      <c r="E7222" t="s">
        <v>132</v>
      </c>
      <c r="F7222" t="s">
        <v>19761</v>
      </c>
      <c r="G7222" t="s">
        <v>197</v>
      </c>
      <c r="H7222" t="s">
        <v>135</v>
      </c>
      <c r="I7222" t="s">
        <v>136</v>
      </c>
      <c r="J7222" t="s">
        <v>137</v>
      </c>
      <c r="K7222" t="s">
        <v>138</v>
      </c>
      <c r="L7222" t="s">
        <v>19762</v>
      </c>
      <c r="M7222" t="s">
        <v>19763</v>
      </c>
      <c r="N7222" s="26">
        <v>1.2138888880000001</v>
      </c>
      <c r="O7222">
        <v>0</v>
      </c>
      <c r="P7222">
        <v>1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 s="26">
        <v>0</v>
      </c>
      <c r="X7222" s="26">
        <v>0.3768397090026725</v>
      </c>
      <c r="Y7222" s="26">
        <v>0</v>
      </c>
      <c r="Z7222" s="26">
        <v>0</v>
      </c>
      <c r="AA7222" s="26">
        <v>0</v>
      </c>
      <c r="AB7222" s="26">
        <v>0</v>
      </c>
      <c r="AC7222" s="26">
        <v>0</v>
      </c>
      <c r="AD7222" s="26">
        <v>0</v>
      </c>
      <c r="AE7222" s="26">
        <v>0.3768397090026725</v>
      </c>
    </row>
    <row r="7223" spans="1:31" x14ac:dyDescent="0.3">
      <c r="A7223">
        <v>2766189</v>
      </c>
      <c r="B7223">
        <v>1</v>
      </c>
      <c r="C7223" t="s">
        <v>80</v>
      </c>
      <c r="D7223" t="s">
        <v>85</v>
      </c>
      <c r="E7223" t="s">
        <v>132</v>
      </c>
      <c r="F7223" t="s">
        <v>10686</v>
      </c>
      <c r="G7223" t="s">
        <v>134</v>
      </c>
      <c r="H7223" t="s">
        <v>135</v>
      </c>
      <c r="I7223" t="s">
        <v>136</v>
      </c>
      <c r="J7223" t="s">
        <v>137</v>
      </c>
      <c r="K7223" t="s">
        <v>138</v>
      </c>
      <c r="L7223" t="s">
        <v>19764</v>
      </c>
      <c r="M7223" t="s">
        <v>19765</v>
      </c>
      <c r="N7223" s="26">
        <v>6.1641666659999999</v>
      </c>
      <c r="O7223">
        <v>0</v>
      </c>
      <c r="P7223">
        <v>18</v>
      </c>
      <c r="Q7223">
        <v>0</v>
      </c>
      <c r="R7223">
        <v>0</v>
      </c>
      <c r="S7223">
        <v>0</v>
      </c>
      <c r="T7223">
        <v>1</v>
      </c>
      <c r="U7223">
        <v>0</v>
      </c>
      <c r="V7223">
        <v>0</v>
      </c>
      <c r="W7223" s="26">
        <v>0</v>
      </c>
      <c r="X7223" s="26">
        <v>29.365123308281888</v>
      </c>
      <c r="Y7223" s="26">
        <v>0</v>
      </c>
      <c r="Z7223" s="26">
        <v>0</v>
      </c>
      <c r="AA7223" s="26">
        <v>0</v>
      </c>
      <c r="AB7223" s="26">
        <v>0.29947417183717112</v>
      </c>
      <c r="AC7223" s="26">
        <v>0</v>
      </c>
      <c r="AD7223" s="26">
        <v>0</v>
      </c>
      <c r="AE7223" s="26">
        <v>29.66459748011906</v>
      </c>
    </row>
    <row r="7224" spans="1:31" x14ac:dyDescent="0.3">
      <c r="A7224">
        <v>2766312</v>
      </c>
      <c r="B7224">
        <v>1</v>
      </c>
      <c r="C7224" t="s">
        <v>80</v>
      </c>
      <c r="D7224" t="s">
        <v>97</v>
      </c>
      <c r="E7224" t="s">
        <v>141</v>
      </c>
      <c r="F7224" t="s">
        <v>19766</v>
      </c>
      <c r="G7224" t="s">
        <v>344</v>
      </c>
      <c r="H7224" t="s">
        <v>135</v>
      </c>
      <c r="I7224" t="s">
        <v>136</v>
      </c>
      <c r="J7224" t="s">
        <v>137</v>
      </c>
      <c r="K7224" t="s">
        <v>138</v>
      </c>
      <c r="L7224" t="s">
        <v>19767</v>
      </c>
      <c r="M7224" t="s">
        <v>19768</v>
      </c>
      <c r="N7224" s="26">
        <v>0.84416666600000001</v>
      </c>
      <c r="O7224">
        <v>0</v>
      </c>
      <c r="P7224">
        <v>38</v>
      </c>
      <c r="Q7224">
        <v>0</v>
      </c>
      <c r="R7224">
        <v>23</v>
      </c>
      <c r="S7224">
        <v>0</v>
      </c>
      <c r="T7224">
        <v>8</v>
      </c>
      <c r="U7224">
        <v>0</v>
      </c>
      <c r="V7224">
        <v>0</v>
      </c>
      <c r="W7224" s="26">
        <v>0</v>
      </c>
      <c r="X7224" s="26">
        <v>10.853709582360176</v>
      </c>
      <c r="Y7224" s="26">
        <v>0</v>
      </c>
      <c r="Z7224" s="26">
        <v>2.4073186786289251</v>
      </c>
      <c r="AA7224" s="26">
        <v>0</v>
      </c>
      <c r="AB7224" s="26">
        <v>7.1899911539515111</v>
      </c>
      <c r="AC7224" s="26">
        <v>0</v>
      </c>
      <c r="AD7224" s="26">
        <v>0</v>
      </c>
      <c r="AE7224" s="26">
        <v>20.451019414940614</v>
      </c>
    </row>
    <row r="7225" spans="1:31" x14ac:dyDescent="0.3">
      <c r="A7225">
        <v>2766183</v>
      </c>
      <c r="B7225">
        <v>1</v>
      </c>
      <c r="C7225" t="s">
        <v>81</v>
      </c>
      <c r="D7225" t="s">
        <v>113</v>
      </c>
      <c r="E7225" t="s">
        <v>170</v>
      </c>
      <c r="F7225" t="s">
        <v>19769</v>
      </c>
      <c r="G7225" t="s">
        <v>204</v>
      </c>
      <c r="H7225" t="s">
        <v>135</v>
      </c>
      <c r="I7225" t="s">
        <v>136</v>
      </c>
      <c r="J7225" t="s">
        <v>137</v>
      </c>
      <c r="K7225" t="s">
        <v>138</v>
      </c>
      <c r="L7225" t="s">
        <v>19770</v>
      </c>
      <c r="M7225" t="s">
        <v>19771</v>
      </c>
      <c r="N7225" s="26">
        <v>0.40777777700000001</v>
      </c>
      <c r="O7225">
        <v>0</v>
      </c>
      <c r="P7225">
        <v>19</v>
      </c>
      <c r="Q7225">
        <v>0</v>
      </c>
      <c r="R7225">
        <v>1</v>
      </c>
      <c r="S7225">
        <v>0</v>
      </c>
      <c r="T7225">
        <v>1</v>
      </c>
      <c r="U7225">
        <v>0</v>
      </c>
      <c r="V7225">
        <v>0</v>
      </c>
      <c r="W7225" s="26">
        <v>0</v>
      </c>
      <c r="X7225" s="26">
        <v>0.67346939840279108</v>
      </c>
      <c r="Y7225" s="26">
        <v>0</v>
      </c>
      <c r="Z7225" s="26">
        <v>0.23447740049696539</v>
      </c>
      <c r="AA7225" s="26">
        <v>0</v>
      </c>
      <c r="AB7225" s="26">
        <v>0</v>
      </c>
      <c r="AC7225" s="26">
        <v>0</v>
      </c>
      <c r="AD7225" s="26">
        <v>0</v>
      </c>
      <c r="AE7225" s="26">
        <v>0.90794679889975649</v>
      </c>
    </row>
    <row r="7226" spans="1:31" x14ac:dyDescent="0.3">
      <c r="A7226">
        <v>2766624</v>
      </c>
      <c r="B7226">
        <v>1</v>
      </c>
      <c r="C7226" t="s">
        <v>80</v>
      </c>
      <c r="D7226" t="s">
        <v>101</v>
      </c>
      <c r="E7226" t="s">
        <v>141</v>
      </c>
      <c r="F7226" t="s">
        <v>7087</v>
      </c>
      <c r="G7226" t="s">
        <v>143</v>
      </c>
      <c r="H7226" t="s">
        <v>135</v>
      </c>
      <c r="I7226" t="s">
        <v>136</v>
      </c>
      <c r="J7226" t="s">
        <v>137</v>
      </c>
      <c r="K7226" t="s">
        <v>138</v>
      </c>
      <c r="L7226" t="s">
        <v>19772</v>
      </c>
      <c r="M7226" t="s">
        <v>19773</v>
      </c>
      <c r="N7226" s="26">
        <v>0.69805555500000005</v>
      </c>
      <c r="O7226">
        <v>0</v>
      </c>
      <c r="P7226">
        <v>95</v>
      </c>
      <c r="Q7226">
        <v>0</v>
      </c>
      <c r="R7226">
        <v>2</v>
      </c>
      <c r="S7226">
        <v>0</v>
      </c>
      <c r="T7226">
        <v>8</v>
      </c>
      <c r="U7226">
        <v>0</v>
      </c>
      <c r="V7226">
        <v>0</v>
      </c>
      <c r="W7226" s="26">
        <v>0</v>
      </c>
      <c r="X7226" s="26">
        <v>18.063290755740617</v>
      </c>
      <c r="Y7226" s="26">
        <v>0</v>
      </c>
      <c r="Z7226" s="26">
        <v>0</v>
      </c>
      <c r="AA7226" s="26">
        <v>0</v>
      </c>
      <c r="AB7226" s="26">
        <v>3.6864431075929742</v>
      </c>
      <c r="AC7226" s="26">
        <v>0</v>
      </c>
      <c r="AD7226" s="26">
        <v>0</v>
      </c>
      <c r="AE7226" s="26">
        <v>21.749733863333592</v>
      </c>
    </row>
    <row r="7227" spans="1:31" x14ac:dyDescent="0.3">
      <c r="A7227">
        <v>2766169</v>
      </c>
      <c r="B7227">
        <v>1</v>
      </c>
      <c r="C7227" t="s">
        <v>81</v>
      </c>
      <c r="D7227" t="s">
        <v>118</v>
      </c>
      <c r="E7227" t="s">
        <v>141</v>
      </c>
      <c r="F7227" t="s">
        <v>19774</v>
      </c>
      <c r="G7227" t="s">
        <v>143</v>
      </c>
      <c r="H7227" t="s">
        <v>135</v>
      </c>
      <c r="I7227" t="s">
        <v>136</v>
      </c>
      <c r="J7227" t="s">
        <v>137</v>
      </c>
      <c r="K7227" t="s">
        <v>138</v>
      </c>
      <c r="L7227" t="s">
        <v>19775</v>
      </c>
      <c r="M7227" t="s">
        <v>19776</v>
      </c>
      <c r="N7227" s="26">
        <v>0.55222222200000004</v>
      </c>
      <c r="O7227">
        <v>0</v>
      </c>
      <c r="P7227">
        <v>36</v>
      </c>
      <c r="Q7227">
        <v>0</v>
      </c>
      <c r="R7227">
        <v>0</v>
      </c>
      <c r="S7227">
        <v>0</v>
      </c>
      <c r="T7227">
        <v>145</v>
      </c>
      <c r="U7227">
        <v>0</v>
      </c>
      <c r="V7227">
        <v>1</v>
      </c>
      <c r="W7227" s="26">
        <v>0</v>
      </c>
      <c r="X7227" s="26">
        <v>4.2272261586865092</v>
      </c>
      <c r="Y7227" s="26">
        <v>0</v>
      </c>
      <c r="Z7227" s="26">
        <v>0</v>
      </c>
      <c r="AA7227" s="26">
        <v>0</v>
      </c>
      <c r="AB7227" s="26">
        <v>20.65683343714992</v>
      </c>
      <c r="AC7227" s="26">
        <v>0</v>
      </c>
      <c r="AD7227" s="26">
        <v>1.2481294170363575</v>
      </c>
      <c r="AE7227" s="26">
        <v>26.132189012872786</v>
      </c>
    </row>
    <row r="7228" spans="1:31" x14ac:dyDescent="0.3">
      <c r="A7228">
        <v>2766518</v>
      </c>
      <c r="B7228">
        <v>1</v>
      </c>
      <c r="C7228" t="s">
        <v>81</v>
      </c>
      <c r="D7228" t="s">
        <v>127</v>
      </c>
      <c r="E7228" t="s">
        <v>146</v>
      </c>
      <c r="F7228" t="s">
        <v>1693</v>
      </c>
      <c r="G7228" t="s">
        <v>154</v>
      </c>
      <c r="H7228" t="s">
        <v>149</v>
      </c>
      <c r="I7228" t="s">
        <v>136</v>
      </c>
      <c r="J7228" t="s">
        <v>137</v>
      </c>
      <c r="K7228" t="s">
        <v>138</v>
      </c>
      <c r="L7228" t="s">
        <v>19777</v>
      </c>
      <c r="M7228" t="s">
        <v>19778</v>
      </c>
      <c r="N7228" s="26">
        <v>5.5708333330000004</v>
      </c>
      <c r="O7228">
        <v>0</v>
      </c>
      <c r="P7228">
        <v>126</v>
      </c>
      <c r="Q7228">
        <v>0</v>
      </c>
      <c r="R7228">
        <v>12</v>
      </c>
      <c r="S7228">
        <v>0</v>
      </c>
      <c r="T7228">
        <v>7</v>
      </c>
      <c r="U7228">
        <v>0</v>
      </c>
      <c r="V7228">
        <v>0</v>
      </c>
      <c r="W7228" s="26">
        <v>0</v>
      </c>
      <c r="X7228" s="26">
        <v>113.36668662032045</v>
      </c>
      <c r="Y7228" s="26">
        <v>0</v>
      </c>
      <c r="Z7228" s="26">
        <v>2.2804674245419858</v>
      </c>
      <c r="AA7228" s="26">
        <v>0</v>
      </c>
      <c r="AB7228" s="26">
        <v>5.7850842205873212</v>
      </c>
      <c r="AC7228" s="26">
        <v>0</v>
      </c>
      <c r="AD7228" s="26">
        <v>0</v>
      </c>
      <c r="AE7228" s="26">
        <v>121.43223826544975</v>
      </c>
    </row>
    <row r="7229" spans="1:31" x14ac:dyDescent="0.3">
      <c r="A7229">
        <v>2766415</v>
      </c>
      <c r="B7229">
        <v>1</v>
      </c>
      <c r="C7229" t="s">
        <v>81</v>
      </c>
      <c r="D7229" t="s">
        <v>123</v>
      </c>
      <c r="E7229" t="s">
        <v>152</v>
      </c>
      <c r="F7229" t="s">
        <v>8141</v>
      </c>
      <c r="G7229" t="s">
        <v>159</v>
      </c>
      <c r="H7229" t="s">
        <v>149</v>
      </c>
      <c r="I7229" t="s">
        <v>136</v>
      </c>
      <c r="J7229" t="s">
        <v>137</v>
      </c>
      <c r="K7229" t="s">
        <v>138</v>
      </c>
      <c r="L7229" t="s">
        <v>19779</v>
      </c>
      <c r="M7229" t="s">
        <v>19780</v>
      </c>
      <c r="N7229" s="26">
        <v>0.47222222200000002</v>
      </c>
      <c r="O7229">
        <v>4</v>
      </c>
      <c r="P7229">
        <v>64</v>
      </c>
      <c r="Q7229">
        <v>131</v>
      </c>
      <c r="R7229">
        <v>336</v>
      </c>
      <c r="S7229">
        <v>16</v>
      </c>
      <c r="T7229">
        <v>76</v>
      </c>
      <c r="U7229">
        <v>0</v>
      </c>
      <c r="V7229">
        <v>0</v>
      </c>
      <c r="W7229" s="26">
        <v>9.8646223944444444E-2</v>
      </c>
      <c r="X7229" s="26">
        <v>1.4158941318888885</v>
      </c>
      <c r="Y7229" s="26">
        <v>6.8774738795326709</v>
      </c>
      <c r="Z7229" s="26">
        <v>13.499376109308805</v>
      </c>
      <c r="AA7229" s="26">
        <v>0.70063744273792228</v>
      </c>
      <c r="AB7229" s="26">
        <v>7.544391740088245</v>
      </c>
      <c r="AC7229" s="26">
        <v>0</v>
      </c>
      <c r="AD7229" s="26">
        <v>0</v>
      </c>
      <c r="AE7229" s="26">
        <v>30.136419527500976</v>
      </c>
    </row>
    <row r="7230" spans="1:31" x14ac:dyDescent="0.3">
      <c r="A7230">
        <v>2766584</v>
      </c>
      <c r="B7230">
        <v>1</v>
      </c>
      <c r="C7230" t="s">
        <v>80</v>
      </c>
      <c r="D7230" t="s">
        <v>90</v>
      </c>
      <c r="E7230" t="s">
        <v>146</v>
      </c>
      <c r="F7230" t="s">
        <v>19750</v>
      </c>
      <c r="G7230" t="s">
        <v>326</v>
      </c>
      <c r="H7230" t="s">
        <v>149</v>
      </c>
      <c r="I7230" t="s">
        <v>566</v>
      </c>
      <c r="J7230" t="s">
        <v>137</v>
      </c>
      <c r="K7230" t="s">
        <v>138</v>
      </c>
      <c r="L7230" t="s">
        <v>19781</v>
      </c>
      <c r="M7230" t="s">
        <v>19782</v>
      </c>
      <c r="N7230" s="26">
        <v>1.3333332999999999E-2</v>
      </c>
      <c r="O7230">
        <v>0</v>
      </c>
      <c r="P7230">
        <v>901</v>
      </c>
      <c r="Q7230">
        <v>0</v>
      </c>
      <c r="R7230">
        <v>0</v>
      </c>
      <c r="S7230">
        <v>0</v>
      </c>
      <c r="T7230">
        <v>76</v>
      </c>
      <c r="U7230">
        <v>0</v>
      </c>
      <c r="V7230">
        <v>0</v>
      </c>
      <c r="W7230" s="26">
        <v>0</v>
      </c>
      <c r="X7230" s="26">
        <v>3.6851327179072588</v>
      </c>
      <c r="Y7230" s="26">
        <v>0</v>
      </c>
      <c r="Z7230" s="26">
        <v>0</v>
      </c>
      <c r="AA7230" s="26">
        <v>0</v>
      </c>
      <c r="AB7230" s="26">
        <v>1.2589484064805627</v>
      </c>
      <c r="AC7230" s="26">
        <v>0</v>
      </c>
      <c r="AD7230" s="26">
        <v>0</v>
      </c>
      <c r="AE7230" s="26">
        <v>4.9440811243878215</v>
      </c>
    </row>
    <row r="7231" spans="1:31" x14ac:dyDescent="0.3">
      <c r="A7231">
        <v>2766398</v>
      </c>
      <c r="B7231">
        <v>1</v>
      </c>
      <c r="C7231" t="s">
        <v>81</v>
      </c>
      <c r="D7231" t="s">
        <v>120</v>
      </c>
      <c r="E7231" t="s">
        <v>152</v>
      </c>
      <c r="F7231" t="s">
        <v>19783</v>
      </c>
      <c r="G7231" t="s">
        <v>159</v>
      </c>
      <c r="H7231" t="s">
        <v>149</v>
      </c>
      <c r="I7231" t="s">
        <v>136</v>
      </c>
      <c r="J7231" t="s">
        <v>137</v>
      </c>
      <c r="K7231" t="s">
        <v>138</v>
      </c>
      <c r="L7231" t="s">
        <v>19784</v>
      </c>
      <c r="M7231" t="s">
        <v>19785</v>
      </c>
      <c r="N7231" s="26">
        <v>7.6666665999999994E-2</v>
      </c>
      <c r="O7231">
        <v>4</v>
      </c>
      <c r="P7231">
        <v>2480</v>
      </c>
      <c r="Q7231">
        <v>169</v>
      </c>
      <c r="R7231">
        <v>145</v>
      </c>
      <c r="S7231">
        <v>30</v>
      </c>
      <c r="T7231">
        <v>226</v>
      </c>
      <c r="U7231">
        <v>1</v>
      </c>
      <c r="V7231">
        <v>1</v>
      </c>
      <c r="W7231" s="26">
        <v>6.7722587580799992E-2</v>
      </c>
      <c r="X7231" s="26">
        <v>36.547135144691914</v>
      </c>
      <c r="Y7231" s="26">
        <v>2.4474907849186986</v>
      </c>
      <c r="Z7231" s="26">
        <v>0.45803101031228388</v>
      </c>
      <c r="AA7231" s="26">
        <v>15.941245484579436</v>
      </c>
      <c r="AB7231" s="26">
        <v>11.191203995678951</v>
      </c>
      <c r="AC7231" s="26">
        <v>5.3954494061398695</v>
      </c>
      <c r="AD7231" s="26">
        <v>12.887506522955647</v>
      </c>
      <c r="AE7231" s="26">
        <v>84.935784936857601</v>
      </c>
    </row>
    <row r="7232" spans="1:31" x14ac:dyDescent="0.3">
      <c r="A7232">
        <v>2766292</v>
      </c>
      <c r="B7232">
        <v>1</v>
      </c>
      <c r="C7232" t="s">
        <v>81</v>
      </c>
      <c r="D7232" t="s">
        <v>114</v>
      </c>
      <c r="E7232" t="s">
        <v>170</v>
      </c>
      <c r="F7232" t="s">
        <v>19786</v>
      </c>
      <c r="G7232" t="s">
        <v>204</v>
      </c>
      <c r="H7232" t="s">
        <v>135</v>
      </c>
      <c r="I7232" t="s">
        <v>136</v>
      </c>
      <c r="J7232" t="s">
        <v>137</v>
      </c>
      <c r="K7232" t="s">
        <v>138</v>
      </c>
      <c r="L7232" t="s">
        <v>19787</v>
      </c>
      <c r="M7232" t="s">
        <v>19788</v>
      </c>
      <c r="N7232" s="26">
        <v>1.179166666</v>
      </c>
      <c r="O7232">
        <v>0</v>
      </c>
      <c r="P7232">
        <v>152</v>
      </c>
      <c r="Q7232">
        <v>0</v>
      </c>
      <c r="R7232">
        <v>0</v>
      </c>
      <c r="S7232">
        <v>0</v>
      </c>
      <c r="T7232">
        <v>1</v>
      </c>
      <c r="U7232">
        <v>0</v>
      </c>
      <c r="V7232">
        <v>0</v>
      </c>
      <c r="W7232" s="26">
        <v>0</v>
      </c>
      <c r="X7232" s="26">
        <v>35.205134037607841</v>
      </c>
      <c r="Y7232" s="26">
        <v>0</v>
      </c>
      <c r="Z7232" s="26">
        <v>0</v>
      </c>
      <c r="AA7232" s="26">
        <v>0</v>
      </c>
      <c r="AB7232" s="26">
        <v>1.1132839648399111E-2</v>
      </c>
      <c r="AC7232" s="26">
        <v>0</v>
      </c>
      <c r="AD7232" s="26">
        <v>0</v>
      </c>
      <c r="AE7232" s="26">
        <v>35.216266877256238</v>
      </c>
    </row>
    <row r="7233" spans="1:31" x14ac:dyDescent="0.3">
      <c r="A7233">
        <v>2766352</v>
      </c>
      <c r="B7233">
        <v>1</v>
      </c>
      <c r="C7233" t="s">
        <v>80</v>
      </c>
      <c r="D7233" t="s">
        <v>104</v>
      </c>
      <c r="E7233" t="s">
        <v>170</v>
      </c>
      <c r="F7233" t="s">
        <v>19789</v>
      </c>
      <c r="G7233" t="s">
        <v>204</v>
      </c>
      <c r="H7233" t="s">
        <v>135</v>
      </c>
      <c r="I7233" t="s">
        <v>136</v>
      </c>
      <c r="J7233" t="s">
        <v>137</v>
      </c>
      <c r="K7233" t="s">
        <v>138</v>
      </c>
      <c r="L7233" t="s">
        <v>19790</v>
      </c>
      <c r="M7233" t="s">
        <v>19791</v>
      </c>
      <c r="N7233" s="26">
        <v>2.6152777770000002</v>
      </c>
      <c r="O7233">
        <v>0</v>
      </c>
      <c r="P7233">
        <v>79</v>
      </c>
      <c r="Q7233">
        <v>0</v>
      </c>
      <c r="R7233">
        <v>0</v>
      </c>
      <c r="S7233">
        <v>0</v>
      </c>
      <c r="T7233">
        <v>2</v>
      </c>
      <c r="U7233">
        <v>0</v>
      </c>
      <c r="V7233">
        <v>0</v>
      </c>
      <c r="W7233" s="26">
        <v>0</v>
      </c>
      <c r="X7233" s="26">
        <v>38.849844200348471</v>
      </c>
      <c r="Y7233" s="26">
        <v>0</v>
      </c>
      <c r="Z7233" s="26">
        <v>0</v>
      </c>
      <c r="AA7233" s="26">
        <v>0</v>
      </c>
      <c r="AB7233" s="26">
        <v>0.31405900665441022</v>
      </c>
      <c r="AC7233" s="26">
        <v>0</v>
      </c>
      <c r="AD7233" s="26">
        <v>0</v>
      </c>
      <c r="AE7233" s="26">
        <v>39.163903207002882</v>
      </c>
    </row>
    <row r="7234" spans="1:31" x14ac:dyDescent="0.3">
      <c r="A7234">
        <v>2766246</v>
      </c>
      <c r="B7234">
        <v>1</v>
      </c>
      <c r="C7234" t="s">
        <v>80</v>
      </c>
      <c r="D7234" t="s">
        <v>110</v>
      </c>
      <c r="E7234" t="s">
        <v>146</v>
      </c>
      <c r="F7234" t="s">
        <v>19792</v>
      </c>
      <c r="G7234" t="s">
        <v>186</v>
      </c>
      <c r="H7234" t="s">
        <v>149</v>
      </c>
      <c r="I7234" t="s">
        <v>136</v>
      </c>
      <c r="J7234" t="s">
        <v>137</v>
      </c>
      <c r="K7234" t="s">
        <v>187</v>
      </c>
      <c r="L7234" t="s">
        <v>19793</v>
      </c>
      <c r="M7234" t="s">
        <v>19794</v>
      </c>
      <c r="N7234" s="26">
        <v>4.2861111110000003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1</v>
      </c>
      <c r="U7234">
        <v>0</v>
      </c>
      <c r="V7234">
        <v>0</v>
      </c>
      <c r="W7234" s="26">
        <v>0</v>
      </c>
      <c r="X7234" s="26">
        <v>0</v>
      </c>
      <c r="Y7234" s="26">
        <v>0</v>
      </c>
      <c r="Z7234" s="26">
        <v>0</v>
      </c>
      <c r="AA7234" s="26">
        <v>0</v>
      </c>
      <c r="AB7234" s="26">
        <v>152.20422332951898</v>
      </c>
      <c r="AC7234" s="26">
        <v>0</v>
      </c>
      <c r="AD7234" s="26">
        <v>0</v>
      </c>
      <c r="AE7234" s="26">
        <v>152.20422332951898</v>
      </c>
    </row>
    <row r="7235" spans="1:31" x14ac:dyDescent="0.3">
      <c r="A7235">
        <v>2766833</v>
      </c>
      <c r="B7235">
        <v>1</v>
      </c>
      <c r="C7235" t="s">
        <v>80</v>
      </c>
      <c r="D7235" t="s">
        <v>108</v>
      </c>
      <c r="E7235" t="s">
        <v>170</v>
      </c>
      <c r="F7235" t="s">
        <v>19795</v>
      </c>
      <c r="G7235" t="s">
        <v>204</v>
      </c>
      <c r="H7235" t="s">
        <v>135</v>
      </c>
      <c r="I7235" t="s">
        <v>136</v>
      </c>
      <c r="J7235" t="s">
        <v>137</v>
      </c>
      <c r="K7235" t="s">
        <v>138</v>
      </c>
      <c r="L7235" t="s">
        <v>19796</v>
      </c>
      <c r="M7235" t="s">
        <v>19797</v>
      </c>
      <c r="N7235" s="26">
        <v>4.6188888879999999</v>
      </c>
      <c r="O7235">
        <v>0</v>
      </c>
      <c r="P7235">
        <v>1</v>
      </c>
      <c r="Q7235">
        <v>0</v>
      </c>
      <c r="R7235">
        <v>2</v>
      </c>
      <c r="S7235">
        <v>0</v>
      </c>
      <c r="T7235">
        <v>1</v>
      </c>
      <c r="U7235">
        <v>0</v>
      </c>
      <c r="V7235">
        <v>0</v>
      </c>
      <c r="W7235" s="26">
        <v>0</v>
      </c>
      <c r="X7235" s="26">
        <v>0.4347901405771728</v>
      </c>
      <c r="Y7235" s="26">
        <v>0</v>
      </c>
      <c r="Z7235" s="26">
        <v>0</v>
      </c>
      <c r="AA7235" s="26">
        <v>0</v>
      </c>
      <c r="AB7235" s="26">
        <v>0</v>
      </c>
      <c r="AC7235" s="26">
        <v>0</v>
      </c>
      <c r="AD7235" s="26">
        <v>0</v>
      </c>
      <c r="AE7235" s="26">
        <v>0.4347901405771728</v>
      </c>
    </row>
    <row r="7236" spans="1:31" x14ac:dyDescent="0.3">
      <c r="A7236">
        <v>2766252</v>
      </c>
      <c r="B7236">
        <v>1</v>
      </c>
      <c r="C7236" t="s">
        <v>80</v>
      </c>
      <c r="D7236" t="s">
        <v>107</v>
      </c>
      <c r="E7236" t="s">
        <v>141</v>
      </c>
      <c r="F7236" t="s">
        <v>10606</v>
      </c>
      <c r="G7236" t="s">
        <v>628</v>
      </c>
      <c r="H7236" t="s">
        <v>135</v>
      </c>
      <c r="I7236" t="s">
        <v>136</v>
      </c>
      <c r="J7236" t="s">
        <v>137</v>
      </c>
      <c r="K7236" t="s">
        <v>187</v>
      </c>
      <c r="L7236" t="s">
        <v>19798</v>
      </c>
      <c r="M7236" t="s">
        <v>19799</v>
      </c>
      <c r="N7236" s="26">
        <v>8.2238888879999994</v>
      </c>
      <c r="O7236">
        <v>0</v>
      </c>
      <c r="P7236">
        <v>64</v>
      </c>
      <c r="Q7236">
        <v>0</v>
      </c>
      <c r="R7236">
        <v>1</v>
      </c>
      <c r="S7236">
        <v>0</v>
      </c>
      <c r="T7236">
        <v>4</v>
      </c>
      <c r="U7236">
        <v>0</v>
      </c>
      <c r="V7236">
        <v>0</v>
      </c>
      <c r="W7236" s="26">
        <v>0</v>
      </c>
      <c r="X7236" s="26">
        <v>82.564151540347936</v>
      </c>
      <c r="Y7236" s="26">
        <v>0</v>
      </c>
      <c r="Z7236" s="26">
        <v>16.850920882017622</v>
      </c>
      <c r="AA7236" s="26">
        <v>0</v>
      </c>
      <c r="AB7236" s="26">
        <v>2.5962839799473749</v>
      </c>
      <c r="AC7236" s="26">
        <v>0</v>
      </c>
      <c r="AD7236" s="26">
        <v>0</v>
      </c>
      <c r="AE7236" s="26">
        <v>102.01135640231293</v>
      </c>
    </row>
    <row r="7237" spans="1:31" x14ac:dyDescent="0.3">
      <c r="A7237">
        <v>2766521</v>
      </c>
      <c r="B7237">
        <v>1</v>
      </c>
      <c r="C7237" t="s">
        <v>81</v>
      </c>
      <c r="D7237" t="s">
        <v>112</v>
      </c>
      <c r="E7237" t="s">
        <v>132</v>
      </c>
      <c r="F7237" t="s">
        <v>19800</v>
      </c>
      <c r="G7237" t="s">
        <v>134</v>
      </c>
      <c r="H7237" t="s">
        <v>135</v>
      </c>
      <c r="I7237" t="s">
        <v>136</v>
      </c>
      <c r="J7237" t="s">
        <v>137</v>
      </c>
      <c r="K7237" t="s">
        <v>138</v>
      </c>
      <c r="L7237" t="s">
        <v>19801</v>
      </c>
      <c r="M7237" t="s">
        <v>19802</v>
      </c>
      <c r="N7237" s="26">
        <v>3.0861111110000001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1</v>
      </c>
      <c r="U7237">
        <v>0</v>
      </c>
      <c r="V7237">
        <v>0</v>
      </c>
      <c r="W7237" s="26">
        <v>0</v>
      </c>
      <c r="X7237" s="26">
        <v>0</v>
      </c>
      <c r="Y7237" s="26">
        <v>0</v>
      </c>
      <c r="Z7237" s="26">
        <v>0</v>
      </c>
      <c r="AA7237" s="26">
        <v>0</v>
      </c>
      <c r="AB7237" s="26">
        <v>1.2538175963556173</v>
      </c>
      <c r="AC7237" s="26">
        <v>0</v>
      </c>
      <c r="AD7237" s="26">
        <v>0</v>
      </c>
      <c r="AE7237" s="26">
        <v>1.2538175963556173</v>
      </c>
    </row>
    <row r="7238" spans="1:31" x14ac:dyDescent="0.3">
      <c r="A7238">
        <v>2766501</v>
      </c>
      <c r="B7238">
        <v>1</v>
      </c>
      <c r="C7238" t="s">
        <v>80</v>
      </c>
      <c r="D7238" t="s">
        <v>103</v>
      </c>
      <c r="E7238" t="s">
        <v>146</v>
      </c>
      <c r="F7238" t="s">
        <v>19803</v>
      </c>
      <c r="G7238" t="s">
        <v>451</v>
      </c>
      <c r="H7238" t="s">
        <v>149</v>
      </c>
      <c r="I7238" t="s">
        <v>136</v>
      </c>
      <c r="J7238" t="s">
        <v>137</v>
      </c>
      <c r="K7238" t="s">
        <v>138</v>
      </c>
      <c r="L7238" t="s">
        <v>19804</v>
      </c>
      <c r="M7238" t="s">
        <v>19805</v>
      </c>
      <c r="N7238" s="26">
        <v>1.1499999999999999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1</v>
      </c>
      <c r="W7238" s="26">
        <v>0</v>
      </c>
      <c r="X7238" s="26">
        <v>0</v>
      </c>
      <c r="Y7238" s="26">
        <v>0</v>
      </c>
      <c r="Z7238" s="26">
        <v>0</v>
      </c>
      <c r="AA7238" s="26">
        <v>0</v>
      </c>
      <c r="AB7238" s="26">
        <v>0</v>
      </c>
      <c r="AC7238" s="26">
        <v>0</v>
      </c>
      <c r="AD7238" s="26">
        <v>69.242856358278146</v>
      </c>
      <c r="AE7238" s="26">
        <v>69.242856358278146</v>
      </c>
    </row>
    <row r="7239" spans="1:31" x14ac:dyDescent="0.3">
      <c r="A7239">
        <v>2766478</v>
      </c>
      <c r="B7239">
        <v>1</v>
      </c>
      <c r="C7239" t="s">
        <v>80</v>
      </c>
      <c r="D7239" t="s">
        <v>98</v>
      </c>
      <c r="E7239" t="s">
        <v>170</v>
      </c>
      <c r="F7239" t="s">
        <v>19806</v>
      </c>
      <c r="G7239" t="s">
        <v>204</v>
      </c>
      <c r="H7239" t="s">
        <v>135</v>
      </c>
      <c r="I7239" t="s">
        <v>136</v>
      </c>
      <c r="J7239" t="s">
        <v>137</v>
      </c>
      <c r="K7239" t="s">
        <v>138</v>
      </c>
      <c r="L7239" t="s">
        <v>19807</v>
      </c>
      <c r="M7239" t="s">
        <v>19808</v>
      </c>
      <c r="N7239" s="26">
        <v>6.6952777770000003</v>
      </c>
      <c r="O7239">
        <v>0</v>
      </c>
      <c r="P7239">
        <v>31</v>
      </c>
      <c r="Q7239">
        <v>0</v>
      </c>
      <c r="R7239">
        <v>2</v>
      </c>
      <c r="S7239">
        <v>0</v>
      </c>
      <c r="T7239">
        <v>6</v>
      </c>
      <c r="U7239">
        <v>0</v>
      </c>
      <c r="V7239">
        <v>0</v>
      </c>
      <c r="W7239" s="26">
        <v>0</v>
      </c>
      <c r="X7239" s="26">
        <v>39.489973077665276</v>
      </c>
      <c r="Y7239" s="26">
        <v>0</v>
      </c>
      <c r="Z7239" s="26">
        <v>5.0028515350467764</v>
      </c>
      <c r="AA7239" s="26">
        <v>0</v>
      </c>
      <c r="AB7239" s="26">
        <v>6.1608120339679884</v>
      </c>
      <c r="AC7239" s="26">
        <v>0</v>
      </c>
      <c r="AD7239" s="26">
        <v>0</v>
      </c>
      <c r="AE7239" s="26">
        <v>50.653636646680042</v>
      </c>
    </row>
    <row r="7240" spans="1:31" x14ac:dyDescent="0.3">
      <c r="A7240">
        <v>2766309</v>
      </c>
      <c r="B7240">
        <v>1</v>
      </c>
      <c r="C7240" t="s">
        <v>81</v>
      </c>
      <c r="D7240" t="s">
        <v>122</v>
      </c>
      <c r="E7240" t="s">
        <v>157</v>
      </c>
      <c r="F7240" t="s">
        <v>19809</v>
      </c>
      <c r="G7240" t="s">
        <v>628</v>
      </c>
      <c r="H7240" t="s">
        <v>149</v>
      </c>
      <c r="I7240" t="s">
        <v>136</v>
      </c>
      <c r="J7240" t="s">
        <v>137</v>
      </c>
      <c r="K7240" t="s">
        <v>187</v>
      </c>
      <c r="L7240" t="s">
        <v>19810</v>
      </c>
      <c r="M7240" t="s">
        <v>19811</v>
      </c>
      <c r="N7240" s="26">
        <v>5.2072222220000004</v>
      </c>
      <c r="O7240">
        <v>2</v>
      </c>
      <c r="P7240">
        <v>385</v>
      </c>
      <c r="Q7240">
        <v>59</v>
      </c>
      <c r="R7240">
        <v>25</v>
      </c>
      <c r="S7240">
        <v>4</v>
      </c>
      <c r="T7240">
        <v>51</v>
      </c>
      <c r="U7240">
        <v>1</v>
      </c>
      <c r="V7240">
        <v>0</v>
      </c>
      <c r="W7240" s="26">
        <v>1.548973386717281</v>
      </c>
      <c r="X7240" s="26">
        <v>277.26458744612825</v>
      </c>
      <c r="Y7240" s="26">
        <v>468.33611718257811</v>
      </c>
      <c r="Z7240" s="26">
        <v>20.331021644316973</v>
      </c>
      <c r="AA7240" s="26">
        <v>266.61248469540135</v>
      </c>
      <c r="AB7240" s="26">
        <v>236.24765707118362</v>
      </c>
      <c r="AC7240" s="26">
        <v>551.39928805181978</v>
      </c>
      <c r="AD7240" s="26">
        <v>0</v>
      </c>
      <c r="AE7240" s="26">
        <v>1821.7401294781453</v>
      </c>
    </row>
    <row r="7241" spans="1:31" x14ac:dyDescent="0.3">
      <c r="A7241">
        <v>2766850</v>
      </c>
      <c r="B7241">
        <v>1</v>
      </c>
      <c r="C7241" t="s">
        <v>80</v>
      </c>
      <c r="D7241" t="s">
        <v>83</v>
      </c>
      <c r="E7241" t="s">
        <v>146</v>
      </c>
      <c r="F7241" t="s">
        <v>19812</v>
      </c>
      <c r="G7241" t="s">
        <v>326</v>
      </c>
      <c r="H7241" t="s">
        <v>149</v>
      </c>
      <c r="I7241" t="s">
        <v>136</v>
      </c>
      <c r="J7241" t="s">
        <v>137</v>
      </c>
      <c r="K7241" t="s">
        <v>138</v>
      </c>
      <c r="L7241" t="s">
        <v>19813</v>
      </c>
      <c r="M7241" t="s">
        <v>19814</v>
      </c>
      <c r="N7241" s="26">
        <v>0.108611111</v>
      </c>
      <c r="O7241">
        <v>0</v>
      </c>
      <c r="P7241">
        <v>0</v>
      </c>
      <c r="Q7241">
        <v>0</v>
      </c>
      <c r="R7241">
        <v>0</v>
      </c>
      <c r="S7241">
        <v>1</v>
      </c>
      <c r="T7241">
        <v>4</v>
      </c>
      <c r="U7241">
        <v>0</v>
      </c>
      <c r="V7241">
        <v>0</v>
      </c>
      <c r="W7241" s="26">
        <v>0</v>
      </c>
      <c r="X7241" s="26">
        <v>0</v>
      </c>
      <c r="Y7241" s="26">
        <v>0</v>
      </c>
      <c r="Z7241" s="26">
        <v>0</v>
      </c>
      <c r="AA7241" s="26">
        <v>17.522784202895188</v>
      </c>
      <c r="AB7241" s="26">
        <v>1.3226218656193625</v>
      </c>
      <c r="AC7241" s="26">
        <v>0</v>
      </c>
      <c r="AD7241" s="26">
        <v>0</v>
      </c>
      <c r="AE7241" s="26">
        <v>18.845406068514549</v>
      </c>
    </row>
    <row r="7242" spans="1:31" x14ac:dyDescent="0.3">
      <c r="A7242">
        <v>2766707</v>
      </c>
      <c r="B7242">
        <v>1</v>
      </c>
      <c r="C7242" t="s">
        <v>81</v>
      </c>
      <c r="D7242" t="s">
        <v>117</v>
      </c>
      <c r="E7242" t="s">
        <v>175</v>
      </c>
      <c r="F7242" t="s">
        <v>19815</v>
      </c>
      <c r="G7242" t="s">
        <v>186</v>
      </c>
      <c r="H7242" t="s">
        <v>149</v>
      </c>
      <c r="I7242" t="s">
        <v>136</v>
      </c>
      <c r="J7242" t="s">
        <v>137</v>
      </c>
      <c r="K7242" t="s">
        <v>187</v>
      </c>
      <c r="L7242" t="s">
        <v>19816</v>
      </c>
      <c r="M7242" t="s">
        <v>19817</v>
      </c>
      <c r="N7242" s="26">
        <v>8.6694444439999998</v>
      </c>
      <c r="O7242">
        <v>54</v>
      </c>
      <c r="P7242">
        <v>19625</v>
      </c>
      <c r="Q7242">
        <v>295</v>
      </c>
      <c r="R7242">
        <v>830</v>
      </c>
      <c r="S7242">
        <v>84</v>
      </c>
      <c r="T7242">
        <v>2715</v>
      </c>
      <c r="U7242">
        <v>13</v>
      </c>
      <c r="V7242">
        <v>17</v>
      </c>
      <c r="W7242" s="26">
        <v>194.47197140690727</v>
      </c>
      <c r="X7242" s="26">
        <v>26954.645523496503</v>
      </c>
      <c r="Y7242" s="26">
        <v>2275.0785253408526</v>
      </c>
      <c r="Z7242" s="26">
        <v>715.54009421707462</v>
      </c>
      <c r="AA7242" s="26">
        <v>4489.5010058341441</v>
      </c>
      <c r="AB7242" s="26">
        <v>16349.951969683196</v>
      </c>
      <c r="AC7242" s="26">
        <v>13779.249593004368</v>
      </c>
      <c r="AD7242" s="26">
        <v>6730.4062559544946</v>
      </c>
      <c r="AE7242" s="26">
        <v>71488.844938937546</v>
      </c>
    </row>
    <row r="7243" spans="1:31" x14ac:dyDescent="0.3">
      <c r="A7243">
        <v>2766870</v>
      </c>
      <c r="B7243">
        <v>1</v>
      </c>
      <c r="C7243" t="s">
        <v>80</v>
      </c>
      <c r="D7243" t="s">
        <v>85</v>
      </c>
      <c r="E7243" t="s">
        <v>132</v>
      </c>
      <c r="F7243" t="s">
        <v>19818</v>
      </c>
      <c r="G7243" t="s">
        <v>197</v>
      </c>
      <c r="H7243" t="s">
        <v>135</v>
      </c>
      <c r="I7243" t="s">
        <v>136</v>
      </c>
      <c r="J7243" t="s">
        <v>137</v>
      </c>
      <c r="K7243" t="s">
        <v>138</v>
      </c>
      <c r="L7243" t="s">
        <v>19819</v>
      </c>
      <c r="M7243" t="s">
        <v>19820</v>
      </c>
      <c r="N7243" s="26">
        <v>0.954166666</v>
      </c>
      <c r="O7243">
        <v>0</v>
      </c>
      <c r="P7243">
        <v>27</v>
      </c>
      <c r="Q7243">
        <v>0</v>
      </c>
      <c r="R7243">
        <v>0</v>
      </c>
      <c r="S7243">
        <v>0</v>
      </c>
      <c r="T7243">
        <v>1</v>
      </c>
      <c r="U7243">
        <v>0</v>
      </c>
      <c r="V7243">
        <v>0</v>
      </c>
      <c r="W7243" s="26">
        <v>0</v>
      </c>
      <c r="X7243" s="26">
        <v>7.5832587994772513</v>
      </c>
      <c r="Y7243" s="26">
        <v>0</v>
      </c>
      <c r="Z7243" s="26">
        <v>0</v>
      </c>
      <c r="AA7243" s="26">
        <v>0</v>
      </c>
      <c r="AB7243" s="26">
        <v>0.95313971249499996</v>
      </c>
      <c r="AC7243" s="26">
        <v>0</v>
      </c>
      <c r="AD7243" s="26">
        <v>0</v>
      </c>
      <c r="AE7243" s="26">
        <v>8.5363985119722514</v>
      </c>
    </row>
    <row r="7244" spans="1:31" x14ac:dyDescent="0.3">
      <c r="A7244">
        <v>2766372</v>
      </c>
      <c r="B7244">
        <v>1</v>
      </c>
      <c r="C7244" t="s">
        <v>80</v>
      </c>
      <c r="D7244" t="s">
        <v>107</v>
      </c>
      <c r="E7244" t="s">
        <v>141</v>
      </c>
      <c r="F7244" t="s">
        <v>19821</v>
      </c>
      <c r="G7244" t="s">
        <v>143</v>
      </c>
      <c r="H7244" t="s">
        <v>135</v>
      </c>
      <c r="I7244" t="s">
        <v>136</v>
      </c>
      <c r="J7244" t="s">
        <v>137</v>
      </c>
      <c r="K7244" t="s">
        <v>138</v>
      </c>
      <c r="L7244" t="s">
        <v>19822</v>
      </c>
      <c r="M7244" t="s">
        <v>19823</v>
      </c>
      <c r="N7244" s="26">
        <v>2.0525000000000002</v>
      </c>
      <c r="O7244">
        <v>0</v>
      </c>
      <c r="P7244">
        <v>5</v>
      </c>
      <c r="Q7244">
        <v>0</v>
      </c>
      <c r="R7244">
        <v>15</v>
      </c>
      <c r="S7244">
        <v>0</v>
      </c>
      <c r="T7244">
        <v>50</v>
      </c>
      <c r="U7244">
        <v>0</v>
      </c>
      <c r="V7244">
        <v>0</v>
      </c>
      <c r="W7244" s="26">
        <v>0</v>
      </c>
      <c r="X7244" s="26">
        <v>4.2603743902076783</v>
      </c>
      <c r="Y7244" s="26">
        <v>0</v>
      </c>
      <c r="Z7244" s="26">
        <v>7.5914048959062574</v>
      </c>
      <c r="AA7244" s="26">
        <v>0</v>
      </c>
      <c r="AB7244" s="26">
        <v>203.75446331793603</v>
      </c>
      <c r="AC7244" s="26">
        <v>0</v>
      </c>
      <c r="AD7244" s="26">
        <v>0</v>
      </c>
      <c r="AE7244" s="26">
        <v>215.60624260404995</v>
      </c>
    </row>
    <row r="7245" spans="1:31" x14ac:dyDescent="0.3">
      <c r="A7245">
        <v>2766272</v>
      </c>
      <c r="B7245">
        <v>1</v>
      </c>
      <c r="C7245" t="s">
        <v>80</v>
      </c>
      <c r="D7245" t="s">
        <v>84</v>
      </c>
      <c r="E7245" t="s">
        <v>141</v>
      </c>
      <c r="F7245" t="s">
        <v>7441</v>
      </c>
      <c r="G7245" t="s">
        <v>186</v>
      </c>
      <c r="H7245" t="s">
        <v>135</v>
      </c>
      <c r="I7245" t="s">
        <v>136</v>
      </c>
      <c r="J7245" t="s">
        <v>137</v>
      </c>
      <c r="K7245" t="s">
        <v>187</v>
      </c>
      <c r="L7245" t="s">
        <v>19824</v>
      </c>
      <c r="M7245" t="s">
        <v>19825</v>
      </c>
      <c r="N7245" s="26">
        <v>7.579722222</v>
      </c>
      <c r="O7245">
        <v>0</v>
      </c>
      <c r="P7245">
        <v>1135</v>
      </c>
      <c r="Q7245">
        <v>0</v>
      </c>
      <c r="R7245">
        <v>0</v>
      </c>
      <c r="S7245">
        <v>0</v>
      </c>
      <c r="T7245">
        <v>114</v>
      </c>
      <c r="U7245">
        <v>0</v>
      </c>
      <c r="V7245">
        <v>0</v>
      </c>
      <c r="W7245" s="26">
        <v>0</v>
      </c>
      <c r="X7245" s="26">
        <v>1992.7328564785064</v>
      </c>
      <c r="Y7245" s="26">
        <v>0</v>
      </c>
      <c r="Z7245" s="26">
        <v>0</v>
      </c>
      <c r="AA7245" s="26">
        <v>0</v>
      </c>
      <c r="AB7245" s="26">
        <v>827.66519297689103</v>
      </c>
      <c r="AC7245" s="26">
        <v>0</v>
      </c>
      <c r="AD7245" s="26">
        <v>0</v>
      </c>
      <c r="AE7245" s="26">
        <v>2820.3980494553975</v>
      </c>
    </row>
    <row r="7246" spans="1:31" x14ac:dyDescent="0.3">
      <c r="A7246">
        <v>2766796</v>
      </c>
      <c r="B7246">
        <v>1</v>
      </c>
      <c r="C7246" t="s">
        <v>80</v>
      </c>
      <c r="D7246" t="s">
        <v>94</v>
      </c>
      <c r="E7246" t="s">
        <v>170</v>
      </c>
      <c r="F7246" t="s">
        <v>19826</v>
      </c>
      <c r="G7246" t="s">
        <v>204</v>
      </c>
      <c r="H7246" t="s">
        <v>135</v>
      </c>
      <c r="I7246" t="s">
        <v>136</v>
      </c>
      <c r="J7246" t="s">
        <v>137</v>
      </c>
      <c r="K7246" t="s">
        <v>138</v>
      </c>
      <c r="L7246" t="s">
        <v>19827</v>
      </c>
      <c r="M7246" t="s">
        <v>19828</v>
      </c>
      <c r="N7246" s="26">
        <v>4.2141666659999997</v>
      </c>
      <c r="O7246">
        <v>0</v>
      </c>
      <c r="P7246">
        <v>60</v>
      </c>
      <c r="Q7246">
        <v>0</v>
      </c>
      <c r="R7246">
        <v>0</v>
      </c>
      <c r="S7246">
        <v>0</v>
      </c>
      <c r="T7246">
        <v>4</v>
      </c>
      <c r="U7246">
        <v>0</v>
      </c>
      <c r="V7246">
        <v>0</v>
      </c>
      <c r="W7246" s="26">
        <v>0</v>
      </c>
      <c r="X7246" s="26">
        <v>69.000049148030328</v>
      </c>
      <c r="Y7246" s="26">
        <v>0</v>
      </c>
      <c r="Z7246" s="26">
        <v>0</v>
      </c>
      <c r="AA7246" s="26">
        <v>0</v>
      </c>
      <c r="AB7246" s="26">
        <v>7.9796111004273103</v>
      </c>
      <c r="AC7246" s="26">
        <v>0</v>
      </c>
      <c r="AD7246" s="26">
        <v>0</v>
      </c>
      <c r="AE7246" s="26">
        <v>76.979660248457634</v>
      </c>
    </row>
    <row r="7247" spans="1:31" x14ac:dyDescent="0.3">
      <c r="A7247">
        <v>2766387</v>
      </c>
      <c r="B7247">
        <v>2</v>
      </c>
      <c r="C7247" t="s">
        <v>80</v>
      </c>
      <c r="D7247" t="s">
        <v>83</v>
      </c>
      <c r="E7247" t="s">
        <v>146</v>
      </c>
      <c r="F7247" t="s">
        <v>19829</v>
      </c>
      <c r="G7247" t="s">
        <v>287</v>
      </c>
      <c r="H7247" t="s">
        <v>149</v>
      </c>
      <c r="I7247" t="s">
        <v>136</v>
      </c>
      <c r="J7247" t="s">
        <v>3</v>
      </c>
      <c r="K7247" t="s">
        <v>138</v>
      </c>
      <c r="L7247" t="s">
        <v>19830</v>
      </c>
      <c r="M7247" t="s">
        <v>19831</v>
      </c>
      <c r="N7247" s="26">
        <v>0.23527777699999999</v>
      </c>
      <c r="O7247">
        <v>0</v>
      </c>
      <c r="P7247">
        <v>0</v>
      </c>
      <c r="Q7247">
        <v>0</v>
      </c>
      <c r="R7247">
        <v>0</v>
      </c>
      <c r="S7247">
        <v>1</v>
      </c>
      <c r="T7247">
        <v>0</v>
      </c>
      <c r="U7247">
        <v>0</v>
      </c>
      <c r="V7247">
        <v>0</v>
      </c>
      <c r="W7247" s="26">
        <v>0</v>
      </c>
      <c r="X7247" s="26">
        <v>0</v>
      </c>
      <c r="Y7247" s="26">
        <v>0</v>
      </c>
      <c r="Z7247" s="26">
        <v>0</v>
      </c>
      <c r="AA7247" s="26">
        <v>2.1184912944987584</v>
      </c>
      <c r="AB7247" s="26">
        <v>0</v>
      </c>
      <c r="AC7247" s="26">
        <v>0</v>
      </c>
      <c r="AD7247" s="26">
        <v>0</v>
      </c>
      <c r="AE7247" s="26">
        <v>2.1184912944987584</v>
      </c>
    </row>
    <row r="7248" spans="1:31" x14ac:dyDescent="0.3">
      <c r="A7248">
        <v>2766819</v>
      </c>
      <c r="B7248">
        <v>1</v>
      </c>
      <c r="C7248" t="s">
        <v>80</v>
      </c>
      <c r="D7248" t="s">
        <v>95</v>
      </c>
      <c r="E7248" t="s">
        <v>170</v>
      </c>
      <c r="F7248" t="s">
        <v>19832</v>
      </c>
      <c r="G7248" t="s">
        <v>143</v>
      </c>
      <c r="H7248" t="s">
        <v>135</v>
      </c>
      <c r="I7248" t="s">
        <v>136</v>
      </c>
      <c r="J7248" t="s">
        <v>137</v>
      </c>
      <c r="K7248" t="s">
        <v>138</v>
      </c>
      <c r="L7248" t="s">
        <v>19833</v>
      </c>
      <c r="M7248" t="s">
        <v>19834</v>
      </c>
      <c r="N7248" s="26">
        <v>0.47527777700000001</v>
      </c>
      <c r="O7248">
        <v>0</v>
      </c>
      <c r="P7248">
        <v>49</v>
      </c>
      <c r="Q7248">
        <v>0</v>
      </c>
      <c r="R7248">
        <v>0</v>
      </c>
      <c r="S7248">
        <v>0</v>
      </c>
      <c r="T7248">
        <v>11</v>
      </c>
      <c r="U7248">
        <v>0</v>
      </c>
      <c r="V7248">
        <v>0</v>
      </c>
      <c r="W7248" s="26">
        <v>0</v>
      </c>
      <c r="X7248" s="26">
        <v>5.4013820737991125</v>
      </c>
      <c r="Y7248" s="26">
        <v>0</v>
      </c>
      <c r="Z7248" s="26">
        <v>0</v>
      </c>
      <c r="AA7248" s="26">
        <v>0</v>
      </c>
      <c r="AB7248" s="26">
        <v>2.9277559769075192</v>
      </c>
      <c r="AC7248" s="26">
        <v>0</v>
      </c>
      <c r="AD7248" s="26">
        <v>0</v>
      </c>
      <c r="AE7248" s="26">
        <v>8.3291380507066322</v>
      </c>
    </row>
    <row r="7249" spans="1:31" x14ac:dyDescent="0.3">
      <c r="A7249">
        <v>2766587</v>
      </c>
      <c r="B7249">
        <v>1</v>
      </c>
      <c r="C7249" t="s">
        <v>80</v>
      </c>
      <c r="D7249" t="s">
        <v>106</v>
      </c>
      <c r="E7249" t="s">
        <v>152</v>
      </c>
      <c r="F7249" t="s">
        <v>19835</v>
      </c>
      <c r="G7249" t="s">
        <v>159</v>
      </c>
      <c r="H7249" t="s">
        <v>149</v>
      </c>
      <c r="I7249" t="s">
        <v>136</v>
      </c>
      <c r="J7249" t="s">
        <v>137</v>
      </c>
      <c r="K7249" t="s">
        <v>138</v>
      </c>
      <c r="L7249" t="s">
        <v>19836</v>
      </c>
      <c r="M7249" t="s">
        <v>19837</v>
      </c>
      <c r="N7249" s="26">
        <v>0.66388888800000001</v>
      </c>
      <c r="O7249">
        <v>0</v>
      </c>
      <c r="P7249">
        <v>510</v>
      </c>
      <c r="Q7249">
        <v>36</v>
      </c>
      <c r="R7249">
        <v>107</v>
      </c>
      <c r="S7249">
        <v>12</v>
      </c>
      <c r="T7249">
        <v>103</v>
      </c>
      <c r="U7249">
        <v>1</v>
      </c>
      <c r="V7249">
        <v>0</v>
      </c>
      <c r="W7249" s="26">
        <v>0</v>
      </c>
      <c r="X7249" s="26">
        <v>83.147610364784683</v>
      </c>
      <c r="Y7249" s="26">
        <v>63.776071242993439</v>
      </c>
      <c r="Z7249" s="26">
        <v>29.328952088323248</v>
      </c>
      <c r="AA7249" s="26">
        <v>11.551363024417132</v>
      </c>
      <c r="AB7249" s="26">
        <v>59.0383352348884</v>
      </c>
      <c r="AC7249" s="26">
        <v>19.926771762674498</v>
      </c>
      <c r="AD7249" s="26">
        <v>0</v>
      </c>
      <c r="AE7249" s="26">
        <v>266.7691037180814</v>
      </c>
    </row>
    <row r="7250" spans="1:31" x14ac:dyDescent="0.3">
      <c r="A7250">
        <v>2766255</v>
      </c>
      <c r="B7250">
        <v>1</v>
      </c>
      <c r="C7250" t="s">
        <v>80</v>
      </c>
      <c r="D7250" t="s">
        <v>98</v>
      </c>
      <c r="E7250" t="s">
        <v>170</v>
      </c>
      <c r="F7250" t="s">
        <v>14226</v>
      </c>
      <c r="G7250" t="s">
        <v>186</v>
      </c>
      <c r="H7250" t="s">
        <v>135</v>
      </c>
      <c r="I7250" t="s">
        <v>136</v>
      </c>
      <c r="J7250" t="s">
        <v>137</v>
      </c>
      <c r="K7250" t="s">
        <v>187</v>
      </c>
      <c r="L7250" t="s">
        <v>19838</v>
      </c>
      <c r="M7250" t="s">
        <v>19839</v>
      </c>
      <c r="N7250" s="26">
        <v>8.1675000000000004</v>
      </c>
      <c r="O7250">
        <v>0</v>
      </c>
      <c r="P7250">
        <v>53</v>
      </c>
      <c r="Q7250">
        <v>0</v>
      </c>
      <c r="R7250">
        <v>1</v>
      </c>
      <c r="S7250">
        <v>0</v>
      </c>
      <c r="T7250">
        <v>8</v>
      </c>
      <c r="U7250">
        <v>0</v>
      </c>
      <c r="V7250">
        <v>0</v>
      </c>
      <c r="W7250" s="26">
        <v>0</v>
      </c>
      <c r="X7250" s="26">
        <v>87.874350024054777</v>
      </c>
      <c r="Y7250" s="26">
        <v>0</v>
      </c>
      <c r="Z7250" s="26">
        <v>1.8350687829979937</v>
      </c>
      <c r="AA7250" s="26">
        <v>0</v>
      </c>
      <c r="AB7250" s="26">
        <v>20.761478999411043</v>
      </c>
      <c r="AC7250" s="26">
        <v>0</v>
      </c>
      <c r="AD7250" s="26">
        <v>0</v>
      </c>
      <c r="AE7250" s="26">
        <v>110.47089780646381</v>
      </c>
    </row>
    <row r="7251" spans="1:31" x14ac:dyDescent="0.3">
      <c r="A7251">
        <v>2766301</v>
      </c>
      <c r="B7251">
        <v>1</v>
      </c>
      <c r="C7251" t="s">
        <v>80</v>
      </c>
      <c r="D7251" t="s">
        <v>84</v>
      </c>
      <c r="E7251" t="s">
        <v>141</v>
      </c>
      <c r="F7251" t="s">
        <v>4339</v>
      </c>
      <c r="G7251" t="s">
        <v>186</v>
      </c>
      <c r="H7251" t="s">
        <v>135</v>
      </c>
      <c r="I7251" t="s">
        <v>136</v>
      </c>
      <c r="J7251" t="s">
        <v>137</v>
      </c>
      <c r="K7251" t="s">
        <v>187</v>
      </c>
      <c r="L7251" t="s">
        <v>19840</v>
      </c>
      <c r="M7251" t="s">
        <v>19841</v>
      </c>
      <c r="N7251" s="26">
        <v>7.4311111109999999</v>
      </c>
      <c r="O7251">
        <v>0</v>
      </c>
      <c r="P7251">
        <v>623</v>
      </c>
      <c r="Q7251">
        <v>0</v>
      </c>
      <c r="R7251">
        <v>0</v>
      </c>
      <c r="S7251">
        <v>0</v>
      </c>
      <c r="T7251">
        <v>47</v>
      </c>
      <c r="U7251">
        <v>0</v>
      </c>
      <c r="V7251">
        <v>0</v>
      </c>
      <c r="W7251" s="26">
        <v>0</v>
      </c>
      <c r="X7251" s="26">
        <v>1044.81922912253</v>
      </c>
      <c r="Y7251" s="26">
        <v>0</v>
      </c>
      <c r="Z7251" s="26">
        <v>0</v>
      </c>
      <c r="AA7251" s="26">
        <v>0</v>
      </c>
      <c r="AB7251" s="26">
        <v>413.95597919499016</v>
      </c>
      <c r="AC7251" s="26">
        <v>0</v>
      </c>
      <c r="AD7251" s="26">
        <v>0</v>
      </c>
      <c r="AE7251" s="26">
        <v>1458.7752083175201</v>
      </c>
    </row>
    <row r="7252" spans="1:31" x14ac:dyDescent="0.3">
      <c r="A7252">
        <v>2766696</v>
      </c>
      <c r="B7252">
        <v>1</v>
      </c>
      <c r="C7252" t="s">
        <v>81</v>
      </c>
      <c r="D7252" t="s">
        <v>123</v>
      </c>
      <c r="E7252" t="s">
        <v>157</v>
      </c>
      <c r="F7252" t="s">
        <v>2456</v>
      </c>
      <c r="G7252" t="s">
        <v>159</v>
      </c>
      <c r="H7252" t="s">
        <v>149</v>
      </c>
      <c r="I7252" t="s">
        <v>136</v>
      </c>
      <c r="J7252" t="s">
        <v>137</v>
      </c>
      <c r="K7252" t="s">
        <v>138</v>
      </c>
      <c r="L7252" t="s">
        <v>19842</v>
      </c>
      <c r="M7252" t="s">
        <v>19843</v>
      </c>
      <c r="N7252" s="26">
        <v>0.101111111</v>
      </c>
      <c r="O7252">
        <v>9</v>
      </c>
      <c r="P7252">
        <v>405</v>
      </c>
      <c r="Q7252">
        <v>408</v>
      </c>
      <c r="R7252">
        <v>512</v>
      </c>
      <c r="S7252">
        <v>37</v>
      </c>
      <c r="T7252">
        <v>74</v>
      </c>
      <c r="U7252">
        <v>1</v>
      </c>
      <c r="V7252">
        <v>0</v>
      </c>
      <c r="W7252" s="26">
        <v>0.11041330363333332</v>
      </c>
      <c r="X7252" s="26">
        <v>4.9357003450320143</v>
      </c>
      <c r="Y7252" s="26">
        <v>8.3030487995805302</v>
      </c>
      <c r="Z7252" s="26">
        <v>2.6621297906310173</v>
      </c>
      <c r="AA7252" s="26">
        <v>0.70816256380823617</v>
      </c>
      <c r="AB7252" s="26">
        <v>1.5632833019826873</v>
      </c>
      <c r="AC7252" s="26">
        <v>52.550013009311876</v>
      </c>
      <c r="AD7252" s="26">
        <v>0</v>
      </c>
      <c r="AE7252" s="26">
        <v>70.832751113979697</v>
      </c>
    </row>
    <row r="7253" spans="1:31" x14ac:dyDescent="0.3">
      <c r="A7253">
        <v>2766441</v>
      </c>
      <c r="B7253">
        <v>1</v>
      </c>
      <c r="C7253" t="s">
        <v>81</v>
      </c>
      <c r="D7253" t="s">
        <v>114</v>
      </c>
      <c r="E7253" t="s">
        <v>146</v>
      </c>
      <c r="F7253" t="s">
        <v>19844</v>
      </c>
      <c r="G7253" t="s">
        <v>148</v>
      </c>
      <c r="H7253" t="s">
        <v>149</v>
      </c>
      <c r="I7253" t="s">
        <v>136</v>
      </c>
      <c r="J7253" t="s">
        <v>137</v>
      </c>
      <c r="K7253" t="s">
        <v>138</v>
      </c>
      <c r="L7253" t="s">
        <v>19845</v>
      </c>
      <c r="M7253" t="s">
        <v>19846</v>
      </c>
      <c r="N7253" s="26">
        <v>1.2238888880000001</v>
      </c>
      <c r="O7253">
        <v>0</v>
      </c>
      <c r="P7253">
        <v>11</v>
      </c>
      <c r="Q7253">
        <v>0</v>
      </c>
      <c r="R7253">
        <v>1</v>
      </c>
      <c r="S7253">
        <v>1</v>
      </c>
      <c r="T7253">
        <v>0</v>
      </c>
      <c r="U7253">
        <v>0</v>
      </c>
      <c r="V7253">
        <v>0</v>
      </c>
      <c r="W7253" s="26">
        <v>0</v>
      </c>
      <c r="X7253" s="26">
        <v>0.55816595696555549</v>
      </c>
      <c r="Y7253" s="26">
        <v>0</v>
      </c>
      <c r="Z7253" s="26">
        <v>0</v>
      </c>
      <c r="AA7253" s="26">
        <v>1.9906926563947225</v>
      </c>
      <c r="AB7253" s="26">
        <v>0</v>
      </c>
      <c r="AC7253" s="26">
        <v>0</v>
      </c>
      <c r="AD7253" s="26">
        <v>0</v>
      </c>
      <c r="AE7253" s="26">
        <v>2.5488586133602782</v>
      </c>
    </row>
    <row r="7254" spans="1:31" x14ac:dyDescent="0.3">
      <c r="A7254">
        <v>2766759</v>
      </c>
      <c r="B7254">
        <v>1</v>
      </c>
      <c r="C7254" t="s">
        <v>80</v>
      </c>
      <c r="D7254" t="s">
        <v>90</v>
      </c>
      <c r="E7254" t="s">
        <v>170</v>
      </c>
      <c r="F7254" t="s">
        <v>19847</v>
      </c>
      <c r="G7254" t="s">
        <v>303</v>
      </c>
      <c r="H7254" t="s">
        <v>135</v>
      </c>
      <c r="I7254" t="s">
        <v>136</v>
      </c>
      <c r="J7254" t="s">
        <v>137</v>
      </c>
      <c r="K7254" t="s">
        <v>138</v>
      </c>
      <c r="L7254" t="s">
        <v>19848</v>
      </c>
      <c r="M7254" t="s">
        <v>19849</v>
      </c>
      <c r="N7254" s="26">
        <v>0.748611111</v>
      </c>
      <c r="O7254">
        <v>0</v>
      </c>
      <c r="P7254">
        <v>4</v>
      </c>
      <c r="Q7254">
        <v>0</v>
      </c>
      <c r="R7254">
        <v>0</v>
      </c>
      <c r="S7254">
        <v>0</v>
      </c>
      <c r="T7254">
        <v>93</v>
      </c>
      <c r="U7254">
        <v>0</v>
      </c>
      <c r="V7254">
        <v>0</v>
      </c>
      <c r="W7254" s="26">
        <v>0</v>
      </c>
      <c r="X7254" s="26">
        <v>0.21089349724417122</v>
      </c>
      <c r="Y7254" s="26">
        <v>0</v>
      </c>
      <c r="Z7254" s="26">
        <v>0</v>
      </c>
      <c r="AA7254" s="26">
        <v>0</v>
      </c>
      <c r="AB7254" s="26">
        <v>32.659292228861759</v>
      </c>
      <c r="AC7254" s="26">
        <v>0</v>
      </c>
      <c r="AD7254" s="26">
        <v>0</v>
      </c>
      <c r="AE7254" s="26">
        <v>32.87018572610593</v>
      </c>
    </row>
    <row r="7255" spans="1:31" x14ac:dyDescent="0.3">
      <c r="A7255">
        <v>2766238</v>
      </c>
      <c r="B7255">
        <v>1</v>
      </c>
      <c r="C7255" t="s">
        <v>81</v>
      </c>
      <c r="D7255" t="s">
        <v>117</v>
      </c>
      <c r="E7255" t="s">
        <v>157</v>
      </c>
      <c r="F7255" t="s">
        <v>989</v>
      </c>
      <c r="G7255" t="s">
        <v>159</v>
      </c>
      <c r="H7255" t="s">
        <v>149</v>
      </c>
      <c r="I7255" t="s">
        <v>136</v>
      </c>
      <c r="J7255" t="s">
        <v>137</v>
      </c>
      <c r="K7255" t="s">
        <v>138</v>
      </c>
      <c r="L7255" t="s">
        <v>19850</v>
      </c>
      <c r="M7255" t="s">
        <v>19851</v>
      </c>
      <c r="N7255" s="26">
        <v>1.1147222219999999</v>
      </c>
      <c r="O7255">
        <v>3</v>
      </c>
      <c r="P7255">
        <v>1406</v>
      </c>
      <c r="Q7255">
        <v>32</v>
      </c>
      <c r="R7255">
        <v>33</v>
      </c>
      <c r="S7255">
        <v>19</v>
      </c>
      <c r="T7255">
        <v>113</v>
      </c>
      <c r="U7255">
        <v>4</v>
      </c>
      <c r="V7255">
        <v>0</v>
      </c>
      <c r="W7255" s="26">
        <v>0.83200496032492999</v>
      </c>
      <c r="X7255" s="26">
        <v>196.81828812958506</v>
      </c>
      <c r="Y7255" s="26">
        <v>32.017669863293619</v>
      </c>
      <c r="Z7255" s="26">
        <v>6.715880454146081</v>
      </c>
      <c r="AA7255" s="26">
        <v>206.47334605986399</v>
      </c>
      <c r="AB7255" s="26">
        <v>48.368941010243816</v>
      </c>
      <c r="AC7255" s="26">
        <v>999.95152296021092</v>
      </c>
      <c r="AD7255" s="26">
        <v>0</v>
      </c>
      <c r="AE7255" s="26">
        <v>1491.1776534376684</v>
      </c>
    </row>
    <row r="7256" spans="1:31" x14ac:dyDescent="0.3">
      <c r="A7256">
        <v>2766524</v>
      </c>
      <c r="B7256">
        <v>1</v>
      </c>
      <c r="C7256" t="s">
        <v>80</v>
      </c>
      <c r="D7256" t="s">
        <v>85</v>
      </c>
      <c r="E7256" t="s">
        <v>170</v>
      </c>
      <c r="F7256" t="s">
        <v>19852</v>
      </c>
      <c r="G7256" t="s">
        <v>143</v>
      </c>
      <c r="H7256" t="s">
        <v>135</v>
      </c>
      <c r="I7256" t="s">
        <v>136</v>
      </c>
      <c r="J7256" t="s">
        <v>137</v>
      </c>
      <c r="K7256" t="s">
        <v>138</v>
      </c>
      <c r="L7256" t="s">
        <v>19853</v>
      </c>
      <c r="M7256" t="s">
        <v>19854</v>
      </c>
      <c r="N7256" s="26">
        <v>0.69750000000000001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3</v>
      </c>
      <c r="U7256">
        <v>0</v>
      </c>
      <c r="V7256">
        <v>0</v>
      </c>
      <c r="W7256" s="26">
        <v>0</v>
      </c>
      <c r="X7256" s="26">
        <v>0</v>
      </c>
      <c r="Y7256" s="26">
        <v>0</v>
      </c>
      <c r="Z7256" s="26">
        <v>0</v>
      </c>
      <c r="AA7256" s="26">
        <v>0</v>
      </c>
      <c r="AB7256" s="26">
        <v>1.981395102166623</v>
      </c>
      <c r="AC7256" s="26">
        <v>0</v>
      </c>
      <c r="AD7256" s="26">
        <v>0</v>
      </c>
      <c r="AE7256" s="26">
        <v>1.981395102166623</v>
      </c>
    </row>
    <row r="7257" spans="1:31" x14ac:dyDescent="0.3">
      <c r="A7257">
        <v>2766753</v>
      </c>
      <c r="B7257">
        <v>1</v>
      </c>
      <c r="C7257" t="s">
        <v>80</v>
      </c>
      <c r="D7257" t="s">
        <v>110</v>
      </c>
      <c r="E7257" t="s">
        <v>132</v>
      </c>
      <c r="F7257" t="s">
        <v>19855</v>
      </c>
      <c r="G7257" t="s">
        <v>197</v>
      </c>
      <c r="H7257" t="s">
        <v>135</v>
      </c>
      <c r="I7257" t="s">
        <v>136</v>
      </c>
      <c r="J7257" t="s">
        <v>137</v>
      </c>
      <c r="K7257" t="s">
        <v>138</v>
      </c>
      <c r="L7257" t="s">
        <v>19856</v>
      </c>
      <c r="M7257" t="s">
        <v>19857</v>
      </c>
      <c r="N7257" s="26">
        <v>1.432222222</v>
      </c>
      <c r="O7257">
        <v>0</v>
      </c>
      <c r="P7257">
        <v>4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 s="26">
        <v>0</v>
      </c>
      <c r="X7257" s="26">
        <v>1.0403062253877486</v>
      </c>
      <c r="Y7257" s="26">
        <v>0</v>
      </c>
      <c r="Z7257" s="26">
        <v>0</v>
      </c>
      <c r="AA7257" s="26">
        <v>0</v>
      </c>
      <c r="AB7257" s="26">
        <v>0</v>
      </c>
      <c r="AC7257" s="26">
        <v>0</v>
      </c>
      <c r="AD7257" s="26">
        <v>0</v>
      </c>
      <c r="AE7257" s="26">
        <v>1.0403062253877486</v>
      </c>
    </row>
    <row r="7258" spans="1:31" x14ac:dyDescent="0.3">
      <c r="A7258">
        <v>2766218</v>
      </c>
      <c r="B7258">
        <v>1</v>
      </c>
      <c r="C7258" t="s">
        <v>80</v>
      </c>
      <c r="D7258" t="s">
        <v>96</v>
      </c>
      <c r="E7258" t="s">
        <v>132</v>
      </c>
      <c r="F7258" t="s">
        <v>19858</v>
      </c>
      <c r="G7258" t="s">
        <v>197</v>
      </c>
      <c r="H7258" t="s">
        <v>135</v>
      </c>
      <c r="I7258" t="s">
        <v>136</v>
      </c>
      <c r="J7258" t="s">
        <v>137</v>
      </c>
      <c r="K7258" t="s">
        <v>138</v>
      </c>
      <c r="L7258" t="s">
        <v>19859</v>
      </c>
      <c r="M7258" t="s">
        <v>19860</v>
      </c>
      <c r="N7258" s="26">
        <v>3.5933333329999999</v>
      </c>
      <c r="O7258">
        <v>0</v>
      </c>
      <c r="P7258">
        <v>2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 s="26">
        <v>0</v>
      </c>
      <c r="X7258" s="26">
        <v>1.2791245753110914</v>
      </c>
      <c r="Y7258" s="26">
        <v>0</v>
      </c>
      <c r="Z7258" s="26">
        <v>0</v>
      </c>
      <c r="AA7258" s="26">
        <v>0</v>
      </c>
      <c r="AB7258" s="26">
        <v>0</v>
      </c>
      <c r="AC7258" s="26">
        <v>0</v>
      </c>
      <c r="AD7258" s="26">
        <v>0</v>
      </c>
      <c r="AE7258" s="26">
        <v>1.2791245753110914</v>
      </c>
    </row>
    <row r="7259" spans="1:31" x14ac:dyDescent="0.3">
      <c r="A7259">
        <v>2766424</v>
      </c>
      <c r="B7259">
        <v>1</v>
      </c>
      <c r="C7259" t="s">
        <v>80</v>
      </c>
      <c r="D7259" t="s">
        <v>85</v>
      </c>
      <c r="E7259" t="s">
        <v>132</v>
      </c>
      <c r="F7259" t="s">
        <v>19861</v>
      </c>
      <c r="G7259" t="s">
        <v>134</v>
      </c>
      <c r="H7259" t="s">
        <v>135</v>
      </c>
      <c r="I7259" t="s">
        <v>136</v>
      </c>
      <c r="J7259" t="s">
        <v>137</v>
      </c>
      <c r="K7259" t="s">
        <v>138</v>
      </c>
      <c r="L7259" t="s">
        <v>19862</v>
      </c>
      <c r="M7259" t="s">
        <v>19863</v>
      </c>
      <c r="N7259" s="26">
        <v>1.385277777</v>
      </c>
      <c r="O7259">
        <v>0</v>
      </c>
      <c r="P7259">
        <v>2</v>
      </c>
      <c r="Q7259">
        <v>0</v>
      </c>
      <c r="R7259">
        <v>0</v>
      </c>
      <c r="S7259">
        <v>0</v>
      </c>
      <c r="T7259">
        <v>4</v>
      </c>
      <c r="U7259">
        <v>0</v>
      </c>
      <c r="V7259">
        <v>0</v>
      </c>
      <c r="W7259" s="26">
        <v>0</v>
      </c>
      <c r="X7259" s="26">
        <v>0.51816209283687953</v>
      </c>
      <c r="Y7259" s="26">
        <v>0</v>
      </c>
      <c r="Z7259" s="26">
        <v>0</v>
      </c>
      <c r="AA7259" s="26">
        <v>0</v>
      </c>
      <c r="AB7259" s="26">
        <v>3.8171587301599201</v>
      </c>
      <c r="AC7259" s="26">
        <v>0</v>
      </c>
      <c r="AD7259" s="26">
        <v>0</v>
      </c>
      <c r="AE7259" s="26">
        <v>4.3353208229967999</v>
      </c>
    </row>
    <row r="7260" spans="1:31" x14ac:dyDescent="0.3">
      <c r="A7260">
        <v>2766816</v>
      </c>
      <c r="B7260">
        <v>1</v>
      </c>
      <c r="C7260" t="s">
        <v>80</v>
      </c>
      <c r="D7260" t="s">
        <v>94</v>
      </c>
      <c r="E7260" t="s">
        <v>170</v>
      </c>
      <c r="F7260" t="s">
        <v>19864</v>
      </c>
      <c r="G7260" t="s">
        <v>204</v>
      </c>
      <c r="H7260" t="s">
        <v>135</v>
      </c>
      <c r="I7260" t="s">
        <v>136</v>
      </c>
      <c r="J7260" t="s">
        <v>137</v>
      </c>
      <c r="K7260" t="s">
        <v>138</v>
      </c>
      <c r="L7260" t="s">
        <v>19865</v>
      </c>
      <c r="M7260" t="s">
        <v>19866</v>
      </c>
      <c r="N7260" s="26">
        <v>3.3875000000000002</v>
      </c>
      <c r="O7260">
        <v>0</v>
      </c>
      <c r="P7260">
        <v>35</v>
      </c>
      <c r="Q7260">
        <v>0</v>
      </c>
      <c r="R7260">
        <v>3</v>
      </c>
      <c r="S7260">
        <v>0</v>
      </c>
      <c r="T7260">
        <v>3</v>
      </c>
      <c r="U7260">
        <v>0</v>
      </c>
      <c r="V7260">
        <v>0</v>
      </c>
      <c r="W7260" s="26">
        <v>0</v>
      </c>
      <c r="X7260" s="26">
        <v>37.892294800885132</v>
      </c>
      <c r="Y7260" s="26">
        <v>0</v>
      </c>
      <c r="Z7260" s="26">
        <v>0</v>
      </c>
      <c r="AA7260" s="26">
        <v>0</v>
      </c>
      <c r="AB7260" s="26">
        <v>7.8238599097416675</v>
      </c>
      <c r="AC7260" s="26">
        <v>0</v>
      </c>
      <c r="AD7260" s="26">
        <v>0</v>
      </c>
      <c r="AE7260" s="26">
        <v>45.716154710626796</v>
      </c>
    </row>
    <row r="7261" spans="1:31" x14ac:dyDescent="0.3">
      <c r="A7261">
        <v>2766759</v>
      </c>
      <c r="B7261">
        <v>2</v>
      </c>
      <c r="C7261" t="s">
        <v>80</v>
      </c>
      <c r="D7261" t="s">
        <v>90</v>
      </c>
      <c r="E7261" t="s">
        <v>141</v>
      </c>
      <c r="F7261" t="s">
        <v>8170</v>
      </c>
      <c r="G7261" t="s">
        <v>303</v>
      </c>
      <c r="H7261" t="s">
        <v>135</v>
      </c>
      <c r="I7261" t="s">
        <v>136</v>
      </c>
      <c r="J7261" t="s">
        <v>137</v>
      </c>
      <c r="K7261" t="s">
        <v>138</v>
      </c>
      <c r="L7261" t="s">
        <v>19849</v>
      </c>
      <c r="M7261" t="s">
        <v>19867</v>
      </c>
      <c r="N7261" s="26">
        <v>0.168333333</v>
      </c>
      <c r="O7261">
        <v>0</v>
      </c>
      <c r="P7261">
        <v>11</v>
      </c>
      <c r="Q7261">
        <v>0</v>
      </c>
      <c r="R7261">
        <v>0</v>
      </c>
      <c r="S7261">
        <v>0</v>
      </c>
      <c r="T7261">
        <v>217</v>
      </c>
      <c r="U7261">
        <v>0</v>
      </c>
      <c r="V7261">
        <v>0</v>
      </c>
      <c r="W7261" s="26">
        <v>0</v>
      </c>
      <c r="X7261" s="26">
        <v>0.17339958557151602</v>
      </c>
      <c r="Y7261" s="26">
        <v>0</v>
      </c>
      <c r="Z7261" s="26">
        <v>0</v>
      </c>
      <c r="AA7261" s="26">
        <v>0</v>
      </c>
      <c r="AB7261" s="26">
        <v>23.90619123006007</v>
      </c>
      <c r="AC7261" s="26">
        <v>0</v>
      </c>
      <c r="AD7261" s="26">
        <v>0</v>
      </c>
      <c r="AE7261" s="26">
        <v>24.079590815631587</v>
      </c>
    </row>
    <row r="7262" spans="1:31" x14ac:dyDescent="0.3">
      <c r="A7262">
        <v>2766776</v>
      </c>
      <c r="B7262">
        <v>1</v>
      </c>
      <c r="C7262" t="s">
        <v>81</v>
      </c>
      <c r="D7262" t="s">
        <v>118</v>
      </c>
      <c r="E7262" t="s">
        <v>146</v>
      </c>
      <c r="F7262" t="s">
        <v>19868</v>
      </c>
      <c r="G7262" t="s">
        <v>148</v>
      </c>
      <c r="H7262" t="s">
        <v>149</v>
      </c>
      <c r="I7262" t="s">
        <v>136</v>
      </c>
      <c r="J7262" t="s">
        <v>137</v>
      </c>
      <c r="K7262" t="s">
        <v>138</v>
      </c>
      <c r="L7262" t="s">
        <v>19869</v>
      </c>
      <c r="M7262" t="s">
        <v>19870</v>
      </c>
      <c r="N7262" s="26">
        <v>2.000277777</v>
      </c>
      <c r="O7262">
        <v>0</v>
      </c>
      <c r="P7262">
        <v>10</v>
      </c>
      <c r="Q7262">
        <v>0</v>
      </c>
      <c r="R7262">
        <v>11</v>
      </c>
      <c r="S7262">
        <v>0</v>
      </c>
      <c r="T7262">
        <v>5</v>
      </c>
      <c r="U7262">
        <v>0</v>
      </c>
      <c r="V7262">
        <v>0</v>
      </c>
      <c r="W7262" s="26">
        <v>0</v>
      </c>
      <c r="X7262" s="26">
        <v>3.7974131760114425</v>
      </c>
      <c r="Y7262" s="26">
        <v>0</v>
      </c>
      <c r="Z7262" s="26">
        <v>17.985360344881041</v>
      </c>
      <c r="AA7262" s="26">
        <v>0</v>
      </c>
      <c r="AB7262" s="26">
        <v>9.5159589079302975</v>
      </c>
      <c r="AC7262" s="26">
        <v>0</v>
      </c>
      <c r="AD7262" s="26">
        <v>0</v>
      </c>
      <c r="AE7262" s="26">
        <v>31.298732428822781</v>
      </c>
    </row>
    <row r="7263" spans="1:31" x14ac:dyDescent="0.3">
      <c r="A7263">
        <v>2766653</v>
      </c>
      <c r="B7263">
        <v>1</v>
      </c>
      <c r="C7263" t="s">
        <v>80</v>
      </c>
      <c r="D7263" t="s">
        <v>82</v>
      </c>
      <c r="E7263" t="s">
        <v>132</v>
      </c>
      <c r="F7263" t="s">
        <v>19871</v>
      </c>
      <c r="G7263" t="s">
        <v>134</v>
      </c>
      <c r="H7263" t="s">
        <v>135</v>
      </c>
      <c r="I7263" t="s">
        <v>136</v>
      </c>
      <c r="J7263" t="s">
        <v>137</v>
      </c>
      <c r="K7263" t="s">
        <v>138</v>
      </c>
      <c r="L7263" t="s">
        <v>19872</v>
      </c>
      <c r="M7263" t="s">
        <v>19873</v>
      </c>
      <c r="N7263" s="26">
        <v>7.2069444440000003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1</v>
      </c>
      <c r="U7263">
        <v>0</v>
      </c>
      <c r="V7263">
        <v>0</v>
      </c>
      <c r="W7263" s="26">
        <v>0</v>
      </c>
      <c r="X7263" s="26">
        <v>0</v>
      </c>
      <c r="Y7263" s="26">
        <v>0</v>
      </c>
      <c r="Z7263" s="26">
        <v>0</v>
      </c>
      <c r="AA7263" s="26">
        <v>0</v>
      </c>
      <c r="AB7263" s="26">
        <v>9.6012735541541669</v>
      </c>
      <c r="AC7263" s="26">
        <v>0</v>
      </c>
      <c r="AD7263" s="26">
        <v>0</v>
      </c>
      <c r="AE7263" s="26">
        <v>9.6012735541541669</v>
      </c>
    </row>
    <row r="7264" spans="1:31" x14ac:dyDescent="0.3">
      <c r="A7264">
        <v>2766530</v>
      </c>
      <c r="B7264">
        <v>1</v>
      </c>
      <c r="C7264" t="s">
        <v>80</v>
      </c>
      <c r="D7264" t="s">
        <v>110</v>
      </c>
      <c r="E7264" t="s">
        <v>146</v>
      </c>
      <c r="F7264" t="s">
        <v>19874</v>
      </c>
      <c r="G7264" t="s">
        <v>186</v>
      </c>
      <c r="H7264" t="s">
        <v>149</v>
      </c>
      <c r="I7264" t="s">
        <v>136</v>
      </c>
      <c r="J7264" t="s">
        <v>137</v>
      </c>
      <c r="K7264" t="s">
        <v>187</v>
      </c>
      <c r="L7264" t="s">
        <v>19875</v>
      </c>
      <c r="M7264" t="s">
        <v>19876</v>
      </c>
      <c r="N7264" s="26">
        <v>5.1630555549999997</v>
      </c>
      <c r="O7264">
        <v>0</v>
      </c>
      <c r="P7264">
        <v>1485</v>
      </c>
      <c r="Q7264">
        <v>0</v>
      </c>
      <c r="R7264">
        <v>0</v>
      </c>
      <c r="S7264">
        <v>0</v>
      </c>
      <c r="T7264">
        <v>60</v>
      </c>
      <c r="U7264">
        <v>0</v>
      </c>
      <c r="V7264">
        <v>0</v>
      </c>
      <c r="W7264" s="26">
        <v>0</v>
      </c>
      <c r="X7264" s="26">
        <v>2909.8925649359285</v>
      </c>
      <c r="Y7264" s="26">
        <v>0</v>
      </c>
      <c r="Z7264" s="26">
        <v>0</v>
      </c>
      <c r="AA7264" s="26">
        <v>0</v>
      </c>
      <c r="AB7264" s="26">
        <v>289.76572926406379</v>
      </c>
      <c r="AC7264" s="26">
        <v>0</v>
      </c>
      <c r="AD7264" s="26">
        <v>0</v>
      </c>
      <c r="AE7264" s="26">
        <v>3199.6582941999923</v>
      </c>
    </row>
    <row r="7265" spans="1:31" x14ac:dyDescent="0.3">
      <c r="A7265">
        <v>2766839</v>
      </c>
      <c r="B7265">
        <v>1</v>
      </c>
      <c r="C7265" t="s">
        <v>81</v>
      </c>
      <c r="D7265" t="s">
        <v>119</v>
      </c>
      <c r="E7265" t="s">
        <v>170</v>
      </c>
      <c r="F7265" t="s">
        <v>19877</v>
      </c>
      <c r="G7265" t="s">
        <v>143</v>
      </c>
      <c r="H7265" t="s">
        <v>135</v>
      </c>
      <c r="I7265" t="s">
        <v>136</v>
      </c>
      <c r="J7265" t="s">
        <v>137</v>
      </c>
      <c r="K7265" t="s">
        <v>138</v>
      </c>
      <c r="L7265" t="s">
        <v>19878</v>
      </c>
      <c r="M7265" t="s">
        <v>19879</v>
      </c>
      <c r="N7265" s="26">
        <v>1.003333333</v>
      </c>
      <c r="O7265">
        <v>0</v>
      </c>
      <c r="P7265">
        <v>25</v>
      </c>
      <c r="Q7265">
        <v>0</v>
      </c>
      <c r="R7265">
        <v>4</v>
      </c>
      <c r="S7265">
        <v>0</v>
      </c>
      <c r="T7265">
        <v>0</v>
      </c>
      <c r="U7265">
        <v>0</v>
      </c>
      <c r="V7265">
        <v>0</v>
      </c>
      <c r="W7265" s="26">
        <v>0</v>
      </c>
      <c r="X7265" s="26">
        <v>6.0572210779358588</v>
      </c>
      <c r="Y7265" s="26">
        <v>0</v>
      </c>
      <c r="Z7265" s="26">
        <v>0</v>
      </c>
      <c r="AA7265" s="26">
        <v>0</v>
      </c>
      <c r="AB7265" s="26">
        <v>0</v>
      </c>
      <c r="AC7265" s="26">
        <v>0</v>
      </c>
      <c r="AD7265" s="26">
        <v>0</v>
      </c>
      <c r="AE7265" s="26">
        <v>6.0572210779358588</v>
      </c>
    </row>
    <row r="7266" spans="1:31" x14ac:dyDescent="0.3">
      <c r="A7266">
        <v>2766298</v>
      </c>
      <c r="B7266">
        <v>1</v>
      </c>
      <c r="C7266" t="s">
        <v>80</v>
      </c>
      <c r="D7266" t="s">
        <v>100</v>
      </c>
      <c r="E7266" t="s">
        <v>157</v>
      </c>
      <c r="F7266" t="s">
        <v>19880</v>
      </c>
      <c r="G7266" t="s">
        <v>159</v>
      </c>
      <c r="H7266" t="s">
        <v>149</v>
      </c>
      <c r="I7266" t="s">
        <v>136</v>
      </c>
      <c r="J7266" t="s">
        <v>137</v>
      </c>
      <c r="K7266" t="s">
        <v>138</v>
      </c>
      <c r="L7266" t="s">
        <v>19881</v>
      </c>
      <c r="M7266" t="s">
        <v>19882</v>
      </c>
      <c r="N7266" s="26">
        <v>0.50305555499999999</v>
      </c>
      <c r="O7266">
        <v>6</v>
      </c>
      <c r="P7266">
        <v>448</v>
      </c>
      <c r="Q7266">
        <v>4</v>
      </c>
      <c r="R7266">
        <v>64</v>
      </c>
      <c r="S7266">
        <v>18</v>
      </c>
      <c r="T7266">
        <v>115</v>
      </c>
      <c r="U7266">
        <v>4</v>
      </c>
      <c r="V7266">
        <v>1</v>
      </c>
      <c r="W7266" s="26">
        <v>1.209109562755432</v>
      </c>
      <c r="X7266" s="26">
        <v>70.555732125213197</v>
      </c>
      <c r="Y7266" s="26">
        <v>1.2290221249098698</v>
      </c>
      <c r="Z7266" s="26">
        <v>19.178347919495966</v>
      </c>
      <c r="AA7266" s="26">
        <v>38.901470226060745</v>
      </c>
      <c r="AB7266" s="26">
        <v>50.380909259251958</v>
      </c>
      <c r="AC7266" s="26">
        <v>185.46176391451385</v>
      </c>
      <c r="AD7266" s="26">
        <v>5.171444589093222E-3</v>
      </c>
      <c r="AE7266" s="26">
        <v>366.92152657679014</v>
      </c>
    </row>
    <row r="7267" spans="1:31" x14ac:dyDescent="0.3">
      <c r="A7267">
        <v>2766885</v>
      </c>
      <c r="B7267">
        <v>1</v>
      </c>
      <c r="C7267" t="s">
        <v>80</v>
      </c>
      <c r="D7267" t="s">
        <v>107</v>
      </c>
      <c r="E7267" t="s">
        <v>132</v>
      </c>
      <c r="F7267" t="s">
        <v>19883</v>
      </c>
      <c r="G7267" t="s">
        <v>134</v>
      </c>
      <c r="H7267" t="s">
        <v>135</v>
      </c>
      <c r="I7267" t="s">
        <v>136</v>
      </c>
      <c r="J7267" t="s">
        <v>137</v>
      </c>
      <c r="K7267" t="s">
        <v>138</v>
      </c>
      <c r="L7267" t="s">
        <v>19884</v>
      </c>
      <c r="M7267" t="s">
        <v>19885</v>
      </c>
      <c r="N7267" s="26">
        <v>0.83527777700000005</v>
      </c>
      <c r="O7267">
        <v>0</v>
      </c>
      <c r="P7267">
        <v>1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 s="26">
        <v>0</v>
      </c>
      <c r="X7267" s="26">
        <v>4.3532669221601386E-2</v>
      </c>
      <c r="Y7267" s="26">
        <v>0</v>
      </c>
      <c r="Z7267" s="26">
        <v>0</v>
      </c>
      <c r="AA7267" s="26">
        <v>0</v>
      </c>
      <c r="AB7267" s="26">
        <v>0</v>
      </c>
      <c r="AC7267" s="26">
        <v>0</v>
      </c>
      <c r="AD7267" s="26">
        <v>0</v>
      </c>
      <c r="AE7267" s="26">
        <v>4.3532669221601386E-2</v>
      </c>
    </row>
    <row r="7268" spans="1:31" x14ac:dyDescent="0.3">
      <c r="A7268">
        <v>2766198</v>
      </c>
      <c r="B7268">
        <v>1</v>
      </c>
      <c r="C7268" t="s">
        <v>80</v>
      </c>
      <c r="D7268" t="s">
        <v>105</v>
      </c>
      <c r="E7268" t="s">
        <v>157</v>
      </c>
      <c r="F7268" t="s">
        <v>5966</v>
      </c>
      <c r="G7268" t="s">
        <v>159</v>
      </c>
      <c r="H7268" t="s">
        <v>149</v>
      </c>
      <c r="I7268" t="s">
        <v>136</v>
      </c>
      <c r="J7268" t="s">
        <v>137</v>
      </c>
      <c r="K7268" t="s">
        <v>138</v>
      </c>
      <c r="L7268" t="s">
        <v>19886</v>
      </c>
      <c r="M7268" t="s">
        <v>19887</v>
      </c>
      <c r="N7268" s="26">
        <v>0.46111111100000002</v>
      </c>
      <c r="O7268">
        <v>0</v>
      </c>
      <c r="P7268">
        <v>609</v>
      </c>
      <c r="Q7268">
        <v>0</v>
      </c>
      <c r="R7268">
        <v>0</v>
      </c>
      <c r="S7268">
        <v>0</v>
      </c>
      <c r="T7268">
        <v>71</v>
      </c>
      <c r="U7268">
        <v>0</v>
      </c>
      <c r="V7268">
        <v>0</v>
      </c>
      <c r="W7268" s="26">
        <v>0</v>
      </c>
      <c r="X7268" s="26">
        <v>85.362595161219701</v>
      </c>
      <c r="Y7268" s="26">
        <v>0</v>
      </c>
      <c r="Z7268" s="26">
        <v>0</v>
      </c>
      <c r="AA7268" s="26">
        <v>0</v>
      </c>
      <c r="AB7268" s="26">
        <v>51.258134341889772</v>
      </c>
      <c r="AC7268" s="26">
        <v>0</v>
      </c>
      <c r="AD7268" s="26">
        <v>0</v>
      </c>
      <c r="AE7268" s="26">
        <v>136.62072950310949</v>
      </c>
    </row>
    <row r="7269" spans="1:31" x14ac:dyDescent="0.3">
      <c r="A7269">
        <v>2766384</v>
      </c>
      <c r="B7269">
        <v>1</v>
      </c>
      <c r="C7269" t="s">
        <v>81</v>
      </c>
      <c r="D7269" t="s">
        <v>120</v>
      </c>
      <c r="E7269" t="s">
        <v>157</v>
      </c>
      <c r="F7269" t="s">
        <v>5977</v>
      </c>
      <c r="G7269" t="s">
        <v>159</v>
      </c>
      <c r="H7269" t="s">
        <v>149</v>
      </c>
      <c r="I7269" t="s">
        <v>136</v>
      </c>
      <c r="J7269" t="s">
        <v>137</v>
      </c>
      <c r="K7269" t="s">
        <v>138</v>
      </c>
      <c r="L7269" t="s">
        <v>19888</v>
      </c>
      <c r="M7269" t="s">
        <v>19889</v>
      </c>
      <c r="N7269" s="26">
        <v>0.42777777700000003</v>
      </c>
      <c r="O7269">
        <v>7</v>
      </c>
      <c r="P7269">
        <v>3536</v>
      </c>
      <c r="Q7269">
        <v>284</v>
      </c>
      <c r="R7269">
        <v>209</v>
      </c>
      <c r="S7269">
        <v>40</v>
      </c>
      <c r="T7269">
        <v>346</v>
      </c>
      <c r="U7269">
        <v>4</v>
      </c>
      <c r="V7269">
        <v>1</v>
      </c>
      <c r="W7269" s="26">
        <v>0.65910815093200004</v>
      </c>
      <c r="X7269" s="26">
        <v>299.59089860027922</v>
      </c>
      <c r="Y7269" s="26">
        <v>98.216784107375759</v>
      </c>
      <c r="Z7269" s="26">
        <v>3.526618467889056</v>
      </c>
      <c r="AA7269" s="26">
        <v>127.7054700606903</v>
      </c>
      <c r="AB7269" s="26">
        <v>93.36247623073983</v>
      </c>
      <c r="AC7269" s="26">
        <v>118.84496633587834</v>
      </c>
      <c r="AD7269" s="26">
        <v>71.908550888955418</v>
      </c>
      <c r="AE7269" s="26">
        <v>813.81487284273999</v>
      </c>
    </row>
    <row r="7270" spans="1:31" x14ac:dyDescent="0.3">
      <c r="A7270">
        <v>2766235</v>
      </c>
      <c r="B7270">
        <v>1</v>
      </c>
      <c r="C7270" t="s">
        <v>80</v>
      </c>
      <c r="D7270" t="s">
        <v>96</v>
      </c>
      <c r="E7270" t="s">
        <v>157</v>
      </c>
      <c r="F7270" t="s">
        <v>19890</v>
      </c>
      <c r="G7270" t="s">
        <v>159</v>
      </c>
      <c r="H7270" t="s">
        <v>149</v>
      </c>
      <c r="I7270" t="s">
        <v>136</v>
      </c>
      <c r="J7270" t="s">
        <v>137</v>
      </c>
      <c r="K7270" t="s">
        <v>138</v>
      </c>
      <c r="L7270" t="s">
        <v>19891</v>
      </c>
      <c r="M7270" t="s">
        <v>19892</v>
      </c>
      <c r="N7270" s="26">
        <v>1.4027777770000001</v>
      </c>
      <c r="O7270">
        <v>1</v>
      </c>
      <c r="P7270">
        <v>1126</v>
      </c>
      <c r="Q7270">
        <v>0</v>
      </c>
      <c r="R7270">
        <v>0</v>
      </c>
      <c r="S7270">
        <v>11</v>
      </c>
      <c r="T7270">
        <v>30</v>
      </c>
      <c r="U7270">
        <v>0</v>
      </c>
      <c r="V7270">
        <v>1</v>
      </c>
      <c r="W7270" s="26">
        <v>8.248610075213417</v>
      </c>
      <c r="X7270" s="26">
        <v>152.47302172608565</v>
      </c>
      <c r="Y7270" s="26">
        <v>0</v>
      </c>
      <c r="Z7270" s="26">
        <v>0</v>
      </c>
      <c r="AA7270" s="26">
        <v>168.79460689064609</v>
      </c>
      <c r="AB7270" s="26">
        <v>79.733976625449145</v>
      </c>
      <c r="AC7270" s="26">
        <v>0</v>
      </c>
      <c r="AD7270" s="26">
        <v>0</v>
      </c>
      <c r="AE7270" s="26">
        <v>409.25021531739429</v>
      </c>
    </row>
    <row r="7271" spans="1:31" x14ac:dyDescent="0.3">
      <c r="A7271">
        <v>2766670</v>
      </c>
      <c r="B7271">
        <v>1</v>
      </c>
      <c r="C7271" t="s">
        <v>80</v>
      </c>
      <c r="D7271" t="s">
        <v>104</v>
      </c>
      <c r="E7271" t="s">
        <v>146</v>
      </c>
      <c r="F7271" t="s">
        <v>19893</v>
      </c>
      <c r="G7271" t="s">
        <v>154</v>
      </c>
      <c r="H7271" t="s">
        <v>149</v>
      </c>
      <c r="I7271" t="s">
        <v>136</v>
      </c>
      <c r="J7271" t="s">
        <v>137</v>
      </c>
      <c r="K7271" t="s">
        <v>138</v>
      </c>
      <c r="L7271" t="s">
        <v>19894</v>
      </c>
      <c r="M7271" t="s">
        <v>19895</v>
      </c>
      <c r="N7271" s="26">
        <v>3.4994444439999999</v>
      </c>
      <c r="O7271">
        <v>0</v>
      </c>
      <c r="P7271">
        <v>0</v>
      </c>
      <c r="Q7271">
        <v>0</v>
      </c>
      <c r="R7271">
        <v>8</v>
      </c>
      <c r="S7271">
        <v>0</v>
      </c>
      <c r="T7271">
        <v>4</v>
      </c>
      <c r="U7271">
        <v>0</v>
      </c>
      <c r="V7271">
        <v>0</v>
      </c>
      <c r="W7271" s="26">
        <v>0</v>
      </c>
      <c r="X7271" s="26">
        <v>0</v>
      </c>
      <c r="Y7271" s="26">
        <v>0</v>
      </c>
      <c r="Z7271" s="26">
        <v>0.51434198893027538</v>
      </c>
      <c r="AA7271" s="26">
        <v>0</v>
      </c>
      <c r="AB7271" s="26">
        <v>40.362618584924135</v>
      </c>
      <c r="AC7271" s="26">
        <v>0</v>
      </c>
      <c r="AD7271" s="26">
        <v>0</v>
      </c>
      <c r="AE7271" s="26">
        <v>40.876960573854412</v>
      </c>
    </row>
    <row r="7272" spans="1:31" x14ac:dyDescent="0.3">
      <c r="A7272">
        <v>2766527</v>
      </c>
      <c r="B7272">
        <v>1</v>
      </c>
      <c r="C7272" t="s">
        <v>80</v>
      </c>
      <c r="D7272" t="s">
        <v>110</v>
      </c>
      <c r="E7272" t="s">
        <v>146</v>
      </c>
      <c r="F7272" t="s">
        <v>19896</v>
      </c>
      <c r="G7272" t="s">
        <v>159</v>
      </c>
      <c r="H7272" t="s">
        <v>149</v>
      </c>
      <c r="I7272" t="s">
        <v>136</v>
      </c>
      <c r="J7272" t="s">
        <v>137</v>
      </c>
      <c r="K7272" t="s">
        <v>138</v>
      </c>
      <c r="L7272" t="s">
        <v>19897</v>
      </c>
      <c r="M7272" t="s">
        <v>19898</v>
      </c>
      <c r="N7272" s="26">
        <v>0.229444444</v>
      </c>
      <c r="O7272">
        <v>0</v>
      </c>
      <c r="P7272">
        <v>576</v>
      </c>
      <c r="Q7272">
        <v>0</v>
      </c>
      <c r="R7272">
        <v>0</v>
      </c>
      <c r="S7272">
        <v>0</v>
      </c>
      <c r="T7272">
        <v>35</v>
      </c>
      <c r="U7272">
        <v>0</v>
      </c>
      <c r="V7272">
        <v>0</v>
      </c>
      <c r="W7272" s="26">
        <v>0</v>
      </c>
      <c r="X7272" s="26">
        <v>44.007937350566301</v>
      </c>
      <c r="Y7272" s="26">
        <v>0</v>
      </c>
      <c r="Z7272" s="26">
        <v>0</v>
      </c>
      <c r="AA7272" s="26">
        <v>0</v>
      </c>
      <c r="AB7272" s="26">
        <v>18.950242139266074</v>
      </c>
      <c r="AC7272" s="26">
        <v>0</v>
      </c>
      <c r="AD7272" s="26">
        <v>0</v>
      </c>
      <c r="AE7272" s="26">
        <v>62.958179489832375</v>
      </c>
    </row>
    <row r="7273" spans="1:31" x14ac:dyDescent="0.3">
      <c r="A7273">
        <v>2766364</v>
      </c>
      <c r="B7273">
        <v>1</v>
      </c>
      <c r="C7273" t="s">
        <v>81</v>
      </c>
      <c r="D7273" t="s">
        <v>126</v>
      </c>
      <c r="E7273" t="s">
        <v>146</v>
      </c>
      <c r="F7273" t="s">
        <v>332</v>
      </c>
      <c r="G7273" t="s">
        <v>159</v>
      </c>
      <c r="H7273" t="s">
        <v>149</v>
      </c>
      <c r="I7273" t="s">
        <v>566</v>
      </c>
      <c r="J7273" t="s">
        <v>137</v>
      </c>
      <c r="K7273" t="s">
        <v>138</v>
      </c>
      <c r="L7273" t="s">
        <v>19899</v>
      </c>
      <c r="M7273" t="s">
        <v>19900</v>
      </c>
      <c r="N7273" s="26">
        <v>3.8888888000000003E-2</v>
      </c>
      <c r="O7273">
        <v>2</v>
      </c>
      <c r="P7273">
        <v>175</v>
      </c>
      <c r="Q7273">
        <v>7</v>
      </c>
      <c r="R7273">
        <v>72</v>
      </c>
      <c r="S7273">
        <v>1</v>
      </c>
      <c r="T7273">
        <v>7</v>
      </c>
      <c r="U7273">
        <v>0</v>
      </c>
      <c r="V7273">
        <v>0</v>
      </c>
      <c r="W7273" s="26">
        <v>1.7044590422222224E-2</v>
      </c>
      <c r="X7273" s="26">
        <v>0.5439491581378092</v>
      </c>
      <c r="Y7273" s="26">
        <v>1.9036491602642116</v>
      </c>
      <c r="Z7273" s="26">
        <v>0.66008267858137515</v>
      </c>
      <c r="AA7273" s="26">
        <v>6.8239922722222221E-2</v>
      </c>
      <c r="AB7273" s="26">
        <v>0.21792044298905999</v>
      </c>
      <c r="AC7273" s="26">
        <v>0</v>
      </c>
      <c r="AD7273" s="26">
        <v>0</v>
      </c>
      <c r="AE7273" s="26">
        <v>3.4108859531169005</v>
      </c>
    </row>
    <row r="7274" spans="1:31" x14ac:dyDescent="0.3">
      <c r="A7274">
        <v>2766278</v>
      </c>
      <c r="B7274">
        <v>1</v>
      </c>
      <c r="C7274" t="s">
        <v>80</v>
      </c>
      <c r="D7274" t="s">
        <v>108</v>
      </c>
      <c r="E7274" t="s">
        <v>146</v>
      </c>
      <c r="F7274" t="s">
        <v>3065</v>
      </c>
      <c r="G7274" t="s">
        <v>186</v>
      </c>
      <c r="H7274" t="s">
        <v>149</v>
      </c>
      <c r="I7274" t="s">
        <v>136</v>
      </c>
      <c r="J7274" t="s">
        <v>137</v>
      </c>
      <c r="K7274" t="s">
        <v>187</v>
      </c>
      <c r="L7274" t="s">
        <v>19901</v>
      </c>
      <c r="M7274" t="s">
        <v>19902</v>
      </c>
      <c r="N7274" s="26">
        <v>7.8777777770000004</v>
      </c>
      <c r="O7274">
        <v>0</v>
      </c>
      <c r="P7274">
        <v>90</v>
      </c>
      <c r="Q7274">
        <v>0</v>
      </c>
      <c r="R7274">
        <v>104</v>
      </c>
      <c r="S7274">
        <v>0</v>
      </c>
      <c r="T7274">
        <v>61</v>
      </c>
      <c r="U7274">
        <v>0</v>
      </c>
      <c r="V7274">
        <v>0</v>
      </c>
      <c r="W7274" s="26">
        <v>0</v>
      </c>
      <c r="X7274" s="26">
        <v>210.00324715140502</v>
      </c>
      <c r="Y7274" s="26">
        <v>0</v>
      </c>
      <c r="Z7274" s="26">
        <v>166.47014690727005</v>
      </c>
      <c r="AA7274" s="26">
        <v>0</v>
      </c>
      <c r="AB7274" s="26">
        <v>318.11870148121824</v>
      </c>
      <c r="AC7274" s="26">
        <v>0</v>
      </c>
      <c r="AD7274" s="26">
        <v>0</v>
      </c>
      <c r="AE7274" s="26">
        <v>694.59209553989331</v>
      </c>
    </row>
    <row r="7275" spans="1:31" x14ac:dyDescent="0.3">
      <c r="A7275">
        <v>2766178</v>
      </c>
      <c r="B7275">
        <v>1</v>
      </c>
      <c r="C7275" t="s">
        <v>80</v>
      </c>
      <c r="D7275" t="s">
        <v>106</v>
      </c>
      <c r="E7275" t="s">
        <v>152</v>
      </c>
      <c r="F7275" t="s">
        <v>19903</v>
      </c>
      <c r="G7275" t="s">
        <v>159</v>
      </c>
      <c r="H7275" t="s">
        <v>149</v>
      </c>
      <c r="I7275" t="s">
        <v>136</v>
      </c>
      <c r="J7275" t="s">
        <v>137</v>
      </c>
      <c r="K7275" t="s">
        <v>138</v>
      </c>
      <c r="L7275" t="s">
        <v>19904</v>
      </c>
      <c r="M7275" t="s">
        <v>19905</v>
      </c>
      <c r="N7275" s="26">
        <v>0.85111111100000003</v>
      </c>
      <c r="O7275">
        <v>0</v>
      </c>
      <c r="P7275">
        <v>685</v>
      </c>
      <c r="Q7275">
        <v>0</v>
      </c>
      <c r="R7275">
        <v>65</v>
      </c>
      <c r="S7275">
        <v>1</v>
      </c>
      <c r="T7275">
        <v>110</v>
      </c>
      <c r="U7275">
        <v>0</v>
      </c>
      <c r="V7275">
        <v>0</v>
      </c>
      <c r="W7275" s="26">
        <v>0</v>
      </c>
      <c r="X7275" s="26">
        <v>60.055347385093292</v>
      </c>
      <c r="Y7275" s="26">
        <v>0</v>
      </c>
      <c r="Z7275" s="26">
        <v>5.2183142900304942</v>
      </c>
      <c r="AA7275" s="26">
        <v>0.72716289321330319</v>
      </c>
      <c r="AB7275" s="26">
        <v>22.70362806907475</v>
      </c>
      <c r="AC7275" s="26">
        <v>0</v>
      </c>
      <c r="AD7275" s="26">
        <v>0</v>
      </c>
      <c r="AE7275" s="26">
        <v>88.704452637411848</v>
      </c>
    </row>
    <row r="7276" spans="1:31" x14ac:dyDescent="0.3">
      <c r="A7276">
        <v>2766725</v>
      </c>
      <c r="B7276">
        <v>1</v>
      </c>
      <c r="C7276" t="s">
        <v>80</v>
      </c>
      <c r="D7276" t="s">
        <v>97</v>
      </c>
      <c r="E7276" t="s">
        <v>141</v>
      </c>
      <c r="F7276" t="s">
        <v>19766</v>
      </c>
      <c r="G7276" t="s">
        <v>344</v>
      </c>
      <c r="H7276" t="s">
        <v>135</v>
      </c>
      <c r="I7276" t="s">
        <v>136</v>
      </c>
      <c r="J7276" t="s">
        <v>137</v>
      </c>
      <c r="K7276" t="s">
        <v>138</v>
      </c>
      <c r="L7276" t="s">
        <v>19906</v>
      </c>
      <c r="M7276" t="s">
        <v>19907</v>
      </c>
      <c r="N7276" s="26">
        <v>2.3516666659999999</v>
      </c>
      <c r="O7276">
        <v>0</v>
      </c>
      <c r="P7276">
        <v>38</v>
      </c>
      <c r="Q7276">
        <v>0</v>
      </c>
      <c r="R7276">
        <v>23</v>
      </c>
      <c r="S7276">
        <v>0</v>
      </c>
      <c r="T7276">
        <v>8</v>
      </c>
      <c r="U7276">
        <v>0</v>
      </c>
      <c r="V7276">
        <v>0</v>
      </c>
      <c r="W7276" s="26">
        <v>0</v>
      </c>
      <c r="X7276" s="26">
        <v>33.298515176482169</v>
      </c>
      <c r="Y7276" s="26">
        <v>0</v>
      </c>
      <c r="Z7276" s="26">
        <v>6.8364557830428616</v>
      </c>
      <c r="AA7276" s="26">
        <v>0</v>
      </c>
      <c r="AB7276" s="26">
        <v>15.862603523836052</v>
      </c>
      <c r="AC7276" s="26">
        <v>0</v>
      </c>
      <c r="AD7276" s="26">
        <v>0</v>
      </c>
      <c r="AE7276" s="26">
        <v>55.997574483361085</v>
      </c>
    </row>
    <row r="7277" spans="1:31" x14ac:dyDescent="0.3">
      <c r="A7277">
        <v>2766848</v>
      </c>
      <c r="B7277">
        <v>1</v>
      </c>
      <c r="C7277" t="s">
        <v>80</v>
      </c>
      <c r="D7277" t="s">
        <v>105</v>
      </c>
      <c r="E7277" t="s">
        <v>146</v>
      </c>
      <c r="F7277" t="s">
        <v>19908</v>
      </c>
      <c r="G7277" t="s">
        <v>159</v>
      </c>
      <c r="H7277" t="s">
        <v>149</v>
      </c>
      <c r="I7277" t="s">
        <v>136</v>
      </c>
      <c r="J7277" t="s">
        <v>137</v>
      </c>
      <c r="K7277" t="s">
        <v>138</v>
      </c>
      <c r="L7277" t="s">
        <v>19909</v>
      </c>
      <c r="M7277" t="s">
        <v>19910</v>
      </c>
      <c r="N7277" s="26">
        <v>0.59499999999999997</v>
      </c>
      <c r="O7277">
        <v>0</v>
      </c>
      <c r="P7277">
        <v>579</v>
      </c>
      <c r="Q7277">
        <v>0</v>
      </c>
      <c r="R7277">
        <v>0</v>
      </c>
      <c r="S7277">
        <v>0</v>
      </c>
      <c r="T7277">
        <v>226</v>
      </c>
      <c r="U7277">
        <v>0</v>
      </c>
      <c r="V7277">
        <v>0</v>
      </c>
      <c r="W7277" s="26">
        <v>0</v>
      </c>
      <c r="X7277" s="26">
        <v>82.237977002646687</v>
      </c>
      <c r="Y7277" s="26">
        <v>0</v>
      </c>
      <c r="Z7277" s="26">
        <v>0</v>
      </c>
      <c r="AA7277" s="26">
        <v>0</v>
      </c>
      <c r="AB7277" s="26">
        <v>85.424240098302732</v>
      </c>
      <c r="AC7277" s="26">
        <v>0</v>
      </c>
      <c r="AD7277" s="26">
        <v>0</v>
      </c>
      <c r="AE7277" s="26">
        <v>167.66221710094942</v>
      </c>
    </row>
    <row r="7278" spans="1:31" x14ac:dyDescent="0.3">
      <c r="A7278">
        <v>2766387</v>
      </c>
      <c r="B7278">
        <v>1</v>
      </c>
      <c r="C7278" t="s">
        <v>80</v>
      </c>
      <c r="D7278" t="s">
        <v>83</v>
      </c>
      <c r="E7278" t="s">
        <v>175</v>
      </c>
      <c r="F7278" t="s">
        <v>19911</v>
      </c>
      <c r="G7278" t="s">
        <v>287</v>
      </c>
      <c r="H7278" t="s">
        <v>149</v>
      </c>
      <c r="I7278" t="s">
        <v>136</v>
      </c>
      <c r="J7278" t="s">
        <v>3</v>
      </c>
      <c r="K7278" t="s">
        <v>138</v>
      </c>
      <c r="L7278" t="s">
        <v>19912</v>
      </c>
      <c r="M7278" t="s">
        <v>19830</v>
      </c>
      <c r="N7278" s="26">
        <v>1.071666666</v>
      </c>
      <c r="O7278">
        <v>0</v>
      </c>
      <c r="P7278">
        <v>4</v>
      </c>
      <c r="Q7278">
        <v>0</v>
      </c>
      <c r="R7278">
        <v>0</v>
      </c>
      <c r="S7278">
        <v>1</v>
      </c>
      <c r="T7278">
        <v>68</v>
      </c>
      <c r="U7278">
        <v>2</v>
      </c>
      <c r="V7278">
        <v>1</v>
      </c>
      <c r="W7278" s="26">
        <v>0</v>
      </c>
      <c r="X7278" s="26">
        <v>1.149044477455732</v>
      </c>
      <c r="Y7278" s="26">
        <v>0</v>
      </c>
      <c r="Z7278" s="26">
        <v>0</v>
      </c>
      <c r="AA7278" s="26">
        <v>9.8793848689887067</v>
      </c>
      <c r="AB7278" s="26">
        <v>325.96928058248102</v>
      </c>
      <c r="AC7278" s="26">
        <v>3586.6669570394765</v>
      </c>
      <c r="AD7278" s="26">
        <v>0.45580600566007162</v>
      </c>
      <c r="AE7278" s="26">
        <v>3924.1204729740621</v>
      </c>
    </row>
    <row r="7279" spans="1:31" x14ac:dyDescent="0.3">
      <c r="A7279">
        <v>2766241</v>
      </c>
      <c r="B7279">
        <v>1</v>
      </c>
      <c r="C7279" t="s">
        <v>81</v>
      </c>
      <c r="D7279" t="s">
        <v>123</v>
      </c>
      <c r="E7279" t="s">
        <v>152</v>
      </c>
      <c r="F7279" t="s">
        <v>8141</v>
      </c>
      <c r="G7279" t="s">
        <v>159</v>
      </c>
      <c r="H7279" t="s">
        <v>149</v>
      </c>
      <c r="I7279" t="s">
        <v>136</v>
      </c>
      <c r="J7279" t="s">
        <v>137</v>
      </c>
      <c r="K7279" t="s">
        <v>138</v>
      </c>
      <c r="L7279" t="s">
        <v>19913</v>
      </c>
      <c r="M7279" t="s">
        <v>19914</v>
      </c>
      <c r="N7279" s="26">
        <v>0.89416666600000005</v>
      </c>
      <c r="O7279">
        <v>4</v>
      </c>
      <c r="P7279">
        <v>64</v>
      </c>
      <c r="Q7279">
        <v>131</v>
      </c>
      <c r="R7279">
        <v>336</v>
      </c>
      <c r="S7279">
        <v>16</v>
      </c>
      <c r="T7279">
        <v>76</v>
      </c>
      <c r="U7279">
        <v>0</v>
      </c>
      <c r="V7279">
        <v>0</v>
      </c>
      <c r="W7279" s="26">
        <v>0.20222501186722225</v>
      </c>
      <c r="X7279" s="26">
        <v>2.7103078762644457</v>
      </c>
      <c r="Y7279" s="26">
        <v>14.312893928375495</v>
      </c>
      <c r="Z7279" s="26">
        <v>26.455178143723543</v>
      </c>
      <c r="AA7279" s="26">
        <v>1.4306427958973622</v>
      </c>
      <c r="AB7279" s="26">
        <v>14.572194921728059</v>
      </c>
      <c r="AC7279" s="26">
        <v>0</v>
      </c>
      <c r="AD7279" s="26">
        <v>0</v>
      </c>
      <c r="AE7279" s="26">
        <v>59.683442677856135</v>
      </c>
    </row>
    <row r="7280" spans="1:31" x14ac:dyDescent="0.3">
      <c r="A7280">
        <v>2766347</v>
      </c>
      <c r="B7280">
        <v>1</v>
      </c>
      <c r="C7280" t="s">
        <v>80</v>
      </c>
      <c r="D7280" t="s">
        <v>95</v>
      </c>
      <c r="E7280" t="s">
        <v>175</v>
      </c>
      <c r="F7280" t="s">
        <v>3423</v>
      </c>
      <c r="G7280" t="s">
        <v>143</v>
      </c>
      <c r="H7280" t="s">
        <v>149</v>
      </c>
      <c r="I7280" t="s">
        <v>136</v>
      </c>
      <c r="J7280" t="s">
        <v>137</v>
      </c>
      <c r="K7280" t="s">
        <v>138</v>
      </c>
      <c r="L7280" t="s">
        <v>19915</v>
      </c>
      <c r="M7280" t="s">
        <v>19916</v>
      </c>
      <c r="N7280" s="26">
        <v>0.57861111099999996</v>
      </c>
      <c r="O7280">
        <v>3</v>
      </c>
      <c r="P7280">
        <v>1322</v>
      </c>
      <c r="Q7280">
        <v>3</v>
      </c>
      <c r="R7280">
        <v>22</v>
      </c>
      <c r="S7280">
        <v>25</v>
      </c>
      <c r="T7280">
        <v>188</v>
      </c>
      <c r="U7280">
        <v>2</v>
      </c>
      <c r="V7280">
        <v>0</v>
      </c>
      <c r="W7280" s="26">
        <v>1.6292851305632567</v>
      </c>
      <c r="X7280" s="26">
        <v>219.86595213276632</v>
      </c>
      <c r="Y7280" s="26">
        <v>2.6449495596053429</v>
      </c>
      <c r="Z7280" s="26">
        <v>2.3161425196368293</v>
      </c>
      <c r="AA7280" s="26">
        <v>81.326444247244297</v>
      </c>
      <c r="AB7280" s="26">
        <v>161.11217006767004</v>
      </c>
      <c r="AC7280" s="26">
        <v>60.730899426980301</v>
      </c>
      <c r="AD7280" s="26">
        <v>0</v>
      </c>
      <c r="AE7280" s="26">
        <v>529.6258430844664</v>
      </c>
    </row>
    <row r="7281" spans="1:31" x14ac:dyDescent="0.3">
      <c r="A7281">
        <v>2766493</v>
      </c>
      <c r="B7281">
        <v>1</v>
      </c>
      <c r="C7281" t="s">
        <v>80</v>
      </c>
      <c r="D7281" t="s">
        <v>94</v>
      </c>
      <c r="E7281" t="s">
        <v>157</v>
      </c>
      <c r="F7281" t="s">
        <v>19917</v>
      </c>
      <c r="G7281" t="s">
        <v>159</v>
      </c>
      <c r="H7281" t="s">
        <v>149</v>
      </c>
      <c r="I7281" t="s">
        <v>136</v>
      </c>
      <c r="J7281" t="s">
        <v>137</v>
      </c>
      <c r="K7281" t="s">
        <v>138</v>
      </c>
      <c r="L7281" t="s">
        <v>19918</v>
      </c>
      <c r="M7281" t="s">
        <v>19919</v>
      </c>
      <c r="N7281" s="26">
        <v>1.0877777769999999</v>
      </c>
      <c r="O7281">
        <v>0</v>
      </c>
      <c r="P7281">
        <v>2709</v>
      </c>
      <c r="Q7281">
        <v>29</v>
      </c>
      <c r="R7281">
        <v>422</v>
      </c>
      <c r="S7281">
        <v>14</v>
      </c>
      <c r="T7281">
        <v>373</v>
      </c>
      <c r="U7281">
        <v>5</v>
      </c>
      <c r="V7281">
        <v>1</v>
      </c>
      <c r="W7281" s="26">
        <v>0</v>
      </c>
      <c r="X7281" s="26">
        <v>415.31715255871705</v>
      </c>
      <c r="Y7281" s="26">
        <v>3.5581561789345963</v>
      </c>
      <c r="Z7281" s="26">
        <v>21.033643555877575</v>
      </c>
      <c r="AA7281" s="26">
        <v>131.97283860227355</v>
      </c>
      <c r="AB7281" s="26">
        <v>255.83372771744601</v>
      </c>
      <c r="AC7281" s="26">
        <v>314.64440178971807</v>
      </c>
      <c r="AD7281" s="26">
        <v>63.079738021033869</v>
      </c>
      <c r="AE7281" s="26">
        <v>1205.4396584240008</v>
      </c>
    </row>
    <row r="7282" spans="1:31" x14ac:dyDescent="0.3">
      <c r="A7282">
        <v>2766247</v>
      </c>
      <c r="B7282">
        <v>1</v>
      </c>
      <c r="C7282" t="s">
        <v>80</v>
      </c>
      <c r="D7282" t="s">
        <v>101</v>
      </c>
      <c r="E7282" t="s">
        <v>146</v>
      </c>
      <c r="F7282" t="s">
        <v>19920</v>
      </c>
      <c r="G7282" t="s">
        <v>159</v>
      </c>
      <c r="H7282" t="s">
        <v>149</v>
      </c>
      <c r="I7282" t="s">
        <v>136</v>
      </c>
      <c r="J7282" t="s">
        <v>137</v>
      </c>
      <c r="K7282" t="s">
        <v>138</v>
      </c>
      <c r="L7282" t="s">
        <v>19921</v>
      </c>
      <c r="M7282" t="s">
        <v>19922</v>
      </c>
      <c r="N7282" s="26">
        <v>0.54361111100000004</v>
      </c>
      <c r="O7282">
        <v>0</v>
      </c>
      <c r="P7282">
        <v>759</v>
      </c>
      <c r="Q7282">
        <v>2</v>
      </c>
      <c r="R7282">
        <v>18</v>
      </c>
      <c r="S7282">
        <v>3</v>
      </c>
      <c r="T7282">
        <v>119</v>
      </c>
      <c r="U7282">
        <v>2</v>
      </c>
      <c r="V7282">
        <v>0</v>
      </c>
      <c r="W7282" s="26">
        <v>0</v>
      </c>
      <c r="X7282" s="26">
        <v>141.07649077730417</v>
      </c>
      <c r="Y7282" s="26">
        <v>0.33560215099299029</v>
      </c>
      <c r="Z7282" s="26">
        <v>3.7801130333157329</v>
      </c>
      <c r="AA7282" s="26">
        <v>20.906456666813302</v>
      </c>
      <c r="AB7282" s="26">
        <v>77.309196143073564</v>
      </c>
      <c r="AC7282" s="26">
        <v>32.472333657049383</v>
      </c>
      <c r="AD7282" s="26">
        <v>0</v>
      </c>
      <c r="AE7282" s="26">
        <v>275.88019242854915</v>
      </c>
    </row>
    <row r="7283" spans="1:31" x14ac:dyDescent="0.3">
      <c r="A7283">
        <v>2766759</v>
      </c>
      <c r="B7283">
        <v>3</v>
      </c>
      <c r="C7283" t="s">
        <v>80</v>
      </c>
      <c r="D7283" t="s">
        <v>90</v>
      </c>
      <c r="E7283" t="s">
        <v>141</v>
      </c>
      <c r="F7283" t="s">
        <v>19923</v>
      </c>
      <c r="G7283" t="s">
        <v>303</v>
      </c>
      <c r="H7283" t="s">
        <v>135</v>
      </c>
      <c r="I7283" t="s">
        <v>136</v>
      </c>
      <c r="J7283" t="s">
        <v>137</v>
      </c>
      <c r="K7283" t="s">
        <v>138</v>
      </c>
      <c r="L7283" t="s">
        <v>19867</v>
      </c>
      <c r="M7283" t="s">
        <v>19924</v>
      </c>
      <c r="N7283" s="26">
        <v>0.90277777699999995</v>
      </c>
      <c r="O7283">
        <v>0</v>
      </c>
      <c r="P7283">
        <v>22</v>
      </c>
      <c r="Q7283">
        <v>0</v>
      </c>
      <c r="R7283">
        <v>0</v>
      </c>
      <c r="S7283">
        <v>0</v>
      </c>
      <c r="T7283">
        <v>202</v>
      </c>
      <c r="U7283">
        <v>0</v>
      </c>
      <c r="V7283">
        <v>4</v>
      </c>
      <c r="W7283" s="26">
        <v>0</v>
      </c>
      <c r="X7283" s="26">
        <v>5.5976203605522761</v>
      </c>
      <c r="Y7283" s="26">
        <v>0</v>
      </c>
      <c r="Z7283" s="26">
        <v>0</v>
      </c>
      <c r="AA7283" s="26">
        <v>0</v>
      </c>
      <c r="AB7283" s="26">
        <v>99.101125902704482</v>
      </c>
      <c r="AC7283" s="26">
        <v>0</v>
      </c>
      <c r="AD7283" s="26">
        <v>24.639616632488178</v>
      </c>
      <c r="AE7283" s="26">
        <v>129.33836289574492</v>
      </c>
    </row>
    <row r="7284" spans="1:31" x14ac:dyDescent="0.3">
      <c r="A7284">
        <v>2766453</v>
      </c>
      <c r="B7284">
        <v>1</v>
      </c>
      <c r="C7284" t="s">
        <v>80</v>
      </c>
      <c r="D7284" t="s">
        <v>83</v>
      </c>
      <c r="E7284" t="s">
        <v>146</v>
      </c>
      <c r="F7284" t="s">
        <v>19925</v>
      </c>
      <c r="G7284" t="s">
        <v>159</v>
      </c>
      <c r="H7284" t="s">
        <v>149</v>
      </c>
      <c r="I7284" t="s">
        <v>136</v>
      </c>
      <c r="J7284" t="s">
        <v>137</v>
      </c>
      <c r="K7284" t="s">
        <v>138</v>
      </c>
      <c r="L7284" t="s">
        <v>19926</v>
      </c>
      <c r="M7284" t="s">
        <v>19927</v>
      </c>
      <c r="N7284" s="26">
        <v>0.35027777700000001</v>
      </c>
      <c r="O7284">
        <v>1</v>
      </c>
      <c r="P7284">
        <v>2715</v>
      </c>
      <c r="Q7284">
        <v>0</v>
      </c>
      <c r="R7284">
        <v>40</v>
      </c>
      <c r="S7284">
        <v>20</v>
      </c>
      <c r="T7284">
        <v>643</v>
      </c>
      <c r="U7284">
        <v>12</v>
      </c>
      <c r="V7284">
        <v>15</v>
      </c>
      <c r="W7284" s="26">
        <v>2.1797403301008353</v>
      </c>
      <c r="X7284" s="26">
        <v>260.30059885082972</v>
      </c>
      <c r="Y7284" s="26">
        <v>0</v>
      </c>
      <c r="Z7284" s="26">
        <v>10.334453600499559</v>
      </c>
      <c r="AA7284" s="26">
        <v>73.47644013230466</v>
      </c>
      <c r="AB7284" s="26">
        <v>422.8802308801624</v>
      </c>
      <c r="AC7284" s="26">
        <v>509.07237181359375</v>
      </c>
      <c r="AD7284" s="26">
        <v>146.99310354964732</v>
      </c>
      <c r="AE7284" s="26">
        <v>1425.2369391571381</v>
      </c>
    </row>
    <row r="7285" spans="1:31" x14ac:dyDescent="0.3">
      <c r="A7285">
        <v>2766310</v>
      </c>
      <c r="B7285">
        <v>1</v>
      </c>
      <c r="C7285" t="s">
        <v>81</v>
      </c>
      <c r="D7285" t="s">
        <v>122</v>
      </c>
      <c r="E7285" t="s">
        <v>146</v>
      </c>
      <c r="F7285" t="s">
        <v>19928</v>
      </c>
      <c r="G7285" t="s">
        <v>186</v>
      </c>
      <c r="H7285" t="s">
        <v>149</v>
      </c>
      <c r="I7285" t="s">
        <v>136</v>
      </c>
      <c r="J7285" t="s">
        <v>137</v>
      </c>
      <c r="K7285" t="s">
        <v>187</v>
      </c>
      <c r="L7285" t="s">
        <v>19929</v>
      </c>
      <c r="M7285" t="s">
        <v>19930</v>
      </c>
      <c r="N7285" s="26">
        <v>5.24</v>
      </c>
      <c r="O7285">
        <v>0</v>
      </c>
      <c r="P7285">
        <v>1043</v>
      </c>
      <c r="Q7285">
        <v>0</v>
      </c>
      <c r="R7285">
        <v>0</v>
      </c>
      <c r="S7285">
        <v>0</v>
      </c>
      <c r="T7285">
        <v>56</v>
      </c>
      <c r="U7285">
        <v>0</v>
      </c>
      <c r="V7285">
        <v>0</v>
      </c>
      <c r="W7285" s="26">
        <v>0</v>
      </c>
      <c r="X7285" s="26">
        <v>1154.3938098794833</v>
      </c>
      <c r="Y7285" s="26">
        <v>0</v>
      </c>
      <c r="Z7285" s="26">
        <v>0</v>
      </c>
      <c r="AA7285" s="26">
        <v>0</v>
      </c>
      <c r="AB7285" s="26">
        <v>364.46975586230513</v>
      </c>
      <c r="AC7285" s="26">
        <v>0</v>
      </c>
      <c r="AD7285" s="26">
        <v>0</v>
      </c>
      <c r="AE7285" s="26">
        <v>1518.8635657417885</v>
      </c>
    </row>
    <row r="7286" spans="1:31" x14ac:dyDescent="0.3">
      <c r="A7286">
        <v>2766516</v>
      </c>
      <c r="B7286">
        <v>1</v>
      </c>
      <c r="C7286" t="s">
        <v>81</v>
      </c>
      <c r="D7286" t="s">
        <v>125</v>
      </c>
      <c r="E7286" t="s">
        <v>157</v>
      </c>
      <c r="F7286" t="s">
        <v>19706</v>
      </c>
      <c r="G7286" t="s">
        <v>159</v>
      </c>
      <c r="H7286" t="s">
        <v>149</v>
      </c>
      <c r="I7286" t="s">
        <v>136</v>
      </c>
      <c r="J7286" t="s">
        <v>137</v>
      </c>
      <c r="K7286" t="s">
        <v>138</v>
      </c>
      <c r="L7286" t="s">
        <v>19931</v>
      </c>
      <c r="M7286" t="s">
        <v>19897</v>
      </c>
      <c r="N7286" s="26">
        <v>0.22555555499999999</v>
      </c>
      <c r="O7286">
        <v>2</v>
      </c>
      <c r="P7286">
        <v>629</v>
      </c>
      <c r="Q7286">
        <v>127</v>
      </c>
      <c r="R7286">
        <v>205</v>
      </c>
      <c r="S7286">
        <v>8</v>
      </c>
      <c r="T7286">
        <v>56</v>
      </c>
      <c r="U7286">
        <v>1</v>
      </c>
      <c r="V7286">
        <v>0</v>
      </c>
      <c r="W7286" s="26">
        <v>9.0510283773333325E-2</v>
      </c>
      <c r="X7286" s="26">
        <v>22.899943834774337</v>
      </c>
      <c r="Y7286" s="26">
        <v>24.200868124959129</v>
      </c>
      <c r="Z7286" s="26">
        <v>0.93696622939589069</v>
      </c>
      <c r="AA7286" s="26">
        <v>11.29729079084052</v>
      </c>
      <c r="AB7286" s="26">
        <v>10.228344118240692</v>
      </c>
      <c r="AC7286" s="26">
        <v>1.2926083552103735</v>
      </c>
      <c r="AD7286" s="26">
        <v>0</v>
      </c>
      <c r="AE7286" s="26">
        <v>70.946531737194277</v>
      </c>
    </row>
    <row r="7287" spans="1:31" x14ac:dyDescent="0.3">
      <c r="A7287">
        <v>2766815</v>
      </c>
      <c r="B7287">
        <v>2</v>
      </c>
      <c r="C7287" t="s">
        <v>81</v>
      </c>
      <c r="D7287" t="s">
        <v>117</v>
      </c>
      <c r="E7287" t="s">
        <v>146</v>
      </c>
      <c r="F7287" t="s">
        <v>19932</v>
      </c>
      <c r="G7287" t="s">
        <v>154</v>
      </c>
      <c r="H7287" t="s">
        <v>149</v>
      </c>
      <c r="I7287" t="s">
        <v>136</v>
      </c>
      <c r="J7287" t="s">
        <v>137</v>
      </c>
      <c r="K7287" t="s">
        <v>138</v>
      </c>
      <c r="L7287" t="s">
        <v>19656</v>
      </c>
      <c r="M7287" t="s">
        <v>19933</v>
      </c>
      <c r="N7287" s="26">
        <v>2.0738888879999999</v>
      </c>
      <c r="O7287">
        <v>0</v>
      </c>
      <c r="P7287">
        <v>375</v>
      </c>
      <c r="Q7287">
        <v>0</v>
      </c>
      <c r="R7287">
        <v>0</v>
      </c>
      <c r="S7287">
        <v>0</v>
      </c>
      <c r="T7287">
        <v>22</v>
      </c>
      <c r="U7287">
        <v>0</v>
      </c>
      <c r="V7287">
        <v>0</v>
      </c>
      <c r="W7287" s="26">
        <v>0</v>
      </c>
      <c r="X7287" s="26">
        <v>149.6343361928534</v>
      </c>
      <c r="Y7287" s="26">
        <v>0</v>
      </c>
      <c r="Z7287" s="26">
        <v>0</v>
      </c>
      <c r="AA7287" s="26">
        <v>0</v>
      </c>
      <c r="AB7287" s="26">
        <v>13.136219006385774</v>
      </c>
      <c r="AC7287" s="26">
        <v>0</v>
      </c>
      <c r="AD7287" s="26">
        <v>0</v>
      </c>
      <c r="AE7287" s="26">
        <v>162.77055519923917</v>
      </c>
    </row>
    <row r="7288" spans="1:31" x14ac:dyDescent="0.3">
      <c r="A7288">
        <v>2766616</v>
      </c>
      <c r="B7288">
        <v>1</v>
      </c>
      <c r="C7288" t="s">
        <v>80</v>
      </c>
      <c r="D7288" t="s">
        <v>84</v>
      </c>
      <c r="E7288" t="s">
        <v>132</v>
      </c>
      <c r="F7288" t="s">
        <v>19934</v>
      </c>
      <c r="G7288" t="s">
        <v>307</v>
      </c>
      <c r="H7288" t="s">
        <v>135</v>
      </c>
      <c r="I7288" t="s">
        <v>136</v>
      </c>
      <c r="J7288" t="s">
        <v>137</v>
      </c>
      <c r="K7288" t="s">
        <v>138</v>
      </c>
      <c r="L7288" t="s">
        <v>19935</v>
      </c>
      <c r="M7288" t="s">
        <v>19936</v>
      </c>
      <c r="N7288" s="26">
        <v>1.2116666659999999</v>
      </c>
      <c r="O7288">
        <v>0</v>
      </c>
      <c r="P7288">
        <v>2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 s="26">
        <v>0</v>
      </c>
      <c r="X7288" s="26">
        <v>0.8701879908059067</v>
      </c>
      <c r="Y7288" s="26">
        <v>0</v>
      </c>
      <c r="Z7288" s="26">
        <v>0</v>
      </c>
      <c r="AA7288" s="26">
        <v>0</v>
      </c>
      <c r="AB7288" s="26">
        <v>0</v>
      </c>
      <c r="AC7288" s="26">
        <v>0</v>
      </c>
      <c r="AD7288" s="26">
        <v>0</v>
      </c>
      <c r="AE7288" s="26">
        <v>0.8701879908059067</v>
      </c>
    </row>
    <row r="7289" spans="1:31" x14ac:dyDescent="0.3">
      <c r="A7289">
        <v>2766699</v>
      </c>
      <c r="B7289">
        <v>1</v>
      </c>
      <c r="C7289" t="s">
        <v>80</v>
      </c>
      <c r="D7289" t="s">
        <v>86</v>
      </c>
      <c r="E7289" t="s">
        <v>132</v>
      </c>
      <c r="F7289" t="s">
        <v>19937</v>
      </c>
      <c r="G7289" t="s">
        <v>134</v>
      </c>
      <c r="H7289" t="s">
        <v>135</v>
      </c>
      <c r="I7289" t="s">
        <v>136</v>
      </c>
      <c r="J7289" t="s">
        <v>137</v>
      </c>
      <c r="K7289" t="s">
        <v>138</v>
      </c>
      <c r="L7289" t="s">
        <v>19938</v>
      </c>
      <c r="M7289" t="s">
        <v>19939</v>
      </c>
      <c r="N7289" s="26">
        <v>2.8305555550000001</v>
      </c>
      <c r="O7289">
        <v>0</v>
      </c>
      <c r="P7289">
        <v>1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 s="26">
        <v>0</v>
      </c>
      <c r="X7289" s="26">
        <v>0.13234878651692092</v>
      </c>
      <c r="Y7289" s="26">
        <v>0</v>
      </c>
      <c r="Z7289" s="26">
        <v>0</v>
      </c>
      <c r="AA7289" s="26">
        <v>0</v>
      </c>
      <c r="AB7289" s="26">
        <v>0</v>
      </c>
      <c r="AC7289" s="26">
        <v>0</v>
      </c>
      <c r="AD7289" s="26">
        <v>0</v>
      </c>
      <c r="AE7289" s="26">
        <v>0.13234878651692092</v>
      </c>
    </row>
    <row r="7290" spans="1:31" x14ac:dyDescent="0.3">
      <c r="A7290">
        <v>2766390</v>
      </c>
      <c r="B7290">
        <v>1</v>
      </c>
      <c r="C7290" t="s">
        <v>81</v>
      </c>
      <c r="D7290" t="s">
        <v>117</v>
      </c>
      <c r="E7290" t="s">
        <v>146</v>
      </c>
      <c r="F7290" t="s">
        <v>4095</v>
      </c>
      <c r="G7290" t="s">
        <v>148</v>
      </c>
      <c r="H7290" t="s">
        <v>149</v>
      </c>
      <c r="I7290" t="s">
        <v>136</v>
      </c>
      <c r="J7290" t="s">
        <v>137</v>
      </c>
      <c r="K7290" t="s">
        <v>138</v>
      </c>
      <c r="L7290" t="s">
        <v>19940</v>
      </c>
      <c r="M7290" t="s">
        <v>19941</v>
      </c>
      <c r="N7290" s="26">
        <v>3.3958333330000001</v>
      </c>
      <c r="O7290">
        <v>1</v>
      </c>
      <c r="P7290">
        <v>29</v>
      </c>
      <c r="Q7290">
        <v>1</v>
      </c>
      <c r="R7290">
        <v>0</v>
      </c>
      <c r="S7290">
        <v>2</v>
      </c>
      <c r="T7290">
        <v>1</v>
      </c>
      <c r="U7290">
        <v>2</v>
      </c>
      <c r="V7290">
        <v>0</v>
      </c>
      <c r="W7290" s="26">
        <v>0.69590976061944443</v>
      </c>
      <c r="X7290" s="26">
        <v>0.77120218487777781</v>
      </c>
      <c r="Y7290" s="26">
        <v>0.83616399898326677</v>
      </c>
      <c r="Z7290" s="26">
        <v>0</v>
      </c>
      <c r="AA7290" s="26">
        <v>15.099427047693398</v>
      </c>
      <c r="AB7290" s="26">
        <v>0</v>
      </c>
      <c r="AC7290" s="26">
        <v>623.02481244923297</v>
      </c>
      <c r="AD7290" s="26">
        <v>0</v>
      </c>
      <c r="AE7290" s="26">
        <v>640.42751544140685</v>
      </c>
    </row>
    <row r="7291" spans="1:31" x14ac:dyDescent="0.3">
      <c r="A7291">
        <v>2766722</v>
      </c>
      <c r="B7291">
        <v>1</v>
      </c>
      <c r="C7291" t="s">
        <v>80</v>
      </c>
      <c r="D7291" t="s">
        <v>92</v>
      </c>
      <c r="E7291" t="s">
        <v>132</v>
      </c>
      <c r="F7291" t="s">
        <v>19942</v>
      </c>
      <c r="G7291" t="s">
        <v>197</v>
      </c>
      <c r="H7291" t="s">
        <v>135</v>
      </c>
      <c r="I7291" t="s">
        <v>136</v>
      </c>
      <c r="J7291" t="s">
        <v>137</v>
      </c>
      <c r="K7291" t="s">
        <v>138</v>
      </c>
      <c r="L7291" t="s">
        <v>19943</v>
      </c>
      <c r="M7291" t="s">
        <v>19944</v>
      </c>
      <c r="N7291" s="26">
        <v>2.0205555550000001</v>
      </c>
      <c r="O7291">
        <v>0</v>
      </c>
      <c r="P7291">
        <v>1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 s="26">
        <v>0</v>
      </c>
      <c r="X7291" s="26">
        <v>0.51881791146407141</v>
      </c>
      <c r="Y7291" s="26">
        <v>0</v>
      </c>
      <c r="Z7291" s="26">
        <v>0</v>
      </c>
      <c r="AA7291" s="26">
        <v>0</v>
      </c>
      <c r="AB7291" s="26">
        <v>0</v>
      </c>
      <c r="AC7291" s="26">
        <v>0</v>
      </c>
      <c r="AD7291" s="26">
        <v>0</v>
      </c>
      <c r="AE7291" s="26">
        <v>0.51881791146407141</v>
      </c>
    </row>
    <row r="7292" spans="1:31" x14ac:dyDescent="0.3">
      <c r="A7292">
        <v>2766204</v>
      </c>
      <c r="B7292">
        <v>1</v>
      </c>
      <c r="C7292" t="s">
        <v>81</v>
      </c>
      <c r="D7292" t="s">
        <v>120</v>
      </c>
      <c r="E7292" t="s">
        <v>157</v>
      </c>
      <c r="F7292" t="s">
        <v>19945</v>
      </c>
      <c r="G7292" t="s">
        <v>159</v>
      </c>
      <c r="H7292" t="s">
        <v>149</v>
      </c>
      <c r="I7292" t="s">
        <v>136</v>
      </c>
      <c r="J7292" t="s">
        <v>137</v>
      </c>
      <c r="K7292" t="s">
        <v>138</v>
      </c>
      <c r="L7292" t="s">
        <v>19946</v>
      </c>
      <c r="M7292" t="s">
        <v>19947</v>
      </c>
      <c r="N7292" s="26">
        <v>0.50611111099999995</v>
      </c>
      <c r="O7292">
        <v>7</v>
      </c>
      <c r="P7292">
        <v>3719</v>
      </c>
      <c r="Q7292">
        <v>340</v>
      </c>
      <c r="R7292">
        <v>317</v>
      </c>
      <c r="S7292">
        <v>51</v>
      </c>
      <c r="T7292">
        <v>457</v>
      </c>
      <c r="U7292">
        <v>7</v>
      </c>
      <c r="V7292">
        <v>0</v>
      </c>
      <c r="W7292" s="26">
        <v>26.002916011547242</v>
      </c>
      <c r="X7292" s="26">
        <v>360.11274646357583</v>
      </c>
      <c r="Y7292" s="26">
        <v>110.0360422082483</v>
      </c>
      <c r="Z7292" s="26">
        <v>28.384078237973576</v>
      </c>
      <c r="AA7292" s="26">
        <v>42.955107857371857</v>
      </c>
      <c r="AB7292" s="26">
        <v>205.27545789024995</v>
      </c>
      <c r="AC7292" s="26">
        <v>111.45672151457616</v>
      </c>
      <c r="AD7292" s="26">
        <v>0</v>
      </c>
      <c r="AE7292" s="26">
        <v>884.22307018354309</v>
      </c>
    </row>
    <row r="7293" spans="1:31" x14ac:dyDescent="0.3">
      <c r="A7293">
        <v>2766868</v>
      </c>
      <c r="B7293">
        <v>1</v>
      </c>
      <c r="C7293" t="s">
        <v>80</v>
      </c>
      <c r="D7293" t="s">
        <v>94</v>
      </c>
      <c r="E7293" t="s">
        <v>157</v>
      </c>
      <c r="F7293" t="s">
        <v>19948</v>
      </c>
      <c r="G7293" t="s">
        <v>159</v>
      </c>
      <c r="H7293" t="s">
        <v>149</v>
      </c>
      <c r="I7293" t="s">
        <v>136</v>
      </c>
      <c r="J7293" t="s">
        <v>137</v>
      </c>
      <c r="K7293" t="s">
        <v>138</v>
      </c>
      <c r="L7293" t="s">
        <v>19949</v>
      </c>
      <c r="M7293" t="s">
        <v>19950</v>
      </c>
      <c r="N7293" s="26">
        <v>0.18333333299999999</v>
      </c>
      <c r="O7293">
        <v>0</v>
      </c>
      <c r="P7293">
        <v>91</v>
      </c>
      <c r="Q7293">
        <v>2</v>
      </c>
      <c r="R7293">
        <v>21</v>
      </c>
      <c r="S7293">
        <v>2</v>
      </c>
      <c r="T7293">
        <v>8</v>
      </c>
      <c r="U7293">
        <v>0</v>
      </c>
      <c r="V7293">
        <v>0</v>
      </c>
      <c r="W7293" s="26">
        <v>0</v>
      </c>
      <c r="X7293" s="26">
        <v>3.8649786864758657</v>
      </c>
      <c r="Y7293" s="26">
        <v>6.0379744385143333E-2</v>
      </c>
      <c r="Z7293" s="26">
        <v>0.99678757120743178</v>
      </c>
      <c r="AA7293" s="26">
        <v>0.38431467210572329</v>
      </c>
      <c r="AB7293" s="26">
        <v>0.12073635559854</v>
      </c>
      <c r="AC7293" s="26">
        <v>0</v>
      </c>
      <c r="AD7293" s="26">
        <v>0</v>
      </c>
      <c r="AE7293" s="26">
        <v>5.4271970297727039</v>
      </c>
    </row>
    <row r="7294" spans="1:31" x14ac:dyDescent="0.3">
      <c r="A7294">
        <v>2766350</v>
      </c>
      <c r="B7294">
        <v>1</v>
      </c>
      <c r="C7294" t="s">
        <v>80</v>
      </c>
      <c r="D7294" t="s">
        <v>95</v>
      </c>
      <c r="E7294" t="s">
        <v>175</v>
      </c>
      <c r="F7294" t="s">
        <v>19951</v>
      </c>
      <c r="G7294" t="s">
        <v>143</v>
      </c>
      <c r="H7294" t="s">
        <v>149</v>
      </c>
      <c r="I7294" t="s">
        <v>136</v>
      </c>
      <c r="J7294" t="s">
        <v>137</v>
      </c>
      <c r="K7294" t="s">
        <v>138</v>
      </c>
      <c r="L7294" t="s">
        <v>19952</v>
      </c>
      <c r="M7294" t="s">
        <v>19953</v>
      </c>
      <c r="N7294" s="26">
        <v>1.6924999999999999</v>
      </c>
      <c r="O7294">
        <v>10</v>
      </c>
      <c r="P7294">
        <v>7207</v>
      </c>
      <c r="Q7294">
        <v>19</v>
      </c>
      <c r="R7294">
        <v>59</v>
      </c>
      <c r="S7294">
        <v>88</v>
      </c>
      <c r="T7294">
        <v>672</v>
      </c>
      <c r="U7294">
        <v>15</v>
      </c>
      <c r="V7294">
        <v>0</v>
      </c>
      <c r="W7294" s="26">
        <v>13.560420304062056</v>
      </c>
      <c r="X7294" s="26">
        <v>2895.0944714283978</v>
      </c>
      <c r="Y7294" s="26">
        <v>84.989810363852101</v>
      </c>
      <c r="Z7294" s="26">
        <v>28.621582213781501</v>
      </c>
      <c r="AA7294" s="26">
        <v>3128.0437988916342</v>
      </c>
      <c r="AB7294" s="26">
        <v>1712.943608336637</v>
      </c>
      <c r="AC7294" s="26">
        <v>21579.312208264346</v>
      </c>
      <c r="AD7294" s="26">
        <v>0</v>
      </c>
      <c r="AE7294" s="26">
        <v>29442.56589980271</v>
      </c>
    </row>
    <row r="7295" spans="1:31" x14ac:dyDescent="0.3">
      <c r="A7295">
        <v>2766682</v>
      </c>
      <c r="B7295">
        <v>1</v>
      </c>
      <c r="C7295" t="s">
        <v>81</v>
      </c>
      <c r="D7295" t="s">
        <v>122</v>
      </c>
      <c r="E7295" t="s">
        <v>170</v>
      </c>
      <c r="F7295" t="s">
        <v>19954</v>
      </c>
      <c r="G7295" t="s">
        <v>287</v>
      </c>
      <c r="H7295" t="s">
        <v>135</v>
      </c>
      <c r="I7295" t="s">
        <v>136</v>
      </c>
      <c r="J7295" t="s">
        <v>137</v>
      </c>
      <c r="K7295" t="s">
        <v>138</v>
      </c>
      <c r="L7295" t="s">
        <v>19955</v>
      </c>
      <c r="M7295" t="s">
        <v>19956</v>
      </c>
      <c r="N7295" s="26">
        <v>1.5008333330000001</v>
      </c>
      <c r="O7295">
        <v>0</v>
      </c>
      <c r="P7295">
        <v>203</v>
      </c>
      <c r="Q7295">
        <v>0</v>
      </c>
      <c r="R7295">
        <v>0</v>
      </c>
      <c r="S7295">
        <v>0</v>
      </c>
      <c r="T7295">
        <v>8</v>
      </c>
      <c r="U7295">
        <v>0</v>
      </c>
      <c r="V7295">
        <v>0</v>
      </c>
      <c r="W7295" s="26">
        <v>0</v>
      </c>
      <c r="X7295" s="26">
        <v>72.393601867740401</v>
      </c>
      <c r="Y7295" s="26">
        <v>0</v>
      </c>
      <c r="Z7295" s="26">
        <v>0</v>
      </c>
      <c r="AA7295" s="26">
        <v>0</v>
      </c>
      <c r="AB7295" s="26">
        <v>16.694486142778779</v>
      </c>
      <c r="AC7295" s="26">
        <v>0</v>
      </c>
      <c r="AD7295" s="26">
        <v>0</v>
      </c>
      <c r="AE7295" s="26">
        <v>89.088088010519186</v>
      </c>
    </row>
    <row r="7296" spans="1:31" x14ac:dyDescent="0.3">
      <c r="A7296">
        <v>2766599</v>
      </c>
      <c r="B7296">
        <v>1</v>
      </c>
      <c r="C7296" t="s">
        <v>80</v>
      </c>
      <c r="D7296" t="s">
        <v>97</v>
      </c>
      <c r="E7296" t="s">
        <v>132</v>
      </c>
      <c r="F7296" t="s">
        <v>19957</v>
      </c>
      <c r="G7296" t="s">
        <v>197</v>
      </c>
      <c r="H7296" t="s">
        <v>135</v>
      </c>
      <c r="I7296" t="s">
        <v>136</v>
      </c>
      <c r="J7296" t="s">
        <v>137</v>
      </c>
      <c r="K7296" t="s">
        <v>138</v>
      </c>
      <c r="L7296" t="s">
        <v>19958</v>
      </c>
      <c r="M7296" t="s">
        <v>19959</v>
      </c>
      <c r="N7296" s="26">
        <v>3.2647222220000001</v>
      </c>
      <c r="O7296">
        <v>0</v>
      </c>
      <c r="P7296">
        <v>1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 s="26">
        <v>0</v>
      </c>
      <c r="X7296" s="26">
        <v>2.0073526975658242</v>
      </c>
      <c r="Y7296" s="26">
        <v>0</v>
      </c>
      <c r="Z7296" s="26">
        <v>0</v>
      </c>
      <c r="AA7296" s="26">
        <v>0</v>
      </c>
      <c r="AB7296" s="26">
        <v>0</v>
      </c>
      <c r="AC7296" s="26">
        <v>0</v>
      </c>
      <c r="AD7296" s="26">
        <v>0</v>
      </c>
      <c r="AE7296" s="26">
        <v>2.0073526975658242</v>
      </c>
    </row>
    <row r="7297" spans="1:31" x14ac:dyDescent="0.3">
      <c r="A7297">
        <v>2766244</v>
      </c>
      <c r="B7297">
        <v>1</v>
      </c>
      <c r="C7297" t="s">
        <v>81</v>
      </c>
      <c r="D7297" t="s">
        <v>121</v>
      </c>
      <c r="E7297" t="s">
        <v>152</v>
      </c>
      <c r="F7297" t="s">
        <v>19960</v>
      </c>
      <c r="G7297" t="s">
        <v>159</v>
      </c>
      <c r="H7297" t="s">
        <v>149</v>
      </c>
      <c r="I7297" t="s">
        <v>136</v>
      </c>
      <c r="J7297" t="s">
        <v>137</v>
      </c>
      <c r="K7297" t="s">
        <v>138</v>
      </c>
      <c r="L7297" t="s">
        <v>19961</v>
      </c>
      <c r="M7297" t="s">
        <v>19962</v>
      </c>
      <c r="N7297" s="26">
        <v>9.8611111000000001E-2</v>
      </c>
      <c r="O7297">
        <v>3</v>
      </c>
      <c r="P7297">
        <v>545</v>
      </c>
      <c r="Q7297">
        <v>0</v>
      </c>
      <c r="R7297">
        <v>15</v>
      </c>
      <c r="S7297">
        <v>2</v>
      </c>
      <c r="T7297">
        <v>22</v>
      </c>
      <c r="U7297">
        <v>0</v>
      </c>
      <c r="V7297">
        <v>0</v>
      </c>
      <c r="W7297" s="26">
        <v>6.6914474808333332E-2</v>
      </c>
      <c r="X7297" s="26">
        <v>4.0308557031324259</v>
      </c>
      <c r="Y7297" s="26">
        <v>0</v>
      </c>
      <c r="Z7297" s="26">
        <v>0.78562153335333884</v>
      </c>
      <c r="AA7297" s="26">
        <v>0.54303710058960086</v>
      </c>
      <c r="AB7297" s="26">
        <v>1.150214001379285</v>
      </c>
      <c r="AC7297" s="26">
        <v>0</v>
      </c>
      <c r="AD7297" s="26">
        <v>0</v>
      </c>
      <c r="AE7297" s="26">
        <v>6.5766428132629846</v>
      </c>
    </row>
    <row r="7298" spans="1:31" x14ac:dyDescent="0.3">
      <c r="A7298">
        <v>2766490</v>
      </c>
      <c r="B7298">
        <v>1</v>
      </c>
      <c r="C7298" t="s">
        <v>80</v>
      </c>
      <c r="D7298" t="s">
        <v>82</v>
      </c>
      <c r="E7298" t="s">
        <v>132</v>
      </c>
      <c r="F7298" t="s">
        <v>1553</v>
      </c>
      <c r="G7298" t="s">
        <v>307</v>
      </c>
      <c r="H7298" t="s">
        <v>135</v>
      </c>
      <c r="I7298" t="s">
        <v>136</v>
      </c>
      <c r="J7298" t="s">
        <v>137</v>
      </c>
      <c r="K7298" t="s">
        <v>138</v>
      </c>
      <c r="L7298" t="s">
        <v>19963</v>
      </c>
      <c r="M7298" t="s">
        <v>19964</v>
      </c>
      <c r="N7298" s="26">
        <v>1.580833333</v>
      </c>
      <c r="O7298">
        <v>0</v>
      </c>
      <c r="P7298">
        <v>5</v>
      </c>
      <c r="Q7298">
        <v>0</v>
      </c>
      <c r="R7298">
        <v>0</v>
      </c>
      <c r="S7298">
        <v>0</v>
      </c>
      <c r="T7298">
        <v>2</v>
      </c>
      <c r="U7298">
        <v>0</v>
      </c>
      <c r="V7298">
        <v>0</v>
      </c>
      <c r="W7298" s="26">
        <v>0</v>
      </c>
      <c r="X7298" s="26">
        <v>1.4370452175271966</v>
      </c>
      <c r="Y7298" s="26">
        <v>0</v>
      </c>
      <c r="Z7298" s="26">
        <v>0</v>
      </c>
      <c r="AA7298" s="26">
        <v>0</v>
      </c>
      <c r="AB7298" s="26">
        <v>3.8274052529837466</v>
      </c>
      <c r="AC7298" s="26">
        <v>0</v>
      </c>
      <c r="AD7298" s="26">
        <v>0</v>
      </c>
      <c r="AE7298" s="26">
        <v>5.2644504705109432</v>
      </c>
    </row>
    <row r="7299" spans="1:31" x14ac:dyDescent="0.3">
      <c r="A7299">
        <v>2766264</v>
      </c>
      <c r="B7299">
        <v>1</v>
      </c>
      <c r="C7299" t="s">
        <v>80</v>
      </c>
      <c r="D7299" t="s">
        <v>105</v>
      </c>
      <c r="E7299" t="s">
        <v>157</v>
      </c>
      <c r="F7299" t="s">
        <v>5966</v>
      </c>
      <c r="G7299" t="s">
        <v>159</v>
      </c>
      <c r="H7299" t="s">
        <v>149</v>
      </c>
      <c r="I7299" t="s">
        <v>136</v>
      </c>
      <c r="J7299" t="s">
        <v>137</v>
      </c>
      <c r="K7299" t="s">
        <v>138</v>
      </c>
      <c r="L7299" t="s">
        <v>19965</v>
      </c>
      <c r="M7299" t="s">
        <v>19966</v>
      </c>
      <c r="N7299" s="26">
        <v>0.34638888800000001</v>
      </c>
      <c r="O7299">
        <v>0</v>
      </c>
      <c r="P7299">
        <v>609</v>
      </c>
      <c r="Q7299">
        <v>0</v>
      </c>
      <c r="R7299">
        <v>0</v>
      </c>
      <c r="S7299">
        <v>0</v>
      </c>
      <c r="T7299">
        <v>71</v>
      </c>
      <c r="U7299">
        <v>0</v>
      </c>
      <c r="V7299">
        <v>0</v>
      </c>
      <c r="W7299" s="26">
        <v>0</v>
      </c>
      <c r="X7299" s="26">
        <v>64.048024582263452</v>
      </c>
      <c r="Y7299" s="26">
        <v>0</v>
      </c>
      <c r="Z7299" s="26">
        <v>0</v>
      </c>
      <c r="AA7299" s="26">
        <v>0</v>
      </c>
      <c r="AB7299" s="26">
        <v>42.734579311881546</v>
      </c>
      <c r="AC7299" s="26">
        <v>0</v>
      </c>
      <c r="AD7299" s="26">
        <v>0</v>
      </c>
      <c r="AE7299" s="26">
        <v>106.782603894145</v>
      </c>
    </row>
    <row r="7300" spans="1:31" x14ac:dyDescent="0.3">
      <c r="A7300">
        <v>2766719</v>
      </c>
      <c r="B7300">
        <v>1</v>
      </c>
      <c r="C7300" t="s">
        <v>80</v>
      </c>
      <c r="D7300" t="s">
        <v>108</v>
      </c>
      <c r="E7300" t="s">
        <v>170</v>
      </c>
      <c r="F7300" t="s">
        <v>19967</v>
      </c>
      <c r="G7300" t="s">
        <v>172</v>
      </c>
      <c r="H7300" t="s">
        <v>135</v>
      </c>
      <c r="I7300" t="s">
        <v>136</v>
      </c>
      <c r="J7300" t="s">
        <v>137</v>
      </c>
      <c r="K7300" t="s">
        <v>138</v>
      </c>
      <c r="L7300" t="s">
        <v>19968</v>
      </c>
      <c r="M7300" t="s">
        <v>19969</v>
      </c>
      <c r="N7300" s="26">
        <v>4.0599999999999996</v>
      </c>
      <c r="O7300">
        <v>0</v>
      </c>
      <c r="P7300">
        <v>11</v>
      </c>
      <c r="Q7300">
        <v>0</v>
      </c>
      <c r="R7300">
        <v>3</v>
      </c>
      <c r="S7300">
        <v>0</v>
      </c>
      <c r="T7300">
        <v>3</v>
      </c>
      <c r="U7300">
        <v>0</v>
      </c>
      <c r="V7300">
        <v>0</v>
      </c>
      <c r="W7300" s="26">
        <v>0</v>
      </c>
      <c r="X7300" s="26">
        <v>10.135352203215032</v>
      </c>
      <c r="Y7300" s="26">
        <v>0</v>
      </c>
      <c r="Z7300" s="26">
        <v>1.5657761708800002</v>
      </c>
      <c r="AA7300" s="26">
        <v>0</v>
      </c>
      <c r="AB7300" s="26">
        <v>0</v>
      </c>
      <c r="AC7300" s="26">
        <v>0</v>
      </c>
      <c r="AD7300" s="26">
        <v>0</v>
      </c>
      <c r="AE7300" s="26">
        <v>11.701128374095031</v>
      </c>
    </row>
    <row r="7301" spans="1:31" x14ac:dyDescent="0.3">
      <c r="A7301">
        <v>2766762</v>
      </c>
      <c r="B7301">
        <v>1</v>
      </c>
      <c r="C7301" t="s">
        <v>80</v>
      </c>
      <c r="D7301" t="s">
        <v>97</v>
      </c>
      <c r="E7301" t="s">
        <v>132</v>
      </c>
      <c r="F7301" t="s">
        <v>19970</v>
      </c>
      <c r="G7301" t="s">
        <v>134</v>
      </c>
      <c r="H7301" t="s">
        <v>135</v>
      </c>
      <c r="I7301" t="s">
        <v>136</v>
      </c>
      <c r="J7301" t="s">
        <v>137</v>
      </c>
      <c r="K7301" t="s">
        <v>138</v>
      </c>
      <c r="L7301" t="s">
        <v>19971</v>
      </c>
      <c r="M7301" t="s">
        <v>19972</v>
      </c>
      <c r="N7301" s="26">
        <v>1.1388888880000001</v>
      </c>
      <c r="O7301">
        <v>0</v>
      </c>
      <c r="P7301">
        <v>1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 s="26">
        <v>0</v>
      </c>
      <c r="X7301" s="26">
        <v>0.29958498764971492</v>
      </c>
      <c r="Y7301" s="26">
        <v>0</v>
      </c>
      <c r="Z7301" s="26">
        <v>0</v>
      </c>
      <c r="AA7301" s="26">
        <v>0</v>
      </c>
      <c r="AB7301" s="26">
        <v>0</v>
      </c>
      <c r="AC7301" s="26">
        <v>0</v>
      </c>
      <c r="AD7301" s="26">
        <v>0</v>
      </c>
      <c r="AE7301" s="26">
        <v>0.29958498764971492</v>
      </c>
    </row>
    <row r="7302" spans="1:31" x14ac:dyDescent="0.3">
      <c r="A7302">
        <v>2766439</v>
      </c>
      <c r="B7302">
        <v>1</v>
      </c>
      <c r="C7302" t="s">
        <v>81</v>
      </c>
      <c r="D7302" t="s">
        <v>118</v>
      </c>
      <c r="E7302" t="s">
        <v>146</v>
      </c>
      <c r="F7302" t="s">
        <v>2041</v>
      </c>
      <c r="G7302" t="s">
        <v>159</v>
      </c>
      <c r="H7302" t="s">
        <v>149</v>
      </c>
      <c r="I7302" t="s">
        <v>566</v>
      </c>
      <c r="J7302" t="s">
        <v>137</v>
      </c>
      <c r="K7302" t="s">
        <v>138</v>
      </c>
      <c r="L7302" t="s">
        <v>19973</v>
      </c>
      <c r="M7302" t="s">
        <v>19974</v>
      </c>
      <c r="N7302" s="26">
        <v>8.3333330000000001E-3</v>
      </c>
      <c r="O7302">
        <v>0</v>
      </c>
      <c r="P7302">
        <v>2</v>
      </c>
      <c r="Q7302">
        <v>11</v>
      </c>
      <c r="R7302">
        <v>67</v>
      </c>
      <c r="S7302">
        <v>6</v>
      </c>
      <c r="T7302">
        <v>8</v>
      </c>
      <c r="U7302">
        <v>0</v>
      </c>
      <c r="V7302">
        <v>0</v>
      </c>
      <c r="W7302" s="26">
        <v>0</v>
      </c>
      <c r="X7302" s="26">
        <v>1.9220282333333332E-3</v>
      </c>
      <c r="Y7302" s="26">
        <v>0.49693387680879825</v>
      </c>
      <c r="Z7302" s="26">
        <v>0.1416922940141</v>
      </c>
      <c r="AA7302" s="26">
        <v>0.11737976013860917</v>
      </c>
      <c r="AB7302" s="26">
        <v>2.4874944717035004E-2</v>
      </c>
      <c r="AC7302" s="26">
        <v>0</v>
      </c>
      <c r="AD7302" s="26">
        <v>0</v>
      </c>
      <c r="AE7302" s="26">
        <v>0.78280290391187579</v>
      </c>
    </row>
    <row r="7303" spans="1:31" x14ac:dyDescent="0.3">
      <c r="A7303">
        <v>2766207</v>
      </c>
      <c r="B7303">
        <v>1</v>
      </c>
      <c r="C7303" t="s">
        <v>81</v>
      </c>
      <c r="D7303" t="s">
        <v>123</v>
      </c>
      <c r="E7303" t="s">
        <v>175</v>
      </c>
      <c r="F7303" t="s">
        <v>19975</v>
      </c>
      <c r="G7303" t="s">
        <v>159</v>
      </c>
      <c r="H7303" t="s">
        <v>149</v>
      </c>
      <c r="I7303" t="s">
        <v>136</v>
      </c>
      <c r="J7303" t="s">
        <v>137</v>
      </c>
      <c r="K7303" t="s">
        <v>138</v>
      </c>
      <c r="L7303" t="s">
        <v>19976</v>
      </c>
      <c r="M7303" t="s">
        <v>19977</v>
      </c>
      <c r="N7303" s="26">
        <v>0.34499999999999997</v>
      </c>
      <c r="O7303">
        <v>0</v>
      </c>
      <c r="P7303">
        <v>2601</v>
      </c>
      <c r="Q7303">
        <v>1</v>
      </c>
      <c r="R7303">
        <v>3</v>
      </c>
      <c r="S7303">
        <v>10</v>
      </c>
      <c r="T7303">
        <v>313</v>
      </c>
      <c r="U7303">
        <v>10</v>
      </c>
      <c r="V7303">
        <v>1</v>
      </c>
      <c r="W7303" s="26">
        <v>0</v>
      </c>
      <c r="X7303" s="26">
        <v>193.27197585631862</v>
      </c>
      <c r="Y7303" s="26">
        <v>0</v>
      </c>
      <c r="Z7303" s="26">
        <v>0</v>
      </c>
      <c r="AA7303" s="26">
        <v>232.77978161043418</v>
      </c>
      <c r="AB7303" s="26">
        <v>140.00851443282426</v>
      </c>
      <c r="AC7303" s="26">
        <v>896.82822123332676</v>
      </c>
      <c r="AD7303" s="26">
        <v>5.1928782658998927</v>
      </c>
      <c r="AE7303" s="26">
        <v>1468.0813713988039</v>
      </c>
    </row>
    <row r="7304" spans="1:31" x14ac:dyDescent="0.3">
      <c r="A7304">
        <v>2766399</v>
      </c>
      <c r="B7304">
        <v>1</v>
      </c>
      <c r="C7304" t="s">
        <v>81</v>
      </c>
      <c r="D7304" t="s">
        <v>113</v>
      </c>
      <c r="E7304" t="s">
        <v>132</v>
      </c>
      <c r="F7304" t="s">
        <v>15109</v>
      </c>
      <c r="G7304" t="s">
        <v>134</v>
      </c>
      <c r="H7304" t="s">
        <v>135</v>
      </c>
      <c r="I7304" t="s">
        <v>136</v>
      </c>
      <c r="J7304" t="s">
        <v>137</v>
      </c>
      <c r="K7304" t="s">
        <v>138</v>
      </c>
      <c r="L7304" t="s">
        <v>19978</v>
      </c>
      <c r="M7304" t="s">
        <v>19979</v>
      </c>
      <c r="N7304" s="26">
        <v>2.4138888879999998</v>
      </c>
      <c r="O7304">
        <v>0</v>
      </c>
      <c r="P7304">
        <v>2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 s="26">
        <v>0</v>
      </c>
      <c r="X7304" s="26">
        <v>0.74948089484039437</v>
      </c>
      <c r="Y7304" s="26">
        <v>0</v>
      </c>
      <c r="Z7304" s="26">
        <v>0</v>
      </c>
      <c r="AA7304" s="26">
        <v>0</v>
      </c>
      <c r="AB7304" s="26">
        <v>0</v>
      </c>
      <c r="AC7304" s="26">
        <v>0</v>
      </c>
      <c r="AD7304" s="26">
        <v>0</v>
      </c>
      <c r="AE7304" s="26">
        <v>0.74948089484039437</v>
      </c>
    </row>
    <row r="7305" spans="1:31" x14ac:dyDescent="0.3">
      <c r="A7305">
        <v>2766648</v>
      </c>
      <c r="B7305">
        <v>1</v>
      </c>
      <c r="C7305" t="s">
        <v>80</v>
      </c>
      <c r="D7305" t="s">
        <v>105</v>
      </c>
      <c r="E7305" t="s">
        <v>157</v>
      </c>
      <c r="F7305" t="s">
        <v>7687</v>
      </c>
      <c r="G7305" t="s">
        <v>159</v>
      </c>
      <c r="H7305" t="s">
        <v>149</v>
      </c>
      <c r="I7305" t="s">
        <v>136</v>
      </c>
      <c r="J7305" t="s">
        <v>137</v>
      </c>
      <c r="K7305" t="s">
        <v>138</v>
      </c>
      <c r="L7305" t="s">
        <v>19980</v>
      </c>
      <c r="M7305" t="s">
        <v>19981</v>
      </c>
      <c r="N7305" s="26">
        <v>0.16388888800000001</v>
      </c>
      <c r="O7305">
        <v>1</v>
      </c>
      <c r="P7305">
        <v>577</v>
      </c>
      <c r="Q7305">
        <v>7</v>
      </c>
      <c r="R7305">
        <v>40</v>
      </c>
      <c r="S7305">
        <v>34</v>
      </c>
      <c r="T7305">
        <v>76</v>
      </c>
      <c r="U7305">
        <v>7</v>
      </c>
      <c r="V7305">
        <v>0</v>
      </c>
      <c r="W7305" s="26">
        <v>2.2673480008854111E-2</v>
      </c>
      <c r="X7305" s="26">
        <v>24.923440868602967</v>
      </c>
      <c r="Y7305" s="26">
        <v>1.3515845202098713</v>
      </c>
      <c r="Z7305" s="26">
        <v>2.0658346055646311</v>
      </c>
      <c r="AA7305" s="26">
        <v>97.05631220182778</v>
      </c>
      <c r="AB7305" s="26">
        <v>14.030719494226076</v>
      </c>
      <c r="AC7305" s="26">
        <v>262.19749830263714</v>
      </c>
      <c r="AD7305" s="26">
        <v>0</v>
      </c>
      <c r="AE7305" s="26">
        <v>401.64806347307734</v>
      </c>
    </row>
    <row r="7306" spans="1:31" x14ac:dyDescent="0.3">
      <c r="A7306">
        <v>2766894</v>
      </c>
      <c r="B7306">
        <v>1</v>
      </c>
      <c r="C7306" t="s">
        <v>80</v>
      </c>
      <c r="D7306" t="s">
        <v>106</v>
      </c>
      <c r="E7306" t="s">
        <v>141</v>
      </c>
      <c r="F7306" t="s">
        <v>19982</v>
      </c>
      <c r="G7306" t="s">
        <v>143</v>
      </c>
      <c r="H7306" t="s">
        <v>135</v>
      </c>
      <c r="I7306" t="s">
        <v>136</v>
      </c>
      <c r="J7306" t="s">
        <v>137</v>
      </c>
      <c r="K7306" t="s">
        <v>138</v>
      </c>
      <c r="L7306" t="s">
        <v>19983</v>
      </c>
      <c r="M7306" t="s">
        <v>19984</v>
      </c>
      <c r="N7306" s="26">
        <v>0.88194444400000005</v>
      </c>
      <c r="O7306">
        <v>0</v>
      </c>
      <c r="P7306">
        <v>19</v>
      </c>
      <c r="Q7306">
        <v>0</v>
      </c>
      <c r="R7306">
        <v>1</v>
      </c>
      <c r="S7306">
        <v>0</v>
      </c>
      <c r="T7306">
        <v>11</v>
      </c>
      <c r="U7306">
        <v>0</v>
      </c>
      <c r="V7306">
        <v>0</v>
      </c>
      <c r="W7306" s="26">
        <v>0</v>
      </c>
      <c r="X7306" s="26">
        <v>1.7549286949929974</v>
      </c>
      <c r="Y7306" s="26">
        <v>0</v>
      </c>
      <c r="Z7306" s="26">
        <v>0.36330366446733336</v>
      </c>
      <c r="AA7306" s="26">
        <v>0</v>
      </c>
      <c r="AB7306" s="26">
        <v>3.2108915989723807</v>
      </c>
      <c r="AC7306" s="26">
        <v>0</v>
      </c>
      <c r="AD7306" s="26">
        <v>0</v>
      </c>
      <c r="AE7306" s="26">
        <v>5.3291239584327119</v>
      </c>
    </row>
    <row r="7307" spans="1:31" x14ac:dyDescent="0.3">
      <c r="A7307">
        <v>2766253</v>
      </c>
      <c r="B7307">
        <v>1</v>
      </c>
      <c r="C7307" t="s">
        <v>80</v>
      </c>
      <c r="D7307" t="s">
        <v>91</v>
      </c>
      <c r="E7307" t="s">
        <v>157</v>
      </c>
      <c r="F7307" t="s">
        <v>19985</v>
      </c>
      <c r="G7307" t="s">
        <v>159</v>
      </c>
      <c r="H7307" t="s">
        <v>149</v>
      </c>
      <c r="I7307" t="s">
        <v>136</v>
      </c>
      <c r="J7307" t="s">
        <v>137</v>
      </c>
      <c r="K7307" t="s">
        <v>138</v>
      </c>
      <c r="L7307" t="s">
        <v>19986</v>
      </c>
      <c r="M7307" t="s">
        <v>19987</v>
      </c>
      <c r="N7307" s="26">
        <v>0.79416666599999997</v>
      </c>
      <c r="O7307">
        <v>29</v>
      </c>
      <c r="P7307">
        <v>1493</v>
      </c>
      <c r="Q7307">
        <v>57</v>
      </c>
      <c r="R7307">
        <v>136</v>
      </c>
      <c r="S7307">
        <v>30</v>
      </c>
      <c r="T7307">
        <v>233</v>
      </c>
      <c r="U7307">
        <v>5</v>
      </c>
      <c r="V7307">
        <v>1</v>
      </c>
      <c r="W7307" s="26">
        <v>8.8794440905542338</v>
      </c>
      <c r="X7307" s="26">
        <v>300.87425455611918</v>
      </c>
      <c r="Y7307" s="26">
        <v>20.29953958512283</v>
      </c>
      <c r="Z7307" s="26">
        <v>15.273302321511412</v>
      </c>
      <c r="AA7307" s="26">
        <v>158.59125637606223</v>
      </c>
      <c r="AB7307" s="26">
        <v>139.03542228100116</v>
      </c>
      <c r="AC7307" s="26">
        <v>135.6352498638731</v>
      </c>
      <c r="AD7307" s="26">
        <v>74.103854204857086</v>
      </c>
      <c r="AE7307" s="26">
        <v>852.69232327910129</v>
      </c>
    </row>
    <row r="7308" spans="1:31" x14ac:dyDescent="0.3">
      <c r="A7308">
        <v>2766339</v>
      </c>
      <c r="B7308">
        <v>1</v>
      </c>
      <c r="C7308" t="s">
        <v>80</v>
      </c>
      <c r="D7308" t="s">
        <v>103</v>
      </c>
      <c r="E7308" t="s">
        <v>175</v>
      </c>
      <c r="F7308" t="s">
        <v>19988</v>
      </c>
      <c r="G7308" t="s">
        <v>159</v>
      </c>
      <c r="H7308" t="s">
        <v>149</v>
      </c>
      <c r="I7308" t="s">
        <v>136</v>
      </c>
      <c r="J7308" t="s">
        <v>137</v>
      </c>
      <c r="K7308" t="s">
        <v>138</v>
      </c>
      <c r="L7308" t="s">
        <v>19989</v>
      </c>
      <c r="M7308" t="s">
        <v>19990</v>
      </c>
      <c r="N7308" s="26">
        <v>2.9988888880000002</v>
      </c>
      <c r="O7308">
        <v>2</v>
      </c>
      <c r="P7308">
        <v>0</v>
      </c>
      <c r="Q7308">
        <v>21</v>
      </c>
      <c r="R7308">
        <v>0</v>
      </c>
      <c r="S7308">
        <v>8</v>
      </c>
      <c r="T7308">
        <v>0</v>
      </c>
      <c r="U7308">
        <v>0</v>
      </c>
      <c r="V7308">
        <v>0</v>
      </c>
      <c r="W7308" s="26">
        <v>13.408372597148631</v>
      </c>
      <c r="X7308" s="26">
        <v>0</v>
      </c>
      <c r="Y7308" s="26">
        <v>50.116768484358637</v>
      </c>
      <c r="Z7308" s="26">
        <v>0</v>
      </c>
      <c r="AA7308" s="26">
        <v>17.977358988762447</v>
      </c>
      <c r="AB7308" s="26">
        <v>0</v>
      </c>
      <c r="AC7308" s="26">
        <v>0</v>
      </c>
      <c r="AD7308" s="26">
        <v>0</v>
      </c>
      <c r="AE7308" s="26">
        <v>81.502500070269718</v>
      </c>
    </row>
    <row r="7309" spans="1:31" x14ac:dyDescent="0.3">
      <c r="A7309">
        <v>2766293</v>
      </c>
      <c r="B7309">
        <v>1</v>
      </c>
      <c r="C7309" t="s">
        <v>80</v>
      </c>
      <c r="D7309" t="s">
        <v>83</v>
      </c>
      <c r="E7309" t="s">
        <v>170</v>
      </c>
      <c r="F7309" t="s">
        <v>10831</v>
      </c>
      <c r="G7309" t="s">
        <v>186</v>
      </c>
      <c r="H7309" t="s">
        <v>135</v>
      </c>
      <c r="I7309" t="s">
        <v>136</v>
      </c>
      <c r="J7309" t="s">
        <v>137</v>
      </c>
      <c r="K7309" t="s">
        <v>187</v>
      </c>
      <c r="L7309" t="s">
        <v>19991</v>
      </c>
      <c r="M7309" t="s">
        <v>19992</v>
      </c>
      <c r="N7309" s="26">
        <v>8.7188888880000004</v>
      </c>
      <c r="O7309">
        <v>0</v>
      </c>
      <c r="P7309">
        <v>202</v>
      </c>
      <c r="Q7309">
        <v>0</v>
      </c>
      <c r="R7309">
        <v>0</v>
      </c>
      <c r="S7309">
        <v>0</v>
      </c>
      <c r="T7309">
        <v>10</v>
      </c>
      <c r="U7309">
        <v>0</v>
      </c>
      <c r="V7309">
        <v>0</v>
      </c>
      <c r="W7309" s="26">
        <v>0</v>
      </c>
      <c r="X7309" s="26">
        <v>505.08871046315733</v>
      </c>
      <c r="Y7309" s="26">
        <v>0</v>
      </c>
      <c r="Z7309" s="26">
        <v>0</v>
      </c>
      <c r="AA7309" s="26">
        <v>0</v>
      </c>
      <c r="AB7309" s="26">
        <v>39.558778119875761</v>
      </c>
      <c r="AC7309" s="26">
        <v>0</v>
      </c>
      <c r="AD7309" s="26">
        <v>0</v>
      </c>
      <c r="AE7309" s="26">
        <v>544.64748858303312</v>
      </c>
    </row>
    <row r="7310" spans="1:31" x14ac:dyDescent="0.3">
      <c r="A7310">
        <v>2766834</v>
      </c>
      <c r="B7310">
        <v>1</v>
      </c>
      <c r="C7310" t="s">
        <v>81</v>
      </c>
      <c r="D7310" t="s">
        <v>120</v>
      </c>
      <c r="E7310" t="s">
        <v>146</v>
      </c>
      <c r="F7310" t="s">
        <v>19993</v>
      </c>
      <c r="G7310" t="s">
        <v>154</v>
      </c>
      <c r="H7310" t="s">
        <v>149</v>
      </c>
      <c r="I7310" t="s">
        <v>136</v>
      </c>
      <c r="J7310" t="s">
        <v>137</v>
      </c>
      <c r="K7310" t="s">
        <v>138</v>
      </c>
      <c r="L7310" t="s">
        <v>19994</v>
      </c>
      <c r="M7310" t="s">
        <v>19995</v>
      </c>
      <c r="N7310" s="26">
        <v>7.7233333330000002</v>
      </c>
      <c r="O7310">
        <v>0</v>
      </c>
      <c r="P7310">
        <v>0</v>
      </c>
      <c r="Q7310">
        <v>0</v>
      </c>
      <c r="R7310">
        <v>0</v>
      </c>
      <c r="S7310">
        <v>1</v>
      </c>
      <c r="T7310">
        <v>0</v>
      </c>
      <c r="U7310">
        <v>0</v>
      </c>
      <c r="V7310">
        <v>0</v>
      </c>
      <c r="W7310" s="26">
        <v>0</v>
      </c>
      <c r="X7310" s="26">
        <v>0</v>
      </c>
      <c r="Y7310" s="26">
        <v>0</v>
      </c>
      <c r="Z7310" s="26">
        <v>0</v>
      </c>
      <c r="AA7310" s="26">
        <v>0</v>
      </c>
      <c r="AB7310" s="26">
        <v>0</v>
      </c>
      <c r="AC7310" s="26">
        <v>0</v>
      </c>
      <c r="AD7310" s="26">
        <v>0</v>
      </c>
      <c r="AE7310" s="26">
        <v>0</v>
      </c>
    </row>
    <row r="7311" spans="1:31" x14ac:dyDescent="0.3">
      <c r="A7311">
        <v>2766522</v>
      </c>
      <c r="B7311">
        <v>1</v>
      </c>
      <c r="C7311" t="s">
        <v>80</v>
      </c>
      <c r="D7311" t="s">
        <v>105</v>
      </c>
      <c r="E7311" t="s">
        <v>132</v>
      </c>
      <c r="F7311" t="s">
        <v>19996</v>
      </c>
      <c r="G7311" t="s">
        <v>307</v>
      </c>
      <c r="H7311" t="s">
        <v>135</v>
      </c>
      <c r="I7311" t="s">
        <v>136</v>
      </c>
      <c r="J7311" t="s">
        <v>137</v>
      </c>
      <c r="K7311" t="s">
        <v>138</v>
      </c>
      <c r="L7311" t="s">
        <v>19997</v>
      </c>
      <c r="M7311" t="s">
        <v>19998</v>
      </c>
      <c r="N7311" s="26">
        <v>2.0194444439999999</v>
      </c>
      <c r="O7311">
        <v>0</v>
      </c>
      <c r="P7311">
        <v>1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 s="26">
        <v>0</v>
      </c>
      <c r="X7311" s="26">
        <v>0.80492970399249364</v>
      </c>
      <c r="Y7311" s="26">
        <v>0</v>
      </c>
      <c r="Z7311" s="26">
        <v>0</v>
      </c>
      <c r="AA7311" s="26">
        <v>0</v>
      </c>
      <c r="AB7311" s="26">
        <v>0</v>
      </c>
      <c r="AC7311" s="26">
        <v>0</v>
      </c>
      <c r="AD7311" s="26">
        <v>0</v>
      </c>
      <c r="AE7311" s="26">
        <v>0.80492970399249364</v>
      </c>
    </row>
    <row r="7312" spans="1:31" x14ac:dyDescent="0.3">
      <c r="A7312">
        <v>2766545</v>
      </c>
      <c r="B7312">
        <v>1</v>
      </c>
      <c r="C7312" t="s">
        <v>80</v>
      </c>
      <c r="D7312" t="s">
        <v>96</v>
      </c>
      <c r="E7312" t="s">
        <v>132</v>
      </c>
      <c r="F7312" t="s">
        <v>19999</v>
      </c>
      <c r="G7312" t="s">
        <v>134</v>
      </c>
      <c r="H7312" t="s">
        <v>135</v>
      </c>
      <c r="I7312" t="s">
        <v>136</v>
      </c>
      <c r="J7312" t="s">
        <v>137</v>
      </c>
      <c r="K7312" t="s">
        <v>138</v>
      </c>
      <c r="L7312" t="s">
        <v>20000</v>
      </c>
      <c r="M7312" t="s">
        <v>20001</v>
      </c>
      <c r="N7312" s="26">
        <v>6.8563888879999997</v>
      </c>
      <c r="O7312">
        <v>0</v>
      </c>
      <c r="P7312">
        <v>1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 s="26">
        <v>0</v>
      </c>
      <c r="X7312" s="26">
        <v>0.8154133431816426</v>
      </c>
      <c r="Y7312" s="26">
        <v>0</v>
      </c>
      <c r="Z7312" s="26">
        <v>0</v>
      </c>
      <c r="AA7312" s="26">
        <v>0</v>
      </c>
      <c r="AB7312" s="26">
        <v>0</v>
      </c>
      <c r="AC7312" s="26">
        <v>0</v>
      </c>
      <c r="AD7312" s="26">
        <v>0</v>
      </c>
      <c r="AE7312" s="26">
        <v>0.8154133431816426</v>
      </c>
    </row>
    <row r="7313" spans="1:31" x14ac:dyDescent="0.3">
      <c r="A7313">
        <v>2766548</v>
      </c>
      <c r="B7313">
        <v>2</v>
      </c>
      <c r="C7313" t="s">
        <v>80</v>
      </c>
      <c r="D7313" t="s">
        <v>96</v>
      </c>
      <c r="E7313" t="s">
        <v>152</v>
      </c>
      <c r="F7313" t="s">
        <v>2218</v>
      </c>
      <c r="G7313" t="s">
        <v>154</v>
      </c>
      <c r="H7313" t="s">
        <v>149</v>
      </c>
      <c r="I7313" t="s">
        <v>136</v>
      </c>
      <c r="J7313" t="s">
        <v>137</v>
      </c>
      <c r="K7313" t="s">
        <v>138</v>
      </c>
      <c r="L7313" t="s">
        <v>20002</v>
      </c>
      <c r="M7313" t="s">
        <v>20003</v>
      </c>
      <c r="N7313" s="26">
        <v>0.54527777700000002</v>
      </c>
      <c r="O7313">
        <v>0</v>
      </c>
      <c r="P7313">
        <v>34</v>
      </c>
      <c r="Q7313">
        <v>0</v>
      </c>
      <c r="R7313">
        <v>0</v>
      </c>
      <c r="S7313">
        <v>7</v>
      </c>
      <c r="T7313">
        <v>33</v>
      </c>
      <c r="U7313">
        <v>1</v>
      </c>
      <c r="V7313">
        <v>0</v>
      </c>
      <c r="W7313" s="26">
        <v>0</v>
      </c>
      <c r="X7313" s="26">
        <v>8.1160810029602679</v>
      </c>
      <c r="Y7313" s="26">
        <v>0</v>
      </c>
      <c r="Z7313" s="26">
        <v>0</v>
      </c>
      <c r="AA7313" s="26">
        <v>48.222686273395269</v>
      </c>
      <c r="AB7313" s="26">
        <v>21.34298796919942</v>
      </c>
      <c r="AC7313" s="26">
        <v>57.573787604951654</v>
      </c>
      <c r="AD7313" s="26">
        <v>0</v>
      </c>
      <c r="AE7313" s="26">
        <v>135.25554285050663</v>
      </c>
    </row>
    <row r="7314" spans="1:31" x14ac:dyDescent="0.3">
      <c r="A7314">
        <v>2766187</v>
      </c>
      <c r="B7314">
        <v>1</v>
      </c>
      <c r="C7314" t="s">
        <v>80</v>
      </c>
      <c r="D7314" t="s">
        <v>85</v>
      </c>
      <c r="E7314" t="s">
        <v>132</v>
      </c>
      <c r="F7314" t="s">
        <v>1153</v>
      </c>
      <c r="G7314" t="s">
        <v>134</v>
      </c>
      <c r="H7314" t="s">
        <v>135</v>
      </c>
      <c r="I7314" t="s">
        <v>136</v>
      </c>
      <c r="J7314" t="s">
        <v>137</v>
      </c>
      <c r="K7314" t="s">
        <v>138</v>
      </c>
      <c r="L7314" t="s">
        <v>20004</v>
      </c>
      <c r="M7314" t="s">
        <v>20005</v>
      </c>
      <c r="N7314" s="26">
        <v>3.9563888880000002</v>
      </c>
      <c r="O7314">
        <v>0</v>
      </c>
      <c r="P7314">
        <v>11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 s="26">
        <v>0</v>
      </c>
      <c r="X7314" s="26">
        <v>9.4612370155810268</v>
      </c>
      <c r="Y7314" s="26">
        <v>0</v>
      </c>
      <c r="Z7314" s="26">
        <v>0</v>
      </c>
      <c r="AA7314" s="26">
        <v>0</v>
      </c>
      <c r="AB7314" s="26">
        <v>0</v>
      </c>
      <c r="AC7314" s="26">
        <v>0</v>
      </c>
      <c r="AD7314" s="26">
        <v>0</v>
      </c>
      <c r="AE7314" s="26">
        <v>9.4612370155810268</v>
      </c>
    </row>
    <row r="7315" spans="1:31" x14ac:dyDescent="0.3">
      <c r="A7315">
        <v>2766900</v>
      </c>
      <c r="B7315">
        <v>1</v>
      </c>
      <c r="C7315" t="s">
        <v>80</v>
      </c>
      <c r="D7315" t="s">
        <v>99</v>
      </c>
      <c r="E7315" t="s">
        <v>152</v>
      </c>
      <c r="F7315" t="s">
        <v>20006</v>
      </c>
      <c r="G7315" t="s">
        <v>159</v>
      </c>
      <c r="H7315" t="s">
        <v>149</v>
      </c>
      <c r="I7315" t="s">
        <v>136</v>
      </c>
      <c r="J7315" t="s">
        <v>137</v>
      </c>
      <c r="K7315" t="s">
        <v>138</v>
      </c>
      <c r="L7315" t="s">
        <v>20007</v>
      </c>
      <c r="M7315" t="s">
        <v>20008</v>
      </c>
      <c r="N7315" s="26">
        <v>4.2</v>
      </c>
      <c r="O7315">
        <v>0</v>
      </c>
      <c r="P7315">
        <v>0</v>
      </c>
      <c r="Q7315">
        <v>0</v>
      </c>
      <c r="R7315">
        <v>0</v>
      </c>
      <c r="S7315">
        <v>6</v>
      </c>
      <c r="T7315">
        <v>0</v>
      </c>
      <c r="U7315">
        <v>0</v>
      </c>
      <c r="V7315">
        <v>0</v>
      </c>
      <c r="W7315" s="26">
        <v>0</v>
      </c>
      <c r="X7315" s="26">
        <v>0</v>
      </c>
      <c r="Y7315" s="26">
        <v>0</v>
      </c>
      <c r="Z7315" s="26">
        <v>0</v>
      </c>
      <c r="AA7315" s="26">
        <v>937.9492089843551</v>
      </c>
      <c r="AB7315" s="26">
        <v>0</v>
      </c>
      <c r="AC7315" s="26">
        <v>0</v>
      </c>
      <c r="AD7315" s="26">
        <v>0</v>
      </c>
      <c r="AE7315" s="26">
        <v>937.9492089843551</v>
      </c>
    </row>
    <row r="7316" spans="1:31" x14ac:dyDescent="0.3">
      <c r="A7316">
        <v>2766210</v>
      </c>
      <c r="B7316">
        <v>1</v>
      </c>
      <c r="C7316" t="s">
        <v>80</v>
      </c>
      <c r="D7316" t="s">
        <v>105</v>
      </c>
      <c r="E7316" t="s">
        <v>157</v>
      </c>
      <c r="F7316" t="s">
        <v>12756</v>
      </c>
      <c r="G7316" t="s">
        <v>159</v>
      </c>
      <c r="H7316" t="s">
        <v>149</v>
      </c>
      <c r="I7316" t="s">
        <v>136</v>
      </c>
      <c r="J7316" t="s">
        <v>137</v>
      </c>
      <c r="K7316" t="s">
        <v>138</v>
      </c>
      <c r="L7316" t="s">
        <v>20009</v>
      </c>
      <c r="M7316" t="s">
        <v>20010</v>
      </c>
      <c r="N7316" s="26">
        <v>0.49888888799999997</v>
      </c>
      <c r="O7316">
        <v>48</v>
      </c>
      <c r="P7316">
        <v>56</v>
      </c>
      <c r="Q7316">
        <v>40</v>
      </c>
      <c r="R7316">
        <v>101</v>
      </c>
      <c r="S7316">
        <v>60</v>
      </c>
      <c r="T7316">
        <v>42</v>
      </c>
      <c r="U7316">
        <v>6</v>
      </c>
      <c r="V7316">
        <v>0</v>
      </c>
      <c r="W7316" s="26">
        <v>6.8858500629439625</v>
      </c>
      <c r="X7316" s="26">
        <v>7.2879268803645756</v>
      </c>
      <c r="Y7316" s="26">
        <v>21.551587339706842</v>
      </c>
      <c r="Z7316" s="26">
        <v>8.6306243235407756</v>
      </c>
      <c r="AA7316" s="26">
        <v>228.49867774322837</v>
      </c>
      <c r="AB7316" s="26">
        <v>28.759659541817832</v>
      </c>
      <c r="AC7316" s="26">
        <v>535.41046003419444</v>
      </c>
      <c r="AD7316" s="26">
        <v>0</v>
      </c>
      <c r="AE7316" s="26">
        <v>837.02478592579678</v>
      </c>
    </row>
    <row r="7317" spans="1:31" x14ac:dyDescent="0.3">
      <c r="A7317">
        <v>2766422</v>
      </c>
      <c r="B7317">
        <v>1</v>
      </c>
      <c r="C7317" t="s">
        <v>80</v>
      </c>
      <c r="D7317" t="s">
        <v>82</v>
      </c>
      <c r="E7317" t="s">
        <v>166</v>
      </c>
      <c r="F7317" t="s">
        <v>20011</v>
      </c>
      <c r="G7317" t="s">
        <v>232</v>
      </c>
      <c r="H7317" t="s">
        <v>135</v>
      </c>
      <c r="I7317" t="s">
        <v>136</v>
      </c>
      <c r="J7317" t="s">
        <v>137</v>
      </c>
      <c r="K7317" t="s">
        <v>138</v>
      </c>
      <c r="L7317" t="s">
        <v>20012</v>
      </c>
      <c r="M7317" t="s">
        <v>20013</v>
      </c>
      <c r="N7317" s="26">
        <v>1.8833333329999999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85</v>
      </c>
      <c r="U7317">
        <v>0</v>
      </c>
      <c r="V7317">
        <v>0</v>
      </c>
      <c r="W7317" s="26">
        <v>0</v>
      </c>
      <c r="X7317" s="26">
        <v>0</v>
      </c>
      <c r="Y7317" s="26">
        <v>0</v>
      </c>
      <c r="Z7317" s="26">
        <v>0</v>
      </c>
      <c r="AA7317" s="26">
        <v>0</v>
      </c>
      <c r="AB7317" s="26">
        <v>102.02540803853395</v>
      </c>
      <c r="AC7317" s="26">
        <v>0</v>
      </c>
      <c r="AD7317" s="26">
        <v>0</v>
      </c>
      <c r="AE7317" s="26">
        <v>102.02540803853395</v>
      </c>
    </row>
    <row r="7318" spans="1:31" x14ac:dyDescent="0.3">
      <c r="A7318">
        <v>2766708</v>
      </c>
      <c r="B7318">
        <v>1</v>
      </c>
      <c r="C7318" t="s">
        <v>80</v>
      </c>
      <c r="D7318" t="s">
        <v>97</v>
      </c>
      <c r="E7318" t="s">
        <v>141</v>
      </c>
      <c r="F7318" t="s">
        <v>20014</v>
      </c>
      <c r="G7318" t="s">
        <v>287</v>
      </c>
      <c r="H7318" t="s">
        <v>135</v>
      </c>
      <c r="I7318" t="s">
        <v>136</v>
      </c>
      <c r="J7318" t="s">
        <v>3</v>
      </c>
      <c r="K7318" t="s">
        <v>138</v>
      </c>
      <c r="L7318" t="s">
        <v>20015</v>
      </c>
      <c r="M7318" t="s">
        <v>20016</v>
      </c>
      <c r="N7318" s="26">
        <v>4.2483333329999997</v>
      </c>
      <c r="O7318">
        <v>0</v>
      </c>
      <c r="P7318">
        <v>6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 s="26">
        <v>0</v>
      </c>
      <c r="X7318" s="26">
        <v>29.212158237262351</v>
      </c>
      <c r="Y7318" s="26">
        <v>0</v>
      </c>
      <c r="Z7318" s="26">
        <v>0</v>
      </c>
      <c r="AA7318" s="26">
        <v>0</v>
      </c>
      <c r="AB7318" s="26">
        <v>0</v>
      </c>
      <c r="AC7318" s="26">
        <v>0</v>
      </c>
      <c r="AD7318" s="26">
        <v>0</v>
      </c>
      <c r="AE7318" s="26">
        <v>29.212158237262351</v>
      </c>
    </row>
    <row r="7319" spans="1:31" x14ac:dyDescent="0.3">
      <c r="A7319">
        <v>2766719</v>
      </c>
      <c r="B7319">
        <v>2</v>
      </c>
      <c r="C7319" t="s">
        <v>80</v>
      </c>
      <c r="D7319" t="s">
        <v>108</v>
      </c>
      <c r="E7319" t="s">
        <v>141</v>
      </c>
      <c r="F7319" t="s">
        <v>20017</v>
      </c>
      <c r="G7319" t="s">
        <v>172</v>
      </c>
      <c r="H7319" t="s">
        <v>135</v>
      </c>
      <c r="I7319" t="s">
        <v>136</v>
      </c>
      <c r="J7319" t="s">
        <v>137</v>
      </c>
      <c r="K7319" t="s">
        <v>138</v>
      </c>
      <c r="L7319" t="s">
        <v>19969</v>
      </c>
      <c r="M7319" t="s">
        <v>20018</v>
      </c>
      <c r="N7319" s="26">
        <v>0.62972222200000005</v>
      </c>
      <c r="O7319">
        <v>0</v>
      </c>
      <c r="P7319">
        <v>20</v>
      </c>
      <c r="Q7319">
        <v>0</v>
      </c>
      <c r="R7319">
        <v>3</v>
      </c>
      <c r="S7319">
        <v>0</v>
      </c>
      <c r="T7319">
        <v>3</v>
      </c>
      <c r="U7319">
        <v>0</v>
      </c>
      <c r="V7319">
        <v>0</v>
      </c>
      <c r="W7319" s="26">
        <v>0</v>
      </c>
      <c r="X7319" s="26">
        <v>2.1623566652777479</v>
      </c>
      <c r="Y7319" s="26">
        <v>0</v>
      </c>
      <c r="Z7319" s="26">
        <v>0.20435521628444447</v>
      </c>
      <c r="AA7319" s="26">
        <v>0</v>
      </c>
      <c r="AB7319" s="26">
        <v>0</v>
      </c>
      <c r="AC7319" s="26">
        <v>0</v>
      </c>
      <c r="AD7319" s="26">
        <v>0</v>
      </c>
      <c r="AE7319" s="26">
        <v>2.3667118815621926</v>
      </c>
    </row>
    <row r="7320" spans="1:31" x14ac:dyDescent="0.3">
      <c r="A7320">
        <v>2766814</v>
      </c>
      <c r="B7320">
        <v>1</v>
      </c>
      <c r="C7320" t="s">
        <v>80</v>
      </c>
      <c r="D7320" t="s">
        <v>93</v>
      </c>
      <c r="E7320" t="s">
        <v>170</v>
      </c>
      <c r="F7320" t="s">
        <v>20019</v>
      </c>
      <c r="G7320" t="s">
        <v>204</v>
      </c>
      <c r="H7320" t="s">
        <v>135</v>
      </c>
      <c r="I7320" t="s">
        <v>136</v>
      </c>
      <c r="J7320" t="s">
        <v>137</v>
      </c>
      <c r="K7320" t="s">
        <v>138</v>
      </c>
      <c r="L7320" t="s">
        <v>20020</v>
      </c>
      <c r="M7320" t="s">
        <v>20021</v>
      </c>
      <c r="N7320" s="26">
        <v>0.51333333299999995</v>
      </c>
      <c r="O7320">
        <v>0</v>
      </c>
      <c r="P7320">
        <v>1</v>
      </c>
      <c r="Q7320">
        <v>0</v>
      </c>
      <c r="R7320">
        <v>3</v>
      </c>
      <c r="S7320">
        <v>0</v>
      </c>
      <c r="T7320">
        <v>2</v>
      </c>
      <c r="U7320">
        <v>0</v>
      </c>
      <c r="V7320">
        <v>0</v>
      </c>
      <c r="W7320" s="26">
        <v>0</v>
      </c>
      <c r="X7320" s="26">
        <v>3.1421375968941671E-2</v>
      </c>
      <c r="Y7320" s="26">
        <v>0</v>
      </c>
      <c r="Z7320" s="26">
        <v>0.6960192778027301</v>
      </c>
      <c r="AA7320" s="26">
        <v>0</v>
      </c>
      <c r="AB7320" s="26">
        <v>0.5128539670925647</v>
      </c>
      <c r="AC7320" s="26">
        <v>0</v>
      </c>
      <c r="AD7320" s="26">
        <v>0</v>
      </c>
      <c r="AE7320" s="26">
        <v>1.2402946208642365</v>
      </c>
    </row>
    <row r="7321" spans="1:31" x14ac:dyDescent="0.3">
      <c r="A7321">
        <v>2766605</v>
      </c>
      <c r="B7321">
        <v>1</v>
      </c>
      <c r="C7321" t="s">
        <v>81</v>
      </c>
      <c r="D7321" t="s">
        <v>112</v>
      </c>
      <c r="E7321" t="s">
        <v>166</v>
      </c>
      <c r="F7321" t="s">
        <v>20022</v>
      </c>
      <c r="G7321" t="s">
        <v>143</v>
      </c>
      <c r="H7321" t="s">
        <v>135</v>
      </c>
      <c r="I7321" t="s">
        <v>136</v>
      </c>
      <c r="J7321" t="s">
        <v>137</v>
      </c>
      <c r="K7321" t="s">
        <v>138</v>
      </c>
      <c r="L7321" t="s">
        <v>20023</v>
      </c>
      <c r="M7321" t="s">
        <v>20024</v>
      </c>
      <c r="N7321" s="26">
        <v>0.46722222200000002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65</v>
      </c>
      <c r="U7321">
        <v>0</v>
      </c>
      <c r="V7321">
        <v>1</v>
      </c>
      <c r="W7321" s="26">
        <v>0</v>
      </c>
      <c r="X7321" s="26">
        <v>0</v>
      </c>
      <c r="Y7321" s="26">
        <v>0</v>
      </c>
      <c r="Z7321" s="26">
        <v>0</v>
      </c>
      <c r="AA7321" s="26">
        <v>0</v>
      </c>
      <c r="AB7321" s="26">
        <v>14.14546871922847</v>
      </c>
      <c r="AC7321" s="26">
        <v>0</v>
      </c>
      <c r="AD7321" s="26">
        <v>10.663522074776099</v>
      </c>
      <c r="AE7321" s="26">
        <v>24.808990794004568</v>
      </c>
    </row>
    <row r="7322" spans="1:31" x14ac:dyDescent="0.3">
      <c r="A7322">
        <v>2766250</v>
      </c>
      <c r="B7322">
        <v>1</v>
      </c>
      <c r="C7322" t="s">
        <v>81</v>
      </c>
      <c r="D7322" t="s">
        <v>127</v>
      </c>
      <c r="E7322" t="s">
        <v>152</v>
      </c>
      <c r="F7322" t="s">
        <v>13727</v>
      </c>
      <c r="G7322" t="s">
        <v>628</v>
      </c>
      <c r="H7322" t="s">
        <v>149</v>
      </c>
      <c r="I7322" t="s">
        <v>136</v>
      </c>
      <c r="J7322" t="s">
        <v>137</v>
      </c>
      <c r="K7322" t="s">
        <v>187</v>
      </c>
      <c r="L7322" t="s">
        <v>20025</v>
      </c>
      <c r="M7322" t="s">
        <v>20026</v>
      </c>
      <c r="N7322" s="26">
        <v>8.1908333330000005</v>
      </c>
      <c r="O7322">
        <v>6</v>
      </c>
      <c r="P7322">
        <v>12</v>
      </c>
      <c r="Q7322">
        <v>191</v>
      </c>
      <c r="R7322">
        <v>121</v>
      </c>
      <c r="S7322">
        <v>15</v>
      </c>
      <c r="T7322">
        <v>8</v>
      </c>
      <c r="U7322">
        <v>0</v>
      </c>
      <c r="V7322">
        <v>0</v>
      </c>
      <c r="W7322" s="26">
        <v>16.696720312010022</v>
      </c>
      <c r="X7322" s="26">
        <v>0</v>
      </c>
      <c r="Y7322" s="26">
        <v>302.55417797463178</v>
      </c>
      <c r="Z7322" s="26">
        <v>81.355891990748717</v>
      </c>
      <c r="AA7322" s="26">
        <v>608.18308403727156</v>
      </c>
      <c r="AB7322" s="26">
        <v>9.157523721097661</v>
      </c>
      <c r="AC7322" s="26">
        <v>0</v>
      </c>
      <c r="AD7322" s="26">
        <v>0</v>
      </c>
      <c r="AE7322" s="26">
        <v>1017.9473980357596</v>
      </c>
    </row>
    <row r="7323" spans="1:31" x14ac:dyDescent="0.3">
      <c r="A7323">
        <v>2766482</v>
      </c>
      <c r="B7323">
        <v>1</v>
      </c>
      <c r="C7323" t="s">
        <v>81</v>
      </c>
      <c r="D7323" t="s">
        <v>120</v>
      </c>
      <c r="E7323" t="s">
        <v>152</v>
      </c>
      <c r="F7323" t="s">
        <v>3601</v>
      </c>
      <c r="G7323" t="s">
        <v>159</v>
      </c>
      <c r="H7323" t="s">
        <v>149</v>
      </c>
      <c r="I7323" t="s">
        <v>136</v>
      </c>
      <c r="J7323" t="s">
        <v>137</v>
      </c>
      <c r="K7323" t="s">
        <v>138</v>
      </c>
      <c r="L7323" t="s">
        <v>19756</v>
      </c>
      <c r="M7323" t="s">
        <v>20027</v>
      </c>
      <c r="N7323" s="26">
        <v>0.53</v>
      </c>
      <c r="O7323">
        <v>2</v>
      </c>
      <c r="P7323">
        <v>95</v>
      </c>
      <c r="Q7323">
        <v>82</v>
      </c>
      <c r="R7323">
        <v>3</v>
      </c>
      <c r="S7323">
        <v>11</v>
      </c>
      <c r="T7323">
        <v>7</v>
      </c>
      <c r="U7323">
        <v>0</v>
      </c>
      <c r="V7323">
        <v>0</v>
      </c>
      <c r="W7323" s="26">
        <v>0.21378461281333333</v>
      </c>
      <c r="X7323" s="26">
        <v>14.5387269597217</v>
      </c>
      <c r="Y7323" s="26">
        <v>11.728285063643467</v>
      </c>
      <c r="Z7323" s="26">
        <v>0.19983729322666668</v>
      </c>
      <c r="AA7323" s="26">
        <v>79.098842335109097</v>
      </c>
      <c r="AB7323" s="26">
        <v>3.2350278921213227</v>
      </c>
      <c r="AC7323" s="26">
        <v>0</v>
      </c>
      <c r="AD7323" s="26">
        <v>0</v>
      </c>
      <c r="AE7323" s="26">
        <v>109.0145041566356</v>
      </c>
    </row>
    <row r="7324" spans="1:31" x14ac:dyDescent="0.3">
      <c r="A7324">
        <v>2766728</v>
      </c>
      <c r="B7324">
        <v>1</v>
      </c>
      <c r="C7324" t="s">
        <v>81</v>
      </c>
      <c r="D7324" t="s">
        <v>112</v>
      </c>
      <c r="E7324" t="s">
        <v>170</v>
      </c>
      <c r="F7324" t="s">
        <v>20028</v>
      </c>
      <c r="G7324" t="s">
        <v>143</v>
      </c>
      <c r="H7324" t="s">
        <v>135</v>
      </c>
      <c r="I7324" t="s">
        <v>136</v>
      </c>
      <c r="J7324" t="s">
        <v>137</v>
      </c>
      <c r="K7324" t="s">
        <v>138</v>
      </c>
      <c r="L7324" t="s">
        <v>20029</v>
      </c>
      <c r="M7324" t="s">
        <v>20030</v>
      </c>
      <c r="N7324" s="26">
        <v>1.2027777770000001</v>
      </c>
      <c r="O7324">
        <v>0</v>
      </c>
      <c r="P7324">
        <v>56</v>
      </c>
      <c r="Q7324">
        <v>0</v>
      </c>
      <c r="R7324">
        <v>0</v>
      </c>
      <c r="S7324">
        <v>0</v>
      </c>
      <c r="T7324">
        <v>5</v>
      </c>
      <c r="U7324">
        <v>0</v>
      </c>
      <c r="V7324">
        <v>0</v>
      </c>
      <c r="W7324" s="26">
        <v>0</v>
      </c>
      <c r="X7324" s="26">
        <v>16.64369611683178</v>
      </c>
      <c r="Y7324" s="26">
        <v>0</v>
      </c>
      <c r="Z7324" s="26">
        <v>0</v>
      </c>
      <c r="AA7324" s="26">
        <v>0</v>
      </c>
      <c r="AB7324" s="26">
        <v>0.50107328227954717</v>
      </c>
      <c r="AC7324" s="26">
        <v>0</v>
      </c>
      <c r="AD7324" s="26">
        <v>0</v>
      </c>
      <c r="AE7324" s="26">
        <v>17.144769399111325</v>
      </c>
    </row>
    <row r="7325" spans="1:31" x14ac:dyDescent="0.3">
      <c r="A7325">
        <v>2766651</v>
      </c>
      <c r="B7325">
        <v>1</v>
      </c>
      <c r="C7325" t="s">
        <v>80</v>
      </c>
      <c r="D7325" t="s">
        <v>89</v>
      </c>
      <c r="E7325" t="s">
        <v>132</v>
      </c>
      <c r="F7325" t="s">
        <v>20031</v>
      </c>
      <c r="G7325" t="s">
        <v>287</v>
      </c>
      <c r="H7325" t="s">
        <v>135</v>
      </c>
      <c r="I7325" t="s">
        <v>136</v>
      </c>
      <c r="J7325" t="s">
        <v>3</v>
      </c>
      <c r="K7325" t="s">
        <v>138</v>
      </c>
      <c r="L7325" t="s">
        <v>20032</v>
      </c>
      <c r="M7325" t="s">
        <v>20033</v>
      </c>
      <c r="N7325" s="26">
        <v>0.86277777700000002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1</v>
      </c>
      <c r="U7325">
        <v>0</v>
      </c>
      <c r="V7325">
        <v>0</v>
      </c>
      <c r="W7325" s="26">
        <v>0</v>
      </c>
      <c r="X7325" s="26">
        <v>0</v>
      </c>
      <c r="Y7325" s="26">
        <v>0</v>
      </c>
      <c r="Z7325" s="26">
        <v>0</v>
      </c>
      <c r="AA7325" s="26">
        <v>0</v>
      </c>
      <c r="AB7325" s="26">
        <v>0.59115697490559604</v>
      </c>
      <c r="AC7325" s="26">
        <v>0</v>
      </c>
      <c r="AD7325" s="26">
        <v>0</v>
      </c>
      <c r="AE7325" s="26">
        <v>0.59115697490559604</v>
      </c>
    </row>
    <row r="7326" spans="1:31" x14ac:dyDescent="0.3">
      <c r="A7326">
        <v>2766751</v>
      </c>
      <c r="B7326">
        <v>1</v>
      </c>
      <c r="C7326" t="s">
        <v>80</v>
      </c>
      <c r="D7326" t="s">
        <v>108</v>
      </c>
      <c r="E7326" t="s">
        <v>170</v>
      </c>
      <c r="F7326" t="s">
        <v>20034</v>
      </c>
      <c r="G7326" t="s">
        <v>204</v>
      </c>
      <c r="H7326" t="s">
        <v>135</v>
      </c>
      <c r="I7326" t="s">
        <v>136</v>
      </c>
      <c r="J7326" t="s">
        <v>137</v>
      </c>
      <c r="K7326" t="s">
        <v>138</v>
      </c>
      <c r="L7326" t="s">
        <v>20035</v>
      </c>
      <c r="M7326" t="s">
        <v>19743</v>
      </c>
      <c r="N7326" s="26">
        <v>0.35833333299999998</v>
      </c>
      <c r="O7326">
        <v>0</v>
      </c>
      <c r="P7326">
        <v>1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 s="26">
        <v>0</v>
      </c>
      <c r="X7326" s="26">
        <v>9.3314360200000002E-2</v>
      </c>
      <c r="Y7326" s="26">
        <v>0</v>
      </c>
      <c r="Z7326" s="26">
        <v>0</v>
      </c>
      <c r="AA7326" s="26">
        <v>0</v>
      </c>
      <c r="AB7326" s="26">
        <v>0</v>
      </c>
      <c r="AC7326" s="26">
        <v>0</v>
      </c>
      <c r="AD7326" s="26">
        <v>0</v>
      </c>
      <c r="AE7326" s="26">
        <v>9.3314360200000002E-2</v>
      </c>
    </row>
    <row r="7327" spans="1:31" x14ac:dyDescent="0.3">
      <c r="A7327">
        <v>2766628</v>
      </c>
      <c r="B7327">
        <v>1</v>
      </c>
      <c r="C7327" t="s">
        <v>80</v>
      </c>
      <c r="D7327" t="s">
        <v>107</v>
      </c>
      <c r="E7327" t="s">
        <v>132</v>
      </c>
      <c r="F7327" t="s">
        <v>20036</v>
      </c>
      <c r="G7327" t="s">
        <v>134</v>
      </c>
      <c r="H7327" t="s">
        <v>135</v>
      </c>
      <c r="I7327" t="s">
        <v>136</v>
      </c>
      <c r="J7327" t="s">
        <v>137</v>
      </c>
      <c r="K7327" t="s">
        <v>138</v>
      </c>
      <c r="L7327" t="s">
        <v>20037</v>
      </c>
      <c r="M7327" t="s">
        <v>20038</v>
      </c>
      <c r="N7327" s="26">
        <v>4.4144444439999999</v>
      </c>
      <c r="O7327">
        <v>0</v>
      </c>
      <c r="P7327">
        <v>1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 s="26">
        <v>0</v>
      </c>
      <c r="X7327" s="26">
        <v>1.0771365921766667</v>
      </c>
      <c r="Y7327" s="26">
        <v>0</v>
      </c>
      <c r="Z7327" s="26">
        <v>0</v>
      </c>
      <c r="AA7327" s="26">
        <v>0</v>
      </c>
      <c r="AB7327" s="26">
        <v>0</v>
      </c>
      <c r="AC7327" s="26">
        <v>0</v>
      </c>
      <c r="AD7327" s="26">
        <v>0</v>
      </c>
      <c r="AE7327" s="26">
        <v>1.0771365921766667</v>
      </c>
    </row>
    <row r="7328" spans="1:31" x14ac:dyDescent="0.3">
      <c r="A7328">
        <v>2766645</v>
      </c>
      <c r="B7328">
        <v>1</v>
      </c>
      <c r="C7328" t="s">
        <v>81</v>
      </c>
      <c r="D7328" t="s">
        <v>120</v>
      </c>
      <c r="E7328" t="s">
        <v>157</v>
      </c>
      <c r="F7328" t="s">
        <v>5882</v>
      </c>
      <c r="G7328" t="s">
        <v>159</v>
      </c>
      <c r="H7328" t="s">
        <v>149</v>
      </c>
      <c r="I7328" t="s">
        <v>136</v>
      </c>
      <c r="J7328" t="s">
        <v>137</v>
      </c>
      <c r="K7328" t="s">
        <v>138</v>
      </c>
      <c r="L7328" t="s">
        <v>20039</v>
      </c>
      <c r="M7328" t="s">
        <v>20040</v>
      </c>
      <c r="N7328" s="26">
        <v>0.60833333300000003</v>
      </c>
      <c r="O7328">
        <v>5</v>
      </c>
      <c r="P7328">
        <v>883</v>
      </c>
      <c r="Q7328">
        <v>291</v>
      </c>
      <c r="R7328">
        <v>94</v>
      </c>
      <c r="S7328">
        <v>23</v>
      </c>
      <c r="T7328">
        <v>112</v>
      </c>
      <c r="U7328">
        <v>4</v>
      </c>
      <c r="V7328">
        <v>0</v>
      </c>
      <c r="W7328" s="26">
        <v>5.3954778489113346</v>
      </c>
      <c r="X7328" s="26">
        <v>101.75420752441134</v>
      </c>
      <c r="Y7328" s="26">
        <v>600.95266118267966</v>
      </c>
      <c r="Z7328" s="26">
        <v>6.779521747510624</v>
      </c>
      <c r="AA7328" s="26">
        <v>1106.7377663902259</v>
      </c>
      <c r="AB7328" s="26">
        <v>36.807464183023171</v>
      </c>
      <c r="AC7328" s="26">
        <v>477.44393756140306</v>
      </c>
      <c r="AD7328" s="26">
        <v>0</v>
      </c>
      <c r="AE7328" s="26">
        <v>2335.871036438165</v>
      </c>
    </row>
    <row r="7329" spans="1:31" x14ac:dyDescent="0.3">
      <c r="A7329">
        <v>2766442</v>
      </c>
      <c r="B7329">
        <v>1</v>
      </c>
      <c r="C7329" t="s">
        <v>81</v>
      </c>
      <c r="D7329" t="s">
        <v>112</v>
      </c>
      <c r="E7329" t="s">
        <v>170</v>
      </c>
      <c r="F7329" t="s">
        <v>20041</v>
      </c>
      <c r="G7329" t="s">
        <v>204</v>
      </c>
      <c r="H7329" t="s">
        <v>135</v>
      </c>
      <c r="I7329" t="s">
        <v>136</v>
      </c>
      <c r="J7329" t="s">
        <v>137</v>
      </c>
      <c r="K7329" t="s">
        <v>138</v>
      </c>
      <c r="L7329" t="s">
        <v>20042</v>
      </c>
      <c r="M7329" t="s">
        <v>20043</v>
      </c>
      <c r="N7329" s="26">
        <v>9.1955555550000003</v>
      </c>
      <c r="O7329">
        <v>0</v>
      </c>
      <c r="P7329">
        <v>36</v>
      </c>
      <c r="Q7329">
        <v>0</v>
      </c>
      <c r="R7329">
        <v>2</v>
      </c>
      <c r="S7329">
        <v>0</v>
      </c>
      <c r="T7329">
        <v>6</v>
      </c>
      <c r="U7329">
        <v>0</v>
      </c>
      <c r="V7329">
        <v>0</v>
      </c>
      <c r="W7329" s="26">
        <v>0</v>
      </c>
      <c r="X7329" s="26">
        <v>108.52441575361651</v>
      </c>
      <c r="Y7329" s="26">
        <v>0</v>
      </c>
      <c r="Z7329" s="26">
        <v>11.107143204889688</v>
      </c>
      <c r="AA7329" s="26">
        <v>0</v>
      </c>
      <c r="AB7329" s="26">
        <v>0.97963952843697011</v>
      </c>
      <c r="AC7329" s="26">
        <v>0</v>
      </c>
      <c r="AD7329" s="26">
        <v>0</v>
      </c>
      <c r="AE7329" s="26">
        <v>120.61119848694317</v>
      </c>
    </row>
    <row r="7330" spans="1:31" x14ac:dyDescent="0.3">
      <c r="A7330">
        <v>2766691</v>
      </c>
      <c r="B7330">
        <v>1</v>
      </c>
      <c r="C7330" t="s">
        <v>80</v>
      </c>
      <c r="D7330" t="s">
        <v>82</v>
      </c>
      <c r="E7330" t="s">
        <v>141</v>
      </c>
      <c r="F7330" t="s">
        <v>20044</v>
      </c>
      <c r="G7330" t="s">
        <v>344</v>
      </c>
      <c r="H7330" t="s">
        <v>135</v>
      </c>
      <c r="I7330" t="s">
        <v>136</v>
      </c>
      <c r="J7330" t="s">
        <v>137</v>
      </c>
      <c r="K7330" t="s">
        <v>138</v>
      </c>
      <c r="L7330" t="s">
        <v>20045</v>
      </c>
      <c r="M7330" t="s">
        <v>20046</v>
      </c>
      <c r="N7330" s="26">
        <v>1.1344444440000001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203</v>
      </c>
      <c r="U7330">
        <v>0</v>
      </c>
      <c r="V7330">
        <v>0</v>
      </c>
      <c r="W7330" s="26">
        <v>0</v>
      </c>
      <c r="X7330" s="26">
        <v>0</v>
      </c>
      <c r="Y7330" s="26">
        <v>0</v>
      </c>
      <c r="Z7330" s="26">
        <v>0</v>
      </c>
      <c r="AA7330" s="26">
        <v>0</v>
      </c>
      <c r="AB7330" s="26">
        <v>267.99563667481499</v>
      </c>
      <c r="AC7330" s="26">
        <v>0</v>
      </c>
      <c r="AD7330" s="26">
        <v>0</v>
      </c>
      <c r="AE7330" s="26">
        <v>267.99563667481499</v>
      </c>
    </row>
    <row r="7331" spans="1:31" x14ac:dyDescent="0.3">
      <c r="A7331">
        <v>2766837</v>
      </c>
      <c r="B7331">
        <v>1</v>
      </c>
      <c r="C7331" t="s">
        <v>80</v>
      </c>
      <c r="D7331" t="s">
        <v>101</v>
      </c>
      <c r="E7331" t="s">
        <v>141</v>
      </c>
      <c r="F7331" t="s">
        <v>19302</v>
      </c>
      <c r="G7331" t="s">
        <v>143</v>
      </c>
      <c r="H7331" t="s">
        <v>135</v>
      </c>
      <c r="I7331" t="s">
        <v>136</v>
      </c>
      <c r="J7331" t="s">
        <v>137</v>
      </c>
      <c r="K7331" t="s">
        <v>138</v>
      </c>
      <c r="L7331" t="s">
        <v>20047</v>
      </c>
      <c r="M7331" t="s">
        <v>20048</v>
      </c>
      <c r="N7331" s="26">
        <v>0.199444444</v>
      </c>
      <c r="O7331">
        <v>0</v>
      </c>
      <c r="P7331">
        <v>485</v>
      </c>
      <c r="Q7331">
        <v>0</v>
      </c>
      <c r="R7331">
        <v>1</v>
      </c>
      <c r="S7331">
        <v>0</v>
      </c>
      <c r="T7331">
        <v>25</v>
      </c>
      <c r="U7331">
        <v>0</v>
      </c>
      <c r="V7331">
        <v>0</v>
      </c>
      <c r="W7331" s="26">
        <v>0</v>
      </c>
      <c r="X7331" s="26">
        <v>33.881049768714099</v>
      </c>
      <c r="Y7331" s="26">
        <v>0</v>
      </c>
      <c r="Z7331" s="26">
        <v>0</v>
      </c>
      <c r="AA7331" s="26">
        <v>0</v>
      </c>
      <c r="AB7331" s="26">
        <v>2.7718932644227792</v>
      </c>
      <c r="AC7331" s="26">
        <v>0</v>
      </c>
      <c r="AD7331" s="26">
        <v>0</v>
      </c>
      <c r="AE7331" s="26">
        <v>36.652943033136879</v>
      </c>
    </row>
    <row r="7332" spans="1:31" x14ac:dyDescent="0.3">
      <c r="A7332">
        <v>2766296</v>
      </c>
      <c r="B7332">
        <v>1</v>
      </c>
      <c r="C7332" t="s">
        <v>80</v>
      </c>
      <c r="D7332" t="s">
        <v>90</v>
      </c>
      <c r="E7332" t="s">
        <v>175</v>
      </c>
      <c r="F7332" t="s">
        <v>20049</v>
      </c>
      <c r="G7332" t="s">
        <v>287</v>
      </c>
      <c r="H7332" t="s">
        <v>149</v>
      </c>
      <c r="I7332" t="s">
        <v>136</v>
      </c>
      <c r="J7332" t="s">
        <v>3</v>
      </c>
      <c r="K7332" t="s">
        <v>138</v>
      </c>
      <c r="L7332" t="s">
        <v>20050</v>
      </c>
      <c r="M7332" t="s">
        <v>19641</v>
      </c>
      <c r="N7332" s="26">
        <v>1.552777777</v>
      </c>
      <c r="O7332">
        <v>0</v>
      </c>
      <c r="P7332">
        <v>5693</v>
      </c>
      <c r="Q7332">
        <v>0</v>
      </c>
      <c r="R7332">
        <v>0</v>
      </c>
      <c r="S7332">
        <v>0</v>
      </c>
      <c r="T7332">
        <v>317</v>
      </c>
      <c r="U7332">
        <v>0</v>
      </c>
      <c r="V7332">
        <v>1</v>
      </c>
      <c r="W7332" s="26">
        <v>0</v>
      </c>
      <c r="X7332" s="26">
        <v>2765.8630188397624</v>
      </c>
      <c r="Y7332" s="26">
        <v>0</v>
      </c>
      <c r="Z7332" s="26">
        <v>0</v>
      </c>
      <c r="AA7332" s="26">
        <v>0</v>
      </c>
      <c r="AB7332" s="26">
        <v>351.83835753411273</v>
      </c>
      <c r="AC7332" s="26">
        <v>0</v>
      </c>
      <c r="AD7332" s="26">
        <v>8.8389250646846964</v>
      </c>
      <c r="AE7332" s="26">
        <v>3126.5403014385597</v>
      </c>
    </row>
    <row r="7333" spans="1:31" x14ac:dyDescent="0.3">
      <c r="A7333">
        <v>2766499</v>
      </c>
      <c r="B7333">
        <v>1</v>
      </c>
      <c r="C7333" t="s">
        <v>80</v>
      </c>
      <c r="D7333" t="s">
        <v>100</v>
      </c>
      <c r="E7333" t="s">
        <v>157</v>
      </c>
      <c r="F7333" t="s">
        <v>19880</v>
      </c>
      <c r="G7333" t="s">
        <v>143</v>
      </c>
      <c r="H7333" t="s">
        <v>149</v>
      </c>
      <c r="I7333" t="s">
        <v>136</v>
      </c>
      <c r="J7333" t="s">
        <v>137</v>
      </c>
      <c r="K7333" t="s">
        <v>138</v>
      </c>
      <c r="L7333" t="s">
        <v>20051</v>
      </c>
      <c r="M7333" t="s">
        <v>20052</v>
      </c>
      <c r="N7333" s="26">
        <v>1.368055555</v>
      </c>
      <c r="O7333">
        <v>6</v>
      </c>
      <c r="P7333">
        <v>448</v>
      </c>
      <c r="Q7333">
        <v>4</v>
      </c>
      <c r="R7333">
        <v>64</v>
      </c>
      <c r="S7333">
        <v>18</v>
      </c>
      <c r="T7333">
        <v>115</v>
      </c>
      <c r="U7333">
        <v>4</v>
      </c>
      <c r="V7333">
        <v>1</v>
      </c>
      <c r="W7333" s="26">
        <v>2.9132844331167274</v>
      </c>
      <c r="X7333" s="26">
        <v>184.45672530426796</v>
      </c>
      <c r="Y7333" s="26">
        <v>3.0398003515195136</v>
      </c>
      <c r="Z7333" s="26">
        <v>49.332721079783312</v>
      </c>
      <c r="AA7333" s="26">
        <v>97.497797961511068</v>
      </c>
      <c r="AB7333" s="26">
        <v>131.05433510987686</v>
      </c>
      <c r="AC7333" s="26">
        <v>480.73963372685398</v>
      </c>
      <c r="AD7333" s="26">
        <v>1.3459539900225557E-2</v>
      </c>
      <c r="AE7333" s="26">
        <v>949.04775750682973</v>
      </c>
    </row>
    <row r="7334" spans="1:31" x14ac:dyDescent="0.3">
      <c r="A7334">
        <v>2766874</v>
      </c>
      <c r="B7334">
        <v>1</v>
      </c>
      <c r="C7334" t="s">
        <v>80</v>
      </c>
      <c r="D7334" t="s">
        <v>101</v>
      </c>
      <c r="E7334" t="s">
        <v>170</v>
      </c>
      <c r="F7334" t="s">
        <v>13533</v>
      </c>
      <c r="G7334" t="s">
        <v>204</v>
      </c>
      <c r="H7334" t="s">
        <v>135</v>
      </c>
      <c r="I7334" t="s">
        <v>136</v>
      </c>
      <c r="J7334" t="s">
        <v>137</v>
      </c>
      <c r="K7334" t="s">
        <v>138</v>
      </c>
      <c r="L7334" t="s">
        <v>20053</v>
      </c>
      <c r="M7334" t="s">
        <v>20054</v>
      </c>
      <c r="N7334" s="26">
        <v>0.43694444399999999</v>
      </c>
      <c r="O7334">
        <v>0</v>
      </c>
      <c r="P7334">
        <v>139</v>
      </c>
      <c r="Q7334">
        <v>0</v>
      </c>
      <c r="R7334">
        <v>0</v>
      </c>
      <c r="S7334">
        <v>0</v>
      </c>
      <c r="T7334">
        <v>9</v>
      </c>
      <c r="U7334">
        <v>0</v>
      </c>
      <c r="V7334">
        <v>0</v>
      </c>
      <c r="W7334" s="26">
        <v>0</v>
      </c>
      <c r="X7334" s="26">
        <v>19.454923397086112</v>
      </c>
      <c r="Y7334" s="26">
        <v>0</v>
      </c>
      <c r="Z7334" s="26">
        <v>0</v>
      </c>
      <c r="AA7334" s="26">
        <v>0</v>
      </c>
      <c r="AB7334" s="26">
        <v>6.2488028334049845</v>
      </c>
      <c r="AC7334" s="26">
        <v>0</v>
      </c>
      <c r="AD7334" s="26">
        <v>0</v>
      </c>
      <c r="AE7334" s="26">
        <v>25.703726230491096</v>
      </c>
    </row>
    <row r="7335" spans="1:31" x14ac:dyDescent="0.3">
      <c r="A7335">
        <v>2766651</v>
      </c>
      <c r="B7335">
        <v>2</v>
      </c>
      <c r="C7335" t="s">
        <v>80</v>
      </c>
      <c r="D7335" t="s">
        <v>89</v>
      </c>
      <c r="E7335" t="s">
        <v>170</v>
      </c>
      <c r="F7335" t="s">
        <v>20055</v>
      </c>
      <c r="G7335" t="s">
        <v>287</v>
      </c>
      <c r="H7335" t="s">
        <v>135</v>
      </c>
      <c r="I7335" t="s">
        <v>136</v>
      </c>
      <c r="J7335" t="s">
        <v>3</v>
      </c>
      <c r="K7335" t="s">
        <v>138</v>
      </c>
      <c r="L7335" t="s">
        <v>20033</v>
      </c>
      <c r="M7335" t="s">
        <v>20056</v>
      </c>
      <c r="N7335" s="26">
        <v>1.586944444</v>
      </c>
      <c r="O7335">
        <v>0</v>
      </c>
      <c r="P7335">
        <v>51</v>
      </c>
      <c r="Q7335">
        <v>0</v>
      </c>
      <c r="R7335">
        <v>1</v>
      </c>
      <c r="S7335">
        <v>0</v>
      </c>
      <c r="T7335">
        <v>12</v>
      </c>
      <c r="U7335">
        <v>0</v>
      </c>
      <c r="V7335">
        <v>0</v>
      </c>
      <c r="W7335" s="26">
        <v>0</v>
      </c>
      <c r="X7335" s="26">
        <v>37.382434126962053</v>
      </c>
      <c r="Y7335" s="26">
        <v>0</v>
      </c>
      <c r="Z7335" s="26">
        <v>0</v>
      </c>
      <c r="AA7335" s="26">
        <v>0</v>
      </c>
      <c r="AB7335" s="26">
        <v>23.001963969419034</v>
      </c>
      <c r="AC7335" s="26">
        <v>0</v>
      </c>
      <c r="AD7335" s="26">
        <v>0</v>
      </c>
      <c r="AE7335" s="26">
        <v>60.384398096381091</v>
      </c>
    </row>
    <row r="7336" spans="1:31" x14ac:dyDescent="0.3">
      <c r="A7336">
        <v>2766313</v>
      </c>
      <c r="B7336">
        <v>1</v>
      </c>
      <c r="C7336" t="s">
        <v>80</v>
      </c>
      <c r="D7336" t="s">
        <v>83</v>
      </c>
      <c r="E7336" t="s">
        <v>141</v>
      </c>
      <c r="F7336" t="s">
        <v>12349</v>
      </c>
      <c r="G7336" t="s">
        <v>143</v>
      </c>
      <c r="H7336" t="s">
        <v>135</v>
      </c>
      <c r="I7336" t="s">
        <v>566</v>
      </c>
      <c r="J7336" t="s">
        <v>137</v>
      </c>
      <c r="K7336" t="s">
        <v>138</v>
      </c>
      <c r="L7336" t="s">
        <v>20057</v>
      </c>
      <c r="M7336" t="s">
        <v>20058</v>
      </c>
      <c r="N7336" s="26">
        <v>2.7777777E-2</v>
      </c>
      <c r="O7336">
        <v>0</v>
      </c>
      <c r="P7336">
        <v>549</v>
      </c>
      <c r="Q7336">
        <v>0</v>
      </c>
      <c r="R7336">
        <v>0</v>
      </c>
      <c r="S7336">
        <v>0</v>
      </c>
      <c r="T7336">
        <v>22</v>
      </c>
      <c r="U7336">
        <v>0</v>
      </c>
      <c r="V7336">
        <v>0</v>
      </c>
      <c r="W7336" s="26">
        <v>0</v>
      </c>
      <c r="X7336" s="26">
        <v>4.3374066437483743</v>
      </c>
      <c r="Y7336" s="26">
        <v>0</v>
      </c>
      <c r="Z7336" s="26">
        <v>0</v>
      </c>
      <c r="AA7336" s="26">
        <v>0</v>
      </c>
      <c r="AB7336" s="26">
        <v>0.38654788653126115</v>
      </c>
      <c r="AC7336" s="26">
        <v>0</v>
      </c>
      <c r="AD7336" s="26">
        <v>0</v>
      </c>
      <c r="AE7336" s="26">
        <v>4.7239545302796353</v>
      </c>
    </row>
    <row r="7337" spans="1:31" x14ac:dyDescent="0.3">
      <c r="A7337">
        <v>2766376</v>
      </c>
      <c r="B7337">
        <v>1</v>
      </c>
      <c r="C7337" t="s">
        <v>80</v>
      </c>
      <c r="D7337" t="s">
        <v>96</v>
      </c>
      <c r="E7337" t="s">
        <v>166</v>
      </c>
      <c r="F7337" t="s">
        <v>20059</v>
      </c>
      <c r="G7337" t="s">
        <v>425</v>
      </c>
      <c r="H7337" t="s">
        <v>135</v>
      </c>
      <c r="I7337" t="s">
        <v>136</v>
      </c>
      <c r="J7337" t="s">
        <v>137</v>
      </c>
      <c r="K7337" t="s">
        <v>138</v>
      </c>
      <c r="L7337" t="s">
        <v>20060</v>
      </c>
      <c r="M7337" t="s">
        <v>20061</v>
      </c>
      <c r="N7337" s="26">
        <v>8.2225000000000001</v>
      </c>
      <c r="O7337">
        <v>0</v>
      </c>
      <c r="P7337">
        <v>25</v>
      </c>
      <c r="Q7337">
        <v>0</v>
      </c>
      <c r="R7337">
        <v>0</v>
      </c>
      <c r="S7337">
        <v>0</v>
      </c>
      <c r="T7337">
        <v>22</v>
      </c>
      <c r="U7337">
        <v>0</v>
      </c>
      <c r="V7337">
        <v>0</v>
      </c>
      <c r="W7337" s="26">
        <v>0</v>
      </c>
      <c r="X7337" s="26">
        <v>79.130048928622102</v>
      </c>
      <c r="Y7337" s="26">
        <v>0</v>
      </c>
      <c r="Z7337" s="26">
        <v>0</v>
      </c>
      <c r="AA7337" s="26">
        <v>0</v>
      </c>
      <c r="AB7337" s="26">
        <v>196.27305093279313</v>
      </c>
      <c r="AC7337" s="26">
        <v>0</v>
      </c>
      <c r="AD7337" s="26">
        <v>0</v>
      </c>
      <c r="AE7337" s="26">
        <v>275.40309986141523</v>
      </c>
    </row>
    <row r="7338" spans="1:31" x14ac:dyDescent="0.3">
      <c r="A7338">
        <v>2766276</v>
      </c>
      <c r="B7338">
        <v>1</v>
      </c>
      <c r="C7338" t="s">
        <v>80</v>
      </c>
      <c r="D7338" t="s">
        <v>101</v>
      </c>
      <c r="E7338" t="s">
        <v>170</v>
      </c>
      <c r="F7338" t="s">
        <v>4003</v>
      </c>
      <c r="G7338" t="s">
        <v>628</v>
      </c>
      <c r="H7338" t="s">
        <v>135</v>
      </c>
      <c r="I7338" t="s">
        <v>136</v>
      </c>
      <c r="J7338" t="s">
        <v>137</v>
      </c>
      <c r="K7338" t="s">
        <v>187</v>
      </c>
      <c r="L7338" t="s">
        <v>20062</v>
      </c>
      <c r="M7338" t="s">
        <v>20063</v>
      </c>
      <c r="N7338" s="26">
        <v>7.1624999999999996</v>
      </c>
      <c r="O7338">
        <v>0</v>
      </c>
      <c r="P7338">
        <v>18</v>
      </c>
      <c r="Q7338">
        <v>0</v>
      </c>
      <c r="R7338">
        <v>3</v>
      </c>
      <c r="S7338">
        <v>0</v>
      </c>
      <c r="T7338">
        <v>6</v>
      </c>
      <c r="U7338">
        <v>0</v>
      </c>
      <c r="V7338">
        <v>0</v>
      </c>
      <c r="W7338" s="26">
        <v>0</v>
      </c>
      <c r="X7338" s="26">
        <v>94.109049222662748</v>
      </c>
      <c r="Y7338" s="26">
        <v>0</v>
      </c>
      <c r="Z7338" s="26">
        <v>0</v>
      </c>
      <c r="AA7338" s="26">
        <v>0</v>
      </c>
      <c r="AB7338" s="26">
        <v>71.146281044170109</v>
      </c>
      <c r="AC7338" s="26">
        <v>0</v>
      </c>
      <c r="AD7338" s="26">
        <v>0</v>
      </c>
      <c r="AE7338" s="26">
        <v>165.25533026683286</v>
      </c>
    </row>
    <row r="7339" spans="1:31" x14ac:dyDescent="0.3">
      <c r="A7339">
        <v>2766270</v>
      </c>
      <c r="B7339">
        <v>1</v>
      </c>
      <c r="C7339" t="s">
        <v>80</v>
      </c>
      <c r="D7339" t="s">
        <v>96</v>
      </c>
      <c r="E7339" t="s">
        <v>157</v>
      </c>
      <c r="F7339" t="s">
        <v>11981</v>
      </c>
      <c r="G7339" t="s">
        <v>628</v>
      </c>
      <c r="H7339" t="s">
        <v>149</v>
      </c>
      <c r="I7339" t="s">
        <v>136</v>
      </c>
      <c r="J7339" t="s">
        <v>137</v>
      </c>
      <c r="K7339" t="s">
        <v>187</v>
      </c>
      <c r="L7339" t="s">
        <v>20064</v>
      </c>
      <c r="M7339" t="s">
        <v>20065</v>
      </c>
      <c r="N7339" s="26">
        <v>0.76277777700000005</v>
      </c>
      <c r="O7339">
        <v>0</v>
      </c>
      <c r="P7339">
        <v>1132</v>
      </c>
      <c r="Q7339">
        <v>0</v>
      </c>
      <c r="R7339">
        <v>1</v>
      </c>
      <c r="S7339">
        <v>0</v>
      </c>
      <c r="T7339">
        <v>66</v>
      </c>
      <c r="U7339">
        <v>0</v>
      </c>
      <c r="V7339">
        <v>0</v>
      </c>
      <c r="W7339" s="26">
        <v>0</v>
      </c>
      <c r="X7339" s="26">
        <v>194.32107329137131</v>
      </c>
      <c r="Y7339" s="26">
        <v>0</v>
      </c>
      <c r="Z7339" s="26">
        <v>0.68577743295438121</v>
      </c>
      <c r="AA7339" s="26">
        <v>0</v>
      </c>
      <c r="AB7339" s="26">
        <v>40.055535382924518</v>
      </c>
      <c r="AC7339" s="26">
        <v>0</v>
      </c>
      <c r="AD7339" s="26">
        <v>0</v>
      </c>
      <c r="AE7339" s="26">
        <v>235.06238610725021</v>
      </c>
    </row>
    <row r="7340" spans="1:31" x14ac:dyDescent="0.3">
      <c r="A7340">
        <v>2766668</v>
      </c>
      <c r="B7340">
        <v>1</v>
      </c>
      <c r="C7340" t="s">
        <v>80</v>
      </c>
      <c r="D7340" t="s">
        <v>105</v>
      </c>
      <c r="E7340" t="s">
        <v>157</v>
      </c>
      <c r="F7340" t="s">
        <v>20066</v>
      </c>
      <c r="G7340" t="s">
        <v>159</v>
      </c>
      <c r="H7340" t="s">
        <v>149</v>
      </c>
      <c r="I7340" t="s">
        <v>136</v>
      </c>
      <c r="J7340" t="s">
        <v>137</v>
      </c>
      <c r="K7340" t="s">
        <v>138</v>
      </c>
      <c r="L7340" t="s">
        <v>20067</v>
      </c>
      <c r="M7340" t="s">
        <v>20068</v>
      </c>
      <c r="N7340" s="26">
        <v>1.9488888879999999</v>
      </c>
      <c r="O7340">
        <v>0</v>
      </c>
      <c r="P7340">
        <v>83</v>
      </c>
      <c r="Q7340">
        <v>1</v>
      </c>
      <c r="R7340">
        <v>0</v>
      </c>
      <c r="S7340">
        <v>4</v>
      </c>
      <c r="T7340">
        <v>2</v>
      </c>
      <c r="U7340">
        <v>1</v>
      </c>
      <c r="V7340">
        <v>0</v>
      </c>
      <c r="W7340" s="26">
        <v>0</v>
      </c>
      <c r="X7340" s="26">
        <v>59.37523367745753</v>
      </c>
      <c r="Y7340" s="26">
        <v>0.72131043925333338</v>
      </c>
      <c r="Z7340" s="26">
        <v>0</v>
      </c>
      <c r="AA7340" s="26">
        <v>726.77543817635751</v>
      </c>
      <c r="AB7340" s="26">
        <v>3.4325127505184709</v>
      </c>
      <c r="AC7340" s="26">
        <v>2653.4718498505827</v>
      </c>
      <c r="AD7340" s="26">
        <v>0</v>
      </c>
      <c r="AE7340" s="26">
        <v>3443.7763448941696</v>
      </c>
    </row>
    <row r="7341" spans="1:31" x14ac:dyDescent="0.3">
      <c r="A7341">
        <v>2766811</v>
      </c>
      <c r="B7341">
        <v>1</v>
      </c>
      <c r="C7341" t="s">
        <v>80</v>
      </c>
      <c r="D7341" t="s">
        <v>94</v>
      </c>
      <c r="E7341" t="s">
        <v>141</v>
      </c>
      <c r="F7341" t="s">
        <v>20069</v>
      </c>
      <c r="G7341" t="s">
        <v>344</v>
      </c>
      <c r="H7341" t="s">
        <v>135</v>
      </c>
      <c r="I7341" t="s">
        <v>136</v>
      </c>
      <c r="J7341" t="s">
        <v>137</v>
      </c>
      <c r="K7341" t="s">
        <v>138</v>
      </c>
      <c r="L7341" t="s">
        <v>20070</v>
      </c>
      <c r="M7341" t="s">
        <v>20071</v>
      </c>
      <c r="N7341" s="26">
        <v>2.8677777770000001</v>
      </c>
      <c r="O7341">
        <v>0</v>
      </c>
      <c r="P7341">
        <v>284</v>
      </c>
      <c r="Q7341">
        <v>0</v>
      </c>
      <c r="R7341">
        <v>0</v>
      </c>
      <c r="S7341">
        <v>0</v>
      </c>
      <c r="T7341">
        <v>131</v>
      </c>
      <c r="U7341">
        <v>0</v>
      </c>
      <c r="V7341">
        <v>0</v>
      </c>
      <c r="W7341" s="26">
        <v>0</v>
      </c>
      <c r="X7341" s="26">
        <v>241.30990017840611</v>
      </c>
      <c r="Y7341" s="26">
        <v>0</v>
      </c>
      <c r="Z7341" s="26">
        <v>0</v>
      </c>
      <c r="AA7341" s="26">
        <v>0</v>
      </c>
      <c r="AB7341" s="26">
        <v>220.34892040154907</v>
      </c>
      <c r="AC7341" s="26">
        <v>0</v>
      </c>
      <c r="AD7341" s="26">
        <v>0</v>
      </c>
      <c r="AE7341" s="26">
        <v>461.6588205799552</v>
      </c>
    </row>
    <row r="7342" spans="1:31" x14ac:dyDescent="0.3">
      <c r="A7342">
        <v>2766419</v>
      </c>
      <c r="B7342">
        <v>1</v>
      </c>
      <c r="C7342" t="s">
        <v>80</v>
      </c>
      <c r="D7342" t="s">
        <v>94</v>
      </c>
      <c r="E7342" t="s">
        <v>132</v>
      </c>
      <c r="F7342" t="s">
        <v>20072</v>
      </c>
      <c r="G7342" t="s">
        <v>307</v>
      </c>
      <c r="H7342" t="s">
        <v>135</v>
      </c>
      <c r="I7342" t="s">
        <v>136</v>
      </c>
      <c r="J7342" t="s">
        <v>137</v>
      </c>
      <c r="K7342" t="s">
        <v>138</v>
      </c>
      <c r="L7342" t="s">
        <v>20073</v>
      </c>
      <c r="M7342" t="s">
        <v>20074</v>
      </c>
      <c r="N7342" s="26">
        <v>3.88</v>
      </c>
      <c r="O7342">
        <v>0</v>
      </c>
      <c r="P7342">
        <v>1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 s="26">
        <v>0</v>
      </c>
      <c r="X7342" s="26">
        <v>0.87850293649777778</v>
      </c>
      <c r="Y7342" s="26">
        <v>0</v>
      </c>
      <c r="Z7342" s="26">
        <v>0</v>
      </c>
      <c r="AA7342" s="26">
        <v>0</v>
      </c>
      <c r="AB7342" s="26">
        <v>0</v>
      </c>
      <c r="AC7342" s="26">
        <v>0</v>
      </c>
      <c r="AD7342" s="26">
        <v>0</v>
      </c>
      <c r="AE7342" s="26">
        <v>0.87850293649777778</v>
      </c>
    </row>
    <row r="7343" spans="1:31" x14ac:dyDescent="0.3">
      <c r="A7343">
        <v>2766508</v>
      </c>
      <c r="B7343">
        <v>1</v>
      </c>
      <c r="C7343" t="s">
        <v>80</v>
      </c>
      <c r="D7343" t="s">
        <v>88</v>
      </c>
      <c r="E7343" t="s">
        <v>146</v>
      </c>
      <c r="F7343" t="s">
        <v>20075</v>
      </c>
      <c r="G7343" t="s">
        <v>148</v>
      </c>
      <c r="H7343" t="s">
        <v>149</v>
      </c>
      <c r="I7343" t="s">
        <v>136</v>
      </c>
      <c r="J7343" t="s">
        <v>137</v>
      </c>
      <c r="K7343" t="s">
        <v>138</v>
      </c>
      <c r="L7343" t="s">
        <v>20076</v>
      </c>
      <c r="M7343" t="s">
        <v>20077</v>
      </c>
      <c r="N7343" s="26">
        <v>1.4950000000000001</v>
      </c>
      <c r="O7343">
        <v>0</v>
      </c>
      <c r="P7343">
        <v>157</v>
      </c>
      <c r="Q7343">
        <v>0</v>
      </c>
      <c r="R7343">
        <v>0</v>
      </c>
      <c r="S7343">
        <v>0</v>
      </c>
      <c r="T7343">
        <v>63</v>
      </c>
      <c r="U7343">
        <v>0</v>
      </c>
      <c r="V7343">
        <v>0</v>
      </c>
      <c r="W7343" s="26">
        <v>0</v>
      </c>
      <c r="X7343" s="26">
        <v>92.468322176400122</v>
      </c>
      <c r="Y7343" s="26">
        <v>0</v>
      </c>
      <c r="Z7343" s="26">
        <v>0</v>
      </c>
      <c r="AA7343" s="26">
        <v>0</v>
      </c>
      <c r="AB7343" s="26">
        <v>97.846335753038844</v>
      </c>
      <c r="AC7343" s="26">
        <v>0</v>
      </c>
      <c r="AD7343" s="26">
        <v>0</v>
      </c>
      <c r="AE7343" s="26">
        <v>190.31465792943897</v>
      </c>
    </row>
    <row r="7344" spans="1:31" x14ac:dyDescent="0.3">
      <c r="A7344">
        <v>2766800</v>
      </c>
      <c r="B7344">
        <v>1</v>
      </c>
      <c r="C7344" t="s">
        <v>80</v>
      </c>
      <c r="D7344" t="s">
        <v>93</v>
      </c>
      <c r="E7344" t="s">
        <v>141</v>
      </c>
      <c r="F7344" t="s">
        <v>20078</v>
      </c>
      <c r="G7344" t="s">
        <v>344</v>
      </c>
      <c r="H7344" t="s">
        <v>135</v>
      </c>
      <c r="I7344" t="s">
        <v>136</v>
      </c>
      <c r="J7344" t="s">
        <v>137</v>
      </c>
      <c r="K7344" t="s">
        <v>138</v>
      </c>
      <c r="L7344" t="s">
        <v>20079</v>
      </c>
      <c r="M7344" t="s">
        <v>20080</v>
      </c>
      <c r="N7344" s="26">
        <v>0.54388888800000001</v>
      </c>
      <c r="O7344">
        <v>0</v>
      </c>
      <c r="P7344">
        <v>2</v>
      </c>
      <c r="Q7344">
        <v>0</v>
      </c>
      <c r="R7344">
        <v>18</v>
      </c>
      <c r="S7344">
        <v>0</v>
      </c>
      <c r="T7344">
        <v>4</v>
      </c>
      <c r="U7344">
        <v>0</v>
      </c>
      <c r="V7344">
        <v>0</v>
      </c>
      <c r="W7344" s="26">
        <v>0</v>
      </c>
      <c r="X7344" s="26">
        <v>0.52048562910289242</v>
      </c>
      <c r="Y7344" s="26">
        <v>0</v>
      </c>
      <c r="Z7344" s="26">
        <v>0.34711840464968335</v>
      </c>
      <c r="AA7344" s="26">
        <v>0</v>
      </c>
      <c r="AB7344" s="26">
        <v>0</v>
      </c>
      <c r="AC7344" s="26">
        <v>0</v>
      </c>
      <c r="AD7344" s="26">
        <v>0</v>
      </c>
      <c r="AE7344" s="26">
        <v>0.86760403375257578</v>
      </c>
    </row>
    <row r="7345" spans="1:31" x14ac:dyDescent="0.3">
      <c r="A7345">
        <v>2766554</v>
      </c>
      <c r="B7345">
        <v>1</v>
      </c>
      <c r="C7345" t="s">
        <v>80</v>
      </c>
      <c r="D7345" t="s">
        <v>98</v>
      </c>
      <c r="E7345" t="s">
        <v>141</v>
      </c>
      <c r="F7345" t="s">
        <v>20081</v>
      </c>
      <c r="G7345" t="s">
        <v>344</v>
      </c>
      <c r="H7345" t="s">
        <v>135</v>
      </c>
      <c r="I7345" t="s">
        <v>136</v>
      </c>
      <c r="J7345" t="s">
        <v>137</v>
      </c>
      <c r="K7345" t="s">
        <v>138</v>
      </c>
      <c r="L7345" t="s">
        <v>20082</v>
      </c>
      <c r="M7345" t="s">
        <v>20083</v>
      </c>
      <c r="N7345" s="26">
        <v>1.156111111</v>
      </c>
      <c r="O7345">
        <v>0</v>
      </c>
      <c r="P7345">
        <v>189</v>
      </c>
      <c r="Q7345">
        <v>0</v>
      </c>
      <c r="R7345">
        <v>0</v>
      </c>
      <c r="S7345">
        <v>0</v>
      </c>
      <c r="T7345">
        <v>14</v>
      </c>
      <c r="U7345">
        <v>0</v>
      </c>
      <c r="V7345">
        <v>0</v>
      </c>
      <c r="W7345" s="26">
        <v>0</v>
      </c>
      <c r="X7345" s="26">
        <v>18.509871859156863</v>
      </c>
      <c r="Y7345" s="26">
        <v>0</v>
      </c>
      <c r="Z7345" s="26">
        <v>0</v>
      </c>
      <c r="AA7345" s="26">
        <v>0</v>
      </c>
      <c r="AB7345" s="26">
        <v>4.6141025870767196</v>
      </c>
      <c r="AC7345" s="26">
        <v>0</v>
      </c>
      <c r="AD7345" s="26">
        <v>0</v>
      </c>
      <c r="AE7345" s="26">
        <v>23.123974446233582</v>
      </c>
    </row>
    <row r="7346" spans="1:31" x14ac:dyDescent="0.3">
      <c r="A7346">
        <v>2766694</v>
      </c>
      <c r="B7346">
        <v>1</v>
      </c>
      <c r="C7346" t="s">
        <v>80</v>
      </c>
      <c r="D7346" t="s">
        <v>106</v>
      </c>
      <c r="E7346" t="s">
        <v>141</v>
      </c>
      <c r="F7346" t="s">
        <v>6670</v>
      </c>
      <c r="G7346" t="s">
        <v>344</v>
      </c>
      <c r="H7346" t="s">
        <v>135</v>
      </c>
      <c r="I7346" t="s">
        <v>136</v>
      </c>
      <c r="J7346" t="s">
        <v>137</v>
      </c>
      <c r="K7346" t="s">
        <v>138</v>
      </c>
      <c r="L7346" t="s">
        <v>20084</v>
      </c>
      <c r="M7346" t="s">
        <v>20085</v>
      </c>
      <c r="N7346" s="26">
        <v>1.9102777769999999</v>
      </c>
      <c r="O7346">
        <v>0</v>
      </c>
      <c r="P7346">
        <v>0</v>
      </c>
      <c r="Q7346">
        <v>0</v>
      </c>
      <c r="R7346">
        <v>30</v>
      </c>
      <c r="S7346">
        <v>0</v>
      </c>
      <c r="T7346">
        <v>0</v>
      </c>
      <c r="U7346">
        <v>0</v>
      </c>
      <c r="V7346">
        <v>0</v>
      </c>
      <c r="W7346" s="26">
        <v>0</v>
      </c>
      <c r="X7346" s="26">
        <v>0</v>
      </c>
      <c r="Y7346" s="26">
        <v>0</v>
      </c>
      <c r="Z7346" s="26">
        <v>0.7536575114666666</v>
      </c>
      <c r="AA7346" s="26">
        <v>0</v>
      </c>
      <c r="AB7346" s="26">
        <v>0</v>
      </c>
      <c r="AC7346" s="26">
        <v>0</v>
      </c>
      <c r="AD7346" s="26">
        <v>0</v>
      </c>
      <c r="AE7346" s="26">
        <v>0.7536575114666666</v>
      </c>
    </row>
    <row r="7347" spans="1:31" x14ac:dyDescent="0.3">
      <c r="A7347">
        <v>2766385</v>
      </c>
      <c r="B7347">
        <v>1</v>
      </c>
      <c r="C7347" t="s">
        <v>81</v>
      </c>
      <c r="D7347" t="s">
        <v>128</v>
      </c>
      <c r="E7347" t="s">
        <v>141</v>
      </c>
      <c r="F7347" t="s">
        <v>4578</v>
      </c>
      <c r="G7347" t="s">
        <v>628</v>
      </c>
      <c r="H7347" t="s">
        <v>135</v>
      </c>
      <c r="I7347" t="s">
        <v>136</v>
      </c>
      <c r="J7347" t="s">
        <v>137</v>
      </c>
      <c r="K7347" t="s">
        <v>187</v>
      </c>
      <c r="L7347" t="s">
        <v>20086</v>
      </c>
      <c r="M7347" t="s">
        <v>20087</v>
      </c>
      <c r="N7347" s="26">
        <v>2.5361111109999999</v>
      </c>
      <c r="O7347">
        <v>0</v>
      </c>
      <c r="P7347">
        <v>439</v>
      </c>
      <c r="Q7347">
        <v>0</v>
      </c>
      <c r="R7347">
        <v>0</v>
      </c>
      <c r="S7347">
        <v>0</v>
      </c>
      <c r="T7347">
        <v>12</v>
      </c>
      <c r="U7347">
        <v>0</v>
      </c>
      <c r="V7347">
        <v>0</v>
      </c>
      <c r="W7347" s="26">
        <v>0</v>
      </c>
      <c r="X7347" s="26">
        <v>285.55330996790832</v>
      </c>
      <c r="Y7347" s="26">
        <v>0</v>
      </c>
      <c r="Z7347" s="26">
        <v>0</v>
      </c>
      <c r="AA7347" s="26">
        <v>0</v>
      </c>
      <c r="AB7347" s="26">
        <v>65.320492094223482</v>
      </c>
      <c r="AC7347" s="26">
        <v>0</v>
      </c>
      <c r="AD7347" s="26">
        <v>0</v>
      </c>
      <c r="AE7347" s="26">
        <v>350.8738020621318</v>
      </c>
    </row>
    <row r="7348" spans="1:31" x14ac:dyDescent="0.3">
      <c r="A7348">
        <v>2766840</v>
      </c>
      <c r="B7348">
        <v>1</v>
      </c>
      <c r="C7348" t="s">
        <v>80</v>
      </c>
      <c r="D7348" t="s">
        <v>82</v>
      </c>
      <c r="E7348" t="s">
        <v>170</v>
      </c>
      <c r="F7348" t="s">
        <v>20088</v>
      </c>
      <c r="G7348" t="s">
        <v>172</v>
      </c>
      <c r="H7348" t="s">
        <v>135</v>
      </c>
      <c r="I7348" t="s">
        <v>136</v>
      </c>
      <c r="J7348" t="s">
        <v>137</v>
      </c>
      <c r="K7348" t="s">
        <v>138</v>
      </c>
      <c r="L7348" t="s">
        <v>20047</v>
      </c>
      <c r="M7348" t="s">
        <v>19665</v>
      </c>
      <c r="N7348" s="26">
        <v>1.2424999999999999</v>
      </c>
      <c r="O7348">
        <v>0</v>
      </c>
      <c r="P7348">
        <v>64</v>
      </c>
      <c r="Q7348">
        <v>0</v>
      </c>
      <c r="R7348">
        <v>0</v>
      </c>
      <c r="S7348">
        <v>0</v>
      </c>
      <c r="T7348">
        <v>5</v>
      </c>
      <c r="U7348">
        <v>0</v>
      </c>
      <c r="V7348">
        <v>0</v>
      </c>
      <c r="W7348" s="26">
        <v>0</v>
      </c>
      <c r="X7348" s="26">
        <v>8.4160795893190929</v>
      </c>
      <c r="Y7348" s="26">
        <v>0</v>
      </c>
      <c r="Z7348" s="26">
        <v>0</v>
      </c>
      <c r="AA7348" s="26">
        <v>0</v>
      </c>
      <c r="AB7348" s="26">
        <v>0.49928680773298617</v>
      </c>
      <c r="AC7348" s="26">
        <v>0</v>
      </c>
      <c r="AD7348" s="26">
        <v>0</v>
      </c>
      <c r="AE7348" s="26">
        <v>8.9153663970520789</v>
      </c>
    </row>
    <row r="7349" spans="1:31" x14ac:dyDescent="0.3">
      <c r="A7349">
        <v>2766783</v>
      </c>
      <c r="B7349">
        <v>1</v>
      </c>
      <c r="C7349" t="s">
        <v>81</v>
      </c>
      <c r="D7349" t="s">
        <v>118</v>
      </c>
      <c r="E7349" t="s">
        <v>170</v>
      </c>
      <c r="F7349" t="s">
        <v>20089</v>
      </c>
      <c r="G7349" t="s">
        <v>1313</v>
      </c>
      <c r="H7349" t="s">
        <v>135</v>
      </c>
      <c r="I7349" t="s">
        <v>136</v>
      </c>
      <c r="J7349" t="s">
        <v>137</v>
      </c>
      <c r="K7349" t="s">
        <v>138</v>
      </c>
      <c r="L7349" t="s">
        <v>20090</v>
      </c>
      <c r="M7349" t="s">
        <v>20091</v>
      </c>
      <c r="N7349" s="26">
        <v>3.1930555549999999</v>
      </c>
      <c r="O7349">
        <v>0</v>
      </c>
      <c r="P7349">
        <v>12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 s="26">
        <v>0</v>
      </c>
      <c r="X7349" s="26">
        <v>1.6384869035333334</v>
      </c>
      <c r="Y7349" s="26">
        <v>0</v>
      </c>
      <c r="Z7349" s="26">
        <v>0</v>
      </c>
      <c r="AA7349" s="26">
        <v>0</v>
      </c>
      <c r="AB7349" s="26">
        <v>0</v>
      </c>
      <c r="AC7349" s="26">
        <v>0</v>
      </c>
      <c r="AD7349" s="26">
        <v>0</v>
      </c>
      <c r="AE7349" s="26">
        <v>1.6384869035333334</v>
      </c>
    </row>
    <row r="7350" spans="1:31" x14ac:dyDescent="0.3">
      <c r="A7350">
        <v>2766707</v>
      </c>
      <c r="B7350">
        <v>2</v>
      </c>
      <c r="C7350" t="s">
        <v>81</v>
      </c>
      <c r="D7350" t="s">
        <v>117</v>
      </c>
      <c r="E7350" t="s">
        <v>157</v>
      </c>
      <c r="F7350" t="s">
        <v>20092</v>
      </c>
      <c r="G7350" t="s">
        <v>186</v>
      </c>
      <c r="H7350" t="s">
        <v>149</v>
      </c>
      <c r="I7350" t="s">
        <v>136</v>
      </c>
      <c r="J7350" t="s">
        <v>137</v>
      </c>
      <c r="K7350" t="s">
        <v>187</v>
      </c>
      <c r="L7350" t="s">
        <v>19817</v>
      </c>
      <c r="M7350" t="s">
        <v>20093</v>
      </c>
      <c r="N7350" s="26">
        <v>1.4822222220000001</v>
      </c>
      <c r="O7350">
        <v>9</v>
      </c>
      <c r="P7350">
        <v>1371</v>
      </c>
      <c r="Q7350">
        <v>28</v>
      </c>
      <c r="R7350">
        <v>37</v>
      </c>
      <c r="S7350">
        <v>19</v>
      </c>
      <c r="T7350">
        <v>62</v>
      </c>
      <c r="U7350">
        <v>1</v>
      </c>
      <c r="V7350">
        <v>0</v>
      </c>
      <c r="W7350" s="26">
        <v>3.5611332675429201</v>
      </c>
      <c r="X7350" s="26">
        <v>174.56344586582316</v>
      </c>
      <c r="Y7350" s="26">
        <v>97.285080180571683</v>
      </c>
      <c r="Z7350" s="26">
        <v>4.8028060851048373</v>
      </c>
      <c r="AA7350" s="26">
        <v>49.207213942301074</v>
      </c>
      <c r="AB7350" s="26">
        <v>31.723678750667929</v>
      </c>
      <c r="AC7350" s="26">
        <v>65.298422811778153</v>
      </c>
      <c r="AD7350" s="26">
        <v>0</v>
      </c>
      <c r="AE7350" s="26">
        <v>426.44178090378978</v>
      </c>
    </row>
    <row r="7351" spans="1:31" x14ac:dyDescent="0.3">
      <c r="A7351">
        <v>2766402</v>
      </c>
      <c r="B7351">
        <v>1</v>
      </c>
      <c r="C7351" t="s">
        <v>80</v>
      </c>
      <c r="D7351" t="s">
        <v>94</v>
      </c>
      <c r="E7351" t="s">
        <v>132</v>
      </c>
      <c r="F7351" t="s">
        <v>20094</v>
      </c>
      <c r="G7351" t="s">
        <v>307</v>
      </c>
      <c r="H7351" t="s">
        <v>135</v>
      </c>
      <c r="I7351" t="s">
        <v>136</v>
      </c>
      <c r="J7351" t="s">
        <v>137</v>
      </c>
      <c r="K7351" t="s">
        <v>138</v>
      </c>
      <c r="L7351" t="s">
        <v>20095</v>
      </c>
      <c r="M7351" t="s">
        <v>20096</v>
      </c>
      <c r="N7351" s="26">
        <v>1.823055555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1</v>
      </c>
      <c r="U7351">
        <v>0</v>
      </c>
      <c r="V7351">
        <v>0</v>
      </c>
      <c r="W7351" s="26">
        <v>0</v>
      </c>
      <c r="X7351" s="26">
        <v>0</v>
      </c>
      <c r="Y7351" s="26">
        <v>0</v>
      </c>
      <c r="Z7351" s="26">
        <v>0</v>
      </c>
      <c r="AA7351" s="26">
        <v>0</v>
      </c>
      <c r="AB7351" s="26">
        <v>7.6528839923626357</v>
      </c>
      <c r="AC7351" s="26">
        <v>0</v>
      </c>
      <c r="AD7351" s="26">
        <v>0</v>
      </c>
      <c r="AE7351" s="26">
        <v>7.6528839923626357</v>
      </c>
    </row>
    <row r="7352" spans="1:31" x14ac:dyDescent="0.3">
      <c r="A7352">
        <v>2766408</v>
      </c>
      <c r="B7352">
        <v>1</v>
      </c>
      <c r="C7352" t="s">
        <v>80</v>
      </c>
      <c r="D7352" t="s">
        <v>105</v>
      </c>
      <c r="E7352" t="s">
        <v>157</v>
      </c>
      <c r="F7352" t="s">
        <v>6147</v>
      </c>
      <c r="G7352" t="s">
        <v>159</v>
      </c>
      <c r="H7352" t="s">
        <v>149</v>
      </c>
      <c r="I7352" t="s">
        <v>136</v>
      </c>
      <c r="J7352" t="s">
        <v>137</v>
      </c>
      <c r="K7352" t="s">
        <v>138</v>
      </c>
      <c r="L7352" t="s">
        <v>20097</v>
      </c>
      <c r="M7352" t="s">
        <v>20098</v>
      </c>
      <c r="N7352" s="26">
        <v>0.61166666599999997</v>
      </c>
      <c r="O7352">
        <v>0</v>
      </c>
      <c r="P7352">
        <v>609</v>
      </c>
      <c r="Q7352">
        <v>0</v>
      </c>
      <c r="R7352">
        <v>0</v>
      </c>
      <c r="S7352">
        <v>0</v>
      </c>
      <c r="T7352">
        <v>69</v>
      </c>
      <c r="U7352">
        <v>0</v>
      </c>
      <c r="V7352">
        <v>0</v>
      </c>
      <c r="W7352" s="26">
        <v>0</v>
      </c>
      <c r="X7352" s="26">
        <v>112.26571774810277</v>
      </c>
      <c r="Y7352" s="26">
        <v>0</v>
      </c>
      <c r="Z7352" s="26">
        <v>0</v>
      </c>
      <c r="AA7352" s="26">
        <v>0</v>
      </c>
      <c r="AB7352" s="26">
        <v>71.835837420470597</v>
      </c>
      <c r="AC7352" s="26">
        <v>0</v>
      </c>
      <c r="AD7352" s="26">
        <v>0</v>
      </c>
      <c r="AE7352" s="26">
        <v>184.10155516857338</v>
      </c>
    </row>
    <row r="7353" spans="1:31" x14ac:dyDescent="0.3">
      <c r="A7353">
        <v>2766236</v>
      </c>
      <c r="B7353">
        <v>1</v>
      </c>
      <c r="C7353" t="s">
        <v>81</v>
      </c>
      <c r="D7353" t="s">
        <v>123</v>
      </c>
      <c r="E7353" t="s">
        <v>175</v>
      </c>
      <c r="F7353" t="s">
        <v>20099</v>
      </c>
      <c r="G7353" t="s">
        <v>159</v>
      </c>
      <c r="H7353" t="s">
        <v>149</v>
      </c>
      <c r="I7353" t="s">
        <v>136</v>
      </c>
      <c r="J7353" t="s">
        <v>137</v>
      </c>
      <c r="K7353" t="s">
        <v>138</v>
      </c>
      <c r="L7353" t="s">
        <v>20100</v>
      </c>
      <c r="M7353" t="s">
        <v>20101</v>
      </c>
      <c r="N7353" s="26">
        <v>6.4722221999999996E-2</v>
      </c>
      <c r="O7353">
        <v>14</v>
      </c>
      <c r="P7353">
        <v>32</v>
      </c>
      <c r="Q7353">
        <v>208</v>
      </c>
      <c r="R7353">
        <v>313</v>
      </c>
      <c r="S7353">
        <v>42</v>
      </c>
      <c r="T7353">
        <v>50</v>
      </c>
      <c r="U7353">
        <v>2</v>
      </c>
      <c r="V7353">
        <v>0</v>
      </c>
      <c r="W7353" s="26">
        <v>16.325761389183157</v>
      </c>
      <c r="X7353" s="26">
        <v>3.0353002152222218E-2</v>
      </c>
      <c r="Y7353" s="26">
        <v>2.97847993309807</v>
      </c>
      <c r="Z7353" s="26">
        <v>1.5648100675132202</v>
      </c>
      <c r="AA7353" s="26">
        <v>5.6495501892312445</v>
      </c>
      <c r="AB7353" s="26">
        <v>1.3807884680055749</v>
      </c>
      <c r="AC7353" s="26">
        <v>81.846021625368081</v>
      </c>
      <c r="AD7353" s="26">
        <v>0</v>
      </c>
      <c r="AE7353" s="26">
        <v>109.77576467455157</v>
      </c>
    </row>
    <row r="7354" spans="1:31" x14ac:dyDescent="0.3">
      <c r="A7354">
        <v>2766657</v>
      </c>
      <c r="B7354">
        <v>1</v>
      </c>
      <c r="C7354" t="s">
        <v>80</v>
      </c>
      <c r="D7354" t="s">
        <v>94</v>
      </c>
      <c r="E7354" t="s">
        <v>157</v>
      </c>
      <c r="F7354" t="s">
        <v>5701</v>
      </c>
      <c r="G7354" t="s">
        <v>159</v>
      </c>
      <c r="H7354" t="s">
        <v>149</v>
      </c>
      <c r="I7354" t="s">
        <v>136</v>
      </c>
      <c r="J7354" t="s">
        <v>137</v>
      </c>
      <c r="K7354" t="s">
        <v>138</v>
      </c>
      <c r="L7354" t="s">
        <v>20102</v>
      </c>
      <c r="M7354" t="s">
        <v>20103</v>
      </c>
      <c r="N7354" s="26">
        <v>0.96555555500000001</v>
      </c>
      <c r="O7354">
        <v>0</v>
      </c>
      <c r="P7354">
        <v>2709</v>
      </c>
      <c r="Q7354">
        <v>29</v>
      </c>
      <c r="R7354">
        <v>422</v>
      </c>
      <c r="S7354">
        <v>14</v>
      </c>
      <c r="T7354">
        <v>373</v>
      </c>
      <c r="U7354">
        <v>5</v>
      </c>
      <c r="V7354">
        <v>1</v>
      </c>
      <c r="W7354" s="26">
        <v>0</v>
      </c>
      <c r="X7354" s="26">
        <v>374.44866189852348</v>
      </c>
      <c r="Y7354" s="26">
        <v>3.206639172731089</v>
      </c>
      <c r="Z7354" s="26">
        <v>18.157227510204191</v>
      </c>
      <c r="AA7354" s="26">
        <v>108.50518897099489</v>
      </c>
      <c r="AB7354" s="26">
        <v>212.73771208422556</v>
      </c>
      <c r="AC7354" s="26">
        <v>272.92742971478515</v>
      </c>
      <c r="AD7354" s="26">
        <v>55.162414340878016</v>
      </c>
      <c r="AE7354" s="26">
        <v>1045.1452736923425</v>
      </c>
    </row>
    <row r="7355" spans="1:31" x14ac:dyDescent="0.3">
      <c r="A7355">
        <v>2766720</v>
      </c>
      <c r="B7355">
        <v>1</v>
      </c>
      <c r="C7355" t="s">
        <v>80</v>
      </c>
      <c r="D7355" t="s">
        <v>94</v>
      </c>
      <c r="E7355" t="s">
        <v>157</v>
      </c>
      <c r="F7355" t="s">
        <v>7181</v>
      </c>
      <c r="G7355" t="s">
        <v>159</v>
      </c>
      <c r="H7355" t="s">
        <v>149</v>
      </c>
      <c r="I7355" t="s">
        <v>136</v>
      </c>
      <c r="J7355" t="s">
        <v>137</v>
      </c>
      <c r="K7355" t="s">
        <v>138</v>
      </c>
      <c r="L7355" t="s">
        <v>20104</v>
      </c>
      <c r="M7355" t="s">
        <v>20105</v>
      </c>
      <c r="N7355" s="26">
        <v>2.4472222220000002</v>
      </c>
      <c r="O7355">
        <v>0</v>
      </c>
      <c r="P7355">
        <v>0</v>
      </c>
      <c r="Q7355">
        <v>11</v>
      </c>
      <c r="R7355">
        <v>116</v>
      </c>
      <c r="S7355">
        <v>1</v>
      </c>
      <c r="T7355">
        <v>8</v>
      </c>
      <c r="U7355">
        <v>0</v>
      </c>
      <c r="V7355">
        <v>0</v>
      </c>
      <c r="W7355" s="26">
        <v>0</v>
      </c>
      <c r="X7355" s="26">
        <v>0</v>
      </c>
      <c r="Y7355" s="26">
        <v>2.0807630016074752</v>
      </c>
      <c r="Z7355" s="26">
        <v>8.9021855104000025</v>
      </c>
      <c r="AA7355" s="26">
        <v>5.8223583428496628</v>
      </c>
      <c r="AB7355" s="26">
        <v>0</v>
      </c>
      <c r="AC7355" s="26">
        <v>0</v>
      </c>
      <c r="AD7355" s="26">
        <v>0</v>
      </c>
      <c r="AE7355" s="26">
        <v>16.805306854857143</v>
      </c>
    </row>
    <row r="7356" spans="1:31" x14ac:dyDescent="0.3">
      <c r="A7356">
        <v>2766852</v>
      </c>
      <c r="B7356">
        <v>2</v>
      </c>
      <c r="C7356" t="s">
        <v>80</v>
      </c>
      <c r="D7356" t="s">
        <v>97</v>
      </c>
      <c r="E7356" t="s">
        <v>170</v>
      </c>
      <c r="F7356" t="s">
        <v>20106</v>
      </c>
      <c r="G7356" t="s">
        <v>303</v>
      </c>
      <c r="H7356" t="s">
        <v>135</v>
      </c>
      <c r="I7356" t="s">
        <v>136</v>
      </c>
      <c r="J7356" t="s">
        <v>137</v>
      </c>
      <c r="K7356" t="s">
        <v>138</v>
      </c>
      <c r="L7356" t="s">
        <v>20107</v>
      </c>
      <c r="M7356" t="s">
        <v>20108</v>
      </c>
      <c r="N7356" s="26">
        <v>1.4569444439999999</v>
      </c>
      <c r="O7356">
        <v>0</v>
      </c>
      <c r="P7356">
        <v>11</v>
      </c>
      <c r="Q7356">
        <v>0</v>
      </c>
      <c r="R7356">
        <v>9</v>
      </c>
      <c r="S7356">
        <v>0</v>
      </c>
      <c r="T7356">
        <v>2</v>
      </c>
      <c r="U7356">
        <v>0</v>
      </c>
      <c r="V7356">
        <v>0</v>
      </c>
      <c r="W7356" s="26">
        <v>0</v>
      </c>
      <c r="X7356" s="26">
        <v>0.61388769544562094</v>
      </c>
      <c r="Y7356" s="26">
        <v>0</v>
      </c>
      <c r="Z7356" s="26">
        <v>1.2687213512173807</v>
      </c>
      <c r="AA7356" s="26">
        <v>0</v>
      </c>
      <c r="AB7356" s="26">
        <v>2.4828463326654751</v>
      </c>
      <c r="AC7356" s="26">
        <v>0</v>
      </c>
      <c r="AD7356" s="26">
        <v>0</v>
      </c>
      <c r="AE7356" s="26">
        <v>4.3654553793284769</v>
      </c>
    </row>
    <row r="7357" spans="1:31" x14ac:dyDescent="0.3">
      <c r="A7357">
        <v>2766534</v>
      </c>
      <c r="B7357">
        <v>1</v>
      </c>
      <c r="C7357" t="s">
        <v>81</v>
      </c>
      <c r="D7357" t="s">
        <v>121</v>
      </c>
      <c r="E7357" t="s">
        <v>132</v>
      </c>
      <c r="F7357" t="s">
        <v>20109</v>
      </c>
      <c r="G7357" t="s">
        <v>287</v>
      </c>
      <c r="H7357" t="s">
        <v>135</v>
      </c>
      <c r="I7357" t="s">
        <v>136</v>
      </c>
      <c r="J7357" t="s">
        <v>3</v>
      </c>
      <c r="K7357" t="s">
        <v>138</v>
      </c>
      <c r="L7357" t="s">
        <v>20110</v>
      </c>
      <c r="M7357" t="s">
        <v>20111</v>
      </c>
      <c r="N7357" s="26">
        <v>2.304444444</v>
      </c>
      <c r="O7357">
        <v>0</v>
      </c>
      <c r="P7357">
        <v>2</v>
      </c>
      <c r="Q7357">
        <v>0</v>
      </c>
      <c r="R7357">
        <v>0</v>
      </c>
      <c r="S7357">
        <v>0</v>
      </c>
      <c r="T7357">
        <v>1</v>
      </c>
      <c r="U7357">
        <v>0</v>
      </c>
      <c r="V7357">
        <v>0</v>
      </c>
      <c r="W7357" s="26">
        <v>0</v>
      </c>
      <c r="X7357" s="26">
        <v>0.66850746675874251</v>
      </c>
      <c r="Y7357" s="26">
        <v>0</v>
      </c>
      <c r="Z7357" s="26">
        <v>0</v>
      </c>
      <c r="AA7357" s="26">
        <v>0</v>
      </c>
      <c r="AB7357" s="26">
        <v>0.4518087714685316</v>
      </c>
      <c r="AC7357" s="26">
        <v>0</v>
      </c>
      <c r="AD7357" s="26">
        <v>0</v>
      </c>
      <c r="AE7357" s="26">
        <v>1.1203162382272742</v>
      </c>
    </row>
    <row r="7358" spans="1:31" x14ac:dyDescent="0.3">
      <c r="A7358">
        <v>2766820</v>
      </c>
      <c r="B7358">
        <v>1</v>
      </c>
      <c r="C7358" t="s">
        <v>81</v>
      </c>
      <c r="D7358" t="s">
        <v>113</v>
      </c>
      <c r="E7358" t="s">
        <v>146</v>
      </c>
      <c r="F7358" t="s">
        <v>4095</v>
      </c>
      <c r="G7358" t="s">
        <v>148</v>
      </c>
      <c r="H7358" t="s">
        <v>149</v>
      </c>
      <c r="I7358" t="s">
        <v>136</v>
      </c>
      <c r="J7358" t="s">
        <v>137</v>
      </c>
      <c r="K7358" t="s">
        <v>138</v>
      </c>
      <c r="L7358" t="s">
        <v>20112</v>
      </c>
      <c r="M7358" t="s">
        <v>20113</v>
      </c>
      <c r="N7358" s="26">
        <v>0.59833333300000002</v>
      </c>
      <c r="O7358">
        <v>1</v>
      </c>
      <c r="P7358">
        <v>29</v>
      </c>
      <c r="Q7358">
        <v>1</v>
      </c>
      <c r="R7358">
        <v>0</v>
      </c>
      <c r="S7358">
        <v>2</v>
      </c>
      <c r="T7358">
        <v>1</v>
      </c>
      <c r="U7358">
        <v>2</v>
      </c>
      <c r="V7358">
        <v>0</v>
      </c>
      <c r="W7358" s="26">
        <v>0.17741310174999997</v>
      </c>
      <c r="X7358" s="26">
        <v>0.15544369535333336</v>
      </c>
      <c r="Y7358" s="26">
        <v>0.14613046285039999</v>
      </c>
      <c r="Z7358" s="26">
        <v>0</v>
      </c>
      <c r="AA7358" s="26">
        <v>2.0146104797798952</v>
      </c>
      <c r="AB7358" s="26">
        <v>0</v>
      </c>
      <c r="AC7358" s="26">
        <v>55.65719668308779</v>
      </c>
      <c r="AD7358" s="26">
        <v>0</v>
      </c>
      <c r="AE7358" s="26">
        <v>58.15079442282142</v>
      </c>
    </row>
    <row r="7359" spans="1:31" x14ac:dyDescent="0.3">
      <c r="A7359">
        <v>2766511</v>
      </c>
      <c r="B7359">
        <v>1</v>
      </c>
      <c r="C7359" t="s">
        <v>81</v>
      </c>
      <c r="D7359" t="s">
        <v>123</v>
      </c>
      <c r="E7359" t="s">
        <v>157</v>
      </c>
      <c r="F7359" t="s">
        <v>20114</v>
      </c>
      <c r="G7359" t="s">
        <v>159</v>
      </c>
      <c r="H7359" t="s">
        <v>149</v>
      </c>
      <c r="I7359" t="s">
        <v>136</v>
      </c>
      <c r="J7359" t="s">
        <v>137</v>
      </c>
      <c r="K7359" t="s">
        <v>138</v>
      </c>
      <c r="L7359" t="s">
        <v>20115</v>
      </c>
      <c r="M7359" t="s">
        <v>20116</v>
      </c>
      <c r="N7359" s="26">
        <v>2.934722222</v>
      </c>
      <c r="O7359">
        <v>10</v>
      </c>
      <c r="P7359">
        <v>5102</v>
      </c>
      <c r="Q7359">
        <v>83</v>
      </c>
      <c r="R7359">
        <v>17</v>
      </c>
      <c r="S7359">
        <v>39</v>
      </c>
      <c r="T7359">
        <v>1279</v>
      </c>
      <c r="U7359">
        <v>4</v>
      </c>
      <c r="V7359">
        <v>27</v>
      </c>
      <c r="W7359" s="26">
        <v>1.1824368159155556</v>
      </c>
      <c r="X7359" s="26">
        <v>3473.7725148138143</v>
      </c>
      <c r="Y7359" s="26">
        <v>74.752461694740063</v>
      </c>
      <c r="Z7359" s="26">
        <v>5.6933154373117274</v>
      </c>
      <c r="AA7359" s="26">
        <v>430.57167991748128</v>
      </c>
      <c r="AB7359" s="26">
        <v>3785.7768486804353</v>
      </c>
      <c r="AC7359" s="26">
        <v>5976.8552306380916</v>
      </c>
      <c r="AD7359" s="26">
        <v>2508.4927647792392</v>
      </c>
      <c r="AE7359" s="26">
        <v>16257.097252777028</v>
      </c>
    </row>
    <row r="7360" spans="1:31" x14ac:dyDescent="0.3">
      <c r="A7360">
        <v>2766697</v>
      </c>
      <c r="B7360">
        <v>1</v>
      </c>
      <c r="C7360" t="s">
        <v>81</v>
      </c>
      <c r="D7360" t="s">
        <v>115</v>
      </c>
      <c r="E7360" t="s">
        <v>146</v>
      </c>
      <c r="F7360" t="s">
        <v>9293</v>
      </c>
      <c r="G7360" t="s">
        <v>159</v>
      </c>
      <c r="H7360" t="s">
        <v>149</v>
      </c>
      <c r="I7360" t="s">
        <v>566</v>
      </c>
      <c r="J7360" t="s">
        <v>137</v>
      </c>
      <c r="K7360" t="s">
        <v>138</v>
      </c>
      <c r="L7360" t="s">
        <v>20117</v>
      </c>
      <c r="M7360" t="s">
        <v>20118</v>
      </c>
      <c r="N7360" s="26">
        <v>5.5555550000000002E-3</v>
      </c>
      <c r="O7360">
        <v>0</v>
      </c>
      <c r="P7360">
        <v>340</v>
      </c>
      <c r="Q7360">
        <v>10</v>
      </c>
      <c r="R7360">
        <v>161</v>
      </c>
      <c r="S7360">
        <v>0</v>
      </c>
      <c r="T7360">
        <v>15</v>
      </c>
      <c r="U7360">
        <v>1</v>
      </c>
      <c r="V7360">
        <v>0</v>
      </c>
      <c r="W7360" s="26">
        <v>0</v>
      </c>
      <c r="X7360" s="26">
        <v>8.0622472170660014E-2</v>
      </c>
      <c r="Y7360" s="26">
        <v>8.7685773790066677E-3</v>
      </c>
      <c r="Z7360" s="26">
        <v>0.11063840482983334</v>
      </c>
      <c r="AA7360" s="26">
        <v>0</v>
      </c>
      <c r="AB7360" s="26">
        <v>7.9902951101515587E-2</v>
      </c>
      <c r="AC7360" s="26">
        <v>0.21851267123812446</v>
      </c>
      <c r="AD7360" s="26">
        <v>0</v>
      </c>
      <c r="AE7360" s="26">
        <v>0.49844507671914007</v>
      </c>
    </row>
    <row r="7361" spans="1:31" x14ac:dyDescent="0.3">
      <c r="A7361">
        <v>2766551</v>
      </c>
      <c r="B7361">
        <v>1</v>
      </c>
      <c r="C7361" t="s">
        <v>80</v>
      </c>
      <c r="D7361" t="s">
        <v>100</v>
      </c>
      <c r="E7361" t="s">
        <v>166</v>
      </c>
      <c r="F7361" t="s">
        <v>20119</v>
      </c>
      <c r="G7361" t="s">
        <v>232</v>
      </c>
      <c r="H7361" t="s">
        <v>135</v>
      </c>
      <c r="I7361" t="s">
        <v>136</v>
      </c>
      <c r="J7361" t="s">
        <v>137</v>
      </c>
      <c r="K7361" t="s">
        <v>138</v>
      </c>
      <c r="L7361" t="s">
        <v>20120</v>
      </c>
      <c r="M7361" t="s">
        <v>20121</v>
      </c>
      <c r="N7361" s="26">
        <v>2.0647222219999999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3</v>
      </c>
      <c r="U7361">
        <v>0</v>
      </c>
      <c r="V7361">
        <v>5</v>
      </c>
      <c r="W7361" s="26">
        <v>0</v>
      </c>
      <c r="X7361" s="26">
        <v>0</v>
      </c>
      <c r="Y7361" s="26">
        <v>0</v>
      </c>
      <c r="Z7361" s="26">
        <v>0</v>
      </c>
      <c r="AA7361" s="26">
        <v>0</v>
      </c>
      <c r="AB7361" s="26">
        <v>26.117437101942777</v>
      </c>
      <c r="AC7361" s="26">
        <v>0</v>
      </c>
      <c r="AD7361" s="26">
        <v>110.61983321704211</v>
      </c>
      <c r="AE7361" s="26">
        <v>136.73727031898488</v>
      </c>
    </row>
    <row r="7362" spans="1:31" x14ac:dyDescent="0.3">
      <c r="A7362">
        <v>2766883</v>
      </c>
      <c r="B7362">
        <v>1</v>
      </c>
      <c r="C7362" t="s">
        <v>80</v>
      </c>
      <c r="D7362" t="s">
        <v>95</v>
      </c>
      <c r="E7362" t="s">
        <v>157</v>
      </c>
      <c r="F7362" t="s">
        <v>20122</v>
      </c>
      <c r="G7362" t="s">
        <v>159</v>
      </c>
      <c r="H7362" t="s">
        <v>149</v>
      </c>
      <c r="I7362" t="s">
        <v>136</v>
      </c>
      <c r="J7362" t="s">
        <v>137</v>
      </c>
      <c r="K7362" t="s">
        <v>138</v>
      </c>
      <c r="L7362" t="s">
        <v>20123</v>
      </c>
      <c r="M7362" t="s">
        <v>20124</v>
      </c>
      <c r="N7362" s="26">
        <v>0.29305555500000002</v>
      </c>
      <c r="O7362">
        <v>0</v>
      </c>
      <c r="P7362">
        <v>0</v>
      </c>
      <c r="Q7362">
        <v>0</v>
      </c>
      <c r="R7362">
        <v>0</v>
      </c>
      <c r="S7362">
        <v>1</v>
      </c>
      <c r="T7362">
        <v>0</v>
      </c>
      <c r="U7362">
        <v>0</v>
      </c>
      <c r="V7362">
        <v>0</v>
      </c>
      <c r="W7362" s="26">
        <v>0</v>
      </c>
      <c r="X7362" s="26">
        <v>0</v>
      </c>
      <c r="Y7362" s="26">
        <v>0</v>
      </c>
      <c r="Z7362" s="26">
        <v>0</v>
      </c>
      <c r="AA7362" s="26">
        <v>3.0370512423684657</v>
      </c>
      <c r="AB7362" s="26">
        <v>0</v>
      </c>
      <c r="AC7362" s="26">
        <v>0</v>
      </c>
      <c r="AD7362" s="26">
        <v>0</v>
      </c>
      <c r="AE7362" s="26">
        <v>3.0370512423684657</v>
      </c>
    </row>
    <row r="7363" spans="1:31" x14ac:dyDescent="0.3">
      <c r="A7363">
        <v>2766242</v>
      </c>
      <c r="B7363">
        <v>1</v>
      </c>
      <c r="C7363" t="s">
        <v>81</v>
      </c>
      <c r="D7363" t="s">
        <v>113</v>
      </c>
      <c r="E7363" t="s">
        <v>157</v>
      </c>
      <c r="F7363" t="s">
        <v>2832</v>
      </c>
      <c r="G7363" t="s">
        <v>628</v>
      </c>
      <c r="H7363" t="s">
        <v>149</v>
      </c>
      <c r="I7363" t="s">
        <v>136</v>
      </c>
      <c r="J7363" t="s">
        <v>137</v>
      </c>
      <c r="K7363" t="s">
        <v>187</v>
      </c>
      <c r="L7363" t="s">
        <v>20125</v>
      </c>
      <c r="M7363" t="s">
        <v>20126</v>
      </c>
      <c r="N7363" s="26">
        <v>6.2305555549999996</v>
      </c>
      <c r="O7363">
        <v>1</v>
      </c>
      <c r="P7363">
        <v>432</v>
      </c>
      <c r="Q7363">
        <v>6</v>
      </c>
      <c r="R7363">
        <v>31</v>
      </c>
      <c r="S7363">
        <v>8</v>
      </c>
      <c r="T7363">
        <v>32</v>
      </c>
      <c r="U7363">
        <v>0</v>
      </c>
      <c r="V7363">
        <v>0</v>
      </c>
      <c r="W7363" s="26">
        <v>0</v>
      </c>
      <c r="X7363" s="26">
        <v>493.32949039505752</v>
      </c>
      <c r="Y7363" s="26">
        <v>23.607454587059259</v>
      </c>
      <c r="Z7363" s="26">
        <v>15.345310015836629</v>
      </c>
      <c r="AA7363" s="26">
        <v>3257.3510047855748</v>
      </c>
      <c r="AB7363" s="26">
        <v>724.58514370325122</v>
      </c>
      <c r="AC7363" s="26">
        <v>0</v>
      </c>
      <c r="AD7363" s="26">
        <v>0</v>
      </c>
      <c r="AE7363" s="26">
        <v>4514.2184034867796</v>
      </c>
    </row>
    <row r="7364" spans="1:31" x14ac:dyDescent="0.3">
      <c r="A7364">
        <v>2766342</v>
      </c>
      <c r="B7364">
        <v>1</v>
      </c>
      <c r="C7364" t="s">
        <v>81</v>
      </c>
      <c r="D7364" t="s">
        <v>112</v>
      </c>
      <c r="E7364" t="s">
        <v>157</v>
      </c>
      <c r="F7364" t="s">
        <v>20127</v>
      </c>
      <c r="G7364" t="s">
        <v>628</v>
      </c>
      <c r="H7364" t="s">
        <v>149</v>
      </c>
      <c r="I7364" t="s">
        <v>136</v>
      </c>
      <c r="J7364" t="s">
        <v>137</v>
      </c>
      <c r="K7364" t="s">
        <v>187</v>
      </c>
      <c r="L7364" t="s">
        <v>20128</v>
      </c>
      <c r="M7364" t="s">
        <v>20129</v>
      </c>
      <c r="N7364" s="26">
        <v>4.9972222220000004</v>
      </c>
      <c r="O7364">
        <v>0</v>
      </c>
      <c r="P7364">
        <v>426</v>
      </c>
      <c r="Q7364">
        <v>25</v>
      </c>
      <c r="R7364">
        <v>44</v>
      </c>
      <c r="S7364">
        <v>3</v>
      </c>
      <c r="T7364">
        <v>59</v>
      </c>
      <c r="U7364">
        <v>0</v>
      </c>
      <c r="V7364">
        <v>0</v>
      </c>
      <c r="W7364" s="26">
        <v>0</v>
      </c>
      <c r="X7364" s="26">
        <v>408.7991955778034</v>
      </c>
      <c r="Y7364" s="26">
        <v>2.718746146784</v>
      </c>
      <c r="Z7364" s="26">
        <v>18.392436809999346</v>
      </c>
      <c r="AA7364" s="26">
        <v>13.497045564846193</v>
      </c>
      <c r="AB7364" s="26">
        <v>167.53206500634732</v>
      </c>
      <c r="AC7364" s="26">
        <v>0</v>
      </c>
      <c r="AD7364" s="26">
        <v>0</v>
      </c>
      <c r="AE7364" s="26">
        <v>610.93948910578024</v>
      </c>
    </row>
    <row r="7365" spans="1:31" x14ac:dyDescent="0.3">
      <c r="A7365">
        <v>2766737</v>
      </c>
      <c r="B7365">
        <v>1</v>
      </c>
      <c r="C7365" t="s">
        <v>81</v>
      </c>
      <c r="D7365" t="s">
        <v>117</v>
      </c>
      <c r="E7365" t="s">
        <v>157</v>
      </c>
      <c r="F7365" t="s">
        <v>3446</v>
      </c>
      <c r="G7365" t="s">
        <v>143</v>
      </c>
      <c r="H7365" t="s">
        <v>149</v>
      </c>
      <c r="I7365" t="s">
        <v>136</v>
      </c>
      <c r="J7365" t="s">
        <v>137</v>
      </c>
      <c r="K7365" t="s">
        <v>138</v>
      </c>
      <c r="L7365" t="s">
        <v>20130</v>
      </c>
      <c r="M7365" t="s">
        <v>20131</v>
      </c>
      <c r="N7365" s="26">
        <v>0.34694444400000002</v>
      </c>
      <c r="O7365">
        <v>6</v>
      </c>
      <c r="P7365">
        <v>451</v>
      </c>
      <c r="Q7365">
        <v>39</v>
      </c>
      <c r="R7365">
        <v>49</v>
      </c>
      <c r="S7365">
        <v>14</v>
      </c>
      <c r="T7365">
        <v>29</v>
      </c>
      <c r="U7365">
        <v>3</v>
      </c>
      <c r="V7365">
        <v>0</v>
      </c>
      <c r="W7365" s="26">
        <v>35.900147339496151</v>
      </c>
      <c r="X7365" s="26">
        <v>1.9626577151691589</v>
      </c>
      <c r="Y7365" s="26">
        <v>8.1488118985060485</v>
      </c>
      <c r="Z7365" s="26">
        <v>0.43700877973333335</v>
      </c>
      <c r="AA7365" s="26">
        <v>7.1168782437531073</v>
      </c>
      <c r="AB7365" s="26">
        <v>2.9345769105147008</v>
      </c>
      <c r="AC7365" s="26">
        <v>76.360348675471514</v>
      </c>
      <c r="AD7365" s="26">
        <v>0</v>
      </c>
      <c r="AE7365" s="26">
        <v>132.86042956264401</v>
      </c>
    </row>
    <row r="7366" spans="1:31" x14ac:dyDescent="0.3">
      <c r="A7366">
        <v>2766548</v>
      </c>
      <c r="B7366">
        <v>1</v>
      </c>
      <c r="C7366" t="s">
        <v>80</v>
      </c>
      <c r="D7366" t="s">
        <v>96</v>
      </c>
      <c r="E7366" t="s">
        <v>146</v>
      </c>
      <c r="F7366" t="s">
        <v>20132</v>
      </c>
      <c r="G7366" t="s">
        <v>154</v>
      </c>
      <c r="H7366" t="s">
        <v>149</v>
      </c>
      <c r="I7366" t="s">
        <v>136</v>
      </c>
      <c r="J7366" t="s">
        <v>137</v>
      </c>
      <c r="K7366" t="s">
        <v>138</v>
      </c>
      <c r="L7366" t="s">
        <v>20133</v>
      </c>
      <c r="M7366" t="s">
        <v>20002</v>
      </c>
      <c r="N7366" s="26">
        <v>8.4124999999999996</v>
      </c>
      <c r="O7366">
        <v>0</v>
      </c>
      <c r="P7366">
        <v>144</v>
      </c>
      <c r="Q7366">
        <v>0</v>
      </c>
      <c r="R7366">
        <v>0</v>
      </c>
      <c r="S7366">
        <v>0</v>
      </c>
      <c r="T7366">
        <v>21</v>
      </c>
      <c r="U7366">
        <v>0</v>
      </c>
      <c r="V7366">
        <v>0</v>
      </c>
      <c r="W7366" s="26">
        <v>0</v>
      </c>
      <c r="X7366" s="26">
        <v>314.65943618372415</v>
      </c>
      <c r="Y7366" s="26">
        <v>0</v>
      </c>
      <c r="Z7366" s="26">
        <v>0</v>
      </c>
      <c r="AA7366" s="26">
        <v>0</v>
      </c>
      <c r="AB7366" s="26">
        <v>179.2557207599682</v>
      </c>
      <c r="AC7366" s="26">
        <v>0</v>
      </c>
      <c r="AD7366" s="26">
        <v>0</v>
      </c>
      <c r="AE7366" s="26">
        <v>493.91515694369235</v>
      </c>
    </row>
    <row r="7367" spans="1:31" x14ac:dyDescent="0.3">
      <c r="A7367">
        <v>2766282</v>
      </c>
      <c r="B7367">
        <v>1</v>
      </c>
      <c r="C7367" t="s">
        <v>81</v>
      </c>
      <c r="D7367" t="s">
        <v>128</v>
      </c>
      <c r="E7367" t="s">
        <v>141</v>
      </c>
      <c r="F7367" t="s">
        <v>20134</v>
      </c>
      <c r="G7367" t="s">
        <v>628</v>
      </c>
      <c r="H7367" t="s">
        <v>135</v>
      </c>
      <c r="I7367" t="s">
        <v>136</v>
      </c>
      <c r="J7367" t="s">
        <v>137</v>
      </c>
      <c r="K7367" t="s">
        <v>187</v>
      </c>
      <c r="L7367" t="s">
        <v>20135</v>
      </c>
      <c r="M7367" t="s">
        <v>20136</v>
      </c>
      <c r="N7367" s="26">
        <v>0.78583333300000002</v>
      </c>
      <c r="O7367">
        <v>0</v>
      </c>
      <c r="P7367">
        <v>555</v>
      </c>
      <c r="Q7367">
        <v>0</v>
      </c>
      <c r="R7367">
        <v>0</v>
      </c>
      <c r="S7367">
        <v>0</v>
      </c>
      <c r="T7367">
        <v>41</v>
      </c>
      <c r="U7367">
        <v>0</v>
      </c>
      <c r="V7367">
        <v>0</v>
      </c>
      <c r="W7367" s="26">
        <v>0</v>
      </c>
      <c r="X7367" s="26">
        <v>95.440201694172174</v>
      </c>
      <c r="Y7367" s="26">
        <v>0</v>
      </c>
      <c r="Z7367" s="26">
        <v>0</v>
      </c>
      <c r="AA7367" s="26">
        <v>0</v>
      </c>
      <c r="AB7367" s="26">
        <v>72.53901670526848</v>
      </c>
      <c r="AC7367" s="26">
        <v>0</v>
      </c>
      <c r="AD7367" s="26">
        <v>0</v>
      </c>
      <c r="AE7367" s="26">
        <v>167.97921839944064</v>
      </c>
    </row>
    <row r="7368" spans="1:31" x14ac:dyDescent="0.3">
      <c r="A7368">
        <v>2766305</v>
      </c>
      <c r="B7368">
        <v>1</v>
      </c>
      <c r="C7368" t="s">
        <v>80</v>
      </c>
      <c r="D7368" t="s">
        <v>96</v>
      </c>
      <c r="E7368" t="s">
        <v>146</v>
      </c>
      <c r="F7368" t="s">
        <v>20137</v>
      </c>
      <c r="G7368" t="s">
        <v>186</v>
      </c>
      <c r="H7368" t="s">
        <v>149</v>
      </c>
      <c r="I7368" t="s">
        <v>136</v>
      </c>
      <c r="J7368" t="s">
        <v>137</v>
      </c>
      <c r="K7368" t="s">
        <v>187</v>
      </c>
      <c r="L7368" t="s">
        <v>20138</v>
      </c>
      <c r="M7368" t="s">
        <v>20139</v>
      </c>
      <c r="N7368" s="26">
        <v>4.3391666659999997</v>
      </c>
      <c r="O7368">
        <v>0</v>
      </c>
      <c r="P7368">
        <v>159</v>
      </c>
      <c r="Q7368">
        <v>0</v>
      </c>
      <c r="R7368">
        <v>0</v>
      </c>
      <c r="S7368">
        <v>0</v>
      </c>
      <c r="T7368">
        <v>3</v>
      </c>
      <c r="U7368">
        <v>0</v>
      </c>
      <c r="V7368">
        <v>0</v>
      </c>
      <c r="W7368" s="26">
        <v>0</v>
      </c>
      <c r="X7368" s="26">
        <v>154.24187203279538</v>
      </c>
      <c r="Y7368" s="26">
        <v>0</v>
      </c>
      <c r="Z7368" s="26">
        <v>0</v>
      </c>
      <c r="AA7368" s="26">
        <v>0</v>
      </c>
      <c r="AB7368" s="26">
        <v>2.2610995274291388</v>
      </c>
      <c r="AC7368" s="26">
        <v>0</v>
      </c>
      <c r="AD7368" s="26">
        <v>0</v>
      </c>
      <c r="AE7368" s="26">
        <v>156.50297156022452</v>
      </c>
    </row>
    <row r="7369" spans="1:31" x14ac:dyDescent="0.3">
      <c r="A7369">
        <v>2766803</v>
      </c>
      <c r="B7369">
        <v>1</v>
      </c>
      <c r="C7369" t="s">
        <v>80</v>
      </c>
      <c r="D7369" t="s">
        <v>88</v>
      </c>
      <c r="E7369" t="s">
        <v>132</v>
      </c>
      <c r="F7369" t="s">
        <v>20140</v>
      </c>
      <c r="G7369" t="s">
        <v>134</v>
      </c>
      <c r="H7369" t="s">
        <v>135</v>
      </c>
      <c r="I7369" t="s">
        <v>136</v>
      </c>
      <c r="J7369" t="s">
        <v>137</v>
      </c>
      <c r="K7369" t="s">
        <v>138</v>
      </c>
      <c r="L7369" t="s">
        <v>20141</v>
      </c>
      <c r="M7369" t="s">
        <v>20142</v>
      </c>
      <c r="N7369" s="26">
        <v>2.7405555549999998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1</v>
      </c>
      <c r="U7369">
        <v>0</v>
      </c>
      <c r="V7369">
        <v>0</v>
      </c>
      <c r="W7369" s="26">
        <v>0</v>
      </c>
      <c r="X7369" s="26">
        <v>0</v>
      </c>
      <c r="Y7369" s="26">
        <v>0</v>
      </c>
      <c r="Z7369" s="26">
        <v>0</v>
      </c>
      <c r="AA7369" s="26">
        <v>0</v>
      </c>
      <c r="AB7369" s="26">
        <v>3.4614781401572223</v>
      </c>
      <c r="AC7369" s="26">
        <v>0</v>
      </c>
      <c r="AD7369" s="26">
        <v>0</v>
      </c>
      <c r="AE7369" s="26">
        <v>3.4614781401572223</v>
      </c>
    </row>
    <row r="7370" spans="1:31" x14ac:dyDescent="0.3">
      <c r="A7370">
        <v>2766611</v>
      </c>
      <c r="B7370">
        <v>1</v>
      </c>
      <c r="C7370" t="s">
        <v>80</v>
      </c>
      <c r="D7370" t="s">
        <v>87</v>
      </c>
      <c r="E7370" t="s">
        <v>132</v>
      </c>
      <c r="F7370" t="s">
        <v>6752</v>
      </c>
      <c r="G7370" t="s">
        <v>307</v>
      </c>
      <c r="H7370" t="s">
        <v>135</v>
      </c>
      <c r="I7370" t="s">
        <v>136</v>
      </c>
      <c r="J7370" t="s">
        <v>137</v>
      </c>
      <c r="K7370" t="s">
        <v>138</v>
      </c>
      <c r="L7370" t="s">
        <v>20143</v>
      </c>
      <c r="M7370" t="s">
        <v>20144</v>
      </c>
      <c r="N7370" s="26">
        <v>6.0138888880000003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11</v>
      </c>
      <c r="U7370">
        <v>0</v>
      </c>
      <c r="V7370">
        <v>5</v>
      </c>
      <c r="W7370" s="26">
        <v>0</v>
      </c>
      <c r="X7370" s="26">
        <v>0</v>
      </c>
      <c r="Y7370" s="26">
        <v>0</v>
      </c>
      <c r="Z7370" s="26">
        <v>0</v>
      </c>
      <c r="AA7370" s="26">
        <v>0</v>
      </c>
      <c r="AB7370" s="26">
        <v>435.73683115880971</v>
      </c>
      <c r="AC7370" s="26">
        <v>0</v>
      </c>
      <c r="AD7370" s="26">
        <v>989.88975821502322</v>
      </c>
      <c r="AE7370" s="26">
        <v>1425.626589373833</v>
      </c>
    </row>
    <row r="7371" spans="1:31" x14ac:dyDescent="0.3">
      <c r="A7371">
        <v>2766325</v>
      </c>
      <c r="B7371">
        <v>1</v>
      </c>
      <c r="C7371" t="s">
        <v>80</v>
      </c>
      <c r="D7371" t="s">
        <v>96</v>
      </c>
      <c r="E7371" t="s">
        <v>166</v>
      </c>
      <c r="F7371" t="s">
        <v>20145</v>
      </c>
      <c r="G7371" t="s">
        <v>425</v>
      </c>
      <c r="H7371" t="s">
        <v>135</v>
      </c>
      <c r="I7371" t="s">
        <v>136</v>
      </c>
      <c r="J7371" t="s">
        <v>137</v>
      </c>
      <c r="K7371" t="s">
        <v>138</v>
      </c>
      <c r="L7371" t="s">
        <v>20146</v>
      </c>
      <c r="M7371" t="s">
        <v>20147</v>
      </c>
      <c r="N7371" s="26">
        <v>5.3311111110000002</v>
      </c>
      <c r="O7371">
        <v>0</v>
      </c>
      <c r="P7371">
        <v>7</v>
      </c>
      <c r="Q7371">
        <v>0</v>
      </c>
      <c r="R7371">
        <v>0</v>
      </c>
      <c r="S7371">
        <v>0</v>
      </c>
      <c r="T7371">
        <v>13</v>
      </c>
      <c r="U7371">
        <v>0</v>
      </c>
      <c r="V7371">
        <v>0</v>
      </c>
      <c r="W7371" s="26">
        <v>0</v>
      </c>
      <c r="X7371" s="26">
        <v>5.2374041938470377</v>
      </c>
      <c r="Y7371" s="26">
        <v>0</v>
      </c>
      <c r="Z7371" s="26">
        <v>0</v>
      </c>
      <c r="AA7371" s="26">
        <v>0</v>
      </c>
      <c r="AB7371" s="26">
        <v>145.24561208564469</v>
      </c>
      <c r="AC7371" s="26">
        <v>0</v>
      </c>
      <c r="AD7371" s="26">
        <v>0</v>
      </c>
      <c r="AE7371" s="26">
        <v>150.48301627949172</v>
      </c>
    </row>
    <row r="7372" spans="1:31" x14ac:dyDescent="0.3">
      <c r="A7372">
        <v>2766176</v>
      </c>
      <c r="B7372">
        <v>1</v>
      </c>
      <c r="C7372" t="s">
        <v>80</v>
      </c>
      <c r="D7372" t="s">
        <v>85</v>
      </c>
      <c r="E7372" t="s">
        <v>170</v>
      </c>
      <c r="F7372" t="s">
        <v>20148</v>
      </c>
      <c r="G7372" t="s">
        <v>204</v>
      </c>
      <c r="H7372" t="s">
        <v>135</v>
      </c>
      <c r="I7372" t="s">
        <v>136</v>
      </c>
      <c r="J7372" t="s">
        <v>137</v>
      </c>
      <c r="K7372" t="s">
        <v>138</v>
      </c>
      <c r="L7372" t="s">
        <v>20149</v>
      </c>
      <c r="M7372" t="s">
        <v>20150</v>
      </c>
      <c r="N7372" s="26">
        <v>2.690833333</v>
      </c>
      <c r="O7372">
        <v>0</v>
      </c>
      <c r="P7372">
        <v>104</v>
      </c>
      <c r="Q7372">
        <v>0</v>
      </c>
      <c r="R7372">
        <v>0</v>
      </c>
      <c r="S7372">
        <v>0</v>
      </c>
      <c r="T7372">
        <v>2</v>
      </c>
      <c r="U7372">
        <v>0</v>
      </c>
      <c r="V7372">
        <v>0</v>
      </c>
      <c r="W7372" s="26">
        <v>0</v>
      </c>
      <c r="X7372" s="26">
        <v>50.483885950576173</v>
      </c>
      <c r="Y7372" s="26">
        <v>0</v>
      </c>
      <c r="Z7372" s="26">
        <v>0</v>
      </c>
      <c r="AA7372" s="26">
        <v>0</v>
      </c>
      <c r="AB7372" s="26">
        <v>0</v>
      </c>
      <c r="AC7372" s="26">
        <v>0</v>
      </c>
      <c r="AD7372" s="26">
        <v>0</v>
      </c>
      <c r="AE7372" s="26">
        <v>50.483885950576173</v>
      </c>
    </row>
    <row r="7373" spans="1:31" x14ac:dyDescent="0.3">
      <c r="A7373">
        <v>2766568</v>
      </c>
      <c r="B7373">
        <v>1</v>
      </c>
      <c r="C7373" t="s">
        <v>80</v>
      </c>
      <c r="D7373" t="s">
        <v>108</v>
      </c>
      <c r="E7373" t="s">
        <v>152</v>
      </c>
      <c r="F7373" t="s">
        <v>5722</v>
      </c>
      <c r="G7373" t="s">
        <v>159</v>
      </c>
      <c r="H7373" t="s">
        <v>149</v>
      </c>
      <c r="I7373" t="s">
        <v>136</v>
      </c>
      <c r="J7373" t="s">
        <v>137</v>
      </c>
      <c r="K7373" t="s">
        <v>138</v>
      </c>
      <c r="L7373" t="s">
        <v>20151</v>
      </c>
      <c r="M7373" t="s">
        <v>20152</v>
      </c>
      <c r="N7373" s="26">
        <v>6.5000000000000002E-2</v>
      </c>
      <c r="O7373">
        <v>0</v>
      </c>
      <c r="P7373">
        <v>3821</v>
      </c>
      <c r="Q7373">
        <v>3</v>
      </c>
      <c r="R7373">
        <v>833</v>
      </c>
      <c r="S7373">
        <v>27</v>
      </c>
      <c r="T7373">
        <v>629</v>
      </c>
      <c r="U7373">
        <v>0</v>
      </c>
      <c r="V7373">
        <v>0</v>
      </c>
      <c r="W7373" s="26">
        <v>0</v>
      </c>
      <c r="X7373" s="26">
        <v>35.133624033476984</v>
      </c>
      <c r="Y7373" s="26">
        <v>1.9645298364698245</v>
      </c>
      <c r="Z7373" s="26">
        <v>4.2399271558051606</v>
      </c>
      <c r="AA7373" s="26">
        <v>10.107139347443912</v>
      </c>
      <c r="AB7373" s="26">
        <v>21.184763217413721</v>
      </c>
      <c r="AC7373" s="26">
        <v>0</v>
      </c>
      <c r="AD7373" s="26">
        <v>0</v>
      </c>
      <c r="AE7373" s="26">
        <v>72.629983590609598</v>
      </c>
    </row>
    <row r="7374" spans="1:31" x14ac:dyDescent="0.3">
      <c r="A7374">
        <v>2766368</v>
      </c>
      <c r="B7374">
        <v>1</v>
      </c>
      <c r="C7374" t="s">
        <v>80</v>
      </c>
      <c r="D7374" t="s">
        <v>97</v>
      </c>
      <c r="E7374" t="s">
        <v>166</v>
      </c>
      <c r="F7374" t="s">
        <v>20153</v>
      </c>
      <c r="G7374" t="s">
        <v>143</v>
      </c>
      <c r="H7374" t="s">
        <v>135</v>
      </c>
      <c r="I7374" t="s">
        <v>136</v>
      </c>
      <c r="J7374" t="s">
        <v>137</v>
      </c>
      <c r="K7374" t="s">
        <v>138</v>
      </c>
      <c r="L7374" t="s">
        <v>20154</v>
      </c>
      <c r="M7374" t="s">
        <v>20155</v>
      </c>
      <c r="N7374" s="26">
        <v>0.582777777</v>
      </c>
      <c r="O7374">
        <v>0</v>
      </c>
      <c r="P7374">
        <v>5</v>
      </c>
      <c r="Q7374">
        <v>0</v>
      </c>
      <c r="R7374">
        <v>0</v>
      </c>
      <c r="S7374">
        <v>0</v>
      </c>
      <c r="T7374">
        <v>23</v>
      </c>
      <c r="U7374">
        <v>0</v>
      </c>
      <c r="V7374">
        <v>0</v>
      </c>
      <c r="W7374" s="26">
        <v>0</v>
      </c>
      <c r="X7374" s="26">
        <v>1.1836412593466221</v>
      </c>
      <c r="Y7374" s="26">
        <v>0</v>
      </c>
      <c r="Z7374" s="26">
        <v>0</v>
      </c>
      <c r="AA7374" s="26">
        <v>0</v>
      </c>
      <c r="AB7374" s="26">
        <v>45.329603585051181</v>
      </c>
      <c r="AC7374" s="26">
        <v>0</v>
      </c>
      <c r="AD7374" s="26">
        <v>0</v>
      </c>
      <c r="AE7374" s="26">
        <v>46.513244844397803</v>
      </c>
    </row>
    <row r="7375" spans="1:31" x14ac:dyDescent="0.3">
      <c r="A7375">
        <v>2766414</v>
      </c>
      <c r="B7375">
        <v>1</v>
      </c>
      <c r="C7375" t="s">
        <v>80</v>
      </c>
      <c r="D7375" t="s">
        <v>103</v>
      </c>
      <c r="E7375" t="s">
        <v>152</v>
      </c>
      <c r="F7375" t="s">
        <v>6574</v>
      </c>
      <c r="G7375" t="s">
        <v>159</v>
      </c>
      <c r="H7375" t="s">
        <v>149</v>
      </c>
      <c r="I7375" t="s">
        <v>136</v>
      </c>
      <c r="J7375" t="s">
        <v>137</v>
      </c>
      <c r="K7375" t="s">
        <v>138</v>
      </c>
      <c r="L7375" t="s">
        <v>20156</v>
      </c>
      <c r="M7375" t="s">
        <v>20157</v>
      </c>
      <c r="N7375" s="26">
        <v>0.89722222200000001</v>
      </c>
      <c r="O7375">
        <v>0</v>
      </c>
      <c r="P7375">
        <v>0</v>
      </c>
      <c r="Q7375">
        <v>0</v>
      </c>
      <c r="R7375">
        <v>0</v>
      </c>
      <c r="S7375">
        <v>7</v>
      </c>
      <c r="T7375">
        <v>2</v>
      </c>
      <c r="U7375">
        <v>18</v>
      </c>
      <c r="V7375">
        <v>2</v>
      </c>
      <c r="W7375" s="26">
        <v>0</v>
      </c>
      <c r="X7375" s="26">
        <v>0</v>
      </c>
      <c r="Y7375" s="26">
        <v>0</v>
      </c>
      <c r="Z7375" s="26">
        <v>0</v>
      </c>
      <c r="AA7375" s="26">
        <v>168.16675419366987</v>
      </c>
      <c r="AB7375" s="26">
        <v>4.2774536735698536</v>
      </c>
      <c r="AC7375" s="26">
        <v>2187.6512044484571</v>
      </c>
      <c r="AD7375" s="26">
        <v>127.17777594268652</v>
      </c>
      <c r="AE7375" s="26">
        <v>2487.273188258383</v>
      </c>
    </row>
    <row r="7376" spans="1:31" x14ac:dyDescent="0.3">
      <c r="A7376">
        <v>2766783</v>
      </c>
      <c r="B7376">
        <v>2</v>
      </c>
      <c r="C7376" t="s">
        <v>81</v>
      </c>
      <c r="D7376" t="s">
        <v>118</v>
      </c>
      <c r="E7376" t="s">
        <v>141</v>
      </c>
      <c r="F7376" t="s">
        <v>20158</v>
      </c>
      <c r="G7376" t="s">
        <v>1313</v>
      </c>
      <c r="H7376" t="s">
        <v>135</v>
      </c>
      <c r="I7376" t="s">
        <v>136</v>
      </c>
      <c r="J7376" t="s">
        <v>137</v>
      </c>
      <c r="K7376" t="s">
        <v>138</v>
      </c>
      <c r="L7376" t="s">
        <v>20091</v>
      </c>
      <c r="M7376" t="s">
        <v>20159</v>
      </c>
      <c r="N7376" s="26">
        <v>0.48194444400000003</v>
      </c>
      <c r="O7376">
        <v>0</v>
      </c>
      <c r="P7376">
        <v>26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 s="26">
        <v>0</v>
      </c>
      <c r="X7376" s="26">
        <v>0.34520974603333332</v>
      </c>
      <c r="Y7376" s="26">
        <v>0</v>
      </c>
      <c r="Z7376" s="26">
        <v>0</v>
      </c>
      <c r="AA7376" s="26">
        <v>0</v>
      </c>
      <c r="AB7376" s="26">
        <v>0</v>
      </c>
      <c r="AC7376" s="26">
        <v>0</v>
      </c>
      <c r="AD7376" s="26">
        <v>0</v>
      </c>
      <c r="AE7376" s="26">
        <v>0.34520974603333332</v>
      </c>
    </row>
    <row r="7377" spans="1:31" x14ac:dyDescent="0.3">
      <c r="A7377">
        <v>2766729</v>
      </c>
      <c r="B7377">
        <v>1</v>
      </c>
      <c r="C7377" t="s">
        <v>81</v>
      </c>
      <c r="D7377" t="s">
        <v>118</v>
      </c>
      <c r="E7377" t="s">
        <v>170</v>
      </c>
      <c r="F7377" t="s">
        <v>20160</v>
      </c>
      <c r="G7377" t="s">
        <v>143</v>
      </c>
      <c r="H7377" t="s">
        <v>135</v>
      </c>
      <c r="I7377" t="s">
        <v>136</v>
      </c>
      <c r="J7377" t="s">
        <v>137</v>
      </c>
      <c r="K7377" t="s">
        <v>138</v>
      </c>
      <c r="L7377" t="s">
        <v>20161</v>
      </c>
      <c r="M7377" t="s">
        <v>20162</v>
      </c>
      <c r="N7377" s="26">
        <v>0.54249999999999998</v>
      </c>
      <c r="O7377">
        <v>0</v>
      </c>
      <c r="P7377">
        <v>18</v>
      </c>
      <c r="Q7377">
        <v>0</v>
      </c>
      <c r="R7377">
        <v>3</v>
      </c>
      <c r="S7377">
        <v>0</v>
      </c>
      <c r="T7377">
        <v>4</v>
      </c>
      <c r="U7377">
        <v>0</v>
      </c>
      <c r="V7377">
        <v>0</v>
      </c>
      <c r="W7377" s="26">
        <v>0</v>
      </c>
      <c r="X7377" s="26">
        <v>3.2443883168337648</v>
      </c>
      <c r="Y7377" s="26">
        <v>0</v>
      </c>
      <c r="Z7377" s="26">
        <v>0</v>
      </c>
      <c r="AA7377" s="26">
        <v>0</v>
      </c>
      <c r="AB7377" s="26">
        <v>0.87968664859804135</v>
      </c>
      <c r="AC7377" s="26">
        <v>0</v>
      </c>
      <c r="AD7377" s="26">
        <v>0</v>
      </c>
      <c r="AE7377" s="26">
        <v>4.1240749654318059</v>
      </c>
    </row>
    <row r="7378" spans="1:31" x14ac:dyDescent="0.3">
      <c r="A7378">
        <v>2766683</v>
      </c>
      <c r="B7378">
        <v>1</v>
      </c>
      <c r="C7378" t="s">
        <v>80</v>
      </c>
      <c r="D7378" t="s">
        <v>100</v>
      </c>
      <c r="E7378" t="s">
        <v>132</v>
      </c>
      <c r="F7378" t="s">
        <v>20163</v>
      </c>
      <c r="G7378" t="s">
        <v>134</v>
      </c>
      <c r="H7378" t="s">
        <v>135</v>
      </c>
      <c r="I7378" t="s">
        <v>136</v>
      </c>
      <c r="J7378" t="s">
        <v>137</v>
      </c>
      <c r="K7378" t="s">
        <v>138</v>
      </c>
      <c r="L7378" t="s">
        <v>20164</v>
      </c>
      <c r="M7378" t="s">
        <v>20165</v>
      </c>
      <c r="N7378" s="26">
        <v>1.0149999999999999</v>
      </c>
      <c r="O7378">
        <v>0</v>
      </c>
      <c r="P7378">
        <v>1</v>
      </c>
      <c r="Q7378">
        <v>0</v>
      </c>
      <c r="R7378">
        <v>1</v>
      </c>
      <c r="S7378">
        <v>0</v>
      </c>
      <c r="T7378">
        <v>0</v>
      </c>
      <c r="U7378">
        <v>0</v>
      </c>
      <c r="V7378">
        <v>0</v>
      </c>
      <c r="W7378" s="26">
        <v>0</v>
      </c>
      <c r="X7378" s="26">
        <v>0.56582583520885144</v>
      </c>
      <c r="Y7378" s="26">
        <v>0</v>
      </c>
      <c r="Z7378" s="26">
        <v>0</v>
      </c>
      <c r="AA7378" s="26">
        <v>0</v>
      </c>
      <c r="AB7378" s="26">
        <v>0</v>
      </c>
      <c r="AC7378" s="26">
        <v>0</v>
      </c>
      <c r="AD7378" s="26">
        <v>0</v>
      </c>
      <c r="AE7378" s="26">
        <v>0.56582583520885144</v>
      </c>
    </row>
    <row r="7379" spans="1:31" x14ac:dyDescent="0.3">
      <c r="A7379">
        <v>2766351</v>
      </c>
      <c r="B7379">
        <v>1</v>
      </c>
      <c r="C7379" t="s">
        <v>80</v>
      </c>
      <c r="D7379" t="s">
        <v>103</v>
      </c>
      <c r="E7379" t="s">
        <v>152</v>
      </c>
      <c r="F7379" t="s">
        <v>1870</v>
      </c>
      <c r="G7379" t="s">
        <v>159</v>
      </c>
      <c r="H7379" t="s">
        <v>149</v>
      </c>
      <c r="I7379" t="s">
        <v>136</v>
      </c>
      <c r="J7379" t="s">
        <v>137</v>
      </c>
      <c r="K7379" t="s">
        <v>138</v>
      </c>
      <c r="L7379" t="s">
        <v>20166</v>
      </c>
      <c r="M7379" t="s">
        <v>20167</v>
      </c>
      <c r="N7379" s="26">
        <v>0.89833333299999996</v>
      </c>
      <c r="O7379">
        <v>0</v>
      </c>
      <c r="P7379">
        <v>1</v>
      </c>
      <c r="Q7379">
        <v>36</v>
      </c>
      <c r="R7379">
        <v>77</v>
      </c>
      <c r="S7379">
        <v>12</v>
      </c>
      <c r="T7379">
        <v>7</v>
      </c>
      <c r="U7379">
        <v>3</v>
      </c>
      <c r="V7379">
        <v>0</v>
      </c>
      <c r="W7379" s="26">
        <v>0</v>
      </c>
      <c r="X7379" s="26">
        <v>0</v>
      </c>
      <c r="Y7379" s="26">
        <v>25.656116262368933</v>
      </c>
      <c r="Z7379" s="26">
        <v>10.525974865601103</v>
      </c>
      <c r="AA7379" s="26">
        <v>187.14494040516837</v>
      </c>
      <c r="AB7379" s="26">
        <v>0</v>
      </c>
      <c r="AC7379" s="26">
        <v>946.06353096582257</v>
      </c>
      <c r="AD7379" s="26">
        <v>0</v>
      </c>
      <c r="AE7379" s="26">
        <v>1169.3905624989609</v>
      </c>
    </row>
    <row r="7380" spans="1:31" x14ac:dyDescent="0.3">
      <c r="A7380">
        <v>2766245</v>
      </c>
      <c r="B7380">
        <v>1</v>
      </c>
      <c r="C7380" t="s">
        <v>81</v>
      </c>
      <c r="D7380" t="s">
        <v>113</v>
      </c>
      <c r="E7380" t="s">
        <v>170</v>
      </c>
      <c r="F7380" t="s">
        <v>20168</v>
      </c>
      <c r="G7380" t="s">
        <v>204</v>
      </c>
      <c r="H7380" t="s">
        <v>135</v>
      </c>
      <c r="I7380" t="s">
        <v>136</v>
      </c>
      <c r="J7380" t="s">
        <v>137</v>
      </c>
      <c r="K7380" t="s">
        <v>138</v>
      </c>
      <c r="L7380" t="s">
        <v>20169</v>
      </c>
      <c r="M7380" t="s">
        <v>20170</v>
      </c>
      <c r="N7380" s="26">
        <v>2.634166666</v>
      </c>
      <c r="O7380">
        <v>0</v>
      </c>
      <c r="P7380">
        <v>21</v>
      </c>
      <c r="Q7380">
        <v>0</v>
      </c>
      <c r="R7380">
        <v>0</v>
      </c>
      <c r="S7380">
        <v>0</v>
      </c>
      <c r="T7380">
        <v>6</v>
      </c>
      <c r="U7380">
        <v>0</v>
      </c>
      <c r="V7380">
        <v>0</v>
      </c>
      <c r="W7380" s="26">
        <v>0</v>
      </c>
      <c r="X7380" s="26">
        <v>11.078442081427006</v>
      </c>
      <c r="Y7380" s="26">
        <v>0</v>
      </c>
      <c r="Z7380" s="26">
        <v>0</v>
      </c>
      <c r="AA7380" s="26">
        <v>0</v>
      </c>
      <c r="AB7380" s="26">
        <v>2.2056821065158703</v>
      </c>
      <c r="AC7380" s="26">
        <v>0</v>
      </c>
      <c r="AD7380" s="26">
        <v>0</v>
      </c>
      <c r="AE7380" s="26">
        <v>13.284124187942876</v>
      </c>
    </row>
    <row r="7381" spans="1:31" x14ac:dyDescent="0.3">
      <c r="A7381">
        <v>2766451</v>
      </c>
      <c r="B7381">
        <v>1</v>
      </c>
      <c r="C7381" t="s">
        <v>80</v>
      </c>
      <c r="D7381" t="s">
        <v>107</v>
      </c>
      <c r="E7381" t="s">
        <v>132</v>
      </c>
      <c r="F7381" t="s">
        <v>6423</v>
      </c>
      <c r="G7381" t="s">
        <v>134</v>
      </c>
      <c r="H7381" t="s">
        <v>135</v>
      </c>
      <c r="I7381" t="s">
        <v>136</v>
      </c>
      <c r="J7381" t="s">
        <v>137</v>
      </c>
      <c r="K7381" t="s">
        <v>138</v>
      </c>
      <c r="L7381" t="s">
        <v>20171</v>
      </c>
      <c r="M7381" t="s">
        <v>20172</v>
      </c>
      <c r="N7381" s="26">
        <v>2.048611111</v>
      </c>
      <c r="O7381">
        <v>0</v>
      </c>
      <c r="P7381">
        <v>5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 s="26">
        <v>0</v>
      </c>
      <c r="X7381" s="26">
        <v>0.7136372114248275</v>
      </c>
      <c r="Y7381" s="26">
        <v>0</v>
      </c>
      <c r="Z7381" s="26">
        <v>0</v>
      </c>
      <c r="AA7381" s="26">
        <v>0</v>
      </c>
      <c r="AB7381" s="26">
        <v>0</v>
      </c>
      <c r="AC7381" s="26">
        <v>0</v>
      </c>
      <c r="AD7381" s="26">
        <v>0</v>
      </c>
      <c r="AE7381" s="26">
        <v>0.7136372114248275</v>
      </c>
    </row>
    <row r="7382" spans="1:31" x14ac:dyDescent="0.3">
      <c r="A7382">
        <v>2766806</v>
      </c>
      <c r="B7382">
        <v>1</v>
      </c>
      <c r="C7382" t="s">
        <v>81</v>
      </c>
      <c r="D7382" t="s">
        <v>117</v>
      </c>
      <c r="E7382" t="s">
        <v>157</v>
      </c>
      <c r="F7382" t="s">
        <v>20173</v>
      </c>
      <c r="G7382" t="s">
        <v>159</v>
      </c>
      <c r="H7382" t="s">
        <v>149</v>
      </c>
      <c r="I7382" t="s">
        <v>136</v>
      </c>
      <c r="J7382" t="s">
        <v>137</v>
      </c>
      <c r="K7382" t="s">
        <v>138</v>
      </c>
      <c r="L7382" t="s">
        <v>20174</v>
      </c>
      <c r="M7382" t="s">
        <v>20175</v>
      </c>
      <c r="N7382" s="26">
        <v>0.1</v>
      </c>
      <c r="O7382">
        <v>0</v>
      </c>
      <c r="P7382">
        <v>4418</v>
      </c>
      <c r="Q7382">
        <v>0</v>
      </c>
      <c r="R7382">
        <v>3</v>
      </c>
      <c r="S7382">
        <v>1</v>
      </c>
      <c r="T7382">
        <v>1213</v>
      </c>
      <c r="U7382">
        <v>0</v>
      </c>
      <c r="V7382">
        <v>4</v>
      </c>
      <c r="W7382" s="26">
        <v>0</v>
      </c>
      <c r="X7382" s="26">
        <v>100.42822125651573</v>
      </c>
      <c r="Y7382" s="26">
        <v>0</v>
      </c>
      <c r="Z7382" s="26">
        <v>0</v>
      </c>
      <c r="AA7382" s="26">
        <v>0.80657113627077004</v>
      </c>
      <c r="AB7382" s="26">
        <v>66.817294807522941</v>
      </c>
      <c r="AC7382" s="26">
        <v>0</v>
      </c>
      <c r="AD7382" s="26">
        <v>10.401742748241759</v>
      </c>
      <c r="AE7382" s="26">
        <v>178.4538299485512</v>
      </c>
    </row>
    <row r="7383" spans="1:31" x14ac:dyDescent="0.3">
      <c r="A7383">
        <v>2766457</v>
      </c>
      <c r="B7383">
        <v>1</v>
      </c>
      <c r="C7383" t="s">
        <v>80</v>
      </c>
      <c r="D7383" t="s">
        <v>105</v>
      </c>
      <c r="E7383" t="s">
        <v>157</v>
      </c>
      <c r="F7383" t="s">
        <v>20176</v>
      </c>
      <c r="G7383" t="s">
        <v>159</v>
      </c>
      <c r="H7383" t="s">
        <v>149</v>
      </c>
      <c r="I7383" t="s">
        <v>136</v>
      </c>
      <c r="J7383" t="s">
        <v>137</v>
      </c>
      <c r="K7383" t="s">
        <v>138</v>
      </c>
      <c r="L7383" t="s">
        <v>20177</v>
      </c>
      <c r="M7383" t="s">
        <v>20178</v>
      </c>
      <c r="N7383" s="26">
        <v>0.84444444399999996</v>
      </c>
      <c r="O7383">
        <v>0</v>
      </c>
      <c r="P7383">
        <v>1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 s="26">
        <v>0</v>
      </c>
      <c r="X7383" s="26">
        <v>1.7279134268971336E-2</v>
      </c>
      <c r="Y7383" s="26">
        <v>0</v>
      </c>
      <c r="Z7383" s="26">
        <v>0</v>
      </c>
      <c r="AA7383" s="26">
        <v>0</v>
      </c>
      <c r="AB7383" s="26">
        <v>0</v>
      </c>
      <c r="AC7383" s="26">
        <v>0</v>
      </c>
      <c r="AD7383" s="26">
        <v>0</v>
      </c>
      <c r="AE7383" s="26">
        <v>1.7279134268971336E-2</v>
      </c>
    </row>
    <row r="7384" spans="1:31" x14ac:dyDescent="0.3">
      <c r="A7384">
        <v>2766328</v>
      </c>
      <c r="B7384">
        <v>1</v>
      </c>
      <c r="C7384" t="s">
        <v>80</v>
      </c>
      <c r="D7384" t="s">
        <v>104</v>
      </c>
      <c r="E7384" t="s">
        <v>170</v>
      </c>
      <c r="F7384" t="s">
        <v>20179</v>
      </c>
      <c r="G7384" t="s">
        <v>303</v>
      </c>
      <c r="H7384" t="s">
        <v>135</v>
      </c>
      <c r="I7384" t="s">
        <v>136</v>
      </c>
      <c r="J7384" t="s">
        <v>137</v>
      </c>
      <c r="K7384" t="s">
        <v>138</v>
      </c>
      <c r="L7384" t="s">
        <v>20180</v>
      </c>
      <c r="M7384" t="s">
        <v>20181</v>
      </c>
      <c r="N7384" s="26">
        <v>5.784166666</v>
      </c>
      <c r="O7384">
        <v>0</v>
      </c>
      <c r="P7384">
        <v>46</v>
      </c>
      <c r="Q7384">
        <v>0</v>
      </c>
      <c r="R7384">
        <v>13</v>
      </c>
      <c r="S7384">
        <v>0</v>
      </c>
      <c r="T7384">
        <v>4</v>
      </c>
      <c r="U7384">
        <v>0</v>
      </c>
      <c r="V7384">
        <v>0</v>
      </c>
      <c r="W7384" s="26">
        <v>0</v>
      </c>
      <c r="X7384" s="26">
        <v>73.897747187771103</v>
      </c>
      <c r="Y7384" s="26">
        <v>0</v>
      </c>
      <c r="Z7384" s="26">
        <v>14.473548690549331</v>
      </c>
      <c r="AA7384" s="26">
        <v>0</v>
      </c>
      <c r="AB7384" s="26">
        <v>37.893087130019552</v>
      </c>
      <c r="AC7384" s="26">
        <v>0</v>
      </c>
      <c r="AD7384" s="26">
        <v>0</v>
      </c>
      <c r="AE7384" s="26">
        <v>126.26438300833999</v>
      </c>
    </row>
    <row r="7385" spans="1:31" x14ac:dyDescent="0.3">
      <c r="A7385">
        <v>2766265</v>
      </c>
      <c r="B7385">
        <v>1</v>
      </c>
      <c r="C7385" t="s">
        <v>81</v>
      </c>
      <c r="D7385" t="s">
        <v>128</v>
      </c>
      <c r="E7385" t="s">
        <v>157</v>
      </c>
      <c r="F7385" t="s">
        <v>11808</v>
      </c>
      <c r="G7385" t="s">
        <v>186</v>
      </c>
      <c r="H7385" t="s">
        <v>149</v>
      </c>
      <c r="I7385" t="s">
        <v>136</v>
      </c>
      <c r="J7385" t="s">
        <v>137</v>
      </c>
      <c r="K7385" t="s">
        <v>187</v>
      </c>
      <c r="L7385" t="s">
        <v>20182</v>
      </c>
      <c r="M7385" t="s">
        <v>20183</v>
      </c>
      <c r="N7385" s="26">
        <v>7.1030555550000001</v>
      </c>
      <c r="O7385">
        <v>0</v>
      </c>
      <c r="P7385">
        <v>2601</v>
      </c>
      <c r="Q7385">
        <v>0</v>
      </c>
      <c r="R7385">
        <v>31</v>
      </c>
      <c r="S7385">
        <v>1</v>
      </c>
      <c r="T7385">
        <v>239</v>
      </c>
      <c r="U7385">
        <v>0</v>
      </c>
      <c r="V7385">
        <v>0</v>
      </c>
      <c r="W7385" s="26">
        <v>0</v>
      </c>
      <c r="X7385" s="26">
        <v>3444.3255774234922</v>
      </c>
      <c r="Y7385" s="26">
        <v>0</v>
      </c>
      <c r="Z7385" s="26">
        <v>28.94179259144002</v>
      </c>
      <c r="AA7385" s="26">
        <v>280.65216446210962</v>
      </c>
      <c r="AB7385" s="26">
        <v>1811.568999237038</v>
      </c>
      <c r="AC7385" s="26">
        <v>0</v>
      </c>
      <c r="AD7385" s="26">
        <v>0</v>
      </c>
      <c r="AE7385" s="26">
        <v>5565.4885337140804</v>
      </c>
    </row>
    <row r="7386" spans="1:31" x14ac:dyDescent="0.3">
      <c r="A7386">
        <v>2766371</v>
      </c>
      <c r="B7386">
        <v>1</v>
      </c>
      <c r="C7386" t="s">
        <v>80</v>
      </c>
      <c r="D7386" t="s">
        <v>111</v>
      </c>
      <c r="E7386" t="s">
        <v>170</v>
      </c>
      <c r="F7386" t="s">
        <v>20184</v>
      </c>
      <c r="G7386" t="s">
        <v>204</v>
      </c>
      <c r="H7386" t="s">
        <v>135</v>
      </c>
      <c r="I7386" t="s">
        <v>136</v>
      </c>
      <c r="J7386" t="s">
        <v>137</v>
      </c>
      <c r="K7386" t="s">
        <v>138</v>
      </c>
      <c r="L7386" t="s">
        <v>20185</v>
      </c>
      <c r="M7386" t="s">
        <v>20186</v>
      </c>
      <c r="N7386" s="26">
        <v>1.869722222</v>
      </c>
      <c r="O7386">
        <v>0</v>
      </c>
      <c r="P7386">
        <v>162</v>
      </c>
      <c r="Q7386">
        <v>0</v>
      </c>
      <c r="R7386">
        <v>0</v>
      </c>
      <c r="S7386">
        <v>0</v>
      </c>
      <c r="T7386">
        <v>4</v>
      </c>
      <c r="U7386">
        <v>0</v>
      </c>
      <c r="V7386">
        <v>0</v>
      </c>
      <c r="W7386" s="26">
        <v>0</v>
      </c>
      <c r="X7386" s="26">
        <v>80.615379677879247</v>
      </c>
      <c r="Y7386" s="26">
        <v>0</v>
      </c>
      <c r="Z7386" s="26">
        <v>0</v>
      </c>
      <c r="AA7386" s="26">
        <v>0</v>
      </c>
      <c r="AB7386" s="26">
        <v>13.463772708240002</v>
      </c>
      <c r="AC7386" s="26">
        <v>0</v>
      </c>
      <c r="AD7386" s="26">
        <v>0</v>
      </c>
      <c r="AE7386" s="26">
        <v>94.079152386119247</v>
      </c>
    </row>
    <row r="7387" spans="1:31" x14ac:dyDescent="0.3">
      <c r="A7387">
        <v>2766663</v>
      </c>
      <c r="B7387">
        <v>1</v>
      </c>
      <c r="C7387" t="s">
        <v>81</v>
      </c>
      <c r="D7387" t="s">
        <v>112</v>
      </c>
      <c r="E7387" t="s">
        <v>157</v>
      </c>
      <c r="F7387" t="s">
        <v>20187</v>
      </c>
      <c r="G7387" t="s">
        <v>628</v>
      </c>
      <c r="H7387" t="s">
        <v>149</v>
      </c>
      <c r="I7387" t="s">
        <v>136</v>
      </c>
      <c r="J7387" t="s">
        <v>137</v>
      </c>
      <c r="K7387" t="s">
        <v>187</v>
      </c>
      <c r="L7387" t="s">
        <v>20128</v>
      </c>
      <c r="M7387" t="s">
        <v>20188</v>
      </c>
      <c r="N7387" s="26">
        <v>5.4305555549999998</v>
      </c>
      <c r="O7387">
        <v>0</v>
      </c>
      <c r="P7387">
        <v>442</v>
      </c>
      <c r="Q7387">
        <v>7</v>
      </c>
      <c r="R7387">
        <v>15</v>
      </c>
      <c r="S7387">
        <v>1</v>
      </c>
      <c r="T7387">
        <v>30</v>
      </c>
      <c r="U7387">
        <v>0</v>
      </c>
      <c r="V7387">
        <v>0</v>
      </c>
      <c r="W7387" s="26">
        <v>0</v>
      </c>
      <c r="X7387" s="26">
        <v>418.67187236562097</v>
      </c>
      <c r="Y7387" s="26">
        <v>4.0325689557333337</v>
      </c>
      <c r="Z7387" s="26">
        <v>0.53624589455201821</v>
      </c>
      <c r="AA7387" s="26">
        <v>43.873143174084788</v>
      </c>
      <c r="AB7387" s="26">
        <v>106.89241234211599</v>
      </c>
      <c r="AC7387" s="26">
        <v>0</v>
      </c>
      <c r="AD7387" s="26">
        <v>0</v>
      </c>
      <c r="AE7387" s="26">
        <v>574.00624273210713</v>
      </c>
    </row>
    <row r="7388" spans="1:31" x14ac:dyDescent="0.3">
      <c r="A7388">
        <v>2766271</v>
      </c>
      <c r="B7388">
        <v>1</v>
      </c>
      <c r="C7388" t="s">
        <v>81</v>
      </c>
      <c r="D7388" t="s">
        <v>122</v>
      </c>
      <c r="E7388" t="s">
        <v>157</v>
      </c>
      <c r="F7388" t="s">
        <v>20189</v>
      </c>
      <c r="G7388" t="s">
        <v>186</v>
      </c>
      <c r="H7388" t="s">
        <v>149</v>
      </c>
      <c r="I7388" t="s">
        <v>136</v>
      </c>
      <c r="J7388" t="s">
        <v>137</v>
      </c>
      <c r="K7388" t="s">
        <v>187</v>
      </c>
      <c r="L7388" t="s">
        <v>20190</v>
      </c>
      <c r="M7388" t="s">
        <v>20191</v>
      </c>
      <c r="N7388" s="26">
        <v>4.3849999999999998</v>
      </c>
      <c r="O7388">
        <v>0</v>
      </c>
      <c r="P7388">
        <v>5773</v>
      </c>
      <c r="Q7388">
        <v>0</v>
      </c>
      <c r="R7388">
        <v>1</v>
      </c>
      <c r="S7388">
        <v>0</v>
      </c>
      <c r="T7388">
        <v>438</v>
      </c>
      <c r="U7388">
        <v>0</v>
      </c>
      <c r="V7388">
        <v>0</v>
      </c>
      <c r="W7388" s="26">
        <v>0</v>
      </c>
      <c r="X7388" s="26">
        <v>5696.2848269300985</v>
      </c>
      <c r="Y7388" s="26">
        <v>0</v>
      </c>
      <c r="Z7388" s="26">
        <v>0</v>
      </c>
      <c r="AA7388" s="26">
        <v>0</v>
      </c>
      <c r="AB7388" s="26">
        <v>2000.7640457069604</v>
      </c>
      <c r="AC7388" s="26">
        <v>0</v>
      </c>
      <c r="AD7388" s="26">
        <v>0</v>
      </c>
      <c r="AE7388" s="26">
        <v>7697.0488726370586</v>
      </c>
    </row>
    <row r="7389" spans="1:31" x14ac:dyDescent="0.3">
      <c r="A7389">
        <v>2766889</v>
      </c>
      <c r="B7389">
        <v>1</v>
      </c>
      <c r="C7389" t="s">
        <v>80</v>
      </c>
      <c r="D7389" t="s">
        <v>97</v>
      </c>
      <c r="E7389" t="s">
        <v>170</v>
      </c>
      <c r="F7389" t="s">
        <v>11525</v>
      </c>
      <c r="G7389" t="s">
        <v>204</v>
      </c>
      <c r="H7389" t="s">
        <v>135</v>
      </c>
      <c r="I7389" t="s">
        <v>136</v>
      </c>
      <c r="J7389" t="s">
        <v>137</v>
      </c>
      <c r="K7389" t="s">
        <v>138</v>
      </c>
      <c r="L7389" t="s">
        <v>20192</v>
      </c>
      <c r="M7389" t="s">
        <v>20193</v>
      </c>
      <c r="N7389" s="26">
        <v>0.93138888799999997</v>
      </c>
      <c r="O7389">
        <v>0</v>
      </c>
      <c r="P7389">
        <v>258</v>
      </c>
      <c r="Q7389">
        <v>0</v>
      </c>
      <c r="R7389">
        <v>1</v>
      </c>
      <c r="S7389">
        <v>0</v>
      </c>
      <c r="T7389">
        <v>32</v>
      </c>
      <c r="U7389">
        <v>0</v>
      </c>
      <c r="V7389">
        <v>0</v>
      </c>
      <c r="W7389" s="26">
        <v>0</v>
      </c>
      <c r="X7389" s="26">
        <v>80.407275752143477</v>
      </c>
      <c r="Y7389" s="26">
        <v>0</v>
      </c>
      <c r="Z7389" s="26">
        <v>9.1939813144215274E-3</v>
      </c>
      <c r="AA7389" s="26">
        <v>0</v>
      </c>
      <c r="AB7389" s="26">
        <v>9.2970269012871984</v>
      </c>
      <c r="AC7389" s="26">
        <v>0</v>
      </c>
      <c r="AD7389" s="26">
        <v>0</v>
      </c>
      <c r="AE7389" s="26">
        <v>89.713496634745098</v>
      </c>
    </row>
    <row r="7390" spans="1:31" x14ac:dyDescent="0.3">
      <c r="A7390">
        <v>2766557</v>
      </c>
      <c r="B7390">
        <v>1</v>
      </c>
      <c r="C7390" t="s">
        <v>80</v>
      </c>
      <c r="D7390" t="s">
        <v>97</v>
      </c>
      <c r="E7390" t="s">
        <v>132</v>
      </c>
      <c r="F7390" t="s">
        <v>20194</v>
      </c>
      <c r="G7390" t="s">
        <v>134</v>
      </c>
      <c r="H7390" t="s">
        <v>135</v>
      </c>
      <c r="I7390" t="s">
        <v>136</v>
      </c>
      <c r="J7390" t="s">
        <v>137</v>
      </c>
      <c r="K7390" t="s">
        <v>138</v>
      </c>
      <c r="L7390" t="s">
        <v>20195</v>
      </c>
      <c r="M7390" t="s">
        <v>20196</v>
      </c>
      <c r="N7390" s="26">
        <v>2.219166666</v>
      </c>
      <c r="O7390">
        <v>0</v>
      </c>
      <c r="P7390">
        <v>1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 s="26">
        <v>0</v>
      </c>
      <c r="X7390" s="26">
        <v>0.64432118570185426</v>
      </c>
      <c r="Y7390" s="26">
        <v>0</v>
      </c>
      <c r="Z7390" s="26">
        <v>0</v>
      </c>
      <c r="AA7390" s="26">
        <v>0</v>
      </c>
      <c r="AB7390" s="26">
        <v>0</v>
      </c>
      <c r="AC7390" s="26">
        <v>0</v>
      </c>
      <c r="AD7390" s="26">
        <v>0</v>
      </c>
      <c r="AE7390" s="26">
        <v>0.64432118570185426</v>
      </c>
    </row>
    <row r="7391" spans="1:31" x14ac:dyDescent="0.3">
      <c r="A7391">
        <v>2766749</v>
      </c>
      <c r="B7391">
        <v>1</v>
      </c>
      <c r="C7391" t="s">
        <v>80</v>
      </c>
      <c r="D7391" t="s">
        <v>88</v>
      </c>
      <c r="E7391" t="s">
        <v>175</v>
      </c>
      <c r="F7391" t="s">
        <v>1618</v>
      </c>
      <c r="G7391" t="s">
        <v>143</v>
      </c>
      <c r="H7391" t="s">
        <v>149</v>
      </c>
      <c r="I7391" t="s">
        <v>136</v>
      </c>
      <c r="J7391" t="s">
        <v>137</v>
      </c>
      <c r="K7391" t="s">
        <v>138</v>
      </c>
      <c r="L7391" t="s">
        <v>20197</v>
      </c>
      <c r="M7391" t="s">
        <v>20198</v>
      </c>
      <c r="N7391" s="26">
        <v>0.91277777699999996</v>
      </c>
      <c r="O7391">
        <v>0</v>
      </c>
      <c r="P7391">
        <v>312</v>
      </c>
      <c r="Q7391">
        <v>0</v>
      </c>
      <c r="R7391">
        <v>0</v>
      </c>
      <c r="S7391">
        <v>15</v>
      </c>
      <c r="T7391">
        <v>47</v>
      </c>
      <c r="U7391">
        <v>11</v>
      </c>
      <c r="V7391">
        <v>11</v>
      </c>
      <c r="W7391" s="26">
        <v>0</v>
      </c>
      <c r="X7391" s="26">
        <v>85.669264979034523</v>
      </c>
      <c r="Y7391" s="26">
        <v>0</v>
      </c>
      <c r="Z7391" s="26">
        <v>0</v>
      </c>
      <c r="AA7391" s="26">
        <v>155.96056643126443</v>
      </c>
      <c r="AB7391" s="26">
        <v>200.55791306776729</v>
      </c>
      <c r="AC7391" s="26">
        <v>1468.8778664758222</v>
      </c>
      <c r="AD7391" s="26">
        <v>219.48752328172154</v>
      </c>
      <c r="AE7391" s="26">
        <v>2130.5531342356098</v>
      </c>
    </row>
    <row r="7392" spans="1:31" x14ac:dyDescent="0.3">
      <c r="A7392">
        <v>2766726</v>
      </c>
      <c r="B7392">
        <v>1</v>
      </c>
      <c r="C7392" t="s">
        <v>80</v>
      </c>
      <c r="D7392" t="s">
        <v>82</v>
      </c>
      <c r="E7392" t="s">
        <v>132</v>
      </c>
      <c r="F7392" t="s">
        <v>20199</v>
      </c>
      <c r="G7392" t="s">
        <v>307</v>
      </c>
      <c r="H7392" t="s">
        <v>135</v>
      </c>
      <c r="I7392" t="s">
        <v>136</v>
      </c>
      <c r="J7392" t="s">
        <v>137</v>
      </c>
      <c r="K7392" t="s">
        <v>138</v>
      </c>
      <c r="L7392" t="s">
        <v>20200</v>
      </c>
      <c r="M7392" t="s">
        <v>20201</v>
      </c>
      <c r="N7392" s="26">
        <v>1.1886111109999999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4</v>
      </c>
      <c r="U7392">
        <v>0</v>
      </c>
      <c r="V7392">
        <v>0</v>
      </c>
      <c r="W7392" s="26">
        <v>0</v>
      </c>
      <c r="X7392" s="26">
        <v>0</v>
      </c>
      <c r="Y7392" s="26">
        <v>0</v>
      </c>
      <c r="Z7392" s="26">
        <v>0</v>
      </c>
      <c r="AA7392" s="26">
        <v>0</v>
      </c>
      <c r="AB7392" s="26">
        <v>18.625251070921021</v>
      </c>
      <c r="AC7392" s="26">
        <v>0</v>
      </c>
      <c r="AD7392" s="26">
        <v>0</v>
      </c>
      <c r="AE7392" s="26">
        <v>18.625251070921021</v>
      </c>
    </row>
    <row r="7393" spans="1:31" x14ac:dyDescent="0.3">
      <c r="A7393">
        <v>2766434</v>
      </c>
      <c r="B7393">
        <v>1</v>
      </c>
      <c r="C7393" t="s">
        <v>80</v>
      </c>
      <c r="D7393" t="s">
        <v>103</v>
      </c>
      <c r="E7393" t="s">
        <v>152</v>
      </c>
      <c r="F7393" t="s">
        <v>20202</v>
      </c>
      <c r="G7393" t="s">
        <v>159</v>
      </c>
      <c r="H7393" t="s">
        <v>149</v>
      </c>
      <c r="I7393" t="s">
        <v>136</v>
      </c>
      <c r="J7393" t="s">
        <v>137</v>
      </c>
      <c r="K7393" t="s">
        <v>138</v>
      </c>
      <c r="L7393" t="s">
        <v>20203</v>
      </c>
      <c r="M7393" t="s">
        <v>20204</v>
      </c>
      <c r="N7393" s="26">
        <v>2.1191666659999999</v>
      </c>
      <c r="O7393">
        <v>0</v>
      </c>
      <c r="P7393">
        <v>0</v>
      </c>
      <c r="Q7393">
        <v>0</v>
      </c>
      <c r="R7393">
        <v>0</v>
      </c>
      <c r="S7393">
        <v>1</v>
      </c>
      <c r="T7393">
        <v>0</v>
      </c>
      <c r="U7393">
        <v>0</v>
      </c>
      <c r="V7393">
        <v>0</v>
      </c>
      <c r="W7393" s="26">
        <v>0</v>
      </c>
      <c r="X7393" s="26">
        <v>0</v>
      </c>
      <c r="Y7393" s="26">
        <v>0</v>
      </c>
      <c r="Z7393" s="26">
        <v>0</v>
      </c>
      <c r="AA7393" s="26">
        <v>212.24428099798445</v>
      </c>
      <c r="AB7393" s="26">
        <v>0</v>
      </c>
      <c r="AC7393" s="26">
        <v>0</v>
      </c>
      <c r="AD7393" s="26">
        <v>0</v>
      </c>
      <c r="AE7393" s="26">
        <v>212.24428099798445</v>
      </c>
    </row>
    <row r="7394" spans="1:31" x14ac:dyDescent="0.3">
      <c r="A7394">
        <v>2766348</v>
      </c>
      <c r="B7394">
        <v>1</v>
      </c>
      <c r="C7394" t="s">
        <v>80</v>
      </c>
      <c r="D7394" t="s">
        <v>104</v>
      </c>
      <c r="E7394" t="s">
        <v>170</v>
      </c>
      <c r="F7394" t="s">
        <v>20205</v>
      </c>
      <c r="G7394" t="s">
        <v>143</v>
      </c>
      <c r="H7394" t="s">
        <v>135</v>
      </c>
      <c r="I7394" t="s">
        <v>136</v>
      </c>
      <c r="J7394" t="s">
        <v>137</v>
      </c>
      <c r="K7394" t="s">
        <v>138</v>
      </c>
      <c r="L7394" t="s">
        <v>20206</v>
      </c>
      <c r="M7394" t="s">
        <v>20207</v>
      </c>
      <c r="N7394" s="26">
        <v>1.676111111</v>
      </c>
      <c r="O7394">
        <v>0</v>
      </c>
      <c r="P7394">
        <v>177</v>
      </c>
      <c r="Q7394">
        <v>0</v>
      </c>
      <c r="R7394">
        <v>3</v>
      </c>
      <c r="S7394">
        <v>0</v>
      </c>
      <c r="T7394">
        <v>8</v>
      </c>
      <c r="U7394">
        <v>0</v>
      </c>
      <c r="V7394">
        <v>0</v>
      </c>
      <c r="W7394" s="26">
        <v>0</v>
      </c>
      <c r="X7394" s="26">
        <v>75.073929995145548</v>
      </c>
      <c r="Y7394" s="26">
        <v>0</v>
      </c>
      <c r="Z7394" s="26">
        <v>0</v>
      </c>
      <c r="AA7394" s="26">
        <v>0</v>
      </c>
      <c r="AB7394" s="26">
        <v>12.906577528007254</v>
      </c>
      <c r="AC7394" s="26">
        <v>0</v>
      </c>
      <c r="AD7394" s="26">
        <v>0</v>
      </c>
      <c r="AE7394" s="26">
        <v>87.980507523152795</v>
      </c>
    </row>
    <row r="7395" spans="1:31" x14ac:dyDescent="0.3">
      <c r="A7395">
        <v>2766394</v>
      </c>
      <c r="B7395">
        <v>1</v>
      </c>
      <c r="C7395" t="s">
        <v>80</v>
      </c>
      <c r="D7395" t="s">
        <v>100</v>
      </c>
      <c r="E7395" t="s">
        <v>146</v>
      </c>
      <c r="F7395" t="s">
        <v>20208</v>
      </c>
      <c r="G7395" t="s">
        <v>148</v>
      </c>
      <c r="H7395" t="s">
        <v>149</v>
      </c>
      <c r="I7395" t="s">
        <v>136</v>
      </c>
      <c r="J7395" t="s">
        <v>137</v>
      </c>
      <c r="K7395" t="s">
        <v>138</v>
      </c>
      <c r="L7395" t="s">
        <v>20209</v>
      </c>
      <c r="M7395" t="s">
        <v>20210</v>
      </c>
      <c r="N7395" s="26">
        <v>2.977222222</v>
      </c>
      <c r="O7395">
        <v>2</v>
      </c>
      <c r="P7395">
        <v>932</v>
      </c>
      <c r="Q7395">
        <v>4</v>
      </c>
      <c r="R7395">
        <v>44</v>
      </c>
      <c r="S7395">
        <v>11</v>
      </c>
      <c r="T7395">
        <v>71</v>
      </c>
      <c r="U7395">
        <v>0</v>
      </c>
      <c r="V7395">
        <v>0</v>
      </c>
      <c r="W7395" s="26">
        <v>1.8783633505271624</v>
      </c>
      <c r="X7395" s="26">
        <v>980.85660888160749</v>
      </c>
      <c r="Y7395" s="26">
        <v>4.5969622967384707</v>
      </c>
      <c r="Z7395" s="26">
        <v>63.615836866014433</v>
      </c>
      <c r="AA7395" s="26">
        <v>186.14821087883954</v>
      </c>
      <c r="AB7395" s="26">
        <v>190.59153332351977</v>
      </c>
      <c r="AC7395" s="26">
        <v>0</v>
      </c>
      <c r="AD7395" s="26">
        <v>0</v>
      </c>
      <c r="AE7395" s="26">
        <v>1427.6875155972471</v>
      </c>
    </row>
    <row r="7396" spans="1:31" x14ac:dyDescent="0.3">
      <c r="A7396">
        <v>2766497</v>
      </c>
      <c r="B7396">
        <v>1</v>
      </c>
      <c r="C7396" t="s">
        <v>80</v>
      </c>
      <c r="D7396" t="s">
        <v>94</v>
      </c>
      <c r="E7396" t="s">
        <v>157</v>
      </c>
      <c r="F7396" t="s">
        <v>9088</v>
      </c>
      <c r="G7396" t="s">
        <v>159</v>
      </c>
      <c r="H7396" t="s">
        <v>149</v>
      </c>
      <c r="I7396" t="s">
        <v>136</v>
      </c>
      <c r="J7396" t="s">
        <v>137</v>
      </c>
      <c r="K7396" t="s">
        <v>138</v>
      </c>
      <c r="L7396" t="s">
        <v>20211</v>
      </c>
      <c r="M7396" t="s">
        <v>20212</v>
      </c>
      <c r="N7396" s="26">
        <v>1.5891666659999999</v>
      </c>
      <c r="O7396">
        <v>0</v>
      </c>
      <c r="P7396">
        <v>0</v>
      </c>
      <c r="Q7396">
        <v>21</v>
      </c>
      <c r="R7396">
        <v>52</v>
      </c>
      <c r="S7396">
        <v>1</v>
      </c>
      <c r="T7396">
        <v>3</v>
      </c>
      <c r="U7396">
        <v>1</v>
      </c>
      <c r="V7396">
        <v>0</v>
      </c>
      <c r="W7396" s="26">
        <v>0</v>
      </c>
      <c r="X7396" s="26">
        <v>0</v>
      </c>
      <c r="Y7396" s="26">
        <v>3.5959190997632557</v>
      </c>
      <c r="Z7396" s="26">
        <v>2.52539504390713</v>
      </c>
      <c r="AA7396" s="26">
        <v>31.386800394898245</v>
      </c>
      <c r="AB7396" s="26">
        <v>0</v>
      </c>
      <c r="AC7396" s="26">
        <v>539.68651965492029</v>
      </c>
      <c r="AD7396" s="26">
        <v>0</v>
      </c>
      <c r="AE7396" s="26">
        <v>577.19463419348892</v>
      </c>
    </row>
    <row r="7397" spans="1:31" x14ac:dyDescent="0.3">
      <c r="A7397">
        <v>2766474</v>
      </c>
      <c r="B7397">
        <v>1</v>
      </c>
      <c r="C7397" t="s">
        <v>80</v>
      </c>
      <c r="D7397" t="s">
        <v>82</v>
      </c>
      <c r="E7397" t="s">
        <v>146</v>
      </c>
      <c r="F7397" t="s">
        <v>20213</v>
      </c>
      <c r="G7397" t="s">
        <v>159</v>
      </c>
      <c r="H7397" t="s">
        <v>149</v>
      </c>
      <c r="I7397" t="s">
        <v>136</v>
      </c>
      <c r="J7397" t="s">
        <v>137</v>
      </c>
      <c r="K7397" t="s">
        <v>138</v>
      </c>
      <c r="L7397" t="s">
        <v>20214</v>
      </c>
      <c r="M7397" t="s">
        <v>20215</v>
      </c>
      <c r="N7397" s="26">
        <v>0.119166666</v>
      </c>
      <c r="O7397">
        <v>0</v>
      </c>
      <c r="P7397">
        <v>357</v>
      </c>
      <c r="Q7397">
        <v>0</v>
      </c>
      <c r="R7397">
        <v>0</v>
      </c>
      <c r="S7397">
        <v>0</v>
      </c>
      <c r="T7397">
        <v>42</v>
      </c>
      <c r="U7397">
        <v>0</v>
      </c>
      <c r="V7397">
        <v>1</v>
      </c>
      <c r="W7397" s="26">
        <v>0</v>
      </c>
      <c r="X7397" s="26">
        <v>10.820344665442605</v>
      </c>
      <c r="Y7397" s="26">
        <v>0</v>
      </c>
      <c r="Z7397" s="26">
        <v>0</v>
      </c>
      <c r="AA7397" s="26">
        <v>0</v>
      </c>
      <c r="AB7397" s="26">
        <v>2.4767001195213183</v>
      </c>
      <c r="AC7397" s="26">
        <v>0</v>
      </c>
      <c r="AD7397" s="26">
        <v>0.84861581622379467</v>
      </c>
      <c r="AE7397" s="26">
        <v>14.145660601187718</v>
      </c>
    </row>
    <row r="7398" spans="1:31" x14ac:dyDescent="0.3">
      <c r="A7398">
        <v>2766288</v>
      </c>
      <c r="B7398">
        <v>1</v>
      </c>
      <c r="C7398" t="s">
        <v>80</v>
      </c>
      <c r="D7398" t="s">
        <v>93</v>
      </c>
      <c r="E7398" t="s">
        <v>141</v>
      </c>
      <c r="F7398" t="s">
        <v>3107</v>
      </c>
      <c r="G7398" t="s">
        <v>628</v>
      </c>
      <c r="H7398" t="s">
        <v>135</v>
      </c>
      <c r="I7398" t="s">
        <v>136</v>
      </c>
      <c r="J7398" t="s">
        <v>137</v>
      </c>
      <c r="K7398" t="s">
        <v>187</v>
      </c>
      <c r="L7398" t="s">
        <v>20216</v>
      </c>
      <c r="M7398" t="s">
        <v>20217</v>
      </c>
      <c r="N7398" s="26">
        <v>7.7186111110000004</v>
      </c>
      <c r="O7398">
        <v>0</v>
      </c>
      <c r="P7398">
        <v>168</v>
      </c>
      <c r="Q7398">
        <v>0</v>
      </c>
      <c r="R7398">
        <v>2</v>
      </c>
      <c r="S7398">
        <v>0</v>
      </c>
      <c r="T7398">
        <v>17</v>
      </c>
      <c r="U7398">
        <v>0</v>
      </c>
      <c r="V7398">
        <v>0</v>
      </c>
      <c r="W7398" s="26">
        <v>0</v>
      </c>
      <c r="X7398" s="26">
        <v>193.17166302291355</v>
      </c>
      <c r="Y7398" s="26">
        <v>0</v>
      </c>
      <c r="Z7398" s="26">
        <v>21.106102800783272</v>
      </c>
      <c r="AA7398" s="26">
        <v>0</v>
      </c>
      <c r="AB7398" s="26">
        <v>160.23646531999202</v>
      </c>
      <c r="AC7398" s="26">
        <v>0</v>
      </c>
      <c r="AD7398" s="26">
        <v>0</v>
      </c>
      <c r="AE7398" s="26">
        <v>374.51423114368885</v>
      </c>
    </row>
    <row r="7399" spans="1:31" x14ac:dyDescent="0.3">
      <c r="A7399">
        <v>2766852</v>
      </c>
      <c r="B7399">
        <v>1</v>
      </c>
      <c r="C7399" t="s">
        <v>80</v>
      </c>
      <c r="D7399" t="s">
        <v>97</v>
      </c>
      <c r="E7399" t="s">
        <v>141</v>
      </c>
      <c r="F7399" t="s">
        <v>19766</v>
      </c>
      <c r="G7399" t="s">
        <v>303</v>
      </c>
      <c r="H7399" t="s">
        <v>135</v>
      </c>
      <c r="I7399" t="s">
        <v>136</v>
      </c>
      <c r="J7399" t="s">
        <v>137</v>
      </c>
      <c r="K7399" t="s">
        <v>138</v>
      </c>
      <c r="L7399" t="s">
        <v>20218</v>
      </c>
      <c r="M7399" t="s">
        <v>20107</v>
      </c>
      <c r="N7399" s="26">
        <v>0.512222222</v>
      </c>
      <c r="O7399">
        <v>0</v>
      </c>
      <c r="P7399">
        <v>38</v>
      </c>
      <c r="Q7399">
        <v>0</v>
      </c>
      <c r="R7399">
        <v>23</v>
      </c>
      <c r="S7399">
        <v>0</v>
      </c>
      <c r="T7399">
        <v>8</v>
      </c>
      <c r="U7399">
        <v>0</v>
      </c>
      <c r="V7399">
        <v>0</v>
      </c>
      <c r="W7399" s="26">
        <v>0</v>
      </c>
      <c r="X7399" s="26">
        <v>7.0302512127424039</v>
      </c>
      <c r="Y7399" s="26">
        <v>0</v>
      </c>
      <c r="Z7399" s="26">
        <v>1.2290347504696562</v>
      </c>
      <c r="AA7399" s="26">
        <v>0</v>
      </c>
      <c r="AB7399" s="26">
        <v>2.7209250773288067</v>
      </c>
      <c r="AC7399" s="26">
        <v>0</v>
      </c>
      <c r="AD7399" s="26">
        <v>0</v>
      </c>
      <c r="AE7399" s="26">
        <v>10.980211040540865</v>
      </c>
    </row>
    <row r="7400" spans="1:31" x14ac:dyDescent="0.3">
      <c r="A7400">
        <v>2766188</v>
      </c>
      <c r="B7400">
        <v>1</v>
      </c>
      <c r="C7400" t="s">
        <v>80</v>
      </c>
      <c r="D7400" t="s">
        <v>85</v>
      </c>
      <c r="E7400" t="s">
        <v>132</v>
      </c>
      <c r="F7400" t="s">
        <v>6719</v>
      </c>
      <c r="G7400" t="s">
        <v>134</v>
      </c>
      <c r="H7400" t="s">
        <v>135</v>
      </c>
      <c r="I7400" t="s">
        <v>136</v>
      </c>
      <c r="J7400" t="s">
        <v>137</v>
      </c>
      <c r="K7400" t="s">
        <v>138</v>
      </c>
      <c r="L7400" t="s">
        <v>20219</v>
      </c>
      <c r="M7400" t="s">
        <v>20220</v>
      </c>
      <c r="N7400" s="26">
        <v>5.4511111110000003</v>
      </c>
      <c r="O7400">
        <v>0</v>
      </c>
      <c r="P7400">
        <v>12</v>
      </c>
      <c r="Q7400">
        <v>0</v>
      </c>
      <c r="R7400">
        <v>0</v>
      </c>
      <c r="S7400">
        <v>0</v>
      </c>
      <c r="T7400">
        <v>1</v>
      </c>
      <c r="U7400">
        <v>0</v>
      </c>
      <c r="V7400">
        <v>0</v>
      </c>
      <c r="W7400" s="26">
        <v>0</v>
      </c>
      <c r="X7400" s="26">
        <v>11.160299155907703</v>
      </c>
      <c r="Y7400" s="26">
        <v>0</v>
      </c>
      <c r="Z7400" s="26">
        <v>0</v>
      </c>
      <c r="AA7400" s="26">
        <v>0</v>
      </c>
      <c r="AB7400" s="26">
        <v>0</v>
      </c>
      <c r="AC7400" s="26">
        <v>0</v>
      </c>
      <c r="AD7400" s="26">
        <v>0</v>
      </c>
      <c r="AE7400" s="26">
        <v>11.160299155907703</v>
      </c>
    </row>
    <row r="7401" spans="1:31" x14ac:dyDescent="0.3">
      <c r="A7401">
        <v>2766374</v>
      </c>
      <c r="B7401">
        <v>1</v>
      </c>
      <c r="C7401" t="s">
        <v>80</v>
      </c>
      <c r="D7401" t="s">
        <v>90</v>
      </c>
      <c r="E7401" t="s">
        <v>141</v>
      </c>
      <c r="F7401" t="s">
        <v>2145</v>
      </c>
      <c r="G7401" t="s">
        <v>855</v>
      </c>
      <c r="H7401" t="s">
        <v>135</v>
      </c>
      <c r="I7401" t="s">
        <v>136</v>
      </c>
      <c r="J7401" t="s">
        <v>137</v>
      </c>
      <c r="K7401" t="s">
        <v>138</v>
      </c>
      <c r="L7401" t="s">
        <v>20221</v>
      </c>
      <c r="M7401" t="s">
        <v>20222</v>
      </c>
      <c r="N7401" s="26">
        <v>0.52916666599999995</v>
      </c>
      <c r="O7401">
        <v>0</v>
      </c>
      <c r="P7401">
        <v>528</v>
      </c>
      <c r="Q7401">
        <v>0</v>
      </c>
      <c r="R7401">
        <v>0</v>
      </c>
      <c r="S7401">
        <v>0</v>
      </c>
      <c r="T7401">
        <v>51</v>
      </c>
      <c r="U7401">
        <v>0</v>
      </c>
      <c r="V7401">
        <v>0</v>
      </c>
      <c r="W7401" s="26">
        <v>0</v>
      </c>
      <c r="X7401" s="26">
        <v>71.967332662306944</v>
      </c>
      <c r="Y7401" s="26">
        <v>0</v>
      </c>
      <c r="Z7401" s="26">
        <v>0</v>
      </c>
      <c r="AA7401" s="26">
        <v>0</v>
      </c>
      <c r="AB7401" s="26">
        <v>14.028654296245096</v>
      </c>
      <c r="AC7401" s="26">
        <v>0</v>
      </c>
      <c r="AD7401" s="26">
        <v>0</v>
      </c>
      <c r="AE7401" s="26">
        <v>85.995986958552038</v>
      </c>
    </row>
    <row r="7402" spans="1:31" x14ac:dyDescent="0.3">
      <c r="A7402">
        <v>2766766</v>
      </c>
      <c r="B7402">
        <v>1</v>
      </c>
      <c r="C7402" t="s">
        <v>80</v>
      </c>
      <c r="D7402" t="s">
        <v>94</v>
      </c>
      <c r="E7402" t="s">
        <v>157</v>
      </c>
      <c r="F7402" t="s">
        <v>20223</v>
      </c>
      <c r="G7402" t="s">
        <v>159</v>
      </c>
      <c r="H7402" t="s">
        <v>149</v>
      </c>
      <c r="I7402" t="s">
        <v>136</v>
      </c>
      <c r="J7402" t="s">
        <v>137</v>
      </c>
      <c r="K7402" t="s">
        <v>138</v>
      </c>
      <c r="L7402" t="s">
        <v>20224</v>
      </c>
      <c r="M7402" t="s">
        <v>20225</v>
      </c>
      <c r="N7402" s="26">
        <v>0.109444444</v>
      </c>
      <c r="O7402">
        <v>4</v>
      </c>
      <c r="P7402">
        <v>2097</v>
      </c>
      <c r="Q7402">
        <v>25</v>
      </c>
      <c r="R7402">
        <v>21</v>
      </c>
      <c r="S7402">
        <v>17</v>
      </c>
      <c r="T7402">
        <v>183</v>
      </c>
      <c r="U7402">
        <v>0</v>
      </c>
      <c r="V7402">
        <v>0</v>
      </c>
      <c r="W7402" s="26">
        <v>8.6662247747536669E-2</v>
      </c>
      <c r="X7402" s="26">
        <v>20.839133378264957</v>
      </c>
      <c r="Y7402" s="26">
        <v>1.1081500646028188</v>
      </c>
      <c r="Z7402" s="26">
        <v>0.49429813362061947</v>
      </c>
      <c r="AA7402" s="26">
        <v>6.7022505493664539</v>
      </c>
      <c r="AB7402" s="26">
        <v>6.6975134432469678</v>
      </c>
      <c r="AC7402" s="26">
        <v>0</v>
      </c>
      <c r="AD7402" s="26">
        <v>0</v>
      </c>
      <c r="AE7402" s="26">
        <v>35.928007816849352</v>
      </c>
    </row>
    <row r="7403" spans="1:31" x14ac:dyDescent="0.3">
      <c r="A7403">
        <v>2766268</v>
      </c>
      <c r="B7403">
        <v>1</v>
      </c>
      <c r="C7403" t="s">
        <v>81</v>
      </c>
      <c r="D7403" t="s">
        <v>127</v>
      </c>
      <c r="E7403" t="s">
        <v>152</v>
      </c>
      <c r="F7403" t="s">
        <v>11872</v>
      </c>
      <c r="G7403" t="s">
        <v>159</v>
      </c>
      <c r="H7403" t="s">
        <v>149</v>
      </c>
      <c r="I7403" t="s">
        <v>136</v>
      </c>
      <c r="J7403" t="s">
        <v>137</v>
      </c>
      <c r="K7403" t="s">
        <v>138</v>
      </c>
      <c r="L7403" t="s">
        <v>20226</v>
      </c>
      <c r="M7403" t="s">
        <v>20227</v>
      </c>
      <c r="N7403" s="26">
        <v>2.2594444440000001</v>
      </c>
      <c r="O7403">
        <v>4</v>
      </c>
      <c r="P7403">
        <v>13</v>
      </c>
      <c r="Q7403">
        <v>39</v>
      </c>
      <c r="R7403">
        <v>49</v>
      </c>
      <c r="S7403">
        <v>3</v>
      </c>
      <c r="T7403">
        <v>2</v>
      </c>
      <c r="U7403">
        <v>0</v>
      </c>
      <c r="V7403">
        <v>0</v>
      </c>
      <c r="W7403" s="26">
        <v>8.2768814366887806</v>
      </c>
      <c r="X7403" s="26">
        <v>3.1555684266533341</v>
      </c>
      <c r="Y7403" s="26">
        <v>1.9364474040835757</v>
      </c>
      <c r="Z7403" s="26">
        <v>1.9516433402552917</v>
      </c>
      <c r="AA7403" s="26">
        <v>8.3483717063662937</v>
      </c>
      <c r="AB7403" s="26">
        <v>0</v>
      </c>
      <c r="AC7403" s="26">
        <v>0</v>
      </c>
      <c r="AD7403" s="26">
        <v>0</v>
      </c>
      <c r="AE7403" s="26">
        <v>23.668912314047276</v>
      </c>
    </row>
    <row r="7404" spans="1:31" x14ac:dyDescent="0.3">
      <c r="A7404">
        <v>2766660</v>
      </c>
      <c r="B7404">
        <v>1</v>
      </c>
      <c r="C7404" t="s">
        <v>81</v>
      </c>
      <c r="D7404" t="s">
        <v>118</v>
      </c>
      <c r="E7404" t="s">
        <v>152</v>
      </c>
      <c r="F7404" t="s">
        <v>20228</v>
      </c>
      <c r="G7404" t="s">
        <v>159</v>
      </c>
      <c r="H7404" t="s">
        <v>149</v>
      </c>
      <c r="I7404" t="s">
        <v>136</v>
      </c>
      <c r="J7404" t="s">
        <v>137</v>
      </c>
      <c r="K7404" t="s">
        <v>138</v>
      </c>
      <c r="L7404" t="s">
        <v>20229</v>
      </c>
      <c r="M7404" t="s">
        <v>20230</v>
      </c>
      <c r="N7404" s="26">
        <v>0.17388888799999999</v>
      </c>
      <c r="O7404">
        <v>21</v>
      </c>
      <c r="P7404">
        <v>664</v>
      </c>
      <c r="Q7404">
        <v>150</v>
      </c>
      <c r="R7404">
        <v>75</v>
      </c>
      <c r="S7404">
        <v>17</v>
      </c>
      <c r="T7404">
        <v>53</v>
      </c>
      <c r="U7404">
        <v>1</v>
      </c>
      <c r="V7404">
        <v>0</v>
      </c>
      <c r="W7404" s="26">
        <v>0.2730156053823698</v>
      </c>
      <c r="X7404" s="26">
        <v>2.3843680496379847</v>
      </c>
      <c r="Y7404" s="26">
        <v>3.3790630968519686</v>
      </c>
      <c r="Z7404" s="26">
        <v>3.9031991995225006</v>
      </c>
      <c r="AA7404" s="26">
        <v>13.746244846090036</v>
      </c>
      <c r="AB7404" s="26">
        <v>0.95987841130623153</v>
      </c>
      <c r="AC7404" s="26">
        <v>37.895281284439328</v>
      </c>
      <c r="AD7404" s="26">
        <v>0</v>
      </c>
      <c r="AE7404" s="26">
        <v>62.541050493230415</v>
      </c>
    </row>
    <row r="7405" spans="1:31" x14ac:dyDescent="0.3">
      <c r="A7405">
        <v>2766518</v>
      </c>
      <c r="B7405">
        <v>2</v>
      </c>
      <c r="C7405" t="s">
        <v>81</v>
      </c>
      <c r="D7405" t="s">
        <v>127</v>
      </c>
      <c r="E7405" t="s">
        <v>146</v>
      </c>
      <c r="F7405" t="s">
        <v>2379</v>
      </c>
      <c r="G7405" t="s">
        <v>154</v>
      </c>
      <c r="H7405" t="s">
        <v>149</v>
      </c>
      <c r="I7405" t="s">
        <v>136</v>
      </c>
      <c r="J7405" t="s">
        <v>137</v>
      </c>
      <c r="K7405" t="s">
        <v>138</v>
      </c>
      <c r="L7405" t="s">
        <v>19778</v>
      </c>
      <c r="M7405" t="s">
        <v>20231</v>
      </c>
      <c r="N7405" s="26">
        <v>1.1788888879999999</v>
      </c>
      <c r="O7405">
        <v>1</v>
      </c>
      <c r="P7405">
        <v>501</v>
      </c>
      <c r="Q7405">
        <v>107</v>
      </c>
      <c r="R7405">
        <v>142</v>
      </c>
      <c r="S7405">
        <v>8</v>
      </c>
      <c r="T7405">
        <v>71</v>
      </c>
      <c r="U7405">
        <v>0</v>
      </c>
      <c r="V7405">
        <v>0</v>
      </c>
      <c r="W7405" s="26">
        <v>1.727287958974947</v>
      </c>
      <c r="X7405" s="26">
        <v>135.16500261607416</v>
      </c>
      <c r="Y7405" s="26">
        <v>138.48420723421489</v>
      </c>
      <c r="Z7405" s="26">
        <v>11.833846712351638</v>
      </c>
      <c r="AA7405" s="26">
        <v>45.17432133095231</v>
      </c>
      <c r="AB7405" s="26">
        <v>24.31268429468404</v>
      </c>
      <c r="AC7405" s="26">
        <v>0</v>
      </c>
      <c r="AD7405" s="26">
        <v>0</v>
      </c>
      <c r="AE7405" s="26">
        <v>356.69735014725205</v>
      </c>
    </row>
    <row r="7406" spans="1:31" x14ac:dyDescent="0.3">
      <c r="A7406">
        <v>2766417</v>
      </c>
      <c r="B7406">
        <v>1</v>
      </c>
      <c r="C7406" t="s">
        <v>80</v>
      </c>
      <c r="D7406" t="s">
        <v>94</v>
      </c>
      <c r="E7406" t="s">
        <v>146</v>
      </c>
      <c r="F7406" t="s">
        <v>20232</v>
      </c>
      <c r="G7406" t="s">
        <v>774</v>
      </c>
      <c r="H7406" t="s">
        <v>149</v>
      </c>
      <c r="I7406" t="s">
        <v>136</v>
      </c>
      <c r="J7406" t="s">
        <v>137</v>
      </c>
      <c r="K7406" t="s">
        <v>187</v>
      </c>
      <c r="L7406" t="s">
        <v>20233</v>
      </c>
      <c r="M7406" t="s">
        <v>20234</v>
      </c>
      <c r="N7406" s="26">
        <v>3.3616666660000001</v>
      </c>
      <c r="O7406">
        <v>0</v>
      </c>
      <c r="P7406">
        <v>52</v>
      </c>
      <c r="Q7406">
        <v>13</v>
      </c>
      <c r="R7406">
        <v>8</v>
      </c>
      <c r="S7406">
        <v>3</v>
      </c>
      <c r="T7406">
        <v>6</v>
      </c>
      <c r="U7406">
        <v>0</v>
      </c>
      <c r="V7406">
        <v>0</v>
      </c>
      <c r="W7406" s="26">
        <v>0</v>
      </c>
      <c r="X7406" s="26">
        <v>44.451896818857286</v>
      </c>
      <c r="Y7406" s="26">
        <v>2.193857692884039</v>
      </c>
      <c r="Z7406" s="26">
        <v>1.2753523401244444</v>
      </c>
      <c r="AA7406" s="26">
        <v>199.71620282629277</v>
      </c>
      <c r="AB7406" s="26">
        <v>52.185957991765861</v>
      </c>
      <c r="AC7406" s="26">
        <v>0</v>
      </c>
      <c r="AD7406" s="26">
        <v>0</v>
      </c>
      <c r="AE7406" s="26">
        <v>299.82326766992441</v>
      </c>
    </row>
    <row r="7407" spans="1:31" x14ac:dyDescent="0.3">
      <c r="A7407">
        <v>2766984</v>
      </c>
      <c r="B7407">
        <v>1</v>
      </c>
      <c r="C7407" t="s">
        <v>80</v>
      </c>
      <c r="D7407" t="s">
        <v>107</v>
      </c>
      <c r="E7407" t="s">
        <v>146</v>
      </c>
      <c r="F7407" t="s">
        <v>20235</v>
      </c>
      <c r="G7407" t="s">
        <v>148</v>
      </c>
      <c r="H7407" t="s">
        <v>149</v>
      </c>
      <c r="I7407" t="s">
        <v>136</v>
      </c>
      <c r="J7407" t="s">
        <v>137</v>
      </c>
      <c r="K7407" t="s">
        <v>138</v>
      </c>
      <c r="L7407" t="s">
        <v>20236</v>
      </c>
      <c r="M7407" t="s">
        <v>20237</v>
      </c>
      <c r="N7407" s="26">
        <v>2.4988888880000002</v>
      </c>
      <c r="O7407">
        <v>0</v>
      </c>
      <c r="P7407">
        <v>69</v>
      </c>
      <c r="Q7407">
        <v>0</v>
      </c>
      <c r="R7407">
        <v>43</v>
      </c>
      <c r="S7407">
        <v>0</v>
      </c>
      <c r="T7407">
        <v>28</v>
      </c>
      <c r="U7407">
        <v>0</v>
      </c>
      <c r="V7407">
        <v>0</v>
      </c>
      <c r="W7407" s="26">
        <v>0</v>
      </c>
      <c r="X7407" s="26">
        <v>15.676077134997627</v>
      </c>
      <c r="Y7407" s="26">
        <v>0</v>
      </c>
      <c r="Z7407" s="26">
        <v>5.8512409802429497</v>
      </c>
      <c r="AA7407" s="26">
        <v>0</v>
      </c>
      <c r="AB7407" s="26">
        <v>36.226468942421548</v>
      </c>
      <c r="AC7407" s="26">
        <v>0</v>
      </c>
      <c r="AD7407" s="26">
        <v>0</v>
      </c>
      <c r="AE7407" s="26">
        <v>57.753787057662123</v>
      </c>
    </row>
    <row r="7408" spans="1:31" x14ac:dyDescent="0.3">
      <c r="A7408">
        <v>2767648</v>
      </c>
      <c r="B7408">
        <v>1</v>
      </c>
      <c r="C7408" t="s">
        <v>80</v>
      </c>
      <c r="D7408" t="s">
        <v>85</v>
      </c>
      <c r="E7408" t="s">
        <v>132</v>
      </c>
      <c r="F7408" t="s">
        <v>20238</v>
      </c>
      <c r="G7408" t="s">
        <v>134</v>
      </c>
      <c r="H7408" t="s">
        <v>135</v>
      </c>
      <c r="I7408" t="s">
        <v>136</v>
      </c>
      <c r="J7408" t="s">
        <v>137</v>
      </c>
      <c r="K7408" t="s">
        <v>138</v>
      </c>
      <c r="L7408" t="s">
        <v>20239</v>
      </c>
      <c r="M7408" t="s">
        <v>20240</v>
      </c>
      <c r="N7408" s="26">
        <v>5.4758333329999997</v>
      </c>
      <c r="O7408">
        <v>0</v>
      </c>
      <c r="P7408">
        <v>1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 s="26">
        <v>0</v>
      </c>
      <c r="X7408" s="26">
        <v>0.3596274381460583</v>
      </c>
      <c r="Y7408" s="26">
        <v>0</v>
      </c>
      <c r="Z7408" s="26">
        <v>0</v>
      </c>
      <c r="AA7408" s="26">
        <v>0</v>
      </c>
      <c r="AB7408" s="26">
        <v>0</v>
      </c>
      <c r="AC7408" s="26">
        <v>0</v>
      </c>
      <c r="AD7408" s="26">
        <v>0</v>
      </c>
      <c r="AE7408" s="26">
        <v>0.3596274381460583</v>
      </c>
    </row>
    <row r="7409" spans="1:31" x14ac:dyDescent="0.3">
      <c r="A7409">
        <v>2767694</v>
      </c>
      <c r="B7409">
        <v>1</v>
      </c>
      <c r="C7409" t="s">
        <v>80</v>
      </c>
      <c r="D7409" t="s">
        <v>97</v>
      </c>
      <c r="E7409" t="s">
        <v>132</v>
      </c>
      <c r="F7409" t="s">
        <v>20241</v>
      </c>
      <c r="G7409" t="s">
        <v>197</v>
      </c>
      <c r="H7409" t="s">
        <v>135</v>
      </c>
      <c r="I7409" t="s">
        <v>136</v>
      </c>
      <c r="J7409" t="s">
        <v>137</v>
      </c>
      <c r="K7409" t="s">
        <v>138</v>
      </c>
      <c r="L7409" t="s">
        <v>20242</v>
      </c>
      <c r="M7409" t="s">
        <v>20243</v>
      </c>
      <c r="N7409" s="26">
        <v>1.599722222</v>
      </c>
      <c r="O7409">
        <v>0</v>
      </c>
      <c r="P7409">
        <v>1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 s="26">
        <v>0</v>
      </c>
      <c r="X7409" s="26">
        <v>0.60025482979835842</v>
      </c>
      <c r="Y7409" s="26">
        <v>0</v>
      </c>
      <c r="Z7409" s="26">
        <v>0</v>
      </c>
      <c r="AA7409" s="26">
        <v>0</v>
      </c>
      <c r="AB7409" s="26">
        <v>0</v>
      </c>
      <c r="AC7409" s="26">
        <v>0</v>
      </c>
      <c r="AD7409" s="26">
        <v>0</v>
      </c>
      <c r="AE7409" s="26">
        <v>0.60025482979835842</v>
      </c>
    </row>
    <row r="7410" spans="1:31" x14ac:dyDescent="0.3">
      <c r="A7410">
        <v>2767462</v>
      </c>
      <c r="B7410">
        <v>1</v>
      </c>
      <c r="C7410" t="s">
        <v>81</v>
      </c>
      <c r="D7410" t="s">
        <v>127</v>
      </c>
      <c r="E7410" t="s">
        <v>152</v>
      </c>
      <c r="F7410" t="s">
        <v>963</v>
      </c>
      <c r="G7410" t="s">
        <v>159</v>
      </c>
      <c r="H7410" t="s">
        <v>149</v>
      </c>
      <c r="I7410" t="s">
        <v>136</v>
      </c>
      <c r="J7410" t="s">
        <v>137</v>
      </c>
      <c r="K7410" t="s">
        <v>138</v>
      </c>
      <c r="L7410" t="s">
        <v>20244</v>
      </c>
      <c r="M7410" t="s">
        <v>20245</v>
      </c>
      <c r="N7410" s="26">
        <v>6.5000000000000002E-2</v>
      </c>
      <c r="O7410">
        <v>10</v>
      </c>
      <c r="P7410">
        <v>3</v>
      </c>
      <c r="Q7410">
        <v>289</v>
      </c>
      <c r="R7410">
        <v>46</v>
      </c>
      <c r="S7410">
        <v>17</v>
      </c>
      <c r="T7410">
        <v>2</v>
      </c>
      <c r="U7410">
        <v>0</v>
      </c>
      <c r="V7410">
        <v>0</v>
      </c>
      <c r="W7410" s="26">
        <v>0.196574862563547</v>
      </c>
      <c r="X7410" s="26">
        <v>0</v>
      </c>
      <c r="Y7410" s="26">
        <v>5.2246930050213942</v>
      </c>
      <c r="Z7410" s="26">
        <v>0.50214096689210996</v>
      </c>
      <c r="AA7410" s="26">
        <v>2.487305992957487</v>
      </c>
      <c r="AB7410" s="26">
        <v>0</v>
      </c>
      <c r="AC7410" s="26">
        <v>0</v>
      </c>
      <c r="AD7410" s="26">
        <v>0</v>
      </c>
      <c r="AE7410" s="26">
        <v>8.4107148274345391</v>
      </c>
    </row>
    <row r="7411" spans="1:31" x14ac:dyDescent="0.3">
      <c r="A7411">
        <v>2767439</v>
      </c>
      <c r="B7411">
        <v>1</v>
      </c>
      <c r="C7411" t="s">
        <v>80</v>
      </c>
      <c r="D7411" t="s">
        <v>105</v>
      </c>
      <c r="E7411" t="s">
        <v>146</v>
      </c>
      <c r="F7411" t="s">
        <v>20246</v>
      </c>
      <c r="G7411" t="s">
        <v>186</v>
      </c>
      <c r="H7411" t="s">
        <v>149</v>
      </c>
      <c r="I7411" t="s">
        <v>136</v>
      </c>
      <c r="J7411" t="s">
        <v>137</v>
      </c>
      <c r="K7411" t="s">
        <v>187</v>
      </c>
      <c r="L7411" t="s">
        <v>20247</v>
      </c>
      <c r="M7411" t="s">
        <v>20248</v>
      </c>
      <c r="N7411" s="26">
        <v>1.86</v>
      </c>
      <c r="O7411">
        <v>0</v>
      </c>
      <c r="P7411">
        <v>463</v>
      </c>
      <c r="Q7411">
        <v>0</v>
      </c>
      <c r="R7411">
        <v>0</v>
      </c>
      <c r="S7411">
        <v>0</v>
      </c>
      <c r="T7411">
        <v>29</v>
      </c>
      <c r="U7411">
        <v>0</v>
      </c>
      <c r="V7411">
        <v>0</v>
      </c>
      <c r="W7411" s="26">
        <v>0</v>
      </c>
      <c r="X7411" s="26">
        <v>201.24068121739768</v>
      </c>
      <c r="Y7411" s="26">
        <v>0</v>
      </c>
      <c r="Z7411" s="26">
        <v>0</v>
      </c>
      <c r="AA7411" s="26">
        <v>0</v>
      </c>
      <c r="AB7411" s="26">
        <v>133.28453611111283</v>
      </c>
      <c r="AC7411" s="26">
        <v>0</v>
      </c>
      <c r="AD7411" s="26">
        <v>0</v>
      </c>
      <c r="AE7411" s="26">
        <v>334.52521732851051</v>
      </c>
    </row>
    <row r="7412" spans="1:31" x14ac:dyDescent="0.3">
      <c r="A7412">
        <v>2767293</v>
      </c>
      <c r="B7412">
        <v>1</v>
      </c>
      <c r="C7412" t="s">
        <v>80</v>
      </c>
      <c r="D7412" t="s">
        <v>93</v>
      </c>
      <c r="E7412" t="s">
        <v>157</v>
      </c>
      <c r="F7412" t="s">
        <v>20249</v>
      </c>
      <c r="G7412" t="s">
        <v>326</v>
      </c>
      <c r="H7412" t="s">
        <v>149</v>
      </c>
      <c r="I7412" t="s">
        <v>136</v>
      </c>
      <c r="J7412" t="s">
        <v>137</v>
      </c>
      <c r="K7412" t="s">
        <v>187</v>
      </c>
      <c r="L7412" t="s">
        <v>20250</v>
      </c>
      <c r="M7412" t="s">
        <v>20251</v>
      </c>
      <c r="N7412" s="26">
        <v>0.42666666600000003</v>
      </c>
      <c r="O7412">
        <v>0</v>
      </c>
      <c r="P7412">
        <v>6309</v>
      </c>
      <c r="Q7412">
        <v>7</v>
      </c>
      <c r="R7412">
        <v>653</v>
      </c>
      <c r="S7412">
        <v>25</v>
      </c>
      <c r="T7412">
        <v>1528</v>
      </c>
      <c r="U7412">
        <v>10</v>
      </c>
      <c r="V7412">
        <v>2</v>
      </c>
      <c r="W7412" s="26">
        <v>0</v>
      </c>
      <c r="X7412" s="26">
        <v>406.76793924552175</v>
      </c>
      <c r="Y7412" s="26">
        <v>0.57913624146380804</v>
      </c>
      <c r="Z7412" s="26">
        <v>47.087001453630108</v>
      </c>
      <c r="AA7412" s="26">
        <v>118.93372862206245</v>
      </c>
      <c r="AB7412" s="26">
        <v>324.67425260033082</v>
      </c>
      <c r="AC7412" s="26">
        <v>437.02041612164874</v>
      </c>
      <c r="AD7412" s="26">
        <v>75.934321962188818</v>
      </c>
      <c r="AE7412" s="26">
        <v>1410.9967962468463</v>
      </c>
    </row>
    <row r="7413" spans="1:31" x14ac:dyDescent="0.3">
      <c r="A7413">
        <v>2767170</v>
      </c>
      <c r="B7413">
        <v>1</v>
      </c>
      <c r="C7413" t="s">
        <v>81</v>
      </c>
      <c r="D7413" t="s">
        <v>117</v>
      </c>
      <c r="E7413" t="s">
        <v>132</v>
      </c>
      <c r="F7413" t="s">
        <v>20252</v>
      </c>
      <c r="G7413" t="s">
        <v>134</v>
      </c>
      <c r="H7413" t="s">
        <v>135</v>
      </c>
      <c r="I7413" t="s">
        <v>136</v>
      </c>
      <c r="J7413" t="s">
        <v>137</v>
      </c>
      <c r="K7413" t="s">
        <v>138</v>
      </c>
      <c r="L7413" t="s">
        <v>20253</v>
      </c>
      <c r="M7413" t="s">
        <v>20254</v>
      </c>
      <c r="N7413" s="26">
        <v>5.1391666660000004</v>
      </c>
      <c r="O7413">
        <v>0</v>
      </c>
      <c r="P7413">
        <v>2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 s="26">
        <v>0</v>
      </c>
      <c r="X7413" s="26">
        <v>0.90505795731268357</v>
      </c>
      <c r="Y7413" s="26">
        <v>0</v>
      </c>
      <c r="Z7413" s="26">
        <v>0</v>
      </c>
      <c r="AA7413" s="26">
        <v>0</v>
      </c>
      <c r="AB7413" s="26">
        <v>0</v>
      </c>
      <c r="AC7413" s="26">
        <v>0</v>
      </c>
      <c r="AD7413" s="26">
        <v>0</v>
      </c>
      <c r="AE7413" s="26">
        <v>0.90505795731268357</v>
      </c>
    </row>
    <row r="7414" spans="1:31" x14ac:dyDescent="0.3">
      <c r="A7414">
        <v>2767276</v>
      </c>
      <c r="B7414">
        <v>1</v>
      </c>
      <c r="C7414" t="s">
        <v>80</v>
      </c>
      <c r="D7414" t="s">
        <v>96</v>
      </c>
      <c r="E7414" t="s">
        <v>132</v>
      </c>
      <c r="F7414" t="s">
        <v>20255</v>
      </c>
      <c r="G7414" t="s">
        <v>134</v>
      </c>
      <c r="H7414" t="s">
        <v>135</v>
      </c>
      <c r="I7414" t="s">
        <v>136</v>
      </c>
      <c r="J7414" t="s">
        <v>137</v>
      </c>
      <c r="K7414" t="s">
        <v>138</v>
      </c>
      <c r="L7414" t="s">
        <v>20256</v>
      </c>
      <c r="M7414" t="s">
        <v>20257</v>
      </c>
      <c r="N7414" s="26">
        <v>7.5066666660000001</v>
      </c>
      <c r="O7414">
        <v>0</v>
      </c>
      <c r="P7414">
        <v>1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 s="26">
        <v>0</v>
      </c>
      <c r="X7414" s="26">
        <v>2.0661293009119941</v>
      </c>
      <c r="Y7414" s="26">
        <v>0</v>
      </c>
      <c r="Z7414" s="26">
        <v>0</v>
      </c>
      <c r="AA7414" s="26">
        <v>0</v>
      </c>
      <c r="AB7414" s="26">
        <v>0</v>
      </c>
      <c r="AC7414" s="26">
        <v>0</v>
      </c>
      <c r="AD7414" s="26">
        <v>0</v>
      </c>
      <c r="AE7414" s="26">
        <v>2.0661293009119941</v>
      </c>
    </row>
    <row r="7415" spans="1:31" x14ac:dyDescent="0.3">
      <c r="A7415">
        <v>2767130</v>
      </c>
      <c r="B7415">
        <v>1</v>
      </c>
      <c r="C7415" t="s">
        <v>80</v>
      </c>
      <c r="D7415" t="s">
        <v>107</v>
      </c>
      <c r="E7415" t="s">
        <v>152</v>
      </c>
      <c r="F7415" t="s">
        <v>20258</v>
      </c>
      <c r="G7415" t="s">
        <v>159</v>
      </c>
      <c r="H7415" t="s">
        <v>149</v>
      </c>
      <c r="I7415" t="s">
        <v>136</v>
      </c>
      <c r="J7415" t="s">
        <v>137</v>
      </c>
      <c r="K7415" t="s">
        <v>138</v>
      </c>
      <c r="L7415" t="s">
        <v>20259</v>
      </c>
      <c r="M7415" t="s">
        <v>20260</v>
      </c>
      <c r="N7415" s="26">
        <v>0.30611111099999999</v>
      </c>
      <c r="O7415">
        <v>0</v>
      </c>
      <c r="P7415">
        <v>846</v>
      </c>
      <c r="Q7415">
        <v>0</v>
      </c>
      <c r="R7415">
        <v>0</v>
      </c>
      <c r="S7415">
        <v>1</v>
      </c>
      <c r="T7415">
        <v>75</v>
      </c>
      <c r="U7415">
        <v>0</v>
      </c>
      <c r="V7415">
        <v>1</v>
      </c>
      <c r="W7415" s="26">
        <v>0</v>
      </c>
      <c r="X7415" s="26">
        <v>15.743013078610277</v>
      </c>
      <c r="Y7415" s="26">
        <v>0</v>
      </c>
      <c r="Z7415" s="26">
        <v>0</v>
      </c>
      <c r="AA7415" s="26">
        <v>0.54409415057804167</v>
      </c>
      <c r="AB7415" s="26">
        <v>9.9115625673195087</v>
      </c>
      <c r="AC7415" s="26">
        <v>0</v>
      </c>
      <c r="AD7415" s="26">
        <v>2.0005442109440001</v>
      </c>
      <c r="AE7415" s="26">
        <v>28.199214007451829</v>
      </c>
    </row>
    <row r="7416" spans="1:31" x14ac:dyDescent="0.3">
      <c r="A7416">
        <v>2766938</v>
      </c>
      <c r="B7416">
        <v>1</v>
      </c>
      <c r="C7416" t="s">
        <v>80</v>
      </c>
      <c r="D7416" t="s">
        <v>82</v>
      </c>
      <c r="E7416" t="s">
        <v>166</v>
      </c>
      <c r="F7416" t="s">
        <v>6780</v>
      </c>
      <c r="G7416" t="s">
        <v>204</v>
      </c>
      <c r="H7416" t="s">
        <v>135</v>
      </c>
      <c r="I7416" t="s">
        <v>136</v>
      </c>
      <c r="J7416" t="s">
        <v>137</v>
      </c>
      <c r="K7416" t="s">
        <v>138</v>
      </c>
      <c r="L7416" t="s">
        <v>20261</v>
      </c>
      <c r="M7416" t="s">
        <v>20262</v>
      </c>
      <c r="N7416" s="26">
        <v>2.6983333329999999</v>
      </c>
      <c r="O7416">
        <v>0</v>
      </c>
      <c r="P7416">
        <v>200</v>
      </c>
      <c r="Q7416">
        <v>0</v>
      </c>
      <c r="R7416">
        <v>0</v>
      </c>
      <c r="S7416">
        <v>0</v>
      </c>
      <c r="T7416">
        <v>3</v>
      </c>
      <c r="U7416">
        <v>0</v>
      </c>
      <c r="V7416">
        <v>0</v>
      </c>
      <c r="W7416" s="26">
        <v>0</v>
      </c>
      <c r="X7416" s="26">
        <v>105.58798696089775</v>
      </c>
      <c r="Y7416" s="26">
        <v>0</v>
      </c>
      <c r="Z7416" s="26">
        <v>0</v>
      </c>
      <c r="AA7416" s="26">
        <v>0</v>
      </c>
      <c r="AB7416" s="26">
        <v>1.0450823129960829</v>
      </c>
      <c r="AC7416" s="26">
        <v>0</v>
      </c>
      <c r="AD7416" s="26">
        <v>0</v>
      </c>
      <c r="AE7416" s="26">
        <v>106.63306927389384</v>
      </c>
    </row>
    <row r="7417" spans="1:31" x14ac:dyDescent="0.3">
      <c r="A7417">
        <v>2767067</v>
      </c>
      <c r="B7417">
        <v>1</v>
      </c>
      <c r="C7417" t="s">
        <v>80</v>
      </c>
      <c r="D7417" t="s">
        <v>85</v>
      </c>
      <c r="E7417" t="s">
        <v>170</v>
      </c>
      <c r="F7417" t="s">
        <v>20263</v>
      </c>
      <c r="G7417" t="s">
        <v>1885</v>
      </c>
      <c r="H7417" t="s">
        <v>135</v>
      </c>
      <c r="I7417" t="s">
        <v>136</v>
      </c>
      <c r="J7417" t="s">
        <v>137</v>
      </c>
      <c r="K7417" t="s">
        <v>138</v>
      </c>
      <c r="L7417" t="s">
        <v>20264</v>
      </c>
      <c r="M7417" t="s">
        <v>20265</v>
      </c>
      <c r="N7417" s="26">
        <v>2.176666666</v>
      </c>
      <c r="O7417">
        <v>0</v>
      </c>
      <c r="P7417">
        <v>120</v>
      </c>
      <c r="Q7417">
        <v>0</v>
      </c>
      <c r="R7417">
        <v>0</v>
      </c>
      <c r="S7417">
        <v>0</v>
      </c>
      <c r="T7417">
        <v>1</v>
      </c>
      <c r="U7417">
        <v>0</v>
      </c>
      <c r="V7417">
        <v>0</v>
      </c>
      <c r="W7417" s="26">
        <v>0</v>
      </c>
      <c r="X7417" s="26">
        <v>72.389153963470847</v>
      </c>
      <c r="Y7417" s="26">
        <v>0</v>
      </c>
      <c r="Z7417" s="26">
        <v>0</v>
      </c>
      <c r="AA7417" s="26">
        <v>0</v>
      </c>
      <c r="AB7417" s="26">
        <v>0.51095667013724366</v>
      </c>
      <c r="AC7417" s="26">
        <v>0</v>
      </c>
      <c r="AD7417" s="26">
        <v>0</v>
      </c>
      <c r="AE7417" s="26">
        <v>72.900110633608094</v>
      </c>
    </row>
    <row r="7418" spans="1:31" x14ac:dyDescent="0.3">
      <c r="A7418">
        <v>2767210</v>
      </c>
      <c r="B7418">
        <v>1</v>
      </c>
      <c r="C7418" t="s">
        <v>80</v>
      </c>
      <c r="D7418" t="s">
        <v>85</v>
      </c>
      <c r="E7418" t="s">
        <v>132</v>
      </c>
      <c r="F7418" t="s">
        <v>3183</v>
      </c>
      <c r="G7418" t="s">
        <v>134</v>
      </c>
      <c r="H7418" t="s">
        <v>135</v>
      </c>
      <c r="I7418" t="s">
        <v>136</v>
      </c>
      <c r="J7418" t="s">
        <v>137</v>
      </c>
      <c r="K7418" t="s">
        <v>138</v>
      </c>
      <c r="L7418" t="s">
        <v>20266</v>
      </c>
      <c r="M7418" t="s">
        <v>20267</v>
      </c>
      <c r="N7418" s="26">
        <v>2.5669444440000002</v>
      </c>
      <c r="O7418">
        <v>0</v>
      </c>
      <c r="P7418">
        <v>7</v>
      </c>
      <c r="Q7418">
        <v>0</v>
      </c>
      <c r="R7418">
        <v>0</v>
      </c>
      <c r="S7418">
        <v>0</v>
      </c>
      <c r="T7418">
        <v>2</v>
      </c>
      <c r="U7418">
        <v>0</v>
      </c>
      <c r="V7418">
        <v>0</v>
      </c>
      <c r="W7418" s="26">
        <v>0</v>
      </c>
      <c r="X7418" s="26">
        <v>1.6923676499682874</v>
      </c>
      <c r="Y7418" s="26">
        <v>0</v>
      </c>
      <c r="Z7418" s="26">
        <v>0</v>
      </c>
      <c r="AA7418" s="26">
        <v>0</v>
      </c>
      <c r="AB7418" s="26">
        <v>1.5217713791477596</v>
      </c>
      <c r="AC7418" s="26">
        <v>0</v>
      </c>
      <c r="AD7418" s="26">
        <v>0</v>
      </c>
      <c r="AE7418" s="26">
        <v>3.2141390291160468</v>
      </c>
    </row>
    <row r="7419" spans="1:31" x14ac:dyDescent="0.3">
      <c r="A7419">
        <v>2767090</v>
      </c>
      <c r="B7419">
        <v>1</v>
      </c>
      <c r="C7419" t="s">
        <v>80</v>
      </c>
      <c r="D7419" t="s">
        <v>84</v>
      </c>
      <c r="E7419" t="s">
        <v>132</v>
      </c>
      <c r="F7419" t="s">
        <v>20268</v>
      </c>
      <c r="G7419" t="s">
        <v>197</v>
      </c>
      <c r="H7419" t="s">
        <v>135</v>
      </c>
      <c r="I7419" t="s">
        <v>136</v>
      </c>
      <c r="J7419" t="s">
        <v>137</v>
      </c>
      <c r="K7419" t="s">
        <v>138</v>
      </c>
      <c r="L7419" t="s">
        <v>20269</v>
      </c>
      <c r="M7419" t="s">
        <v>20270</v>
      </c>
      <c r="N7419" s="26">
        <v>1.846666666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1</v>
      </c>
      <c r="U7419">
        <v>0</v>
      </c>
      <c r="V7419">
        <v>0</v>
      </c>
      <c r="W7419" s="26">
        <v>0</v>
      </c>
      <c r="X7419" s="26">
        <v>0</v>
      </c>
      <c r="Y7419" s="26">
        <v>0</v>
      </c>
      <c r="Z7419" s="26">
        <v>0</v>
      </c>
      <c r="AA7419" s="26">
        <v>0</v>
      </c>
      <c r="AB7419" s="26">
        <v>3.396577643564167</v>
      </c>
      <c r="AC7419" s="26">
        <v>0</v>
      </c>
      <c r="AD7419" s="26">
        <v>0</v>
      </c>
      <c r="AE7419" s="26">
        <v>3.396577643564167</v>
      </c>
    </row>
    <row r="7420" spans="1:31" x14ac:dyDescent="0.3">
      <c r="A7420">
        <v>2767588</v>
      </c>
      <c r="B7420">
        <v>1</v>
      </c>
      <c r="C7420" t="s">
        <v>80</v>
      </c>
      <c r="D7420" t="s">
        <v>82</v>
      </c>
      <c r="E7420" t="s">
        <v>170</v>
      </c>
      <c r="F7420" t="s">
        <v>20271</v>
      </c>
      <c r="G7420" t="s">
        <v>204</v>
      </c>
      <c r="H7420" t="s">
        <v>135</v>
      </c>
      <c r="I7420" t="s">
        <v>136</v>
      </c>
      <c r="J7420" t="s">
        <v>137</v>
      </c>
      <c r="K7420" t="s">
        <v>138</v>
      </c>
      <c r="L7420" t="s">
        <v>20272</v>
      </c>
      <c r="M7420" t="s">
        <v>20273</v>
      </c>
      <c r="N7420" s="26">
        <v>1.7949999999999999</v>
      </c>
      <c r="O7420">
        <v>0</v>
      </c>
      <c r="P7420">
        <v>170</v>
      </c>
      <c r="Q7420">
        <v>0</v>
      </c>
      <c r="R7420">
        <v>0</v>
      </c>
      <c r="S7420">
        <v>0</v>
      </c>
      <c r="T7420">
        <v>7</v>
      </c>
      <c r="U7420">
        <v>0</v>
      </c>
      <c r="V7420">
        <v>0</v>
      </c>
      <c r="W7420" s="26">
        <v>0</v>
      </c>
      <c r="X7420" s="26">
        <v>80.524607066925554</v>
      </c>
      <c r="Y7420" s="26">
        <v>0</v>
      </c>
      <c r="Z7420" s="26">
        <v>0</v>
      </c>
      <c r="AA7420" s="26">
        <v>0</v>
      </c>
      <c r="AB7420" s="26">
        <v>5.4647357077390426</v>
      </c>
      <c r="AC7420" s="26">
        <v>0</v>
      </c>
      <c r="AD7420" s="26">
        <v>0</v>
      </c>
      <c r="AE7420" s="26">
        <v>85.989342774664593</v>
      </c>
    </row>
    <row r="7421" spans="1:31" x14ac:dyDescent="0.3">
      <c r="A7421">
        <v>2767047</v>
      </c>
      <c r="B7421">
        <v>1</v>
      </c>
      <c r="C7421" t="s">
        <v>81</v>
      </c>
      <c r="D7421" t="s">
        <v>117</v>
      </c>
      <c r="E7421" t="s">
        <v>132</v>
      </c>
      <c r="F7421" t="s">
        <v>20274</v>
      </c>
      <c r="G7421" t="s">
        <v>307</v>
      </c>
      <c r="H7421" t="s">
        <v>135</v>
      </c>
      <c r="I7421" t="s">
        <v>136</v>
      </c>
      <c r="J7421" t="s">
        <v>137</v>
      </c>
      <c r="K7421" t="s">
        <v>138</v>
      </c>
      <c r="L7421" t="s">
        <v>6726</v>
      </c>
      <c r="M7421" t="s">
        <v>20275</v>
      </c>
      <c r="N7421" s="26">
        <v>0.91388888800000001</v>
      </c>
      <c r="O7421">
        <v>0</v>
      </c>
      <c r="P7421">
        <v>1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 s="26">
        <v>0</v>
      </c>
      <c r="X7421" s="26">
        <v>0.11147180129993235</v>
      </c>
      <c r="Y7421" s="26">
        <v>0</v>
      </c>
      <c r="Z7421" s="26">
        <v>0</v>
      </c>
      <c r="AA7421" s="26">
        <v>0</v>
      </c>
      <c r="AB7421" s="26">
        <v>0</v>
      </c>
      <c r="AC7421" s="26">
        <v>0</v>
      </c>
      <c r="AD7421" s="26">
        <v>0</v>
      </c>
      <c r="AE7421" s="26">
        <v>0.11147180129993235</v>
      </c>
    </row>
    <row r="7422" spans="1:31" x14ac:dyDescent="0.3">
      <c r="A7422">
        <v>2767545</v>
      </c>
      <c r="B7422">
        <v>1</v>
      </c>
      <c r="C7422" t="s">
        <v>80</v>
      </c>
      <c r="D7422" t="s">
        <v>92</v>
      </c>
      <c r="E7422" t="s">
        <v>132</v>
      </c>
      <c r="F7422" t="s">
        <v>20276</v>
      </c>
      <c r="G7422" t="s">
        <v>197</v>
      </c>
      <c r="H7422" t="s">
        <v>135</v>
      </c>
      <c r="I7422" t="s">
        <v>136</v>
      </c>
      <c r="J7422" t="s">
        <v>137</v>
      </c>
      <c r="K7422" t="s">
        <v>138</v>
      </c>
      <c r="L7422" t="s">
        <v>20277</v>
      </c>
      <c r="M7422" t="s">
        <v>20278</v>
      </c>
      <c r="N7422" s="26">
        <v>1.205833333</v>
      </c>
      <c r="O7422">
        <v>0</v>
      </c>
      <c r="P7422">
        <v>1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 s="26">
        <v>0</v>
      </c>
      <c r="X7422" s="26">
        <v>0.48373226094984817</v>
      </c>
      <c r="Y7422" s="26">
        <v>0</v>
      </c>
      <c r="Z7422" s="26">
        <v>0</v>
      </c>
      <c r="AA7422" s="26">
        <v>0</v>
      </c>
      <c r="AB7422" s="26">
        <v>0</v>
      </c>
      <c r="AC7422" s="26">
        <v>0</v>
      </c>
      <c r="AD7422" s="26">
        <v>0</v>
      </c>
      <c r="AE7422" s="26">
        <v>0.48373226094984817</v>
      </c>
    </row>
    <row r="7423" spans="1:31" x14ac:dyDescent="0.3">
      <c r="A7423">
        <v>2767004</v>
      </c>
      <c r="B7423">
        <v>1</v>
      </c>
      <c r="C7423" t="s">
        <v>81</v>
      </c>
      <c r="D7423" t="s">
        <v>128</v>
      </c>
      <c r="E7423" t="s">
        <v>132</v>
      </c>
      <c r="F7423" t="s">
        <v>7458</v>
      </c>
      <c r="G7423" t="s">
        <v>134</v>
      </c>
      <c r="H7423" t="s">
        <v>135</v>
      </c>
      <c r="I7423" t="s">
        <v>136</v>
      </c>
      <c r="J7423" t="s">
        <v>137</v>
      </c>
      <c r="K7423" t="s">
        <v>138</v>
      </c>
      <c r="L7423" t="s">
        <v>20279</v>
      </c>
      <c r="M7423" t="s">
        <v>20280</v>
      </c>
      <c r="N7423" s="26">
        <v>1.4411111109999999</v>
      </c>
      <c r="O7423">
        <v>0</v>
      </c>
      <c r="P7423">
        <v>9</v>
      </c>
      <c r="Q7423">
        <v>0</v>
      </c>
      <c r="R7423">
        <v>0</v>
      </c>
      <c r="S7423">
        <v>0</v>
      </c>
      <c r="T7423">
        <v>1</v>
      </c>
      <c r="U7423">
        <v>0</v>
      </c>
      <c r="V7423">
        <v>0</v>
      </c>
      <c r="W7423" s="26">
        <v>0</v>
      </c>
      <c r="X7423" s="26">
        <v>2.4306431895429843</v>
      </c>
      <c r="Y7423" s="26">
        <v>0</v>
      </c>
      <c r="Z7423" s="26">
        <v>0</v>
      </c>
      <c r="AA7423" s="26">
        <v>0</v>
      </c>
      <c r="AB7423" s="26">
        <v>2.6982716057791665</v>
      </c>
      <c r="AC7423" s="26">
        <v>0</v>
      </c>
      <c r="AD7423" s="26">
        <v>0</v>
      </c>
      <c r="AE7423" s="26">
        <v>5.1289147953221512</v>
      </c>
    </row>
    <row r="7424" spans="1:31" x14ac:dyDescent="0.3">
      <c r="A7424">
        <v>2767402</v>
      </c>
      <c r="B7424">
        <v>1</v>
      </c>
      <c r="C7424" t="s">
        <v>80</v>
      </c>
      <c r="D7424" t="s">
        <v>92</v>
      </c>
      <c r="E7424" t="s">
        <v>132</v>
      </c>
      <c r="F7424" t="s">
        <v>6679</v>
      </c>
      <c r="G7424" t="s">
        <v>307</v>
      </c>
      <c r="H7424" t="s">
        <v>135</v>
      </c>
      <c r="I7424" t="s">
        <v>136</v>
      </c>
      <c r="J7424" t="s">
        <v>137</v>
      </c>
      <c r="K7424" t="s">
        <v>138</v>
      </c>
      <c r="L7424" t="s">
        <v>20281</v>
      </c>
      <c r="M7424" t="s">
        <v>20282</v>
      </c>
      <c r="N7424" s="26">
        <v>2.3258333329999998</v>
      </c>
      <c r="O7424">
        <v>0</v>
      </c>
      <c r="P7424">
        <v>6</v>
      </c>
      <c r="Q7424">
        <v>0</v>
      </c>
      <c r="R7424">
        <v>0</v>
      </c>
      <c r="S7424">
        <v>0</v>
      </c>
      <c r="T7424">
        <v>1</v>
      </c>
      <c r="U7424">
        <v>0</v>
      </c>
      <c r="V7424">
        <v>0</v>
      </c>
      <c r="W7424" s="26">
        <v>0</v>
      </c>
      <c r="X7424" s="26">
        <v>4.1353944269453677</v>
      </c>
      <c r="Y7424" s="26">
        <v>0</v>
      </c>
      <c r="Z7424" s="26">
        <v>0</v>
      </c>
      <c r="AA7424" s="26">
        <v>0</v>
      </c>
      <c r="AB7424" s="26">
        <v>2.8179499073935457</v>
      </c>
      <c r="AC7424" s="26">
        <v>0</v>
      </c>
      <c r="AD7424" s="26">
        <v>0</v>
      </c>
      <c r="AE7424" s="26">
        <v>6.9533443343389134</v>
      </c>
    </row>
    <row r="7425" spans="1:31" x14ac:dyDescent="0.3">
      <c r="A7425">
        <v>2767645</v>
      </c>
      <c r="B7425">
        <v>1</v>
      </c>
      <c r="C7425" t="s">
        <v>80</v>
      </c>
      <c r="D7425" t="s">
        <v>107</v>
      </c>
      <c r="E7425" t="s">
        <v>141</v>
      </c>
      <c r="F7425" t="s">
        <v>19598</v>
      </c>
      <c r="G7425" t="s">
        <v>344</v>
      </c>
      <c r="H7425" t="s">
        <v>135</v>
      </c>
      <c r="I7425" t="s">
        <v>136</v>
      </c>
      <c r="J7425" t="s">
        <v>137</v>
      </c>
      <c r="K7425" t="s">
        <v>138</v>
      </c>
      <c r="L7425" t="s">
        <v>20283</v>
      </c>
      <c r="M7425" t="s">
        <v>20284</v>
      </c>
      <c r="N7425" s="26">
        <v>3.1419444439999999</v>
      </c>
      <c r="O7425">
        <v>0</v>
      </c>
      <c r="P7425">
        <v>92</v>
      </c>
      <c r="Q7425">
        <v>0</v>
      </c>
      <c r="R7425">
        <v>6</v>
      </c>
      <c r="S7425">
        <v>0</v>
      </c>
      <c r="T7425">
        <v>6</v>
      </c>
      <c r="U7425">
        <v>0</v>
      </c>
      <c r="V7425">
        <v>0</v>
      </c>
      <c r="W7425" s="26">
        <v>0</v>
      </c>
      <c r="X7425" s="26">
        <v>58.853714030707586</v>
      </c>
      <c r="Y7425" s="26">
        <v>0</v>
      </c>
      <c r="Z7425" s="26">
        <v>3.1435659363495767</v>
      </c>
      <c r="AA7425" s="26">
        <v>0</v>
      </c>
      <c r="AB7425" s="26">
        <v>0.86419054098414227</v>
      </c>
      <c r="AC7425" s="26">
        <v>0</v>
      </c>
      <c r="AD7425" s="26">
        <v>0</v>
      </c>
      <c r="AE7425" s="26">
        <v>62.8614705080413</v>
      </c>
    </row>
    <row r="7426" spans="1:31" x14ac:dyDescent="0.3">
      <c r="A7426">
        <v>2767651</v>
      </c>
      <c r="B7426">
        <v>1</v>
      </c>
      <c r="C7426" t="s">
        <v>80</v>
      </c>
      <c r="D7426" t="s">
        <v>110</v>
      </c>
      <c r="E7426" t="s">
        <v>141</v>
      </c>
      <c r="F7426" t="s">
        <v>20285</v>
      </c>
      <c r="G7426" t="s">
        <v>186</v>
      </c>
      <c r="H7426" t="s">
        <v>135</v>
      </c>
      <c r="I7426" t="s">
        <v>136</v>
      </c>
      <c r="J7426" t="s">
        <v>137</v>
      </c>
      <c r="K7426" t="s">
        <v>187</v>
      </c>
      <c r="L7426" t="s">
        <v>20286</v>
      </c>
      <c r="M7426" t="s">
        <v>20287</v>
      </c>
      <c r="N7426" s="26">
        <v>1.4824999999999999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4</v>
      </c>
      <c r="U7426">
        <v>0</v>
      </c>
      <c r="V7426">
        <v>0</v>
      </c>
      <c r="W7426" s="26">
        <v>0</v>
      </c>
      <c r="X7426" s="26">
        <v>0</v>
      </c>
      <c r="Y7426" s="26">
        <v>0</v>
      </c>
      <c r="Z7426" s="26">
        <v>0</v>
      </c>
      <c r="AA7426" s="26">
        <v>0</v>
      </c>
      <c r="AB7426" s="26">
        <v>53.77363110956496</v>
      </c>
      <c r="AC7426" s="26">
        <v>0</v>
      </c>
      <c r="AD7426" s="26">
        <v>0</v>
      </c>
      <c r="AE7426" s="26">
        <v>53.77363110956496</v>
      </c>
    </row>
    <row r="7427" spans="1:31" x14ac:dyDescent="0.3">
      <c r="A7427">
        <v>2767110</v>
      </c>
      <c r="B7427">
        <v>1</v>
      </c>
      <c r="C7427" t="s">
        <v>80</v>
      </c>
      <c r="D7427" t="s">
        <v>107</v>
      </c>
      <c r="E7427" t="s">
        <v>146</v>
      </c>
      <c r="F7427" t="s">
        <v>20288</v>
      </c>
      <c r="G7427" t="s">
        <v>148</v>
      </c>
      <c r="H7427" t="s">
        <v>149</v>
      </c>
      <c r="I7427" t="s">
        <v>136</v>
      </c>
      <c r="J7427" t="s">
        <v>137</v>
      </c>
      <c r="K7427" t="s">
        <v>138</v>
      </c>
      <c r="L7427" t="s">
        <v>20289</v>
      </c>
      <c r="M7427" t="s">
        <v>20290</v>
      </c>
      <c r="N7427" s="26">
        <v>2.8302777770000001</v>
      </c>
      <c r="O7427">
        <v>0</v>
      </c>
      <c r="P7427">
        <v>159</v>
      </c>
      <c r="Q7427">
        <v>0</v>
      </c>
      <c r="R7427">
        <v>0</v>
      </c>
      <c r="S7427">
        <v>0</v>
      </c>
      <c r="T7427">
        <v>1</v>
      </c>
      <c r="U7427">
        <v>0</v>
      </c>
      <c r="V7427">
        <v>0</v>
      </c>
      <c r="W7427" s="26">
        <v>0</v>
      </c>
      <c r="X7427" s="26">
        <v>108.10891379529606</v>
      </c>
      <c r="Y7427" s="26">
        <v>0</v>
      </c>
      <c r="Z7427" s="26">
        <v>0</v>
      </c>
      <c r="AA7427" s="26">
        <v>0</v>
      </c>
      <c r="AB7427" s="26">
        <v>5.1659534471663893</v>
      </c>
      <c r="AC7427" s="26">
        <v>0</v>
      </c>
      <c r="AD7427" s="26">
        <v>0</v>
      </c>
      <c r="AE7427" s="26">
        <v>113.27486724246245</v>
      </c>
    </row>
    <row r="7428" spans="1:31" x14ac:dyDescent="0.3">
      <c r="A7428">
        <v>2767502</v>
      </c>
      <c r="B7428">
        <v>1</v>
      </c>
      <c r="C7428" t="s">
        <v>80</v>
      </c>
      <c r="D7428" t="s">
        <v>101</v>
      </c>
      <c r="E7428" t="s">
        <v>146</v>
      </c>
      <c r="F7428" t="s">
        <v>20291</v>
      </c>
      <c r="G7428" t="s">
        <v>148</v>
      </c>
      <c r="H7428" t="s">
        <v>149</v>
      </c>
      <c r="I7428" t="s">
        <v>136</v>
      </c>
      <c r="J7428" t="s">
        <v>137</v>
      </c>
      <c r="K7428" t="s">
        <v>138</v>
      </c>
      <c r="L7428" t="s">
        <v>20292</v>
      </c>
      <c r="M7428" t="s">
        <v>20293</v>
      </c>
      <c r="N7428" s="26">
        <v>1.663888888</v>
      </c>
      <c r="O7428">
        <v>0</v>
      </c>
      <c r="P7428">
        <v>29</v>
      </c>
      <c r="Q7428">
        <v>0</v>
      </c>
      <c r="R7428">
        <v>2</v>
      </c>
      <c r="S7428">
        <v>0</v>
      </c>
      <c r="T7428">
        <v>3</v>
      </c>
      <c r="U7428">
        <v>0</v>
      </c>
      <c r="V7428">
        <v>0</v>
      </c>
      <c r="W7428" s="26">
        <v>0</v>
      </c>
      <c r="X7428" s="26">
        <v>22.834783736438947</v>
      </c>
      <c r="Y7428" s="26">
        <v>0</v>
      </c>
      <c r="Z7428" s="26">
        <v>0.16376874675039998</v>
      </c>
      <c r="AA7428" s="26">
        <v>0</v>
      </c>
      <c r="AB7428" s="26">
        <v>2.3530123719601406</v>
      </c>
      <c r="AC7428" s="26">
        <v>0</v>
      </c>
      <c r="AD7428" s="26">
        <v>0</v>
      </c>
      <c r="AE7428" s="26">
        <v>25.351564855149487</v>
      </c>
    </row>
    <row r="7429" spans="1:31" x14ac:dyDescent="0.3">
      <c r="A7429">
        <v>2767505</v>
      </c>
      <c r="B7429">
        <v>1</v>
      </c>
      <c r="C7429" t="s">
        <v>81</v>
      </c>
      <c r="D7429" t="s">
        <v>118</v>
      </c>
      <c r="E7429" t="s">
        <v>170</v>
      </c>
      <c r="F7429" t="s">
        <v>20294</v>
      </c>
      <c r="G7429" t="s">
        <v>204</v>
      </c>
      <c r="H7429" t="s">
        <v>135</v>
      </c>
      <c r="I7429" t="s">
        <v>136</v>
      </c>
      <c r="J7429" t="s">
        <v>137</v>
      </c>
      <c r="K7429" t="s">
        <v>138</v>
      </c>
      <c r="L7429" t="s">
        <v>20295</v>
      </c>
      <c r="M7429" t="s">
        <v>6747</v>
      </c>
      <c r="N7429" s="26">
        <v>1.106666666</v>
      </c>
      <c r="O7429">
        <v>0</v>
      </c>
      <c r="P7429">
        <v>69</v>
      </c>
      <c r="Q7429">
        <v>0</v>
      </c>
      <c r="R7429">
        <v>1</v>
      </c>
      <c r="S7429">
        <v>0</v>
      </c>
      <c r="T7429">
        <v>8</v>
      </c>
      <c r="U7429">
        <v>0</v>
      </c>
      <c r="V7429">
        <v>0</v>
      </c>
      <c r="W7429" s="26">
        <v>0</v>
      </c>
      <c r="X7429" s="26">
        <v>19.51138463752708</v>
      </c>
      <c r="Y7429" s="26">
        <v>0</v>
      </c>
      <c r="Z7429" s="26">
        <v>0</v>
      </c>
      <c r="AA7429" s="26">
        <v>0</v>
      </c>
      <c r="AB7429" s="26">
        <v>1.7215803698904839</v>
      </c>
      <c r="AC7429" s="26">
        <v>0</v>
      </c>
      <c r="AD7429" s="26">
        <v>0</v>
      </c>
      <c r="AE7429" s="26">
        <v>21.232965007417562</v>
      </c>
    </row>
    <row r="7430" spans="1:31" x14ac:dyDescent="0.3">
      <c r="A7430">
        <v>2767104</v>
      </c>
      <c r="B7430">
        <v>1</v>
      </c>
      <c r="C7430" t="s">
        <v>80</v>
      </c>
      <c r="D7430" t="s">
        <v>103</v>
      </c>
      <c r="E7430" t="s">
        <v>152</v>
      </c>
      <c r="F7430" t="s">
        <v>20296</v>
      </c>
      <c r="G7430" t="s">
        <v>159</v>
      </c>
      <c r="H7430" t="s">
        <v>149</v>
      </c>
      <c r="I7430" t="s">
        <v>136</v>
      </c>
      <c r="J7430" t="s">
        <v>137</v>
      </c>
      <c r="K7430" t="s">
        <v>138</v>
      </c>
      <c r="L7430" t="s">
        <v>20297</v>
      </c>
      <c r="M7430" t="s">
        <v>20298</v>
      </c>
      <c r="N7430" s="26">
        <v>1.700555555</v>
      </c>
      <c r="O7430">
        <v>0</v>
      </c>
      <c r="P7430">
        <v>0</v>
      </c>
      <c r="Q7430">
        <v>4</v>
      </c>
      <c r="R7430">
        <v>6</v>
      </c>
      <c r="S7430">
        <v>0</v>
      </c>
      <c r="T7430">
        <v>2</v>
      </c>
      <c r="U7430">
        <v>1</v>
      </c>
      <c r="V7430">
        <v>0</v>
      </c>
      <c r="W7430" s="26">
        <v>0</v>
      </c>
      <c r="X7430" s="26">
        <v>0</v>
      </c>
      <c r="Y7430" s="26">
        <v>5.580381658223545</v>
      </c>
      <c r="Z7430" s="26">
        <v>0</v>
      </c>
      <c r="AA7430" s="26">
        <v>0</v>
      </c>
      <c r="AB7430" s="26">
        <v>0</v>
      </c>
      <c r="AC7430" s="26">
        <v>167.18856253252329</v>
      </c>
      <c r="AD7430" s="26">
        <v>0</v>
      </c>
      <c r="AE7430" s="26">
        <v>172.76894419074685</v>
      </c>
    </row>
    <row r="7431" spans="1:31" x14ac:dyDescent="0.3">
      <c r="A7431">
        <v>2767296</v>
      </c>
      <c r="B7431">
        <v>1</v>
      </c>
      <c r="C7431" t="s">
        <v>81</v>
      </c>
      <c r="D7431" t="s">
        <v>118</v>
      </c>
      <c r="E7431" t="s">
        <v>141</v>
      </c>
      <c r="F7431" t="s">
        <v>20299</v>
      </c>
      <c r="G7431" t="s">
        <v>344</v>
      </c>
      <c r="H7431" t="s">
        <v>135</v>
      </c>
      <c r="I7431" t="s">
        <v>136</v>
      </c>
      <c r="J7431" t="s">
        <v>137</v>
      </c>
      <c r="K7431" t="s">
        <v>138</v>
      </c>
      <c r="L7431" t="s">
        <v>20300</v>
      </c>
      <c r="M7431" t="s">
        <v>20301</v>
      </c>
      <c r="N7431" s="26">
        <v>1.6216666660000001</v>
      </c>
      <c r="O7431">
        <v>0</v>
      </c>
      <c r="P7431">
        <v>73</v>
      </c>
      <c r="Q7431">
        <v>0</v>
      </c>
      <c r="R7431">
        <v>3</v>
      </c>
      <c r="S7431">
        <v>0</v>
      </c>
      <c r="T7431">
        <v>4</v>
      </c>
      <c r="U7431">
        <v>0</v>
      </c>
      <c r="V7431">
        <v>0</v>
      </c>
      <c r="W7431" s="26">
        <v>0</v>
      </c>
      <c r="X7431" s="26">
        <v>17.294163386721856</v>
      </c>
      <c r="Y7431" s="26">
        <v>0</v>
      </c>
      <c r="Z7431" s="26">
        <v>6.593252789255911</v>
      </c>
      <c r="AA7431" s="26">
        <v>0</v>
      </c>
      <c r="AB7431" s="26">
        <v>4.5256710972131753</v>
      </c>
      <c r="AC7431" s="26">
        <v>0</v>
      </c>
      <c r="AD7431" s="26">
        <v>0</v>
      </c>
      <c r="AE7431" s="26">
        <v>28.413087273190939</v>
      </c>
    </row>
    <row r="7432" spans="1:31" x14ac:dyDescent="0.3">
      <c r="A7432">
        <v>2767273</v>
      </c>
      <c r="B7432">
        <v>1</v>
      </c>
      <c r="C7432" t="s">
        <v>80</v>
      </c>
      <c r="D7432" t="s">
        <v>99</v>
      </c>
      <c r="E7432" t="s">
        <v>170</v>
      </c>
      <c r="F7432" t="s">
        <v>20302</v>
      </c>
      <c r="G7432" t="s">
        <v>204</v>
      </c>
      <c r="H7432" t="s">
        <v>135</v>
      </c>
      <c r="I7432" t="s">
        <v>136</v>
      </c>
      <c r="J7432" t="s">
        <v>137</v>
      </c>
      <c r="K7432" t="s">
        <v>138</v>
      </c>
      <c r="L7432" t="s">
        <v>20303</v>
      </c>
      <c r="M7432" t="s">
        <v>20304</v>
      </c>
      <c r="N7432" s="26">
        <v>8.3277777769999997</v>
      </c>
      <c r="O7432">
        <v>0</v>
      </c>
      <c r="P7432">
        <v>19</v>
      </c>
      <c r="Q7432">
        <v>0</v>
      </c>
      <c r="R7432">
        <v>0</v>
      </c>
      <c r="S7432">
        <v>0</v>
      </c>
      <c r="T7432">
        <v>1</v>
      </c>
      <c r="U7432">
        <v>0</v>
      </c>
      <c r="V7432">
        <v>0</v>
      </c>
      <c r="W7432" s="26">
        <v>0</v>
      </c>
      <c r="X7432" s="26">
        <v>27.265990052994564</v>
      </c>
      <c r="Y7432" s="26">
        <v>0</v>
      </c>
      <c r="Z7432" s="26">
        <v>0</v>
      </c>
      <c r="AA7432" s="26">
        <v>0</v>
      </c>
      <c r="AB7432" s="26">
        <v>0</v>
      </c>
      <c r="AC7432" s="26">
        <v>0</v>
      </c>
      <c r="AD7432" s="26">
        <v>0</v>
      </c>
      <c r="AE7432" s="26">
        <v>27.265990052994564</v>
      </c>
    </row>
    <row r="7433" spans="1:31" x14ac:dyDescent="0.3">
      <c r="A7433">
        <v>2767336</v>
      </c>
      <c r="B7433">
        <v>1</v>
      </c>
      <c r="C7433" t="s">
        <v>81</v>
      </c>
      <c r="D7433" t="s">
        <v>113</v>
      </c>
      <c r="E7433" t="s">
        <v>132</v>
      </c>
      <c r="F7433" t="s">
        <v>20305</v>
      </c>
      <c r="G7433" t="s">
        <v>307</v>
      </c>
      <c r="H7433" t="s">
        <v>135</v>
      </c>
      <c r="I7433" t="s">
        <v>136</v>
      </c>
      <c r="J7433" t="s">
        <v>137</v>
      </c>
      <c r="K7433" t="s">
        <v>138</v>
      </c>
      <c r="L7433" t="s">
        <v>20306</v>
      </c>
      <c r="M7433" t="s">
        <v>20307</v>
      </c>
      <c r="N7433" s="26">
        <v>3.0383333330000002</v>
      </c>
      <c r="O7433">
        <v>0</v>
      </c>
      <c r="P7433">
        <v>5</v>
      </c>
      <c r="Q7433">
        <v>0</v>
      </c>
      <c r="R7433">
        <v>0</v>
      </c>
      <c r="S7433">
        <v>0</v>
      </c>
      <c r="T7433">
        <v>1</v>
      </c>
      <c r="U7433">
        <v>0</v>
      </c>
      <c r="V7433">
        <v>0</v>
      </c>
      <c r="W7433" s="26">
        <v>0</v>
      </c>
      <c r="X7433" s="26">
        <v>3.7312635060042507</v>
      </c>
      <c r="Y7433" s="26">
        <v>0</v>
      </c>
      <c r="Z7433" s="26">
        <v>0</v>
      </c>
      <c r="AA7433" s="26">
        <v>0</v>
      </c>
      <c r="AB7433" s="26">
        <v>10.680136454533047</v>
      </c>
      <c r="AC7433" s="26">
        <v>0</v>
      </c>
      <c r="AD7433" s="26">
        <v>0</v>
      </c>
      <c r="AE7433" s="26">
        <v>14.411399960537297</v>
      </c>
    </row>
    <row r="7434" spans="1:31" x14ac:dyDescent="0.3">
      <c r="A7434">
        <v>2766981</v>
      </c>
      <c r="B7434">
        <v>1</v>
      </c>
      <c r="C7434" t="s">
        <v>81</v>
      </c>
      <c r="D7434" t="s">
        <v>113</v>
      </c>
      <c r="E7434" t="s">
        <v>152</v>
      </c>
      <c r="F7434" t="s">
        <v>20308</v>
      </c>
      <c r="G7434" t="s">
        <v>628</v>
      </c>
      <c r="H7434" t="s">
        <v>149</v>
      </c>
      <c r="I7434" t="s">
        <v>136</v>
      </c>
      <c r="J7434" t="s">
        <v>137</v>
      </c>
      <c r="K7434" t="s">
        <v>187</v>
      </c>
      <c r="L7434" t="s">
        <v>20309</v>
      </c>
      <c r="M7434" t="s">
        <v>20310</v>
      </c>
      <c r="N7434" s="26">
        <v>4.8930555550000001</v>
      </c>
      <c r="O7434">
        <v>1</v>
      </c>
      <c r="P7434">
        <v>509</v>
      </c>
      <c r="Q7434">
        <v>0</v>
      </c>
      <c r="R7434">
        <v>82</v>
      </c>
      <c r="S7434">
        <v>2</v>
      </c>
      <c r="T7434">
        <v>8</v>
      </c>
      <c r="U7434">
        <v>0</v>
      </c>
      <c r="V7434">
        <v>0</v>
      </c>
      <c r="W7434" s="26">
        <v>1.0801488859999999</v>
      </c>
      <c r="X7434" s="26">
        <v>40.26663952344439</v>
      </c>
      <c r="Y7434" s="26">
        <v>0</v>
      </c>
      <c r="Z7434" s="26">
        <v>13.764116019306009</v>
      </c>
      <c r="AA7434" s="26">
        <v>28.668183622707357</v>
      </c>
      <c r="AB7434" s="26">
        <v>0</v>
      </c>
      <c r="AC7434" s="26">
        <v>0</v>
      </c>
      <c r="AD7434" s="26">
        <v>0</v>
      </c>
      <c r="AE7434" s="26">
        <v>83.779088051457748</v>
      </c>
    </row>
    <row r="7435" spans="1:31" x14ac:dyDescent="0.3">
      <c r="A7435">
        <v>2767399</v>
      </c>
      <c r="B7435">
        <v>1</v>
      </c>
      <c r="C7435" t="s">
        <v>80</v>
      </c>
      <c r="D7435" t="s">
        <v>85</v>
      </c>
      <c r="E7435" t="s">
        <v>170</v>
      </c>
      <c r="F7435" t="s">
        <v>20311</v>
      </c>
      <c r="G7435" t="s">
        <v>186</v>
      </c>
      <c r="H7435" t="s">
        <v>135</v>
      </c>
      <c r="I7435" t="s">
        <v>136</v>
      </c>
      <c r="J7435" t="s">
        <v>137</v>
      </c>
      <c r="K7435" t="s">
        <v>187</v>
      </c>
      <c r="L7435" t="s">
        <v>20312</v>
      </c>
      <c r="M7435" t="s">
        <v>20313</v>
      </c>
      <c r="N7435" s="26">
        <v>0.42222222199999998</v>
      </c>
      <c r="O7435">
        <v>0</v>
      </c>
      <c r="P7435">
        <v>100</v>
      </c>
      <c r="Q7435">
        <v>0</v>
      </c>
      <c r="R7435">
        <v>0</v>
      </c>
      <c r="S7435">
        <v>0</v>
      </c>
      <c r="T7435">
        <v>11</v>
      </c>
      <c r="U7435">
        <v>0</v>
      </c>
      <c r="V7435">
        <v>0</v>
      </c>
      <c r="W7435" s="26">
        <v>0</v>
      </c>
      <c r="X7435" s="26">
        <v>9.5095846925609262</v>
      </c>
      <c r="Y7435" s="26">
        <v>0</v>
      </c>
      <c r="Z7435" s="26">
        <v>0</v>
      </c>
      <c r="AA7435" s="26">
        <v>0</v>
      </c>
      <c r="AB7435" s="26">
        <v>5.3986468035948452</v>
      </c>
      <c r="AC7435" s="26">
        <v>0</v>
      </c>
      <c r="AD7435" s="26">
        <v>0</v>
      </c>
      <c r="AE7435" s="26">
        <v>14.908231496155771</v>
      </c>
    </row>
    <row r="7436" spans="1:31" x14ac:dyDescent="0.3">
      <c r="A7436">
        <v>2766901</v>
      </c>
      <c r="B7436">
        <v>1</v>
      </c>
      <c r="C7436" t="s">
        <v>80</v>
      </c>
      <c r="D7436" t="s">
        <v>82</v>
      </c>
      <c r="E7436" t="s">
        <v>166</v>
      </c>
      <c r="F7436" t="s">
        <v>20314</v>
      </c>
      <c r="G7436" t="s">
        <v>186</v>
      </c>
      <c r="H7436" t="s">
        <v>135</v>
      </c>
      <c r="I7436" t="s">
        <v>136</v>
      </c>
      <c r="J7436" t="s">
        <v>137</v>
      </c>
      <c r="K7436" t="s">
        <v>187</v>
      </c>
      <c r="L7436" t="s">
        <v>20315</v>
      </c>
      <c r="M7436" t="s">
        <v>20316</v>
      </c>
      <c r="N7436" s="26">
        <v>4.4763888879999998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13</v>
      </c>
      <c r="U7436">
        <v>0</v>
      </c>
      <c r="V7436">
        <v>0</v>
      </c>
      <c r="W7436" s="26">
        <v>0</v>
      </c>
      <c r="X7436" s="26">
        <v>0</v>
      </c>
      <c r="Y7436" s="26">
        <v>0</v>
      </c>
      <c r="Z7436" s="26">
        <v>0</v>
      </c>
      <c r="AA7436" s="26">
        <v>0</v>
      </c>
      <c r="AB7436" s="26">
        <v>125.2332958597753</v>
      </c>
      <c r="AC7436" s="26">
        <v>0</v>
      </c>
      <c r="AD7436" s="26">
        <v>0</v>
      </c>
      <c r="AE7436" s="26">
        <v>125.2332958597753</v>
      </c>
    </row>
    <row r="7437" spans="1:31" x14ac:dyDescent="0.3">
      <c r="A7437">
        <v>2767376</v>
      </c>
      <c r="B7437">
        <v>1</v>
      </c>
      <c r="C7437" t="s">
        <v>80</v>
      </c>
      <c r="D7437" t="s">
        <v>100</v>
      </c>
      <c r="E7437" t="s">
        <v>152</v>
      </c>
      <c r="F7437" t="s">
        <v>20317</v>
      </c>
      <c r="G7437" t="s">
        <v>159</v>
      </c>
      <c r="H7437" t="s">
        <v>149</v>
      </c>
      <c r="I7437" t="s">
        <v>136</v>
      </c>
      <c r="J7437" t="s">
        <v>137</v>
      </c>
      <c r="K7437" t="s">
        <v>138</v>
      </c>
      <c r="L7437" t="s">
        <v>20318</v>
      </c>
      <c r="M7437" t="s">
        <v>20319</v>
      </c>
      <c r="N7437" s="26">
        <v>0.46666666600000001</v>
      </c>
      <c r="O7437">
        <v>0</v>
      </c>
      <c r="P7437">
        <v>2276</v>
      </c>
      <c r="Q7437">
        <v>0</v>
      </c>
      <c r="R7437">
        <v>12</v>
      </c>
      <c r="S7437">
        <v>1</v>
      </c>
      <c r="T7437">
        <v>195</v>
      </c>
      <c r="U7437">
        <v>0</v>
      </c>
      <c r="V7437">
        <v>0</v>
      </c>
      <c r="W7437" s="26">
        <v>0</v>
      </c>
      <c r="X7437" s="26">
        <v>165.06623168413017</v>
      </c>
      <c r="Y7437" s="26">
        <v>0</v>
      </c>
      <c r="Z7437" s="26">
        <v>1.3959047865839999E-2</v>
      </c>
      <c r="AA7437" s="26">
        <v>9.4640047240451999</v>
      </c>
      <c r="AB7437" s="26">
        <v>116.61949953058522</v>
      </c>
      <c r="AC7437" s="26">
        <v>0</v>
      </c>
      <c r="AD7437" s="26">
        <v>0</v>
      </c>
      <c r="AE7437" s="26">
        <v>291.16369498662641</v>
      </c>
    </row>
    <row r="7438" spans="1:31" x14ac:dyDescent="0.3">
      <c r="A7438">
        <v>2767548</v>
      </c>
      <c r="B7438">
        <v>1</v>
      </c>
      <c r="C7438" t="s">
        <v>80</v>
      </c>
      <c r="D7438" t="s">
        <v>82</v>
      </c>
      <c r="E7438" t="s">
        <v>132</v>
      </c>
      <c r="F7438" t="s">
        <v>20320</v>
      </c>
      <c r="G7438" t="s">
        <v>197</v>
      </c>
      <c r="H7438" t="s">
        <v>135</v>
      </c>
      <c r="I7438" t="s">
        <v>136</v>
      </c>
      <c r="J7438" t="s">
        <v>137</v>
      </c>
      <c r="K7438" t="s">
        <v>138</v>
      </c>
      <c r="L7438" t="s">
        <v>20321</v>
      </c>
      <c r="M7438" t="s">
        <v>20322</v>
      </c>
      <c r="N7438" s="26">
        <v>0.82527777700000005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1</v>
      </c>
      <c r="U7438">
        <v>0</v>
      </c>
      <c r="V7438">
        <v>0</v>
      </c>
      <c r="W7438" s="26">
        <v>0</v>
      </c>
      <c r="X7438" s="26">
        <v>0</v>
      </c>
      <c r="Y7438" s="26">
        <v>0</v>
      </c>
      <c r="Z7438" s="26">
        <v>0</v>
      </c>
      <c r="AA7438" s="26">
        <v>0</v>
      </c>
      <c r="AB7438" s="26">
        <v>1.6379031171856642</v>
      </c>
      <c r="AC7438" s="26">
        <v>0</v>
      </c>
      <c r="AD7438" s="26">
        <v>0</v>
      </c>
      <c r="AE7438" s="26">
        <v>1.6379031171856642</v>
      </c>
    </row>
    <row r="7439" spans="1:31" x14ac:dyDescent="0.3">
      <c r="A7439">
        <v>2767605</v>
      </c>
      <c r="B7439">
        <v>1</v>
      </c>
      <c r="C7439" t="s">
        <v>80</v>
      </c>
      <c r="D7439" t="s">
        <v>107</v>
      </c>
      <c r="E7439" t="s">
        <v>132</v>
      </c>
      <c r="F7439" t="s">
        <v>20323</v>
      </c>
      <c r="G7439" t="s">
        <v>134</v>
      </c>
      <c r="H7439" t="s">
        <v>135</v>
      </c>
      <c r="I7439" t="s">
        <v>136</v>
      </c>
      <c r="J7439" t="s">
        <v>137</v>
      </c>
      <c r="K7439" t="s">
        <v>138</v>
      </c>
      <c r="L7439" t="s">
        <v>20324</v>
      </c>
      <c r="M7439" t="s">
        <v>20325</v>
      </c>
      <c r="N7439" s="26">
        <v>0.69416666599999999</v>
      </c>
      <c r="O7439">
        <v>0</v>
      </c>
      <c r="P7439">
        <v>3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 s="26">
        <v>0</v>
      </c>
      <c r="X7439" s="26">
        <v>5.57981108124925E-3</v>
      </c>
      <c r="Y7439" s="26">
        <v>0</v>
      </c>
      <c r="Z7439" s="26">
        <v>0</v>
      </c>
      <c r="AA7439" s="26">
        <v>0</v>
      </c>
      <c r="AB7439" s="26">
        <v>0</v>
      </c>
      <c r="AC7439" s="26">
        <v>0</v>
      </c>
      <c r="AD7439" s="26">
        <v>0</v>
      </c>
      <c r="AE7439" s="26">
        <v>5.57981108124925E-3</v>
      </c>
    </row>
    <row r="7440" spans="1:31" x14ac:dyDescent="0.3">
      <c r="A7440">
        <v>2767107</v>
      </c>
      <c r="B7440">
        <v>1</v>
      </c>
      <c r="C7440" t="s">
        <v>80</v>
      </c>
      <c r="D7440" t="s">
        <v>106</v>
      </c>
      <c r="E7440" t="s">
        <v>170</v>
      </c>
      <c r="F7440" t="s">
        <v>20326</v>
      </c>
      <c r="G7440" t="s">
        <v>204</v>
      </c>
      <c r="H7440" t="s">
        <v>135</v>
      </c>
      <c r="I7440" t="s">
        <v>136</v>
      </c>
      <c r="J7440" t="s">
        <v>137</v>
      </c>
      <c r="K7440" t="s">
        <v>138</v>
      </c>
      <c r="L7440" t="s">
        <v>20327</v>
      </c>
      <c r="M7440" t="s">
        <v>20328</v>
      </c>
      <c r="N7440" s="26">
        <v>1.830833333</v>
      </c>
      <c r="O7440">
        <v>0</v>
      </c>
      <c r="P7440">
        <v>1</v>
      </c>
      <c r="Q7440">
        <v>0</v>
      </c>
      <c r="R7440">
        <v>1</v>
      </c>
      <c r="S7440">
        <v>0</v>
      </c>
      <c r="T7440">
        <v>5</v>
      </c>
      <c r="U7440">
        <v>0</v>
      </c>
      <c r="V7440">
        <v>0</v>
      </c>
      <c r="W7440" s="26">
        <v>0</v>
      </c>
      <c r="X7440" s="26">
        <v>0</v>
      </c>
      <c r="Y7440" s="26">
        <v>0</v>
      </c>
      <c r="Z7440" s="26">
        <v>0</v>
      </c>
      <c r="AA7440" s="26">
        <v>0</v>
      </c>
      <c r="AB7440" s="26">
        <v>6.6951107477933345</v>
      </c>
      <c r="AC7440" s="26">
        <v>0</v>
      </c>
      <c r="AD7440" s="26">
        <v>0</v>
      </c>
      <c r="AE7440" s="26">
        <v>6.6951107477933345</v>
      </c>
    </row>
    <row r="7441" spans="1:31" x14ac:dyDescent="0.3">
      <c r="A7441">
        <v>2767362</v>
      </c>
      <c r="B7441">
        <v>1</v>
      </c>
      <c r="C7441" t="s">
        <v>81</v>
      </c>
      <c r="D7441" t="s">
        <v>120</v>
      </c>
      <c r="E7441" t="s">
        <v>146</v>
      </c>
      <c r="F7441" t="s">
        <v>20329</v>
      </c>
      <c r="G7441" t="s">
        <v>159</v>
      </c>
      <c r="H7441" t="s">
        <v>149</v>
      </c>
      <c r="I7441" t="s">
        <v>136</v>
      </c>
      <c r="J7441" t="s">
        <v>137</v>
      </c>
      <c r="K7441" t="s">
        <v>138</v>
      </c>
      <c r="L7441" t="s">
        <v>20330</v>
      </c>
      <c r="M7441" t="s">
        <v>20331</v>
      </c>
      <c r="N7441" s="26">
        <v>0.375</v>
      </c>
      <c r="O7441">
        <v>0</v>
      </c>
      <c r="P7441">
        <v>1112</v>
      </c>
      <c r="Q7441">
        <v>0</v>
      </c>
      <c r="R7441">
        <v>24</v>
      </c>
      <c r="S7441">
        <v>0</v>
      </c>
      <c r="T7441">
        <v>147</v>
      </c>
      <c r="U7441">
        <v>0</v>
      </c>
      <c r="V7441">
        <v>0</v>
      </c>
      <c r="W7441" s="26">
        <v>0</v>
      </c>
      <c r="X7441" s="26">
        <v>74.95278185110034</v>
      </c>
      <c r="Y7441" s="26">
        <v>0</v>
      </c>
      <c r="Z7441" s="26">
        <v>1.1083789839957654</v>
      </c>
      <c r="AA7441" s="26">
        <v>0</v>
      </c>
      <c r="AB7441" s="26">
        <v>65.964776204377188</v>
      </c>
      <c r="AC7441" s="26">
        <v>0</v>
      </c>
      <c r="AD7441" s="26">
        <v>0</v>
      </c>
      <c r="AE7441" s="26">
        <v>142.02593703947329</v>
      </c>
    </row>
    <row r="7442" spans="1:31" x14ac:dyDescent="0.3">
      <c r="A7442">
        <v>2767199</v>
      </c>
      <c r="B7442">
        <v>1</v>
      </c>
      <c r="C7442" t="s">
        <v>80</v>
      </c>
      <c r="D7442" t="s">
        <v>82</v>
      </c>
      <c r="E7442" t="s">
        <v>132</v>
      </c>
      <c r="F7442" t="s">
        <v>20332</v>
      </c>
      <c r="G7442" t="s">
        <v>134</v>
      </c>
      <c r="H7442" t="s">
        <v>135</v>
      </c>
      <c r="I7442" t="s">
        <v>136</v>
      </c>
      <c r="J7442" t="s">
        <v>137</v>
      </c>
      <c r="K7442" t="s">
        <v>138</v>
      </c>
      <c r="L7442" t="s">
        <v>20333</v>
      </c>
      <c r="M7442" t="s">
        <v>20334</v>
      </c>
      <c r="N7442" s="26">
        <v>2.0008333330000001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2</v>
      </c>
      <c r="U7442">
        <v>0</v>
      </c>
      <c r="V7442">
        <v>0</v>
      </c>
      <c r="W7442" s="26">
        <v>0</v>
      </c>
      <c r="X7442" s="26">
        <v>0</v>
      </c>
      <c r="Y7442" s="26">
        <v>0</v>
      </c>
      <c r="Z7442" s="26">
        <v>0</v>
      </c>
      <c r="AA7442" s="26">
        <v>0</v>
      </c>
      <c r="AB7442" s="26">
        <v>0.98664799079883803</v>
      </c>
      <c r="AC7442" s="26">
        <v>0</v>
      </c>
      <c r="AD7442" s="26">
        <v>0</v>
      </c>
      <c r="AE7442" s="26">
        <v>0.98664799079883803</v>
      </c>
    </row>
    <row r="7443" spans="1:31" x14ac:dyDescent="0.3">
      <c r="A7443">
        <v>2767053</v>
      </c>
      <c r="B7443">
        <v>1</v>
      </c>
      <c r="C7443" t="s">
        <v>80</v>
      </c>
      <c r="D7443" t="s">
        <v>83</v>
      </c>
      <c r="E7443" t="s">
        <v>132</v>
      </c>
      <c r="F7443" t="s">
        <v>20335</v>
      </c>
      <c r="G7443" t="s">
        <v>307</v>
      </c>
      <c r="H7443" t="s">
        <v>135</v>
      </c>
      <c r="I7443" t="s">
        <v>136</v>
      </c>
      <c r="J7443" t="s">
        <v>137</v>
      </c>
      <c r="K7443" t="s">
        <v>138</v>
      </c>
      <c r="L7443" t="s">
        <v>20336</v>
      </c>
      <c r="M7443" t="s">
        <v>20337</v>
      </c>
      <c r="N7443" s="26">
        <v>0.91638888799999996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11</v>
      </c>
      <c r="U7443">
        <v>0</v>
      </c>
      <c r="V7443">
        <v>3</v>
      </c>
      <c r="W7443" s="26">
        <v>0</v>
      </c>
      <c r="X7443" s="26">
        <v>0</v>
      </c>
      <c r="Y7443" s="26">
        <v>0</v>
      </c>
      <c r="Z7443" s="26">
        <v>0</v>
      </c>
      <c r="AA7443" s="26">
        <v>0</v>
      </c>
      <c r="AB7443" s="26">
        <v>42.616429753974728</v>
      </c>
      <c r="AC7443" s="26">
        <v>0</v>
      </c>
      <c r="AD7443" s="26">
        <v>71.108201905975378</v>
      </c>
      <c r="AE7443" s="26">
        <v>113.72463165995011</v>
      </c>
    </row>
    <row r="7444" spans="1:31" x14ac:dyDescent="0.3">
      <c r="A7444">
        <v>2767508</v>
      </c>
      <c r="B7444">
        <v>1</v>
      </c>
      <c r="C7444" t="s">
        <v>80</v>
      </c>
      <c r="D7444" t="s">
        <v>98</v>
      </c>
      <c r="E7444" t="s">
        <v>146</v>
      </c>
      <c r="F7444" t="s">
        <v>20338</v>
      </c>
      <c r="G7444" t="s">
        <v>186</v>
      </c>
      <c r="H7444" t="s">
        <v>149</v>
      </c>
      <c r="I7444" t="s">
        <v>136</v>
      </c>
      <c r="J7444" t="s">
        <v>137</v>
      </c>
      <c r="K7444" t="s">
        <v>187</v>
      </c>
      <c r="L7444" t="s">
        <v>20339</v>
      </c>
      <c r="M7444" t="s">
        <v>20340</v>
      </c>
      <c r="N7444" s="26">
        <v>0.47611111099999998</v>
      </c>
      <c r="O7444">
        <v>0</v>
      </c>
      <c r="P7444">
        <v>131</v>
      </c>
      <c r="Q7444">
        <v>1</v>
      </c>
      <c r="R7444">
        <v>296</v>
      </c>
      <c r="S7444">
        <v>0</v>
      </c>
      <c r="T7444">
        <v>90</v>
      </c>
      <c r="U7444">
        <v>0</v>
      </c>
      <c r="V7444">
        <v>0</v>
      </c>
      <c r="W7444" s="26">
        <v>0</v>
      </c>
      <c r="X7444" s="26">
        <v>14.495306393624425</v>
      </c>
      <c r="Y7444" s="26">
        <v>0.776286336077332</v>
      </c>
      <c r="Z7444" s="26">
        <v>51.827867318275224</v>
      </c>
      <c r="AA7444" s="26">
        <v>0</v>
      </c>
      <c r="AB7444" s="26">
        <v>27.033179417263298</v>
      </c>
      <c r="AC7444" s="26">
        <v>0</v>
      </c>
      <c r="AD7444" s="26">
        <v>0</v>
      </c>
      <c r="AE7444" s="26">
        <v>94.132639465240274</v>
      </c>
    </row>
    <row r="7445" spans="1:31" x14ac:dyDescent="0.3">
      <c r="A7445">
        <v>2767176</v>
      </c>
      <c r="B7445">
        <v>1</v>
      </c>
      <c r="C7445" t="s">
        <v>80</v>
      </c>
      <c r="D7445" t="s">
        <v>97</v>
      </c>
      <c r="E7445" t="s">
        <v>170</v>
      </c>
      <c r="F7445" t="s">
        <v>20341</v>
      </c>
      <c r="G7445" t="s">
        <v>425</v>
      </c>
      <c r="H7445" t="s">
        <v>135</v>
      </c>
      <c r="I7445" t="s">
        <v>136</v>
      </c>
      <c r="J7445" t="s">
        <v>137</v>
      </c>
      <c r="K7445" t="s">
        <v>138</v>
      </c>
      <c r="L7445" t="s">
        <v>20342</v>
      </c>
      <c r="M7445" t="s">
        <v>20343</v>
      </c>
      <c r="N7445" s="26">
        <v>1.740277777</v>
      </c>
      <c r="O7445">
        <v>0</v>
      </c>
      <c r="P7445">
        <v>73</v>
      </c>
      <c r="Q7445">
        <v>0</v>
      </c>
      <c r="R7445">
        <v>0</v>
      </c>
      <c r="S7445">
        <v>0</v>
      </c>
      <c r="T7445">
        <v>4</v>
      </c>
      <c r="U7445">
        <v>0</v>
      </c>
      <c r="V7445">
        <v>0</v>
      </c>
      <c r="W7445" s="26">
        <v>0</v>
      </c>
      <c r="X7445" s="26">
        <v>25.512592320559197</v>
      </c>
      <c r="Y7445" s="26">
        <v>0</v>
      </c>
      <c r="Z7445" s="26">
        <v>0</v>
      </c>
      <c r="AA7445" s="26">
        <v>0</v>
      </c>
      <c r="AB7445" s="26">
        <v>51.433691778255877</v>
      </c>
      <c r="AC7445" s="26">
        <v>0</v>
      </c>
      <c r="AD7445" s="26">
        <v>0</v>
      </c>
      <c r="AE7445" s="26">
        <v>76.94628409881507</v>
      </c>
    </row>
    <row r="7446" spans="1:31" x14ac:dyDescent="0.3">
      <c r="A7446">
        <v>2767076</v>
      </c>
      <c r="B7446">
        <v>1</v>
      </c>
      <c r="C7446" t="s">
        <v>80</v>
      </c>
      <c r="D7446" t="s">
        <v>83</v>
      </c>
      <c r="E7446" t="s">
        <v>175</v>
      </c>
      <c r="F7446" t="s">
        <v>20344</v>
      </c>
      <c r="G7446" t="s">
        <v>159</v>
      </c>
      <c r="H7446" t="s">
        <v>149</v>
      </c>
      <c r="I7446" t="s">
        <v>136</v>
      </c>
      <c r="J7446" t="s">
        <v>137</v>
      </c>
      <c r="K7446" t="s">
        <v>138</v>
      </c>
      <c r="L7446" t="s">
        <v>20345</v>
      </c>
      <c r="M7446" t="s">
        <v>20346</v>
      </c>
      <c r="N7446" s="26">
        <v>0.25166666599999998</v>
      </c>
      <c r="O7446">
        <v>34</v>
      </c>
      <c r="P7446">
        <v>43797</v>
      </c>
      <c r="Q7446">
        <v>36</v>
      </c>
      <c r="R7446">
        <v>679</v>
      </c>
      <c r="S7446">
        <v>165</v>
      </c>
      <c r="T7446">
        <v>7408</v>
      </c>
      <c r="U7446">
        <v>46</v>
      </c>
      <c r="V7446">
        <v>114</v>
      </c>
      <c r="W7446" s="26">
        <v>3.5787062376654681</v>
      </c>
      <c r="X7446" s="26">
        <v>3280.8747160003286</v>
      </c>
      <c r="Y7446" s="26">
        <v>15.389651607681831</v>
      </c>
      <c r="Z7446" s="26">
        <v>40.458679273707901</v>
      </c>
      <c r="AA7446" s="26">
        <v>659.96774281878697</v>
      </c>
      <c r="AB7446" s="26">
        <v>2578.8987990425235</v>
      </c>
      <c r="AC7446" s="26">
        <v>10750.057109137269</v>
      </c>
      <c r="AD7446" s="26">
        <v>1171.8156933711423</v>
      </c>
      <c r="AE7446" s="26">
        <v>18501.041097489106</v>
      </c>
    </row>
    <row r="7447" spans="1:31" x14ac:dyDescent="0.3">
      <c r="A7447">
        <v>2767368</v>
      </c>
      <c r="B7447">
        <v>1</v>
      </c>
      <c r="C7447" t="s">
        <v>80</v>
      </c>
      <c r="D7447" t="s">
        <v>84</v>
      </c>
      <c r="E7447" t="s">
        <v>132</v>
      </c>
      <c r="F7447" t="s">
        <v>20347</v>
      </c>
      <c r="G7447" t="s">
        <v>134</v>
      </c>
      <c r="H7447" t="s">
        <v>135</v>
      </c>
      <c r="I7447" t="s">
        <v>136</v>
      </c>
      <c r="J7447" t="s">
        <v>137</v>
      </c>
      <c r="K7447" t="s">
        <v>138</v>
      </c>
      <c r="L7447" t="s">
        <v>20348</v>
      </c>
      <c r="M7447" t="s">
        <v>20349</v>
      </c>
      <c r="N7447" s="26">
        <v>3.2719444439999998</v>
      </c>
      <c r="O7447">
        <v>0</v>
      </c>
      <c r="P7447">
        <v>4</v>
      </c>
      <c r="Q7447">
        <v>0</v>
      </c>
      <c r="R7447">
        <v>0</v>
      </c>
      <c r="S7447">
        <v>0</v>
      </c>
      <c r="T7447">
        <v>1</v>
      </c>
      <c r="U7447">
        <v>0</v>
      </c>
      <c r="V7447">
        <v>0</v>
      </c>
      <c r="W7447" s="26">
        <v>0</v>
      </c>
      <c r="X7447" s="26">
        <v>2.6961867339056358</v>
      </c>
      <c r="Y7447" s="26">
        <v>0</v>
      </c>
      <c r="Z7447" s="26">
        <v>0</v>
      </c>
      <c r="AA7447" s="26">
        <v>0</v>
      </c>
      <c r="AB7447" s="26">
        <v>5.3652063966983334</v>
      </c>
      <c r="AC7447" s="26">
        <v>0</v>
      </c>
      <c r="AD7447" s="26">
        <v>0</v>
      </c>
      <c r="AE7447" s="26">
        <v>8.0613931306039692</v>
      </c>
    </row>
    <row r="7448" spans="1:31" x14ac:dyDescent="0.3">
      <c r="A7448">
        <v>2767617</v>
      </c>
      <c r="B7448">
        <v>1</v>
      </c>
      <c r="C7448" t="s">
        <v>80</v>
      </c>
      <c r="D7448" t="s">
        <v>85</v>
      </c>
      <c r="E7448" t="s">
        <v>132</v>
      </c>
      <c r="F7448" t="s">
        <v>20350</v>
      </c>
      <c r="G7448" t="s">
        <v>134</v>
      </c>
      <c r="H7448" t="s">
        <v>135</v>
      </c>
      <c r="I7448" t="s">
        <v>136</v>
      </c>
      <c r="J7448" t="s">
        <v>137</v>
      </c>
      <c r="K7448" t="s">
        <v>138</v>
      </c>
      <c r="L7448" t="s">
        <v>20351</v>
      </c>
      <c r="M7448" t="s">
        <v>20352</v>
      </c>
      <c r="N7448" s="26">
        <v>3.3591666660000001</v>
      </c>
      <c r="O7448">
        <v>0</v>
      </c>
      <c r="P7448">
        <v>16</v>
      </c>
      <c r="Q7448">
        <v>0</v>
      </c>
      <c r="R7448">
        <v>0</v>
      </c>
      <c r="S7448">
        <v>0</v>
      </c>
      <c r="T7448">
        <v>1</v>
      </c>
      <c r="U7448">
        <v>0</v>
      </c>
      <c r="V7448">
        <v>0</v>
      </c>
      <c r="W7448" s="26">
        <v>0</v>
      </c>
      <c r="X7448" s="26">
        <v>12.162783857617557</v>
      </c>
      <c r="Y7448" s="26">
        <v>0</v>
      </c>
      <c r="Z7448" s="26">
        <v>0</v>
      </c>
      <c r="AA7448" s="26">
        <v>0</v>
      </c>
      <c r="AB7448" s="26">
        <v>5.2405508493997246</v>
      </c>
      <c r="AC7448" s="26">
        <v>0</v>
      </c>
      <c r="AD7448" s="26">
        <v>0</v>
      </c>
      <c r="AE7448" s="26">
        <v>17.403334707017279</v>
      </c>
    </row>
    <row r="7449" spans="1:31" x14ac:dyDescent="0.3">
      <c r="A7449">
        <v>2766930</v>
      </c>
      <c r="B7449">
        <v>1</v>
      </c>
      <c r="C7449" t="s">
        <v>80</v>
      </c>
      <c r="D7449" t="s">
        <v>101</v>
      </c>
      <c r="E7449" t="s">
        <v>141</v>
      </c>
      <c r="F7449" t="s">
        <v>19302</v>
      </c>
      <c r="G7449" t="s">
        <v>143</v>
      </c>
      <c r="H7449" t="s">
        <v>135</v>
      </c>
      <c r="I7449" t="s">
        <v>136</v>
      </c>
      <c r="J7449" t="s">
        <v>137</v>
      </c>
      <c r="K7449" t="s">
        <v>138</v>
      </c>
      <c r="L7449" t="s">
        <v>20353</v>
      </c>
      <c r="M7449" t="s">
        <v>20354</v>
      </c>
      <c r="N7449" s="26">
        <v>0.66333333299999997</v>
      </c>
      <c r="O7449">
        <v>0</v>
      </c>
      <c r="P7449">
        <v>485</v>
      </c>
      <c r="Q7449">
        <v>0</v>
      </c>
      <c r="R7449">
        <v>1</v>
      </c>
      <c r="S7449">
        <v>0</v>
      </c>
      <c r="T7449">
        <v>25</v>
      </c>
      <c r="U7449">
        <v>0</v>
      </c>
      <c r="V7449">
        <v>0</v>
      </c>
      <c r="W7449" s="26">
        <v>0</v>
      </c>
      <c r="X7449" s="26">
        <v>84.950986546248799</v>
      </c>
      <c r="Y7449" s="26">
        <v>0</v>
      </c>
      <c r="Z7449" s="26">
        <v>0</v>
      </c>
      <c r="AA7449" s="26">
        <v>0</v>
      </c>
      <c r="AB7449" s="26">
        <v>5.7109614851032839</v>
      </c>
      <c r="AC7449" s="26">
        <v>0</v>
      </c>
      <c r="AD7449" s="26">
        <v>0</v>
      </c>
      <c r="AE7449" s="26">
        <v>90.661948031352082</v>
      </c>
    </row>
    <row r="7450" spans="1:31" x14ac:dyDescent="0.3">
      <c r="A7450">
        <v>2767136</v>
      </c>
      <c r="B7450">
        <v>1</v>
      </c>
      <c r="C7450" t="s">
        <v>80</v>
      </c>
      <c r="D7450" t="s">
        <v>90</v>
      </c>
      <c r="E7450" t="s">
        <v>166</v>
      </c>
      <c r="F7450" t="s">
        <v>20355</v>
      </c>
      <c r="G7450" t="s">
        <v>628</v>
      </c>
      <c r="H7450" t="s">
        <v>135</v>
      </c>
      <c r="I7450" t="s">
        <v>136</v>
      </c>
      <c r="J7450" t="s">
        <v>137</v>
      </c>
      <c r="K7450" t="s">
        <v>187</v>
      </c>
      <c r="L7450" t="s">
        <v>20356</v>
      </c>
      <c r="M7450" t="s">
        <v>20357</v>
      </c>
      <c r="N7450" s="26">
        <v>3.420833333</v>
      </c>
      <c r="O7450">
        <v>0</v>
      </c>
      <c r="P7450">
        <v>97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 s="26">
        <v>0</v>
      </c>
      <c r="X7450" s="26">
        <v>74.758471730340744</v>
      </c>
      <c r="Y7450" s="26">
        <v>0</v>
      </c>
      <c r="Z7450" s="26">
        <v>0</v>
      </c>
      <c r="AA7450" s="26">
        <v>0</v>
      </c>
      <c r="AB7450" s="26">
        <v>0</v>
      </c>
      <c r="AC7450" s="26">
        <v>0</v>
      </c>
      <c r="AD7450" s="26">
        <v>0</v>
      </c>
      <c r="AE7450" s="26">
        <v>74.758471730340744</v>
      </c>
    </row>
    <row r="7451" spans="1:31" x14ac:dyDescent="0.3">
      <c r="A7451">
        <v>2767431</v>
      </c>
      <c r="B7451">
        <v>1</v>
      </c>
      <c r="C7451" t="s">
        <v>80</v>
      </c>
      <c r="D7451" t="s">
        <v>87</v>
      </c>
      <c r="E7451" t="s">
        <v>132</v>
      </c>
      <c r="F7451" t="s">
        <v>20358</v>
      </c>
      <c r="G7451" t="s">
        <v>307</v>
      </c>
      <c r="H7451" t="s">
        <v>135</v>
      </c>
      <c r="I7451" t="s">
        <v>136</v>
      </c>
      <c r="J7451" t="s">
        <v>137</v>
      </c>
      <c r="K7451" t="s">
        <v>138</v>
      </c>
      <c r="L7451" t="s">
        <v>20359</v>
      </c>
      <c r="M7451" t="s">
        <v>12043</v>
      </c>
      <c r="N7451" s="26">
        <v>5.0891666659999997</v>
      </c>
      <c r="O7451">
        <v>0</v>
      </c>
      <c r="P7451">
        <v>25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 s="26">
        <v>0</v>
      </c>
      <c r="X7451" s="26">
        <v>33.184971387399088</v>
      </c>
      <c r="Y7451" s="26">
        <v>0</v>
      </c>
      <c r="Z7451" s="26">
        <v>0</v>
      </c>
      <c r="AA7451" s="26">
        <v>0</v>
      </c>
      <c r="AB7451" s="26">
        <v>0</v>
      </c>
      <c r="AC7451" s="26">
        <v>0</v>
      </c>
      <c r="AD7451" s="26">
        <v>0</v>
      </c>
      <c r="AE7451" s="26">
        <v>33.184971387399088</v>
      </c>
    </row>
    <row r="7452" spans="1:31" x14ac:dyDescent="0.3">
      <c r="A7452">
        <v>2767036</v>
      </c>
      <c r="B7452">
        <v>1</v>
      </c>
      <c r="C7452" t="s">
        <v>80</v>
      </c>
      <c r="D7452" t="s">
        <v>98</v>
      </c>
      <c r="E7452" t="s">
        <v>146</v>
      </c>
      <c r="F7452" t="s">
        <v>20338</v>
      </c>
      <c r="G7452" t="s">
        <v>326</v>
      </c>
      <c r="H7452" t="s">
        <v>149</v>
      </c>
      <c r="I7452" t="s">
        <v>136</v>
      </c>
      <c r="J7452" t="s">
        <v>137</v>
      </c>
      <c r="K7452" t="s">
        <v>187</v>
      </c>
      <c r="L7452" t="s">
        <v>20360</v>
      </c>
      <c r="M7452" t="s">
        <v>20361</v>
      </c>
      <c r="N7452" s="26">
        <v>0.67166666600000002</v>
      </c>
      <c r="O7452">
        <v>0</v>
      </c>
      <c r="P7452">
        <v>131</v>
      </c>
      <c r="Q7452">
        <v>1</v>
      </c>
      <c r="R7452">
        <v>296</v>
      </c>
      <c r="S7452">
        <v>0</v>
      </c>
      <c r="T7452">
        <v>90</v>
      </c>
      <c r="U7452">
        <v>0</v>
      </c>
      <c r="V7452">
        <v>0</v>
      </c>
      <c r="W7452" s="26">
        <v>0</v>
      </c>
      <c r="X7452" s="26">
        <v>20.041207606868607</v>
      </c>
      <c r="Y7452" s="26">
        <v>1.1747193690096187</v>
      </c>
      <c r="Z7452" s="26">
        <v>70.744637879870623</v>
      </c>
      <c r="AA7452" s="26">
        <v>0</v>
      </c>
      <c r="AB7452" s="26">
        <v>46.325527128884985</v>
      </c>
      <c r="AC7452" s="26">
        <v>0</v>
      </c>
      <c r="AD7452" s="26">
        <v>0</v>
      </c>
      <c r="AE7452" s="26">
        <v>138.28609198463386</v>
      </c>
    </row>
    <row r="7453" spans="1:31" x14ac:dyDescent="0.3">
      <c r="A7453">
        <v>2767139</v>
      </c>
      <c r="B7453">
        <v>1</v>
      </c>
      <c r="C7453" t="s">
        <v>80</v>
      </c>
      <c r="D7453" t="s">
        <v>99</v>
      </c>
      <c r="E7453" t="s">
        <v>152</v>
      </c>
      <c r="F7453" t="s">
        <v>9653</v>
      </c>
      <c r="G7453" t="s">
        <v>159</v>
      </c>
      <c r="H7453" t="s">
        <v>149</v>
      </c>
      <c r="I7453" t="s">
        <v>136</v>
      </c>
      <c r="J7453" t="s">
        <v>137</v>
      </c>
      <c r="K7453" t="s">
        <v>138</v>
      </c>
      <c r="L7453" t="s">
        <v>20362</v>
      </c>
      <c r="M7453" t="s">
        <v>20363</v>
      </c>
      <c r="N7453" s="26">
        <v>3.7069444439999999</v>
      </c>
      <c r="O7453">
        <v>0</v>
      </c>
      <c r="P7453">
        <v>0</v>
      </c>
      <c r="Q7453">
        <v>0</v>
      </c>
      <c r="R7453">
        <v>0</v>
      </c>
      <c r="S7453">
        <v>5</v>
      </c>
      <c r="T7453">
        <v>0</v>
      </c>
      <c r="U7453">
        <v>0</v>
      </c>
      <c r="V7453">
        <v>0</v>
      </c>
      <c r="W7453" s="26">
        <v>0</v>
      </c>
      <c r="X7453" s="26">
        <v>0</v>
      </c>
      <c r="Y7453" s="26">
        <v>0</v>
      </c>
      <c r="Z7453" s="26">
        <v>0</v>
      </c>
      <c r="AA7453" s="26">
        <v>1377.2787152701101</v>
      </c>
      <c r="AB7453" s="26">
        <v>0</v>
      </c>
      <c r="AC7453" s="26">
        <v>0</v>
      </c>
      <c r="AD7453" s="26">
        <v>0</v>
      </c>
      <c r="AE7453" s="26">
        <v>1377.2787152701101</v>
      </c>
    </row>
    <row r="7454" spans="1:31" x14ac:dyDescent="0.3">
      <c r="A7454">
        <v>2766904</v>
      </c>
      <c r="B7454">
        <v>1</v>
      </c>
      <c r="C7454" t="s">
        <v>80</v>
      </c>
      <c r="D7454" t="s">
        <v>101</v>
      </c>
      <c r="E7454" t="s">
        <v>170</v>
      </c>
      <c r="F7454" t="s">
        <v>4003</v>
      </c>
      <c r="G7454" t="s">
        <v>172</v>
      </c>
      <c r="H7454" t="s">
        <v>135</v>
      </c>
      <c r="I7454" t="s">
        <v>136</v>
      </c>
      <c r="J7454" t="s">
        <v>137</v>
      </c>
      <c r="K7454" t="s">
        <v>138</v>
      </c>
      <c r="L7454" t="s">
        <v>20364</v>
      </c>
      <c r="M7454" t="s">
        <v>20365</v>
      </c>
      <c r="N7454" s="26">
        <v>1.9316666659999999</v>
      </c>
      <c r="O7454">
        <v>0</v>
      </c>
      <c r="P7454">
        <v>18</v>
      </c>
      <c r="Q7454">
        <v>0</v>
      </c>
      <c r="R7454">
        <v>3</v>
      </c>
      <c r="S7454">
        <v>0</v>
      </c>
      <c r="T7454">
        <v>6</v>
      </c>
      <c r="U7454">
        <v>0</v>
      </c>
      <c r="V7454">
        <v>0</v>
      </c>
      <c r="W7454" s="26">
        <v>0</v>
      </c>
      <c r="X7454" s="26">
        <v>22.02472857338778</v>
      </c>
      <c r="Y7454" s="26">
        <v>0</v>
      </c>
      <c r="Z7454" s="26">
        <v>0</v>
      </c>
      <c r="AA7454" s="26">
        <v>0</v>
      </c>
      <c r="AB7454" s="26">
        <v>8.8081858189758258</v>
      </c>
      <c r="AC7454" s="26">
        <v>0</v>
      </c>
      <c r="AD7454" s="26">
        <v>0</v>
      </c>
      <c r="AE7454" s="26">
        <v>30.832914392363605</v>
      </c>
    </row>
    <row r="7455" spans="1:31" x14ac:dyDescent="0.3">
      <c r="A7455">
        <v>2766947</v>
      </c>
      <c r="B7455">
        <v>1</v>
      </c>
      <c r="C7455" t="s">
        <v>80</v>
      </c>
      <c r="D7455" t="s">
        <v>85</v>
      </c>
      <c r="E7455" t="s">
        <v>132</v>
      </c>
      <c r="F7455" t="s">
        <v>18863</v>
      </c>
      <c r="G7455" t="s">
        <v>134</v>
      </c>
      <c r="H7455" t="s">
        <v>135</v>
      </c>
      <c r="I7455" t="s">
        <v>136</v>
      </c>
      <c r="J7455" t="s">
        <v>137</v>
      </c>
      <c r="K7455" t="s">
        <v>138</v>
      </c>
      <c r="L7455" t="s">
        <v>20366</v>
      </c>
      <c r="M7455" t="s">
        <v>20367</v>
      </c>
      <c r="N7455" s="26">
        <v>3.199166666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1</v>
      </c>
      <c r="U7455">
        <v>0</v>
      </c>
      <c r="V7455">
        <v>0</v>
      </c>
      <c r="W7455" s="26">
        <v>0</v>
      </c>
      <c r="X7455" s="26">
        <v>0</v>
      </c>
      <c r="Y7455" s="26">
        <v>0</v>
      </c>
      <c r="Z7455" s="26">
        <v>0</v>
      </c>
      <c r="AA7455" s="26">
        <v>0</v>
      </c>
      <c r="AB7455" s="26">
        <v>10.83736480760661</v>
      </c>
      <c r="AC7455" s="26">
        <v>0</v>
      </c>
      <c r="AD7455" s="26">
        <v>0</v>
      </c>
      <c r="AE7455" s="26">
        <v>10.83736480760661</v>
      </c>
    </row>
    <row r="7456" spans="1:31" x14ac:dyDescent="0.3">
      <c r="A7456">
        <v>2767096</v>
      </c>
      <c r="B7456">
        <v>1</v>
      </c>
      <c r="C7456" t="s">
        <v>80</v>
      </c>
      <c r="D7456" t="s">
        <v>100</v>
      </c>
      <c r="E7456" t="s">
        <v>152</v>
      </c>
      <c r="F7456" t="s">
        <v>14523</v>
      </c>
      <c r="G7456" t="s">
        <v>159</v>
      </c>
      <c r="H7456" t="s">
        <v>149</v>
      </c>
      <c r="I7456" t="s">
        <v>136</v>
      </c>
      <c r="J7456" t="s">
        <v>137</v>
      </c>
      <c r="K7456" t="s">
        <v>138</v>
      </c>
      <c r="L7456" t="s">
        <v>20368</v>
      </c>
      <c r="M7456" t="s">
        <v>20369</v>
      </c>
      <c r="N7456" s="26">
        <v>0.78388888800000001</v>
      </c>
      <c r="O7456">
        <v>1</v>
      </c>
      <c r="P7456">
        <v>29</v>
      </c>
      <c r="Q7456">
        <v>4</v>
      </c>
      <c r="R7456">
        <v>30</v>
      </c>
      <c r="S7456">
        <v>17</v>
      </c>
      <c r="T7456">
        <v>17</v>
      </c>
      <c r="U7456">
        <v>1</v>
      </c>
      <c r="V7456">
        <v>0</v>
      </c>
      <c r="W7456" s="26">
        <v>0.55803388700946244</v>
      </c>
      <c r="X7456" s="26">
        <v>5.9953406601785231</v>
      </c>
      <c r="Y7456" s="26">
        <v>2.9582839535973733</v>
      </c>
      <c r="Z7456" s="26">
        <v>3.7560692401948361</v>
      </c>
      <c r="AA7456" s="26">
        <v>81.177799200080983</v>
      </c>
      <c r="AB7456" s="26">
        <v>18.377705197241806</v>
      </c>
      <c r="AC7456" s="26">
        <v>28.642807749054079</v>
      </c>
      <c r="AD7456" s="26">
        <v>0</v>
      </c>
      <c r="AE7456" s="26">
        <v>141.46603988735706</v>
      </c>
    </row>
    <row r="7457" spans="1:31" x14ac:dyDescent="0.3">
      <c r="A7457">
        <v>2766973</v>
      </c>
      <c r="B7457">
        <v>1</v>
      </c>
      <c r="C7457" t="s">
        <v>80</v>
      </c>
      <c r="D7457" t="s">
        <v>104</v>
      </c>
      <c r="E7457" t="s">
        <v>132</v>
      </c>
      <c r="F7457" t="s">
        <v>20370</v>
      </c>
      <c r="G7457" t="s">
        <v>197</v>
      </c>
      <c r="H7457" t="s">
        <v>135</v>
      </c>
      <c r="I7457" t="s">
        <v>136</v>
      </c>
      <c r="J7457" t="s">
        <v>137</v>
      </c>
      <c r="K7457" t="s">
        <v>138</v>
      </c>
      <c r="L7457" t="s">
        <v>20371</v>
      </c>
      <c r="M7457" t="s">
        <v>20372</v>
      </c>
      <c r="N7457" s="26">
        <v>1.0852777769999999</v>
      </c>
      <c r="O7457">
        <v>0</v>
      </c>
      <c r="P7457">
        <v>1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 s="26">
        <v>0</v>
      </c>
      <c r="X7457" s="26">
        <v>7.0578593907071996E-2</v>
      </c>
      <c r="Y7457" s="26">
        <v>0</v>
      </c>
      <c r="Z7457" s="26">
        <v>0</v>
      </c>
      <c r="AA7457" s="26">
        <v>0</v>
      </c>
      <c r="AB7457" s="26">
        <v>0</v>
      </c>
      <c r="AC7457" s="26">
        <v>0</v>
      </c>
      <c r="AD7457" s="26">
        <v>0</v>
      </c>
      <c r="AE7457" s="26">
        <v>7.0578593907071996E-2</v>
      </c>
    </row>
    <row r="7458" spans="1:31" x14ac:dyDescent="0.3">
      <c r="A7458">
        <v>2767345</v>
      </c>
      <c r="B7458">
        <v>1</v>
      </c>
      <c r="C7458" t="s">
        <v>80</v>
      </c>
      <c r="D7458" t="s">
        <v>101</v>
      </c>
      <c r="E7458" t="s">
        <v>170</v>
      </c>
      <c r="F7458" t="s">
        <v>20373</v>
      </c>
      <c r="G7458" t="s">
        <v>1313</v>
      </c>
      <c r="H7458" t="s">
        <v>135</v>
      </c>
      <c r="I7458" t="s">
        <v>136</v>
      </c>
      <c r="J7458" t="s">
        <v>137</v>
      </c>
      <c r="K7458" t="s">
        <v>138</v>
      </c>
      <c r="L7458" t="s">
        <v>20374</v>
      </c>
      <c r="M7458" t="s">
        <v>20375</v>
      </c>
      <c r="N7458" s="26">
        <v>1.427777777</v>
      </c>
      <c r="O7458">
        <v>0</v>
      </c>
      <c r="P7458">
        <v>50</v>
      </c>
      <c r="Q7458">
        <v>0</v>
      </c>
      <c r="R7458">
        <v>1</v>
      </c>
      <c r="S7458">
        <v>0</v>
      </c>
      <c r="T7458">
        <v>23</v>
      </c>
      <c r="U7458">
        <v>0</v>
      </c>
      <c r="V7458">
        <v>0</v>
      </c>
      <c r="W7458" s="26">
        <v>0</v>
      </c>
      <c r="X7458" s="26">
        <v>30.986321406617634</v>
      </c>
      <c r="Y7458" s="26">
        <v>0</v>
      </c>
      <c r="Z7458" s="26">
        <v>3.7018293989489999E-3</v>
      </c>
      <c r="AA7458" s="26">
        <v>0</v>
      </c>
      <c r="AB7458" s="26">
        <v>47.766416203706989</v>
      </c>
      <c r="AC7458" s="26">
        <v>0</v>
      </c>
      <c r="AD7458" s="26">
        <v>0</v>
      </c>
      <c r="AE7458" s="26">
        <v>78.756439439723579</v>
      </c>
    </row>
    <row r="7459" spans="1:31" x14ac:dyDescent="0.3">
      <c r="A7459">
        <v>2767202</v>
      </c>
      <c r="B7459">
        <v>1</v>
      </c>
      <c r="C7459" t="s">
        <v>80</v>
      </c>
      <c r="D7459" t="s">
        <v>102</v>
      </c>
      <c r="E7459" t="s">
        <v>141</v>
      </c>
      <c r="F7459" t="s">
        <v>20376</v>
      </c>
      <c r="G7459" t="s">
        <v>344</v>
      </c>
      <c r="H7459" t="s">
        <v>135</v>
      </c>
      <c r="I7459" t="s">
        <v>136</v>
      </c>
      <c r="J7459" t="s">
        <v>137</v>
      </c>
      <c r="K7459" t="s">
        <v>138</v>
      </c>
      <c r="L7459" t="s">
        <v>20377</v>
      </c>
      <c r="M7459" t="s">
        <v>20378</v>
      </c>
      <c r="N7459" s="26">
        <v>2.5052777769999999</v>
      </c>
      <c r="O7459">
        <v>0</v>
      </c>
      <c r="P7459">
        <v>0</v>
      </c>
      <c r="Q7459">
        <v>0</v>
      </c>
      <c r="R7459">
        <v>21</v>
      </c>
      <c r="S7459">
        <v>0</v>
      </c>
      <c r="T7459">
        <v>1</v>
      </c>
      <c r="U7459">
        <v>0</v>
      </c>
      <c r="V7459">
        <v>0</v>
      </c>
      <c r="W7459" s="26">
        <v>0</v>
      </c>
      <c r="X7459" s="26">
        <v>0</v>
      </c>
      <c r="Y7459" s="26">
        <v>0</v>
      </c>
      <c r="Z7459" s="26">
        <v>0.96601855765333322</v>
      </c>
      <c r="AA7459" s="26">
        <v>0</v>
      </c>
      <c r="AB7459" s="26">
        <v>0</v>
      </c>
      <c r="AC7459" s="26">
        <v>0</v>
      </c>
      <c r="AD7459" s="26">
        <v>0</v>
      </c>
      <c r="AE7459" s="26">
        <v>0.96601855765333322</v>
      </c>
    </row>
    <row r="7460" spans="1:31" x14ac:dyDescent="0.3">
      <c r="A7460">
        <v>2766967</v>
      </c>
      <c r="B7460">
        <v>1</v>
      </c>
      <c r="C7460" t="s">
        <v>80</v>
      </c>
      <c r="D7460" t="s">
        <v>103</v>
      </c>
      <c r="E7460" t="s">
        <v>170</v>
      </c>
      <c r="F7460" t="s">
        <v>20379</v>
      </c>
      <c r="G7460" t="s">
        <v>287</v>
      </c>
      <c r="H7460" t="s">
        <v>135</v>
      </c>
      <c r="I7460" t="s">
        <v>136</v>
      </c>
      <c r="J7460" t="s">
        <v>3</v>
      </c>
      <c r="K7460" t="s">
        <v>138</v>
      </c>
      <c r="L7460" t="s">
        <v>20380</v>
      </c>
      <c r="M7460" t="s">
        <v>20381</v>
      </c>
      <c r="N7460" s="26">
        <v>0.91805555500000002</v>
      </c>
      <c r="O7460">
        <v>0</v>
      </c>
      <c r="P7460">
        <v>46</v>
      </c>
      <c r="Q7460">
        <v>0</v>
      </c>
      <c r="R7460">
        <v>0</v>
      </c>
      <c r="S7460">
        <v>0</v>
      </c>
      <c r="T7460">
        <v>8</v>
      </c>
      <c r="U7460">
        <v>0</v>
      </c>
      <c r="V7460">
        <v>0</v>
      </c>
      <c r="W7460" s="26">
        <v>0</v>
      </c>
      <c r="X7460" s="26">
        <v>13.144913147208982</v>
      </c>
      <c r="Y7460" s="26">
        <v>0</v>
      </c>
      <c r="Z7460" s="26">
        <v>0</v>
      </c>
      <c r="AA7460" s="26">
        <v>0</v>
      </c>
      <c r="AB7460" s="26">
        <v>2.1448520231934158</v>
      </c>
      <c r="AC7460" s="26">
        <v>0</v>
      </c>
      <c r="AD7460" s="26">
        <v>0</v>
      </c>
      <c r="AE7460" s="26">
        <v>15.289765170402397</v>
      </c>
    </row>
    <row r="7461" spans="1:31" x14ac:dyDescent="0.3">
      <c r="A7461">
        <v>2767594</v>
      </c>
      <c r="B7461">
        <v>1</v>
      </c>
      <c r="C7461" t="s">
        <v>80</v>
      </c>
      <c r="D7461" t="s">
        <v>85</v>
      </c>
      <c r="E7461" t="s">
        <v>166</v>
      </c>
      <c r="F7461" t="s">
        <v>20382</v>
      </c>
      <c r="G7461" t="s">
        <v>232</v>
      </c>
      <c r="H7461" t="s">
        <v>135</v>
      </c>
      <c r="I7461" t="s">
        <v>136</v>
      </c>
      <c r="J7461" t="s">
        <v>137</v>
      </c>
      <c r="K7461" t="s">
        <v>138</v>
      </c>
      <c r="L7461" t="s">
        <v>20383</v>
      </c>
      <c r="M7461" t="s">
        <v>20384</v>
      </c>
      <c r="N7461" s="26">
        <v>0.72944444399999997</v>
      </c>
      <c r="O7461">
        <v>0</v>
      </c>
      <c r="P7461">
        <v>110</v>
      </c>
      <c r="Q7461">
        <v>0</v>
      </c>
      <c r="R7461">
        <v>0</v>
      </c>
      <c r="S7461">
        <v>0</v>
      </c>
      <c r="T7461">
        <v>2</v>
      </c>
      <c r="U7461">
        <v>0</v>
      </c>
      <c r="V7461">
        <v>0</v>
      </c>
      <c r="W7461" s="26">
        <v>0</v>
      </c>
      <c r="X7461" s="26">
        <v>23.02327954536883</v>
      </c>
      <c r="Y7461" s="26">
        <v>0</v>
      </c>
      <c r="Z7461" s="26">
        <v>0</v>
      </c>
      <c r="AA7461" s="26">
        <v>0</v>
      </c>
      <c r="AB7461" s="26">
        <v>1.1905609494877682</v>
      </c>
      <c r="AC7461" s="26">
        <v>0</v>
      </c>
      <c r="AD7461" s="26">
        <v>0</v>
      </c>
      <c r="AE7461" s="26">
        <v>24.213840494856598</v>
      </c>
    </row>
    <row r="7462" spans="1:31" x14ac:dyDescent="0.3">
      <c r="A7462">
        <v>2766910</v>
      </c>
      <c r="B7462">
        <v>1</v>
      </c>
      <c r="C7462" t="s">
        <v>80</v>
      </c>
      <c r="D7462" t="s">
        <v>86</v>
      </c>
      <c r="E7462" t="s">
        <v>175</v>
      </c>
      <c r="F7462" t="s">
        <v>20385</v>
      </c>
      <c r="G7462" t="s">
        <v>326</v>
      </c>
      <c r="H7462" t="s">
        <v>365</v>
      </c>
      <c r="I7462" t="s">
        <v>566</v>
      </c>
      <c r="J7462" t="s">
        <v>137</v>
      </c>
      <c r="K7462" t="s">
        <v>187</v>
      </c>
      <c r="L7462" t="s">
        <v>12021</v>
      </c>
      <c r="M7462" t="s">
        <v>20386</v>
      </c>
      <c r="N7462" s="26">
        <v>1.6666666E-2</v>
      </c>
      <c r="O7462">
        <v>0</v>
      </c>
      <c r="P7462">
        <v>2379</v>
      </c>
      <c r="Q7462">
        <v>0</v>
      </c>
      <c r="R7462">
        <v>0</v>
      </c>
      <c r="S7462">
        <v>1</v>
      </c>
      <c r="T7462">
        <v>88</v>
      </c>
      <c r="U7462">
        <v>0</v>
      </c>
      <c r="V7462">
        <v>0</v>
      </c>
      <c r="W7462" s="26">
        <v>0</v>
      </c>
      <c r="X7462" s="26">
        <v>10.537900773460189</v>
      </c>
      <c r="Y7462" s="26">
        <v>0</v>
      </c>
      <c r="Z7462" s="26">
        <v>0</v>
      </c>
      <c r="AA7462" s="26">
        <v>0</v>
      </c>
      <c r="AB7462" s="26">
        <v>1.2085555283155944</v>
      </c>
      <c r="AC7462" s="26">
        <v>0</v>
      </c>
      <c r="AD7462" s="26">
        <v>0</v>
      </c>
      <c r="AE7462" s="26">
        <v>11.746456301775783</v>
      </c>
    </row>
    <row r="7463" spans="1:31" x14ac:dyDescent="0.3">
      <c r="A7463">
        <v>2767408</v>
      </c>
      <c r="B7463">
        <v>1</v>
      </c>
      <c r="C7463" t="s">
        <v>80</v>
      </c>
      <c r="D7463" t="s">
        <v>99</v>
      </c>
      <c r="E7463" t="s">
        <v>157</v>
      </c>
      <c r="F7463" t="s">
        <v>7090</v>
      </c>
      <c r="G7463" t="s">
        <v>1269</v>
      </c>
      <c r="H7463" t="s">
        <v>149</v>
      </c>
      <c r="I7463" t="s">
        <v>136</v>
      </c>
      <c r="J7463" t="s">
        <v>137</v>
      </c>
      <c r="K7463" t="s">
        <v>138</v>
      </c>
      <c r="L7463" t="s">
        <v>20387</v>
      </c>
      <c r="M7463" t="s">
        <v>20388</v>
      </c>
      <c r="N7463" s="26">
        <v>3</v>
      </c>
      <c r="O7463">
        <v>0</v>
      </c>
      <c r="P7463">
        <v>0</v>
      </c>
      <c r="Q7463">
        <v>0</v>
      </c>
      <c r="R7463">
        <v>0</v>
      </c>
      <c r="S7463">
        <v>8</v>
      </c>
      <c r="T7463">
        <v>0</v>
      </c>
      <c r="U7463">
        <v>0</v>
      </c>
      <c r="V7463">
        <v>0</v>
      </c>
      <c r="W7463" s="26">
        <v>0</v>
      </c>
      <c r="X7463" s="26">
        <v>0</v>
      </c>
      <c r="Y7463" s="26">
        <v>0</v>
      </c>
      <c r="Z7463" s="26">
        <v>0</v>
      </c>
      <c r="AA7463" s="26">
        <v>1041.5149189364076</v>
      </c>
      <c r="AB7463" s="26">
        <v>0</v>
      </c>
      <c r="AC7463" s="26">
        <v>0</v>
      </c>
      <c r="AD7463" s="26">
        <v>0</v>
      </c>
      <c r="AE7463" s="26">
        <v>1041.5149189364076</v>
      </c>
    </row>
    <row r="7464" spans="1:31" x14ac:dyDescent="0.3">
      <c r="A7464">
        <v>2767259</v>
      </c>
      <c r="B7464">
        <v>1</v>
      </c>
      <c r="C7464" t="s">
        <v>81</v>
      </c>
      <c r="D7464" t="s">
        <v>123</v>
      </c>
      <c r="E7464" t="s">
        <v>132</v>
      </c>
      <c r="F7464" t="s">
        <v>7005</v>
      </c>
      <c r="G7464" t="s">
        <v>134</v>
      </c>
      <c r="H7464" t="s">
        <v>135</v>
      </c>
      <c r="I7464" t="s">
        <v>136</v>
      </c>
      <c r="J7464" t="s">
        <v>137</v>
      </c>
      <c r="K7464" t="s">
        <v>138</v>
      </c>
      <c r="L7464" t="s">
        <v>20389</v>
      </c>
      <c r="M7464" t="s">
        <v>20390</v>
      </c>
      <c r="N7464" s="26">
        <v>2.571666666</v>
      </c>
      <c r="O7464">
        <v>0</v>
      </c>
      <c r="P7464">
        <v>5</v>
      </c>
      <c r="Q7464">
        <v>0</v>
      </c>
      <c r="R7464">
        <v>0</v>
      </c>
      <c r="S7464">
        <v>0</v>
      </c>
      <c r="T7464">
        <v>1</v>
      </c>
      <c r="U7464">
        <v>0</v>
      </c>
      <c r="V7464">
        <v>0</v>
      </c>
      <c r="W7464" s="26">
        <v>0</v>
      </c>
      <c r="X7464" s="26">
        <v>2.9349470204250006</v>
      </c>
      <c r="Y7464" s="26">
        <v>0</v>
      </c>
      <c r="Z7464" s="26">
        <v>0</v>
      </c>
      <c r="AA7464" s="26">
        <v>0</v>
      </c>
      <c r="AB7464" s="26">
        <v>4.511135652148333</v>
      </c>
      <c r="AC7464" s="26">
        <v>0</v>
      </c>
      <c r="AD7464" s="26">
        <v>0</v>
      </c>
      <c r="AE7464" s="26">
        <v>7.4460826725733336</v>
      </c>
    </row>
    <row r="7465" spans="1:31" x14ac:dyDescent="0.3">
      <c r="A7465">
        <v>2767451</v>
      </c>
      <c r="B7465">
        <v>1</v>
      </c>
      <c r="C7465" t="s">
        <v>80</v>
      </c>
      <c r="D7465" t="s">
        <v>82</v>
      </c>
      <c r="E7465" t="s">
        <v>132</v>
      </c>
      <c r="F7465" t="s">
        <v>20391</v>
      </c>
      <c r="G7465" t="s">
        <v>197</v>
      </c>
      <c r="H7465" t="s">
        <v>135</v>
      </c>
      <c r="I7465" t="s">
        <v>136</v>
      </c>
      <c r="J7465" t="s">
        <v>137</v>
      </c>
      <c r="K7465" t="s">
        <v>138</v>
      </c>
      <c r="L7465" t="s">
        <v>20392</v>
      </c>
      <c r="M7465" t="s">
        <v>20393</v>
      </c>
      <c r="N7465" s="26">
        <v>3.838333333</v>
      </c>
      <c r="O7465">
        <v>0</v>
      </c>
      <c r="P7465">
        <v>2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 s="26">
        <v>0</v>
      </c>
      <c r="X7465" s="26">
        <v>2.7113596478800108</v>
      </c>
      <c r="Y7465" s="26">
        <v>0</v>
      </c>
      <c r="Z7465" s="26">
        <v>0</v>
      </c>
      <c r="AA7465" s="26">
        <v>0</v>
      </c>
      <c r="AB7465" s="26">
        <v>0</v>
      </c>
      <c r="AC7465" s="26">
        <v>0</v>
      </c>
      <c r="AD7465" s="26">
        <v>0</v>
      </c>
      <c r="AE7465" s="26">
        <v>2.7113596478800108</v>
      </c>
    </row>
    <row r="7466" spans="1:31" x14ac:dyDescent="0.3">
      <c r="A7466">
        <v>2767551</v>
      </c>
      <c r="B7466">
        <v>1</v>
      </c>
      <c r="C7466" t="s">
        <v>80</v>
      </c>
      <c r="D7466" t="s">
        <v>98</v>
      </c>
      <c r="E7466" t="s">
        <v>132</v>
      </c>
      <c r="F7466" t="s">
        <v>20394</v>
      </c>
      <c r="G7466" t="s">
        <v>197</v>
      </c>
      <c r="H7466" t="s">
        <v>135</v>
      </c>
      <c r="I7466" t="s">
        <v>136</v>
      </c>
      <c r="J7466" t="s">
        <v>137</v>
      </c>
      <c r="K7466" t="s">
        <v>138</v>
      </c>
      <c r="L7466" t="s">
        <v>20395</v>
      </c>
      <c r="M7466" t="s">
        <v>20396</v>
      </c>
      <c r="N7466" s="26">
        <v>1.886111111</v>
      </c>
      <c r="O7466">
        <v>0</v>
      </c>
      <c r="P7466">
        <v>1</v>
      </c>
      <c r="Q7466">
        <v>0</v>
      </c>
      <c r="R7466">
        <v>1</v>
      </c>
      <c r="S7466">
        <v>0</v>
      </c>
      <c r="T7466">
        <v>0</v>
      </c>
      <c r="U7466">
        <v>0</v>
      </c>
      <c r="V7466">
        <v>0</v>
      </c>
      <c r="W7466" s="26">
        <v>0</v>
      </c>
      <c r="X7466" s="26">
        <v>0</v>
      </c>
      <c r="Y7466" s="26">
        <v>0</v>
      </c>
      <c r="Z7466" s="26">
        <v>2.7749093455863205</v>
      </c>
      <c r="AA7466" s="26">
        <v>0</v>
      </c>
      <c r="AB7466" s="26">
        <v>0</v>
      </c>
      <c r="AC7466" s="26">
        <v>0</v>
      </c>
      <c r="AD7466" s="26">
        <v>0</v>
      </c>
      <c r="AE7466" s="26">
        <v>2.7749093455863205</v>
      </c>
    </row>
    <row r="7467" spans="1:31" x14ac:dyDescent="0.3">
      <c r="A7467">
        <v>2767720</v>
      </c>
      <c r="B7467">
        <v>1</v>
      </c>
      <c r="C7467" t="s">
        <v>80</v>
      </c>
      <c r="D7467" t="s">
        <v>82</v>
      </c>
      <c r="E7467" t="s">
        <v>132</v>
      </c>
      <c r="F7467" t="s">
        <v>20397</v>
      </c>
      <c r="G7467" t="s">
        <v>134</v>
      </c>
      <c r="H7467" t="s">
        <v>135</v>
      </c>
      <c r="I7467" t="s">
        <v>136</v>
      </c>
      <c r="J7467" t="s">
        <v>137</v>
      </c>
      <c r="K7467" t="s">
        <v>138</v>
      </c>
      <c r="L7467" t="s">
        <v>20398</v>
      </c>
      <c r="M7467" t="s">
        <v>20399</v>
      </c>
      <c r="N7467" s="26">
        <v>0.39388888799999999</v>
      </c>
      <c r="O7467">
        <v>0</v>
      </c>
      <c r="P7467">
        <v>14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 s="26">
        <v>0</v>
      </c>
      <c r="X7467" s="26">
        <v>1.4920905660542214</v>
      </c>
      <c r="Y7467" s="26">
        <v>0</v>
      </c>
      <c r="Z7467" s="26">
        <v>0</v>
      </c>
      <c r="AA7467" s="26">
        <v>0</v>
      </c>
      <c r="AB7467" s="26">
        <v>0</v>
      </c>
      <c r="AC7467" s="26">
        <v>0</v>
      </c>
      <c r="AD7467" s="26">
        <v>0</v>
      </c>
      <c r="AE7467" s="26">
        <v>1.4920905660542214</v>
      </c>
    </row>
    <row r="7468" spans="1:31" x14ac:dyDescent="0.3">
      <c r="A7468">
        <v>2766987</v>
      </c>
      <c r="B7468">
        <v>1</v>
      </c>
      <c r="C7468" t="s">
        <v>81</v>
      </c>
      <c r="D7468" t="s">
        <v>118</v>
      </c>
      <c r="E7468" t="s">
        <v>132</v>
      </c>
      <c r="F7468" t="s">
        <v>20400</v>
      </c>
      <c r="G7468" t="s">
        <v>143</v>
      </c>
      <c r="H7468" t="s">
        <v>135</v>
      </c>
      <c r="I7468" t="s">
        <v>136</v>
      </c>
      <c r="J7468" t="s">
        <v>137</v>
      </c>
      <c r="K7468" t="s">
        <v>138</v>
      </c>
      <c r="L7468" t="s">
        <v>20401</v>
      </c>
      <c r="M7468" t="s">
        <v>20402</v>
      </c>
      <c r="N7468" s="26">
        <v>0.33027777699999999</v>
      </c>
      <c r="O7468">
        <v>0</v>
      </c>
      <c r="P7468">
        <v>22</v>
      </c>
      <c r="Q7468">
        <v>0</v>
      </c>
      <c r="R7468">
        <v>0</v>
      </c>
      <c r="S7468">
        <v>0</v>
      </c>
      <c r="T7468">
        <v>2</v>
      </c>
      <c r="U7468">
        <v>0</v>
      </c>
      <c r="V7468">
        <v>0</v>
      </c>
      <c r="W7468" s="26">
        <v>0</v>
      </c>
      <c r="X7468" s="26">
        <v>1.5513243378755428</v>
      </c>
      <c r="Y7468" s="26">
        <v>0</v>
      </c>
      <c r="Z7468" s="26">
        <v>0</v>
      </c>
      <c r="AA7468" s="26">
        <v>0</v>
      </c>
      <c r="AB7468" s="26">
        <v>3.7541203492084025</v>
      </c>
      <c r="AC7468" s="26">
        <v>0</v>
      </c>
      <c r="AD7468" s="26">
        <v>0</v>
      </c>
      <c r="AE7468" s="26">
        <v>5.3054446870839449</v>
      </c>
    </row>
    <row r="7469" spans="1:31" x14ac:dyDescent="0.3">
      <c r="A7469">
        <v>2767282</v>
      </c>
      <c r="B7469">
        <v>1</v>
      </c>
      <c r="C7469" t="s">
        <v>80</v>
      </c>
      <c r="D7469" t="s">
        <v>109</v>
      </c>
      <c r="E7469" t="s">
        <v>157</v>
      </c>
      <c r="F7469" t="s">
        <v>20403</v>
      </c>
      <c r="G7469" t="s">
        <v>628</v>
      </c>
      <c r="H7469" t="s">
        <v>149</v>
      </c>
      <c r="I7469" t="s">
        <v>136</v>
      </c>
      <c r="J7469" t="s">
        <v>137</v>
      </c>
      <c r="K7469" t="s">
        <v>187</v>
      </c>
      <c r="L7469" t="s">
        <v>20404</v>
      </c>
      <c r="M7469" t="s">
        <v>20405</v>
      </c>
      <c r="N7469" s="26">
        <v>1.455833333</v>
      </c>
      <c r="O7469">
        <v>0</v>
      </c>
      <c r="P7469">
        <v>137</v>
      </c>
      <c r="Q7469">
        <v>0</v>
      </c>
      <c r="R7469">
        <v>57</v>
      </c>
      <c r="S7469">
        <v>3</v>
      </c>
      <c r="T7469">
        <v>65</v>
      </c>
      <c r="U7469">
        <v>3</v>
      </c>
      <c r="V7469">
        <v>0</v>
      </c>
      <c r="W7469" s="26">
        <v>0</v>
      </c>
      <c r="X7469" s="26">
        <v>47.610140484346061</v>
      </c>
      <c r="Y7469" s="26">
        <v>0</v>
      </c>
      <c r="Z7469" s="26">
        <v>37.796378993928627</v>
      </c>
      <c r="AA7469" s="26">
        <v>116.60699063873211</v>
      </c>
      <c r="AB7469" s="26">
        <v>25.900508380449146</v>
      </c>
      <c r="AC7469" s="26">
        <v>434.99824988799122</v>
      </c>
      <c r="AD7469" s="26">
        <v>0</v>
      </c>
      <c r="AE7469" s="26">
        <v>662.91226838544719</v>
      </c>
    </row>
    <row r="7470" spans="1:31" x14ac:dyDescent="0.3">
      <c r="A7470">
        <v>2767279</v>
      </c>
      <c r="B7470">
        <v>1</v>
      </c>
      <c r="C7470" t="s">
        <v>80</v>
      </c>
      <c r="D7470" t="s">
        <v>93</v>
      </c>
      <c r="E7470" t="s">
        <v>157</v>
      </c>
      <c r="F7470" t="s">
        <v>20406</v>
      </c>
      <c r="G7470" t="s">
        <v>628</v>
      </c>
      <c r="H7470" t="s">
        <v>149</v>
      </c>
      <c r="I7470" t="s">
        <v>136</v>
      </c>
      <c r="J7470" t="s">
        <v>137</v>
      </c>
      <c r="K7470" t="s">
        <v>187</v>
      </c>
      <c r="L7470" t="s">
        <v>20407</v>
      </c>
      <c r="M7470" t="s">
        <v>20408</v>
      </c>
      <c r="N7470" s="26">
        <v>1.2875000000000001</v>
      </c>
      <c r="O7470">
        <v>0</v>
      </c>
      <c r="P7470">
        <v>254</v>
      </c>
      <c r="Q7470">
        <v>3</v>
      </c>
      <c r="R7470">
        <v>55</v>
      </c>
      <c r="S7470">
        <v>5</v>
      </c>
      <c r="T7470">
        <v>44</v>
      </c>
      <c r="U7470">
        <v>0</v>
      </c>
      <c r="V7470">
        <v>0</v>
      </c>
      <c r="W7470" s="26">
        <v>0</v>
      </c>
      <c r="X7470" s="26">
        <v>58.226519882480531</v>
      </c>
      <c r="Y7470" s="26">
        <v>1.3274378521265295</v>
      </c>
      <c r="Z7470" s="26">
        <v>7.4345137459040371</v>
      </c>
      <c r="AA7470" s="26">
        <v>13.693778391330699</v>
      </c>
      <c r="AB7470" s="26">
        <v>38.06466762628348</v>
      </c>
      <c r="AC7470" s="26">
        <v>0</v>
      </c>
      <c r="AD7470" s="26">
        <v>0</v>
      </c>
      <c r="AE7470" s="26">
        <v>118.74691749812527</v>
      </c>
    </row>
    <row r="7471" spans="1:31" x14ac:dyDescent="0.3">
      <c r="A7471">
        <v>2767133</v>
      </c>
      <c r="B7471">
        <v>1</v>
      </c>
      <c r="C7471" t="s">
        <v>80</v>
      </c>
      <c r="D7471" t="s">
        <v>87</v>
      </c>
      <c r="E7471" t="s">
        <v>132</v>
      </c>
      <c r="F7471" t="s">
        <v>20409</v>
      </c>
      <c r="G7471" t="s">
        <v>197</v>
      </c>
      <c r="H7471" t="s">
        <v>135</v>
      </c>
      <c r="I7471" t="s">
        <v>136</v>
      </c>
      <c r="J7471" t="s">
        <v>137</v>
      </c>
      <c r="K7471" t="s">
        <v>138</v>
      </c>
      <c r="L7471" t="s">
        <v>20410</v>
      </c>
      <c r="M7471" t="s">
        <v>20411</v>
      </c>
      <c r="N7471" s="26">
        <v>0.55027777700000002</v>
      </c>
      <c r="O7471">
        <v>0</v>
      </c>
      <c r="P7471">
        <v>2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 s="26">
        <v>0</v>
      </c>
      <c r="X7471" s="26">
        <v>0.38152993907308952</v>
      </c>
      <c r="Y7471" s="26">
        <v>0</v>
      </c>
      <c r="Z7471" s="26">
        <v>0</v>
      </c>
      <c r="AA7471" s="26">
        <v>0</v>
      </c>
      <c r="AB7471" s="26">
        <v>0</v>
      </c>
      <c r="AC7471" s="26">
        <v>0</v>
      </c>
      <c r="AD7471" s="26">
        <v>0</v>
      </c>
      <c r="AE7471" s="26">
        <v>0.38152993907308952</v>
      </c>
    </row>
    <row r="7472" spans="1:31" x14ac:dyDescent="0.3">
      <c r="A7472">
        <v>2767428</v>
      </c>
      <c r="B7472">
        <v>1</v>
      </c>
      <c r="C7472" t="s">
        <v>80</v>
      </c>
      <c r="D7472" t="s">
        <v>100</v>
      </c>
      <c r="E7472" t="s">
        <v>132</v>
      </c>
      <c r="F7472" t="s">
        <v>20412</v>
      </c>
      <c r="G7472" t="s">
        <v>197</v>
      </c>
      <c r="H7472" t="s">
        <v>135</v>
      </c>
      <c r="I7472" t="s">
        <v>136</v>
      </c>
      <c r="J7472" t="s">
        <v>137</v>
      </c>
      <c r="K7472" t="s">
        <v>138</v>
      </c>
      <c r="L7472" t="s">
        <v>20413</v>
      </c>
      <c r="M7472" t="s">
        <v>20414</v>
      </c>
      <c r="N7472" s="26">
        <v>2.1244444439999999</v>
      </c>
      <c r="O7472">
        <v>0</v>
      </c>
      <c r="P7472">
        <v>1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 s="26">
        <v>0</v>
      </c>
      <c r="X7472" s="26">
        <v>0.59429437409217112</v>
      </c>
      <c r="Y7472" s="26">
        <v>0</v>
      </c>
      <c r="Z7472" s="26">
        <v>0</v>
      </c>
      <c r="AA7472" s="26">
        <v>0</v>
      </c>
      <c r="AB7472" s="26">
        <v>0</v>
      </c>
      <c r="AC7472" s="26">
        <v>0</v>
      </c>
      <c r="AD7472" s="26">
        <v>0</v>
      </c>
      <c r="AE7472" s="26">
        <v>0.59429437409217112</v>
      </c>
    </row>
    <row r="7473" spans="1:31" x14ac:dyDescent="0.3">
      <c r="A7473">
        <v>2766993</v>
      </c>
      <c r="B7473">
        <v>1</v>
      </c>
      <c r="C7473" t="s">
        <v>80</v>
      </c>
      <c r="D7473" t="s">
        <v>86</v>
      </c>
      <c r="E7473" t="s">
        <v>170</v>
      </c>
      <c r="F7473" t="s">
        <v>20415</v>
      </c>
      <c r="G7473" t="s">
        <v>628</v>
      </c>
      <c r="H7473" t="s">
        <v>135</v>
      </c>
      <c r="I7473" t="s">
        <v>136</v>
      </c>
      <c r="J7473" t="s">
        <v>137</v>
      </c>
      <c r="K7473" t="s">
        <v>187</v>
      </c>
      <c r="L7473" t="s">
        <v>20416</v>
      </c>
      <c r="M7473" t="s">
        <v>20417</v>
      </c>
      <c r="N7473" s="26">
        <v>2.5147222220000001</v>
      </c>
      <c r="O7473">
        <v>0</v>
      </c>
      <c r="P7473">
        <v>222</v>
      </c>
      <c r="Q7473">
        <v>0</v>
      </c>
      <c r="R7473">
        <v>0</v>
      </c>
      <c r="S7473">
        <v>0</v>
      </c>
      <c r="T7473">
        <v>1</v>
      </c>
      <c r="U7473">
        <v>0</v>
      </c>
      <c r="V7473">
        <v>0</v>
      </c>
      <c r="W7473" s="26">
        <v>0</v>
      </c>
      <c r="X7473" s="26">
        <v>123.57719202386291</v>
      </c>
      <c r="Y7473" s="26">
        <v>0</v>
      </c>
      <c r="Z7473" s="26">
        <v>0</v>
      </c>
      <c r="AA7473" s="26">
        <v>0</v>
      </c>
      <c r="AB7473" s="26">
        <v>0.74833110262126612</v>
      </c>
      <c r="AC7473" s="26">
        <v>0</v>
      </c>
      <c r="AD7473" s="26">
        <v>0</v>
      </c>
      <c r="AE7473" s="26">
        <v>124.32552312648417</v>
      </c>
    </row>
    <row r="7474" spans="1:31" x14ac:dyDescent="0.3">
      <c r="A7474">
        <v>2766927</v>
      </c>
      <c r="B7474">
        <v>1</v>
      </c>
      <c r="C7474" t="s">
        <v>80</v>
      </c>
      <c r="D7474" t="s">
        <v>86</v>
      </c>
      <c r="E7474" t="s">
        <v>175</v>
      </c>
      <c r="F7474" t="s">
        <v>20418</v>
      </c>
      <c r="G7474" t="s">
        <v>4592</v>
      </c>
      <c r="H7474" t="s">
        <v>365</v>
      </c>
      <c r="I7474" t="s">
        <v>136</v>
      </c>
      <c r="J7474" t="s">
        <v>137</v>
      </c>
      <c r="K7474" t="s">
        <v>187</v>
      </c>
      <c r="L7474" t="s">
        <v>6744</v>
      </c>
      <c r="M7474" t="s">
        <v>20419</v>
      </c>
      <c r="N7474" s="26">
        <v>0.66666666600000002</v>
      </c>
      <c r="O7474">
        <v>0</v>
      </c>
      <c r="P7474">
        <v>348</v>
      </c>
      <c r="Q7474">
        <v>0</v>
      </c>
      <c r="R7474">
        <v>0</v>
      </c>
      <c r="S7474">
        <v>1</v>
      </c>
      <c r="T7474">
        <v>0</v>
      </c>
      <c r="U7474">
        <v>0</v>
      </c>
      <c r="V7474">
        <v>0</v>
      </c>
      <c r="W7474" s="26">
        <v>0</v>
      </c>
      <c r="X7474" s="26">
        <v>64.095786461672745</v>
      </c>
      <c r="Y7474" s="26">
        <v>0</v>
      </c>
      <c r="Z7474" s="26">
        <v>0</v>
      </c>
      <c r="AA7474" s="26">
        <v>432.60374529825623</v>
      </c>
      <c r="AB7474" s="26">
        <v>0</v>
      </c>
      <c r="AC7474" s="26">
        <v>0</v>
      </c>
      <c r="AD7474" s="26">
        <v>0</v>
      </c>
      <c r="AE7474" s="26">
        <v>496.69953175992896</v>
      </c>
    </row>
    <row r="7475" spans="1:31" x14ac:dyDescent="0.3">
      <c r="A7475">
        <v>2766950</v>
      </c>
      <c r="B7475">
        <v>1</v>
      </c>
      <c r="C7475" t="s">
        <v>80</v>
      </c>
      <c r="D7475" t="s">
        <v>82</v>
      </c>
      <c r="E7475" t="s">
        <v>166</v>
      </c>
      <c r="F7475" t="s">
        <v>6780</v>
      </c>
      <c r="G7475" t="s">
        <v>204</v>
      </c>
      <c r="H7475" t="s">
        <v>135</v>
      </c>
      <c r="I7475" t="s">
        <v>136</v>
      </c>
      <c r="J7475" t="s">
        <v>137</v>
      </c>
      <c r="K7475" t="s">
        <v>138</v>
      </c>
      <c r="L7475" t="s">
        <v>20420</v>
      </c>
      <c r="M7475" t="s">
        <v>20421</v>
      </c>
      <c r="N7475" s="26">
        <v>2.0213888880000002</v>
      </c>
      <c r="O7475">
        <v>0</v>
      </c>
      <c r="P7475">
        <v>200</v>
      </c>
      <c r="Q7475">
        <v>0</v>
      </c>
      <c r="R7475">
        <v>0</v>
      </c>
      <c r="S7475">
        <v>0</v>
      </c>
      <c r="T7475">
        <v>3</v>
      </c>
      <c r="U7475">
        <v>0</v>
      </c>
      <c r="V7475">
        <v>0</v>
      </c>
      <c r="W7475" s="26">
        <v>0</v>
      </c>
      <c r="X7475" s="26">
        <v>89.297543521243099</v>
      </c>
      <c r="Y7475" s="26">
        <v>0</v>
      </c>
      <c r="Z7475" s="26">
        <v>0</v>
      </c>
      <c r="AA7475" s="26">
        <v>0</v>
      </c>
      <c r="AB7475" s="26">
        <v>1.4039862160508207</v>
      </c>
      <c r="AC7475" s="26">
        <v>0</v>
      </c>
      <c r="AD7475" s="26">
        <v>0</v>
      </c>
      <c r="AE7475" s="26">
        <v>90.701529737293924</v>
      </c>
    </row>
    <row r="7476" spans="1:31" x14ac:dyDescent="0.3">
      <c r="A7476">
        <v>2766907</v>
      </c>
      <c r="B7476">
        <v>1</v>
      </c>
      <c r="C7476" t="s">
        <v>80</v>
      </c>
      <c r="D7476" t="s">
        <v>86</v>
      </c>
      <c r="E7476" t="s">
        <v>175</v>
      </c>
      <c r="F7476" t="s">
        <v>20422</v>
      </c>
      <c r="G7476" t="s">
        <v>326</v>
      </c>
      <c r="H7476" t="s">
        <v>365</v>
      </c>
      <c r="I7476" t="s">
        <v>136</v>
      </c>
      <c r="J7476" t="s">
        <v>137</v>
      </c>
      <c r="K7476" t="s">
        <v>187</v>
      </c>
      <c r="L7476" t="s">
        <v>6762</v>
      </c>
      <c r="M7476" t="s">
        <v>20423</v>
      </c>
      <c r="N7476" s="26">
        <v>0.25</v>
      </c>
      <c r="O7476">
        <v>0</v>
      </c>
      <c r="P7476">
        <v>1748</v>
      </c>
      <c r="Q7476">
        <v>0</v>
      </c>
      <c r="R7476">
        <v>0</v>
      </c>
      <c r="S7476">
        <v>2</v>
      </c>
      <c r="T7476">
        <v>232</v>
      </c>
      <c r="U7476">
        <v>0</v>
      </c>
      <c r="V7476">
        <v>1</v>
      </c>
      <c r="W7476" s="26">
        <v>0</v>
      </c>
      <c r="X7476" s="26">
        <v>99.358877225646054</v>
      </c>
      <c r="Y7476" s="26">
        <v>0</v>
      </c>
      <c r="Z7476" s="26">
        <v>0</v>
      </c>
      <c r="AA7476" s="26">
        <v>3.1292507975881247</v>
      </c>
      <c r="AB7476" s="26">
        <v>36.655992950476517</v>
      </c>
      <c r="AC7476" s="26">
        <v>0</v>
      </c>
      <c r="AD7476" s="26">
        <v>1.0757727010388001</v>
      </c>
      <c r="AE7476" s="26">
        <v>140.2198936747495</v>
      </c>
    </row>
    <row r="7477" spans="1:31" x14ac:dyDescent="0.3">
      <c r="A7477">
        <v>2767050</v>
      </c>
      <c r="B7477">
        <v>1</v>
      </c>
      <c r="C7477" t="s">
        <v>80</v>
      </c>
      <c r="D7477" t="s">
        <v>111</v>
      </c>
      <c r="E7477" t="s">
        <v>170</v>
      </c>
      <c r="F7477" t="s">
        <v>20424</v>
      </c>
      <c r="G7477" t="s">
        <v>204</v>
      </c>
      <c r="H7477" t="s">
        <v>135</v>
      </c>
      <c r="I7477" t="s">
        <v>136</v>
      </c>
      <c r="J7477" t="s">
        <v>137</v>
      </c>
      <c r="K7477" t="s">
        <v>138</v>
      </c>
      <c r="L7477" t="s">
        <v>20425</v>
      </c>
      <c r="M7477" t="s">
        <v>20426</v>
      </c>
      <c r="N7477" s="26">
        <v>2.0766666659999999</v>
      </c>
      <c r="O7477">
        <v>0</v>
      </c>
      <c r="P7477">
        <v>103</v>
      </c>
      <c r="Q7477">
        <v>0</v>
      </c>
      <c r="R7477">
        <v>0</v>
      </c>
      <c r="S7477">
        <v>0</v>
      </c>
      <c r="T7477">
        <v>2</v>
      </c>
      <c r="U7477">
        <v>0</v>
      </c>
      <c r="V7477">
        <v>0</v>
      </c>
      <c r="W7477" s="26">
        <v>0</v>
      </c>
      <c r="X7477" s="26">
        <v>59.697799371837142</v>
      </c>
      <c r="Y7477" s="26">
        <v>0</v>
      </c>
      <c r="Z7477" s="26">
        <v>0</v>
      </c>
      <c r="AA7477" s="26">
        <v>0</v>
      </c>
      <c r="AB7477" s="26">
        <v>1.5374341719325</v>
      </c>
      <c r="AC7477" s="26">
        <v>0</v>
      </c>
      <c r="AD7477" s="26">
        <v>0</v>
      </c>
      <c r="AE7477" s="26">
        <v>61.235233543769645</v>
      </c>
    </row>
    <row r="7478" spans="1:31" x14ac:dyDescent="0.3">
      <c r="A7478">
        <v>2767348</v>
      </c>
      <c r="B7478">
        <v>1</v>
      </c>
      <c r="C7478" t="s">
        <v>80</v>
      </c>
      <c r="D7478" t="s">
        <v>105</v>
      </c>
      <c r="E7478" t="s">
        <v>170</v>
      </c>
      <c r="F7478" t="s">
        <v>20427</v>
      </c>
      <c r="G7478" t="s">
        <v>287</v>
      </c>
      <c r="H7478" t="s">
        <v>135</v>
      </c>
      <c r="I7478" t="s">
        <v>136</v>
      </c>
      <c r="J7478" t="s">
        <v>3</v>
      </c>
      <c r="K7478" t="s">
        <v>138</v>
      </c>
      <c r="L7478" t="s">
        <v>20428</v>
      </c>
      <c r="M7478" t="s">
        <v>20429</v>
      </c>
      <c r="N7478" s="26">
        <v>6.0991666660000003</v>
      </c>
      <c r="O7478">
        <v>0</v>
      </c>
      <c r="P7478">
        <v>64</v>
      </c>
      <c r="Q7478">
        <v>0</v>
      </c>
      <c r="R7478">
        <v>3</v>
      </c>
      <c r="S7478">
        <v>0</v>
      </c>
      <c r="T7478">
        <v>2</v>
      </c>
      <c r="U7478">
        <v>0</v>
      </c>
      <c r="V7478">
        <v>0</v>
      </c>
      <c r="W7478" s="26">
        <v>0</v>
      </c>
      <c r="X7478" s="26">
        <v>86.261410490552677</v>
      </c>
      <c r="Y7478" s="26">
        <v>0</v>
      </c>
      <c r="Z7478" s="26">
        <v>0.14083868660373</v>
      </c>
      <c r="AA7478" s="26">
        <v>0</v>
      </c>
      <c r="AB7478" s="26">
        <v>0</v>
      </c>
      <c r="AC7478" s="26">
        <v>0</v>
      </c>
      <c r="AD7478" s="26">
        <v>0</v>
      </c>
      <c r="AE7478" s="26">
        <v>86.402249177156406</v>
      </c>
    </row>
    <row r="7479" spans="1:31" x14ac:dyDescent="0.3">
      <c r="A7479">
        <v>2767299</v>
      </c>
      <c r="B7479">
        <v>1</v>
      </c>
      <c r="C7479" t="s">
        <v>81</v>
      </c>
      <c r="D7479" t="s">
        <v>128</v>
      </c>
      <c r="E7479" t="s">
        <v>170</v>
      </c>
      <c r="F7479" t="s">
        <v>20430</v>
      </c>
      <c r="G7479" t="s">
        <v>204</v>
      </c>
      <c r="H7479" t="s">
        <v>135</v>
      </c>
      <c r="I7479" t="s">
        <v>136</v>
      </c>
      <c r="J7479" t="s">
        <v>137</v>
      </c>
      <c r="K7479" t="s">
        <v>138</v>
      </c>
      <c r="L7479" t="s">
        <v>20431</v>
      </c>
      <c r="M7479" t="s">
        <v>20432</v>
      </c>
      <c r="N7479" s="26">
        <v>1.8930555549999999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43</v>
      </c>
      <c r="U7479">
        <v>0</v>
      </c>
      <c r="V7479">
        <v>1</v>
      </c>
      <c r="W7479" s="26">
        <v>0</v>
      </c>
      <c r="X7479" s="26">
        <v>0</v>
      </c>
      <c r="Y7479" s="26">
        <v>0</v>
      </c>
      <c r="Z7479" s="26">
        <v>0</v>
      </c>
      <c r="AA7479" s="26">
        <v>0</v>
      </c>
      <c r="AB7479" s="26">
        <v>166.57649929096507</v>
      </c>
      <c r="AC7479" s="26">
        <v>0</v>
      </c>
      <c r="AD7479" s="26">
        <v>8.7239279516359325</v>
      </c>
      <c r="AE7479" s="26">
        <v>175.30042724260102</v>
      </c>
    </row>
    <row r="7480" spans="1:31" x14ac:dyDescent="0.3">
      <c r="A7480">
        <v>2767305</v>
      </c>
      <c r="B7480">
        <v>1</v>
      </c>
      <c r="C7480" t="s">
        <v>80</v>
      </c>
      <c r="D7480" t="s">
        <v>105</v>
      </c>
      <c r="E7480" t="s">
        <v>146</v>
      </c>
      <c r="F7480" t="s">
        <v>20433</v>
      </c>
      <c r="G7480" t="s">
        <v>159</v>
      </c>
      <c r="H7480" t="s">
        <v>149</v>
      </c>
      <c r="I7480" t="s">
        <v>136</v>
      </c>
      <c r="J7480" t="s">
        <v>137</v>
      </c>
      <c r="K7480" t="s">
        <v>138</v>
      </c>
      <c r="L7480" t="s">
        <v>20434</v>
      </c>
      <c r="M7480" t="s">
        <v>20435</v>
      </c>
      <c r="N7480" s="26">
        <v>2.1788888879999999</v>
      </c>
      <c r="O7480">
        <v>0</v>
      </c>
      <c r="P7480">
        <v>309</v>
      </c>
      <c r="Q7480">
        <v>0</v>
      </c>
      <c r="R7480">
        <v>0</v>
      </c>
      <c r="S7480">
        <v>0</v>
      </c>
      <c r="T7480">
        <v>74</v>
      </c>
      <c r="U7480">
        <v>0</v>
      </c>
      <c r="V7480">
        <v>0</v>
      </c>
      <c r="W7480" s="26">
        <v>0</v>
      </c>
      <c r="X7480" s="26">
        <v>166.86373450709863</v>
      </c>
      <c r="Y7480" s="26">
        <v>0</v>
      </c>
      <c r="Z7480" s="26">
        <v>0</v>
      </c>
      <c r="AA7480" s="26">
        <v>0</v>
      </c>
      <c r="AB7480" s="26">
        <v>162.09336513553734</v>
      </c>
      <c r="AC7480" s="26">
        <v>0</v>
      </c>
      <c r="AD7480" s="26">
        <v>0</v>
      </c>
      <c r="AE7480" s="26">
        <v>328.95709964263597</v>
      </c>
    </row>
    <row r="7481" spans="1:31" x14ac:dyDescent="0.3">
      <c r="A7481">
        <v>2767082</v>
      </c>
      <c r="B7481">
        <v>1</v>
      </c>
      <c r="C7481" t="s">
        <v>80</v>
      </c>
      <c r="D7481" t="s">
        <v>108</v>
      </c>
      <c r="E7481" t="s">
        <v>146</v>
      </c>
      <c r="F7481" t="s">
        <v>11003</v>
      </c>
      <c r="G7481" t="s">
        <v>186</v>
      </c>
      <c r="H7481" t="s">
        <v>149</v>
      </c>
      <c r="I7481" t="s">
        <v>136</v>
      </c>
      <c r="J7481" t="s">
        <v>137</v>
      </c>
      <c r="K7481" t="s">
        <v>187</v>
      </c>
      <c r="L7481" t="s">
        <v>20436</v>
      </c>
      <c r="M7481" t="s">
        <v>20437</v>
      </c>
      <c r="N7481" s="26">
        <v>8.01</v>
      </c>
      <c r="O7481">
        <v>0</v>
      </c>
      <c r="P7481">
        <v>160</v>
      </c>
      <c r="Q7481">
        <v>0</v>
      </c>
      <c r="R7481">
        <v>17</v>
      </c>
      <c r="S7481">
        <v>0</v>
      </c>
      <c r="T7481">
        <v>20</v>
      </c>
      <c r="U7481">
        <v>0</v>
      </c>
      <c r="V7481">
        <v>0</v>
      </c>
      <c r="W7481" s="26">
        <v>0</v>
      </c>
      <c r="X7481" s="26">
        <v>260.75530062778711</v>
      </c>
      <c r="Y7481" s="26">
        <v>0</v>
      </c>
      <c r="Z7481" s="26">
        <v>35.476791995820236</v>
      </c>
      <c r="AA7481" s="26">
        <v>0</v>
      </c>
      <c r="AB7481" s="26">
        <v>126.49432447265089</v>
      </c>
      <c r="AC7481" s="26">
        <v>0</v>
      </c>
      <c r="AD7481" s="26">
        <v>0</v>
      </c>
      <c r="AE7481" s="26">
        <v>422.72641709625822</v>
      </c>
    </row>
    <row r="7482" spans="1:31" x14ac:dyDescent="0.3">
      <c r="A7482">
        <v>2767331</v>
      </c>
      <c r="B7482">
        <v>1</v>
      </c>
      <c r="C7482" t="s">
        <v>80</v>
      </c>
      <c r="D7482" t="s">
        <v>84</v>
      </c>
      <c r="E7482" t="s">
        <v>141</v>
      </c>
      <c r="F7482" t="s">
        <v>20438</v>
      </c>
      <c r="G7482" t="s">
        <v>1885</v>
      </c>
      <c r="H7482" t="s">
        <v>135</v>
      </c>
      <c r="I7482" t="s">
        <v>136</v>
      </c>
      <c r="J7482" t="s">
        <v>137</v>
      </c>
      <c r="K7482" t="s">
        <v>138</v>
      </c>
      <c r="L7482" t="s">
        <v>20439</v>
      </c>
      <c r="M7482" t="s">
        <v>20440</v>
      </c>
      <c r="N7482" s="26">
        <v>0.83027777700000005</v>
      </c>
      <c r="O7482">
        <v>0</v>
      </c>
      <c r="P7482">
        <v>348</v>
      </c>
      <c r="Q7482">
        <v>0</v>
      </c>
      <c r="R7482">
        <v>0</v>
      </c>
      <c r="S7482">
        <v>0</v>
      </c>
      <c r="T7482">
        <v>21</v>
      </c>
      <c r="U7482">
        <v>0</v>
      </c>
      <c r="V7482">
        <v>0</v>
      </c>
      <c r="W7482" s="26">
        <v>0</v>
      </c>
      <c r="X7482" s="26">
        <v>52.045070749749001</v>
      </c>
      <c r="Y7482" s="26">
        <v>0</v>
      </c>
      <c r="Z7482" s="26">
        <v>0</v>
      </c>
      <c r="AA7482" s="26">
        <v>0</v>
      </c>
      <c r="AB7482" s="26">
        <v>18.972371279765611</v>
      </c>
      <c r="AC7482" s="26">
        <v>0</v>
      </c>
      <c r="AD7482" s="26">
        <v>0</v>
      </c>
      <c r="AE7482" s="26">
        <v>71.017442029514612</v>
      </c>
    </row>
    <row r="7483" spans="1:31" x14ac:dyDescent="0.3">
      <c r="A7483">
        <v>2767623</v>
      </c>
      <c r="B7483">
        <v>1</v>
      </c>
      <c r="C7483" t="s">
        <v>81</v>
      </c>
      <c r="D7483" t="s">
        <v>119</v>
      </c>
      <c r="E7483" t="s">
        <v>170</v>
      </c>
      <c r="F7483" t="s">
        <v>20441</v>
      </c>
      <c r="G7483" t="s">
        <v>204</v>
      </c>
      <c r="H7483" t="s">
        <v>135</v>
      </c>
      <c r="I7483" t="s">
        <v>136</v>
      </c>
      <c r="J7483" t="s">
        <v>137</v>
      </c>
      <c r="K7483" t="s">
        <v>138</v>
      </c>
      <c r="L7483" t="s">
        <v>20442</v>
      </c>
      <c r="M7483" t="s">
        <v>20443</v>
      </c>
      <c r="N7483" s="26">
        <v>1.4908333330000001</v>
      </c>
      <c r="O7483">
        <v>0</v>
      </c>
      <c r="P7483">
        <v>238</v>
      </c>
      <c r="Q7483">
        <v>0</v>
      </c>
      <c r="R7483">
        <v>3</v>
      </c>
      <c r="S7483">
        <v>0</v>
      </c>
      <c r="T7483">
        <v>14</v>
      </c>
      <c r="U7483">
        <v>0</v>
      </c>
      <c r="V7483">
        <v>0</v>
      </c>
      <c r="W7483" s="26">
        <v>0</v>
      </c>
      <c r="X7483" s="26">
        <v>55.377042619331228</v>
      </c>
      <c r="Y7483" s="26">
        <v>0</v>
      </c>
      <c r="Z7483" s="26">
        <v>0</v>
      </c>
      <c r="AA7483" s="26">
        <v>0</v>
      </c>
      <c r="AB7483" s="26">
        <v>7.9525648601250163</v>
      </c>
      <c r="AC7483" s="26">
        <v>0</v>
      </c>
      <c r="AD7483" s="26">
        <v>0</v>
      </c>
      <c r="AE7483" s="26">
        <v>63.329607479456243</v>
      </c>
    </row>
    <row r="7484" spans="1:31" x14ac:dyDescent="0.3">
      <c r="A7484">
        <v>2767477</v>
      </c>
      <c r="B7484">
        <v>1</v>
      </c>
      <c r="C7484" t="s">
        <v>81</v>
      </c>
      <c r="D7484" t="s">
        <v>127</v>
      </c>
      <c r="E7484" t="s">
        <v>141</v>
      </c>
      <c r="F7484" t="s">
        <v>20444</v>
      </c>
      <c r="G7484" t="s">
        <v>344</v>
      </c>
      <c r="H7484" t="s">
        <v>135</v>
      </c>
      <c r="I7484" t="s">
        <v>136</v>
      </c>
      <c r="J7484" t="s">
        <v>137</v>
      </c>
      <c r="K7484" t="s">
        <v>138</v>
      </c>
      <c r="L7484" t="s">
        <v>20445</v>
      </c>
      <c r="M7484" t="s">
        <v>20446</v>
      </c>
      <c r="N7484" s="26">
        <v>3.3624999999999998</v>
      </c>
      <c r="O7484">
        <v>0</v>
      </c>
      <c r="P7484">
        <v>88</v>
      </c>
      <c r="Q7484">
        <v>0</v>
      </c>
      <c r="R7484">
        <v>3</v>
      </c>
      <c r="S7484">
        <v>0</v>
      </c>
      <c r="T7484">
        <v>4</v>
      </c>
      <c r="U7484">
        <v>0</v>
      </c>
      <c r="V7484">
        <v>0</v>
      </c>
      <c r="W7484" s="26">
        <v>0</v>
      </c>
      <c r="X7484" s="26">
        <v>50.58516274486675</v>
      </c>
      <c r="Y7484" s="26">
        <v>0</v>
      </c>
      <c r="Z7484" s="26">
        <v>1.4512178351047849</v>
      </c>
      <c r="AA7484" s="26">
        <v>0</v>
      </c>
      <c r="AB7484" s="26">
        <v>2.8349240197901344</v>
      </c>
      <c r="AC7484" s="26">
        <v>0</v>
      </c>
      <c r="AD7484" s="26">
        <v>0</v>
      </c>
      <c r="AE7484" s="26">
        <v>54.871304599761672</v>
      </c>
    </row>
    <row r="7485" spans="1:31" x14ac:dyDescent="0.3">
      <c r="A7485">
        <v>2767723</v>
      </c>
      <c r="B7485">
        <v>1</v>
      </c>
      <c r="C7485" t="s">
        <v>81</v>
      </c>
      <c r="D7485" t="s">
        <v>119</v>
      </c>
      <c r="E7485" t="s">
        <v>132</v>
      </c>
      <c r="F7485" t="s">
        <v>20447</v>
      </c>
      <c r="G7485" t="s">
        <v>197</v>
      </c>
      <c r="H7485" t="s">
        <v>135</v>
      </c>
      <c r="I7485" t="s">
        <v>136</v>
      </c>
      <c r="J7485" t="s">
        <v>137</v>
      </c>
      <c r="K7485" t="s">
        <v>138</v>
      </c>
      <c r="L7485" t="s">
        <v>20448</v>
      </c>
      <c r="M7485" t="s">
        <v>20449</v>
      </c>
      <c r="N7485" s="26">
        <v>1.8361111109999999</v>
      </c>
      <c r="O7485">
        <v>0</v>
      </c>
      <c r="P7485">
        <v>0</v>
      </c>
      <c r="Q7485">
        <v>0</v>
      </c>
      <c r="R7485">
        <v>2</v>
      </c>
      <c r="S7485">
        <v>0</v>
      </c>
      <c r="T7485">
        <v>0</v>
      </c>
      <c r="U7485">
        <v>0</v>
      </c>
      <c r="V7485">
        <v>0</v>
      </c>
      <c r="W7485" s="26">
        <v>0</v>
      </c>
      <c r="X7485" s="26">
        <v>0</v>
      </c>
      <c r="Y7485" s="26">
        <v>0</v>
      </c>
      <c r="Z7485" s="26">
        <v>0</v>
      </c>
      <c r="AA7485" s="26">
        <v>0</v>
      </c>
      <c r="AB7485" s="26">
        <v>0</v>
      </c>
      <c r="AC7485" s="26">
        <v>0</v>
      </c>
      <c r="AD7485" s="26">
        <v>0</v>
      </c>
      <c r="AE7485" s="26">
        <v>0</v>
      </c>
    </row>
    <row r="7486" spans="1:31" x14ac:dyDescent="0.3">
      <c r="A7486">
        <v>2767351</v>
      </c>
      <c r="B7486">
        <v>1</v>
      </c>
      <c r="C7486" t="s">
        <v>80</v>
      </c>
      <c r="D7486" t="s">
        <v>83</v>
      </c>
      <c r="E7486" t="s">
        <v>170</v>
      </c>
      <c r="F7486" t="s">
        <v>20450</v>
      </c>
      <c r="G7486" t="s">
        <v>287</v>
      </c>
      <c r="H7486" t="s">
        <v>135</v>
      </c>
      <c r="I7486" t="s">
        <v>136</v>
      </c>
      <c r="J7486" t="s">
        <v>3</v>
      </c>
      <c r="K7486" t="s">
        <v>138</v>
      </c>
      <c r="L7486" t="s">
        <v>20451</v>
      </c>
      <c r="M7486" t="s">
        <v>12051</v>
      </c>
      <c r="N7486" s="26">
        <v>0.325555555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27</v>
      </c>
      <c r="U7486">
        <v>0</v>
      </c>
      <c r="V7486">
        <v>0</v>
      </c>
      <c r="W7486" s="26">
        <v>0</v>
      </c>
      <c r="X7486" s="26">
        <v>0</v>
      </c>
      <c r="Y7486" s="26">
        <v>0</v>
      </c>
      <c r="Z7486" s="26">
        <v>0</v>
      </c>
      <c r="AA7486" s="26">
        <v>0</v>
      </c>
      <c r="AB7486" s="26">
        <v>11.038318622006024</v>
      </c>
      <c r="AC7486" s="26">
        <v>0</v>
      </c>
      <c r="AD7486" s="26">
        <v>0</v>
      </c>
      <c r="AE7486" s="26">
        <v>11.038318622006024</v>
      </c>
    </row>
    <row r="7487" spans="1:31" x14ac:dyDescent="0.3">
      <c r="A7487">
        <v>2767074</v>
      </c>
      <c r="B7487">
        <v>2</v>
      </c>
      <c r="C7487" t="s">
        <v>81</v>
      </c>
      <c r="D7487" t="s">
        <v>127</v>
      </c>
      <c r="E7487" t="s">
        <v>146</v>
      </c>
      <c r="F7487" t="s">
        <v>6345</v>
      </c>
      <c r="G7487" t="s">
        <v>148</v>
      </c>
      <c r="H7487" t="s">
        <v>149</v>
      </c>
      <c r="I7487" t="s">
        <v>136</v>
      </c>
      <c r="J7487" t="s">
        <v>137</v>
      </c>
      <c r="K7487" t="s">
        <v>138</v>
      </c>
      <c r="L7487" t="s">
        <v>11950</v>
      </c>
      <c r="M7487" t="s">
        <v>20452</v>
      </c>
      <c r="N7487" s="26">
        <v>0.76694444399999995</v>
      </c>
      <c r="O7487">
        <v>0</v>
      </c>
      <c r="P7487">
        <v>0</v>
      </c>
      <c r="Q7487">
        <v>9</v>
      </c>
      <c r="R7487">
        <v>0</v>
      </c>
      <c r="S7487">
        <v>6</v>
      </c>
      <c r="T7487">
        <v>0</v>
      </c>
      <c r="U7487">
        <v>0</v>
      </c>
      <c r="V7487">
        <v>0</v>
      </c>
      <c r="W7487" s="26">
        <v>0</v>
      </c>
      <c r="X7487" s="26">
        <v>0</v>
      </c>
      <c r="Y7487" s="26">
        <v>0.81673166679347742</v>
      </c>
      <c r="Z7487" s="26">
        <v>0</v>
      </c>
      <c r="AA7487" s="26">
        <v>64.162033071868919</v>
      </c>
      <c r="AB7487" s="26">
        <v>0</v>
      </c>
      <c r="AC7487" s="26">
        <v>0</v>
      </c>
      <c r="AD7487" s="26">
        <v>0</v>
      </c>
      <c r="AE7487" s="26">
        <v>64.978764738662392</v>
      </c>
    </row>
    <row r="7488" spans="1:31" x14ac:dyDescent="0.3">
      <c r="A7488">
        <v>2767022</v>
      </c>
      <c r="B7488">
        <v>1</v>
      </c>
      <c r="C7488" t="s">
        <v>80</v>
      </c>
      <c r="D7488" t="s">
        <v>84</v>
      </c>
      <c r="E7488" t="s">
        <v>146</v>
      </c>
      <c r="F7488" t="s">
        <v>20453</v>
      </c>
      <c r="G7488" t="s">
        <v>143</v>
      </c>
      <c r="H7488" t="s">
        <v>149</v>
      </c>
      <c r="I7488" t="s">
        <v>136</v>
      </c>
      <c r="J7488" t="s">
        <v>137</v>
      </c>
      <c r="K7488" t="s">
        <v>138</v>
      </c>
      <c r="L7488" t="s">
        <v>20454</v>
      </c>
      <c r="M7488" t="s">
        <v>20455</v>
      </c>
      <c r="N7488" s="26">
        <v>5.0149999999999997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1</v>
      </c>
      <c r="V7488">
        <v>0</v>
      </c>
      <c r="W7488" s="26">
        <v>0</v>
      </c>
      <c r="X7488" s="26">
        <v>0</v>
      </c>
      <c r="Y7488" s="26">
        <v>0</v>
      </c>
      <c r="Z7488" s="26">
        <v>0</v>
      </c>
      <c r="AA7488" s="26">
        <v>0</v>
      </c>
      <c r="AB7488" s="26">
        <v>0</v>
      </c>
      <c r="AC7488" s="26">
        <v>757.68445544726967</v>
      </c>
      <c r="AD7488" s="26">
        <v>0</v>
      </c>
      <c r="AE7488" s="26">
        <v>757.68445544726967</v>
      </c>
    </row>
    <row r="7489" spans="1:31" x14ac:dyDescent="0.3">
      <c r="A7489">
        <v>2767002</v>
      </c>
      <c r="B7489">
        <v>1</v>
      </c>
      <c r="C7489" t="s">
        <v>80</v>
      </c>
      <c r="D7489" t="s">
        <v>102</v>
      </c>
      <c r="E7489" t="s">
        <v>146</v>
      </c>
      <c r="F7489" t="s">
        <v>20456</v>
      </c>
      <c r="G7489" t="s">
        <v>186</v>
      </c>
      <c r="H7489" t="s">
        <v>149</v>
      </c>
      <c r="I7489" t="s">
        <v>136</v>
      </c>
      <c r="J7489" t="s">
        <v>137</v>
      </c>
      <c r="K7489" t="s">
        <v>187</v>
      </c>
      <c r="L7489" t="s">
        <v>20457</v>
      </c>
      <c r="M7489" t="s">
        <v>20458</v>
      </c>
      <c r="N7489" s="26">
        <v>7.5161111109999998</v>
      </c>
      <c r="O7489">
        <v>0</v>
      </c>
      <c r="P7489">
        <v>99</v>
      </c>
      <c r="Q7489">
        <v>0</v>
      </c>
      <c r="R7489">
        <v>10</v>
      </c>
      <c r="S7489">
        <v>0</v>
      </c>
      <c r="T7489">
        <v>23</v>
      </c>
      <c r="U7489">
        <v>0</v>
      </c>
      <c r="V7489">
        <v>0</v>
      </c>
      <c r="W7489" s="26">
        <v>0</v>
      </c>
      <c r="X7489" s="26">
        <v>144.06435443098491</v>
      </c>
      <c r="Y7489" s="26">
        <v>0</v>
      </c>
      <c r="Z7489" s="26">
        <v>19.635701056336003</v>
      </c>
      <c r="AA7489" s="26">
        <v>0</v>
      </c>
      <c r="AB7489" s="26">
        <v>69.163741375715318</v>
      </c>
      <c r="AC7489" s="26">
        <v>0</v>
      </c>
      <c r="AD7489" s="26">
        <v>0</v>
      </c>
      <c r="AE7489" s="26">
        <v>232.86379686303624</v>
      </c>
    </row>
    <row r="7490" spans="1:31" x14ac:dyDescent="0.3">
      <c r="A7490">
        <v>2767394</v>
      </c>
      <c r="B7490">
        <v>1</v>
      </c>
      <c r="C7490" t="s">
        <v>80</v>
      </c>
      <c r="D7490" t="s">
        <v>83</v>
      </c>
      <c r="E7490" t="s">
        <v>132</v>
      </c>
      <c r="F7490" t="s">
        <v>20459</v>
      </c>
      <c r="G7490" t="s">
        <v>197</v>
      </c>
      <c r="H7490" t="s">
        <v>135</v>
      </c>
      <c r="I7490" t="s">
        <v>136</v>
      </c>
      <c r="J7490" t="s">
        <v>137</v>
      </c>
      <c r="K7490" t="s">
        <v>138</v>
      </c>
      <c r="L7490" t="s">
        <v>20460</v>
      </c>
      <c r="M7490" t="s">
        <v>20461</v>
      </c>
      <c r="N7490" s="26">
        <v>1.821666666</v>
      </c>
      <c r="O7490">
        <v>0</v>
      </c>
      <c r="P7490">
        <v>4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 s="26">
        <v>0</v>
      </c>
      <c r="X7490" s="26">
        <v>0.78956175566246101</v>
      </c>
      <c r="Y7490" s="26">
        <v>0</v>
      </c>
      <c r="Z7490" s="26">
        <v>0</v>
      </c>
      <c r="AA7490" s="26">
        <v>0</v>
      </c>
      <c r="AB7490" s="26">
        <v>0</v>
      </c>
      <c r="AC7490" s="26">
        <v>0</v>
      </c>
      <c r="AD7490" s="26">
        <v>0</v>
      </c>
      <c r="AE7490" s="26">
        <v>0.78956175566246101</v>
      </c>
    </row>
    <row r="7491" spans="1:31" x14ac:dyDescent="0.3">
      <c r="A7491">
        <v>2767557</v>
      </c>
      <c r="B7491">
        <v>1</v>
      </c>
      <c r="C7491" t="s">
        <v>81</v>
      </c>
      <c r="D7491" t="s">
        <v>115</v>
      </c>
      <c r="E7491" t="s">
        <v>146</v>
      </c>
      <c r="F7491" t="s">
        <v>3609</v>
      </c>
      <c r="G7491" t="s">
        <v>143</v>
      </c>
      <c r="H7491" t="s">
        <v>149</v>
      </c>
      <c r="I7491" t="s">
        <v>136</v>
      </c>
      <c r="J7491" t="s">
        <v>137</v>
      </c>
      <c r="K7491" t="s">
        <v>138</v>
      </c>
      <c r="L7491" t="s">
        <v>20462</v>
      </c>
      <c r="M7491" t="s">
        <v>20463</v>
      </c>
      <c r="N7491" s="26">
        <v>0.18722222199999999</v>
      </c>
      <c r="O7491">
        <v>0</v>
      </c>
      <c r="P7491">
        <v>176</v>
      </c>
      <c r="Q7491">
        <v>0</v>
      </c>
      <c r="R7491">
        <v>0</v>
      </c>
      <c r="S7491">
        <v>0</v>
      </c>
      <c r="T7491">
        <v>6</v>
      </c>
      <c r="U7491">
        <v>0</v>
      </c>
      <c r="V7491">
        <v>0</v>
      </c>
      <c r="W7491" s="26">
        <v>0</v>
      </c>
      <c r="X7491" s="26">
        <v>2.4676278276278429</v>
      </c>
      <c r="Y7491" s="26">
        <v>0</v>
      </c>
      <c r="Z7491" s="26">
        <v>0</v>
      </c>
      <c r="AA7491" s="26">
        <v>0</v>
      </c>
      <c r="AB7491" s="26">
        <v>0.33423122469363203</v>
      </c>
      <c r="AC7491" s="26">
        <v>0</v>
      </c>
      <c r="AD7491" s="26">
        <v>0</v>
      </c>
      <c r="AE7491" s="26">
        <v>2.801859052321475</v>
      </c>
    </row>
    <row r="7492" spans="1:31" x14ac:dyDescent="0.3">
      <c r="A7492">
        <v>2766916</v>
      </c>
      <c r="B7492">
        <v>1</v>
      </c>
      <c r="C7492" t="s">
        <v>80</v>
      </c>
      <c r="D7492" t="s">
        <v>86</v>
      </c>
      <c r="E7492" t="s">
        <v>175</v>
      </c>
      <c r="F7492" t="s">
        <v>20464</v>
      </c>
      <c r="G7492" t="s">
        <v>326</v>
      </c>
      <c r="H7492" t="s">
        <v>365</v>
      </c>
      <c r="I7492" t="s">
        <v>566</v>
      </c>
      <c r="J7492" t="s">
        <v>137</v>
      </c>
      <c r="K7492" t="s">
        <v>187</v>
      </c>
      <c r="L7492" t="s">
        <v>20465</v>
      </c>
      <c r="M7492" t="s">
        <v>20466</v>
      </c>
      <c r="N7492" s="26">
        <v>3.0555555000000002E-2</v>
      </c>
      <c r="O7492">
        <v>0</v>
      </c>
      <c r="P7492">
        <v>1116</v>
      </c>
      <c r="Q7492">
        <v>0</v>
      </c>
      <c r="R7492">
        <v>3</v>
      </c>
      <c r="S7492">
        <v>0</v>
      </c>
      <c r="T7492">
        <v>103</v>
      </c>
      <c r="U7492">
        <v>1</v>
      </c>
      <c r="V7492">
        <v>0</v>
      </c>
      <c r="W7492" s="26">
        <v>0</v>
      </c>
      <c r="X7492" s="26">
        <v>13.339211815260143</v>
      </c>
      <c r="Y7492" s="26">
        <v>0</v>
      </c>
      <c r="Z7492" s="26">
        <v>8.604520697972223E-4</v>
      </c>
      <c r="AA7492" s="26">
        <v>0</v>
      </c>
      <c r="AB7492" s="26">
        <v>4.9480134646416198</v>
      </c>
      <c r="AC7492" s="26">
        <v>6.4246158054219773</v>
      </c>
      <c r="AD7492" s="26">
        <v>0</v>
      </c>
      <c r="AE7492" s="26">
        <v>24.712701537393535</v>
      </c>
    </row>
    <row r="7493" spans="1:31" x14ac:dyDescent="0.3">
      <c r="A7493">
        <v>2766959</v>
      </c>
      <c r="B7493">
        <v>1</v>
      </c>
      <c r="C7493" t="s">
        <v>81</v>
      </c>
      <c r="D7493" t="s">
        <v>119</v>
      </c>
      <c r="E7493" t="s">
        <v>146</v>
      </c>
      <c r="F7493" t="s">
        <v>20467</v>
      </c>
      <c r="G7493" t="s">
        <v>148</v>
      </c>
      <c r="H7493" t="s">
        <v>149</v>
      </c>
      <c r="I7493" t="s">
        <v>136</v>
      </c>
      <c r="J7493" t="s">
        <v>137</v>
      </c>
      <c r="K7493" t="s">
        <v>138</v>
      </c>
      <c r="L7493" t="s">
        <v>20468</v>
      </c>
      <c r="M7493" t="s">
        <v>20469</v>
      </c>
      <c r="N7493" s="26">
        <v>1.6575</v>
      </c>
      <c r="O7493">
        <v>0</v>
      </c>
      <c r="P7493">
        <v>336</v>
      </c>
      <c r="Q7493">
        <v>0</v>
      </c>
      <c r="R7493">
        <v>18</v>
      </c>
      <c r="S7493">
        <v>0</v>
      </c>
      <c r="T7493">
        <v>16</v>
      </c>
      <c r="U7493">
        <v>0</v>
      </c>
      <c r="V7493">
        <v>0</v>
      </c>
      <c r="W7493" s="26">
        <v>0</v>
      </c>
      <c r="X7493" s="26">
        <v>82.45023996522022</v>
      </c>
      <c r="Y7493" s="26">
        <v>0</v>
      </c>
      <c r="Z7493" s="26">
        <v>1.3583965561205911</v>
      </c>
      <c r="AA7493" s="26">
        <v>0</v>
      </c>
      <c r="AB7493" s="26">
        <v>9.0596833859978503</v>
      </c>
      <c r="AC7493" s="26">
        <v>0</v>
      </c>
      <c r="AD7493" s="26">
        <v>0</v>
      </c>
      <c r="AE7493" s="26">
        <v>92.868319907338673</v>
      </c>
    </row>
    <row r="7494" spans="1:31" x14ac:dyDescent="0.3">
      <c r="A7494">
        <v>2767600</v>
      </c>
      <c r="B7494">
        <v>1</v>
      </c>
      <c r="C7494" t="s">
        <v>81</v>
      </c>
      <c r="D7494" t="s">
        <v>118</v>
      </c>
      <c r="E7494" t="s">
        <v>146</v>
      </c>
      <c r="F7494" t="s">
        <v>7135</v>
      </c>
      <c r="G7494" t="s">
        <v>148</v>
      </c>
      <c r="H7494" t="s">
        <v>149</v>
      </c>
      <c r="I7494" t="s">
        <v>136</v>
      </c>
      <c r="J7494" t="s">
        <v>137</v>
      </c>
      <c r="K7494" t="s">
        <v>138</v>
      </c>
      <c r="L7494" t="s">
        <v>20470</v>
      </c>
      <c r="M7494" t="s">
        <v>20471</v>
      </c>
      <c r="N7494" s="26">
        <v>1.979166666</v>
      </c>
      <c r="O7494">
        <v>1</v>
      </c>
      <c r="P7494">
        <v>1</v>
      </c>
      <c r="Q7494">
        <v>10</v>
      </c>
      <c r="R7494">
        <v>2</v>
      </c>
      <c r="S7494">
        <v>7</v>
      </c>
      <c r="T7494">
        <v>0</v>
      </c>
      <c r="U7494">
        <v>0</v>
      </c>
      <c r="V7494">
        <v>0</v>
      </c>
      <c r="W7494" s="26">
        <v>5.2601126958705002E-2</v>
      </c>
      <c r="X7494" s="26">
        <v>2.6835625488723522</v>
      </c>
      <c r="Y7494" s="26">
        <v>2.2986876494318804</v>
      </c>
      <c r="Z7494" s="26">
        <v>3.8343595581387259E-2</v>
      </c>
      <c r="AA7494" s="26">
        <v>3.7444837920265917</v>
      </c>
      <c r="AB7494" s="26">
        <v>0</v>
      </c>
      <c r="AC7494" s="26">
        <v>0</v>
      </c>
      <c r="AD7494" s="26">
        <v>0</v>
      </c>
      <c r="AE7494" s="26">
        <v>8.8176787128709169</v>
      </c>
    </row>
    <row r="7495" spans="1:31" x14ac:dyDescent="0.3">
      <c r="A7495">
        <v>2767125</v>
      </c>
      <c r="B7495">
        <v>1</v>
      </c>
      <c r="C7495" t="s">
        <v>80</v>
      </c>
      <c r="D7495" t="s">
        <v>105</v>
      </c>
      <c r="E7495" t="s">
        <v>141</v>
      </c>
      <c r="F7495" t="s">
        <v>20472</v>
      </c>
      <c r="G7495" t="s">
        <v>186</v>
      </c>
      <c r="H7495" t="s">
        <v>135</v>
      </c>
      <c r="I7495" t="s">
        <v>136</v>
      </c>
      <c r="J7495" t="s">
        <v>137</v>
      </c>
      <c r="K7495" t="s">
        <v>187</v>
      </c>
      <c r="L7495" t="s">
        <v>20473</v>
      </c>
      <c r="M7495" t="s">
        <v>20474</v>
      </c>
      <c r="N7495" s="26">
        <v>4.3919444439999999</v>
      </c>
      <c r="O7495">
        <v>0</v>
      </c>
      <c r="P7495">
        <v>403</v>
      </c>
      <c r="Q7495">
        <v>0</v>
      </c>
      <c r="R7495">
        <v>0</v>
      </c>
      <c r="S7495">
        <v>0</v>
      </c>
      <c r="T7495">
        <v>32</v>
      </c>
      <c r="U7495">
        <v>0</v>
      </c>
      <c r="V7495">
        <v>0</v>
      </c>
      <c r="W7495" s="26">
        <v>0</v>
      </c>
      <c r="X7495" s="26">
        <v>416.32433773073927</v>
      </c>
      <c r="Y7495" s="26">
        <v>0</v>
      </c>
      <c r="Z7495" s="26">
        <v>0</v>
      </c>
      <c r="AA7495" s="26">
        <v>0</v>
      </c>
      <c r="AB7495" s="26">
        <v>223.22242757922305</v>
      </c>
      <c r="AC7495" s="26">
        <v>0</v>
      </c>
      <c r="AD7495" s="26">
        <v>0</v>
      </c>
      <c r="AE7495" s="26">
        <v>639.54676530996232</v>
      </c>
    </row>
    <row r="7496" spans="1:31" x14ac:dyDescent="0.3">
      <c r="A7496">
        <v>2767148</v>
      </c>
      <c r="B7496">
        <v>1</v>
      </c>
      <c r="C7496" t="s">
        <v>80</v>
      </c>
      <c r="D7496" t="s">
        <v>84</v>
      </c>
      <c r="E7496" t="s">
        <v>132</v>
      </c>
      <c r="F7496" t="s">
        <v>20475</v>
      </c>
      <c r="G7496" t="s">
        <v>197</v>
      </c>
      <c r="H7496" t="s">
        <v>135</v>
      </c>
      <c r="I7496" t="s">
        <v>136</v>
      </c>
      <c r="J7496" t="s">
        <v>137</v>
      </c>
      <c r="K7496" t="s">
        <v>138</v>
      </c>
      <c r="L7496" t="s">
        <v>20476</v>
      </c>
      <c r="M7496" t="s">
        <v>20477</v>
      </c>
      <c r="N7496" s="26">
        <v>1.476388888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1</v>
      </c>
      <c r="W7496" s="26">
        <v>0</v>
      </c>
      <c r="X7496" s="26">
        <v>0</v>
      </c>
      <c r="Y7496" s="26">
        <v>0</v>
      </c>
      <c r="Z7496" s="26">
        <v>0</v>
      </c>
      <c r="AA7496" s="26">
        <v>0</v>
      </c>
      <c r="AB7496" s="26">
        <v>0</v>
      </c>
      <c r="AC7496" s="26">
        <v>0</v>
      </c>
      <c r="AD7496" s="26">
        <v>71.104853737593061</v>
      </c>
      <c r="AE7496" s="26">
        <v>71.104853737593061</v>
      </c>
    </row>
    <row r="7497" spans="1:31" x14ac:dyDescent="0.3">
      <c r="A7497">
        <v>2767666</v>
      </c>
      <c r="B7497">
        <v>1</v>
      </c>
      <c r="C7497" t="s">
        <v>81</v>
      </c>
      <c r="D7497" t="s">
        <v>123</v>
      </c>
      <c r="E7497" t="s">
        <v>132</v>
      </c>
      <c r="F7497" t="s">
        <v>20478</v>
      </c>
      <c r="G7497" t="s">
        <v>307</v>
      </c>
      <c r="H7497" t="s">
        <v>135</v>
      </c>
      <c r="I7497" t="s">
        <v>136</v>
      </c>
      <c r="J7497" t="s">
        <v>137</v>
      </c>
      <c r="K7497" t="s">
        <v>138</v>
      </c>
      <c r="L7497" t="s">
        <v>6704</v>
      </c>
      <c r="M7497" t="s">
        <v>20479</v>
      </c>
      <c r="N7497" s="26">
        <v>1.6969444440000001</v>
      </c>
      <c r="O7497">
        <v>0</v>
      </c>
      <c r="P7497">
        <v>1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 s="26">
        <v>0</v>
      </c>
      <c r="X7497" s="26">
        <v>0.29954749289458149</v>
      </c>
      <c r="Y7497" s="26">
        <v>0</v>
      </c>
      <c r="Z7497" s="26">
        <v>0</v>
      </c>
      <c r="AA7497" s="26">
        <v>0</v>
      </c>
      <c r="AB7497" s="26">
        <v>0</v>
      </c>
      <c r="AC7497" s="26">
        <v>0</v>
      </c>
      <c r="AD7497" s="26">
        <v>0</v>
      </c>
      <c r="AE7497" s="26">
        <v>0.29954749289458149</v>
      </c>
    </row>
    <row r="7498" spans="1:31" x14ac:dyDescent="0.3">
      <c r="A7498">
        <v>2767620</v>
      </c>
      <c r="B7498">
        <v>1</v>
      </c>
      <c r="C7498" t="s">
        <v>80</v>
      </c>
      <c r="D7498" t="s">
        <v>90</v>
      </c>
      <c r="E7498" t="s">
        <v>141</v>
      </c>
      <c r="F7498" t="s">
        <v>13732</v>
      </c>
      <c r="G7498" t="s">
        <v>344</v>
      </c>
      <c r="H7498" t="s">
        <v>135</v>
      </c>
      <c r="I7498" t="s">
        <v>136</v>
      </c>
      <c r="J7498" t="s">
        <v>137</v>
      </c>
      <c r="K7498" t="s">
        <v>138</v>
      </c>
      <c r="L7498" t="s">
        <v>20480</v>
      </c>
      <c r="M7498" t="s">
        <v>20481</v>
      </c>
      <c r="N7498" s="26">
        <v>1.0394444439999999</v>
      </c>
      <c r="O7498">
        <v>0</v>
      </c>
      <c r="P7498">
        <v>229</v>
      </c>
      <c r="Q7498">
        <v>0</v>
      </c>
      <c r="R7498">
        <v>0</v>
      </c>
      <c r="S7498">
        <v>0</v>
      </c>
      <c r="T7498">
        <v>196</v>
      </c>
      <c r="U7498">
        <v>0</v>
      </c>
      <c r="V7498">
        <v>4</v>
      </c>
      <c r="W7498" s="26">
        <v>0</v>
      </c>
      <c r="X7498" s="26">
        <v>62.543787167707237</v>
      </c>
      <c r="Y7498" s="26">
        <v>0</v>
      </c>
      <c r="Z7498" s="26">
        <v>0</v>
      </c>
      <c r="AA7498" s="26">
        <v>0</v>
      </c>
      <c r="AB7498" s="26">
        <v>217.57768421899894</v>
      </c>
      <c r="AC7498" s="26">
        <v>0</v>
      </c>
      <c r="AD7498" s="26">
        <v>12.598810639662023</v>
      </c>
      <c r="AE7498" s="26">
        <v>292.72028202636818</v>
      </c>
    </row>
    <row r="7499" spans="1:31" x14ac:dyDescent="0.3">
      <c r="A7499">
        <v>2767288</v>
      </c>
      <c r="B7499">
        <v>1</v>
      </c>
      <c r="C7499" t="s">
        <v>81</v>
      </c>
      <c r="D7499" t="s">
        <v>120</v>
      </c>
      <c r="E7499" t="s">
        <v>152</v>
      </c>
      <c r="F7499" t="s">
        <v>20482</v>
      </c>
      <c r="G7499" t="s">
        <v>159</v>
      </c>
      <c r="H7499" t="s">
        <v>149</v>
      </c>
      <c r="I7499" t="s">
        <v>136</v>
      </c>
      <c r="J7499" t="s">
        <v>137</v>
      </c>
      <c r="K7499" t="s">
        <v>138</v>
      </c>
      <c r="L7499" t="s">
        <v>20483</v>
      </c>
      <c r="M7499" t="s">
        <v>20484</v>
      </c>
      <c r="N7499" s="26">
        <v>0.43222222199999999</v>
      </c>
      <c r="O7499">
        <v>1</v>
      </c>
      <c r="P7499">
        <v>1154</v>
      </c>
      <c r="Q7499">
        <v>57</v>
      </c>
      <c r="R7499">
        <v>86</v>
      </c>
      <c r="S7499">
        <v>4</v>
      </c>
      <c r="T7499">
        <v>149</v>
      </c>
      <c r="U7499">
        <v>1</v>
      </c>
      <c r="V7499">
        <v>0</v>
      </c>
      <c r="W7499" s="26">
        <v>9.1081469761111117E-2</v>
      </c>
      <c r="X7499" s="26">
        <v>112.28523385605394</v>
      </c>
      <c r="Y7499" s="26">
        <v>1.1462019257368985</v>
      </c>
      <c r="Z7499" s="26">
        <v>15.778334194219783</v>
      </c>
      <c r="AA7499" s="26">
        <v>1.8565405549990941</v>
      </c>
      <c r="AB7499" s="26">
        <v>30.217116644354306</v>
      </c>
      <c r="AC7499" s="26">
        <v>71.419269599502229</v>
      </c>
      <c r="AD7499" s="26">
        <v>0</v>
      </c>
      <c r="AE7499" s="26">
        <v>232.79377824462739</v>
      </c>
    </row>
    <row r="7500" spans="1:31" x14ac:dyDescent="0.3">
      <c r="A7500">
        <v>2767225</v>
      </c>
      <c r="B7500">
        <v>1</v>
      </c>
      <c r="C7500" t="s">
        <v>80</v>
      </c>
      <c r="D7500" t="s">
        <v>105</v>
      </c>
      <c r="E7500" t="s">
        <v>141</v>
      </c>
      <c r="F7500" t="s">
        <v>20485</v>
      </c>
      <c r="G7500" t="s">
        <v>628</v>
      </c>
      <c r="H7500" t="s">
        <v>135</v>
      </c>
      <c r="I7500" t="s">
        <v>136</v>
      </c>
      <c r="J7500" t="s">
        <v>137</v>
      </c>
      <c r="K7500" t="s">
        <v>187</v>
      </c>
      <c r="L7500" t="s">
        <v>20486</v>
      </c>
      <c r="M7500" t="s">
        <v>20487</v>
      </c>
      <c r="N7500" s="26">
        <v>6.2519444440000003</v>
      </c>
      <c r="O7500">
        <v>0</v>
      </c>
      <c r="P7500">
        <v>64</v>
      </c>
      <c r="Q7500">
        <v>0</v>
      </c>
      <c r="R7500">
        <v>15</v>
      </c>
      <c r="S7500">
        <v>0</v>
      </c>
      <c r="T7500">
        <v>7</v>
      </c>
      <c r="U7500">
        <v>0</v>
      </c>
      <c r="V7500">
        <v>0</v>
      </c>
      <c r="W7500" s="26">
        <v>0</v>
      </c>
      <c r="X7500" s="26">
        <v>92.498018269382101</v>
      </c>
      <c r="Y7500" s="26">
        <v>0</v>
      </c>
      <c r="Z7500" s="26">
        <v>8.4497708815895063</v>
      </c>
      <c r="AA7500" s="26">
        <v>0</v>
      </c>
      <c r="AB7500" s="26">
        <v>38.970100320273801</v>
      </c>
      <c r="AC7500" s="26">
        <v>0</v>
      </c>
      <c r="AD7500" s="26">
        <v>0</v>
      </c>
      <c r="AE7500" s="26">
        <v>139.91788947124542</v>
      </c>
    </row>
    <row r="7501" spans="1:31" x14ac:dyDescent="0.3">
      <c r="A7501">
        <v>2766933</v>
      </c>
      <c r="B7501">
        <v>1</v>
      </c>
      <c r="C7501" t="s">
        <v>80</v>
      </c>
      <c r="D7501" t="s">
        <v>107</v>
      </c>
      <c r="E7501" t="s">
        <v>152</v>
      </c>
      <c r="F7501" t="s">
        <v>6673</v>
      </c>
      <c r="G7501" t="s">
        <v>159</v>
      </c>
      <c r="H7501" t="s">
        <v>149</v>
      </c>
      <c r="I7501" t="s">
        <v>136</v>
      </c>
      <c r="J7501" t="s">
        <v>137</v>
      </c>
      <c r="K7501" t="s">
        <v>138</v>
      </c>
      <c r="L7501" t="s">
        <v>20488</v>
      </c>
      <c r="M7501" t="s">
        <v>20489</v>
      </c>
      <c r="N7501" s="26">
        <v>1.3883333330000001</v>
      </c>
      <c r="O7501">
        <v>0</v>
      </c>
      <c r="P7501">
        <v>897</v>
      </c>
      <c r="Q7501">
        <v>1</v>
      </c>
      <c r="R7501">
        <v>80</v>
      </c>
      <c r="S7501">
        <v>9</v>
      </c>
      <c r="T7501">
        <v>161</v>
      </c>
      <c r="U7501">
        <v>0</v>
      </c>
      <c r="V7501">
        <v>2</v>
      </c>
      <c r="W7501" s="26">
        <v>0</v>
      </c>
      <c r="X7501" s="26">
        <v>147.38770996002492</v>
      </c>
      <c r="Y7501" s="26">
        <v>8.4852150466469212</v>
      </c>
      <c r="Z7501" s="26">
        <v>6.7308117844341542</v>
      </c>
      <c r="AA7501" s="26">
        <v>39.416403942726809</v>
      </c>
      <c r="AB7501" s="26">
        <v>52.871956720039456</v>
      </c>
      <c r="AC7501" s="26">
        <v>0</v>
      </c>
      <c r="AD7501" s="26">
        <v>6.6039480193903515</v>
      </c>
      <c r="AE7501" s="26">
        <v>261.49604547326265</v>
      </c>
    </row>
    <row r="7502" spans="1:31" x14ac:dyDescent="0.3">
      <c r="A7502">
        <v>2767474</v>
      </c>
      <c r="B7502">
        <v>1</v>
      </c>
      <c r="C7502" t="s">
        <v>80</v>
      </c>
      <c r="D7502" t="s">
        <v>99</v>
      </c>
      <c r="E7502" t="s">
        <v>157</v>
      </c>
      <c r="F7502" t="s">
        <v>12004</v>
      </c>
      <c r="G7502" t="s">
        <v>159</v>
      </c>
      <c r="H7502" t="s">
        <v>149</v>
      </c>
      <c r="I7502" t="s">
        <v>136</v>
      </c>
      <c r="J7502" t="s">
        <v>137</v>
      </c>
      <c r="K7502" t="s">
        <v>138</v>
      </c>
      <c r="L7502" t="s">
        <v>20490</v>
      </c>
      <c r="M7502" t="s">
        <v>20491</v>
      </c>
      <c r="N7502" s="26">
        <v>0.13555555499999999</v>
      </c>
      <c r="O7502">
        <v>4</v>
      </c>
      <c r="P7502">
        <v>665</v>
      </c>
      <c r="Q7502">
        <v>1</v>
      </c>
      <c r="R7502">
        <v>39</v>
      </c>
      <c r="S7502">
        <v>2</v>
      </c>
      <c r="T7502">
        <v>70</v>
      </c>
      <c r="U7502">
        <v>0</v>
      </c>
      <c r="V7502">
        <v>0</v>
      </c>
      <c r="W7502" s="26">
        <v>2.3259729252028505</v>
      </c>
      <c r="X7502" s="26">
        <v>13.657398147999643</v>
      </c>
      <c r="Y7502" s="26">
        <v>3.5769391938928669E-2</v>
      </c>
      <c r="Z7502" s="26">
        <v>1.2388875332594447E-2</v>
      </c>
      <c r="AA7502" s="26">
        <v>12.237781616352517</v>
      </c>
      <c r="AB7502" s="26">
        <v>4.2467012683610905</v>
      </c>
      <c r="AC7502" s="26">
        <v>0</v>
      </c>
      <c r="AD7502" s="26">
        <v>0</v>
      </c>
      <c r="AE7502" s="26">
        <v>32.516012225187623</v>
      </c>
    </row>
    <row r="7503" spans="1:31" x14ac:dyDescent="0.3">
      <c r="A7503">
        <v>2766939</v>
      </c>
      <c r="B7503">
        <v>1</v>
      </c>
      <c r="C7503" t="s">
        <v>80</v>
      </c>
      <c r="D7503" t="s">
        <v>107</v>
      </c>
      <c r="E7503" t="s">
        <v>152</v>
      </c>
      <c r="F7503" t="s">
        <v>20492</v>
      </c>
      <c r="G7503" t="s">
        <v>159</v>
      </c>
      <c r="H7503" t="s">
        <v>149</v>
      </c>
      <c r="I7503" t="s">
        <v>136</v>
      </c>
      <c r="J7503" t="s">
        <v>137</v>
      </c>
      <c r="K7503" t="s">
        <v>138</v>
      </c>
      <c r="L7503" t="s">
        <v>20493</v>
      </c>
      <c r="M7503" t="s">
        <v>20494</v>
      </c>
      <c r="N7503" s="26">
        <v>2.8855555549999998</v>
      </c>
      <c r="O7503">
        <v>2</v>
      </c>
      <c r="P7503">
        <v>3744</v>
      </c>
      <c r="Q7503">
        <v>0</v>
      </c>
      <c r="R7503">
        <v>1</v>
      </c>
      <c r="S7503">
        <v>2</v>
      </c>
      <c r="T7503">
        <v>257</v>
      </c>
      <c r="U7503">
        <v>0</v>
      </c>
      <c r="V7503">
        <v>3</v>
      </c>
      <c r="W7503" s="26">
        <v>13.689776460488728</v>
      </c>
      <c r="X7503" s="26">
        <v>836.63995702654097</v>
      </c>
      <c r="Y7503" s="26">
        <v>0</v>
      </c>
      <c r="Z7503" s="26">
        <v>0.29261256790600887</v>
      </c>
      <c r="AA7503" s="26">
        <v>73.065369247807283</v>
      </c>
      <c r="AB7503" s="26">
        <v>221.37328137463336</v>
      </c>
      <c r="AC7503" s="26">
        <v>0</v>
      </c>
      <c r="AD7503" s="26">
        <v>7.2233711707234161</v>
      </c>
      <c r="AE7503" s="26">
        <v>1152.2843678480997</v>
      </c>
    </row>
    <row r="7504" spans="1:31" x14ac:dyDescent="0.3">
      <c r="A7504">
        <v>2767162</v>
      </c>
      <c r="B7504">
        <v>1</v>
      </c>
      <c r="C7504" t="s">
        <v>80</v>
      </c>
      <c r="D7504" t="s">
        <v>106</v>
      </c>
      <c r="E7504" t="s">
        <v>152</v>
      </c>
      <c r="F7504" t="s">
        <v>9057</v>
      </c>
      <c r="G7504" t="s">
        <v>159</v>
      </c>
      <c r="H7504" t="s">
        <v>149</v>
      </c>
      <c r="I7504" t="s">
        <v>136</v>
      </c>
      <c r="J7504" t="s">
        <v>137</v>
      </c>
      <c r="K7504" t="s">
        <v>138</v>
      </c>
      <c r="L7504" t="s">
        <v>20495</v>
      </c>
      <c r="M7504" t="s">
        <v>20496</v>
      </c>
      <c r="N7504" s="26">
        <v>0.108888888</v>
      </c>
      <c r="O7504">
        <v>0</v>
      </c>
      <c r="P7504">
        <v>87</v>
      </c>
      <c r="Q7504">
        <v>12</v>
      </c>
      <c r="R7504">
        <v>16</v>
      </c>
      <c r="S7504">
        <v>2</v>
      </c>
      <c r="T7504">
        <v>16</v>
      </c>
      <c r="U7504">
        <v>1</v>
      </c>
      <c r="V7504">
        <v>0</v>
      </c>
      <c r="W7504" s="26">
        <v>0</v>
      </c>
      <c r="X7504" s="26">
        <v>2.653954829263161</v>
      </c>
      <c r="Y7504" s="26">
        <v>0.31799293069375534</v>
      </c>
      <c r="Z7504" s="26">
        <v>7.6387744063026661E-2</v>
      </c>
      <c r="AA7504" s="26">
        <v>1.3870379253716224E-2</v>
      </c>
      <c r="AB7504" s="26">
        <v>3.0605799795634967</v>
      </c>
      <c r="AC7504" s="26">
        <v>4.0524944658880733</v>
      </c>
      <c r="AD7504" s="26">
        <v>0</v>
      </c>
      <c r="AE7504" s="26">
        <v>10.175280328725229</v>
      </c>
    </row>
    <row r="7505" spans="1:31" x14ac:dyDescent="0.3">
      <c r="A7505">
        <v>2767019</v>
      </c>
      <c r="B7505">
        <v>1</v>
      </c>
      <c r="C7505" t="s">
        <v>80</v>
      </c>
      <c r="D7505" t="s">
        <v>110</v>
      </c>
      <c r="E7505" t="s">
        <v>170</v>
      </c>
      <c r="F7505" t="s">
        <v>1716</v>
      </c>
      <c r="G7505" t="s">
        <v>186</v>
      </c>
      <c r="H7505" t="s">
        <v>135</v>
      </c>
      <c r="I7505" t="s">
        <v>136</v>
      </c>
      <c r="J7505" t="s">
        <v>137</v>
      </c>
      <c r="K7505" t="s">
        <v>187</v>
      </c>
      <c r="L7505" t="s">
        <v>20497</v>
      </c>
      <c r="M7505" t="s">
        <v>20498</v>
      </c>
      <c r="N7505" s="26">
        <v>7.5191666660000003</v>
      </c>
      <c r="O7505">
        <v>0</v>
      </c>
      <c r="P7505">
        <v>133</v>
      </c>
      <c r="Q7505">
        <v>0</v>
      </c>
      <c r="R7505">
        <v>0</v>
      </c>
      <c r="S7505">
        <v>0</v>
      </c>
      <c r="T7505">
        <v>8</v>
      </c>
      <c r="U7505">
        <v>0</v>
      </c>
      <c r="V7505">
        <v>0</v>
      </c>
      <c r="W7505" s="26">
        <v>0</v>
      </c>
      <c r="X7505" s="26">
        <v>248.35440511454476</v>
      </c>
      <c r="Y7505" s="26">
        <v>0</v>
      </c>
      <c r="Z7505" s="26">
        <v>0</v>
      </c>
      <c r="AA7505" s="26">
        <v>0</v>
      </c>
      <c r="AB7505" s="26">
        <v>33.978152735048681</v>
      </c>
      <c r="AC7505" s="26">
        <v>0</v>
      </c>
      <c r="AD7505" s="26">
        <v>0</v>
      </c>
      <c r="AE7505" s="26">
        <v>282.33255784959346</v>
      </c>
    </row>
    <row r="7506" spans="1:31" x14ac:dyDescent="0.3">
      <c r="A7506">
        <v>2766999</v>
      </c>
      <c r="B7506">
        <v>1</v>
      </c>
      <c r="C7506" t="s">
        <v>81</v>
      </c>
      <c r="D7506" t="s">
        <v>128</v>
      </c>
      <c r="E7506" t="s">
        <v>157</v>
      </c>
      <c r="F7506" t="s">
        <v>20499</v>
      </c>
      <c r="G7506" t="s">
        <v>628</v>
      </c>
      <c r="H7506" t="s">
        <v>149</v>
      </c>
      <c r="I7506" t="s">
        <v>136</v>
      </c>
      <c r="J7506" t="s">
        <v>137</v>
      </c>
      <c r="K7506" t="s">
        <v>187</v>
      </c>
      <c r="L7506" t="s">
        <v>20500</v>
      </c>
      <c r="M7506" t="s">
        <v>20501</v>
      </c>
      <c r="N7506" s="26">
        <v>2.3738888880000002</v>
      </c>
      <c r="O7506">
        <v>0</v>
      </c>
      <c r="P7506">
        <v>748</v>
      </c>
      <c r="Q7506">
        <v>0</v>
      </c>
      <c r="R7506">
        <v>0</v>
      </c>
      <c r="S7506">
        <v>0</v>
      </c>
      <c r="T7506">
        <v>46</v>
      </c>
      <c r="U7506">
        <v>0</v>
      </c>
      <c r="V7506">
        <v>0</v>
      </c>
      <c r="W7506" s="26">
        <v>0</v>
      </c>
      <c r="X7506" s="26">
        <v>363.64147291771536</v>
      </c>
      <c r="Y7506" s="26">
        <v>0</v>
      </c>
      <c r="Z7506" s="26">
        <v>0</v>
      </c>
      <c r="AA7506" s="26">
        <v>0</v>
      </c>
      <c r="AB7506" s="26">
        <v>137.37299309743827</v>
      </c>
      <c r="AC7506" s="26">
        <v>0</v>
      </c>
      <c r="AD7506" s="26">
        <v>0</v>
      </c>
      <c r="AE7506" s="26">
        <v>501.01446601515363</v>
      </c>
    </row>
    <row r="7507" spans="1:31" x14ac:dyDescent="0.3">
      <c r="A7507">
        <v>2766976</v>
      </c>
      <c r="B7507">
        <v>1</v>
      </c>
      <c r="C7507" t="s">
        <v>80</v>
      </c>
      <c r="D7507" t="s">
        <v>102</v>
      </c>
      <c r="E7507" t="s">
        <v>170</v>
      </c>
      <c r="F7507" t="s">
        <v>20502</v>
      </c>
      <c r="G7507" t="s">
        <v>204</v>
      </c>
      <c r="H7507" t="s">
        <v>135</v>
      </c>
      <c r="I7507" t="s">
        <v>136</v>
      </c>
      <c r="J7507" t="s">
        <v>137</v>
      </c>
      <c r="K7507" t="s">
        <v>138</v>
      </c>
      <c r="L7507" t="s">
        <v>20503</v>
      </c>
      <c r="M7507" t="s">
        <v>20504</v>
      </c>
      <c r="N7507" s="26">
        <v>2.48</v>
      </c>
      <c r="O7507">
        <v>0</v>
      </c>
      <c r="P7507">
        <v>1</v>
      </c>
      <c r="Q7507">
        <v>0</v>
      </c>
      <c r="R7507">
        <v>10</v>
      </c>
      <c r="S7507">
        <v>0</v>
      </c>
      <c r="T7507">
        <v>7</v>
      </c>
      <c r="U7507">
        <v>0</v>
      </c>
      <c r="V7507">
        <v>0</v>
      </c>
      <c r="W7507" s="26">
        <v>0</v>
      </c>
      <c r="X7507" s="26">
        <v>0</v>
      </c>
      <c r="Y7507" s="26">
        <v>0</v>
      </c>
      <c r="Z7507" s="26">
        <v>10.597974890270008</v>
      </c>
      <c r="AA7507" s="26">
        <v>0</v>
      </c>
      <c r="AB7507" s="26">
        <v>15.09217267756704</v>
      </c>
      <c r="AC7507" s="26">
        <v>0</v>
      </c>
      <c r="AD7507" s="26">
        <v>0</v>
      </c>
      <c r="AE7507" s="26">
        <v>25.690147567837048</v>
      </c>
    </row>
    <row r="7508" spans="1:31" x14ac:dyDescent="0.3">
      <c r="A7508">
        <v>2767709</v>
      </c>
      <c r="B7508">
        <v>1</v>
      </c>
      <c r="C7508" t="s">
        <v>80</v>
      </c>
      <c r="D7508" t="s">
        <v>82</v>
      </c>
      <c r="E7508" t="s">
        <v>141</v>
      </c>
      <c r="F7508" t="s">
        <v>7581</v>
      </c>
      <c r="G7508" t="s">
        <v>143</v>
      </c>
      <c r="H7508" t="s">
        <v>135</v>
      </c>
      <c r="I7508" t="s">
        <v>136</v>
      </c>
      <c r="J7508" t="s">
        <v>137</v>
      </c>
      <c r="K7508" t="s">
        <v>138</v>
      </c>
      <c r="L7508" t="s">
        <v>20505</v>
      </c>
      <c r="M7508" t="s">
        <v>20506</v>
      </c>
      <c r="N7508" s="26">
        <v>1.035555555</v>
      </c>
      <c r="O7508">
        <v>0</v>
      </c>
      <c r="P7508">
        <v>611</v>
      </c>
      <c r="Q7508">
        <v>0</v>
      </c>
      <c r="R7508">
        <v>0</v>
      </c>
      <c r="S7508">
        <v>0</v>
      </c>
      <c r="T7508">
        <v>22</v>
      </c>
      <c r="U7508">
        <v>0</v>
      </c>
      <c r="V7508">
        <v>0</v>
      </c>
      <c r="W7508" s="26">
        <v>0</v>
      </c>
      <c r="X7508" s="26">
        <v>203.86413216663686</v>
      </c>
      <c r="Y7508" s="26">
        <v>0</v>
      </c>
      <c r="Z7508" s="26">
        <v>0</v>
      </c>
      <c r="AA7508" s="26">
        <v>0</v>
      </c>
      <c r="AB7508" s="26">
        <v>2.3631530275471864</v>
      </c>
      <c r="AC7508" s="26">
        <v>0</v>
      </c>
      <c r="AD7508" s="26">
        <v>0</v>
      </c>
      <c r="AE7508" s="26">
        <v>206.22728519418405</v>
      </c>
    </row>
    <row r="7509" spans="1:31" x14ac:dyDescent="0.3">
      <c r="A7509">
        <v>2767168</v>
      </c>
      <c r="B7509">
        <v>1</v>
      </c>
      <c r="C7509" t="s">
        <v>80</v>
      </c>
      <c r="D7509" t="s">
        <v>94</v>
      </c>
      <c r="E7509" t="s">
        <v>157</v>
      </c>
      <c r="F7509" t="s">
        <v>5701</v>
      </c>
      <c r="G7509" t="s">
        <v>628</v>
      </c>
      <c r="H7509" t="s">
        <v>149</v>
      </c>
      <c r="I7509" t="s">
        <v>136</v>
      </c>
      <c r="J7509" t="s">
        <v>137</v>
      </c>
      <c r="K7509" t="s">
        <v>187</v>
      </c>
      <c r="L7509" t="s">
        <v>20507</v>
      </c>
      <c r="M7509" t="s">
        <v>20508</v>
      </c>
      <c r="N7509" s="26">
        <v>7.823611111</v>
      </c>
      <c r="O7509">
        <v>0</v>
      </c>
      <c r="P7509">
        <v>2709</v>
      </c>
      <c r="Q7509">
        <v>29</v>
      </c>
      <c r="R7509">
        <v>422</v>
      </c>
      <c r="S7509">
        <v>14</v>
      </c>
      <c r="T7509">
        <v>373</v>
      </c>
      <c r="U7509">
        <v>5</v>
      </c>
      <c r="V7509">
        <v>1</v>
      </c>
      <c r="W7509" s="26">
        <v>0</v>
      </c>
      <c r="X7509" s="26">
        <v>3203.1863733235414</v>
      </c>
      <c r="Y7509" s="26">
        <v>25.813049289003459</v>
      </c>
      <c r="Z7509" s="26">
        <v>154.7418630734694</v>
      </c>
      <c r="AA7509" s="26">
        <v>883.38280258622353</v>
      </c>
      <c r="AB7509" s="26">
        <v>1728.4871969171706</v>
      </c>
      <c r="AC7509" s="26">
        <v>1965.7967707280188</v>
      </c>
      <c r="AD7509" s="26">
        <v>401.60011326769103</v>
      </c>
      <c r="AE7509" s="26">
        <v>8363.0081691851174</v>
      </c>
    </row>
    <row r="7510" spans="1:31" x14ac:dyDescent="0.3">
      <c r="A7510">
        <v>2767062</v>
      </c>
      <c r="B7510">
        <v>1</v>
      </c>
      <c r="C7510" t="s">
        <v>81</v>
      </c>
      <c r="D7510" t="s">
        <v>120</v>
      </c>
      <c r="E7510" t="s">
        <v>157</v>
      </c>
      <c r="F7510" t="s">
        <v>5977</v>
      </c>
      <c r="G7510" t="s">
        <v>159</v>
      </c>
      <c r="H7510" t="s">
        <v>149</v>
      </c>
      <c r="I7510" t="s">
        <v>136</v>
      </c>
      <c r="J7510" t="s">
        <v>137</v>
      </c>
      <c r="K7510" t="s">
        <v>138</v>
      </c>
      <c r="L7510" t="s">
        <v>20509</v>
      </c>
      <c r="M7510" t="s">
        <v>20510</v>
      </c>
      <c r="N7510" s="26">
        <v>0.48111111099999998</v>
      </c>
      <c r="O7510">
        <v>7</v>
      </c>
      <c r="P7510">
        <v>3535</v>
      </c>
      <c r="Q7510">
        <v>284</v>
      </c>
      <c r="R7510">
        <v>209</v>
      </c>
      <c r="S7510">
        <v>40</v>
      </c>
      <c r="T7510">
        <v>345</v>
      </c>
      <c r="U7510">
        <v>4</v>
      </c>
      <c r="V7510">
        <v>1</v>
      </c>
      <c r="W7510" s="26">
        <v>0.77888748007699982</v>
      </c>
      <c r="X7510" s="26">
        <v>346.77872767346685</v>
      </c>
      <c r="Y7510" s="26">
        <v>110.83542733204129</v>
      </c>
      <c r="Z7510" s="26">
        <v>3.9074616601244765</v>
      </c>
      <c r="AA7510" s="26">
        <v>144.64786908837425</v>
      </c>
      <c r="AB7510" s="26">
        <v>106.92914265582726</v>
      </c>
      <c r="AC7510" s="26">
        <v>133.37410386732117</v>
      </c>
      <c r="AD7510" s="26">
        <v>80.699577196284864</v>
      </c>
      <c r="AE7510" s="26">
        <v>927.95119695351718</v>
      </c>
    </row>
    <row r="7511" spans="1:31" x14ac:dyDescent="0.3">
      <c r="A7511">
        <v>2767746</v>
      </c>
      <c r="B7511">
        <v>1</v>
      </c>
      <c r="C7511" t="s">
        <v>80</v>
      </c>
      <c r="D7511" t="s">
        <v>90</v>
      </c>
      <c r="E7511" t="s">
        <v>170</v>
      </c>
      <c r="F7511" t="s">
        <v>6839</v>
      </c>
      <c r="G7511" t="s">
        <v>204</v>
      </c>
      <c r="H7511" t="s">
        <v>135</v>
      </c>
      <c r="I7511" t="s">
        <v>136</v>
      </c>
      <c r="J7511" t="s">
        <v>137</v>
      </c>
      <c r="K7511" t="s">
        <v>138</v>
      </c>
      <c r="L7511" t="s">
        <v>20511</v>
      </c>
      <c r="M7511" t="s">
        <v>20512</v>
      </c>
      <c r="N7511" s="26">
        <v>0.74416666600000003</v>
      </c>
      <c r="O7511">
        <v>0</v>
      </c>
      <c r="P7511">
        <v>207</v>
      </c>
      <c r="Q7511">
        <v>0</v>
      </c>
      <c r="R7511">
        <v>0</v>
      </c>
      <c r="S7511">
        <v>0</v>
      </c>
      <c r="T7511">
        <v>10</v>
      </c>
      <c r="U7511">
        <v>0</v>
      </c>
      <c r="V7511">
        <v>0</v>
      </c>
      <c r="W7511" s="26">
        <v>0</v>
      </c>
      <c r="X7511" s="26">
        <v>45.183876091505418</v>
      </c>
      <c r="Y7511" s="26">
        <v>0</v>
      </c>
      <c r="Z7511" s="26">
        <v>0</v>
      </c>
      <c r="AA7511" s="26">
        <v>0</v>
      </c>
      <c r="AB7511" s="26">
        <v>2.8155118715987633</v>
      </c>
      <c r="AC7511" s="26">
        <v>0</v>
      </c>
      <c r="AD7511" s="26">
        <v>0</v>
      </c>
      <c r="AE7511" s="26">
        <v>47.999387963104184</v>
      </c>
    </row>
    <row r="7512" spans="1:31" x14ac:dyDescent="0.3">
      <c r="A7512">
        <v>2767174</v>
      </c>
      <c r="B7512">
        <v>1</v>
      </c>
      <c r="C7512" t="s">
        <v>80</v>
      </c>
      <c r="D7512" t="s">
        <v>93</v>
      </c>
      <c r="E7512" t="s">
        <v>157</v>
      </c>
      <c r="F7512" t="s">
        <v>20513</v>
      </c>
      <c r="G7512" t="s">
        <v>628</v>
      </c>
      <c r="H7512" t="s">
        <v>149</v>
      </c>
      <c r="I7512" t="s">
        <v>136</v>
      </c>
      <c r="J7512" t="s">
        <v>137</v>
      </c>
      <c r="K7512" t="s">
        <v>187</v>
      </c>
      <c r="L7512" t="s">
        <v>20514</v>
      </c>
      <c r="M7512" t="s">
        <v>20515</v>
      </c>
      <c r="N7512" s="26">
        <v>3.5327777770000002</v>
      </c>
      <c r="O7512">
        <v>2</v>
      </c>
      <c r="P7512">
        <v>9306</v>
      </c>
      <c r="Q7512">
        <v>36</v>
      </c>
      <c r="R7512">
        <v>118</v>
      </c>
      <c r="S7512">
        <v>6</v>
      </c>
      <c r="T7512">
        <v>1793</v>
      </c>
      <c r="U7512">
        <v>0</v>
      </c>
      <c r="V7512">
        <v>0</v>
      </c>
      <c r="W7512" s="26">
        <v>10.624002483281782</v>
      </c>
      <c r="X7512" s="26">
        <v>7042.2072493534697</v>
      </c>
      <c r="Y7512" s="26">
        <v>205.04716490899469</v>
      </c>
      <c r="Z7512" s="26">
        <v>216.89343904580289</v>
      </c>
      <c r="AA7512" s="26">
        <v>271.95428122945742</v>
      </c>
      <c r="AB7512" s="26">
        <v>6415.4684916012602</v>
      </c>
      <c r="AC7512" s="26">
        <v>0</v>
      </c>
      <c r="AD7512" s="26">
        <v>0</v>
      </c>
      <c r="AE7512" s="26">
        <v>14162.194628622266</v>
      </c>
    </row>
    <row r="7513" spans="1:31" x14ac:dyDescent="0.3">
      <c r="A7513">
        <v>2767197</v>
      </c>
      <c r="B7513">
        <v>1</v>
      </c>
      <c r="C7513" t="s">
        <v>81</v>
      </c>
      <c r="D7513" t="s">
        <v>113</v>
      </c>
      <c r="E7513" t="s">
        <v>152</v>
      </c>
      <c r="F7513" t="s">
        <v>20516</v>
      </c>
      <c r="G7513" t="s">
        <v>159</v>
      </c>
      <c r="H7513" t="s">
        <v>149</v>
      </c>
      <c r="I7513" t="s">
        <v>136</v>
      </c>
      <c r="J7513" t="s">
        <v>137</v>
      </c>
      <c r="K7513" t="s">
        <v>138</v>
      </c>
      <c r="L7513" t="s">
        <v>20517</v>
      </c>
      <c r="M7513" t="s">
        <v>20518</v>
      </c>
      <c r="N7513" s="26">
        <v>0.49583333299999999</v>
      </c>
      <c r="O7513">
        <v>7</v>
      </c>
      <c r="P7513">
        <v>1636</v>
      </c>
      <c r="Q7513">
        <v>16</v>
      </c>
      <c r="R7513">
        <v>413</v>
      </c>
      <c r="S7513">
        <v>6</v>
      </c>
      <c r="T7513">
        <v>137</v>
      </c>
      <c r="U7513">
        <v>0</v>
      </c>
      <c r="V7513">
        <v>0</v>
      </c>
      <c r="W7513" s="26">
        <v>0.65045099699999986</v>
      </c>
      <c r="X7513" s="26">
        <v>68.727751039832683</v>
      </c>
      <c r="Y7513" s="26">
        <v>2.0935822172274596</v>
      </c>
      <c r="Z7513" s="26">
        <v>12.441606055627901</v>
      </c>
      <c r="AA7513" s="26">
        <v>19.653728898590405</v>
      </c>
      <c r="AB7513" s="26">
        <v>28.651765108558852</v>
      </c>
      <c r="AC7513" s="26">
        <v>0</v>
      </c>
      <c r="AD7513" s="26">
        <v>0</v>
      </c>
      <c r="AE7513" s="26">
        <v>132.21888431683729</v>
      </c>
    </row>
    <row r="7514" spans="1:31" x14ac:dyDescent="0.3">
      <c r="A7514">
        <v>2767151</v>
      </c>
      <c r="B7514">
        <v>1</v>
      </c>
      <c r="C7514" t="s">
        <v>81</v>
      </c>
      <c r="D7514" t="s">
        <v>119</v>
      </c>
      <c r="E7514" t="s">
        <v>152</v>
      </c>
      <c r="F7514" t="s">
        <v>20519</v>
      </c>
      <c r="G7514" t="s">
        <v>774</v>
      </c>
      <c r="H7514" t="s">
        <v>149</v>
      </c>
      <c r="I7514" t="s">
        <v>136</v>
      </c>
      <c r="J7514" t="s">
        <v>137</v>
      </c>
      <c r="K7514" t="s">
        <v>187</v>
      </c>
      <c r="L7514" t="s">
        <v>20520</v>
      </c>
      <c r="M7514" t="s">
        <v>20521</v>
      </c>
      <c r="N7514" s="26">
        <v>0.60194444400000002</v>
      </c>
      <c r="O7514">
        <v>1</v>
      </c>
      <c r="P7514">
        <v>40</v>
      </c>
      <c r="Q7514">
        <v>34</v>
      </c>
      <c r="R7514">
        <v>31</v>
      </c>
      <c r="S7514">
        <v>1</v>
      </c>
      <c r="T7514">
        <v>3</v>
      </c>
      <c r="U7514">
        <v>0</v>
      </c>
      <c r="V7514">
        <v>0</v>
      </c>
      <c r="W7514" s="26">
        <v>0</v>
      </c>
      <c r="X7514" s="26">
        <v>0.70874573021666687</v>
      </c>
      <c r="Y7514" s="26">
        <v>4.0442069288421107</v>
      </c>
      <c r="Z7514" s="26">
        <v>2.1553722247508635</v>
      </c>
      <c r="AA7514" s="26">
        <v>0</v>
      </c>
      <c r="AB7514" s="26">
        <v>0.77785234550704263</v>
      </c>
      <c r="AC7514" s="26">
        <v>0</v>
      </c>
      <c r="AD7514" s="26">
        <v>0</v>
      </c>
      <c r="AE7514" s="26">
        <v>7.6861772293166837</v>
      </c>
    </row>
    <row r="7515" spans="1:31" x14ac:dyDescent="0.3">
      <c r="A7515">
        <v>2767337</v>
      </c>
      <c r="B7515">
        <v>1</v>
      </c>
      <c r="C7515" t="s">
        <v>80</v>
      </c>
      <c r="D7515" t="s">
        <v>95</v>
      </c>
      <c r="E7515" t="s">
        <v>166</v>
      </c>
      <c r="F7515" t="s">
        <v>20522</v>
      </c>
      <c r="G7515" t="s">
        <v>143</v>
      </c>
      <c r="H7515" t="s">
        <v>135</v>
      </c>
      <c r="I7515" t="s">
        <v>136</v>
      </c>
      <c r="J7515" t="s">
        <v>137</v>
      </c>
      <c r="K7515" t="s">
        <v>138</v>
      </c>
      <c r="L7515" t="s">
        <v>20523</v>
      </c>
      <c r="M7515" t="s">
        <v>20524</v>
      </c>
      <c r="N7515" s="26">
        <v>1.1855555550000001</v>
      </c>
      <c r="O7515">
        <v>0</v>
      </c>
      <c r="P7515">
        <v>2</v>
      </c>
      <c r="Q7515">
        <v>0</v>
      </c>
      <c r="R7515">
        <v>0</v>
      </c>
      <c r="S7515">
        <v>0</v>
      </c>
      <c r="T7515">
        <v>1</v>
      </c>
      <c r="U7515">
        <v>0</v>
      </c>
      <c r="V7515">
        <v>0</v>
      </c>
      <c r="W7515" s="26">
        <v>0</v>
      </c>
      <c r="X7515" s="26">
        <v>1.6099890423372871</v>
      </c>
      <c r="Y7515" s="26">
        <v>0</v>
      </c>
      <c r="Z7515" s="26">
        <v>0</v>
      </c>
      <c r="AA7515" s="26">
        <v>0</v>
      </c>
      <c r="AB7515" s="26">
        <v>0</v>
      </c>
      <c r="AC7515" s="26">
        <v>0</v>
      </c>
      <c r="AD7515" s="26">
        <v>0</v>
      </c>
      <c r="AE7515" s="26">
        <v>1.6099890423372871</v>
      </c>
    </row>
    <row r="7516" spans="1:31" x14ac:dyDescent="0.3">
      <c r="A7516">
        <v>2767343</v>
      </c>
      <c r="B7516">
        <v>1</v>
      </c>
      <c r="C7516" t="s">
        <v>80</v>
      </c>
      <c r="D7516" t="s">
        <v>108</v>
      </c>
      <c r="E7516" t="s">
        <v>132</v>
      </c>
      <c r="F7516" t="s">
        <v>20525</v>
      </c>
      <c r="G7516" t="s">
        <v>197</v>
      </c>
      <c r="H7516" t="s">
        <v>135</v>
      </c>
      <c r="I7516" t="s">
        <v>136</v>
      </c>
      <c r="J7516" t="s">
        <v>137</v>
      </c>
      <c r="K7516" t="s">
        <v>138</v>
      </c>
      <c r="L7516" t="s">
        <v>20526</v>
      </c>
      <c r="M7516" t="s">
        <v>11954</v>
      </c>
      <c r="N7516" s="26">
        <v>6.1788888880000004</v>
      </c>
      <c r="O7516">
        <v>0</v>
      </c>
      <c r="P7516">
        <v>0</v>
      </c>
      <c r="Q7516">
        <v>0</v>
      </c>
      <c r="R7516">
        <v>1</v>
      </c>
      <c r="S7516">
        <v>0</v>
      </c>
      <c r="T7516">
        <v>0</v>
      </c>
      <c r="U7516">
        <v>0</v>
      </c>
      <c r="V7516">
        <v>0</v>
      </c>
      <c r="W7516" s="26">
        <v>0</v>
      </c>
      <c r="X7516" s="26">
        <v>0</v>
      </c>
      <c r="Y7516" s="26">
        <v>0</v>
      </c>
      <c r="Z7516" s="26">
        <v>0</v>
      </c>
      <c r="AA7516" s="26">
        <v>0</v>
      </c>
      <c r="AB7516" s="26">
        <v>0</v>
      </c>
      <c r="AC7516" s="26">
        <v>0</v>
      </c>
      <c r="AD7516" s="26">
        <v>0</v>
      </c>
      <c r="AE7516" s="26">
        <v>0</v>
      </c>
    </row>
    <row r="7517" spans="1:31" x14ac:dyDescent="0.3">
      <c r="A7517">
        <v>2767320</v>
      </c>
      <c r="B7517">
        <v>1</v>
      </c>
      <c r="C7517" t="s">
        <v>80</v>
      </c>
      <c r="D7517" t="s">
        <v>82</v>
      </c>
      <c r="E7517" t="s">
        <v>166</v>
      </c>
      <c r="F7517" t="s">
        <v>6845</v>
      </c>
      <c r="G7517" t="s">
        <v>204</v>
      </c>
      <c r="H7517" t="s">
        <v>135</v>
      </c>
      <c r="I7517" t="s">
        <v>136</v>
      </c>
      <c r="J7517" t="s">
        <v>137</v>
      </c>
      <c r="K7517" t="s">
        <v>138</v>
      </c>
      <c r="L7517" t="s">
        <v>20527</v>
      </c>
      <c r="M7517" t="s">
        <v>20528</v>
      </c>
      <c r="N7517" s="26">
        <v>1.336944444</v>
      </c>
      <c r="O7517">
        <v>0</v>
      </c>
      <c r="P7517">
        <v>1</v>
      </c>
      <c r="Q7517">
        <v>0</v>
      </c>
      <c r="R7517">
        <v>0</v>
      </c>
      <c r="S7517">
        <v>0</v>
      </c>
      <c r="T7517">
        <v>12</v>
      </c>
      <c r="U7517">
        <v>0</v>
      </c>
      <c r="V7517">
        <v>0</v>
      </c>
      <c r="W7517" s="26">
        <v>0</v>
      </c>
      <c r="X7517" s="26">
        <v>2.2714503902333339E-5</v>
      </c>
      <c r="Y7517" s="26">
        <v>0</v>
      </c>
      <c r="Z7517" s="26">
        <v>0</v>
      </c>
      <c r="AA7517" s="26">
        <v>0</v>
      </c>
      <c r="AB7517" s="26">
        <v>10.818345221613859</v>
      </c>
      <c r="AC7517" s="26">
        <v>0</v>
      </c>
      <c r="AD7517" s="26">
        <v>0</v>
      </c>
      <c r="AE7517" s="26">
        <v>10.818367936117761</v>
      </c>
    </row>
    <row r="7518" spans="1:31" x14ac:dyDescent="0.3">
      <c r="A7518">
        <v>2767028</v>
      </c>
      <c r="B7518">
        <v>1</v>
      </c>
      <c r="C7518" t="s">
        <v>80</v>
      </c>
      <c r="D7518" t="s">
        <v>82</v>
      </c>
      <c r="E7518" t="s">
        <v>170</v>
      </c>
      <c r="F7518" t="s">
        <v>20529</v>
      </c>
      <c r="G7518" t="s">
        <v>628</v>
      </c>
      <c r="H7518" t="s">
        <v>135</v>
      </c>
      <c r="I7518" t="s">
        <v>136</v>
      </c>
      <c r="J7518" t="s">
        <v>137</v>
      </c>
      <c r="K7518" t="s">
        <v>187</v>
      </c>
      <c r="L7518" t="s">
        <v>20530</v>
      </c>
      <c r="M7518" t="s">
        <v>20531</v>
      </c>
      <c r="N7518" s="26">
        <v>1.4063888879999999</v>
      </c>
      <c r="O7518">
        <v>0</v>
      </c>
      <c r="P7518">
        <v>68</v>
      </c>
      <c r="Q7518">
        <v>0</v>
      </c>
      <c r="R7518">
        <v>0</v>
      </c>
      <c r="S7518">
        <v>0</v>
      </c>
      <c r="T7518">
        <v>7</v>
      </c>
      <c r="U7518">
        <v>0</v>
      </c>
      <c r="V7518">
        <v>0</v>
      </c>
      <c r="W7518" s="26">
        <v>0</v>
      </c>
      <c r="X7518" s="26">
        <v>14.795110965200152</v>
      </c>
      <c r="Y7518" s="26">
        <v>0</v>
      </c>
      <c r="Z7518" s="26">
        <v>0</v>
      </c>
      <c r="AA7518" s="26">
        <v>0</v>
      </c>
      <c r="AB7518" s="26">
        <v>1.51461100015329</v>
      </c>
      <c r="AC7518" s="26">
        <v>0</v>
      </c>
      <c r="AD7518" s="26">
        <v>0</v>
      </c>
      <c r="AE7518" s="26">
        <v>16.309721965353443</v>
      </c>
    </row>
    <row r="7519" spans="1:31" x14ac:dyDescent="0.3">
      <c r="A7519">
        <v>2767088</v>
      </c>
      <c r="B7519">
        <v>1</v>
      </c>
      <c r="C7519" t="s">
        <v>81</v>
      </c>
      <c r="D7519" t="s">
        <v>119</v>
      </c>
      <c r="E7519" t="s">
        <v>146</v>
      </c>
      <c r="F7519" t="s">
        <v>20532</v>
      </c>
      <c r="G7519" t="s">
        <v>3589</v>
      </c>
      <c r="H7519" t="s">
        <v>149</v>
      </c>
      <c r="I7519" t="s">
        <v>136</v>
      </c>
      <c r="J7519" t="s">
        <v>137</v>
      </c>
      <c r="K7519" t="s">
        <v>138</v>
      </c>
      <c r="L7519" t="s">
        <v>20533</v>
      </c>
      <c r="M7519" t="s">
        <v>20534</v>
      </c>
      <c r="N7519" s="26">
        <v>2.051388888</v>
      </c>
      <c r="O7519">
        <v>0</v>
      </c>
      <c r="P7519">
        <v>177</v>
      </c>
      <c r="Q7519">
        <v>0</v>
      </c>
      <c r="R7519">
        <v>14</v>
      </c>
      <c r="S7519">
        <v>0</v>
      </c>
      <c r="T7519">
        <v>6</v>
      </c>
      <c r="U7519">
        <v>0</v>
      </c>
      <c r="V7519">
        <v>0</v>
      </c>
      <c r="W7519" s="26">
        <v>0</v>
      </c>
      <c r="X7519" s="26">
        <v>54.384660778324893</v>
      </c>
      <c r="Y7519" s="26">
        <v>0</v>
      </c>
      <c r="Z7519" s="26">
        <v>1.691008401646195</v>
      </c>
      <c r="AA7519" s="26">
        <v>0</v>
      </c>
      <c r="AB7519" s="26">
        <v>7.4544240525716265</v>
      </c>
      <c r="AC7519" s="26">
        <v>0</v>
      </c>
      <c r="AD7519" s="26">
        <v>0</v>
      </c>
      <c r="AE7519" s="26">
        <v>63.530093232542711</v>
      </c>
    </row>
    <row r="7520" spans="1:31" x14ac:dyDescent="0.3">
      <c r="A7520">
        <v>2767134</v>
      </c>
      <c r="B7520">
        <v>1</v>
      </c>
      <c r="C7520" t="s">
        <v>80</v>
      </c>
      <c r="D7520" t="s">
        <v>105</v>
      </c>
      <c r="E7520" t="s">
        <v>141</v>
      </c>
      <c r="F7520" t="s">
        <v>3859</v>
      </c>
      <c r="G7520" t="s">
        <v>628</v>
      </c>
      <c r="H7520" t="s">
        <v>135</v>
      </c>
      <c r="I7520" t="s">
        <v>136</v>
      </c>
      <c r="J7520" t="s">
        <v>137</v>
      </c>
      <c r="K7520" t="s">
        <v>187</v>
      </c>
      <c r="L7520" t="s">
        <v>20535</v>
      </c>
      <c r="M7520" t="s">
        <v>20536</v>
      </c>
      <c r="N7520" s="26">
        <v>5.5194444440000003</v>
      </c>
      <c r="O7520">
        <v>0</v>
      </c>
      <c r="P7520">
        <v>152</v>
      </c>
      <c r="Q7520">
        <v>0</v>
      </c>
      <c r="R7520">
        <v>0</v>
      </c>
      <c r="S7520">
        <v>0</v>
      </c>
      <c r="T7520">
        <v>3</v>
      </c>
      <c r="U7520">
        <v>0</v>
      </c>
      <c r="V7520">
        <v>0</v>
      </c>
      <c r="W7520" s="26">
        <v>0</v>
      </c>
      <c r="X7520" s="26">
        <v>221.65478048425624</v>
      </c>
      <c r="Y7520" s="26">
        <v>0</v>
      </c>
      <c r="Z7520" s="26">
        <v>0</v>
      </c>
      <c r="AA7520" s="26">
        <v>0</v>
      </c>
      <c r="AB7520" s="26">
        <v>41.191810066212568</v>
      </c>
      <c r="AC7520" s="26">
        <v>0</v>
      </c>
      <c r="AD7520" s="26">
        <v>0</v>
      </c>
      <c r="AE7520" s="26">
        <v>262.84659055046882</v>
      </c>
    </row>
    <row r="7521" spans="1:31" x14ac:dyDescent="0.3">
      <c r="A7521">
        <v>2767377</v>
      </c>
      <c r="B7521">
        <v>1</v>
      </c>
      <c r="C7521" t="s">
        <v>80</v>
      </c>
      <c r="D7521" t="s">
        <v>100</v>
      </c>
      <c r="E7521" t="s">
        <v>157</v>
      </c>
      <c r="F7521" t="s">
        <v>699</v>
      </c>
      <c r="G7521" t="s">
        <v>159</v>
      </c>
      <c r="H7521" t="s">
        <v>149</v>
      </c>
      <c r="I7521" t="s">
        <v>136</v>
      </c>
      <c r="J7521" t="s">
        <v>137</v>
      </c>
      <c r="K7521" t="s">
        <v>138</v>
      </c>
      <c r="L7521" t="s">
        <v>20537</v>
      </c>
      <c r="M7521" t="s">
        <v>20538</v>
      </c>
      <c r="N7521" s="26">
        <v>0.21249999999999999</v>
      </c>
      <c r="O7521">
        <v>0</v>
      </c>
      <c r="P7521">
        <v>698</v>
      </c>
      <c r="Q7521">
        <v>0</v>
      </c>
      <c r="R7521">
        <v>3</v>
      </c>
      <c r="S7521">
        <v>0</v>
      </c>
      <c r="T7521">
        <v>63</v>
      </c>
      <c r="U7521">
        <v>0</v>
      </c>
      <c r="V7521">
        <v>0</v>
      </c>
      <c r="W7521" s="26">
        <v>0</v>
      </c>
      <c r="X7521" s="26">
        <v>19.479379211891839</v>
      </c>
      <c r="Y7521" s="26">
        <v>0</v>
      </c>
      <c r="Z7521" s="26">
        <v>1.5602894280540002E-2</v>
      </c>
      <c r="AA7521" s="26">
        <v>0</v>
      </c>
      <c r="AB7521" s="26">
        <v>9.5911738547195444</v>
      </c>
      <c r="AC7521" s="26">
        <v>0</v>
      </c>
      <c r="AD7521" s="26">
        <v>0</v>
      </c>
      <c r="AE7521" s="26">
        <v>29.086155960891922</v>
      </c>
    </row>
    <row r="7522" spans="1:31" x14ac:dyDescent="0.3">
      <c r="A7522">
        <v>2767280</v>
      </c>
      <c r="B7522">
        <v>1</v>
      </c>
      <c r="C7522" t="s">
        <v>80</v>
      </c>
      <c r="D7522" t="s">
        <v>104</v>
      </c>
      <c r="E7522" t="s">
        <v>152</v>
      </c>
      <c r="F7522" t="s">
        <v>20539</v>
      </c>
      <c r="G7522" t="s">
        <v>159</v>
      </c>
      <c r="H7522" t="s">
        <v>149</v>
      </c>
      <c r="I7522" t="s">
        <v>136</v>
      </c>
      <c r="J7522" t="s">
        <v>137</v>
      </c>
      <c r="K7522" t="s">
        <v>138</v>
      </c>
      <c r="L7522" t="s">
        <v>20540</v>
      </c>
      <c r="M7522" t="s">
        <v>20541</v>
      </c>
      <c r="N7522" s="26">
        <v>0.89444444400000001</v>
      </c>
      <c r="O7522">
        <v>1</v>
      </c>
      <c r="P7522">
        <v>23</v>
      </c>
      <c r="Q7522">
        <v>6</v>
      </c>
      <c r="R7522">
        <v>56</v>
      </c>
      <c r="S7522">
        <v>3</v>
      </c>
      <c r="T7522">
        <v>22</v>
      </c>
      <c r="U7522">
        <v>0</v>
      </c>
      <c r="V7522">
        <v>0</v>
      </c>
      <c r="W7522" s="26">
        <v>0.1875717486472222</v>
      </c>
      <c r="X7522" s="26">
        <v>1.4710869408807037</v>
      </c>
      <c r="Y7522" s="26">
        <v>1.6742162962211513</v>
      </c>
      <c r="Z7522" s="26">
        <v>1.3776528398222221</v>
      </c>
      <c r="AA7522" s="26">
        <v>9.4310045410434036</v>
      </c>
      <c r="AB7522" s="26">
        <v>0</v>
      </c>
      <c r="AC7522" s="26">
        <v>0</v>
      </c>
      <c r="AD7522" s="26">
        <v>0</v>
      </c>
      <c r="AE7522" s="26">
        <v>14.141532366614703</v>
      </c>
    </row>
    <row r="7523" spans="1:31" x14ac:dyDescent="0.3">
      <c r="A7523">
        <v>2767257</v>
      </c>
      <c r="B7523">
        <v>1</v>
      </c>
      <c r="C7523" t="s">
        <v>81</v>
      </c>
      <c r="D7523" t="s">
        <v>116</v>
      </c>
      <c r="E7523" t="s">
        <v>157</v>
      </c>
      <c r="F7523" t="s">
        <v>20542</v>
      </c>
      <c r="G7523" t="s">
        <v>159</v>
      </c>
      <c r="H7523" t="s">
        <v>149</v>
      </c>
      <c r="I7523" t="s">
        <v>136</v>
      </c>
      <c r="J7523" t="s">
        <v>137</v>
      </c>
      <c r="K7523" t="s">
        <v>138</v>
      </c>
      <c r="L7523" t="s">
        <v>20543</v>
      </c>
      <c r="M7523" t="s">
        <v>20544</v>
      </c>
      <c r="N7523" s="26">
        <v>9.8611111000000001E-2</v>
      </c>
      <c r="O7523">
        <v>3</v>
      </c>
      <c r="P7523">
        <v>437</v>
      </c>
      <c r="Q7523">
        <v>19</v>
      </c>
      <c r="R7523">
        <v>23</v>
      </c>
      <c r="S7523">
        <v>14</v>
      </c>
      <c r="T7523">
        <v>27</v>
      </c>
      <c r="U7523">
        <v>1</v>
      </c>
      <c r="V7523">
        <v>0</v>
      </c>
      <c r="W7523" s="26">
        <v>5.4832623387690828E-2</v>
      </c>
      <c r="X7523" s="26">
        <v>5.8389020863722596</v>
      </c>
      <c r="Y7523" s="26">
        <v>0.50971590770427055</v>
      </c>
      <c r="Z7523" s="26">
        <v>1.9313059218903889E-2</v>
      </c>
      <c r="AA7523" s="26">
        <v>40.913463094102461</v>
      </c>
      <c r="AB7523" s="26">
        <v>0.60038694125992753</v>
      </c>
      <c r="AC7523" s="26">
        <v>1.5736133750856223</v>
      </c>
      <c r="AD7523" s="26">
        <v>0</v>
      </c>
      <c r="AE7523" s="26">
        <v>49.510227087131135</v>
      </c>
    </row>
    <row r="7524" spans="1:31" x14ac:dyDescent="0.3">
      <c r="A7524">
        <v>2767755</v>
      </c>
      <c r="B7524">
        <v>1</v>
      </c>
      <c r="C7524" t="s">
        <v>80</v>
      </c>
      <c r="D7524" t="s">
        <v>97</v>
      </c>
      <c r="E7524" t="s">
        <v>141</v>
      </c>
      <c r="F7524" t="s">
        <v>20545</v>
      </c>
      <c r="G7524" t="s">
        <v>344</v>
      </c>
      <c r="H7524" t="s">
        <v>135</v>
      </c>
      <c r="I7524" t="s">
        <v>136</v>
      </c>
      <c r="J7524" t="s">
        <v>137</v>
      </c>
      <c r="K7524" t="s">
        <v>138</v>
      </c>
      <c r="L7524" t="s">
        <v>20546</v>
      </c>
      <c r="M7524" t="s">
        <v>20547</v>
      </c>
      <c r="N7524" s="26">
        <v>2.6213888879999998</v>
      </c>
      <c r="O7524">
        <v>0</v>
      </c>
      <c r="P7524">
        <v>152</v>
      </c>
      <c r="Q7524">
        <v>0</v>
      </c>
      <c r="R7524">
        <v>6</v>
      </c>
      <c r="S7524">
        <v>0</v>
      </c>
      <c r="T7524">
        <v>23</v>
      </c>
      <c r="U7524">
        <v>0</v>
      </c>
      <c r="V7524">
        <v>0</v>
      </c>
      <c r="W7524" s="26">
        <v>0</v>
      </c>
      <c r="X7524" s="26">
        <v>58.281672210767894</v>
      </c>
      <c r="Y7524" s="26">
        <v>0</v>
      </c>
      <c r="Z7524" s="26">
        <v>0.92953578212344601</v>
      </c>
      <c r="AA7524" s="26">
        <v>0</v>
      </c>
      <c r="AB7524" s="26">
        <v>13.264777237609758</v>
      </c>
      <c r="AC7524" s="26">
        <v>0</v>
      </c>
      <c r="AD7524" s="26">
        <v>0</v>
      </c>
      <c r="AE7524" s="26">
        <v>72.475985230501095</v>
      </c>
    </row>
    <row r="7525" spans="1:31" x14ac:dyDescent="0.3">
      <c r="A7525">
        <v>2777325</v>
      </c>
      <c r="B7525">
        <v>1</v>
      </c>
      <c r="C7525" t="s">
        <v>80</v>
      </c>
      <c r="D7525" t="s">
        <v>87</v>
      </c>
      <c r="E7525" t="s">
        <v>132</v>
      </c>
      <c r="F7525" t="s">
        <v>20548</v>
      </c>
      <c r="G7525" t="s">
        <v>134</v>
      </c>
      <c r="H7525" t="s">
        <v>135</v>
      </c>
      <c r="I7525" t="s">
        <v>136</v>
      </c>
      <c r="J7525" t="s">
        <v>137</v>
      </c>
      <c r="K7525" t="s">
        <v>138</v>
      </c>
      <c r="L7525" t="s">
        <v>20549</v>
      </c>
      <c r="M7525" t="s">
        <v>20550</v>
      </c>
      <c r="N7525" s="26">
        <v>2.2891666659999999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 s="26">
        <v>0</v>
      </c>
      <c r="X7525" s="26">
        <v>2.3694526505216057E-2</v>
      </c>
      <c r="Y7525" s="26">
        <v>0</v>
      </c>
      <c r="Z7525" s="26">
        <v>0</v>
      </c>
      <c r="AA7525" s="26">
        <v>0</v>
      </c>
      <c r="AB7525" s="26">
        <v>0</v>
      </c>
      <c r="AC7525" s="26">
        <v>0</v>
      </c>
      <c r="AD7525" s="26">
        <v>0</v>
      </c>
      <c r="AE7525" s="26">
        <v>2.3694526505216057E-2</v>
      </c>
    </row>
    <row r="7526" spans="1:31" x14ac:dyDescent="0.3">
      <c r="A7526">
        <v>2777365</v>
      </c>
      <c r="B7526">
        <v>1</v>
      </c>
      <c r="C7526" t="s">
        <v>81</v>
      </c>
      <c r="D7526" t="s">
        <v>128</v>
      </c>
      <c r="E7526" t="s">
        <v>141</v>
      </c>
      <c r="F7526" t="s">
        <v>20551</v>
      </c>
      <c r="G7526" t="s">
        <v>303</v>
      </c>
      <c r="H7526" t="s">
        <v>135</v>
      </c>
      <c r="I7526" t="s">
        <v>136</v>
      </c>
      <c r="J7526" t="s">
        <v>137</v>
      </c>
      <c r="K7526" t="s">
        <v>138</v>
      </c>
      <c r="L7526" t="s">
        <v>20552</v>
      </c>
      <c r="M7526" t="s">
        <v>20553</v>
      </c>
      <c r="N7526" s="26">
        <v>0.64833333299999996</v>
      </c>
      <c r="O7526">
        <v>0</v>
      </c>
      <c r="P7526">
        <v>72</v>
      </c>
      <c r="Q7526">
        <v>0</v>
      </c>
      <c r="R7526">
        <v>1</v>
      </c>
      <c r="S7526">
        <v>0</v>
      </c>
      <c r="T7526">
        <v>12</v>
      </c>
      <c r="U7526">
        <v>0</v>
      </c>
      <c r="V7526">
        <v>0</v>
      </c>
      <c r="W7526" s="26">
        <v>0</v>
      </c>
      <c r="X7526" s="26">
        <v>11.092486539439969</v>
      </c>
      <c r="Y7526" s="26">
        <v>0</v>
      </c>
      <c r="Z7526" s="26">
        <v>0.25937612054550002</v>
      </c>
      <c r="AA7526" s="26">
        <v>0</v>
      </c>
      <c r="AB7526" s="26">
        <v>9.0484852239446472</v>
      </c>
      <c r="AC7526" s="26">
        <v>0</v>
      </c>
      <c r="AD7526" s="26">
        <v>0</v>
      </c>
      <c r="AE7526" s="26">
        <v>20.400347883930117</v>
      </c>
    </row>
    <row r="7527" spans="1:31" x14ac:dyDescent="0.3">
      <c r="A7527">
        <v>2777511</v>
      </c>
      <c r="B7527">
        <v>1</v>
      </c>
      <c r="C7527" t="s">
        <v>80</v>
      </c>
      <c r="D7527" t="s">
        <v>94</v>
      </c>
      <c r="E7527" t="s">
        <v>170</v>
      </c>
      <c r="F7527" t="s">
        <v>20554</v>
      </c>
      <c r="G7527" t="s">
        <v>143</v>
      </c>
      <c r="H7527" t="s">
        <v>135</v>
      </c>
      <c r="I7527" t="s">
        <v>136</v>
      </c>
      <c r="J7527" t="s">
        <v>137</v>
      </c>
      <c r="K7527" t="s">
        <v>138</v>
      </c>
      <c r="L7527" t="s">
        <v>20555</v>
      </c>
      <c r="M7527" t="s">
        <v>20556</v>
      </c>
      <c r="N7527" s="26">
        <v>1.1258333330000001</v>
      </c>
      <c r="O7527">
        <v>0</v>
      </c>
      <c r="P7527">
        <v>64</v>
      </c>
      <c r="Q7527">
        <v>0</v>
      </c>
      <c r="R7527">
        <v>0</v>
      </c>
      <c r="S7527">
        <v>0</v>
      </c>
      <c r="T7527">
        <v>16</v>
      </c>
      <c r="U7527">
        <v>0</v>
      </c>
      <c r="V7527">
        <v>0</v>
      </c>
      <c r="W7527" s="26">
        <v>0</v>
      </c>
      <c r="X7527" s="26">
        <v>19.319435928754292</v>
      </c>
      <c r="Y7527" s="26">
        <v>0</v>
      </c>
      <c r="Z7527" s="26">
        <v>0</v>
      </c>
      <c r="AA7527" s="26">
        <v>0</v>
      </c>
      <c r="AB7527" s="26">
        <v>41.000295333988603</v>
      </c>
      <c r="AC7527" s="26">
        <v>0</v>
      </c>
      <c r="AD7527" s="26">
        <v>0</v>
      </c>
      <c r="AE7527" s="26">
        <v>60.319731262742891</v>
      </c>
    </row>
    <row r="7528" spans="1:31" x14ac:dyDescent="0.3">
      <c r="A7528">
        <v>2777611</v>
      </c>
      <c r="B7528">
        <v>1</v>
      </c>
      <c r="C7528" t="s">
        <v>80</v>
      </c>
      <c r="D7528" t="s">
        <v>107</v>
      </c>
      <c r="E7528" t="s">
        <v>141</v>
      </c>
      <c r="F7528" t="s">
        <v>20557</v>
      </c>
      <c r="G7528" t="s">
        <v>143</v>
      </c>
      <c r="H7528" t="s">
        <v>135</v>
      </c>
      <c r="I7528" t="s">
        <v>136</v>
      </c>
      <c r="J7528" t="s">
        <v>137</v>
      </c>
      <c r="K7528" t="s">
        <v>138</v>
      </c>
      <c r="L7528" t="s">
        <v>20558</v>
      </c>
      <c r="M7528" t="s">
        <v>20559</v>
      </c>
      <c r="N7528" s="26">
        <v>0.63138888800000004</v>
      </c>
      <c r="O7528">
        <v>0</v>
      </c>
      <c r="P7528">
        <v>246</v>
      </c>
      <c r="Q7528">
        <v>0</v>
      </c>
      <c r="R7528">
        <v>0</v>
      </c>
      <c r="S7528">
        <v>0</v>
      </c>
      <c r="T7528">
        <v>16</v>
      </c>
      <c r="U7528">
        <v>0</v>
      </c>
      <c r="V7528">
        <v>1</v>
      </c>
      <c r="W7528" s="26">
        <v>0</v>
      </c>
      <c r="X7528" s="26">
        <v>13.741880620205498</v>
      </c>
      <c r="Y7528" s="26">
        <v>0</v>
      </c>
      <c r="Z7528" s="26">
        <v>0</v>
      </c>
      <c r="AA7528" s="26">
        <v>0</v>
      </c>
      <c r="AB7528" s="26">
        <v>3.209648778207602</v>
      </c>
      <c r="AC7528" s="26">
        <v>0</v>
      </c>
      <c r="AD7528" s="26">
        <v>1.175588755304998</v>
      </c>
      <c r="AE7528" s="26">
        <v>18.127118153718097</v>
      </c>
    </row>
    <row r="7529" spans="1:31" x14ac:dyDescent="0.3">
      <c r="A7529">
        <v>2777574</v>
      </c>
      <c r="B7529">
        <v>1</v>
      </c>
      <c r="C7529" t="s">
        <v>80</v>
      </c>
      <c r="D7529" t="s">
        <v>95</v>
      </c>
      <c r="E7529" t="s">
        <v>166</v>
      </c>
      <c r="F7529" t="s">
        <v>20560</v>
      </c>
      <c r="G7529" t="s">
        <v>143</v>
      </c>
      <c r="H7529" t="s">
        <v>135</v>
      </c>
      <c r="I7529" t="s">
        <v>136</v>
      </c>
      <c r="J7529" t="s">
        <v>137</v>
      </c>
      <c r="K7529" t="s">
        <v>138</v>
      </c>
      <c r="L7529" t="s">
        <v>20561</v>
      </c>
      <c r="M7529" t="s">
        <v>20562</v>
      </c>
      <c r="N7529" s="26">
        <v>0.37527777699999998</v>
      </c>
      <c r="O7529">
        <v>0</v>
      </c>
      <c r="P7529">
        <v>65</v>
      </c>
      <c r="Q7529">
        <v>0</v>
      </c>
      <c r="R7529">
        <v>0</v>
      </c>
      <c r="S7529">
        <v>0</v>
      </c>
      <c r="T7529">
        <v>3</v>
      </c>
      <c r="U7529">
        <v>0</v>
      </c>
      <c r="V7529">
        <v>0</v>
      </c>
      <c r="W7529" s="26">
        <v>0</v>
      </c>
      <c r="X7529" s="26">
        <v>6.4131780174063504</v>
      </c>
      <c r="Y7529" s="26">
        <v>0</v>
      </c>
      <c r="Z7529" s="26">
        <v>0</v>
      </c>
      <c r="AA7529" s="26">
        <v>0</v>
      </c>
      <c r="AB7529" s="26">
        <v>1.0139139031661111</v>
      </c>
      <c r="AC7529" s="26">
        <v>0</v>
      </c>
      <c r="AD7529" s="26">
        <v>0</v>
      </c>
      <c r="AE7529" s="26">
        <v>7.4270919205724617</v>
      </c>
    </row>
    <row r="7530" spans="1:31" x14ac:dyDescent="0.3">
      <c r="A7530">
        <v>2777594</v>
      </c>
      <c r="B7530">
        <v>1</v>
      </c>
      <c r="C7530" t="s">
        <v>80</v>
      </c>
      <c r="D7530" t="s">
        <v>94</v>
      </c>
      <c r="E7530" t="s">
        <v>170</v>
      </c>
      <c r="F7530" t="s">
        <v>20563</v>
      </c>
      <c r="G7530" t="s">
        <v>204</v>
      </c>
      <c r="H7530" t="s">
        <v>135</v>
      </c>
      <c r="I7530" t="s">
        <v>136</v>
      </c>
      <c r="J7530" t="s">
        <v>137</v>
      </c>
      <c r="K7530" t="s">
        <v>138</v>
      </c>
      <c r="L7530" t="s">
        <v>20564</v>
      </c>
      <c r="M7530" t="s">
        <v>20565</v>
      </c>
      <c r="N7530" s="26">
        <v>2.0411111110000002</v>
      </c>
      <c r="O7530">
        <v>0</v>
      </c>
      <c r="P7530">
        <v>16</v>
      </c>
      <c r="Q7530">
        <v>0</v>
      </c>
      <c r="R7530">
        <v>2</v>
      </c>
      <c r="S7530">
        <v>0</v>
      </c>
      <c r="T7530">
        <v>4</v>
      </c>
      <c r="U7530">
        <v>0</v>
      </c>
      <c r="V7530">
        <v>0</v>
      </c>
      <c r="W7530" s="26">
        <v>0</v>
      </c>
      <c r="X7530" s="26">
        <v>5.4265167117337834</v>
      </c>
      <c r="Y7530" s="26">
        <v>0</v>
      </c>
      <c r="Z7530" s="26">
        <v>1.4985903772965774</v>
      </c>
      <c r="AA7530" s="26">
        <v>0</v>
      </c>
      <c r="AB7530" s="26">
        <v>9.8139315787776162</v>
      </c>
      <c r="AC7530" s="26">
        <v>0</v>
      </c>
      <c r="AD7530" s="26">
        <v>0</v>
      </c>
      <c r="AE7530" s="26">
        <v>16.739038667807975</v>
      </c>
    </row>
    <row r="7531" spans="1:31" x14ac:dyDescent="0.3">
      <c r="A7531">
        <v>2777451</v>
      </c>
      <c r="B7531">
        <v>1</v>
      </c>
      <c r="C7531" t="s">
        <v>81</v>
      </c>
      <c r="D7531" t="s">
        <v>112</v>
      </c>
      <c r="E7531" t="s">
        <v>157</v>
      </c>
      <c r="F7531" t="s">
        <v>795</v>
      </c>
      <c r="G7531" t="s">
        <v>159</v>
      </c>
      <c r="H7531" t="s">
        <v>149</v>
      </c>
      <c r="I7531" t="s">
        <v>136</v>
      </c>
      <c r="J7531" t="s">
        <v>137</v>
      </c>
      <c r="K7531" t="s">
        <v>138</v>
      </c>
      <c r="L7531" t="s">
        <v>20566</v>
      </c>
      <c r="M7531" t="s">
        <v>20567</v>
      </c>
      <c r="N7531" s="26">
        <v>1.116666666</v>
      </c>
      <c r="O7531">
        <v>0</v>
      </c>
      <c r="P7531">
        <v>442</v>
      </c>
      <c r="Q7531">
        <v>7</v>
      </c>
      <c r="R7531">
        <v>15</v>
      </c>
      <c r="S7531">
        <v>1</v>
      </c>
      <c r="T7531">
        <v>29</v>
      </c>
      <c r="U7531">
        <v>0</v>
      </c>
      <c r="V7531">
        <v>0</v>
      </c>
      <c r="W7531" s="26">
        <v>0</v>
      </c>
      <c r="X7531" s="26">
        <v>87.953751249668571</v>
      </c>
      <c r="Y7531" s="26">
        <v>0.82802976767999992</v>
      </c>
      <c r="Z7531" s="26">
        <v>0.10444128830443546</v>
      </c>
      <c r="AA7531" s="26">
        <v>8.3563410239569524</v>
      </c>
      <c r="AB7531" s="26">
        <v>20.297296132423881</v>
      </c>
      <c r="AC7531" s="26">
        <v>0</v>
      </c>
      <c r="AD7531" s="26">
        <v>0</v>
      </c>
      <c r="AE7531" s="26">
        <v>117.53985946203383</v>
      </c>
    </row>
    <row r="7532" spans="1:31" x14ac:dyDescent="0.3">
      <c r="A7532">
        <v>2777425</v>
      </c>
      <c r="B7532">
        <v>1</v>
      </c>
      <c r="C7532" t="s">
        <v>80</v>
      </c>
      <c r="D7532" t="s">
        <v>82</v>
      </c>
      <c r="E7532" t="s">
        <v>132</v>
      </c>
      <c r="F7532" t="s">
        <v>20568</v>
      </c>
      <c r="G7532" t="s">
        <v>307</v>
      </c>
      <c r="H7532" t="s">
        <v>135</v>
      </c>
      <c r="I7532" t="s">
        <v>136</v>
      </c>
      <c r="J7532" t="s">
        <v>137</v>
      </c>
      <c r="K7532" t="s">
        <v>138</v>
      </c>
      <c r="L7532" t="s">
        <v>20569</v>
      </c>
      <c r="M7532" t="s">
        <v>20570</v>
      </c>
      <c r="N7532" s="26">
        <v>0.98944444399999998</v>
      </c>
      <c r="O7532">
        <v>0</v>
      </c>
      <c r="P7532">
        <v>4</v>
      </c>
      <c r="Q7532">
        <v>0</v>
      </c>
      <c r="R7532">
        <v>0</v>
      </c>
      <c r="S7532">
        <v>0</v>
      </c>
      <c r="T7532">
        <v>2</v>
      </c>
      <c r="U7532">
        <v>0</v>
      </c>
      <c r="V7532">
        <v>0</v>
      </c>
      <c r="W7532" s="26">
        <v>0</v>
      </c>
      <c r="X7532" s="26">
        <v>0</v>
      </c>
      <c r="Y7532" s="26">
        <v>0</v>
      </c>
      <c r="Z7532" s="26">
        <v>0</v>
      </c>
      <c r="AA7532" s="26">
        <v>0</v>
      </c>
      <c r="AB7532" s="26">
        <v>1.6659416506049998</v>
      </c>
      <c r="AC7532" s="26">
        <v>0</v>
      </c>
      <c r="AD7532" s="26">
        <v>0</v>
      </c>
      <c r="AE7532" s="26">
        <v>1.6659416506049998</v>
      </c>
    </row>
    <row r="7533" spans="1:31" x14ac:dyDescent="0.3">
      <c r="A7533">
        <v>2777637</v>
      </c>
      <c r="B7533">
        <v>1</v>
      </c>
      <c r="C7533" t="s">
        <v>81</v>
      </c>
      <c r="D7533" t="s">
        <v>128</v>
      </c>
      <c r="E7533" t="s">
        <v>132</v>
      </c>
      <c r="F7533" t="s">
        <v>20571</v>
      </c>
      <c r="G7533" t="s">
        <v>134</v>
      </c>
      <c r="H7533" t="s">
        <v>135</v>
      </c>
      <c r="I7533" t="s">
        <v>136</v>
      </c>
      <c r="J7533" t="s">
        <v>137</v>
      </c>
      <c r="K7533" t="s">
        <v>138</v>
      </c>
      <c r="L7533" t="s">
        <v>20572</v>
      </c>
      <c r="M7533" t="s">
        <v>20573</v>
      </c>
      <c r="N7533" s="26">
        <v>2.4586111110000002</v>
      </c>
      <c r="O7533">
        <v>0</v>
      </c>
      <c r="P7533">
        <v>8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 s="26">
        <v>0</v>
      </c>
      <c r="X7533" s="26">
        <v>3.2458380663341773</v>
      </c>
      <c r="Y7533" s="26">
        <v>0</v>
      </c>
      <c r="Z7533" s="26">
        <v>0</v>
      </c>
      <c r="AA7533" s="26">
        <v>0</v>
      </c>
      <c r="AB7533" s="26">
        <v>0</v>
      </c>
      <c r="AC7533" s="26">
        <v>0</v>
      </c>
      <c r="AD7533" s="26">
        <v>0</v>
      </c>
      <c r="AE7533" s="26">
        <v>3.2458380663341773</v>
      </c>
    </row>
    <row r="7534" spans="1:31" x14ac:dyDescent="0.3">
      <c r="A7534">
        <v>2777488</v>
      </c>
      <c r="B7534">
        <v>1</v>
      </c>
      <c r="C7534" t="s">
        <v>80</v>
      </c>
      <c r="D7534" t="s">
        <v>110</v>
      </c>
      <c r="E7534" t="s">
        <v>146</v>
      </c>
      <c r="F7534" t="s">
        <v>20574</v>
      </c>
      <c r="G7534" t="s">
        <v>148</v>
      </c>
      <c r="H7534" t="s">
        <v>149</v>
      </c>
      <c r="I7534" t="s">
        <v>136</v>
      </c>
      <c r="J7534" t="s">
        <v>137</v>
      </c>
      <c r="K7534" t="s">
        <v>138</v>
      </c>
      <c r="L7534" t="s">
        <v>20575</v>
      </c>
      <c r="M7534" t="s">
        <v>20576</v>
      </c>
      <c r="N7534" s="26">
        <v>2.1883333330000001</v>
      </c>
      <c r="O7534">
        <v>5</v>
      </c>
      <c r="P7534">
        <v>1</v>
      </c>
      <c r="Q7534">
        <v>2</v>
      </c>
      <c r="R7534">
        <v>0</v>
      </c>
      <c r="S7534">
        <v>0</v>
      </c>
      <c r="T7534">
        <v>0</v>
      </c>
      <c r="U7534">
        <v>0</v>
      </c>
      <c r="V7534">
        <v>0</v>
      </c>
      <c r="W7534" s="26">
        <v>2.6877443127635292</v>
      </c>
      <c r="X7534" s="26">
        <v>0.52329972624777776</v>
      </c>
      <c r="Y7534" s="26">
        <v>0.97539516096432055</v>
      </c>
      <c r="Z7534" s="26">
        <v>0</v>
      </c>
      <c r="AA7534" s="26">
        <v>0</v>
      </c>
      <c r="AB7534" s="26">
        <v>0</v>
      </c>
      <c r="AC7534" s="26">
        <v>0</v>
      </c>
      <c r="AD7534" s="26">
        <v>0</v>
      </c>
      <c r="AE7534" s="26">
        <v>4.1864391999756272</v>
      </c>
    </row>
    <row r="7535" spans="1:31" x14ac:dyDescent="0.3">
      <c r="A7535">
        <v>2777139</v>
      </c>
      <c r="B7535">
        <v>1</v>
      </c>
      <c r="C7535" t="s">
        <v>80</v>
      </c>
      <c r="D7535" t="s">
        <v>108</v>
      </c>
      <c r="E7535" t="s">
        <v>146</v>
      </c>
      <c r="F7535" t="s">
        <v>3065</v>
      </c>
      <c r="G7535" t="s">
        <v>186</v>
      </c>
      <c r="H7535" t="s">
        <v>149</v>
      </c>
      <c r="I7535" t="s">
        <v>136</v>
      </c>
      <c r="J7535" t="s">
        <v>137</v>
      </c>
      <c r="K7535" t="s">
        <v>187</v>
      </c>
      <c r="L7535" t="s">
        <v>20577</v>
      </c>
      <c r="M7535" t="s">
        <v>20578</v>
      </c>
      <c r="N7535" s="26">
        <v>7.949166666</v>
      </c>
      <c r="O7535">
        <v>0</v>
      </c>
      <c r="P7535">
        <v>90</v>
      </c>
      <c r="Q7535">
        <v>0</v>
      </c>
      <c r="R7535">
        <v>104</v>
      </c>
      <c r="S7535">
        <v>0</v>
      </c>
      <c r="T7535">
        <v>61</v>
      </c>
      <c r="U7535">
        <v>0</v>
      </c>
      <c r="V7535">
        <v>0</v>
      </c>
      <c r="W7535" s="26">
        <v>0</v>
      </c>
      <c r="X7535" s="26">
        <v>213.39857446439726</v>
      </c>
      <c r="Y7535" s="26">
        <v>0</v>
      </c>
      <c r="Z7535" s="26">
        <v>163.31751937820221</v>
      </c>
      <c r="AA7535" s="26">
        <v>0</v>
      </c>
      <c r="AB7535" s="26">
        <v>320.13262681158187</v>
      </c>
      <c r="AC7535" s="26">
        <v>0</v>
      </c>
      <c r="AD7535" s="26">
        <v>0</v>
      </c>
      <c r="AE7535" s="26">
        <v>696.84872065418131</v>
      </c>
    </row>
    <row r="7536" spans="1:31" x14ac:dyDescent="0.3">
      <c r="A7536">
        <v>2777239</v>
      </c>
      <c r="B7536">
        <v>1</v>
      </c>
      <c r="C7536" t="s">
        <v>80</v>
      </c>
      <c r="D7536" t="s">
        <v>82</v>
      </c>
      <c r="E7536" t="s">
        <v>132</v>
      </c>
      <c r="F7536" t="s">
        <v>10219</v>
      </c>
      <c r="G7536" t="s">
        <v>134</v>
      </c>
      <c r="H7536" t="s">
        <v>135</v>
      </c>
      <c r="I7536" t="s">
        <v>136</v>
      </c>
      <c r="J7536" t="s">
        <v>137</v>
      </c>
      <c r="K7536" t="s">
        <v>138</v>
      </c>
      <c r="L7536" t="s">
        <v>20579</v>
      </c>
      <c r="M7536" t="s">
        <v>20580</v>
      </c>
      <c r="N7536" s="26">
        <v>4.2241666660000003</v>
      </c>
      <c r="O7536">
        <v>0</v>
      </c>
      <c r="P7536">
        <v>7</v>
      </c>
      <c r="Q7536">
        <v>0</v>
      </c>
      <c r="R7536">
        <v>0</v>
      </c>
      <c r="S7536">
        <v>0</v>
      </c>
      <c r="T7536">
        <v>12</v>
      </c>
      <c r="U7536">
        <v>0</v>
      </c>
      <c r="V7536">
        <v>0</v>
      </c>
      <c r="W7536" s="26">
        <v>0</v>
      </c>
      <c r="X7536" s="26">
        <v>4.8068702720422616</v>
      </c>
      <c r="Y7536" s="26">
        <v>0</v>
      </c>
      <c r="Z7536" s="26">
        <v>0</v>
      </c>
      <c r="AA7536" s="26">
        <v>0</v>
      </c>
      <c r="AB7536" s="26">
        <v>35.831547018979364</v>
      </c>
      <c r="AC7536" s="26">
        <v>0</v>
      </c>
      <c r="AD7536" s="26">
        <v>0</v>
      </c>
      <c r="AE7536" s="26">
        <v>40.638417291021625</v>
      </c>
    </row>
    <row r="7537" spans="1:31" x14ac:dyDescent="0.3">
      <c r="A7537">
        <v>2777397</v>
      </c>
      <c r="B7537">
        <v>1</v>
      </c>
      <c r="C7537" t="s">
        <v>80</v>
      </c>
      <c r="D7537" t="s">
        <v>85</v>
      </c>
      <c r="E7537" t="s">
        <v>146</v>
      </c>
      <c r="F7537" t="s">
        <v>20581</v>
      </c>
      <c r="G7537" t="s">
        <v>248</v>
      </c>
      <c r="H7537" t="s">
        <v>149</v>
      </c>
      <c r="I7537" t="s">
        <v>136</v>
      </c>
      <c r="J7537" t="s">
        <v>137</v>
      </c>
      <c r="K7537" t="s">
        <v>138</v>
      </c>
      <c r="L7537" t="s">
        <v>20582</v>
      </c>
      <c r="M7537" t="s">
        <v>20583</v>
      </c>
      <c r="N7537" s="26">
        <v>5.0975000000000001</v>
      </c>
      <c r="O7537">
        <v>0</v>
      </c>
      <c r="P7537">
        <v>377</v>
      </c>
      <c r="Q7537">
        <v>0</v>
      </c>
      <c r="R7537">
        <v>0</v>
      </c>
      <c r="S7537">
        <v>0</v>
      </c>
      <c r="T7537">
        <v>16</v>
      </c>
      <c r="U7537">
        <v>0</v>
      </c>
      <c r="V7537">
        <v>0</v>
      </c>
      <c r="W7537" s="26">
        <v>0</v>
      </c>
      <c r="X7537" s="26">
        <v>477.43499019205257</v>
      </c>
      <c r="Y7537" s="26">
        <v>0</v>
      </c>
      <c r="Z7537" s="26">
        <v>0</v>
      </c>
      <c r="AA7537" s="26">
        <v>0</v>
      </c>
      <c r="AB7537" s="26">
        <v>329.68276294834965</v>
      </c>
      <c r="AC7537" s="26">
        <v>0</v>
      </c>
      <c r="AD7537" s="26">
        <v>0</v>
      </c>
      <c r="AE7537" s="26">
        <v>807.11775314040221</v>
      </c>
    </row>
    <row r="7538" spans="1:31" x14ac:dyDescent="0.3">
      <c r="A7538">
        <v>2777228</v>
      </c>
      <c r="B7538">
        <v>1</v>
      </c>
      <c r="C7538" t="s">
        <v>80</v>
      </c>
      <c r="D7538" t="s">
        <v>83</v>
      </c>
      <c r="E7538" t="s">
        <v>170</v>
      </c>
      <c r="F7538" t="s">
        <v>20584</v>
      </c>
      <c r="G7538" t="s">
        <v>204</v>
      </c>
      <c r="H7538" t="s">
        <v>135</v>
      </c>
      <c r="I7538" t="s">
        <v>136</v>
      </c>
      <c r="J7538" t="s">
        <v>137</v>
      </c>
      <c r="K7538" t="s">
        <v>138</v>
      </c>
      <c r="L7538" t="s">
        <v>20585</v>
      </c>
      <c r="M7538" t="s">
        <v>20586</v>
      </c>
      <c r="N7538" s="26">
        <v>1.788888888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41</v>
      </c>
      <c r="U7538">
        <v>0</v>
      </c>
      <c r="V7538">
        <v>0</v>
      </c>
      <c r="W7538" s="26">
        <v>0</v>
      </c>
      <c r="X7538" s="26">
        <v>0</v>
      </c>
      <c r="Y7538" s="26">
        <v>0</v>
      </c>
      <c r="Z7538" s="26">
        <v>0</v>
      </c>
      <c r="AA7538" s="26">
        <v>0</v>
      </c>
      <c r="AB7538" s="26">
        <v>42.291882779479437</v>
      </c>
      <c r="AC7538" s="26">
        <v>0</v>
      </c>
      <c r="AD7538" s="26">
        <v>0</v>
      </c>
      <c r="AE7538" s="26">
        <v>42.291882779479437</v>
      </c>
    </row>
    <row r="7539" spans="1:31" x14ac:dyDescent="0.3">
      <c r="A7539">
        <v>2777374</v>
      </c>
      <c r="B7539">
        <v>1</v>
      </c>
      <c r="C7539" t="s">
        <v>80</v>
      </c>
      <c r="D7539" t="s">
        <v>90</v>
      </c>
      <c r="E7539" t="s">
        <v>170</v>
      </c>
      <c r="F7539" t="s">
        <v>18595</v>
      </c>
      <c r="G7539" t="s">
        <v>1313</v>
      </c>
      <c r="H7539" t="s">
        <v>135</v>
      </c>
      <c r="I7539" t="s">
        <v>136</v>
      </c>
      <c r="J7539" t="s">
        <v>137</v>
      </c>
      <c r="K7539" t="s">
        <v>138</v>
      </c>
      <c r="L7539" t="s">
        <v>20587</v>
      </c>
      <c r="M7539" t="s">
        <v>20588</v>
      </c>
      <c r="N7539" s="26">
        <v>2.9136111109999998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54</v>
      </c>
      <c r="U7539">
        <v>0</v>
      </c>
      <c r="V7539">
        <v>3</v>
      </c>
      <c r="W7539" s="26">
        <v>0</v>
      </c>
      <c r="X7539" s="26">
        <v>0</v>
      </c>
      <c r="Y7539" s="26">
        <v>0</v>
      </c>
      <c r="Z7539" s="26">
        <v>0</v>
      </c>
      <c r="AA7539" s="26">
        <v>0</v>
      </c>
      <c r="AB7539" s="26">
        <v>117.34805548657467</v>
      </c>
      <c r="AC7539" s="26">
        <v>0</v>
      </c>
      <c r="AD7539" s="26">
        <v>142.53315298043972</v>
      </c>
      <c r="AE7539" s="26">
        <v>259.8812084670144</v>
      </c>
    </row>
    <row r="7540" spans="1:31" x14ac:dyDescent="0.3">
      <c r="A7540">
        <v>2777251</v>
      </c>
      <c r="B7540">
        <v>1</v>
      </c>
      <c r="C7540" t="s">
        <v>80</v>
      </c>
      <c r="D7540" t="s">
        <v>82</v>
      </c>
      <c r="E7540" t="s">
        <v>132</v>
      </c>
      <c r="F7540" t="s">
        <v>20589</v>
      </c>
      <c r="G7540" t="s">
        <v>134</v>
      </c>
      <c r="H7540" t="s">
        <v>135</v>
      </c>
      <c r="I7540" t="s">
        <v>136</v>
      </c>
      <c r="J7540" t="s">
        <v>137</v>
      </c>
      <c r="K7540" t="s">
        <v>138</v>
      </c>
      <c r="L7540" t="s">
        <v>20590</v>
      </c>
      <c r="M7540" t="s">
        <v>20591</v>
      </c>
      <c r="N7540" s="26">
        <v>3.6808333329999998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2</v>
      </c>
      <c r="U7540">
        <v>0</v>
      </c>
      <c r="V7540">
        <v>0</v>
      </c>
      <c r="W7540" s="26">
        <v>0</v>
      </c>
      <c r="X7540" s="26">
        <v>0</v>
      </c>
      <c r="Y7540" s="26">
        <v>0</v>
      </c>
      <c r="Z7540" s="26">
        <v>0</v>
      </c>
      <c r="AA7540" s="26">
        <v>0</v>
      </c>
      <c r="AB7540" s="26">
        <v>2.8590422164261104</v>
      </c>
      <c r="AC7540" s="26">
        <v>0</v>
      </c>
      <c r="AD7540" s="26">
        <v>0</v>
      </c>
      <c r="AE7540" s="26">
        <v>2.8590422164261104</v>
      </c>
    </row>
    <row r="7541" spans="1:31" x14ac:dyDescent="0.3">
      <c r="A7541">
        <v>2777105</v>
      </c>
      <c r="B7541">
        <v>1</v>
      </c>
      <c r="C7541" t="s">
        <v>80</v>
      </c>
      <c r="D7541" t="s">
        <v>103</v>
      </c>
      <c r="E7541" t="s">
        <v>152</v>
      </c>
      <c r="F7541" t="s">
        <v>12946</v>
      </c>
      <c r="G7541" t="s">
        <v>159</v>
      </c>
      <c r="H7541" t="s">
        <v>149</v>
      </c>
      <c r="I7541" t="s">
        <v>136</v>
      </c>
      <c r="J7541" t="s">
        <v>137</v>
      </c>
      <c r="K7541" t="s">
        <v>138</v>
      </c>
      <c r="L7541" t="s">
        <v>12972</v>
      </c>
      <c r="M7541" t="s">
        <v>20592</v>
      </c>
      <c r="N7541" s="26">
        <v>1.7036111110000001</v>
      </c>
      <c r="O7541">
        <v>0</v>
      </c>
      <c r="P7541">
        <v>0</v>
      </c>
      <c r="Q7541">
        <v>0</v>
      </c>
      <c r="R7541">
        <v>0</v>
      </c>
      <c r="S7541">
        <v>7</v>
      </c>
      <c r="T7541">
        <v>0</v>
      </c>
      <c r="U7541">
        <v>3</v>
      </c>
      <c r="V7541">
        <v>0</v>
      </c>
      <c r="W7541" s="26">
        <v>0</v>
      </c>
      <c r="X7541" s="26">
        <v>0</v>
      </c>
      <c r="Y7541" s="26">
        <v>0</v>
      </c>
      <c r="Z7541" s="26">
        <v>0</v>
      </c>
      <c r="AA7541" s="26">
        <v>77.478459868389962</v>
      </c>
      <c r="AB7541" s="26">
        <v>0</v>
      </c>
      <c r="AC7541" s="26">
        <v>2823.1654296809807</v>
      </c>
      <c r="AD7541" s="26">
        <v>0</v>
      </c>
      <c r="AE7541" s="26">
        <v>2900.6438895493707</v>
      </c>
    </row>
    <row r="7542" spans="1:31" x14ac:dyDescent="0.3">
      <c r="A7542">
        <v>2777079</v>
      </c>
      <c r="B7542">
        <v>2</v>
      </c>
      <c r="C7542" t="s">
        <v>80</v>
      </c>
      <c r="D7542" t="s">
        <v>82</v>
      </c>
      <c r="E7542" t="s">
        <v>141</v>
      </c>
      <c r="F7542" t="s">
        <v>709</v>
      </c>
      <c r="G7542" t="s">
        <v>204</v>
      </c>
      <c r="H7542" t="s">
        <v>135</v>
      </c>
      <c r="I7542" t="s">
        <v>136</v>
      </c>
      <c r="J7542" t="s">
        <v>137</v>
      </c>
      <c r="K7542" t="s">
        <v>138</v>
      </c>
      <c r="L7542" t="s">
        <v>20593</v>
      </c>
      <c r="M7542" t="s">
        <v>20594</v>
      </c>
      <c r="N7542" s="26">
        <v>8.6388887999999997E-2</v>
      </c>
      <c r="O7542">
        <v>0</v>
      </c>
      <c r="P7542">
        <v>193</v>
      </c>
      <c r="Q7542">
        <v>0</v>
      </c>
      <c r="R7542">
        <v>0</v>
      </c>
      <c r="S7542">
        <v>0</v>
      </c>
      <c r="T7542">
        <v>349</v>
      </c>
      <c r="U7542">
        <v>0</v>
      </c>
      <c r="V7542">
        <v>0</v>
      </c>
      <c r="W7542" s="26">
        <v>0</v>
      </c>
      <c r="X7542" s="26">
        <v>4.8705786797995803</v>
      </c>
      <c r="Y7542" s="26">
        <v>0</v>
      </c>
      <c r="Z7542" s="26">
        <v>0</v>
      </c>
      <c r="AA7542" s="26">
        <v>0</v>
      </c>
      <c r="AB7542" s="26">
        <v>37.349319582595101</v>
      </c>
      <c r="AC7542" s="26">
        <v>0</v>
      </c>
      <c r="AD7542" s="26">
        <v>0</v>
      </c>
      <c r="AE7542" s="26">
        <v>42.219898262394679</v>
      </c>
    </row>
    <row r="7543" spans="1:31" x14ac:dyDescent="0.3">
      <c r="A7543">
        <v>2777560</v>
      </c>
      <c r="B7543">
        <v>1</v>
      </c>
      <c r="C7543" t="s">
        <v>81</v>
      </c>
      <c r="D7543" t="s">
        <v>114</v>
      </c>
      <c r="E7543" t="s">
        <v>132</v>
      </c>
      <c r="F7543" t="s">
        <v>20595</v>
      </c>
      <c r="G7543" t="s">
        <v>307</v>
      </c>
      <c r="H7543" t="s">
        <v>135</v>
      </c>
      <c r="I7543" t="s">
        <v>136</v>
      </c>
      <c r="J7543" t="s">
        <v>137</v>
      </c>
      <c r="K7543" t="s">
        <v>138</v>
      </c>
      <c r="L7543" t="s">
        <v>20596</v>
      </c>
      <c r="M7543" t="s">
        <v>20597</v>
      </c>
      <c r="N7543" s="26">
        <v>0.37027777699999997</v>
      </c>
      <c r="O7543">
        <v>0</v>
      </c>
      <c r="P7543">
        <v>2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 s="26">
        <v>0</v>
      </c>
      <c r="X7543" s="26">
        <v>4.2873819567676996E-2</v>
      </c>
      <c r="Y7543" s="26">
        <v>0</v>
      </c>
      <c r="Z7543" s="26">
        <v>0</v>
      </c>
      <c r="AA7543" s="26">
        <v>0</v>
      </c>
      <c r="AB7543" s="26">
        <v>0</v>
      </c>
      <c r="AC7543" s="26">
        <v>0</v>
      </c>
      <c r="AD7543" s="26">
        <v>0</v>
      </c>
      <c r="AE7543" s="26">
        <v>4.2873819567676996E-2</v>
      </c>
    </row>
    <row r="7544" spans="1:31" x14ac:dyDescent="0.3">
      <c r="A7544">
        <v>2777165</v>
      </c>
      <c r="B7544">
        <v>1</v>
      </c>
      <c r="C7544" t="s">
        <v>80</v>
      </c>
      <c r="D7544" t="s">
        <v>84</v>
      </c>
      <c r="E7544" t="s">
        <v>170</v>
      </c>
      <c r="F7544" t="s">
        <v>20598</v>
      </c>
      <c r="G7544" t="s">
        <v>204</v>
      </c>
      <c r="H7544" t="s">
        <v>135</v>
      </c>
      <c r="I7544" t="s">
        <v>136</v>
      </c>
      <c r="J7544" t="s">
        <v>137</v>
      </c>
      <c r="K7544" t="s">
        <v>138</v>
      </c>
      <c r="L7544" t="s">
        <v>20599</v>
      </c>
      <c r="M7544" t="s">
        <v>13025</v>
      </c>
      <c r="N7544" s="26">
        <v>1.7805555550000001</v>
      </c>
      <c r="O7544">
        <v>0</v>
      </c>
      <c r="P7544">
        <v>92</v>
      </c>
      <c r="Q7544">
        <v>0</v>
      </c>
      <c r="R7544">
        <v>0</v>
      </c>
      <c r="S7544">
        <v>0</v>
      </c>
      <c r="T7544">
        <v>5</v>
      </c>
      <c r="U7544">
        <v>0</v>
      </c>
      <c r="V7544">
        <v>0</v>
      </c>
      <c r="W7544" s="26">
        <v>0</v>
      </c>
      <c r="X7544" s="26">
        <v>33.182967137105479</v>
      </c>
      <c r="Y7544" s="26">
        <v>0</v>
      </c>
      <c r="Z7544" s="26">
        <v>0</v>
      </c>
      <c r="AA7544" s="26">
        <v>0</v>
      </c>
      <c r="AB7544" s="26">
        <v>1.3672868949479511</v>
      </c>
      <c r="AC7544" s="26">
        <v>0</v>
      </c>
      <c r="AD7544" s="26">
        <v>0</v>
      </c>
      <c r="AE7544" s="26">
        <v>34.550254032053431</v>
      </c>
    </row>
    <row r="7545" spans="1:31" x14ac:dyDescent="0.3">
      <c r="A7545">
        <v>2777099</v>
      </c>
      <c r="B7545">
        <v>1</v>
      </c>
      <c r="C7545" t="s">
        <v>81</v>
      </c>
      <c r="D7545" t="s">
        <v>116</v>
      </c>
      <c r="E7545" t="s">
        <v>152</v>
      </c>
      <c r="F7545" t="s">
        <v>5071</v>
      </c>
      <c r="G7545" t="s">
        <v>159</v>
      </c>
      <c r="H7545" t="s">
        <v>149</v>
      </c>
      <c r="I7545" t="s">
        <v>136</v>
      </c>
      <c r="J7545" t="s">
        <v>137</v>
      </c>
      <c r="K7545" t="s">
        <v>138</v>
      </c>
      <c r="L7545" t="s">
        <v>20600</v>
      </c>
      <c r="M7545" t="s">
        <v>20601</v>
      </c>
      <c r="N7545" s="26">
        <v>9.2222222000000006E-2</v>
      </c>
      <c r="O7545">
        <v>2</v>
      </c>
      <c r="P7545">
        <v>306</v>
      </c>
      <c r="Q7545">
        <v>9</v>
      </c>
      <c r="R7545">
        <v>2</v>
      </c>
      <c r="S7545">
        <v>3</v>
      </c>
      <c r="T7545">
        <v>13</v>
      </c>
      <c r="U7545">
        <v>0</v>
      </c>
      <c r="V7545">
        <v>0</v>
      </c>
      <c r="W7545" s="26">
        <v>0.15264387545325644</v>
      </c>
      <c r="X7545" s="26">
        <v>2.9738341978559157</v>
      </c>
      <c r="Y7545" s="26">
        <v>8.9090559847868551</v>
      </c>
      <c r="Z7545" s="26">
        <v>3.5933059413333329E-2</v>
      </c>
      <c r="AA7545" s="26">
        <v>0.8974494361285188</v>
      </c>
      <c r="AB7545" s="26">
        <v>0.41822805886968162</v>
      </c>
      <c r="AC7545" s="26">
        <v>0</v>
      </c>
      <c r="AD7545" s="26">
        <v>0</v>
      </c>
      <c r="AE7545" s="26">
        <v>13.38714461250756</v>
      </c>
    </row>
    <row r="7546" spans="1:31" x14ac:dyDescent="0.3">
      <c r="A7546">
        <v>2777079</v>
      </c>
      <c r="B7546">
        <v>1</v>
      </c>
      <c r="C7546" t="s">
        <v>80</v>
      </c>
      <c r="D7546" t="s">
        <v>82</v>
      </c>
      <c r="E7546" t="s">
        <v>166</v>
      </c>
      <c r="F7546" t="s">
        <v>858</v>
      </c>
      <c r="G7546" t="s">
        <v>204</v>
      </c>
      <c r="H7546" t="s">
        <v>135</v>
      </c>
      <c r="I7546" t="s">
        <v>136</v>
      </c>
      <c r="J7546" t="s">
        <v>137</v>
      </c>
      <c r="K7546" t="s">
        <v>138</v>
      </c>
      <c r="L7546" t="s">
        <v>20602</v>
      </c>
      <c r="M7546" t="s">
        <v>20593</v>
      </c>
      <c r="N7546" s="26">
        <v>2.1236111110000002</v>
      </c>
      <c r="O7546">
        <v>0</v>
      </c>
      <c r="P7546">
        <v>13</v>
      </c>
      <c r="Q7546">
        <v>0</v>
      </c>
      <c r="R7546">
        <v>0</v>
      </c>
      <c r="S7546">
        <v>0</v>
      </c>
      <c r="T7546">
        <v>11</v>
      </c>
      <c r="U7546">
        <v>0</v>
      </c>
      <c r="V7546">
        <v>0</v>
      </c>
      <c r="W7546" s="26">
        <v>0</v>
      </c>
      <c r="X7546" s="26">
        <v>5.7147698476262079</v>
      </c>
      <c r="Y7546" s="26">
        <v>0</v>
      </c>
      <c r="Z7546" s="26">
        <v>0</v>
      </c>
      <c r="AA7546" s="26">
        <v>0</v>
      </c>
      <c r="AB7546" s="26">
        <v>41.205628216256898</v>
      </c>
      <c r="AC7546" s="26">
        <v>0</v>
      </c>
      <c r="AD7546" s="26">
        <v>0</v>
      </c>
      <c r="AE7546" s="26">
        <v>46.920398063883106</v>
      </c>
    </row>
    <row r="7547" spans="1:31" x14ac:dyDescent="0.3">
      <c r="A7547">
        <v>2777497</v>
      </c>
      <c r="B7547">
        <v>1</v>
      </c>
      <c r="C7547" t="s">
        <v>80</v>
      </c>
      <c r="D7547" t="s">
        <v>89</v>
      </c>
      <c r="E7547" t="s">
        <v>132</v>
      </c>
      <c r="F7547" t="s">
        <v>20603</v>
      </c>
      <c r="G7547" t="s">
        <v>197</v>
      </c>
      <c r="H7547" t="s">
        <v>135</v>
      </c>
      <c r="I7547" t="s">
        <v>136</v>
      </c>
      <c r="J7547" t="s">
        <v>137</v>
      </c>
      <c r="K7547" t="s">
        <v>138</v>
      </c>
      <c r="L7547" t="s">
        <v>20604</v>
      </c>
      <c r="M7547" t="s">
        <v>20605</v>
      </c>
      <c r="N7547" s="26">
        <v>0.98388888799999996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1</v>
      </c>
      <c r="U7547">
        <v>0</v>
      </c>
      <c r="V7547">
        <v>0</v>
      </c>
      <c r="W7547" s="26">
        <v>0</v>
      </c>
      <c r="X7547" s="26">
        <v>0</v>
      </c>
      <c r="Y7547" s="26">
        <v>0</v>
      </c>
      <c r="Z7547" s="26">
        <v>0</v>
      </c>
      <c r="AA7547" s="26">
        <v>0</v>
      </c>
      <c r="AB7547" s="26">
        <v>7.4267472661085572</v>
      </c>
      <c r="AC7547" s="26">
        <v>0</v>
      </c>
      <c r="AD7547" s="26">
        <v>0</v>
      </c>
      <c r="AE7547" s="26">
        <v>7.4267472661085572</v>
      </c>
    </row>
    <row r="7548" spans="1:31" x14ac:dyDescent="0.3">
      <c r="A7548">
        <v>2777620</v>
      </c>
      <c r="B7548">
        <v>1</v>
      </c>
      <c r="C7548" t="s">
        <v>80</v>
      </c>
      <c r="D7548" t="s">
        <v>103</v>
      </c>
      <c r="E7548" t="s">
        <v>132</v>
      </c>
      <c r="F7548" t="s">
        <v>20606</v>
      </c>
      <c r="G7548" t="s">
        <v>197</v>
      </c>
      <c r="H7548" t="s">
        <v>135</v>
      </c>
      <c r="I7548" t="s">
        <v>136</v>
      </c>
      <c r="J7548" t="s">
        <v>137</v>
      </c>
      <c r="K7548" t="s">
        <v>138</v>
      </c>
      <c r="L7548" t="s">
        <v>20607</v>
      </c>
      <c r="M7548" t="s">
        <v>20608</v>
      </c>
      <c r="N7548" s="26">
        <v>3.6466666659999998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1</v>
      </c>
      <c r="U7548">
        <v>0</v>
      </c>
      <c r="V7548">
        <v>0</v>
      </c>
      <c r="W7548" s="26">
        <v>0</v>
      </c>
      <c r="X7548" s="26">
        <v>0</v>
      </c>
      <c r="Y7548" s="26">
        <v>0</v>
      </c>
      <c r="Z7548" s="26">
        <v>0</v>
      </c>
      <c r="AA7548" s="26">
        <v>0</v>
      </c>
      <c r="AB7548" s="26">
        <v>0.88295964486504508</v>
      </c>
      <c r="AC7548" s="26">
        <v>0</v>
      </c>
      <c r="AD7548" s="26">
        <v>0</v>
      </c>
      <c r="AE7548" s="26">
        <v>0.88295964486504508</v>
      </c>
    </row>
    <row r="7549" spans="1:31" x14ac:dyDescent="0.3">
      <c r="A7549">
        <v>2777391</v>
      </c>
      <c r="B7549">
        <v>1</v>
      </c>
      <c r="C7549" t="s">
        <v>80</v>
      </c>
      <c r="D7549" t="s">
        <v>111</v>
      </c>
      <c r="E7549" t="s">
        <v>166</v>
      </c>
      <c r="F7549" t="s">
        <v>10048</v>
      </c>
      <c r="G7549" t="s">
        <v>232</v>
      </c>
      <c r="H7549" t="s">
        <v>135</v>
      </c>
      <c r="I7549" t="s">
        <v>136</v>
      </c>
      <c r="J7549" t="s">
        <v>137</v>
      </c>
      <c r="K7549" t="s">
        <v>138</v>
      </c>
      <c r="L7549" t="s">
        <v>20609</v>
      </c>
      <c r="M7549" t="s">
        <v>20610</v>
      </c>
      <c r="N7549" s="26">
        <v>3.13</v>
      </c>
      <c r="O7549">
        <v>0</v>
      </c>
      <c r="P7549">
        <v>176</v>
      </c>
      <c r="Q7549">
        <v>0</v>
      </c>
      <c r="R7549">
        <v>0</v>
      </c>
      <c r="S7549">
        <v>0</v>
      </c>
      <c r="T7549">
        <v>3</v>
      </c>
      <c r="U7549">
        <v>0</v>
      </c>
      <c r="V7549">
        <v>0</v>
      </c>
      <c r="W7549" s="26">
        <v>0</v>
      </c>
      <c r="X7549" s="26">
        <v>121.00154903042286</v>
      </c>
      <c r="Y7549" s="26">
        <v>0</v>
      </c>
      <c r="Z7549" s="26">
        <v>0</v>
      </c>
      <c r="AA7549" s="26">
        <v>0</v>
      </c>
      <c r="AB7549" s="26">
        <v>2.260901346487838</v>
      </c>
      <c r="AC7549" s="26">
        <v>0</v>
      </c>
      <c r="AD7549" s="26">
        <v>0</v>
      </c>
      <c r="AE7549" s="26">
        <v>123.26245037691071</v>
      </c>
    </row>
    <row r="7550" spans="1:31" x14ac:dyDescent="0.3">
      <c r="A7550">
        <v>2777577</v>
      </c>
      <c r="B7550">
        <v>1</v>
      </c>
      <c r="C7550" t="s">
        <v>80</v>
      </c>
      <c r="D7550" t="s">
        <v>96</v>
      </c>
      <c r="E7550" t="s">
        <v>157</v>
      </c>
      <c r="F7550" t="s">
        <v>20611</v>
      </c>
      <c r="G7550" t="s">
        <v>159</v>
      </c>
      <c r="H7550" t="s">
        <v>149</v>
      </c>
      <c r="I7550" t="s">
        <v>136</v>
      </c>
      <c r="J7550" t="s">
        <v>137</v>
      </c>
      <c r="K7550" t="s">
        <v>138</v>
      </c>
      <c r="L7550" t="s">
        <v>20612</v>
      </c>
      <c r="M7550" t="s">
        <v>20613</v>
      </c>
      <c r="N7550" s="26">
        <v>3.1302777769999999</v>
      </c>
      <c r="O7550">
        <v>7</v>
      </c>
      <c r="P7550">
        <v>1160</v>
      </c>
      <c r="Q7550">
        <v>8</v>
      </c>
      <c r="R7550">
        <v>54</v>
      </c>
      <c r="S7550">
        <v>11</v>
      </c>
      <c r="T7550">
        <v>35</v>
      </c>
      <c r="U7550">
        <v>0</v>
      </c>
      <c r="V7550">
        <v>1</v>
      </c>
      <c r="W7550" s="26">
        <v>64.443702301699403</v>
      </c>
      <c r="X7550" s="26">
        <v>291.10112645331901</v>
      </c>
      <c r="Y7550" s="26">
        <v>45.98800849786543</v>
      </c>
      <c r="Z7550" s="26">
        <v>10.092647038832011</v>
      </c>
      <c r="AA7550" s="26">
        <v>62.195403218638113</v>
      </c>
      <c r="AB7550" s="26">
        <v>31.930086340502417</v>
      </c>
      <c r="AC7550" s="26">
        <v>0</v>
      </c>
      <c r="AD7550" s="26">
        <v>0</v>
      </c>
      <c r="AE7550" s="26">
        <v>505.75097385085644</v>
      </c>
    </row>
    <row r="7551" spans="1:31" x14ac:dyDescent="0.3">
      <c r="A7551">
        <v>2777334</v>
      </c>
      <c r="B7551">
        <v>1</v>
      </c>
      <c r="C7551" t="s">
        <v>81</v>
      </c>
      <c r="D7551" t="s">
        <v>123</v>
      </c>
      <c r="E7551" t="s">
        <v>146</v>
      </c>
      <c r="F7551" t="s">
        <v>20614</v>
      </c>
      <c r="G7551" t="s">
        <v>159</v>
      </c>
      <c r="H7551" t="s">
        <v>149</v>
      </c>
      <c r="I7551" t="s">
        <v>136</v>
      </c>
      <c r="J7551" t="s">
        <v>137</v>
      </c>
      <c r="K7551" t="s">
        <v>138</v>
      </c>
      <c r="L7551" t="s">
        <v>20615</v>
      </c>
      <c r="M7551" t="s">
        <v>20616</v>
      </c>
      <c r="N7551" s="26">
        <v>1.5638888879999999</v>
      </c>
      <c r="O7551">
        <v>2</v>
      </c>
      <c r="P7551">
        <v>1</v>
      </c>
      <c r="Q7551">
        <v>55</v>
      </c>
      <c r="R7551">
        <v>0</v>
      </c>
      <c r="S7551">
        <v>13</v>
      </c>
      <c r="T7551">
        <v>0</v>
      </c>
      <c r="U7551">
        <v>0</v>
      </c>
      <c r="V7551">
        <v>0</v>
      </c>
      <c r="W7551" s="26">
        <v>0.32033798111166667</v>
      </c>
      <c r="X7551" s="26">
        <v>0</v>
      </c>
      <c r="Y7551" s="26">
        <v>30.810186596928588</v>
      </c>
      <c r="Z7551" s="26">
        <v>0</v>
      </c>
      <c r="AA7551" s="26">
        <v>0</v>
      </c>
      <c r="AB7551" s="26">
        <v>0</v>
      </c>
      <c r="AC7551" s="26">
        <v>0</v>
      </c>
      <c r="AD7551" s="26">
        <v>0</v>
      </c>
      <c r="AE7551" s="26">
        <v>31.130524578040255</v>
      </c>
    </row>
    <row r="7552" spans="1:31" x14ac:dyDescent="0.3">
      <c r="A7552">
        <v>2777142</v>
      </c>
      <c r="B7552">
        <v>1</v>
      </c>
      <c r="C7552" t="s">
        <v>80</v>
      </c>
      <c r="D7552" t="s">
        <v>100</v>
      </c>
      <c r="E7552" t="s">
        <v>141</v>
      </c>
      <c r="F7552" t="s">
        <v>15800</v>
      </c>
      <c r="G7552" t="s">
        <v>186</v>
      </c>
      <c r="H7552" t="s">
        <v>135</v>
      </c>
      <c r="I7552" t="s">
        <v>136</v>
      </c>
      <c r="J7552" t="s">
        <v>137</v>
      </c>
      <c r="K7552" t="s">
        <v>187</v>
      </c>
      <c r="L7552" t="s">
        <v>20617</v>
      </c>
      <c r="M7552" t="s">
        <v>20618</v>
      </c>
      <c r="N7552" s="26">
        <v>7.8266666660000004</v>
      </c>
      <c r="O7552">
        <v>0</v>
      </c>
      <c r="P7552">
        <v>224</v>
      </c>
      <c r="Q7552">
        <v>0</v>
      </c>
      <c r="R7552">
        <v>5</v>
      </c>
      <c r="S7552">
        <v>0</v>
      </c>
      <c r="T7552">
        <v>2</v>
      </c>
      <c r="U7552">
        <v>0</v>
      </c>
      <c r="V7552">
        <v>0</v>
      </c>
      <c r="W7552" s="26">
        <v>0</v>
      </c>
      <c r="X7552" s="26">
        <v>609.58371553664165</v>
      </c>
      <c r="Y7552" s="26">
        <v>0</v>
      </c>
      <c r="Z7552" s="26">
        <v>12.557783235388861</v>
      </c>
      <c r="AA7552" s="26">
        <v>0</v>
      </c>
      <c r="AB7552" s="26">
        <v>0</v>
      </c>
      <c r="AC7552" s="26">
        <v>0</v>
      </c>
      <c r="AD7552" s="26">
        <v>0</v>
      </c>
      <c r="AE7552" s="26">
        <v>622.14149877203056</v>
      </c>
    </row>
    <row r="7553" spans="1:31" x14ac:dyDescent="0.3">
      <c r="A7553">
        <v>2777703</v>
      </c>
      <c r="B7553">
        <v>1</v>
      </c>
      <c r="C7553" t="s">
        <v>80</v>
      </c>
      <c r="D7553" t="s">
        <v>82</v>
      </c>
      <c r="E7553" t="s">
        <v>166</v>
      </c>
      <c r="F7553" t="s">
        <v>20619</v>
      </c>
      <c r="G7553" t="s">
        <v>287</v>
      </c>
      <c r="H7553" t="s">
        <v>135</v>
      </c>
      <c r="I7553" t="s">
        <v>136</v>
      </c>
      <c r="J7553" t="s">
        <v>137</v>
      </c>
      <c r="K7553" t="s">
        <v>138</v>
      </c>
      <c r="L7553" t="s">
        <v>20620</v>
      </c>
      <c r="M7553" t="s">
        <v>20621</v>
      </c>
      <c r="N7553" s="26">
        <v>1.8372222220000001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50</v>
      </c>
      <c r="U7553">
        <v>0</v>
      </c>
      <c r="V7553">
        <v>0</v>
      </c>
      <c r="W7553" s="26">
        <v>0</v>
      </c>
      <c r="X7553" s="26">
        <v>0</v>
      </c>
      <c r="Y7553" s="26">
        <v>0</v>
      </c>
      <c r="Z7553" s="26">
        <v>0</v>
      </c>
      <c r="AA7553" s="26">
        <v>0</v>
      </c>
      <c r="AB7553" s="26">
        <v>24.881667989033396</v>
      </c>
      <c r="AC7553" s="26">
        <v>0</v>
      </c>
      <c r="AD7553" s="26">
        <v>0</v>
      </c>
      <c r="AE7553" s="26">
        <v>24.881667989033396</v>
      </c>
    </row>
    <row r="7554" spans="1:31" x14ac:dyDescent="0.3">
      <c r="A7554">
        <v>2777563</v>
      </c>
      <c r="B7554">
        <v>1</v>
      </c>
      <c r="C7554" t="s">
        <v>80</v>
      </c>
      <c r="D7554" t="s">
        <v>101</v>
      </c>
      <c r="E7554" t="s">
        <v>141</v>
      </c>
      <c r="F7554" t="s">
        <v>12965</v>
      </c>
      <c r="G7554" t="s">
        <v>344</v>
      </c>
      <c r="H7554" t="s">
        <v>135</v>
      </c>
      <c r="I7554" t="s">
        <v>136</v>
      </c>
      <c r="J7554" t="s">
        <v>137</v>
      </c>
      <c r="K7554" t="s">
        <v>138</v>
      </c>
      <c r="L7554" t="s">
        <v>20622</v>
      </c>
      <c r="M7554" t="s">
        <v>20623</v>
      </c>
      <c r="N7554" s="26">
        <v>3.2991666660000001</v>
      </c>
      <c r="O7554">
        <v>0</v>
      </c>
      <c r="P7554">
        <v>135</v>
      </c>
      <c r="Q7554">
        <v>0</v>
      </c>
      <c r="R7554">
        <v>0</v>
      </c>
      <c r="S7554">
        <v>0</v>
      </c>
      <c r="T7554">
        <v>9</v>
      </c>
      <c r="U7554">
        <v>0</v>
      </c>
      <c r="V7554">
        <v>0</v>
      </c>
      <c r="W7554" s="26">
        <v>0</v>
      </c>
      <c r="X7554" s="26">
        <v>65.061182960814804</v>
      </c>
      <c r="Y7554" s="26">
        <v>0</v>
      </c>
      <c r="Z7554" s="26">
        <v>0</v>
      </c>
      <c r="AA7554" s="26">
        <v>0</v>
      </c>
      <c r="AB7554" s="26">
        <v>14.521011084356296</v>
      </c>
      <c r="AC7554" s="26">
        <v>0</v>
      </c>
      <c r="AD7554" s="26">
        <v>0</v>
      </c>
      <c r="AE7554" s="26">
        <v>79.582194045171093</v>
      </c>
    </row>
    <row r="7555" spans="1:31" x14ac:dyDescent="0.3">
      <c r="A7555">
        <v>2777208</v>
      </c>
      <c r="B7555">
        <v>1</v>
      </c>
      <c r="C7555" t="s">
        <v>80</v>
      </c>
      <c r="D7555" t="s">
        <v>92</v>
      </c>
      <c r="E7555" t="s">
        <v>157</v>
      </c>
      <c r="F7555" t="s">
        <v>20624</v>
      </c>
      <c r="G7555" t="s">
        <v>186</v>
      </c>
      <c r="H7555" t="s">
        <v>149</v>
      </c>
      <c r="I7555" t="s">
        <v>136</v>
      </c>
      <c r="J7555" t="s">
        <v>137</v>
      </c>
      <c r="K7555" t="s">
        <v>187</v>
      </c>
      <c r="L7555" t="s">
        <v>20625</v>
      </c>
      <c r="M7555" t="s">
        <v>20626</v>
      </c>
      <c r="N7555" s="26">
        <v>6.2577777770000003</v>
      </c>
      <c r="O7555">
        <v>1</v>
      </c>
      <c r="P7555">
        <v>2090</v>
      </c>
      <c r="Q7555">
        <v>1</v>
      </c>
      <c r="R7555">
        <v>0</v>
      </c>
      <c r="S7555">
        <v>7</v>
      </c>
      <c r="T7555">
        <v>117</v>
      </c>
      <c r="U7555">
        <v>0</v>
      </c>
      <c r="V7555">
        <v>2</v>
      </c>
      <c r="W7555" s="26">
        <v>307.21914480910448</v>
      </c>
      <c r="X7555" s="26">
        <v>1711.2253131430264</v>
      </c>
      <c r="Y7555" s="26">
        <v>39.471312658122969</v>
      </c>
      <c r="Z7555" s="26">
        <v>0</v>
      </c>
      <c r="AA7555" s="26">
        <v>135.52929754697709</v>
      </c>
      <c r="AB7555" s="26">
        <v>583.87305396703925</v>
      </c>
      <c r="AC7555" s="26">
        <v>0</v>
      </c>
      <c r="AD7555" s="26">
        <v>0</v>
      </c>
      <c r="AE7555" s="26">
        <v>2777.3181221242698</v>
      </c>
    </row>
    <row r="7556" spans="1:31" x14ac:dyDescent="0.3">
      <c r="A7556">
        <v>2777085</v>
      </c>
      <c r="B7556">
        <v>1</v>
      </c>
      <c r="C7556" t="s">
        <v>80</v>
      </c>
      <c r="D7556" t="s">
        <v>103</v>
      </c>
      <c r="E7556" t="s">
        <v>132</v>
      </c>
      <c r="F7556" t="s">
        <v>17239</v>
      </c>
      <c r="G7556" t="s">
        <v>307</v>
      </c>
      <c r="H7556" t="s">
        <v>135</v>
      </c>
      <c r="I7556" t="s">
        <v>136</v>
      </c>
      <c r="J7556" t="s">
        <v>137</v>
      </c>
      <c r="K7556" t="s">
        <v>138</v>
      </c>
      <c r="L7556" t="s">
        <v>20627</v>
      </c>
      <c r="M7556" t="s">
        <v>20628</v>
      </c>
      <c r="N7556" s="26">
        <v>2.2022222220000001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1</v>
      </c>
      <c r="U7556">
        <v>0</v>
      </c>
      <c r="V7556">
        <v>0</v>
      </c>
      <c r="W7556" s="26">
        <v>0</v>
      </c>
      <c r="X7556" s="26">
        <v>0</v>
      </c>
      <c r="Y7556" s="26">
        <v>0</v>
      </c>
      <c r="Z7556" s="26">
        <v>0</v>
      </c>
      <c r="AA7556" s="26">
        <v>0</v>
      </c>
      <c r="AB7556" s="26">
        <v>4.9392742513605912</v>
      </c>
      <c r="AC7556" s="26">
        <v>0</v>
      </c>
      <c r="AD7556" s="26">
        <v>0</v>
      </c>
      <c r="AE7556" s="26">
        <v>4.9392742513605912</v>
      </c>
    </row>
    <row r="7557" spans="1:31" x14ac:dyDescent="0.3">
      <c r="A7557">
        <v>2777225</v>
      </c>
      <c r="B7557">
        <v>1</v>
      </c>
      <c r="C7557" t="s">
        <v>81</v>
      </c>
      <c r="D7557" t="s">
        <v>118</v>
      </c>
      <c r="E7557" t="s">
        <v>146</v>
      </c>
      <c r="F7557" t="s">
        <v>6200</v>
      </c>
      <c r="G7557" t="s">
        <v>148</v>
      </c>
      <c r="H7557" t="s">
        <v>149</v>
      </c>
      <c r="I7557" t="s">
        <v>136</v>
      </c>
      <c r="J7557" t="s">
        <v>137</v>
      </c>
      <c r="K7557" t="s">
        <v>138</v>
      </c>
      <c r="L7557" t="s">
        <v>20629</v>
      </c>
      <c r="M7557" t="s">
        <v>20630</v>
      </c>
      <c r="N7557" s="26">
        <v>1.3352777769999999</v>
      </c>
      <c r="O7557">
        <v>0</v>
      </c>
      <c r="P7557">
        <v>1</v>
      </c>
      <c r="Q7557">
        <v>0</v>
      </c>
      <c r="R7557">
        <v>31</v>
      </c>
      <c r="S7557">
        <v>2</v>
      </c>
      <c r="T7557">
        <v>6</v>
      </c>
      <c r="U7557">
        <v>0</v>
      </c>
      <c r="V7557">
        <v>0</v>
      </c>
      <c r="W7557" s="26">
        <v>0</v>
      </c>
      <c r="X7557" s="26">
        <v>0</v>
      </c>
      <c r="Y7557" s="26">
        <v>0</v>
      </c>
      <c r="Z7557" s="26">
        <v>9.2327513509100694</v>
      </c>
      <c r="AA7557" s="26">
        <v>159.67601866390879</v>
      </c>
      <c r="AB7557" s="26">
        <v>0.83653076122697367</v>
      </c>
      <c r="AC7557" s="26">
        <v>0</v>
      </c>
      <c r="AD7557" s="26">
        <v>0</v>
      </c>
      <c r="AE7557" s="26">
        <v>169.74530077604584</v>
      </c>
    </row>
    <row r="7558" spans="1:31" x14ac:dyDescent="0.3">
      <c r="A7558">
        <v>2777308</v>
      </c>
      <c r="B7558">
        <v>1</v>
      </c>
      <c r="C7558" t="s">
        <v>80</v>
      </c>
      <c r="D7558" t="s">
        <v>96</v>
      </c>
      <c r="E7558" t="s">
        <v>132</v>
      </c>
      <c r="F7558" t="s">
        <v>20631</v>
      </c>
      <c r="G7558" t="s">
        <v>287</v>
      </c>
      <c r="H7558" t="s">
        <v>135</v>
      </c>
      <c r="I7558" t="s">
        <v>136</v>
      </c>
      <c r="J7558" t="s">
        <v>3</v>
      </c>
      <c r="K7558" t="s">
        <v>138</v>
      </c>
      <c r="L7558" t="s">
        <v>20632</v>
      </c>
      <c r="M7558" t="s">
        <v>20633</v>
      </c>
      <c r="N7558" s="26">
        <v>2.361388888</v>
      </c>
      <c r="O7558">
        <v>0</v>
      </c>
      <c r="P7558">
        <v>1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 s="26">
        <v>0</v>
      </c>
      <c r="X7558" s="26">
        <v>1.1073414329002491</v>
      </c>
      <c r="Y7558" s="26">
        <v>0</v>
      </c>
      <c r="Z7558" s="26">
        <v>0</v>
      </c>
      <c r="AA7558" s="26">
        <v>0</v>
      </c>
      <c r="AB7558" s="26">
        <v>0</v>
      </c>
      <c r="AC7558" s="26">
        <v>0</v>
      </c>
      <c r="AD7558" s="26">
        <v>0</v>
      </c>
      <c r="AE7558" s="26">
        <v>1.1073414329002491</v>
      </c>
    </row>
    <row r="7559" spans="1:31" x14ac:dyDescent="0.3">
      <c r="A7559">
        <v>2777162</v>
      </c>
      <c r="B7559">
        <v>1</v>
      </c>
      <c r="C7559" t="s">
        <v>80</v>
      </c>
      <c r="D7559" t="s">
        <v>94</v>
      </c>
      <c r="E7559" t="s">
        <v>170</v>
      </c>
      <c r="F7559" t="s">
        <v>20634</v>
      </c>
      <c r="G7559" t="s">
        <v>143</v>
      </c>
      <c r="H7559" t="s">
        <v>135</v>
      </c>
      <c r="I7559" t="s">
        <v>136</v>
      </c>
      <c r="J7559" t="s">
        <v>137</v>
      </c>
      <c r="K7559" t="s">
        <v>138</v>
      </c>
      <c r="L7559" t="s">
        <v>20635</v>
      </c>
      <c r="M7559" t="s">
        <v>20636</v>
      </c>
      <c r="N7559" s="26">
        <v>1.4330555549999999</v>
      </c>
      <c r="O7559">
        <v>0</v>
      </c>
      <c r="P7559">
        <v>207</v>
      </c>
      <c r="Q7559">
        <v>0</v>
      </c>
      <c r="R7559">
        <v>0</v>
      </c>
      <c r="S7559">
        <v>0</v>
      </c>
      <c r="T7559">
        <v>14</v>
      </c>
      <c r="U7559">
        <v>0</v>
      </c>
      <c r="V7559">
        <v>0</v>
      </c>
      <c r="W7559" s="26">
        <v>0</v>
      </c>
      <c r="X7559" s="26">
        <v>122.74531214037144</v>
      </c>
      <c r="Y7559" s="26">
        <v>0</v>
      </c>
      <c r="Z7559" s="26">
        <v>0</v>
      </c>
      <c r="AA7559" s="26">
        <v>0</v>
      </c>
      <c r="AB7559" s="26">
        <v>28.715612398808943</v>
      </c>
      <c r="AC7559" s="26">
        <v>0</v>
      </c>
      <c r="AD7559" s="26">
        <v>0</v>
      </c>
      <c r="AE7559" s="26">
        <v>151.46092453918038</v>
      </c>
    </row>
    <row r="7560" spans="1:31" x14ac:dyDescent="0.3">
      <c r="A7560">
        <v>2777145</v>
      </c>
      <c r="B7560">
        <v>1</v>
      </c>
      <c r="C7560" t="s">
        <v>80</v>
      </c>
      <c r="D7560" t="s">
        <v>100</v>
      </c>
      <c r="E7560" t="s">
        <v>170</v>
      </c>
      <c r="F7560" t="s">
        <v>16878</v>
      </c>
      <c r="G7560" t="s">
        <v>204</v>
      </c>
      <c r="H7560" t="s">
        <v>135</v>
      </c>
      <c r="I7560" t="s">
        <v>136</v>
      </c>
      <c r="J7560" t="s">
        <v>137</v>
      </c>
      <c r="K7560" t="s">
        <v>138</v>
      </c>
      <c r="L7560" t="s">
        <v>20637</v>
      </c>
      <c r="M7560" t="s">
        <v>20638</v>
      </c>
      <c r="N7560" s="26">
        <v>0.75277777700000004</v>
      </c>
      <c r="O7560">
        <v>0</v>
      </c>
      <c r="P7560">
        <v>47</v>
      </c>
      <c r="Q7560">
        <v>0</v>
      </c>
      <c r="R7560">
        <v>1</v>
      </c>
      <c r="S7560">
        <v>0</v>
      </c>
      <c r="T7560">
        <v>5</v>
      </c>
      <c r="U7560">
        <v>0</v>
      </c>
      <c r="V7560">
        <v>0</v>
      </c>
      <c r="W7560" s="26">
        <v>0</v>
      </c>
      <c r="X7560" s="26">
        <v>10.412368542580465</v>
      </c>
      <c r="Y7560" s="26">
        <v>0</v>
      </c>
      <c r="Z7560" s="26">
        <v>0</v>
      </c>
      <c r="AA7560" s="26">
        <v>0</v>
      </c>
      <c r="AB7560" s="26">
        <v>12.236607321520447</v>
      </c>
      <c r="AC7560" s="26">
        <v>0</v>
      </c>
      <c r="AD7560" s="26">
        <v>0</v>
      </c>
      <c r="AE7560" s="26">
        <v>22.648975864100912</v>
      </c>
    </row>
    <row r="7561" spans="1:31" x14ac:dyDescent="0.3">
      <c r="A7561">
        <v>2777600</v>
      </c>
      <c r="B7561">
        <v>1</v>
      </c>
      <c r="C7561" t="s">
        <v>80</v>
      </c>
      <c r="D7561" t="s">
        <v>97</v>
      </c>
      <c r="E7561" t="s">
        <v>166</v>
      </c>
      <c r="F7561" t="s">
        <v>20639</v>
      </c>
      <c r="G7561" t="s">
        <v>232</v>
      </c>
      <c r="H7561" t="s">
        <v>135</v>
      </c>
      <c r="I7561" t="s">
        <v>136</v>
      </c>
      <c r="J7561" t="s">
        <v>137</v>
      </c>
      <c r="K7561" t="s">
        <v>138</v>
      </c>
      <c r="L7561" t="s">
        <v>20640</v>
      </c>
      <c r="M7561" t="s">
        <v>20641</v>
      </c>
      <c r="N7561" s="26">
        <v>1.572777777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2</v>
      </c>
      <c r="U7561">
        <v>0</v>
      </c>
      <c r="V7561">
        <v>0</v>
      </c>
      <c r="W7561" s="26">
        <v>0</v>
      </c>
      <c r="X7561" s="26">
        <v>0</v>
      </c>
      <c r="Y7561" s="26">
        <v>0</v>
      </c>
      <c r="Z7561" s="26">
        <v>0</v>
      </c>
      <c r="AA7561" s="26">
        <v>0</v>
      </c>
      <c r="AB7561" s="26">
        <v>2.2102688164025412</v>
      </c>
      <c r="AC7561" s="26">
        <v>0</v>
      </c>
      <c r="AD7561" s="26">
        <v>0</v>
      </c>
      <c r="AE7561" s="26">
        <v>2.2102688164025412</v>
      </c>
    </row>
    <row r="7562" spans="1:31" x14ac:dyDescent="0.3">
      <c r="A7562">
        <v>2777500</v>
      </c>
      <c r="B7562">
        <v>1</v>
      </c>
      <c r="C7562" t="s">
        <v>80</v>
      </c>
      <c r="D7562" t="s">
        <v>90</v>
      </c>
      <c r="E7562" t="s">
        <v>132</v>
      </c>
      <c r="F7562" t="s">
        <v>20642</v>
      </c>
      <c r="G7562" t="s">
        <v>307</v>
      </c>
      <c r="H7562" t="s">
        <v>135</v>
      </c>
      <c r="I7562" t="s">
        <v>136</v>
      </c>
      <c r="J7562" t="s">
        <v>137</v>
      </c>
      <c r="K7562" t="s">
        <v>138</v>
      </c>
      <c r="L7562" t="s">
        <v>20643</v>
      </c>
      <c r="M7562" t="s">
        <v>20644</v>
      </c>
      <c r="N7562" s="26">
        <v>1.471944444</v>
      </c>
      <c r="O7562">
        <v>0</v>
      </c>
      <c r="P7562">
        <v>11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 s="26">
        <v>0</v>
      </c>
      <c r="X7562" s="26">
        <v>3.9779019839077314</v>
      </c>
      <c r="Y7562" s="26">
        <v>0</v>
      </c>
      <c r="Z7562" s="26">
        <v>0</v>
      </c>
      <c r="AA7562" s="26">
        <v>0</v>
      </c>
      <c r="AB7562" s="26">
        <v>0</v>
      </c>
      <c r="AC7562" s="26">
        <v>0</v>
      </c>
      <c r="AD7562" s="26">
        <v>0</v>
      </c>
      <c r="AE7562" s="26">
        <v>3.9779019839077314</v>
      </c>
    </row>
    <row r="7563" spans="1:31" x14ac:dyDescent="0.3">
      <c r="A7563">
        <v>2777188</v>
      </c>
      <c r="B7563">
        <v>1</v>
      </c>
      <c r="C7563" t="s">
        <v>80</v>
      </c>
      <c r="D7563" t="s">
        <v>106</v>
      </c>
      <c r="E7563" t="s">
        <v>141</v>
      </c>
      <c r="F7563" t="s">
        <v>20645</v>
      </c>
      <c r="G7563" t="s">
        <v>143</v>
      </c>
      <c r="H7563" t="s">
        <v>135</v>
      </c>
      <c r="I7563" t="s">
        <v>136</v>
      </c>
      <c r="J7563" t="s">
        <v>137</v>
      </c>
      <c r="K7563" t="s">
        <v>138</v>
      </c>
      <c r="L7563" t="s">
        <v>20646</v>
      </c>
      <c r="M7563" t="s">
        <v>20647</v>
      </c>
      <c r="N7563" s="26">
        <v>2.8958333330000001</v>
      </c>
      <c r="O7563">
        <v>0</v>
      </c>
      <c r="P7563">
        <v>19</v>
      </c>
      <c r="Q7563">
        <v>0</v>
      </c>
      <c r="R7563">
        <v>13</v>
      </c>
      <c r="S7563">
        <v>0</v>
      </c>
      <c r="T7563">
        <v>12</v>
      </c>
      <c r="U7563">
        <v>0</v>
      </c>
      <c r="V7563">
        <v>0</v>
      </c>
      <c r="W7563" s="26">
        <v>0</v>
      </c>
      <c r="X7563" s="26">
        <v>16.810315788391581</v>
      </c>
      <c r="Y7563" s="26">
        <v>0</v>
      </c>
      <c r="Z7563" s="26">
        <v>26.012334760951603</v>
      </c>
      <c r="AA7563" s="26">
        <v>0</v>
      </c>
      <c r="AB7563" s="26">
        <v>15.070219901214035</v>
      </c>
      <c r="AC7563" s="26">
        <v>0</v>
      </c>
      <c r="AD7563" s="26">
        <v>0</v>
      </c>
      <c r="AE7563" s="26">
        <v>57.892870450557211</v>
      </c>
    </row>
    <row r="7564" spans="1:31" x14ac:dyDescent="0.3">
      <c r="A7564">
        <v>2777111</v>
      </c>
      <c r="B7564">
        <v>1</v>
      </c>
      <c r="C7564" t="s">
        <v>80</v>
      </c>
      <c r="D7564" t="s">
        <v>96</v>
      </c>
      <c r="E7564" t="s">
        <v>146</v>
      </c>
      <c r="F7564" t="s">
        <v>20648</v>
      </c>
      <c r="G7564" t="s">
        <v>628</v>
      </c>
      <c r="H7564" t="s">
        <v>149</v>
      </c>
      <c r="I7564" t="s">
        <v>136</v>
      </c>
      <c r="J7564" t="s">
        <v>137</v>
      </c>
      <c r="K7564" t="s">
        <v>187</v>
      </c>
      <c r="L7564" t="s">
        <v>20649</v>
      </c>
      <c r="M7564" t="s">
        <v>20650</v>
      </c>
      <c r="N7564" s="26">
        <v>3.1324999999999998</v>
      </c>
      <c r="O7564">
        <v>2</v>
      </c>
      <c r="P7564">
        <v>1117</v>
      </c>
      <c r="Q7564">
        <v>1</v>
      </c>
      <c r="R7564">
        <v>199</v>
      </c>
      <c r="S7564">
        <v>2</v>
      </c>
      <c r="T7564">
        <v>194</v>
      </c>
      <c r="U7564">
        <v>1</v>
      </c>
      <c r="V7564">
        <v>0</v>
      </c>
      <c r="W7564" s="26">
        <v>46.427468455558675</v>
      </c>
      <c r="X7564" s="26">
        <v>882.88854055728643</v>
      </c>
      <c r="Y7564" s="26">
        <v>31.731980909046598</v>
      </c>
      <c r="Z7564" s="26">
        <v>95.618640410743268</v>
      </c>
      <c r="AA7564" s="26">
        <v>462.75102990404719</v>
      </c>
      <c r="AB7564" s="26">
        <v>652.34485877846544</v>
      </c>
      <c r="AC7564" s="26">
        <v>495.40929361136466</v>
      </c>
      <c r="AD7564" s="26">
        <v>0</v>
      </c>
      <c r="AE7564" s="26">
        <v>2667.1718126265123</v>
      </c>
    </row>
    <row r="7565" spans="1:31" x14ac:dyDescent="0.3">
      <c r="A7565">
        <v>2777088</v>
      </c>
      <c r="B7565">
        <v>1</v>
      </c>
      <c r="C7565" t="s">
        <v>80</v>
      </c>
      <c r="D7565" t="s">
        <v>97</v>
      </c>
      <c r="E7565" t="s">
        <v>132</v>
      </c>
      <c r="F7565" t="s">
        <v>20651</v>
      </c>
      <c r="G7565" t="s">
        <v>134</v>
      </c>
      <c r="H7565" t="s">
        <v>135</v>
      </c>
      <c r="I7565" t="s">
        <v>136</v>
      </c>
      <c r="J7565" t="s">
        <v>137</v>
      </c>
      <c r="K7565" t="s">
        <v>138</v>
      </c>
      <c r="L7565" t="s">
        <v>20652</v>
      </c>
      <c r="M7565" t="s">
        <v>20653</v>
      </c>
      <c r="N7565" s="26">
        <v>9.1111111109999996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1</v>
      </c>
      <c r="U7565">
        <v>0</v>
      </c>
      <c r="V7565">
        <v>0</v>
      </c>
      <c r="W7565" s="26">
        <v>0</v>
      </c>
      <c r="X7565" s="26">
        <v>0</v>
      </c>
      <c r="Y7565" s="26">
        <v>0</v>
      </c>
      <c r="Z7565" s="26">
        <v>0</v>
      </c>
      <c r="AA7565" s="26">
        <v>0</v>
      </c>
      <c r="AB7565" s="26">
        <v>34.7750536081642</v>
      </c>
      <c r="AC7565" s="26">
        <v>0</v>
      </c>
      <c r="AD7565" s="26">
        <v>0</v>
      </c>
      <c r="AE7565" s="26">
        <v>34.7750536081642</v>
      </c>
    </row>
    <row r="7566" spans="1:31" x14ac:dyDescent="0.3">
      <c r="A7566">
        <v>2777274</v>
      </c>
      <c r="B7566">
        <v>1</v>
      </c>
      <c r="C7566" t="s">
        <v>81</v>
      </c>
      <c r="D7566" t="s">
        <v>114</v>
      </c>
      <c r="E7566" t="s">
        <v>170</v>
      </c>
      <c r="F7566" t="s">
        <v>20654</v>
      </c>
      <c r="G7566" t="s">
        <v>204</v>
      </c>
      <c r="H7566" t="s">
        <v>135</v>
      </c>
      <c r="I7566" t="s">
        <v>136</v>
      </c>
      <c r="J7566" t="s">
        <v>137</v>
      </c>
      <c r="K7566" t="s">
        <v>138</v>
      </c>
      <c r="L7566" t="s">
        <v>20655</v>
      </c>
      <c r="M7566" t="s">
        <v>20656</v>
      </c>
      <c r="N7566" s="26">
        <v>0.76888888799999999</v>
      </c>
      <c r="O7566">
        <v>0</v>
      </c>
      <c r="P7566">
        <v>118</v>
      </c>
      <c r="Q7566">
        <v>0</v>
      </c>
      <c r="R7566">
        <v>0</v>
      </c>
      <c r="S7566">
        <v>0</v>
      </c>
      <c r="T7566">
        <v>5</v>
      </c>
      <c r="U7566">
        <v>0</v>
      </c>
      <c r="V7566">
        <v>0</v>
      </c>
      <c r="W7566" s="26">
        <v>0</v>
      </c>
      <c r="X7566" s="26">
        <v>19.874538434777435</v>
      </c>
      <c r="Y7566" s="26">
        <v>0</v>
      </c>
      <c r="Z7566" s="26">
        <v>0</v>
      </c>
      <c r="AA7566" s="26">
        <v>0</v>
      </c>
      <c r="AB7566" s="26">
        <v>2.6969301546073212</v>
      </c>
      <c r="AC7566" s="26">
        <v>0</v>
      </c>
      <c r="AD7566" s="26">
        <v>0</v>
      </c>
      <c r="AE7566" s="26">
        <v>22.571468589384757</v>
      </c>
    </row>
    <row r="7567" spans="1:31" x14ac:dyDescent="0.3">
      <c r="A7567">
        <v>2777758</v>
      </c>
      <c r="B7567">
        <v>1</v>
      </c>
      <c r="C7567" t="s">
        <v>80</v>
      </c>
      <c r="D7567" t="s">
        <v>85</v>
      </c>
      <c r="E7567" t="s">
        <v>146</v>
      </c>
      <c r="F7567" t="s">
        <v>20657</v>
      </c>
      <c r="G7567" t="s">
        <v>1309</v>
      </c>
      <c r="H7567" t="s">
        <v>149</v>
      </c>
      <c r="I7567" t="s">
        <v>136</v>
      </c>
      <c r="J7567" t="s">
        <v>137</v>
      </c>
      <c r="K7567" t="s">
        <v>138</v>
      </c>
      <c r="L7567" t="s">
        <v>20658</v>
      </c>
      <c r="M7567" t="s">
        <v>20659</v>
      </c>
      <c r="N7567" s="26">
        <v>3.6916666660000002</v>
      </c>
      <c r="O7567">
        <v>0</v>
      </c>
      <c r="P7567">
        <v>0</v>
      </c>
      <c r="Q7567">
        <v>0</v>
      </c>
      <c r="R7567">
        <v>0</v>
      </c>
      <c r="S7567">
        <v>1</v>
      </c>
      <c r="T7567">
        <v>0</v>
      </c>
      <c r="U7567">
        <v>0</v>
      </c>
      <c r="V7567">
        <v>0</v>
      </c>
      <c r="W7567" s="26">
        <v>0</v>
      </c>
      <c r="X7567" s="26">
        <v>0</v>
      </c>
      <c r="Y7567" s="26">
        <v>0</v>
      </c>
      <c r="Z7567" s="26">
        <v>0</v>
      </c>
      <c r="AA7567" s="26">
        <v>200.57296797099883</v>
      </c>
      <c r="AB7567" s="26">
        <v>0</v>
      </c>
      <c r="AC7567" s="26">
        <v>0</v>
      </c>
      <c r="AD7567" s="26">
        <v>0</v>
      </c>
      <c r="AE7567" s="26">
        <v>200.57296797099883</v>
      </c>
    </row>
    <row r="7568" spans="1:31" x14ac:dyDescent="0.3">
      <c r="A7568">
        <v>2777211</v>
      </c>
      <c r="B7568">
        <v>1</v>
      </c>
      <c r="C7568" t="s">
        <v>80</v>
      </c>
      <c r="D7568" t="s">
        <v>108</v>
      </c>
      <c r="E7568" t="s">
        <v>170</v>
      </c>
      <c r="F7568" t="s">
        <v>20660</v>
      </c>
      <c r="G7568" t="s">
        <v>204</v>
      </c>
      <c r="H7568" t="s">
        <v>135</v>
      </c>
      <c r="I7568" t="s">
        <v>136</v>
      </c>
      <c r="J7568" t="s">
        <v>137</v>
      </c>
      <c r="K7568" t="s">
        <v>138</v>
      </c>
      <c r="L7568" t="s">
        <v>20661</v>
      </c>
      <c r="M7568" t="s">
        <v>17531</v>
      </c>
      <c r="N7568" s="26">
        <v>0.45583333300000001</v>
      </c>
      <c r="O7568">
        <v>0</v>
      </c>
      <c r="P7568">
        <v>125</v>
      </c>
      <c r="Q7568">
        <v>0</v>
      </c>
      <c r="R7568">
        <v>1</v>
      </c>
      <c r="S7568">
        <v>0</v>
      </c>
      <c r="T7568">
        <v>9</v>
      </c>
      <c r="U7568">
        <v>0</v>
      </c>
      <c r="V7568">
        <v>0</v>
      </c>
      <c r="W7568" s="26">
        <v>0</v>
      </c>
      <c r="X7568" s="26">
        <v>8.5105043504058067</v>
      </c>
      <c r="Y7568" s="26">
        <v>0</v>
      </c>
      <c r="Z7568" s="26">
        <v>0</v>
      </c>
      <c r="AA7568" s="26">
        <v>0</v>
      </c>
      <c r="AB7568" s="26">
        <v>7.2097314345836105</v>
      </c>
      <c r="AC7568" s="26">
        <v>0</v>
      </c>
      <c r="AD7568" s="26">
        <v>0</v>
      </c>
      <c r="AE7568" s="26">
        <v>15.720235784989416</v>
      </c>
    </row>
    <row r="7569" spans="1:31" x14ac:dyDescent="0.3">
      <c r="A7569">
        <v>2777071</v>
      </c>
      <c r="B7569">
        <v>1</v>
      </c>
      <c r="C7569" t="s">
        <v>80</v>
      </c>
      <c r="D7569" t="s">
        <v>96</v>
      </c>
      <c r="E7569" t="s">
        <v>170</v>
      </c>
      <c r="F7569" t="s">
        <v>15805</v>
      </c>
      <c r="G7569" t="s">
        <v>204</v>
      </c>
      <c r="H7569" t="s">
        <v>135</v>
      </c>
      <c r="I7569" t="s">
        <v>136</v>
      </c>
      <c r="J7569" t="s">
        <v>137</v>
      </c>
      <c r="K7569" t="s">
        <v>138</v>
      </c>
      <c r="L7569" t="s">
        <v>20662</v>
      </c>
      <c r="M7569" t="s">
        <v>17654</v>
      </c>
      <c r="N7569" s="26">
        <v>0.96416666600000001</v>
      </c>
      <c r="O7569">
        <v>0</v>
      </c>
      <c r="P7569">
        <v>76</v>
      </c>
      <c r="Q7569">
        <v>0</v>
      </c>
      <c r="R7569">
        <v>1</v>
      </c>
      <c r="S7569">
        <v>0</v>
      </c>
      <c r="T7569">
        <v>5</v>
      </c>
      <c r="U7569">
        <v>0</v>
      </c>
      <c r="V7569">
        <v>0</v>
      </c>
      <c r="W7569" s="26">
        <v>0</v>
      </c>
      <c r="X7569" s="26">
        <v>2.610673161030467</v>
      </c>
      <c r="Y7569" s="26">
        <v>0</v>
      </c>
      <c r="Z7569" s="26">
        <v>0.34646527462132304</v>
      </c>
      <c r="AA7569" s="26">
        <v>0</v>
      </c>
      <c r="AB7569" s="26">
        <v>0</v>
      </c>
      <c r="AC7569" s="26">
        <v>0</v>
      </c>
      <c r="AD7569" s="26">
        <v>0</v>
      </c>
      <c r="AE7569" s="26">
        <v>2.9571384356517898</v>
      </c>
    </row>
    <row r="7570" spans="1:31" x14ac:dyDescent="0.3">
      <c r="A7570">
        <v>2777403</v>
      </c>
      <c r="B7570">
        <v>1</v>
      </c>
      <c r="C7570" t="s">
        <v>80</v>
      </c>
      <c r="D7570" t="s">
        <v>105</v>
      </c>
      <c r="E7570" t="s">
        <v>141</v>
      </c>
      <c r="F7570" t="s">
        <v>20663</v>
      </c>
      <c r="G7570" t="s">
        <v>186</v>
      </c>
      <c r="H7570" t="s">
        <v>135</v>
      </c>
      <c r="I7570" t="s">
        <v>136</v>
      </c>
      <c r="J7570" t="s">
        <v>137</v>
      </c>
      <c r="K7570" t="s">
        <v>187</v>
      </c>
      <c r="L7570" t="s">
        <v>20664</v>
      </c>
      <c r="M7570" t="s">
        <v>20665</v>
      </c>
      <c r="N7570" s="26">
        <v>3.0302777769999998</v>
      </c>
      <c r="O7570">
        <v>0</v>
      </c>
      <c r="P7570">
        <v>5</v>
      </c>
      <c r="Q7570">
        <v>0</v>
      </c>
      <c r="R7570">
        <v>5</v>
      </c>
      <c r="S7570">
        <v>0</v>
      </c>
      <c r="T7570">
        <v>11</v>
      </c>
      <c r="U7570">
        <v>0</v>
      </c>
      <c r="V7570">
        <v>0</v>
      </c>
      <c r="W7570" s="26">
        <v>0</v>
      </c>
      <c r="X7570" s="26">
        <v>6.3328984429067674</v>
      </c>
      <c r="Y7570" s="26">
        <v>0</v>
      </c>
      <c r="Z7570" s="26">
        <v>7.8713245489807386</v>
      </c>
      <c r="AA7570" s="26">
        <v>0</v>
      </c>
      <c r="AB7570" s="26">
        <v>112.4835069955889</v>
      </c>
      <c r="AC7570" s="26">
        <v>0</v>
      </c>
      <c r="AD7570" s="26">
        <v>0</v>
      </c>
      <c r="AE7570" s="26">
        <v>126.6877299874764</v>
      </c>
    </row>
    <row r="7571" spans="1:31" x14ac:dyDescent="0.3">
      <c r="A7571">
        <v>2777460</v>
      </c>
      <c r="B7571">
        <v>1</v>
      </c>
      <c r="C7571" t="s">
        <v>81</v>
      </c>
      <c r="D7571" t="s">
        <v>118</v>
      </c>
      <c r="E7571" t="s">
        <v>141</v>
      </c>
      <c r="F7571" t="s">
        <v>15518</v>
      </c>
      <c r="G7571" t="s">
        <v>344</v>
      </c>
      <c r="H7571" t="s">
        <v>135</v>
      </c>
      <c r="I7571" t="s">
        <v>136</v>
      </c>
      <c r="J7571" t="s">
        <v>137</v>
      </c>
      <c r="K7571" t="s">
        <v>138</v>
      </c>
      <c r="L7571" t="s">
        <v>20666</v>
      </c>
      <c r="M7571" t="s">
        <v>20667</v>
      </c>
      <c r="N7571" s="26">
        <v>0.625</v>
      </c>
      <c r="O7571">
        <v>0</v>
      </c>
      <c r="P7571">
        <v>100</v>
      </c>
      <c r="Q7571">
        <v>0</v>
      </c>
      <c r="R7571">
        <v>6</v>
      </c>
      <c r="S7571">
        <v>0</v>
      </c>
      <c r="T7571">
        <v>17</v>
      </c>
      <c r="U7571">
        <v>0</v>
      </c>
      <c r="V7571">
        <v>0</v>
      </c>
      <c r="W7571" s="26">
        <v>0</v>
      </c>
      <c r="X7571" s="26">
        <v>1.5928904915611115</v>
      </c>
      <c r="Y7571" s="26">
        <v>0</v>
      </c>
      <c r="Z7571" s="26">
        <v>0.22180570126222221</v>
      </c>
      <c r="AA7571" s="26">
        <v>0</v>
      </c>
      <c r="AB7571" s="26">
        <v>3.4631755714991357</v>
      </c>
      <c r="AC7571" s="26">
        <v>0</v>
      </c>
      <c r="AD7571" s="26">
        <v>0</v>
      </c>
      <c r="AE7571" s="26">
        <v>5.2778717643224695</v>
      </c>
    </row>
    <row r="7572" spans="1:31" x14ac:dyDescent="0.3">
      <c r="A7572">
        <v>2777360</v>
      </c>
      <c r="B7572">
        <v>1</v>
      </c>
      <c r="C7572" t="s">
        <v>81</v>
      </c>
      <c r="D7572" t="s">
        <v>123</v>
      </c>
      <c r="E7572" t="s">
        <v>175</v>
      </c>
      <c r="F7572" t="s">
        <v>20668</v>
      </c>
      <c r="G7572" t="s">
        <v>159</v>
      </c>
      <c r="H7572" t="s">
        <v>149</v>
      </c>
      <c r="I7572" t="s">
        <v>136</v>
      </c>
      <c r="J7572" t="s">
        <v>137</v>
      </c>
      <c r="K7572" t="s">
        <v>138</v>
      </c>
      <c r="L7572" t="s">
        <v>20669</v>
      </c>
      <c r="M7572" t="s">
        <v>20670</v>
      </c>
      <c r="N7572" s="26">
        <v>0.51694444399999995</v>
      </c>
      <c r="O7572">
        <v>11</v>
      </c>
      <c r="P7572">
        <v>7252</v>
      </c>
      <c r="Q7572">
        <v>192</v>
      </c>
      <c r="R7572">
        <v>395</v>
      </c>
      <c r="S7572">
        <v>49</v>
      </c>
      <c r="T7572">
        <v>1040</v>
      </c>
      <c r="U7572">
        <v>9</v>
      </c>
      <c r="V7572">
        <v>1</v>
      </c>
      <c r="W7572" s="26">
        <v>1.2362148552299059</v>
      </c>
      <c r="X7572" s="26">
        <v>646.46235920860977</v>
      </c>
      <c r="Y7572" s="26">
        <v>47.866977746887194</v>
      </c>
      <c r="Z7572" s="26">
        <v>40.804133377568768</v>
      </c>
      <c r="AA7572" s="26">
        <v>119.00202280356096</v>
      </c>
      <c r="AB7572" s="26">
        <v>439.07121361793344</v>
      </c>
      <c r="AC7572" s="26">
        <v>1213.3512417673824</v>
      </c>
      <c r="AD7572" s="26">
        <v>1.4356834434184127</v>
      </c>
      <c r="AE7572" s="26">
        <v>2509.2298468205909</v>
      </c>
    </row>
    <row r="7573" spans="1:31" x14ac:dyDescent="0.3">
      <c r="A7573">
        <v>2777383</v>
      </c>
      <c r="B7573">
        <v>1</v>
      </c>
      <c r="C7573" t="s">
        <v>80</v>
      </c>
      <c r="D7573" t="s">
        <v>85</v>
      </c>
      <c r="E7573" t="s">
        <v>132</v>
      </c>
      <c r="F7573" t="s">
        <v>20671</v>
      </c>
      <c r="G7573" t="s">
        <v>307</v>
      </c>
      <c r="H7573" t="s">
        <v>135</v>
      </c>
      <c r="I7573" t="s">
        <v>136</v>
      </c>
      <c r="J7573" t="s">
        <v>137</v>
      </c>
      <c r="K7573" t="s">
        <v>138</v>
      </c>
      <c r="L7573" t="s">
        <v>20672</v>
      </c>
      <c r="M7573" t="s">
        <v>20673</v>
      </c>
      <c r="N7573" s="26">
        <v>4.4522222219999996</v>
      </c>
      <c r="O7573">
        <v>0</v>
      </c>
      <c r="P7573">
        <v>11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 s="26">
        <v>0</v>
      </c>
      <c r="X7573" s="26">
        <v>8.1439487289069863</v>
      </c>
      <c r="Y7573" s="26">
        <v>0</v>
      </c>
      <c r="Z7573" s="26">
        <v>0</v>
      </c>
      <c r="AA7573" s="26">
        <v>0</v>
      </c>
      <c r="AB7573" s="26">
        <v>0</v>
      </c>
      <c r="AC7573" s="26">
        <v>0</v>
      </c>
      <c r="AD7573" s="26">
        <v>0</v>
      </c>
      <c r="AE7573" s="26">
        <v>8.1439487289069863</v>
      </c>
    </row>
    <row r="7574" spans="1:31" x14ac:dyDescent="0.3">
      <c r="A7574">
        <v>2777148</v>
      </c>
      <c r="B7574">
        <v>1</v>
      </c>
      <c r="C7574" t="s">
        <v>80</v>
      </c>
      <c r="D7574" t="s">
        <v>85</v>
      </c>
      <c r="E7574" t="s">
        <v>132</v>
      </c>
      <c r="F7574" t="s">
        <v>20674</v>
      </c>
      <c r="G7574" t="s">
        <v>307</v>
      </c>
      <c r="H7574" t="s">
        <v>135</v>
      </c>
      <c r="I7574" t="s">
        <v>136</v>
      </c>
      <c r="J7574" t="s">
        <v>137</v>
      </c>
      <c r="K7574" t="s">
        <v>138</v>
      </c>
      <c r="L7574" t="s">
        <v>20675</v>
      </c>
      <c r="M7574" t="s">
        <v>20676</v>
      </c>
      <c r="N7574" s="26">
        <v>1.6247222219999999</v>
      </c>
      <c r="O7574">
        <v>0</v>
      </c>
      <c r="P7574">
        <v>10</v>
      </c>
      <c r="Q7574">
        <v>0</v>
      </c>
      <c r="R7574">
        <v>0</v>
      </c>
      <c r="S7574">
        <v>0</v>
      </c>
      <c r="T7574">
        <v>1</v>
      </c>
      <c r="U7574">
        <v>0</v>
      </c>
      <c r="V7574">
        <v>0</v>
      </c>
      <c r="W7574" s="26">
        <v>0</v>
      </c>
      <c r="X7574" s="26">
        <v>3.2498434605309061</v>
      </c>
      <c r="Y7574" s="26">
        <v>0</v>
      </c>
      <c r="Z7574" s="26">
        <v>0</v>
      </c>
      <c r="AA7574" s="26">
        <v>0</v>
      </c>
      <c r="AB7574" s="26">
        <v>0.93031766796495841</v>
      </c>
      <c r="AC7574" s="26">
        <v>0</v>
      </c>
      <c r="AD7574" s="26">
        <v>0</v>
      </c>
      <c r="AE7574" s="26">
        <v>4.1801611284958646</v>
      </c>
    </row>
    <row r="7575" spans="1:31" x14ac:dyDescent="0.3">
      <c r="A7575">
        <v>2777048</v>
      </c>
      <c r="B7575">
        <v>1</v>
      </c>
      <c r="C7575" t="s">
        <v>81</v>
      </c>
      <c r="D7575" t="s">
        <v>115</v>
      </c>
      <c r="E7575" t="s">
        <v>146</v>
      </c>
      <c r="F7575" t="s">
        <v>3226</v>
      </c>
      <c r="G7575" t="s">
        <v>148</v>
      </c>
      <c r="H7575" t="s">
        <v>149</v>
      </c>
      <c r="I7575" t="s">
        <v>136</v>
      </c>
      <c r="J7575" t="s">
        <v>137</v>
      </c>
      <c r="K7575" t="s">
        <v>138</v>
      </c>
      <c r="L7575" t="s">
        <v>20677</v>
      </c>
      <c r="M7575" t="s">
        <v>20678</v>
      </c>
      <c r="N7575" s="26">
        <v>0.83333333300000001</v>
      </c>
      <c r="O7575">
        <v>0</v>
      </c>
      <c r="P7575">
        <v>75</v>
      </c>
      <c r="Q7575">
        <v>0</v>
      </c>
      <c r="R7575">
        <v>5</v>
      </c>
      <c r="S7575">
        <v>1</v>
      </c>
      <c r="T7575">
        <v>4</v>
      </c>
      <c r="U7575">
        <v>0</v>
      </c>
      <c r="V7575">
        <v>0</v>
      </c>
      <c r="W7575" s="26">
        <v>0</v>
      </c>
      <c r="X7575" s="26">
        <v>1.7513534058107394</v>
      </c>
      <c r="Y7575" s="26">
        <v>0</v>
      </c>
      <c r="Z7575" s="26">
        <v>0.60361285546118426</v>
      </c>
      <c r="AA7575" s="26">
        <v>0</v>
      </c>
      <c r="AB7575" s="26">
        <v>0.65961946080139144</v>
      </c>
      <c r="AC7575" s="26">
        <v>0</v>
      </c>
      <c r="AD7575" s="26">
        <v>0</v>
      </c>
      <c r="AE7575" s="26">
        <v>3.0145857220733152</v>
      </c>
    </row>
    <row r="7576" spans="1:31" x14ac:dyDescent="0.3">
      <c r="A7576">
        <v>2777340</v>
      </c>
      <c r="B7576">
        <v>1</v>
      </c>
      <c r="C7576" t="s">
        <v>80</v>
      </c>
      <c r="D7576" t="s">
        <v>88</v>
      </c>
      <c r="E7576" t="s">
        <v>166</v>
      </c>
      <c r="F7576" t="s">
        <v>8548</v>
      </c>
      <c r="G7576" t="s">
        <v>425</v>
      </c>
      <c r="H7576" t="s">
        <v>135</v>
      </c>
      <c r="I7576" t="s">
        <v>136</v>
      </c>
      <c r="J7576" t="s">
        <v>137</v>
      </c>
      <c r="K7576" t="s">
        <v>138</v>
      </c>
      <c r="L7576" t="s">
        <v>20679</v>
      </c>
      <c r="M7576" t="s">
        <v>20680</v>
      </c>
      <c r="N7576" s="26">
        <v>6.3280555549999997</v>
      </c>
      <c r="O7576">
        <v>0</v>
      </c>
      <c r="P7576">
        <v>34</v>
      </c>
      <c r="Q7576">
        <v>0</v>
      </c>
      <c r="R7576">
        <v>0</v>
      </c>
      <c r="S7576">
        <v>0</v>
      </c>
      <c r="T7576">
        <v>9</v>
      </c>
      <c r="U7576">
        <v>0</v>
      </c>
      <c r="V7576">
        <v>0</v>
      </c>
      <c r="W7576" s="26">
        <v>0</v>
      </c>
      <c r="X7576" s="26">
        <v>49.509099837953919</v>
      </c>
      <c r="Y7576" s="26">
        <v>0</v>
      </c>
      <c r="Z7576" s="26">
        <v>0</v>
      </c>
      <c r="AA7576" s="26">
        <v>0</v>
      </c>
      <c r="AB7576" s="26">
        <v>97.041665491539987</v>
      </c>
      <c r="AC7576" s="26">
        <v>0</v>
      </c>
      <c r="AD7576" s="26">
        <v>0</v>
      </c>
      <c r="AE7576" s="26">
        <v>146.55076532949391</v>
      </c>
    </row>
    <row r="7577" spans="1:31" x14ac:dyDescent="0.3">
      <c r="A7577">
        <v>2777609</v>
      </c>
      <c r="B7577">
        <v>1</v>
      </c>
      <c r="C7577" t="s">
        <v>80</v>
      </c>
      <c r="D7577" t="s">
        <v>99</v>
      </c>
      <c r="E7577" t="s">
        <v>170</v>
      </c>
      <c r="F7577" t="s">
        <v>20681</v>
      </c>
      <c r="G7577" t="s">
        <v>204</v>
      </c>
      <c r="H7577" t="s">
        <v>135</v>
      </c>
      <c r="I7577" t="s">
        <v>136</v>
      </c>
      <c r="J7577" t="s">
        <v>137</v>
      </c>
      <c r="K7577" t="s">
        <v>138</v>
      </c>
      <c r="L7577" t="s">
        <v>20682</v>
      </c>
      <c r="M7577" t="s">
        <v>20683</v>
      </c>
      <c r="N7577" s="26">
        <v>0.98583333299999998</v>
      </c>
      <c r="O7577">
        <v>0</v>
      </c>
      <c r="P7577">
        <v>7</v>
      </c>
      <c r="Q7577">
        <v>0</v>
      </c>
      <c r="R7577">
        <v>0</v>
      </c>
      <c r="S7577">
        <v>0</v>
      </c>
      <c r="T7577">
        <v>2</v>
      </c>
      <c r="U7577">
        <v>0</v>
      </c>
      <c r="V7577">
        <v>0</v>
      </c>
      <c r="W7577" s="26">
        <v>0</v>
      </c>
      <c r="X7577" s="26">
        <v>1.0838383556027016</v>
      </c>
      <c r="Y7577" s="26">
        <v>0</v>
      </c>
      <c r="Z7577" s="26">
        <v>0</v>
      </c>
      <c r="AA7577" s="26">
        <v>0</v>
      </c>
      <c r="AB7577" s="26">
        <v>0.26087164662884887</v>
      </c>
      <c r="AC7577" s="26">
        <v>0</v>
      </c>
      <c r="AD7577" s="26">
        <v>0</v>
      </c>
      <c r="AE7577" s="26">
        <v>1.3447100022315506</v>
      </c>
    </row>
    <row r="7578" spans="1:31" x14ac:dyDescent="0.3">
      <c r="A7578">
        <v>2777277</v>
      </c>
      <c r="B7578">
        <v>1</v>
      </c>
      <c r="C7578" t="s">
        <v>80</v>
      </c>
      <c r="D7578" t="s">
        <v>93</v>
      </c>
      <c r="E7578" t="s">
        <v>166</v>
      </c>
      <c r="F7578" t="s">
        <v>20684</v>
      </c>
      <c r="G7578" t="s">
        <v>143</v>
      </c>
      <c r="H7578" t="s">
        <v>135</v>
      </c>
      <c r="I7578" t="s">
        <v>136</v>
      </c>
      <c r="J7578" t="s">
        <v>137</v>
      </c>
      <c r="K7578" t="s">
        <v>138</v>
      </c>
      <c r="L7578" t="s">
        <v>20685</v>
      </c>
      <c r="M7578" t="s">
        <v>20686</v>
      </c>
      <c r="N7578" s="26">
        <v>1.9055555550000001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1</v>
      </c>
      <c r="U7578">
        <v>0</v>
      </c>
      <c r="V7578">
        <v>0</v>
      </c>
      <c r="W7578" s="26">
        <v>0</v>
      </c>
      <c r="X7578" s="26">
        <v>0</v>
      </c>
      <c r="Y7578" s="26">
        <v>0</v>
      </c>
      <c r="Z7578" s="26">
        <v>0</v>
      </c>
      <c r="AA7578" s="26">
        <v>0</v>
      </c>
      <c r="AB7578" s="26">
        <v>3.223856357354267E-2</v>
      </c>
      <c r="AC7578" s="26">
        <v>0</v>
      </c>
      <c r="AD7578" s="26">
        <v>0</v>
      </c>
      <c r="AE7578" s="26">
        <v>3.223856357354267E-2</v>
      </c>
    </row>
    <row r="7579" spans="1:31" x14ac:dyDescent="0.3">
      <c r="A7579">
        <v>2777586</v>
      </c>
      <c r="B7579">
        <v>1</v>
      </c>
      <c r="C7579" t="s">
        <v>80</v>
      </c>
      <c r="D7579" t="s">
        <v>87</v>
      </c>
      <c r="E7579" t="s">
        <v>166</v>
      </c>
      <c r="F7579" t="s">
        <v>20687</v>
      </c>
      <c r="G7579" t="s">
        <v>143</v>
      </c>
      <c r="H7579" t="s">
        <v>135</v>
      </c>
      <c r="I7579" t="s">
        <v>136</v>
      </c>
      <c r="J7579" t="s">
        <v>137</v>
      </c>
      <c r="K7579" t="s">
        <v>138</v>
      </c>
      <c r="L7579" t="s">
        <v>20688</v>
      </c>
      <c r="M7579" t="s">
        <v>20689</v>
      </c>
      <c r="N7579" s="26">
        <v>1.5277777770000001</v>
      </c>
      <c r="O7579">
        <v>0</v>
      </c>
      <c r="P7579">
        <v>9</v>
      </c>
      <c r="Q7579">
        <v>0</v>
      </c>
      <c r="R7579">
        <v>0</v>
      </c>
      <c r="S7579">
        <v>0</v>
      </c>
      <c r="T7579">
        <v>2</v>
      </c>
      <c r="U7579">
        <v>0</v>
      </c>
      <c r="V7579">
        <v>0</v>
      </c>
      <c r="W7579" s="26">
        <v>0</v>
      </c>
      <c r="X7579" s="26">
        <v>4.1110477305772655</v>
      </c>
      <c r="Y7579" s="26">
        <v>0</v>
      </c>
      <c r="Z7579" s="26">
        <v>0</v>
      </c>
      <c r="AA7579" s="26">
        <v>0</v>
      </c>
      <c r="AB7579" s="26">
        <v>1.7423047866036774</v>
      </c>
      <c r="AC7579" s="26">
        <v>0</v>
      </c>
      <c r="AD7579" s="26">
        <v>0</v>
      </c>
      <c r="AE7579" s="26">
        <v>5.8533525171809426</v>
      </c>
    </row>
    <row r="7580" spans="1:31" x14ac:dyDescent="0.3">
      <c r="A7580">
        <v>2777231</v>
      </c>
      <c r="B7580">
        <v>1</v>
      </c>
      <c r="C7580" t="s">
        <v>80</v>
      </c>
      <c r="D7580" t="s">
        <v>103</v>
      </c>
      <c r="E7580" t="s">
        <v>157</v>
      </c>
      <c r="F7580" t="s">
        <v>20690</v>
      </c>
      <c r="G7580" t="s">
        <v>159</v>
      </c>
      <c r="H7580" t="s">
        <v>149</v>
      </c>
      <c r="I7580" t="s">
        <v>136</v>
      </c>
      <c r="J7580" t="s">
        <v>137</v>
      </c>
      <c r="K7580" t="s">
        <v>138</v>
      </c>
      <c r="L7580" t="s">
        <v>20691</v>
      </c>
      <c r="M7580" t="s">
        <v>20692</v>
      </c>
      <c r="N7580" s="26">
        <v>7.0277777E-2</v>
      </c>
      <c r="O7580">
        <v>0</v>
      </c>
      <c r="P7580">
        <v>679</v>
      </c>
      <c r="Q7580">
        <v>2</v>
      </c>
      <c r="R7580">
        <v>11</v>
      </c>
      <c r="S7580">
        <v>12</v>
      </c>
      <c r="T7580">
        <v>95</v>
      </c>
      <c r="U7580">
        <v>19</v>
      </c>
      <c r="V7580">
        <v>0</v>
      </c>
      <c r="W7580" s="26">
        <v>0</v>
      </c>
      <c r="X7580" s="26">
        <v>11.653266962709655</v>
      </c>
      <c r="Y7580" s="26">
        <v>1.493453785078992</v>
      </c>
      <c r="Z7580" s="26">
        <v>0.15456293602329524</v>
      </c>
      <c r="AA7580" s="26">
        <v>20.015222244951616</v>
      </c>
      <c r="AB7580" s="26">
        <v>14.232434145363451</v>
      </c>
      <c r="AC7580" s="26">
        <v>170.42423413849355</v>
      </c>
      <c r="AD7580" s="26">
        <v>0</v>
      </c>
      <c r="AE7580" s="26">
        <v>217.97317421262056</v>
      </c>
    </row>
    <row r="7581" spans="1:31" x14ac:dyDescent="0.3">
      <c r="A7581">
        <v>2777400</v>
      </c>
      <c r="B7581">
        <v>1</v>
      </c>
      <c r="C7581" t="s">
        <v>80</v>
      </c>
      <c r="D7581" t="s">
        <v>106</v>
      </c>
      <c r="E7581" t="s">
        <v>170</v>
      </c>
      <c r="F7581" t="s">
        <v>20693</v>
      </c>
      <c r="G7581" t="s">
        <v>143</v>
      </c>
      <c r="H7581" t="s">
        <v>135</v>
      </c>
      <c r="I7581" t="s">
        <v>136</v>
      </c>
      <c r="J7581" t="s">
        <v>137</v>
      </c>
      <c r="K7581" t="s">
        <v>138</v>
      </c>
      <c r="L7581" t="s">
        <v>20694</v>
      </c>
      <c r="M7581" t="s">
        <v>20695</v>
      </c>
      <c r="N7581" s="26">
        <v>1.796944444</v>
      </c>
      <c r="O7581">
        <v>0</v>
      </c>
      <c r="P7581">
        <v>71</v>
      </c>
      <c r="Q7581">
        <v>0</v>
      </c>
      <c r="R7581">
        <v>0</v>
      </c>
      <c r="S7581">
        <v>0</v>
      </c>
      <c r="T7581">
        <v>8</v>
      </c>
      <c r="U7581">
        <v>0</v>
      </c>
      <c r="V7581">
        <v>0</v>
      </c>
      <c r="W7581" s="26">
        <v>0</v>
      </c>
      <c r="X7581" s="26">
        <v>28.189145465201193</v>
      </c>
      <c r="Y7581" s="26">
        <v>0</v>
      </c>
      <c r="Z7581" s="26">
        <v>0</v>
      </c>
      <c r="AA7581" s="26">
        <v>0</v>
      </c>
      <c r="AB7581" s="26">
        <v>4.8301921855495431</v>
      </c>
      <c r="AC7581" s="26">
        <v>0</v>
      </c>
      <c r="AD7581" s="26">
        <v>0</v>
      </c>
      <c r="AE7581" s="26">
        <v>33.019337650750735</v>
      </c>
    </row>
    <row r="7582" spans="1:31" x14ac:dyDescent="0.3">
      <c r="A7582">
        <v>2777423</v>
      </c>
      <c r="B7582">
        <v>1</v>
      </c>
      <c r="C7582" t="s">
        <v>80</v>
      </c>
      <c r="D7582" t="s">
        <v>103</v>
      </c>
      <c r="E7582" t="s">
        <v>152</v>
      </c>
      <c r="F7582" t="s">
        <v>20696</v>
      </c>
      <c r="G7582" t="s">
        <v>159</v>
      </c>
      <c r="H7582" t="s">
        <v>149</v>
      </c>
      <c r="I7582" t="s">
        <v>136</v>
      </c>
      <c r="J7582" t="s">
        <v>137</v>
      </c>
      <c r="K7582" t="s">
        <v>138</v>
      </c>
      <c r="L7582" t="s">
        <v>20697</v>
      </c>
      <c r="M7582" t="s">
        <v>20698</v>
      </c>
      <c r="N7582" s="26">
        <v>0.403888888</v>
      </c>
      <c r="O7582">
        <v>0</v>
      </c>
      <c r="P7582">
        <v>0</v>
      </c>
      <c r="Q7582">
        <v>0</v>
      </c>
      <c r="R7582">
        <v>0</v>
      </c>
      <c r="S7582">
        <v>3</v>
      </c>
      <c r="T7582">
        <v>0</v>
      </c>
      <c r="U7582">
        <v>1</v>
      </c>
      <c r="V7582">
        <v>0</v>
      </c>
      <c r="W7582" s="26">
        <v>0</v>
      </c>
      <c r="X7582" s="26">
        <v>0</v>
      </c>
      <c r="Y7582" s="26">
        <v>0</v>
      </c>
      <c r="Z7582" s="26">
        <v>0</v>
      </c>
      <c r="AA7582" s="26">
        <v>10.528259941479678</v>
      </c>
      <c r="AB7582" s="26">
        <v>0</v>
      </c>
      <c r="AC7582" s="26">
        <v>37.405276732991531</v>
      </c>
      <c r="AD7582" s="26">
        <v>0</v>
      </c>
      <c r="AE7582" s="26">
        <v>47.933536674471213</v>
      </c>
    </row>
    <row r="7583" spans="1:31" x14ac:dyDescent="0.3">
      <c r="A7583">
        <v>2777463</v>
      </c>
      <c r="B7583">
        <v>1</v>
      </c>
      <c r="C7583" t="s">
        <v>81</v>
      </c>
      <c r="D7583" t="s">
        <v>117</v>
      </c>
      <c r="E7583" t="s">
        <v>132</v>
      </c>
      <c r="F7583" t="s">
        <v>20699</v>
      </c>
      <c r="G7583" t="s">
        <v>134</v>
      </c>
      <c r="H7583" t="s">
        <v>135</v>
      </c>
      <c r="I7583" t="s">
        <v>136</v>
      </c>
      <c r="J7583" t="s">
        <v>137</v>
      </c>
      <c r="K7583" t="s">
        <v>138</v>
      </c>
      <c r="L7583" t="s">
        <v>20700</v>
      </c>
      <c r="M7583" t="s">
        <v>20701</v>
      </c>
      <c r="N7583" s="26">
        <v>0.77805555500000001</v>
      </c>
      <c r="O7583">
        <v>0</v>
      </c>
      <c r="P7583">
        <v>1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 s="26">
        <v>0</v>
      </c>
      <c r="X7583" s="26">
        <v>0.16041506278197223</v>
      </c>
      <c r="Y7583" s="26">
        <v>0</v>
      </c>
      <c r="Z7583" s="26">
        <v>0</v>
      </c>
      <c r="AA7583" s="26">
        <v>0</v>
      </c>
      <c r="AB7583" s="26">
        <v>0</v>
      </c>
      <c r="AC7583" s="26">
        <v>0</v>
      </c>
      <c r="AD7583" s="26">
        <v>0</v>
      </c>
      <c r="AE7583" s="26">
        <v>0.16041506278197223</v>
      </c>
    </row>
    <row r="7584" spans="1:31" x14ac:dyDescent="0.3">
      <c r="A7584">
        <v>2777509</v>
      </c>
      <c r="B7584">
        <v>1</v>
      </c>
      <c r="C7584" t="s">
        <v>80</v>
      </c>
      <c r="D7584" t="s">
        <v>85</v>
      </c>
      <c r="E7584" t="s">
        <v>132</v>
      </c>
      <c r="F7584" t="s">
        <v>1501</v>
      </c>
      <c r="G7584" t="s">
        <v>134</v>
      </c>
      <c r="H7584" t="s">
        <v>135</v>
      </c>
      <c r="I7584" t="s">
        <v>136</v>
      </c>
      <c r="J7584" t="s">
        <v>137</v>
      </c>
      <c r="K7584" t="s">
        <v>138</v>
      </c>
      <c r="L7584" t="s">
        <v>20702</v>
      </c>
      <c r="M7584" t="s">
        <v>20703</v>
      </c>
      <c r="N7584" s="26">
        <v>3.1888888880000001</v>
      </c>
      <c r="O7584">
        <v>0</v>
      </c>
      <c r="P7584">
        <v>13</v>
      </c>
      <c r="Q7584">
        <v>0</v>
      </c>
      <c r="R7584">
        <v>0</v>
      </c>
      <c r="S7584">
        <v>0</v>
      </c>
      <c r="T7584">
        <v>3</v>
      </c>
      <c r="U7584">
        <v>0</v>
      </c>
      <c r="V7584">
        <v>0</v>
      </c>
      <c r="W7584" s="26">
        <v>0</v>
      </c>
      <c r="X7584" s="26">
        <v>14.276791413072303</v>
      </c>
      <c r="Y7584" s="26">
        <v>0</v>
      </c>
      <c r="Z7584" s="26">
        <v>0</v>
      </c>
      <c r="AA7584" s="26">
        <v>0</v>
      </c>
      <c r="AB7584" s="26">
        <v>12.202720854730062</v>
      </c>
      <c r="AC7584" s="26">
        <v>0</v>
      </c>
      <c r="AD7584" s="26">
        <v>0</v>
      </c>
      <c r="AE7584" s="26">
        <v>26.479512267802363</v>
      </c>
    </row>
    <row r="7585" spans="1:31" x14ac:dyDescent="0.3">
      <c r="A7585">
        <v>2777549</v>
      </c>
      <c r="B7585">
        <v>1</v>
      </c>
      <c r="C7585" t="s">
        <v>80</v>
      </c>
      <c r="D7585" t="s">
        <v>106</v>
      </c>
      <c r="E7585" t="s">
        <v>170</v>
      </c>
      <c r="F7585" t="s">
        <v>20704</v>
      </c>
      <c r="G7585" t="s">
        <v>204</v>
      </c>
      <c r="H7585" t="s">
        <v>135</v>
      </c>
      <c r="I7585" t="s">
        <v>136</v>
      </c>
      <c r="J7585" t="s">
        <v>137</v>
      </c>
      <c r="K7585" t="s">
        <v>138</v>
      </c>
      <c r="L7585" t="s">
        <v>20705</v>
      </c>
      <c r="M7585" t="s">
        <v>20706</v>
      </c>
      <c r="N7585" s="26">
        <v>1.0325</v>
      </c>
      <c r="O7585">
        <v>0</v>
      </c>
      <c r="P7585">
        <v>11</v>
      </c>
      <c r="Q7585">
        <v>0</v>
      </c>
      <c r="R7585">
        <v>2</v>
      </c>
      <c r="S7585">
        <v>0</v>
      </c>
      <c r="T7585">
        <v>0</v>
      </c>
      <c r="U7585">
        <v>0</v>
      </c>
      <c r="V7585">
        <v>0</v>
      </c>
      <c r="W7585" s="26">
        <v>0</v>
      </c>
      <c r="X7585" s="26">
        <v>2.2577206181698433</v>
      </c>
      <c r="Y7585" s="26">
        <v>0</v>
      </c>
      <c r="Z7585" s="26">
        <v>0.76454428889519854</v>
      </c>
      <c r="AA7585" s="26">
        <v>0</v>
      </c>
      <c r="AB7585" s="26">
        <v>0</v>
      </c>
      <c r="AC7585" s="26">
        <v>0</v>
      </c>
      <c r="AD7585" s="26">
        <v>0</v>
      </c>
      <c r="AE7585" s="26">
        <v>3.0222649070650416</v>
      </c>
    </row>
    <row r="7586" spans="1:31" x14ac:dyDescent="0.3">
      <c r="A7586">
        <v>2777523</v>
      </c>
      <c r="B7586">
        <v>1</v>
      </c>
      <c r="C7586" t="s">
        <v>81</v>
      </c>
      <c r="D7586" t="s">
        <v>127</v>
      </c>
      <c r="E7586" t="s">
        <v>152</v>
      </c>
      <c r="F7586" t="s">
        <v>963</v>
      </c>
      <c r="G7586" t="s">
        <v>159</v>
      </c>
      <c r="H7586" t="s">
        <v>149</v>
      </c>
      <c r="I7586" t="s">
        <v>136</v>
      </c>
      <c r="J7586" t="s">
        <v>137</v>
      </c>
      <c r="K7586" t="s">
        <v>138</v>
      </c>
      <c r="L7586" t="s">
        <v>20707</v>
      </c>
      <c r="M7586" t="s">
        <v>20708</v>
      </c>
      <c r="N7586" s="26">
        <v>0.48944444399999998</v>
      </c>
      <c r="O7586">
        <v>11</v>
      </c>
      <c r="P7586">
        <v>3</v>
      </c>
      <c r="Q7586">
        <v>289</v>
      </c>
      <c r="R7586">
        <v>46</v>
      </c>
      <c r="S7586">
        <v>17</v>
      </c>
      <c r="T7586">
        <v>2</v>
      </c>
      <c r="U7586">
        <v>0</v>
      </c>
      <c r="V7586">
        <v>0</v>
      </c>
      <c r="W7586" s="26">
        <v>1.9746093430356635</v>
      </c>
      <c r="X7586" s="26">
        <v>0</v>
      </c>
      <c r="Y7586" s="26">
        <v>41.097229870286618</v>
      </c>
      <c r="Z7586" s="26">
        <v>4.4454836791730594</v>
      </c>
      <c r="AA7586" s="26">
        <v>16.16656613995406</v>
      </c>
      <c r="AB7586" s="26">
        <v>0</v>
      </c>
      <c r="AC7586" s="26">
        <v>0</v>
      </c>
      <c r="AD7586" s="26">
        <v>0</v>
      </c>
      <c r="AE7586" s="26">
        <v>63.6838890324494</v>
      </c>
    </row>
    <row r="7587" spans="1:31" x14ac:dyDescent="0.3">
      <c r="A7587">
        <v>2777380</v>
      </c>
      <c r="B7587">
        <v>1</v>
      </c>
      <c r="C7587" t="s">
        <v>81</v>
      </c>
      <c r="D7587" t="s">
        <v>114</v>
      </c>
      <c r="E7587" t="s">
        <v>157</v>
      </c>
      <c r="F7587" t="s">
        <v>20709</v>
      </c>
      <c r="G7587" t="s">
        <v>159</v>
      </c>
      <c r="H7587" t="s">
        <v>149</v>
      </c>
      <c r="I7587" t="s">
        <v>136</v>
      </c>
      <c r="J7587" t="s">
        <v>137</v>
      </c>
      <c r="K7587" t="s">
        <v>138</v>
      </c>
      <c r="L7587" t="s">
        <v>20710</v>
      </c>
      <c r="M7587" t="s">
        <v>20711</v>
      </c>
      <c r="N7587" s="26">
        <v>0.30083333299999998</v>
      </c>
      <c r="O7587">
        <v>21</v>
      </c>
      <c r="P7587">
        <v>5877</v>
      </c>
      <c r="Q7587">
        <v>9</v>
      </c>
      <c r="R7587">
        <v>316</v>
      </c>
      <c r="S7587">
        <v>22</v>
      </c>
      <c r="T7587">
        <v>507</v>
      </c>
      <c r="U7587">
        <v>0</v>
      </c>
      <c r="V7587">
        <v>0</v>
      </c>
      <c r="W7587" s="26">
        <v>1.1899607160116745</v>
      </c>
      <c r="X7587" s="26">
        <v>111.69181863064931</v>
      </c>
      <c r="Y7587" s="26">
        <v>7.7502100598367054</v>
      </c>
      <c r="Z7587" s="26">
        <v>26.697216593138258</v>
      </c>
      <c r="AA7587" s="26">
        <v>27.204304456641623</v>
      </c>
      <c r="AB7587" s="26">
        <v>58.55456694459361</v>
      </c>
      <c r="AC7587" s="26">
        <v>0</v>
      </c>
      <c r="AD7587" s="26">
        <v>0</v>
      </c>
      <c r="AE7587" s="26">
        <v>233.08807740087116</v>
      </c>
    </row>
    <row r="7588" spans="1:31" x14ac:dyDescent="0.3">
      <c r="A7588">
        <v>2777529</v>
      </c>
      <c r="B7588">
        <v>1</v>
      </c>
      <c r="C7588" t="s">
        <v>81</v>
      </c>
      <c r="D7588" t="s">
        <v>127</v>
      </c>
      <c r="E7588" t="s">
        <v>170</v>
      </c>
      <c r="F7588" t="s">
        <v>20712</v>
      </c>
      <c r="G7588" t="s">
        <v>303</v>
      </c>
      <c r="H7588" t="s">
        <v>135</v>
      </c>
      <c r="I7588" t="s">
        <v>136</v>
      </c>
      <c r="J7588" t="s">
        <v>137</v>
      </c>
      <c r="K7588" t="s">
        <v>138</v>
      </c>
      <c r="L7588" t="s">
        <v>20713</v>
      </c>
      <c r="M7588" t="s">
        <v>20714</v>
      </c>
      <c r="N7588" s="26">
        <v>3.2236111109999999</v>
      </c>
      <c r="O7588">
        <v>0</v>
      </c>
      <c r="P7588">
        <v>1</v>
      </c>
      <c r="Q7588">
        <v>0</v>
      </c>
      <c r="R7588">
        <v>3</v>
      </c>
      <c r="S7588">
        <v>0</v>
      </c>
      <c r="T7588">
        <v>1</v>
      </c>
      <c r="U7588">
        <v>0</v>
      </c>
      <c r="V7588">
        <v>0</v>
      </c>
      <c r="W7588" s="26">
        <v>0</v>
      </c>
      <c r="X7588" s="26">
        <v>2.3468469758748447</v>
      </c>
      <c r="Y7588" s="26">
        <v>0</v>
      </c>
      <c r="Z7588" s="26">
        <v>5.6033075383261952</v>
      </c>
      <c r="AA7588" s="26">
        <v>0</v>
      </c>
      <c r="AB7588" s="26">
        <v>9.9581773018798643</v>
      </c>
      <c r="AC7588" s="26">
        <v>0</v>
      </c>
      <c r="AD7588" s="26">
        <v>0</v>
      </c>
      <c r="AE7588" s="26">
        <v>17.908331816080903</v>
      </c>
    </row>
    <row r="7589" spans="1:31" x14ac:dyDescent="0.3">
      <c r="A7589">
        <v>2777629</v>
      </c>
      <c r="B7589">
        <v>1</v>
      </c>
      <c r="C7589" t="s">
        <v>80</v>
      </c>
      <c r="D7589" t="s">
        <v>101</v>
      </c>
      <c r="E7589" t="s">
        <v>132</v>
      </c>
      <c r="F7589" t="s">
        <v>20715</v>
      </c>
      <c r="G7589" t="s">
        <v>134</v>
      </c>
      <c r="H7589" t="s">
        <v>135</v>
      </c>
      <c r="I7589" t="s">
        <v>136</v>
      </c>
      <c r="J7589" t="s">
        <v>137</v>
      </c>
      <c r="K7589" t="s">
        <v>138</v>
      </c>
      <c r="L7589" t="s">
        <v>20716</v>
      </c>
      <c r="M7589" t="s">
        <v>20717</v>
      </c>
      <c r="N7589" s="26">
        <v>2.474722222</v>
      </c>
      <c r="O7589">
        <v>0</v>
      </c>
      <c r="P7589">
        <v>2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 s="26">
        <v>0</v>
      </c>
      <c r="X7589" s="26">
        <v>0.28837522775475632</v>
      </c>
      <c r="Y7589" s="26">
        <v>0</v>
      </c>
      <c r="Z7589" s="26">
        <v>0</v>
      </c>
      <c r="AA7589" s="26">
        <v>0</v>
      </c>
      <c r="AB7589" s="26">
        <v>0</v>
      </c>
      <c r="AC7589" s="26">
        <v>0</v>
      </c>
      <c r="AD7589" s="26">
        <v>0</v>
      </c>
      <c r="AE7589" s="26">
        <v>0.28837522775475632</v>
      </c>
    </row>
    <row r="7590" spans="1:31" x14ac:dyDescent="0.3">
      <c r="A7590">
        <v>2777237</v>
      </c>
      <c r="B7590">
        <v>1</v>
      </c>
      <c r="C7590" t="s">
        <v>80</v>
      </c>
      <c r="D7590" t="s">
        <v>97</v>
      </c>
      <c r="E7590" t="s">
        <v>157</v>
      </c>
      <c r="F7590" t="s">
        <v>20718</v>
      </c>
      <c r="G7590" t="s">
        <v>143</v>
      </c>
      <c r="H7590" t="s">
        <v>149</v>
      </c>
      <c r="I7590" t="s">
        <v>136</v>
      </c>
      <c r="J7590" t="s">
        <v>137</v>
      </c>
      <c r="K7590" t="s">
        <v>138</v>
      </c>
      <c r="L7590" t="s">
        <v>20719</v>
      </c>
      <c r="M7590" t="s">
        <v>20720</v>
      </c>
      <c r="N7590" s="26">
        <v>0.89611111099999996</v>
      </c>
      <c r="O7590">
        <v>21</v>
      </c>
      <c r="P7590">
        <v>135</v>
      </c>
      <c r="Q7590">
        <v>4</v>
      </c>
      <c r="R7590">
        <v>37</v>
      </c>
      <c r="S7590">
        <v>4</v>
      </c>
      <c r="T7590">
        <v>21</v>
      </c>
      <c r="U7590">
        <v>0</v>
      </c>
      <c r="V7590">
        <v>0</v>
      </c>
      <c r="W7590" s="26">
        <v>93.805518362611181</v>
      </c>
      <c r="X7590" s="26">
        <v>180.89019561115933</v>
      </c>
      <c r="Y7590" s="26">
        <v>1.3969624244383607</v>
      </c>
      <c r="Z7590" s="26">
        <v>8.981716558997384</v>
      </c>
      <c r="AA7590" s="26">
        <v>21.231129233528737</v>
      </c>
      <c r="AB7590" s="26">
        <v>15.127592069535824</v>
      </c>
      <c r="AC7590" s="26">
        <v>0</v>
      </c>
      <c r="AD7590" s="26">
        <v>0</v>
      </c>
      <c r="AE7590" s="26">
        <v>321.43311426027083</v>
      </c>
    </row>
    <row r="7591" spans="1:31" x14ac:dyDescent="0.3">
      <c r="A7591">
        <v>2778368</v>
      </c>
      <c r="B7591">
        <v>1</v>
      </c>
      <c r="C7591" t="s">
        <v>80</v>
      </c>
      <c r="D7591" t="s">
        <v>94</v>
      </c>
      <c r="E7591" t="s">
        <v>132</v>
      </c>
      <c r="F7591" t="s">
        <v>20721</v>
      </c>
      <c r="G7591" t="s">
        <v>134</v>
      </c>
      <c r="H7591" t="s">
        <v>135</v>
      </c>
      <c r="I7591" t="s">
        <v>136</v>
      </c>
      <c r="J7591" t="s">
        <v>137</v>
      </c>
      <c r="K7591" t="s">
        <v>138</v>
      </c>
      <c r="L7591" t="s">
        <v>20722</v>
      </c>
      <c r="M7591" t="s">
        <v>20723</v>
      </c>
      <c r="N7591" s="26">
        <v>1.6463888879999999</v>
      </c>
      <c r="O7591">
        <v>0</v>
      </c>
      <c r="P7591">
        <v>1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 s="26">
        <v>0</v>
      </c>
      <c r="X7591" s="26">
        <v>0.64948853422601383</v>
      </c>
      <c r="Y7591" s="26">
        <v>0</v>
      </c>
      <c r="Z7591" s="26">
        <v>0</v>
      </c>
      <c r="AA7591" s="26">
        <v>0</v>
      </c>
      <c r="AB7591" s="26">
        <v>0</v>
      </c>
      <c r="AC7591" s="26">
        <v>0</v>
      </c>
      <c r="AD7591" s="26">
        <v>0</v>
      </c>
      <c r="AE7591" s="26">
        <v>0.64948853422601383</v>
      </c>
    </row>
    <row r="7592" spans="1:31" x14ac:dyDescent="0.3">
      <c r="A7592">
        <v>2777804</v>
      </c>
      <c r="B7592">
        <v>2</v>
      </c>
      <c r="C7592" t="s">
        <v>80</v>
      </c>
      <c r="D7592" t="s">
        <v>101</v>
      </c>
      <c r="E7592" t="s">
        <v>141</v>
      </c>
      <c r="F7592" t="s">
        <v>12965</v>
      </c>
      <c r="G7592" t="s">
        <v>204</v>
      </c>
      <c r="H7592" t="s">
        <v>135</v>
      </c>
      <c r="I7592" t="s">
        <v>136</v>
      </c>
      <c r="J7592" t="s">
        <v>137</v>
      </c>
      <c r="K7592" t="s">
        <v>138</v>
      </c>
      <c r="L7592" t="s">
        <v>20724</v>
      </c>
      <c r="M7592" t="s">
        <v>20725</v>
      </c>
      <c r="N7592" s="26">
        <v>0.24833333299999999</v>
      </c>
      <c r="O7592">
        <v>0</v>
      </c>
      <c r="P7592">
        <v>135</v>
      </c>
      <c r="Q7592">
        <v>0</v>
      </c>
      <c r="R7592">
        <v>0</v>
      </c>
      <c r="S7592">
        <v>0</v>
      </c>
      <c r="T7592">
        <v>9</v>
      </c>
      <c r="U7592">
        <v>0</v>
      </c>
      <c r="V7592">
        <v>0</v>
      </c>
      <c r="W7592" s="26">
        <v>0</v>
      </c>
      <c r="X7592" s="26">
        <v>4.4871003778012533</v>
      </c>
      <c r="Y7592" s="26">
        <v>0</v>
      </c>
      <c r="Z7592" s="26">
        <v>0</v>
      </c>
      <c r="AA7592" s="26">
        <v>0</v>
      </c>
      <c r="AB7592" s="26">
        <v>1.1902895111533671</v>
      </c>
      <c r="AC7592" s="26">
        <v>0</v>
      </c>
      <c r="AD7592" s="26">
        <v>0</v>
      </c>
      <c r="AE7592" s="26">
        <v>5.6773898889546199</v>
      </c>
    </row>
    <row r="7593" spans="1:31" x14ac:dyDescent="0.3">
      <c r="A7593">
        <v>2777932</v>
      </c>
      <c r="B7593">
        <v>2</v>
      </c>
      <c r="C7593" t="s">
        <v>80</v>
      </c>
      <c r="D7593" t="s">
        <v>106</v>
      </c>
      <c r="E7593" t="s">
        <v>141</v>
      </c>
      <c r="F7593" t="s">
        <v>20726</v>
      </c>
      <c r="G7593" t="s">
        <v>303</v>
      </c>
      <c r="H7593" t="s">
        <v>135</v>
      </c>
      <c r="I7593" t="s">
        <v>136</v>
      </c>
      <c r="J7593" t="s">
        <v>137</v>
      </c>
      <c r="K7593" t="s">
        <v>138</v>
      </c>
      <c r="L7593" t="s">
        <v>20727</v>
      </c>
      <c r="M7593" t="s">
        <v>20728</v>
      </c>
      <c r="N7593" s="26">
        <v>0.62055555500000004</v>
      </c>
      <c r="O7593">
        <v>0</v>
      </c>
      <c r="P7593">
        <v>209</v>
      </c>
      <c r="Q7593">
        <v>0</v>
      </c>
      <c r="R7593">
        <v>0</v>
      </c>
      <c r="S7593">
        <v>0</v>
      </c>
      <c r="T7593">
        <v>4</v>
      </c>
      <c r="U7593">
        <v>0</v>
      </c>
      <c r="V7593">
        <v>0</v>
      </c>
      <c r="W7593" s="26">
        <v>0</v>
      </c>
      <c r="X7593" s="26">
        <v>21.977937796080241</v>
      </c>
      <c r="Y7593" s="26">
        <v>0</v>
      </c>
      <c r="Z7593" s="26">
        <v>0</v>
      </c>
      <c r="AA7593" s="26">
        <v>0</v>
      </c>
      <c r="AB7593" s="26">
        <v>3.4202712185667057</v>
      </c>
      <c r="AC7593" s="26">
        <v>0</v>
      </c>
      <c r="AD7593" s="26">
        <v>0</v>
      </c>
      <c r="AE7593" s="26">
        <v>25.398209014646945</v>
      </c>
    </row>
    <row r="7594" spans="1:31" x14ac:dyDescent="0.3">
      <c r="A7594">
        <v>2778385</v>
      </c>
      <c r="B7594">
        <v>1</v>
      </c>
      <c r="C7594" t="s">
        <v>80</v>
      </c>
      <c r="D7594" t="s">
        <v>103</v>
      </c>
      <c r="E7594" t="s">
        <v>146</v>
      </c>
      <c r="F7594" t="s">
        <v>20729</v>
      </c>
      <c r="G7594" t="s">
        <v>143</v>
      </c>
      <c r="H7594" t="s">
        <v>149</v>
      </c>
      <c r="I7594" t="s">
        <v>136</v>
      </c>
      <c r="J7594" t="s">
        <v>137</v>
      </c>
      <c r="K7594" t="s">
        <v>138</v>
      </c>
      <c r="L7594" t="s">
        <v>20730</v>
      </c>
      <c r="M7594" t="s">
        <v>20731</v>
      </c>
      <c r="N7594" s="26">
        <v>0.502222222</v>
      </c>
      <c r="O7594">
        <v>0</v>
      </c>
      <c r="P7594">
        <v>0</v>
      </c>
      <c r="Q7594">
        <v>0</v>
      </c>
      <c r="R7594">
        <v>0</v>
      </c>
      <c r="S7594">
        <v>4</v>
      </c>
      <c r="T7594">
        <v>0</v>
      </c>
      <c r="U7594">
        <v>5</v>
      </c>
      <c r="V7594">
        <v>0</v>
      </c>
      <c r="W7594" s="26">
        <v>0</v>
      </c>
      <c r="X7594" s="26">
        <v>0</v>
      </c>
      <c r="Y7594" s="26">
        <v>0</v>
      </c>
      <c r="Z7594" s="26">
        <v>0</v>
      </c>
      <c r="AA7594" s="26">
        <v>105.17777826395866</v>
      </c>
      <c r="AB7594" s="26">
        <v>0</v>
      </c>
      <c r="AC7594" s="26">
        <v>223.5636287537825</v>
      </c>
      <c r="AD7594" s="26">
        <v>0</v>
      </c>
      <c r="AE7594" s="26">
        <v>328.74140701774115</v>
      </c>
    </row>
    <row r="7595" spans="1:31" x14ac:dyDescent="0.3">
      <c r="A7595">
        <v>2777804</v>
      </c>
      <c r="B7595">
        <v>1</v>
      </c>
      <c r="C7595" t="s">
        <v>80</v>
      </c>
      <c r="D7595" t="s">
        <v>101</v>
      </c>
      <c r="E7595" t="s">
        <v>166</v>
      </c>
      <c r="F7595" t="s">
        <v>20732</v>
      </c>
      <c r="G7595" t="s">
        <v>204</v>
      </c>
      <c r="H7595" t="s">
        <v>135</v>
      </c>
      <c r="I7595" t="s">
        <v>136</v>
      </c>
      <c r="J7595" t="s">
        <v>137</v>
      </c>
      <c r="K7595" t="s">
        <v>138</v>
      </c>
      <c r="L7595" t="s">
        <v>20733</v>
      </c>
      <c r="M7595" t="s">
        <v>20724</v>
      </c>
      <c r="N7595" s="26">
        <v>0.93861111100000005</v>
      </c>
      <c r="O7595">
        <v>0</v>
      </c>
      <c r="P7595">
        <v>17</v>
      </c>
      <c r="Q7595">
        <v>0</v>
      </c>
      <c r="R7595">
        <v>0</v>
      </c>
      <c r="S7595">
        <v>0</v>
      </c>
      <c r="T7595">
        <v>3</v>
      </c>
      <c r="U7595">
        <v>0</v>
      </c>
      <c r="V7595">
        <v>0</v>
      </c>
      <c r="W7595" s="26">
        <v>0</v>
      </c>
      <c r="X7595" s="26">
        <v>2.1327813372883746</v>
      </c>
      <c r="Y7595" s="26">
        <v>0</v>
      </c>
      <c r="Z7595" s="26">
        <v>0</v>
      </c>
      <c r="AA7595" s="26">
        <v>0</v>
      </c>
      <c r="AB7595" s="26">
        <v>0.11872052845724095</v>
      </c>
      <c r="AC7595" s="26">
        <v>0</v>
      </c>
      <c r="AD7595" s="26">
        <v>0</v>
      </c>
      <c r="AE7595" s="26">
        <v>2.2515018657456154</v>
      </c>
    </row>
    <row r="7596" spans="1:31" x14ac:dyDescent="0.3">
      <c r="A7596">
        <v>2778159</v>
      </c>
      <c r="B7596">
        <v>1</v>
      </c>
      <c r="C7596" t="s">
        <v>80</v>
      </c>
      <c r="D7596" t="s">
        <v>110</v>
      </c>
      <c r="E7596" t="s">
        <v>132</v>
      </c>
      <c r="F7596" t="s">
        <v>20734</v>
      </c>
      <c r="G7596" t="s">
        <v>197</v>
      </c>
      <c r="H7596" t="s">
        <v>135</v>
      </c>
      <c r="I7596" t="s">
        <v>136</v>
      </c>
      <c r="J7596" t="s">
        <v>137</v>
      </c>
      <c r="K7596" t="s">
        <v>138</v>
      </c>
      <c r="L7596" t="s">
        <v>20735</v>
      </c>
      <c r="M7596" t="s">
        <v>20736</v>
      </c>
      <c r="N7596" s="26">
        <v>2.278333333</v>
      </c>
      <c r="O7596">
        <v>0</v>
      </c>
      <c r="P7596">
        <v>1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 s="26">
        <v>0</v>
      </c>
      <c r="X7596" s="26">
        <v>0.73856772583079033</v>
      </c>
      <c r="Y7596" s="26">
        <v>0</v>
      </c>
      <c r="Z7596" s="26">
        <v>0</v>
      </c>
      <c r="AA7596" s="26">
        <v>0</v>
      </c>
      <c r="AB7596" s="26">
        <v>0</v>
      </c>
      <c r="AC7596" s="26">
        <v>0</v>
      </c>
      <c r="AD7596" s="26">
        <v>0</v>
      </c>
      <c r="AE7596" s="26">
        <v>0.73856772583079033</v>
      </c>
    </row>
    <row r="7597" spans="1:31" x14ac:dyDescent="0.3">
      <c r="A7597">
        <v>2777950</v>
      </c>
      <c r="B7597">
        <v>1</v>
      </c>
      <c r="C7597" t="s">
        <v>81</v>
      </c>
      <c r="D7597" t="s">
        <v>115</v>
      </c>
      <c r="E7597" t="s">
        <v>146</v>
      </c>
      <c r="F7597" t="s">
        <v>20737</v>
      </c>
      <c r="G7597" t="s">
        <v>148</v>
      </c>
      <c r="H7597" t="s">
        <v>149</v>
      </c>
      <c r="I7597" t="s">
        <v>136</v>
      </c>
      <c r="J7597" t="s">
        <v>137</v>
      </c>
      <c r="K7597" t="s">
        <v>138</v>
      </c>
      <c r="L7597" t="s">
        <v>20738</v>
      </c>
      <c r="M7597" t="s">
        <v>20739</v>
      </c>
      <c r="N7597" s="26">
        <v>0.98694444400000003</v>
      </c>
      <c r="O7597">
        <v>2</v>
      </c>
      <c r="P7597">
        <v>144</v>
      </c>
      <c r="Q7597">
        <v>1</v>
      </c>
      <c r="R7597">
        <v>52</v>
      </c>
      <c r="S7597">
        <v>0</v>
      </c>
      <c r="T7597">
        <v>7</v>
      </c>
      <c r="U7597">
        <v>0</v>
      </c>
      <c r="V7597">
        <v>0</v>
      </c>
      <c r="W7597" s="26">
        <v>0.41583652979444452</v>
      </c>
      <c r="X7597" s="26">
        <v>2.1477913220554652</v>
      </c>
      <c r="Y7597" s="26">
        <v>0</v>
      </c>
      <c r="Z7597" s="26">
        <v>1.1500591500800001</v>
      </c>
      <c r="AA7597" s="26">
        <v>0</v>
      </c>
      <c r="AB7597" s="26">
        <v>1.5135192747762092</v>
      </c>
      <c r="AC7597" s="26">
        <v>0</v>
      </c>
      <c r="AD7597" s="26">
        <v>0</v>
      </c>
      <c r="AE7597" s="26">
        <v>5.2272062767061191</v>
      </c>
    </row>
    <row r="7598" spans="1:31" x14ac:dyDescent="0.3">
      <c r="A7598">
        <v>2777907</v>
      </c>
      <c r="B7598">
        <v>1</v>
      </c>
      <c r="C7598" t="s">
        <v>80</v>
      </c>
      <c r="D7598" t="s">
        <v>111</v>
      </c>
      <c r="E7598" t="s">
        <v>166</v>
      </c>
      <c r="F7598" t="s">
        <v>12897</v>
      </c>
      <c r="G7598" t="s">
        <v>425</v>
      </c>
      <c r="H7598" t="s">
        <v>135</v>
      </c>
      <c r="I7598" t="s">
        <v>136</v>
      </c>
      <c r="J7598" t="s">
        <v>137</v>
      </c>
      <c r="K7598" t="s">
        <v>138</v>
      </c>
      <c r="L7598" t="s">
        <v>20740</v>
      </c>
      <c r="M7598" t="s">
        <v>20741</v>
      </c>
      <c r="N7598" s="26">
        <v>5.9924999999999997</v>
      </c>
      <c r="O7598">
        <v>0</v>
      </c>
      <c r="P7598">
        <v>147</v>
      </c>
      <c r="Q7598">
        <v>0</v>
      </c>
      <c r="R7598">
        <v>0</v>
      </c>
      <c r="S7598">
        <v>0</v>
      </c>
      <c r="T7598">
        <v>3</v>
      </c>
      <c r="U7598">
        <v>0</v>
      </c>
      <c r="V7598">
        <v>0</v>
      </c>
      <c r="W7598" s="26">
        <v>0</v>
      </c>
      <c r="X7598" s="26">
        <v>186.4572043903195</v>
      </c>
      <c r="Y7598" s="26">
        <v>0</v>
      </c>
      <c r="Z7598" s="26">
        <v>0</v>
      </c>
      <c r="AA7598" s="26">
        <v>0</v>
      </c>
      <c r="AB7598" s="26">
        <v>4.5609705570238912</v>
      </c>
      <c r="AC7598" s="26">
        <v>0</v>
      </c>
      <c r="AD7598" s="26">
        <v>0</v>
      </c>
      <c r="AE7598" s="26">
        <v>191.0181749473434</v>
      </c>
    </row>
    <row r="7599" spans="1:31" x14ac:dyDescent="0.3">
      <c r="A7599">
        <v>2778020</v>
      </c>
      <c r="B7599">
        <v>2</v>
      </c>
      <c r="C7599" t="s">
        <v>80</v>
      </c>
      <c r="D7599" t="s">
        <v>105</v>
      </c>
      <c r="E7599" t="s">
        <v>141</v>
      </c>
      <c r="F7599" t="s">
        <v>20742</v>
      </c>
      <c r="G7599" t="s">
        <v>172</v>
      </c>
      <c r="H7599" t="s">
        <v>135</v>
      </c>
      <c r="I7599" t="s">
        <v>136</v>
      </c>
      <c r="J7599" t="s">
        <v>137</v>
      </c>
      <c r="K7599" t="s">
        <v>138</v>
      </c>
      <c r="L7599" t="s">
        <v>20743</v>
      </c>
      <c r="M7599" t="s">
        <v>20744</v>
      </c>
      <c r="N7599" s="26">
        <v>0.55583333300000004</v>
      </c>
      <c r="O7599">
        <v>0</v>
      </c>
      <c r="P7599">
        <v>1</v>
      </c>
      <c r="Q7599">
        <v>0</v>
      </c>
      <c r="R7599">
        <v>0</v>
      </c>
      <c r="S7599">
        <v>0</v>
      </c>
      <c r="T7599">
        <v>111</v>
      </c>
      <c r="U7599">
        <v>0</v>
      </c>
      <c r="V7599">
        <v>0</v>
      </c>
      <c r="W7599" s="26">
        <v>0</v>
      </c>
      <c r="X7599" s="26">
        <v>0</v>
      </c>
      <c r="Y7599" s="26">
        <v>0</v>
      </c>
      <c r="Z7599" s="26">
        <v>0</v>
      </c>
      <c r="AA7599" s="26">
        <v>0</v>
      </c>
      <c r="AB7599" s="26">
        <v>25.803884685516291</v>
      </c>
      <c r="AC7599" s="26">
        <v>0</v>
      </c>
      <c r="AD7599" s="26">
        <v>0</v>
      </c>
      <c r="AE7599" s="26">
        <v>25.803884685516291</v>
      </c>
    </row>
    <row r="7600" spans="1:31" x14ac:dyDescent="0.3">
      <c r="A7600">
        <v>2778221</v>
      </c>
      <c r="B7600">
        <v>2</v>
      </c>
      <c r="C7600" t="s">
        <v>80</v>
      </c>
      <c r="D7600" t="s">
        <v>84</v>
      </c>
      <c r="E7600" t="s">
        <v>141</v>
      </c>
      <c r="F7600" t="s">
        <v>20745</v>
      </c>
      <c r="G7600" t="s">
        <v>197</v>
      </c>
      <c r="H7600" t="s">
        <v>135</v>
      </c>
      <c r="I7600" t="s">
        <v>136</v>
      </c>
      <c r="J7600" t="s">
        <v>137</v>
      </c>
      <c r="K7600" t="s">
        <v>138</v>
      </c>
      <c r="L7600" t="s">
        <v>20746</v>
      </c>
      <c r="M7600" t="s">
        <v>20747</v>
      </c>
      <c r="N7600" s="26">
        <v>0.65055555499999995</v>
      </c>
      <c r="O7600">
        <v>0</v>
      </c>
      <c r="P7600">
        <v>1</v>
      </c>
      <c r="Q7600">
        <v>0</v>
      </c>
      <c r="R7600">
        <v>0</v>
      </c>
      <c r="S7600">
        <v>0</v>
      </c>
      <c r="T7600">
        <v>191</v>
      </c>
      <c r="U7600">
        <v>0</v>
      </c>
      <c r="V7600">
        <v>0</v>
      </c>
      <c r="W7600" s="26">
        <v>0</v>
      </c>
      <c r="X7600" s="26">
        <v>0.34168469692780273</v>
      </c>
      <c r="Y7600" s="26">
        <v>0</v>
      </c>
      <c r="Z7600" s="26">
        <v>0</v>
      </c>
      <c r="AA7600" s="26">
        <v>0</v>
      </c>
      <c r="AB7600" s="26">
        <v>83.089906309250622</v>
      </c>
      <c r="AC7600" s="26">
        <v>0</v>
      </c>
      <c r="AD7600" s="26">
        <v>0</v>
      </c>
      <c r="AE7600" s="26">
        <v>83.431591006178422</v>
      </c>
    </row>
    <row r="7601" spans="1:31" x14ac:dyDescent="0.3">
      <c r="A7601">
        <v>2777953</v>
      </c>
      <c r="B7601">
        <v>1</v>
      </c>
      <c r="C7601" t="s">
        <v>80</v>
      </c>
      <c r="D7601" t="s">
        <v>107</v>
      </c>
      <c r="E7601" t="s">
        <v>132</v>
      </c>
      <c r="F7601" t="s">
        <v>20748</v>
      </c>
      <c r="G7601" t="s">
        <v>134</v>
      </c>
      <c r="H7601" t="s">
        <v>135</v>
      </c>
      <c r="I7601" t="s">
        <v>136</v>
      </c>
      <c r="J7601" t="s">
        <v>137</v>
      </c>
      <c r="K7601" t="s">
        <v>138</v>
      </c>
      <c r="L7601" t="s">
        <v>20749</v>
      </c>
      <c r="M7601" t="s">
        <v>20750</v>
      </c>
      <c r="N7601" s="26">
        <v>2.1716666660000001</v>
      </c>
      <c r="O7601">
        <v>0</v>
      </c>
      <c r="P7601">
        <v>1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 s="26">
        <v>0</v>
      </c>
      <c r="X7601" s="26">
        <v>0</v>
      </c>
      <c r="Y7601" s="26">
        <v>0</v>
      </c>
      <c r="Z7601" s="26">
        <v>0</v>
      </c>
      <c r="AA7601" s="26">
        <v>0</v>
      </c>
      <c r="AB7601" s="26">
        <v>0</v>
      </c>
      <c r="AC7601" s="26">
        <v>0</v>
      </c>
      <c r="AD7601" s="26">
        <v>0</v>
      </c>
      <c r="AE7601" s="26">
        <v>0</v>
      </c>
    </row>
    <row r="7602" spans="1:31" x14ac:dyDescent="0.3">
      <c r="A7602">
        <v>2777758</v>
      </c>
      <c r="B7602">
        <v>3</v>
      </c>
      <c r="C7602" t="s">
        <v>80</v>
      </c>
      <c r="D7602" t="s">
        <v>85</v>
      </c>
      <c r="E7602" t="s">
        <v>146</v>
      </c>
      <c r="F7602" t="s">
        <v>20751</v>
      </c>
      <c r="G7602" t="s">
        <v>1309</v>
      </c>
      <c r="H7602" t="s">
        <v>149</v>
      </c>
      <c r="I7602" t="s">
        <v>136</v>
      </c>
      <c r="J7602" t="s">
        <v>137</v>
      </c>
      <c r="K7602" t="s">
        <v>138</v>
      </c>
      <c r="L7602" t="s">
        <v>20752</v>
      </c>
      <c r="M7602" t="s">
        <v>20753</v>
      </c>
      <c r="N7602" s="26">
        <v>10.675555555000001</v>
      </c>
      <c r="O7602">
        <v>0</v>
      </c>
      <c r="P7602">
        <v>0</v>
      </c>
      <c r="Q7602">
        <v>0</v>
      </c>
      <c r="R7602">
        <v>0</v>
      </c>
      <c r="S7602">
        <v>1</v>
      </c>
      <c r="T7602">
        <v>0</v>
      </c>
      <c r="U7602">
        <v>0</v>
      </c>
      <c r="V7602">
        <v>0</v>
      </c>
      <c r="W7602" s="26">
        <v>0</v>
      </c>
      <c r="X7602" s="26">
        <v>0</v>
      </c>
      <c r="Y7602" s="26">
        <v>0</v>
      </c>
      <c r="Z7602" s="26">
        <v>0</v>
      </c>
      <c r="AA7602" s="26">
        <v>880.26637190936492</v>
      </c>
      <c r="AB7602" s="26">
        <v>0</v>
      </c>
      <c r="AC7602" s="26">
        <v>0</v>
      </c>
      <c r="AD7602" s="26">
        <v>0</v>
      </c>
      <c r="AE7602" s="26">
        <v>880.26637190936492</v>
      </c>
    </row>
    <row r="7603" spans="1:31" x14ac:dyDescent="0.3">
      <c r="A7603">
        <v>2778116</v>
      </c>
      <c r="B7603">
        <v>1</v>
      </c>
      <c r="C7603" t="s">
        <v>80</v>
      </c>
      <c r="D7603" t="s">
        <v>100</v>
      </c>
      <c r="E7603" t="s">
        <v>132</v>
      </c>
      <c r="F7603" t="s">
        <v>20754</v>
      </c>
      <c r="G7603" t="s">
        <v>307</v>
      </c>
      <c r="H7603" t="s">
        <v>135</v>
      </c>
      <c r="I7603" t="s">
        <v>136</v>
      </c>
      <c r="J7603" t="s">
        <v>137</v>
      </c>
      <c r="K7603" t="s">
        <v>138</v>
      </c>
      <c r="L7603" t="s">
        <v>20755</v>
      </c>
      <c r="M7603" t="s">
        <v>20756</v>
      </c>
      <c r="N7603" s="26">
        <v>0.57499999999999996</v>
      </c>
      <c r="O7603">
        <v>0</v>
      </c>
      <c r="P7603">
        <v>1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 s="26">
        <v>0</v>
      </c>
      <c r="X7603" s="26">
        <v>3.0543849772739995E-2</v>
      </c>
      <c r="Y7603" s="26">
        <v>0</v>
      </c>
      <c r="Z7603" s="26">
        <v>0</v>
      </c>
      <c r="AA7603" s="26">
        <v>0</v>
      </c>
      <c r="AB7603" s="26">
        <v>0</v>
      </c>
      <c r="AC7603" s="26">
        <v>0</v>
      </c>
      <c r="AD7603" s="26">
        <v>0</v>
      </c>
      <c r="AE7603" s="26">
        <v>3.0543849772739995E-2</v>
      </c>
    </row>
    <row r="7604" spans="1:31" x14ac:dyDescent="0.3">
      <c r="A7604">
        <v>2777887</v>
      </c>
      <c r="B7604">
        <v>1</v>
      </c>
      <c r="C7604" t="s">
        <v>80</v>
      </c>
      <c r="D7604" t="s">
        <v>91</v>
      </c>
      <c r="E7604" t="s">
        <v>157</v>
      </c>
      <c r="F7604" t="s">
        <v>20757</v>
      </c>
      <c r="G7604" t="s">
        <v>159</v>
      </c>
      <c r="H7604" t="s">
        <v>149</v>
      </c>
      <c r="I7604" t="s">
        <v>136</v>
      </c>
      <c r="J7604" t="s">
        <v>137</v>
      </c>
      <c r="K7604" t="s">
        <v>138</v>
      </c>
      <c r="L7604" t="s">
        <v>20758</v>
      </c>
      <c r="M7604" t="s">
        <v>20759</v>
      </c>
      <c r="N7604" s="26">
        <v>0.186111111</v>
      </c>
      <c r="O7604">
        <v>15</v>
      </c>
      <c r="P7604">
        <v>253</v>
      </c>
      <c r="Q7604">
        <v>25</v>
      </c>
      <c r="R7604">
        <v>87</v>
      </c>
      <c r="S7604">
        <v>17</v>
      </c>
      <c r="T7604">
        <v>238</v>
      </c>
      <c r="U7604">
        <v>1</v>
      </c>
      <c r="V7604">
        <v>0</v>
      </c>
      <c r="W7604" s="26">
        <v>3.7393030761444699</v>
      </c>
      <c r="X7604" s="26">
        <v>14.970230214542738</v>
      </c>
      <c r="Y7604" s="26">
        <v>2.1533215892454538</v>
      </c>
      <c r="Z7604" s="26">
        <v>2.9312931509370004</v>
      </c>
      <c r="AA7604" s="26">
        <v>57.210871050226032</v>
      </c>
      <c r="AB7604" s="26">
        <v>66.140093346484164</v>
      </c>
      <c r="AC7604" s="26">
        <v>11.40657532755888</v>
      </c>
      <c r="AD7604" s="26">
        <v>0</v>
      </c>
      <c r="AE7604" s="26">
        <v>158.55168775513874</v>
      </c>
    </row>
    <row r="7605" spans="1:31" x14ac:dyDescent="0.3">
      <c r="A7605">
        <v>2777930</v>
      </c>
      <c r="B7605">
        <v>1</v>
      </c>
      <c r="C7605" t="s">
        <v>80</v>
      </c>
      <c r="D7605" t="s">
        <v>97</v>
      </c>
      <c r="E7605" t="s">
        <v>170</v>
      </c>
      <c r="F7605" t="s">
        <v>17453</v>
      </c>
      <c r="G7605" t="s">
        <v>186</v>
      </c>
      <c r="H7605" t="s">
        <v>135</v>
      </c>
      <c r="I7605" t="s">
        <v>136</v>
      </c>
      <c r="J7605" t="s">
        <v>137</v>
      </c>
      <c r="K7605" t="s">
        <v>187</v>
      </c>
      <c r="L7605" t="s">
        <v>20760</v>
      </c>
      <c r="M7605" t="s">
        <v>20761</v>
      </c>
      <c r="N7605" s="26">
        <v>6.176666666</v>
      </c>
      <c r="O7605">
        <v>0</v>
      </c>
      <c r="P7605">
        <v>30</v>
      </c>
      <c r="Q7605">
        <v>0</v>
      </c>
      <c r="R7605">
        <v>0</v>
      </c>
      <c r="S7605">
        <v>0</v>
      </c>
      <c r="T7605">
        <v>73</v>
      </c>
      <c r="U7605">
        <v>0</v>
      </c>
      <c r="V7605">
        <v>0</v>
      </c>
      <c r="W7605" s="26">
        <v>0</v>
      </c>
      <c r="X7605" s="26">
        <v>70.67195279617593</v>
      </c>
      <c r="Y7605" s="26">
        <v>0</v>
      </c>
      <c r="Z7605" s="26">
        <v>0</v>
      </c>
      <c r="AA7605" s="26">
        <v>0</v>
      </c>
      <c r="AB7605" s="26">
        <v>306.91259077534681</v>
      </c>
      <c r="AC7605" s="26">
        <v>0</v>
      </c>
      <c r="AD7605" s="26">
        <v>0</v>
      </c>
      <c r="AE7605" s="26">
        <v>377.58454357152277</v>
      </c>
    </row>
    <row r="7606" spans="1:31" x14ac:dyDescent="0.3">
      <c r="A7606">
        <v>2778342</v>
      </c>
      <c r="B7606">
        <v>1</v>
      </c>
      <c r="C7606" t="s">
        <v>81</v>
      </c>
      <c r="D7606" t="s">
        <v>117</v>
      </c>
      <c r="E7606" t="s">
        <v>146</v>
      </c>
      <c r="F7606" t="s">
        <v>20762</v>
      </c>
      <c r="G7606" t="s">
        <v>148</v>
      </c>
      <c r="H7606" t="s">
        <v>149</v>
      </c>
      <c r="I7606" t="s">
        <v>136</v>
      </c>
      <c r="J7606" t="s">
        <v>137</v>
      </c>
      <c r="K7606" t="s">
        <v>138</v>
      </c>
      <c r="L7606" t="s">
        <v>20763</v>
      </c>
      <c r="M7606" t="s">
        <v>20764</v>
      </c>
      <c r="N7606" s="26">
        <v>1.1391666659999999</v>
      </c>
      <c r="O7606">
        <v>0</v>
      </c>
      <c r="P7606">
        <v>30</v>
      </c>
      <c r="Q7606">
        <v>0</v>
      </c>
      <c r="R7606">
        <v>5</v>
      </c>
      <c r="S7606">
        <v>0</v>
      </c>
      <c r="T7606">
        <v>3</v>
      </c>
      <c r="U7606">
        <v>0</v>
      </c>
      <c r="V7606">
        <v>0</v>
      </c>
      <c r="W7606" s="26">
        <v>0</v>
      </c>
      <c r="X7606" s="26">
        <v>0.58234841440333329</v>
      </c>
      <c r="Y7606" s="26">
        <v>0</v>
      </c>
      <c r="Z7606" s="26">
        <v>0.40732824959999997</v>
      </c>
      <c r="AA7606" s="26">
        <v>0</v>
      </c>
      <c r="AB7606" s="26">
        <v>0</v>
      </c>
      <c r="AC7606" s="26">
        <v>0</v>
      </c>
      <c r="AD7606" s="26">
        <v>0</v>
      </c>
      <c r="AE7606" s="26">
        <v>0.98967666400333321</v>
      </c>
    </row>
    <row r="7607" spans="1:31" x14ac:dyDescent="0.3">
      <c r="A7607">
        <v>2778342</v>
      </c>
      <c r="B7607">
        <v>2</v>
      </c>
      <c r="C7607" t="s">
        <v>81</v>
      </c>
      <c r="D7607" t="s">
        <v>117</v>
      </c>
      <c r="E7607" t="s">
        <v>152</v>
      </c>
      <c r="F7607" t="s">
        <v>20765</v>
      </c>
      <c r="G7607" t="s">
        <v>148</v>
      </c>
      <c r="H7607" t="s">
        <v>149</v>
      </c>
      <c r="I7607" t="s">
        <v>136</v>
      </c>
      <c r="J7607" t="s">
        <v>137</v>
      </c>
      <c r="K7607" t="s">
        <v>138</v>
      </c>
      <c r="L7607" t="s">
        <v>20764</v>
      </c>
      <c r="M7607" t="s">
        <v>20766</v>
      </c>
      <c r="N7607" s="26">
        <v>0.337777777</v>
      </c>
      <c r="O7607">
        <v>0</v>
      </c>
      <c r="P7607">
        <v>194</v>
      </c>
      <c r="Q7607">
        <v>18</v>
      </c>
      <c r="R7607">
        <v>104</v>
      </c>
      <c r="S7607">
        <v>0</v>
      </c>
      <c r="T7607">
        <v>8</v>
      </c>
      <c r="U7607">
        <v>0</v>
      </c>
      <c r="V7607">
        <v>0</v>
      </c>
      <c r="W7607" s="26">
        <v>0</v>
      </c>
      <c r="X7607" s="26">
        <v>0.84110759857777806</v>
      </c>
      <c r="Y7607" s="26">
        <v>0.40532096236098136</v>
      </c>
      <c r="Z7607" s="26">
        <v>0.63791262957910411</v>
      </c>
      <c r="AA7607" s="26">
        <v>0</v>
      </c>
      <c r="AB7607" s="26">
        <v>0.38596269788444448</v>
      </c>
      <c r="AC7607" s="26">
        <v>0</v>
      </c>
      <c r="AD7607" s="26">
        <v>0</v>
      </c>
      <c r="AE7607" s="26">
        <v>2.2703038884023079</v>
      </c>
    </row>
    <row r="7608" spans="1:31" x14ac:dyDescent="0.3">
      <c r="A7608">
        <v>2778388</v>
      </c>
      <c r="B7608">
        <v>1</v>
      </c>
      <c r="C7608" t="s">
        <v>81</v>
      </c>
      <c r="D7608" t="s">
        <v>113</v>
      </c>
      <c r="E7608" t="s">
        <v>132</v>
      </c>
      <c r="F7608" t="s">
        <v>20767</v>
      </c>
      <c r="G7608" t="s">
        <v>307</v>
      </c>
      <c r="H7608" t="s">
        <v>135</v>
      </c>
      <c r="I7608" t="s">
        <v>136</v>
      </c>
      <c r="J7608" t="s">
        <v>137</v>
      </c>
      <c r="K7608" t="s">
        <v>138</v>
      </c>
      <c r="L7608" t="s">
        <v>20768</v>
      </c>
      <c r="M7608" t="s">
        <v>20769</v>
      </c>
      <c r="N7608" s="26">
        <v>0.62638888800000003</v>
      </c>
      <c r="O7608">
        <v>0</v>
      </c>
      <c r="P7608">
        <v>1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 s="26">
        <v>0</v>
      </c>
      <c r="X7608" s="26">
        <v>7.0337540325457776E-2</v>
      </c>
      <c r="Y7608" s="26">
        <v>0</v>
      </c>
      <c r="Z7608" s="26">
        <v>0</v>
      </c>
      <c r="AA7608" s="26">
        <v>0</v>
      </c>
      <c r="AB7608" s="26">
        <v>0</v>
      </c>
      <c r="AC7608" s="26">
        <v>0</v>
      </c>
      <c r="AD7608" s="26">
        <v>0</v>
      </c>
      <c r="AE7608" s="26">
        <v>7.0337540325457776E-2</v>
      </c>
    </row>
    <row r="7609" spans="1:31" x14ac:dyDescent="0.3">
      <c r="A7609">
        <v>2777864</v>
      </c>
      <c r="B7609">
        <v>1</v>
      </c>
      <c r="C7609" t="s">
        <v>80</v>
      </c>
      <c r="D7609" t="s">
        <v>104</v>
      </c>
      <c r="E7609" t="s">
        <v>146</v>
      </c>
      <c r="F7609" t="s">
        <v>20770</v>
      </c>
      <c r="G7609" t="s">
        <v>159</v>
      </c>
      <c r="H7609" t="s">
        <v>149</v>
      </c>
      <c r="I7609" t="s">
        <v>136</v>
      </c>
      <c r="J7609" t="s">
        <v>137</v>
      </c>
      <c r="K7609" t="s">
        <v>138</v>
      </c>
      <c r="L7609" t="s">
        <v>20771</v>
      </c>
      <c r="M7609" t="s">
        <v>20772</v>
      </c>
      <c r="N7609" s="26">
        <v>0.82166666600000005</v>
      </c>
      <c r="O7609">
        <v>0</v>
      </c>
      <c r="P7609">
        <v>784</v>
      </c>
      <c r="Q7609">
        <v>0</v>
      </c>
      <c r="R7609">
        <v>1</v>
      </c>
      <c r="S7609">
        <v>0</v>
      </c>
      <c r="T7609">
        <v>91</v>
      </c>
      <c r="U7609">
        <v>0</v>
      </c>
      <c r="V7609">
        <v>1</v>
      </c>
      <c r="W7609" s="26">
        <v>0</v>
      </c>
      <c r="X7609" s="26">
        <v>171.14335220520584</v>
      </c>
      <c r="Y7609" s="26">
        <v>0</v>
      </c>
      <c r="Z7609" s="26">
        <v>0</v>
      </c>
      <c r="AA7609" s="26">
        <v>0</v>
      </c>
      <c r="AB7609" s="26">
        <v>80.211683907938863</v>
      </c>
      <c r="AC7609" s="26">
        <v>0</v>
      </c>
      <c r="AD7609" s="26">
        <v>79.480821021760562</v>
      </c>
      <c r="AE7609" s="26">
        <v>330.83585713490527</v>
      </c>
    </row>
    <row r="7610" spans="1:31" x14ac:dyDescent="0.3">
      <c r="A7610">
        <v>2778056</v>
      </c>
      <c r="B7610">
        <v>1</v>
      </c>
      <c r="C7610" t="s">
        <v>80</v>
      </c>
      <c r="D7610" t="s">
        <v>103</v>
      </c>
      <c r="E7610" t="s">
        <v>141</v>
      </c>
      <c r="F7610" t="s">
        <v>20773</v>
      </c>
      <c r="G7610" t="s">
        <v>344</v>
      </c>
      <c r="H7610" t="s">
        <v>135</v>
      </c>
      <c r="I7610" t="s">
        <v>136</v>
      </c>
      <c r="J7610" t="s">
        <v>137</v>
      </c>
      <c r="K7610" t="s">
        <v>138</v>
      </c>
      <c r="L7610" t="s">
        <v>20774</v>
      </c>
      <c r="M7610" t="s">
        <v>20775</v>
      </c>
      <c r="N7610" s="26">
        <v>4.608055555</v>
      </c>
      <c r="O7610">
        <v>0</v>
      </c>
      <c r="P7610">
        <v>115</v>
      </c>
      <c r="Q7610">
        <v>0</v>
      </c>
      <c r="R7610">
        <v>2</v>
      </c>
      <c r="S7610">
        <v>0</v>
      </c>
      <c r="T7610">
        <v>19</v>
      </c>
      <c r="U7610">
        <v>0</v>
      </c>
      <c r="V7610">
        <v>0</v>
      </c>
      <c r="W7610" s="26">
        <v>0</v>
      </c>
      <c r="X7610" s="26">
        <v>161.51392414873271</v>
      </c>
      <c r="Y7610" s="26">
        <v>0</v>
      </c>
      <c r="Z7610" s="26">
        <v>5.584375100237426</v>
      </c>
      <c r="AA7610" s="26">
        <v>0</v>
      </c>
      <c r="AB7610" s="26">
        <v>68.982943648387987</v>
      </c>
      <c r="AC7610" s="26">
        <v>0</v>
      </c>
      <c r="AD7610" s="26">
        <v>0</v>
      </c>
      <c r="AE7610" s="26">
        <v>236.08124289735812</v>
      </c>
    </row>
    <row r="7611" spans="1:31" x14ac:dyDescent="0.3">
      <c r="A7611">
        <v>2778272</v>
      </c>
      <c r="B7611">
        <v>2</v>
      </c>
      <c r="C7611" t="s">
        <v>81</v>
      </c>
      <c r="D7611" t="s">
        <v>114</v>
      </c>
      <c r="E7611" t="s">
        <v>141</v>
      </c>
      <c r="F7611" t="s">
        <v>20776</v>
      </c>
      <c r="G7611" t="s">
        <v>204</v>
      </c>
      <c r="H7611" t="s">
        <v>135</v>
      </c>
      <c r="I7611" t="s">
        <v>136</v>
      </c>
      <c r="J7611" t="s">
        <v>137</v>
      </c>
      <c r="K7611" t="s">
        <v>138</v>
      </c>
      <c r="L7611" t="s">
        <v>20777</v>
      </c>
      <c r="M7611" t="s">
        <v>20778</v>
      </c>
      <c r="N7611" s="26">
        <v>0.27694444400000001</v>
      </c>
      <c r="O7611">
        <v>0</v>
      </c>
      <c r="P7611">
        <v>94</v>
      </c>
      <c r="Q7611">
        <v>0</v>
      </c>
      <c r="R7611">
        <v>0</v>
      </c>
      <c r="S7611">
        <v>0</v>
      </c>
      <c r="T7611">
        <v>4</v>
      </c>
      <c r="U7611">
        <v>0</v>
      </c>
      <c r="V7611">
        <v>0</v>
      </c>
      <c r="W7611" s="26">
        <v>0</v>
      </c>
      <c r="X7611" s="26">
        <v>2.358442443241378</v>
      </c>
      <c r="Y7611" s="26">
        <v>0</v>
      </c>
      <c r="Z7611" s="26">
        <v>0</v>
      </c>
      <c r="AA7611" s="26">
        <v>0</v>
      </c>
      <c r="AB7611" s="26">
        <v>7.0690680806793804E-2</v>
      </c>
      <c r="AC7611" s="26">
        <v>0</v>
      </c>
      <c r="AD7611" s="26">
        <v>0</v>
      </c>
      <c r="AE7611" s="26">
        <v>2.4291331240481719</v>
      </c>
    </row>
    <row r="7612" spans="1:31" x14ac:dyDescent="0.3">
      <c r="A7612">
        <v>2778068</v>
      </c>
      <c r="B7612">
        <v>2</v>
      </c>
      <c r="C7612" t="s">
        <v>80</v>
      </c>
      <c r="D7612" t="s">
        <v>96</v>
      </c>
      <c r="E7612" t="s">
        <v>157</v>
      </c>
      <c r="F7612" t="s">
        <v>20779</v>
      </c>
      <c r="G7612" t="s">
        <v>143</v>
      </c>
      <c r="H7612" t="s">
        <v>149</v>
      </c>
      <c r="I7612" t="s">
        <v>136</v>
      </c>
      <c r="J7612" t="s">
        <v>137</v>
      </c>
      <c r="K7612" t="s">
        <v>138</v>
      </c>
      <c r="L7612" t="s">
        <v>20780</v>
      </c>
      <c r="M7612" t="s">
        <v>20781</v>
      </c>
      <c r="N7612" s="26">
        <v>0.85972222200000004</v>
      </c>
      <c r="O7612">
        <v>3</v>
      </c>
      <c r="P7612">
        <v>1653</v>
      </c>
      <c r="Q7612">
        <v>0</v>
      </c>
      <c r="R7612">
        <v>1</v>
      </c>
      <c r="S7612">
        <v>4</v>
      </c>
      <c r="T7612">
        <v>101</v>
      </c>
      <c r="U7612">
        <v>0</v>
      </c>
      <c r="V7612">
        <v>0</v>
      </c>
      <c r="W7612" s="26">
        <v>38.060086589680921</v>
      </c>
      <c r="X7612" s="26">
        <v>117.16478471871197</v>
      </c>
      <c r="Y7612" s="26">
        <v>0</v>
      </c>
      <c r="Z7612" s="26">
        <v>0</v>
      </c>
      <c r="AA7612" s="26">
        <v>24.312202747154448</v>
      </c>
      <c r="AB7612" s="26">
        <v>51.368758851470716</v>
      </c>
      <c r="AC7612" s="26">
        <v>0</v>
      </c>
      <c r="AD7612" s="26">
        <v>0</v>
      </c>
      <c r="AE7612" s="26">
        <v>230.90583290701807</v>
      </c>
    </row>
    <row r="7613" spans="1:31" x14ac:dyDescent="0.3">
      <c r="A7613">
        <v>2777721</v>
      </c>
      <c r="B7613">
        <v>1</v>
      </c>
      <c r="C7613" t="s">
        <v>80</v>
      </c>
      <c r="D7613" t="s">
        <v>83</v>
      </c>
      <c r="E7613" t="s">
        <v>175</v>
      </c>
      <c r="F7613" t="s">
        <v>20782</v>
      </c>
      <c r="G7613" t="s">
        <v>159</v>
      </c>
      <c r="H7613" t="s">
        <v>149</v>
      </c>
      <c r="I7613" t="s">
        <v>136</v>
      </c>
      <c r="J7613" t="s">
        <v>137</v>
      </c>
      <c r="K7613" t="s">
        <v>138</v>
      </c>
      <c r="L7613" t="s">
        <v>20783</v>
      </c>
      <c r="M7613" t="s">
        <v>20784</v>
      </c>
      <c r="N7613" s="26">
        <v>0.87222222199999999</v>
      </c>
      <c r="O7613">
        <v>0</v>
      </c>
      <c r="P7613">
        <v>11804</v>
      </c>
      <c r="Q7613">
        <v>0</v>
      </c>
      <c r="R7613">
        <v>0</v>
      </c>
      <c r="S7613">
        <v>0</v>
      </c>
      <c r="T7613">
        <v>593</v>
      </c>
      <c r="U7613">
        <v>0</v>
      </c>
      <c r="V7613">
        <v>0</v>
      </c>
      <c r="W7613" s="26">
        <v>0</v>
      </c>
      <c r="X7613" s="26">
        <v>1949.0996110183164</v>
      </c>
      <c r="Y7613" s="26">
        <v>0</v>
      </c>
      <c r="Z7613" s="26">
        <v>0</v>
      </c>
      <c r="AA7613" s="26">
        <v>0</v>
      </c>
      <c r="AB7613" s="26">
        <v>296.81750004683977</v>
      </c>
      <c r="AC7613" s="26">
        <v>0</v>
      </c>
      <c r="AD7613" s="26">
        <v>0</v>
      </c>
      <c r="AE7613" s="26">
        <v>2245.917111065156</v>
      </c>
    </row>
    <row r="7614" spans="1:31" x14ac:dyDescent="0.3">
      <c r="A7614">
        <v>2778325</v>
      </c>
      <c r="B7614">
        <v>1</v>
      </c>
      <c r="C7614" t="s">
        <v>81</v>
      </c>
      <c r="D7614" t="s">
        <v>120</v>
      </c>
      <c r="E7614" t="s">
        <v>157</v>
      </c>
      <c r="F7614" t="s">
        <v>20785</v>
      </c>
      <c r="G7614" t="s">
        <v>159</v>
      </c>
      <c r="H7614" t="s">
        <v>149</v>
      </c>
      <c r="I7614" t="s">
        <v>136</v>
      </c>
      <c r="J7614" t="s">
        <v>137</v>
      </c>
      <c r="K7614" t="s">
        <v>138</v>
      </c>
      <c r="L7614" t="s">
        <v>20786</v>
      </c>
      <c r="M7614" t="s">
        <v>20787</v>
      </c>
      <c r="N7614" s="26">
        <v>0.128611111</v>
      </c>
      <c r="O7614">
        <v>17</v>
      </c>
      <c r="P7614">
        <v>2323</v>
      </c>
      <c r="Q7614">
        <v>527</v>
      </c>
      <c r="R7614">
        <v>362</v>
      </c>
      <c r="S7614">
        <v>58</v>
      </c>
      <c r="T7614">
        <v>298</v>
      </c>
      <c r="U7614">
        <v>14</v>
      </c>
      <c r="V7614">
        <v>1</v>
      </c>
      <c r="W7614" s="26">
        <v>0.83791921777177603</v>
      </c>
      <c r="X7614" s="26">
        <v>82.571729119484743</v>
      </c>
      <c r="Y7614" s="26">
        <v>26.100998784797241</v>
      </c>
      <c r="Z7614" s="26">
        <v>3.363844905899426</v>
      </c>
      <c r="AA7614" s="26">
        <v>54.217241279226563</v>
      </c>
      <c r="AB7614" s="26">
        <v>17.186011057158513</v>
      </c>
      <c r="AC7614" s="26">
        <v>173.07547805402331</v>
      </c>
      <c r="AD7614" s="26">
        <v>0.23942867879916926</v>
      </c>
      <c r="AE7614" s="26">
        <v>357.59265109716074</v>
      </c>
    </row>
    <row r="7615" spans="1:31" x14ac:dyDescent="0.3">
      <c r="A7615">
        <v>2778182</v>
      </c>
      <c r="B7615">
        <v>1</v>
      </c>
      <c r="C7615" t="s">
        <v>81</v>
      </c>
      <c r="D7615" t="s">
        <v>128</v>
      </c>
      <c r="E7615" t="s">
        <v>157</v>
      </c>
      <c r="F7615" t="s">
        <v>20788</v>
      </c>
      <c r="G7615" t="s">
        <v>159</v>
      </c>
      <c r="H7615" t="s">
        <v>149</v>
      </c>
      <c r="I7615" t="s">
        <v>136</v>
      </c>
      <c r="J7615" t="s">
        <v>137</v>
      </c>
      <c r="K7615" t="s">
        <v>138</v>
      </c>
      <c r="L7615" t="s">
        <v>20789</v>
      </c>
      <c r="M7615" t="s">
        <v>20790</v>
      </c>
      <c r="N7615" s="26">
        <v>2.1272222219999999</v>
      </c>
      <c r="O7615">
        <v>0</v>
      </c>
      <c r="P7615">
        <v>1864</v>
      </c>
      <c r="Q7615">
        <v>0</v>
      </c>
      <c r="R7615">
        <v>0</v>
      </c>
      <c r="S7615">
        <v>0</v>
      </c>
      <c r="T7615">
        <v>24</v>
      </c>
      <c r="U7615">
        <v>0</v>
      </c>
      <c r="V7615">
        <v>0</v>
      </c>
      <c r="W7615" s="26">
        <v>0</v>
      </c>
      <c r="X7615" s="26">
        <v>859.82940150051013</v>
      </c>
      <c r="Y7615" s="26">
        <v>0</v>
      </c>
      <c r="Z7615" s="26">
        <v>0</v>
      </c>
      <c r="AA7615" s="26">
        <v>0</v>
      </c>
      <c r="AB7615" s="26">
        <v>85.151169633167456</v>
      </c>
      <c r="AC7615" s="26">
        <v>0</v>
      </c>
      <c r="AD7615" s="26">
        <v>0</v>
      </c>
      <c r="AE7615" s="26">
        <v>944.98057113367759</v>
      </c>
    </row>
    <row r="7616" spans="1:31" x14ac:dyDescent="0.3">
      <c r="A7616">
        <v>2778059</v>
      </c>
      <c r="B7616">
        <v>1</v>
      </c>
      <c r="C7616" t="s">
        <v>81</v>
      </c>
      <c r="D7616" t="s">
        <v>116</v>
      </c>
      <c r="E7616" t="s">
        <v>152</v>
      </c>
      <c r="F7616" t="s">
        <v>20791</v>
      </c>
      <c r="G7616" t="s">
        <v>159</v>
      </c>
      <c r="H7616" t="s">
        <v>149</v>
      </c>
      <c r="I7616" t="s">
        <v>136</v>
      </c>
      <c r="J7616" t="s">
        <v>137</v>
      </c>
      <c r="K7616" t="s">
        <v>138</v>
      </c>
      <c r="L7616" t="s">
        <v>20792</v>
      </c>
      <c r="M7616" t="s">
        <v>20793</v>
      </c>
      <c r="N7616" s="26">
        <v>0.69166666600000004</v>
      </c>
      <c r="O7616">
        <v>1</v>
      </c>
      <c r="P7616">
        <v>531</v>
      </c>
      <c r="Q7616">
        <v>5</v>
      </c>
      <c r="R7616">
        <v>39</v>
      </c>
      <c r="S7616">
        <v>0</v>
      </c>
      <c r="T7616">
        <v>60</v>
      </c>
      <c r="U7616">
        <v>0</v>
      </c>
      <c r="V7616">
        <v>0</v>
      </c>
      <c r="W7616" s="26">
        <v>0.13786123417499996</v>
      </c>
      <c r="X7616" s="26">
        <v>58.642391437192835</v>
      </c>
      <c r="Y7616" s="26">
        <v>1.5708151883051116</v>
      </c>
      <c r="Z7616" s="26">
        <v>1.7518679784615627</v>
      </c>
      <c r="AA7616" s="26">
        <v>0</v>
      </c>
      <c r="AB7616" s="26">
        <v>11.373051808309238</v>
      </c>
      <c r="AC7616" s="26">
        <v>0</v>
      </c>
      <c r="AD7616" s="26">
        <v>0</v>
      </c>
      <c r="AE7616" s="26">
        <v>73.475987646443741</v>
      </c>
    </row>
    <row r="7617" spans="1:31" x14ac:dyDescent="0.3">
      <c r="A7617">
        <v>2778105</v>
      </c>
      <c r="B7617">
        <v>1</v>
      </c>
      <c r="C7617" t="s">
        <v>80</v>
      </c>
      <c r="D7617" t="s">
        <v>96</v>
      </c>
      <c r="E7617" t="s">
        <v>166</v>
      </c>
      <c r="F7617" t="s">
        <v>20794</v>
      </c>
      <c r="G7617" t="s">
        <v>425</v>
      </c>
      <c r="H7617" t="s">
        <v>135</v>
      </c>
      <c r="I7617" t="s">
        <v>136</v>
      </c>
      <c r="J7617" t="s">
        <v>137</v>
      </c>
      <c r="K7617" t="s">
        <v>138</v>
      </c>
      <c r="L7617" t="s">
        <v>20795</v>
      </c>
      <c r="M7617" t="s">
        <v>20796</v>
      </c>
      <c r="N7617" s="26">
        <v>2.0013888880000001</v>
      </c>
      <c r="O7617">
        <v>0</v>
      </c>
      <c r="P7617">
        <v>2</v>
      </c>
      <c r="Q7617">
        <v>0</v>
      </c>
      <c r="R7617">
        <v>0</v>
      </c>
      <c r="S7617">
        <v>0</v>
      </c>
      <c r="T7617">
        <v>1</v>
      </c>
      <c r="U7617">
        <v>0</v>
      </c>
      <c r="V7617">
        <v>0</v>
      </c>
      <c r="W7617" s="26">
        <v>0</v>
      </c>
      <c r="X7617" s="26">
        <v>1.1779775485171633</v>
      </c>
      <c r="Y7617" s="26">
        <v>0</v>
      </c>
      <c r="Z7617" s="26">
        <v>0</v>
      </c>
      <c r="AA7617" s="26">
        <v>0</v>
      </c>
      <c r="AB7617" s="26">
        <v>3.7338923300255393</v>
      </c>
      <c r="AC7617" s="26">
        <v>0</v>
      </c>
      <c r="AD7617" s="26">
        <v>0</v>
      </c>
      <c r="AE7617" s="26">
        <v>4.9118698785427028</v>
      </c>
    </row>
    <row r="7618" spans="1:31" x14ac:dyDescent="0.3">
      <c r="A7618">
        <v>2777750</v>
      </c>
      <c r="B7618">
        <v>1</v>
      </c>
      <c r="C7618" t="s">
        <v>80</v>
      </c>
      <c r="D7618" t="s">
        <v>84</v>
      </c>
      <c r="E7618" t="s">
        <v>166</v>
      </c>
      <c r="F7618" t="s">
        <v>5596</v>
      </c>
      <c r="G7618" t="s">
        <v>204</v>
      </c>
      <c r="H7618" t="s">
        <v>135</v>
      </c>
      <c r="I7618" t="s">
        <v>136</v>
      </c>
      <c r="J7618" t="s">
        <v>137</v>
      </c>
      <c r="K7618" t="s">
        <v>138</v>
      </c>
      <c r="L7618" t="s">
        <v>20797</v>
      </c>
      <c r="M7618" t="s">
        <v>20798</v>
      </c>
      <c r="N7618" s="26">
        <v>0.36444444399999998</v>
      </c>
      <c r="O7618">
        <v>0</v>
      </c>
      <c r="P7618">
        <v>56</v>
      </c>
      <c r="Q7618">
        <v>0</v>
      </c>
      <c r="R7618">
        <v>0</v>
      </c>
      <c r="S7618">
        <v>0</v>
      </c>
      <c r="T7618">
        <v>18</v>
      </c>
      <c r="U7618">
        <v>0</v>
      </c>
      <c r="V7618">
        <v>0</v>
      </c>
      <c r="W7618" s="26">
        <v>0</v>
      </c>
      <c r="X7618" s="26">
        <v>3.3901360193314489</v>
      </c>
      <c r="Y7618" s="26">
        <v>0</v>
      </c>
      <c r="Z7618" s="26">
        <v>0</v>
      </c>
      <c r="AA7618" s="26">
        <v>0</v>
      </c>
      <c r="AB7618" s="26">
        <v>3.4151897801449507</v>
      </c>
      <c r="AC7618" s="26">
        <v>0</v>
      </c>
      <c r="AD7618" s="26">
        <v>0</v>
      </c>
      <c r="AE7618" s="26">
        <v>6.8053257994763996</v>
      </c>
    </row>
    <row r="7619" spans="1:31" x14ac:dyDescent="0.3">
      <c r="A7619">
        <v>2778414</v>
      </c>
      <c r="B7619">
        <v>1</v>
      </c>
      <c r="C7619" t="s">
        <v>80</v>
      </c>
      <c r="D7619" t="s">
        <v>97</v>
      </c>
      <c r="E7619" t="s">
        <v>170</v>
      </c>
      <c r="F7619" t="s">
        <v>20799</v>
      </c>
      <c r="G7619" t="s">
        <v>204</v>
      </c>
      <c r="H7619" t="s">
        <v>135</v>
      </c>
      <c r="I7619" t="s">
        <v>136</v>
      </c>
      <c r="J7619" t="s">
        <v>137</v>
      </c>
      <c r="K7619" t="s">
        <v>138</v>
      </c>
      <c r="L7619" t="s">
        <v>20800</v>
      </c>
      <c r="M7619" t="s">
        <v>20801</v>
      </c>
      <c r="N7619" s="26">
        <v>1.149444444</v>
      </c>
      <c r="O7619">
        <v>0</v>
      </c>
      <c r="P7619">
        <v>9</v>
      </c>
      <c r="Q7619">
        <v>0</v>
      </c>
      <c r="R7619">
        <v>9</v>
      </c>
      <c r="S7619">
        <v>0</v>
      </c>
      <c r="T7619">
        <v>4</v>
      </c>
      <c r="U7619">
        <v>0</v>
      </c>
      <c r="V7619">
        <v>0</v>
      </c>
      <c r="W7619" s="26">
        <v>0</v>
      </c>
      <c r="X7619" s="26">
        <v>2.3441317115973996</v>
      </c>
      <c r="Y7619" s="26">
        <v>0</v>
      </c>
      <c r="Z7619" s="26">
        <v>5.0775492636372599</v>
      </c>
      <c r="AA7619" s="26">
        <v>0</v>
      </c>
      <c r="AB7619" s="26">
        <v>4.4821872967120164</v>
      </c>
      <c r="AC7619" s="26">
        <v>0</v>
      </c>
      <c r="AD7619" s="26">
        <v>0</v>
      </c>
      <c r="AE7619" s="26">
        <v>11.903868271946676</v>
      </c>
    </row>
    <row r="7620" spans="1:31" x14ac:dyDescent="0.3">
      <c r="A7620">
        <v>2777919</v>
      </c>
      <c r="B7620">
        <v>1</v>
      </c>
      <c r="C7620" t="s">
        <v>80</v>
      </c>
      <c r="D7620" t="s">
        <v>94</v>
      </c>
      <c r="E7620" t="s">
        <v>157</v>
      </c>
      <c r="F7620" t="s">
        <v>190</v>
      </c>
      <c r="G7620" t="s">
        <v>159</v>
      </c>
      <c r="H7620" t="s">
        <v>149</v>
      </c>
      <c r="I7620" t="s">
        <v>136</v>
      </c>
      <c r="J7620" t="s">
        <v>137</v>
      </c>
      <c r="K7620" t="s">
        <v>138</v>
      </c>
      <c r="L7620" t="s">
        <v>20802</v>
      </c>
      <c r="M7620" t="s">
        <v>20803</v>
      </c>
      <c r="N7620" s="26">
        <v>1.0436111109999999</v>
      </c>
      <c r="O7620">
        <v>0</v>
      </c>
      <c r="P7620">
        <v>1</v>
      </c>
      <c r="Q7620">
        <v>5</v>
      </c>
      <c r="R7620">
        <v>64</v>
      </c>
      <c r="S7620">
        <v>1</v>
      </c>
      <c r="T7620">
        <v>4</v>
      </c>
      <c r="U7620">
        <v>0</v>
      </c>
      <c r="V7620">
        <v>0</v>
      </c>
      <c r="W7620" s="26">
        <v>0</v>
      </c>
      <c r="X7620" s="26">
        <v>0.49254091790740206</v>
      </c>
      <c r="Y7620" s="26">
        <v>0.71553189317082844</v>
      </c>
      <c r="Z7620" s="26">
        <v>4.0889902165333343</v>
      </c>
      <c r="AA7620" s="26">
        <v>0</v>
      </c>
      <c r="AB7620" s="26">
        <v>8.8085537372450151</v>
      </c>
      <c r="AC7620" s="26">
        <v>0</v>
      </c>
      <c r="AD7620" s="26">
        <v>0</v>
      </c>
      <c r="AE7620" s="26">
        <v>14.105616764856579</v>
      </c>
    </row>
    <row r="7621" spans="1:31" x14ac:dyDescent="0.3">
      <c r="A7621">
        <v>2777710</v>
      </c>
      <c r="B7621">
        <v>1</v>
      </c>
      <c r="C7621" t="s">
        <v>80</v>
      </c>
      <c r="D7621" t="s">
        <v>83</v>
      </c>
      <c r="E7621" t="s">
        <v>175</v>
      </c>
      <c r="F7621" t="s">
        <v>20804</v>
      </c>
      <c r="G7621" t="s">
        <v>159</v>
      </c>
      <c r="H7621" t="s">
        <v>149</v>
      </c>
      <c r="I7621" t="s">
        <v>136</v>
      </c>
      <c r="J7621" t="s">
        <v>137</v>
      </c>
      <c r="K7621" t="s">
        <v>138</v>
      </c>
      <c r="L7621" t="s">
        <v>20805</v>
      </c>
      <c r="M7621" t="s">
        <v>20806</v>
      </c>
      <c r="N7621" s="26">
        <v>0.21305555500000001</v>
      </c>
      <c r="O7621">
        <v>0</v>
      </c>
      <c r="P7621">
        <v>11350</v>
      </c>
      <c r="Q7621">
        <v>0</v>
      </c>
      <c r="R7621">
        <v>0</v>
      </c>
      <c r="S7621">
        <v>3</v>
      </c>
      <c r="T7621">
        <v>1142</v>
      </c>
      <c r="U7621">
        <v>0</v>
      </c>
      <c r="V7621">
        <v>2</v>
      </c>
      <c r="W7621" s="26">
        <v>0</v>
      </c>
      <c r="X7621" s="26">
        <v>512.65514871833739</v>
      </c>
      <c r="Y7621" s="26">
        <v>0</v>
      </c>
      <c r="Z7621" s="26">
        <v>0</v>
      </c>
      <c r="AA7621" s="26">
        <v>24.324546302086091</v>
      </c>
      <c r="AB7621" s="26">
        <v>135.76552731344077</v>
      </c>
      <c r="AC7621" s="26">
        <v>0</v>
      </c>
      <c r="AD7621" s="26">
        <v>13.039172974458285</v>
      </c>
      <c r="AE7621" s="26">
        <v>685.78439530832259</v>
      </c>
    </row>
    <row r="7622" spans="1:31" x14ac:dyDescent="0.3">
      <c r="A7622">
        <v>2777850</v>
      </c>
      <c r="B7622">
        <v>1</v>
      </c>
      <c r="C7622" t="s">
        <v>80</v>
      </c>
      <c r="D7622" t="s">
        <v>83</v>
      </c>
      <c r="E7622" t="s">
        <v>152</v>
      </c>
      <c r="F7622" t="s">
        <v>9595</v>
      </c>
      <c r="G7622" t="s">
        <v>159</v>
      </c>
      <c r="H7622" t="s">
        <v>149</v>
      </c>
      <c r="I7622" t="s">
        <v>136</v>
      </c>
      <c r="J7622" t="s">
        <v>137</v>
      </c>
      <c r="K7622" t="s">
        <v>138</v>
      </c>
      <c r="L7622" t="s">
        <v>20807</v>
      </c>
      <c r="M7622" t="s">
        <v>20808</v>
      </c>
      <c r="N7622" s="26">
        <v>0.175277777</v>
      </c>
      <c r="O7622">
        <v>0</v>
      </c>
      <c r="P7622">
        <v>0</v>
      </c>
      <c r="Q7622">
        <v>0</v>
      </c>
      <c r="R7622">
        <v>0</v>
      </c>
      <c r="S7622">
        <v>4</v>
      </c>
      <c r="T7622">
        <v>0</v>
      </c>
      <c r="U7622">
        <v>5</v>
      </c>
      <c r="V7622">
        <v>0</v>
      </c>
      <c r="W7622" s="26">
        <v>0</v>
      </c>
      <c r="X7622" s="26">
        <v>0</v>
      </c>
      <c r="Y7622" s="26">
        <v>0</v>
      </c>
      <c r="Z7622" s="26">
        <v>0</v>
      </c>
      <c r="AA7622" s="26">
        <v>8.2015517591994236</v>
      </c>
      <c r="AB7622" s="26">
        <v>0</v>
      </c>
      <c r="AC7622" s="26">
        <v>81.159945393037702</v>
      </c>
      <c r="AD7622" s="26">
        <v>0</v>
      </c>
      <c r="AE7622" s="26">
        <v>89.361497152237121</v>
      </c>
    </row>
    <row r="7623" spans="1:31" x14ac:dyDescent="0.3">
      <c r="A7623">
        <v>2778291</v>
      </c>
      <c r="B7623">
        <v>1</v>
      </c>
      <c r="C7623" t="s">
        <v>81</v>
      </c>
      <c r="D7623" t="s">
        <v>118</v>
      </c>
      <c r="E7623" t="s">
        <v>152</v>
      </c>
      <c r="F7623" t="s">
        <v>1759</v>
      </c>
      <c r="G7623" t="s">
        <v>159</v>
      </c>
      <c r="H7623" t="s">
        <v>149</v>
      </c>
      <c r="I7623" t="s">
        <v>566</v>
      </c>
      <c r="J7623" t="s">
        <v>137</v>
      </c>
      <c r="K7623" t="s">
        <v>138</v>
      </c>
      <c r="L7623" t="s">
        <v>20809</v>
      </c>
      <c r="M7623" t="s">
        <v>20810</v>
      </c>
      <c r="N7623" s="26">
        <v>4.3888888000000001E-2</v>
      </c>
      <c r="O7623">
        <v>6</v>
      </c>
      <c r="P7623">
        <v>413</v>
      </c>
      <c r="Q7623">
        <v>50</v>
      </c>
      <c r="R7623">
        <v>42</v>
      </c>
      <c r="S7623">
        <v>8</v>
      </c>
      <c r="T7623">
        <v>33</v>
      </c>
      <c r="U7623">
        <v>1</v>
      </c>
      <c r="V7623">
        <v>0</v>
      </c>
      <c r="W7623" s="26">
        <v>0.1078255908812797</v>
      </c>
      <c r="X7623" s="26">
        <v>2.5739353766569502</v>
      </c>
      <c r="Y7623" s="26">
        <v>5.809998172871067</v>
      </c>
      <c r="Z7623" s="26">
        <v>1.0851961082678285</v>
      </c>
      <c r="AA7623" s="26">
        <v>0.82215525493532815</v>
      </c>
      <c r="AB7623" s="26">
        <v>0.23992026306593936</v>
      </c>
      <c r="AC7623" s="26">
        <v>3.8480611688622219</v>
      </c>
      <c r="AD7623" s="26">
        <v>0</v>
      </c>
      <c r="AE7623" s="26">
        <v>14.487091935540613</v>
      </c>
    </row>
    <row r="7624" spans="1:31" x14ac:dyDescent="0.3">
      <c r="A7624">
        <v>2777996</v>
      </c>
      <c r="B7624">
        <v>1</v>
      </c>
      <c r="C7624" t="s">
        <v>80</v>
      </c>
      <c r="D7624" t="s">
        <v>86</v>
      </c>
      <c r="E7624" t="s">
        <v>166</v>
      </c>
      <c r="F7624" t="s">
        <v>20811</v>
      </c>
      <c r="G7624" t="s">
        <v>628</v>
      </c>
      <c r="H7624" t="s">
        <v>135</v>
      </c>
      <c r="I7624" t="s">
        <v>136</v>
      </c>
      <c r="J7624" t="s">
        <v>137</v>
      </c>
      <c r="K7624" t="s">
        <v>187</v>
      </c>
      <c r="L7624" t="s">
        <v>20812</v>
      </c>
      <c r="M7624" t="s">
        <v>20813</v>
      </c>
      <c r="N7624" s="26">
        <v>5.1816666659999999</v>
      </c>
      <c r="O7624">
        <v>0</v>
      </c>
      <c r="P7624">
        <v>85</v>
      </c>
      <c r="Q7624">
        <v>0</v>
      </c>
      <c r="R7624">
        <v>0</v>
      </c>
      <c r="S7624">
        <v>0</v>
      </c>
      <c r="T7624">
        <v>3</v>
      </c>
      <c r="U7624">
        <v>0</v>
      </c>
      <c r="V7624">
        <v>0</v>
      </c>
      <c r="W7624" s="26">
        <v>0</v>
      </c>
      <c r="X7624" s="26">
        <v>93.586777408116944</v>
      </c>
      <c r="Y7624" s="26">
        <v>0</v>
      </c>
      <c r="Z7624" s="26">
        <v>0</v>
      </c>
      <c r="AA7624" s="26">
        <v>0</v>
      </c>
      <c r="AB7624" s="26">
        <v>37.790591393588016</v>
      </c>
      <c r="AC7624" s="26">
        <v>0</v>
      </c>
      <c r="AD7624" s="26">
        <v>0</v>
      </c>
      <c r="AE7624" s="26">
        <v>131.37736880170496</v>
      </c>
    </row>
    <row r="7625" spans="1:31" x14ac:dyDescent="0.3">
      <c r="A7625">
        <v>2777959</v>
      </c>
      <c r="B7625">
        <v>1</v>
      </c>
      <c r="C7625" t="s">
        <v>80</v>
      </c>
      <c r="D7625" t="s">
        <v>104</v>
      </c>
      <c r="E7625" t="s">
        <v>157</v>
      </c>
      <c r="F7625" t="s">
        <v>20814</v>
      </c>
      <c r="G7625" t="s">
        <v>159</v>
      </c>
      <c r="H7625" t="s">
        <v>149</v>
      </c>
      <c r="I7625" t="s">
        <v>136</v>
      </c>
      <c r="J7625" t="s">
        <v>137</v>
      </c>
      <c r="K7625" t="s">
        <v>138</v>
      </c>
      <c r="L7625" t="s">
        <v>20815</v>
      </c>
      <c r="M7625" t="s">
        <v>20816</v>
      </c>
      <c r="N7625" s="26">
        <v>0.14249999999999999</v>
      </c>
      <c r="O7625">
        <v>8</v>
      </c>
      <c r="P7625">
        <v>3785</v>
      </c>
      <c r="Q7625">
        <v>9</v>
      </c>
      <c r="R7625">
        <v>38</v>
      </c>
      <c r="S7625">
        <v>1</v>
      </c>
      <c r="T7625">
        <v>279</v>
      </c>
      <c r="U7625">
        <v>1</v>
      </c>
      <c r="V7625">
        <v>0</v>
      </c>
      <c r="W7625" s="26">
        <v>0.53126804810462702</v>
      </c>
      <c r="X7625" s="26">
        <v>127.36098244230315</v>
      </c>
      <c r="Y7625" s="26">
        <v>0.32444796897594896</v>
      </c>
      <c r="Z7625" s="26">
        <v>0.34903692947624398</v>
      </c>
      <c r="AA7625" s="26">
        <v>2.7393273853655353</v>
      </c>
      <c r="AB7625" s="26">
        <v>40.438117354105437</v>
      </c>
      <c r="AC7625" s="26">
        <v>7.9261305377090707</v>
      </c>
      <c r="AD7625" s="26">
        <v>0</v>
      </c>
      <c r="AE7625" s="26">
        <v>179.66931066604002</v>
      </c>
    </row>
    <row r="7626" spans="1:31" x14ac:dyDescent="0.3">
      <c r="A7626">
        <v>2778205</v>
      </c>
      <c r="B7626">
        <v>1</v>
      </c>
      <c r="C7626" t="s">
        <v>80</v>
      </c>
      <c r="D7626" t="s">
        <v>98</v>
      </c>
      <c r="E7626" t="s">
        <v>132</v>
      </c>
      <c r="F7626" t="s">
        <v>20817</v>
      </c>
      <c r="G7626" t="s">
        <v>197</v>
      </c>
      <c r="H7626" t="s">
        <v>135</v>
      </c>
      <c r="I7626" t="s">
        <v>136</v>
      </c>
      <c r="J7626" t="s">
        <v>137</v>
      </c>
      <c r="K7626" t="s">
        <v>138</v>
      </c>
      <c r="L7626" t="s">
        <v>20818</v>
      </c>
      <c r="M7626" t="s">
        <v>20819</v>
      </c>
      <c r="N7626" s="26">
        <v>1.3486111110000001</v>
      </c>
      <c r="O7626">
        <v>0</v>
      </c>
      <c r="P7626">
        <v>1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 s="26">
        <v>0</v>
      </c>
      <c r="X7626" s="26">
        <v>0.35702994651755338</v>
      </c>
      <c r="Y7626" s="26">
        <v>0</v>
      </c>
      <c r="Z7626" s="26">
        <v>0</v>
      </c>
      <c r="AA7626" s="26">
        <v>0</v>
      </c>
      <c r="AB7626" s="26">
        <v>0</v>
      </c>
      <c r="AC7626" s="26">
        <v>0</v>
      </c>
      <c r="AD7626" s="26">
        <v>0</v>
      </c>
      <c r="AE7626" s="26">
        <v>0.35702994651755338</v>
      </c>
    </row>
    <row r="7627" spans="1:31" x14ac:dyDescent="0.3">
      <c r="A7627">
        <v>2777856</v>
      </c>
      <c r="B7627">
        <v>1</v>
      </c>
      <c r="C7627" t="s">
        <v>81</v>
      </c>
      <c r="D7627" t="s">
        <v>123</v>
      </c>
      <c r="E7627" t="s">
        <v>132</v>
      </c>
      <c r="F7627" t="s">
        <v>20820</v>
      </c>
      <c r="G7627" t="s">
        <v>134</v>
      </c>
      <c r="H7627" t="s">
        <v>135</v>
      </c>
      <c r="I7627" t="s">
        <v>136</v>
      </c>
      <c r="J7627" t="s">
        <v>137</v>
      </c>
      <c r="K7627" t="s">
        <v>138</v>
      </c>
      <c r="L7627" t="s">
        <v>20821</v>
      </c>
      <c r="M7627" t="s">
        <v>20822</v>
      </c>
      <c r="N7627" s="26">
        <v>2.1658333330000001</v>
      </c>
      <c r="O7627">
        <v>0</v>
      </c>
      <c r="P7627">
        <v>2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 s="26">
        <v>0</v>
      </c>
      <c r="X7627" s="26">
        <v>0.77973708051941326</v>
      </c>
      <c r="Y7627" s="26">
        <v>0</v>
      </c>
      <c r="Z7627" s="26">
        <v>0</v>
      </c>
      <c r="AA7627" s="26">
        <v>0</v>
      </c>
      <c r="AB7627" s="26">
        <v>0</v>
      </c>
      <c r="AC7627" s="26">
        <v>0</v>
      </c>
      <c r="AD7627" s="26">
        <v>0</v>
      </c>
      <c r="AE7627" s="26">
        <v>0.77973708051941326</v>
      </c>
    </row>
    <row r="7628" spans="1:31" x14ac:dyDescent="0.3">
      <c r="A7628">
        <v>2778022</v>
      </c>
      <c r="B7628">
        <v>1</v>
      </c>
      <c r="C7628" t="s">
        <v>81</v>
      </c>
      <c r="D7628" t="s">
        <v>112</v>
      </c>
      <c r="E7628" t="s">
        <v>170</v>
      </c>
      <c r="F7628" t="s">
        <v>20823</v>
      </c>
      <c r="G7628" t="s">
        <v>204</v>
      </c>
      <c r="H7628" t="s">
        <v>135</v>
      </c>
      <c r="I7628" t="s">
        <v>136</v>
      </c>
      <c r="J7628" t="s">
        <v>137</v>
      </c>
      <c r="K7628" t="s">
        <v>138</v>
      </c>
      <c r="L7628" t="s">
        <v>20824</v>
      </c>
      <c r="M7628" t="s">
        <v>20825</v>
      </c>
      <c r="N7628" s="26">
        <v>0.66944444400000003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13</v>
      </c>
      <c r="U7628">
        <v>0</v>
      </c>
      <c r="V7628">
        <v>0</v>
      </c>
      <c r="W7628" s="26">
        <v>0</v>
      </c>
      <c r="X7628" s="26">
        <v>0</v>
      </c>
      <c r="Y7628" s="26">
        <v>0</v>
      </c>
      <c r="Z7628" s="26">
        <v>0</v>
      </c>
      <c r="AA7628" s="26">
        <v>0</v>
      </c>
      <c r="AB7628" s="26">
        <v>10.234686140776622</v>
      </c>
      <c r="AC7628" s="26">
        <v>0</v>
      </c>
      <c r="AD7628" s="26">
        <v>0</v>
      </c>
      <c r="AE7628" s="26">
        <v>10.234686140776622</v>
      </c>
    </row>
    <row r="7629" spans="1:31" x14ac:dyDescent="0.3">
      <c r="A7629">
        <v>2777936</v>
      </c>
      <c r="B7629">
        <v>1</v>
      </c>
      <c r="C7629" t="s">
        <v>81</v>
      </c>
      <c r="D7629" t="s">
        <v>113</v>
      </c>
      <c r="E7629" t="s">
        <v>146</v>
      </c>
      <c r="F7629" t="s">
        <v>20826</v>
      </c>
      <c r="G7629" t="s">
        <v>148</v>
      </c>
      <c r="H7629" t="s">
        <v>149</v>
      </c>
      <c r="I7629" t="s">
        <v>136</v>
      </c>
      <c r="J7629" t="s">
        <v>137</v>
      </c>
      <c r="K7629" t="s">
        <v>138</v>
      </c>
      <c r="L7629" t="s">
        <v>20827</v>
      </c>
      <c r="M7629" t="s">
        <v>20828</v>
      </c>
      <c r="N7629" s="26">
        <v>0.40555555500000001</v>
      </c>
      <c r="O7629">
        <v>0</v>
      </c>
      <c r="P7629">
        <v>0</v>
      </c>
      <c r="Q7629">
        <v>1</v>
      </c>
      <c r="R7629">
        <v>0</v>
      </c>
      <c r="S7629">
        <v>0</v>
      </c>
      <c r="T7629">
        <v>0</v>
      </c>
      <c r="U7629">
        <v>0</v>
      </c>
      <c r="V7629">
        <v>0</v>
      </c>
      <c r="W7629" s="26">
        <v>0</v>
      </c>
      <c r="X7629" s="26">
        <v>0</v>
      </c>
      <c r="Y7629" s="26">
        <v>0</v>
      </c>
      <c r="Z7629" s="26">
        <v>0</v>
      </c>
      <c r="AA7629" s="26">
        <v>0</v>
      </c>
      <c r="AB7629" s="26">
        <v>0</v>
      </c>
      <c r="AC7629" s="26">
        <v>0</v>
      </c>
      <c r="AD7629" s="26">
        <v>0</v>
      </c>
      <c r="AE7629" s="26">
        <v>0</v>
      </c>
    </row>
    <row r="7630" spans="1:31" x14ac:dyDescent="0.3">
      <c r="A7630">
        <v>2777873</v>
      </c>
      <c r="B7630">
        <v>1</v>
      </c>
      <c r="C7630" t="s">
        <v>81</v>
      </c>
      <c r="D7630" t="s">
        <v>126</v>
      </c>
      <c r="E7630" t="s">
        <v>152</v>
      </c>
      <c r="F7630" t="s">
        <v>20829</v>
      </c>
      <c r="G7630" t="s">
        <v>159</v>
      </c>
      <c r="H7630" t="s">
        <v>149</v>
      </c>
      <c r="I7630" t="s">
        <v>136</v>
      </c>
      <c r="J7630" t="s">
        <v>137</v>
      </c>
      <c r="K7630" t="s">
        <v>138</v>
      </c>
      <c r="L7630" t="s">
        <v>20830</v>
      </c>
      <c r="M7630" t="s">
        <v>20831</v>
      </c>
      <c r="N7630" s="26">
        <v>0.35583333299999997</v>
      </c>
      <c r="O7630">
        <v>15</v>
      </c>
      <c r="P7630">
        <v>1668</v>
      </c>
      <c r="Q7630">
        <v>73</v>
      </c>
      <c r="R7630">
        <v>552</v>
      </c>
      <c r="S7630">
        <v>17</v>
      </c>
      <c r="T7630">
        <v>94</v>
      </c>
      <c r="U7630">
        <v>1</v>
      </c>
      <c r="V7630">
        <v>0</v>
      </c>
      <c r="W7630" s="26">
        <v>1.284414682832983</v>
      </c>
      <c r="X7630" s="26">
        <v>42.996760390156524</v>
      </c>
      <c r="Y7630" s="26">
        <v>93.167810592768845</v>
      </c>
      <c r="Z7630" s="26">
        <v>27.311922157344053</v>
      </c>
      <c r="AA7630" s="26">
        <v>32.217467058852499</v>
      </c>
      <c r="AB7630" s="26">
        <v>19.341929730538432</v>
      </c>
      <c r="AC7630" s="26">
        <v>63.090125970119999</v>
      </c>
      <c r="AD7630" s="26">
        <v>0</v>
      </c>
      <c r="AE7630" s="26">
        <v>279.41043058261334</v>
      </c>
    </row>
    <row r="7631" spans="1:31" x14ac:dyDescent="0.3">
      <c r="A7631">
        <v>2778225</v>
      </c>
      <c r="B7631">
        <v>1</v>
      </c>
      <c r="C7631" t="s">
        <v>80</v>
      </c>
      <c r="D7631" t="s">
        <v>97</v>
      </c>
      <c r="E7631" t="s">
        <v>157</v>
      </c>
      <c r="F7631" t="s">
        <v>20832</v>
      </c>
      <c r="G7631" t="s">
        <v>159</v>
      </c>
      <c r="H7631" t="s">
        <v>149</v>
      </c>
      <c r="I7631" t="s">
        <v>136</v>
      </c>
      <c r="J7631" t="s">
        <v>137</v>
      </c>
      <c r="K7631" t="s">
        <v>138</v>
      </c>
      <c r="L7631" t="s">
        <v>20833</v>
      </c>
      <c r="M7631" t="s">
        <v>20834</v>
      </c>
      <c r="N7631" s="26">
        <v>0.53333333299999997</v>
      </c>
      <c r="O7631">
        <v>1</v>
      </c>
      <c r="P7631">
        <v>3526</v>
      </c>
      <c r="Q7631">
        <v>0</v>
      </c>
      <c r="R7631">
        <v>46</v>
      </c>
      <c r="S7631">
        <v>1</v>
      </c>
      <c r="T7631">
        <v>342</v>
      </c>
      <c r="U7631">
        <v>1</v>
      </c>
      <c r="V7631">
        <v>0</v>
      </c>
      <c r="W7631" s="26">
        <v>3.5038831095272718</v>
      </c>
      <c r="X7631" s="26">
        <v>421.65244154835415</v>
      </c>
      <c r="Y7631" s="26">
        <v>0</v>
      </c>
      <c r="Z7631" s="26">
        <v>4.7852540272792154</v>
      </c>
      <c r="AA7631" s="26">
        <v>0.74603144150888889</v>
      </c>
      <c r="AB7631" s="26">
        <v>174.5540561144839</v>
      </c>
      <c r="AC7631" s="26">
        <v>7.5186849600023233</v>
      </c>
      <c r="AD7631" s="26">
        <v>0</v>
      </c>
      <c r="AE7631" s="26">
        <v>612.7603512011558</v>
      </c>
    </row>
    <row r="7632" spans="1:31" x14ac:dyDescent="0.3">
      <c r="A7632">
        <v>2778085</v>
      </c>
      <c r="B7632">
        <v>1</v>
      </c>
      <c r="C7632" t="s">
        <v>81</v>
      </c>
      <c r="D7632" t="s">
        <v>121</v>
      </c>
      <c r="E7632" t="s">
        <v>152</v>
      </c>
      <c r="F7632" t="s">
        <v>11271</v>
      </c>
      <c r="G7632" t="s">
        <v>159</v>
      </c>
      <c r="H7632" t="s">
        <v>149</v>
      </c>
      <c r="I7632" t="s">
        <v>136</v>
      </c>
      <c r="J7632" t="s">
        <v>137</v>
      </c>
      <c r="K7632" t="s">
        <v>138</v>
      </c>
      <c r="L7632" t="s">
        <v>20835</v>
      </c>
      <c r="M7632" t="s">
        <v>20836</v>
      </c>
      <c r="N7632" s="26">
        <v>0.31638888799999998</v>
      </c>
      <c r="O7632">
        <v>3</v>
      </c>
      <c r="P7632">
        <v>296</v>
      </c>
      <c r="Q7632">
        <v>4</v>
      </c>
      <c r="R7632">
        <v>37</v>
      </c>
      <c r="S7632">
        <v>3</v>
      </c>
      <c r="T7632">
        <v>15</v>
      </c>
      <c r="U7632">
        <v>0</v>
      </c>
      <c r="V7632">
        <v>0</v>
      </c>
      <c r="W7632" s="26">
        <v>4.303961116161874</v>
      </c>
      <c r="X7632" s="26">
        <v>11.791544634558255</v>
      </c>
      <c r="Y7632" s="26">
        <v>6.0849000813409209</v>
      </c>
      <c r="Z7632" s="26">
        <v>1.0680627198450363</v>
      </c>
      <c r="AA7632" s="26">
        <v>9.1165722726082503</v>
      </c>
      <c r="AB7632" s="26">
        <v>4.2642758371404881</v>
      </c>
      <c r="AC7632" s="26">
        <v>0</v>
      </c>
      <c r="AD7632" s="26">
        <v>0</v>
      </c>
      <c r="AE7632" s="26">
        <v>36.629316661654826</v>
      </c>
    </row>
    <row r="7633" spans="1:31" x14ac:dyDescent="0.3">
      <c r="A7633">
        <v>2777747</v>
      </c>
      <c r="B7633">
        <v>1</v>
      </c>
      <c r="C7633" t="s">
        <v>80</v>
      </c>
      <c r="D7633" t="s">
        <v>83</v>
      </c>
      <c r="E7633" t="s">
        <v>146</v>
      </c>
      <c r="F7633" t="s">
        <v>20837</v>
      </c>
      <c r="G7633" t="s">
        <v>148</v>
      </c>
      <c r="H7633" t="s">
        <v>149</v>
      </c>
      <c r="I7633" t="s">
        <v>136</v>
      </c>
      <c r="J7633" t="s">
        <v>137</v>
      </c>
      <c r="K7633" t="s">
        <v>138</v>
      </c>
      <c r="L7633" t="s">
        <v>20838</v>
      </c>
      <c r="M7633" t="s">
        <v>20839</v>
      </c>
      <c r="N7633" s="26">
        <v>3.0277777769999998</v>
      </c>
      <c r="O7633">
        <v>0</v>
      </c>
      <c r="P7633">
        <v>978</v>
      </c>
      <c r="Q7633">
        <v>0</v>
      </c>
      <c r="R7633">
        <v>0</v>
      </c>
      <c r="S7633">
        <v>0</v>
      </c>
      <c r="T7633">
        <v>43</v>
      </c>
      <c r="U7633">
        <v>0</v>
      </c>
      <c r="V7633">
        <v>0</v>
      </c>
      <c r="W7633" s="26">
        <v>0</v>
      </c>
      <c r="X7633" s="26">
        <v>500.57348978455485</v>
      </c>
      <c r="Y7633" s="26">
        <v>0</v>
      </c>
      <c r="Z7633" s="26">
        <v>0</v>
      </c>
      <c r="AA7633" s="26">
        <v>0</v>
      </c>
      <c r="AB7633" s="26">
        <v>87.588664312069355</v>
      </c>
      <c r="AC7633" s="26">
        <v>0</v>
      </c>
      <c r="AD7633" s="26">
        <v>0</v>
      </c>
      <c r="AE7633" s="26">
        <v>588.16215409662425</v>
      </c>
    </row>
    <row r="7634" spans="1:31" x14ac:dyDescent="0.3">
      <c r="A7634">
        <v>2777899</v>
      </c>
      <c r="B7634">
        <v>1</v>
      </c>
      <c r="C7634" t="s">
        <v>80</v>
      </c>
      <c r="D7634" t="s">
        <v>93</v>
      </c>
      <c r="E7634" t="s">
        <v>141</v>
      </c>
      <c r="F7634" t="s">
        <v>20840</v>
      </c>
      <c r="G7634" t="s">
        <v>143</v>
      </c>
      <c r="H7634" t="s">
        <v>135</v>
      </c>
      <c r="I7634" t="s">
        <v>136</v>
      </c>
      <c r="J7634" t="s">
        <v>137</v>
      </c>
      <c r="K7634" t="s">
        <v>138</v>
      </c>
      <c r="L7634" t="s">
        <v>20841</v>
      </c>
      <c r="M7634" t="s">
        <v>20842</v>
      </c>
      <c r="N7634" s="26">
        <v>0.67249999999999999</v>
      </c>
      <c r="O7634">
        <v>0</v>
      </c>
      <c r="P7634">
        <v>34</v>
      </c>
      <c r="Q7634">
        <v>0</v>
      </c>
      <c r="R7634">
        <v>30</v>
      </c>
      <c r="S7634">
        <v>0</v>
      </c>
      <c r="T7634">
        <v>8</v>
      </c>
      <c r="U7634">
        <v>0</v>
      </c>
      <c r="V7634">
        <v>0</v>
      </c>
      <c r="W7634" s="26">
        <v>0</v>
      </c>
      <c r="X7634" s="26">
        <v>6.0633920927648068</v>
      </c>
      <c r="Y7634" s="26">
        <v>0</v>
      </c>
      <c r="Z7634" s="26">
        <v>7.1332651353387417</v>
      </c>
      <c r="AA7634" s="26">
        <v>0</v>
      </c>
      <c r="AB7634" s="26">
        <v>2.4664674407224876</v>
      </c>
      <c r="AC7634" s="26">
        <v>0</v>
      </c>
      <c r="AD7634" s="26">
        <v>0</v>
      </c>
      <c r="AE7634" s="26">
        <v>15.663124668826036</v>
      </c>
    </row>
    <row r="7635" spans="1:31" x14ac:dyDescent="0.3">
      <c r="A7635">
        <v>2777956</v>
      </c>
      <c r="B7635">
        <v>1</v>
      </c>
      <c r="C7635" t="s">
        <v>81</v>
      </c>
      <c r="D7635" t="s">
        <v>128</v>
      </c>
      <c r="E7635" t="s">
        <v>141</v>
      </c>
      <c r="F7635" t="s">
        <v>20843</v>
      </c>
      <c r="G7635" t="s">
        <v>303</v>
      </c>
      <c r="H7635" t="s">
        <v>135</v>
      </c>
      <c r="I7635" t="s">
        <v>136</v>
      </c>
      <c r="J7635" t="s">
        <v>137</v>
      </c>
      <c r="K7635" t="s">
        <v>138</v>
      </c>
      <c r="L7635" t="s">
        <v>20844</v>
      </c>
      <c r="M7635" t="s">
        <v>20845</v>
      </c>
      <c r="N7635" s="26">
        <v>2.221666666</v>
      </c>
      <c r="O7635">
        <v>0</v>
      </c>
      <c r="P7635">
        <v>16</v>
      </c>
      <c r="Q7635">
        <v>0</v>
      </c>
      <c r="R7635">
        <v>17</v>
      </c>
      <c r="S7635">
        <v>0</v>
      </c>
      <c r="T7635">
        <v>6</v>
      </c>
      <c r="U7635">
        <v>0</v>
      </c>
      <c r="V7635">
        <v>0</v>
      </c>
      <c r="W7635" s="26">
        <v>0</v>
      </c>
      <c r="X7635" s="26">
        <v>11.513817122576109</v>
      </c>
      <c r="Y7635" s="26">
        <v>0</v>
      </c>
      <c r="Z7635" s="26">
        <v>13.918606707419032</v>
      </c>
      <c r="AA7635" s="26">
        <v>0</v>
      </c>
      <c r="AB7635" s="26">
        <v>9.5744284671957551</v>
      </c>
      <c r="AC7635" s="26">
        <v>0</v>
      </c>
      <c r="AD7635" s="26">
        <v>0</v>
      </c>
      <c r="AE7635" s="26">
        <v>35.006852297190896</v>
      </c>
    </row>
    <row r="7636" spans="1:31" x14ac:dyDescent="0.3">
      <c r="A7636">
        <v>2777853</v>
      </c>
      <c r="B7636">
        <v>1</v>
      </c>
      <c r="C7636" t="s">
        <v>80</v>
      </c>
      <c r="D7636" t="s">
        <v>101</v>
      </c>
      <c r="E7636" t="s">
        <v>170</v>
      </c>
      <c r="F7636" t="s">
        <v>17710</v>
      </c>
      <c r="G7636" t="s">
        <v>143</v>
      </c>
      <c r="H7636" t="s">
        <v>135</v>
      </c>
      <c r="I7636" t="s">
        <v>136</v>
      </c>
      <c r="J7636" t="s">
        <v>137</v>
      </c>
      <c r="K7636" t="s">
        <v>138</v>
      </c>
      <c r="L7636" t="s">
        <v>20846</v>
      </c>
      <c r="M7636" t="s">
        <v>20847</v>
      </c>
      <c r="N7636" s="26">
        <v>3.9533333329999998</v>
      </c>
      <c r="O7636">
        <v>0</v>
      </c>
      <c r="P7636">
        <v>57</v>
      </c>
      <c r="Q7636">
        <v>0</v>
      </c>
      <c r="R7636">
        <v>0</v>
      </c>
      <c r="S7636">
        <v>0</v>
      </c>
      <c r="T7636">
        <v>5</v>
      </c>
      <c r="U7636">
        <v>0</v>
      </c>
      <c r="V7636">
        <v>0</v>
      </c>
      <c r="W7636" s="26">
        <v>0</v>
      </c>
      <c r="X7636" s="26">
        <v>27.174289281898645</v>
      </c>
      <c r="Y7636" s="26">
        <v>0</v>
      </c>
      <c r="Z7636" s="26">
        <v>0</v>
      </c>
      <c r="AA7636" s="26">
        <v>0</v>
      </c>
      <c r="AB7636" s="26">
        <v>8.1974063598586024</v>
      </c>
      <c r="AC7636" s="26">
        <v>0</v>
      </c>
      <c r="AD7636" s="26">
        <v>0</v>
      </c>
      <c r="AE7636" s="26">
        <v>35.371695641757249</v>
      </c>
    </row>
    <row r="7637" spans="1:31" x14ac:dyDescent="0.3">
      <c r="A7637">
        <v>2778045</v>
      </c>
      <c r="B7637">
        <v>1</v>
      </c>
      <c r="C7637" t="s">
        <v>80</v>
      </c>
      <c r="D7637" t="s">
        <v>103</v>
      </c>
      <c r="E7637" t="s">
        <v>132</v>
      </c>
      <c r="F7637" t="s">
        <v>20848</v>
      </c>
      <c r="G7637" t="s">
        <v>197</v>
      </c>
      <c r="H7637" t="s">
        <v>135</v>
      </c>
      <c r="I7637" t="s">
        <v>136</v>
      </c>
      <c r="J7637" t="s">
        <v>137</v>
      </c>
      <c r="K7637" t="s">
        <v>138</v>
      </c>
      <c r="L7637" t="s">
        <v>20849</v>
      </c>
      <c r="M7637" t="s">
        <v>20850</v>
      </c>
      <c r="N7637" s="26">
        <v>6.006388888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1</v>
      </c>
      <c r="U7637">
        <v>0</v>
      </c>
      <c r="V7637">
        <v>0</v>
      </c>
      <c r="W7637" s="26">
        <v>0</v>
      </c>
      <c r="X7637" s="26">
        <v>0</v>
      </c>
      <c r="Y7637" s="26">
        <v>0</v>
      </c>
      <c r="Z7637" s="26">
        <v>0</v>
      </c>
      <c r="AA7637" s="26">
        <v>0</v>
      </c>
      <c r="AB7637" s="26">
        <v>0</v>
      </c>
      <c r="AC7637" s="26">
        <v>0</v>
      </c>
      <c r="AD7637" s="26">
        <v>0</v>
      </c>
      <c r="AE7637" s="26">
        <v>0</v>
      </c>
    </row>
    <row r="7638" spans="1:31" x14ac:dyDescent="0.3">
      <c r="A7638">
        <v>2777982</v>
      </c>
      <c r="B7638">
        <v>1</v>
      </c>
      <c r="C7638" t="s">
        <v>80</v>
      </c>
      <c r="D7638" t="s">
        <v>96</v>
      </c>
      <c r="E7638" t="s">
        <v>166</v>
      </c>
      <c r="F7638" t="s">
        <v>20851</v>
      </c>
      <c r="G7638" t="s">
        <v>287</v>
      </c>
      <c r="H7638" t="s">
        <v>135</v>
      </c>
      <c r="I7638" t="s">
        <v>136</v>
      </c>
      <c r="J7638" t="s">
        <v>137</v>
      </c>
      <c r="K7638" t="s">
        <v>138</v>
      </c>
      <c r="L7638" t="s">
        <v>20852</v>
      </c>
      <c r="M7638" t="s">
        <v>20853</v>
      </c>
      <c r="N7638" s="26">
        <v>1.616666666</v>
      </c>
      <c r="O7638">
        <v>0</v>
      </c>
      <c r="P7638">
        <v>25</v>
      </c>
      <c r="Q7638">
        <v>0</v>
      </c>
      <c r="R7638">
        <v>0</v>
      </c>
      <c r="S7638">
        <v>0</v>
      </c>
      <c r="T7638">
        <v>1</v>
      </c>
      <c r="U7638">
        <v>0</v>
      </c>
      <c r="V7638">
        <v>0</v>
      </c>
      <c r="W7638" s="26">
        <v>0</v>
      </c>
      <c r="X7638" s="26">
        <v>3.4774311981524892</v>
      </c>
      <c r="Y7638" s="26">
        <v>0</v>
      </c>
      <c r="Z7638" s="26">
        <v>0</v>
      </c>
      <c r="AA7638" s="26">
        <v>0</v>
      </c>
      <c r="AB7638" s="26">
        <v>0</v>
      </c>
      <c r="AC7638" s="26">
        <v>0</v>
      </c>
      <c r="AD7638" s="26">
        <v>0</v>
      </c>
      <c r="AE7638" s="26">
        <v>3.4774311981524892</v>
      </c>
    </row>
    <row r="7639" spans="1:31" x14ac:dyDescent="0.3">
      <c r="A7639">
        <v>2778019</v>
      </c>
      <c r="B7639">
        <v>1</v>
      </c>
      <c r="C7639" t="s">
        <v>81</v>
      </c>
      <c r="D7639" t="s">
        <v>120</v>
      </c>
      <c r="E7639" t="s">
        <v>152</v>
      </c>
      <c r="F7639" t="s">
        <v>4564</v>
      </c>
      <c r="G7639" t="s">
        <v>159</v>
      </c>
      <c r="H7639" t="s">
        <v>149</v>
      </c>
      <c r="I7639" t="s">
        <v>136</v>
      </c>
      <c r="J7639" t="s">
        <v>137</v>
      </c>
      <c r="K7639" t="s">
        <v>138</v>
      </c>
      <c r="L7639" t="s">
        <v>20854</v>
      </c>
      <c r="M7639" t="s">
        <v>20855</v>
      </c>
      <c r="N7639" s="26">
        <v>0.48416666600000002</v>
      </c>
      <c r="O7639">
        <v>2</v>
      </c>
      <c r="P7639">
        <v>95</v>
      </c>
      <c r="Q7639">
        <v>84</v>
      </c>
      <c r="R7639">
        <v>3</v>
      </c>
      <c r="S7639">
        <v>11</v>
      </c>
      <c r="T7639">
        <v>7</v>
      </c>
      <c r="U7639">
        <v>0</v>
      </c>
      <c r="V7639">
        <v>0</v>
      </c>
      <c r="W7639" s="26">
        <v>0.19746977969444443</v>
      </c>
      <c r="X7639" s="26">
        <v>13.273409550608338</v>
      </c>
      <c r="Y7639" s="26">
        <v>11.101225902068903</v>
      </c>
      <c r="Z7639" s="26">
        <v>0.18408050403555554</v>
      </c>
      <c r="AA7639" s="26">
        <v>72.43601047785387</v>
      </c>
      <c r="AB7639" s="26">
        <v>2.9696711350528662</v>
      </c>
      <c r="AC7639" s="26">
        <v>0</v>
      </c>
      <c r="AD7639" s="26">
        <v>0</v>
      </c>
      <c r="AE7639" s="26">
        <v>100.16186734931398</v>
      </c>
    </row>
    <row r="7640" spans="1:31" x14ac:dyDescent="0.3">
      <c r="A7640">
        <v>2778280</v>
      </c>
      <c r="B7640">
        <v>2</v>
      </c>
      <c r="C7640" t="s">
        <v>81</v>
      </c>
      <c r="D7640" t="s">
        <v>122</v>
      </c>
      <c r="E7640" t="s">
        <v>141</v>
      </c>
      <c r="F7640" t="s">
        <v>12263</v>
      </c>
      <c r="G7640" t="s">
        <v>172</v>
      </c>
      <c r="H7640" t="s">
        <v>135</v>
      </c>
      <c r="I7640" t="s">
        <v>136</v>
      </c>
      <c r="J7640" t="s">
        <v>137</v>
      </c>
      <c r="K7640" t="s">
        <v>138</v>
      </c>
      <c r="L7640" t="s">
        <v>20856</v>
      </c>
      <c r="M7640" t="s">
        <v>20857</v>
      </c>
      <c r="N7640" s="26">
        <v>2.639444444</v>
      </c>
      <c r="O7640">
        <v>0</v>
      </c>
      <c r="P7640">
        <v>42</v>
      </c>
      <c r="Q7640">
        <v>0</v>
      </c>
      <c r="R7640">
        <v>0</v>
      </c>
      <c r="S7640">
        <v>0</v>
      </c>
      <c r="T7640">
        <v>3</v>
      </c>
      <c r="U7640">
        <v>0</v>
      </c>
      <c r="V7640">
        <v>0</v>
      </c>
      <c r="W7640" s="26">
        <v>0</v>
      </c>
      <c r="X7640" s="26">
        <v>10.449617668319018</v>
      </c>
      <c r="Y7640" s="26">
        <v>0</v>
      </c>
      <c r="Z7640" s="26">
        <v>0</v>
      </c>
      <c r="AA7640" s="26">
        <v>0</v>
      </c>
      <c r="AB7640" s="26">
        <v>0</v>
      </c>
      <c r="AC7640" s="26">
        <v>0</v>
      </c>
      <c r="AD7640" s="26">
        <v>0</v>
      </c>
      <c r="AE7640" s="26">
        <v>10.449617668319018</v>
      </c>
    </row>
    <row r="7641" spans="1:31" x14ac:dyDescent="0.3">
      <c r="A7641">
        <v>2778011</v>
      </c>
      <c r="B7641">
        <v>1</v>
      </c>
      <c r="C7641" t="s">
        <v>80</v>
      </c>
      <c r="D7641" t="s">
        <v>94</v>
      </c>
      <c r="E7641" t="s">
        <v>146</v>
      </c>
      <c r="F7641" t="s">
        <v>20858</v>
      </c>
      <c r="G7641" t="s">
        <v>143</v>
      </c>
      <c r="H7641" t="s">
        <v>149</v>
      </c>
      <c r="I7641" t="s">
        <v>136</v>
      </c>
      <c r="J7641" t="s">
        <v>137</v>
      </c>
      <c r="K7641" t="s">
        <v>138</v>
      </c>
      <c r="L7641" t="s">
        <v>20859</v>
      </c>
      <c r="M7641" t="s">
        <v>20860</v>
      </c>
      <c r="N7641" s="26">
        <v>0.74333333300000004</v>
      </c>
      <c r="O7641">
        <v>0</v>
      </c>
      <c r="P7641">
        <v>331</v>
      </c>
      <c r="Q7641">
        <v>0</v>
      </c>
      <c r="R7641">
        <v>0</v>
      </c>
      <c r="S7641">
        <v>0</v>
      </c>
      <c r="T7641">
        <v>14</v>
      </c>
      <c r="U7641">
        <v>0</v>
      </c>
      <c r="V7641">
        <v>0</v>
      </c>
      <c r="W7641" s="26">
        <v>0</v>
      </c>
      <c r="X7641" s="26">
        <v>54.587721505263858</v>
      </c>
      <c r="Y7641" s="26">
        <v>0</v>
      </c>
      <c r="Z7641" s="26">
        <v>0</v>
      </c>
      <c r="AA7641" s="26">
        <v>0</v>
      </c>
      <c r="AB7641" s="26">
        <v>3.9310221515955179</v>
      </c>
      <c r="AC7641" s="26">
        <v>0</v>
      </c>
      <c r="AD7641" s="26">
        <v>0</v>
      </c>
      <c r="AE7641" s="26">
        <v>58.518743656859378</v>
      </c>
    </row>
    <row r="7642" spans="1:31" x14ac:dyDescent="0.3">
      <c r="A7642">
        <v>2778343</v>
      </c>
      <c r="B7642">
        <v>1</v>
      </c>
      <c r="C7642" t="s">
        <v>81</v>
      </c>
      <c r="D7642" t="s">
        <v>128</v>
      </c>
      <c r="E7642" t="s">
        <v>170</v>
      </c>
      <c r="F7642" t="s">
        <v>20861</v>
      </c>
      <c r="G7642" t="s">
        <v>134</v>
      </c>
      <c r="H7642" t="s">
        <v>135</v>
      </c>
      <c r="I7642" t="s">
        <v>136</v>
      </c>
      <c r="J7642" t="s">
        <v>137</v>
      </c>
      <c r="K7642" t="s">
        <v>138</v>
      </c>
      <c r="L7642" t="s">
        <v>20862</v>
      </c>
      <c r="M7642" t="s">
        <v>20863</v>
      </c>
      <c r="N7642" s="26">
        <v>4.1147222220000002</v>
      </c>
      <c r="O7642">
        <v>0</v>
      </c>
      <c r="P7642">
        <v>67</v>
      </c>
      <c r="Q7642">
        <v>0</v>
      </c>
      <c r="R7642">
        <v>0</v>
      </c>
      <c r="S7642">
        <v>0</v>
      </c>
      <c r="T7642">
        <v>6</v>
      </c>
      <c r="U7642">
        <v>0</v>
      </c>
      <c r="V7642">
        <v>0</v>
      </c>
      <c r="W7642" s="26">
        <v>0</v>
      </c>
      <c r="X7642" s="26">
        <v>58.001353402329443</v>
      </c>
      <c r="Y7642" s="26">
        <v>0</v>
      </c>
      <c r="Z7642" s="26">
        <v>0</v>
      </c>
      <c r="AA7642" s="26">
        <v>0</v>
      </c>
      <c r="AB7642" s="26">
        <v>14.31346385419657</v>
      </c>
      <c r="AC7642" s="26">
        <v>0</v>
      </c>
      <c r="AD7642" s="26">
        <v>0</v>
      </c>
      <c r="AE7642" s="26">
        <v>72.314817256526013</v>
      </c>
    </row>
    <row r="7643" spans="1:31" x14ac:dyDescent="0.3">
      <c r="A7643">
        <v>2777796</v>
      </c>
      <c r="B7643">
        <v>1</v>
      </c>
      <c r="C7643" t="s">
        <v>80</v>
      </c>
      <c r="D7643" t="s">
        <v>84</v>
      </c>
      <c r="E7643" t="s">
        <v>166</v>
      </c>
      <c r="F7643" t="s">
        <v>5596</v>
      </c>
      <c r="G7643" t="s">
        <v>204</v>
      </c>
      <c r="H7643" t="s">
        <v>135</v>
      </c>
      <c r="I7643" t="s">
        <v>136</v>
      </c>
      <c r="J7643" t="s">
        <v>137</v>
      </c>
      <c r="K7643" t="s">
        <v>138</v>
      </c>
      <c r="L7643" t="s">
        <v>20864</v>
      </c>
      <c r="M7643" t="s">
        <v>20865</v>
      </c>
      <c r="N7643" s="26">
        <v>2.0161111109999998</v>
      </c>
      <c r="O7643">
        <v>0</v>
      </c>
      <c r="P7643">
        <v>56</v>
      </c>
      <c r="Q7643">
        <v>0</v>
      </c>
      <c r="R7643">
        <v>0</v>
      </c>
      <c r="S7643">
        <v>0</v>
      </c>
      <c r="T7643">
        <v>18</v>
      </c>
      <c r="U7643">
        <v>0</v>
      </c>
      <c r="V7643">
        <v>0</v>
      </c>
      <c r="W7643" s="26">
        <v>0</v>
      </c>
      <c r="X7643" s="26">
        <v>22.941186539444079</v>
      </c>
      <c r="Y7643" s="26">
        <v>0</v>
      </c>
      <c r="Z7643" s="26">
        <v>0</v>
      </c>
      <c r="AA7643" s="26">
        <v>0</v>
      </c>
      <c r="AB7643" s="26">
        <v>42.464066349421557</v>
      </c>
      <c r="AC7643" s="26">
        <v>0</v>
      </c>
      <c r="AD7643" s="26">
        <v>0</v>
      </c>
      <c r="AE7643" s="26">
        <v>65.405252888865633</v>
      </c>
    </row>
    <row r="7644" spans="1:31" x14ac:dyDescent="0.3">
      <c r="A7644">
        <v>2777942</v>
      </c>
      <c r="B7644">
        <v>1</v>
      </c>
      <c r="C7644" t="s">
        <v>80</v>
      </c>
      <c r="D7644" t="s">
        <v>99</v>
      </c>
      <c r="E7644" t="s">
        <v>141</v>
      </c>
      <c r="F7644" t="s">
        <v>6682</v>
      </c>
      <c r="G7644" t="s">
        <v>186</v>
      </c>
      <c r="H7644" t="s">
        <v>135</v>
      </c>
      <c r="I7644" t="s">
        <v>136</v>
      </c>
      <c r="J7644" t="s">
        <v>137</v>
      </c>
      <c r="K7644" t="s">
        <v>187</v>
      </c>
      <c r="L7644" t="s">
        <v>20866</v>
      </c>
      <c r="M7644" t="s">
        <v>20867</v>
      </c>
      <c r="N7644" s="26">
        <v>6.7441666659999999</v>
      </c>
      <c r="O7644">
        <v>0</v>
      </c>
      <c r="P7644">
        <v>65</v>
      </c>
      <c r="Q7644">
        <v>0</v>
      </c>
      <c r="R7644">
        <v>1</v>
      </c>
      <c r="S7644">
        <v>0</v>
      </c>
      <c r="T7644">
        <v>6</v>
      </c>
      <c r="U7644">
        <v>0</v>
      </c>
      <c r="V7644">
        <v>1</v>
      </c>
      <c r="W7644" s="26">
        <v>0</v>
      </c>
      <c r="X7644" s="26">
        <v>74.624128695110144</v>
      </c>
      <c r="Y7644" s="26">
        <v>0</v>
      </c>
      <c r="Z7644" s="26">
        <v>0</v>
      </c>
      <c r="AA7644" s="26">
        <v>0</v>
      </c>
      <c r="AB7644" s="26">
        <v>13.832792003608608</v>
      </c>
      <c r="AC7644" s="26">
        <v>0</v>
      </c>
      <c r="AD7644" s="26">
        <v>30.514404478982687</v>
      </c>
      <c r="AE7644" s="26">
        <v>118.97132517770143</v>
      </c>
    </row>
    <row r="7645" spans="1:31" x14ac:dyDescent="0.3">
      <c r="A7645">
        <v>2777902</v>
      </c>
      <c r="B7645">
        <v>1</v>
      </c>
      <c r="C7645" t="s">
        <v>80</v>
      </c>
      <c r="D7645" t="s">
        <v>105</v>
      </c>
      <c r="E7645" t="s">
        <v>170</v>
      </c>
      <c r="F7645" t="s">
        <v>20868</v>
      </c>
      <c r="G7645" t="s">
        <v>143</v>
      </c>
      <c r="H7645" t="s">
        <v>135</v>
      </c>
      <c r="I7645" t="s">
        <v>136</v>
      </c>
      <c r="J7645" t="s">
        <v>137</v>
      </c>
      <c r="K7645" t="s">
        <v>138</v>
      </c>
      <c r="L7645" t="s">
        <v>20869</v>
      </c>
      <c r="M7645" t="s">
        <v>20870</v>
      </c>
      <c r="N7645" s="26">
        <v>1.910833333</v>
      </c>
      <c r="O7645">
        <v>0</v>
      </c>
      <c r="P7645">
        <v>69</v>
      </c>
      <c r="Q7645">
        <v>0</v>
      </c>
      <c r="R7645">
        <v>0</v>
      </c>
      <c r="S7645">
        <v>0</v>
      </c>
      <c r="T7645">
        <v>9</v>
      </c>
      <c r="U7645">
        <v>0</v>
      </c>
      <c r="V7645">
        <v>0</v>
      </c>
      <c r="W7645" s="26">
        <v>0</v>
      </c>
      <c r="X7645" s="26">
        <v>15.99003043257316</v>
      </c>
      <c r="Y7645" s="26">
        <v>0</v>
      </c>
      <c r="Z7645" s="26">
        <v>0</v>
      </c>
      <c r="AA7645" s="26">
        <v>0</v>
      </c>
      <c r="AB7645" s="26">
        <v>5.7303201832075734</v>
      </c>
      <c r="AC7645" s="26">
        <v>0</v>
      </c>
      <c r="AD7645" s="26">
        <v>0</v>
      </c>
      <c r="AE7645" s="26">
        <v>21.720350615780735</v>
      </c>
    </row>
    <row r="7646" spans="1:31" x14ac:dyDescent="0.3">
      <c r="A7646">
        <v>2778197</v>
      </c>
      <c r="B7646">
        <v>1</v>
      </c>
      <c r="C7646" t="s">
        <v>81</v>
      </c>
      <c r="D7646" t="s">
        <v>127</v>
      </c>
      <c r="E7646" t="s">
        <v>146</v>
      </c>
      <c r="F7646" t="s">
        <v>1621</v>
      </c>
      <c r="G7646" t="s">
        <v>159</v>
      </c>
      <c r="H7646" t="s">
        <v>149</v>
      </c>
      <c r="I7646" t="s">
        <v>136</v>
      </c>
      <c r="J7646" t="s">
        <v>137</v>
      </c>
      <c r="K7646" t="s">
        <v>138</v>
      </c>
      <c r="L7646" t="s">
        <v>20871</v>
      </c>
      <c r="M7646" t="s">
        <v>20872</v>
      </c>
      <c r="N7646" s="26">
        <v>2.8905555550000002</v>
      </c>
      <c r="O7646">
        <v>1</v>
      </c>
      <c r="P7646">
        <v>502</v>
      </c>
      <c r="Q7646">
        <v>107</v>
      </c>
      <c r="R7646">
        <v>142</v>
      </c>
      <c r="S7646">
        <v>8</v>
      </c>
      <c r="T7646">
        <v>72</v>
      </c>
      <c r="U7646">
        <v>0</v>
      </c>
      <c r="V7646">
        <v>0</v>
      </c>
      <c r="W7646" s="26">
        <v>3.5488675370921547</v>
      </c>
      <c r="X7646" s="26">
        <v>311.46909007780897</v>
      </c>
      <c r="Y7646" s="26">
        <v>348.49298144568479</v>
      </c>
      <c r="Z7646" s="26">
        <v>29.772503439464565</v>
      </c>
      <c r="AA7646" s="26">
        <v>123.87078844236137</v>
      </c>
      <c r="AB7646" s="26">
        <v>72.635752348059626</v>
      </c>
      <c r="AC7646" s="26">
        <v>0</v>
      </c>
      <c r="AD7646" s="26">
        <v>0</v>
      </c>
      <c r="AE7646" s="26">
        <v>889.78998329047158</v>
      </c>
    </row>
    <row r="7647" spans="1:31" x14ac:dyDescent="0.3">
      <c r="A7647">
        <v>2778297</v>
      </c>
      <c r="B7647">
        <v>1</v>
      </c>
      <c r="C7647" t="s">
        <v>80</v>
      </c>
      <c r="D7647" t="s">
        <v>105</v>
      </c>
      <c r="E7647" t="s">
        <v>146</v>
      </c>
      <c r="F7647" t="s">
        <v>20873</v>
      </c>
      <c r="G7647" t="s">
        <v>148</v>
      </c>
      <c r="H7647" t="s">
        <v>149</v>
      </c>
      <c r="I7647" t="s">
        <v>136</v>
      </c>
      <c r="J7647" t="s">
        <v>137</v>
      </c>
      <c r="K7647" t="s">
        <v>138</v>
      </c>
      <c r="L7647" t="s">
        <v>20874</v>
      </c>
      <c r="M7647" t="s">
        <v>20875</v>
      </c>
      <c r="N7647" s="26">
        <v>3.1872222219999999</v>
      </c>
      <c r="O7647">
        <v>2</v>
      </c>
      <c r="P7647">
        <v>0</v>
      </c>
      <c r="Q7647">
        <v>1</v>
      </c>
      <c r="R7647">
        <v>0</v>
      </c>
      <c r="S7647">
        <v>1</v>
      </c>
      <c r="T7647">
        <v>0</v>
      </c>
      <c r="U7647">
        <v>1</v>
      </c>
      <c r="V7647">
        <v>0</v>
      </c>
      <c r="W7647" s="26">
        <v>1.9570156025969445</v>
      </c>
      <c r="X7647" s="26">
        <v>0</v>
      </c>
      <c r="Y7647" s="26">
        <v>0.16815013243322668</v>
      </c>
      <c r="Z7647" s="26">
        <v>0</v>
      </c>
      <c r="AA7647" s="26">
        <v>3.814848229166945</v>
      </c>
      <c r="AB7647" s="26">
        <v>0</v>
      </c>
      <c r="AC7647" s="26">
        <v>42.528485523344159</v>
      </c>
      <c r="AD7647" s="26">
        <v>0</v>
      </c>
      <c r="AE7647" s="26">
        <v>48.468499487541273</v>
      </c>
    </row>
    <row r="7648" spans="1:31" x14ac:dyDescent="0.3">
      <c r="A7648">
        <v>2778051</v>
      </c>
      <c r="B7648">
        <v>1</v>
      </c>
      <c r="C7648" t="s">
        <v>80</v>
      </c>
      <c r="D7648" t="s">
        <v>102</v>
      </c>
      <c r="E7648" t="s">
        <v>175</v>
      </c>
      <c r="F7648" t="s">
        <v>20876</v>
      </c>
      <c r="G7648" t="s">
        <v>159</v>
      </c>
      <c r="H7648" t="s">
        <v>149</v>
      </c>
      <c r="I7648" t="s">
        <v>136</v>
      </c>
      <c r="J7648" t="s">
        <v>137</v>
      </c>
      <c r="K7648" t="s">
        <v>138</v>
      </c>
      <c r="L7648" t="s">
        <v>20877</v>
      </c>
      <c r="M7648" t="s">
        <v>20878</v>
      </c>
      <c r="N7648" s="26">
        <v>0.12583333299999999</v>
      </c>
      <c r="O7648">
        <v>0</v>
      </c>
      <c r="P7648">
        <v>776</v>
      </c>
      <c r="Q7648">
        <v>81</v>
      </c>
      <c r="R7648">
        <v>437</v>
      </c>
      <c r="S7648">
        <v>6</v>
      </c>
      <c r="T7648">
        <v>140</v>
      </c>
      <c r="U7648">
        <v>1</v>
      </c>
      <c r="V7648">
        <v>0</v>
      </c>
      <c r="W7648" s="26">
        <v>0</v>
      </c>
      <c r="X7648" s="26">
        <v>17.184353910721946</v>
      </c>
      <c r="Y7648" s="26">
        <v>1.0817339277367886</v>
      </c>
      <c r="Z7648" s="26">
        <v>2.5632711132497112</v>
      </c>
      <c r="AA7648" s="26">
        <v>3.1367755071636103</v>
      </c>
      <c r="AB7648" s="26">
        <v>12.147059746523928</v>
      </c>
      <c r="AC7648" s="26">
        <v>14.101182608863937</v>
      </c>
      <c r="AD7648" s="26">
        <v>0</v>
      </c>
      <c r="AE7648" s="26">
        <v>50.214376814259921</v>
      </c>
    </row>
    <row r="7649" spans="1:31" x14ac:dyDescent="0.3">
      <c r="A7649">
        <v>2778048</v>
      </c>
      <c r="B7649">
        <v>1</v>
      </c>
      <c r="C7649" t="s">
        <v>80</v>
      </c>
      <c r="D7649" t="s">
        <v>92</v>
      </c>
      <c r="E7649" t="s">
        <v>132</v>
      </c>
      <c r="F7649" t="s">
        <v>20879</v>
      </c>
      <c r="G7649" t="s">
        <v>197</v>
      </c>
      <c r="H7649" t="s">
        <v>135</v>
      </c>
      <c r="I7649" t="s">
        <v>136</v>
      </c>
      <c r="J7649" t="s">
        <v>137</v>
      </c>
      <c r="K7649" t="s">
        <v>138</v>
      </c>
      <c r="L7649" t="s">
        <v>20880</v>
      </c>
      <c r="M7649" t="s">
        <v>20881</v>
      </c>
      <c r="N7649" s="26">
        <v>1.0466666659999999</v>
      </c>
      <c r="O7649">
        <v>0</v>
      </c>
      <c r="P7649">
        <v>1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 s="26">
        <v>0</v>
      </c>
      <c r="X7649" s="26">
        <v>0</v>
      </c>
      <c r="Y7649" s="26">
        <v>0</v>
      </c>
      <c r="Z7649" s="26">
        <v>0</v>
      </c>
      <c r="AA7649" s="26">
        <v>0</v>
      </c>
      <c r="AB7649" s="26">
        <v>0</v>
      </c>
      <c r="AC7649" s="26">
        <v>0</v>
      </c>
      <c r="AD7649" s="26">
        <v>0</v>
      </c>
      <c r="AE7649" s="26">
        <v>0</v>
      </c>
    </row>
    <row r="7650" spans="1:31" x14ac:dyDescent="0.3">
      <c r="A7650">
        <v>2778114</v>
      </c>
      <c r="B7650">
        <v>1</v>
      </c>
      <c r="C7650" t="s">
        <v>80</v>
      </c>
      <c r="D7650" t="s">
        <v>94</v>
      </c>
      <c r="E7650" t="s">
        <v>170</v>
      </c>
      <c r="F7650" t="s">
        <v>20882</v>
      </c>
      <c r="G7650" t="s">
        <v>303</v>
      </c>
      <c r="H7650" t="s">
        <v>135</v>
      </c>
      <c r="I7650" t="s">
        <v>136</v>
      </c>
      <c r="J7650" t="s">
        <v>137</v>
      </c>
      <c r="K7650" t="s">
        <v>138</v>
      </c>
      <c r="L7650" t="s">
        <v>20883</v>
      </c>
      <c r="M7650" t="s">
        <v>20884</v>
      </c>
      <c r="N7650" s="26">
        <v>2.2008333329999998</v>
      </c>
      <c r="O7650">
        <v>0</v>
      </c>
      <c r="P7650">
        <v>167</v>
      </c>
      <c r="Q7650">
        <v>0</v>
      </c>
      <c r="R7650">
        <v>0</v>
      </c>
      <c r="S7650">
        <v>0</v>
      </c>
      <c r="T7650">
        <v>4</v>
      </c>
      <c r="U7650">
        <v>0</v>
      </c>
      <c r="V7650">
        <v>0</v>
      </c>
      <c r="W7650" s="26">
        <v>0</v>
      </c>
      <c r="X7650" s="26">
        <v>81.127598129503994</v>
      </c>
      <c r="Y7650" s="26">
        <v>0</v>
      </c>
      <c r="Z7650" s="26">
        <v>0</v>
      </c>
      <c r="AA7650" s="26">
        <v>0</v>
      </c>
      <c r="AB7650" s="26">
        <v>10.2599875134727</v>
      </c>
      <c r="AC7650" s="26">
        <v>0</v>
      </c>
      <c r="AD7650" s="26">
        <v>0</v>
      </c>
      <c r="AE7650" s="26">
        <v>91.387585642976688</v>
      </c>
    </row>
    <row r="7651" spans="1:31" x14ac:dyDescent="0.3">
      <c r="A7651">
        <v>2778171</v>
      </c>
      <c r="B7651">
        <v>1</v>
      </c>
      <c r="C7651" t="s">
        <v>80</v>
      </c>
      <c r="D7651" t="s">
        <v>83</v>
      </c>
      <c r="E7651" t="s">
        <v>132</v>
      </c>
      <c r="F7651" t="s">
        <v>20885</v>
      </c>
      <c r="G7651" t="s">
        <v>287</v>
      </c>
      <c r="H7651" t="s">
        <v>135</v>
      </c>
      <c r="I7651" t="s">
        <v>136</v>
      </c>
      <c r="J7651" t="s">
        <v>3</v>
      </c>
      <c r="K7651" t="s">
        <v>138</v>
      </c>
      <c r="L7651" t="s">
        <v>20886</v>
      </c>
      <c r="M7651" t="s">
        <v>20887</v>
      </c>
      <c r="N7651" s="26">
        <v>3.4224999999999999</v>
      </c>
      <c r="O7651">
        <v>0</v>
      </c>
      <c r="P7651">
        <v>2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 s="26">
        <v>0</v>
      </c>
      <c r="X7651" s="26">
        <v>0</v>
      </c>
      <c r="Y7651" s="26">
        <v>0</v>
      </c>
      <c r="Z7651" s="26">
        <v>0</v>
      </c>
      <c r="AA7651" s="26">
        <v>0</v>
      </c>
      <c r="AB7651" s="26">
        <v>0</v>
      </c>
      <c r="AC7651" s="26">
        <v>0</v>
      </c>
      <c r="AD7651" s="26">
        <v>0</v>
      </c>
      <c r="AE7651" s="26">
        <v>0</v>
      </c>
    </row>
    <row r="7652" spans="1:31" x14ac:dyDescent="0.3">
      <c r="A7652">
        <v>2778277</v>
      </c>
      <c r="B7652">
        <v>1</v>
      </c>
      <c r="C7652" t="s">
        <v>80</v>
      </c>
      <c r="D7652" t="s">
        <v>101</v>
      </c>
      <c r="E7652" t="s">
        <v>141</v>
      </c>
      <c r="F7652" t="s">
        <v>12965</v>
      </c>
      <c r="G7652" t="s">
        <v>143</v>
      </c>
      <c r="H7652" t="s">
        <v>135</v>
      </c>
      <c r="I7652" t="s">
        <v>136</v>
      </c>
      <c r="J7652" t="s">
        <v>137</v>
      </c>
      <c r="K7652" t="s">
        <v>138</v>
      </c>
      <c r="L7652" t="s">
        <v>20888</v>
      </c>
      <c r="M7652" t="s">
        <v>20889</v>
      </c>
      <c r="N7652" s="26">
        <v>2.134166666</v>
      </c>
      <c r="O7652">
        <v>0</v>
      </c>
      <c r="P7652">
        <v>135</v>
      </c>
      <c r="Q7652">
        <v>0</v>
      </c>
      <c r="R7652">
        <v>0</v>
      </c>
      <c r="S7652">
        <v>0</v>
      </c>
      <c r="T7652">
        <v>9</v>
      </c>
      <c r="U7652">
        <v>0</v>
      </c>
      <c r="V7652">
        <v>0</v>
      </c>
      <c r="W7652" s="26">
        <v>0</v>
      </c>
      <c r="X7652" s="26">
        <v>43.028388866889451</v>
      </c>
      <c r="Y7652" s="26">
        <v>0</v>
      </c>
      <c r="Z7652" s="26">
        <v>0</v>
      </c>
      <c r="AA7652" s="26">
        <v>0</v>
      </c>
      <c r="AB7652" s="26">
        <v>7.6126812910455453</v>
      </c>
      <c r="AC7652" s="26">
        <v>0</v>
      </c>
      <c r="AD7652" s="26">
        <v>0</v>
      </c>
      <c r="AE7652" s="26">
        <v>50.641070157934998</v>
      </c>
    </row>
    <row r="7653" spans="1:31" x14ac:dyDescent="0.3">
      <c r="A7653">
        <v>2777922</v>
      </c>
      <c r="B7653">
        <v>1</v>
      </c>
      <c r="C7653" t="s">
        <v>80</v>
      </c>
      <c r="D7653" t="s">
        <v>107</v>
      </c>
      <c r="E7653" t="s">
        <v>170</v>
      </c>
      <c r="F7653" t="s">
        <v>17768</v>
      </c>
      <c r="G7653" t="s">
        <v>204</v>
      </c>
      <c r="H7653" t="s">
        <v>135</v>
      </c>
      <c r="I7653" t="s">
        <v>136</v>
      </c>
      <c r="J7653" t="s">
        <v>137</v>
      </c>
      <c r="K7653" t="s">
        <v>138</v>
      </c>
      <c r="L7653" t="s">
        <v>20890</v>
      </c>
      <c r="M7653" t="s">
        <v>20891</v>
      </c>
      <c r="N7653" s="26">
        <v>7.5680555549999999</v>
      </c>
      <c r="O7653">
        <v>0</v>
      </c>
      <c r="P7653">
        <v>42</v>
      </c>
      <c r="Q7653">
        <v>0</v>
      </c>
      <c r="R7653">
        <v>0</v>
      </c>
      <c r="S7653">
        <v>0</v>
      </c>
      <c r="T7653">
        <v>1</v>
      </c>
      <c r="U7653">
        <v>0</v>
      </c>
      <c r="V7653">
        <v>0</v>
      </c>
      <c r="W7653" s="26">
        <v>0</v>
      </c>
      <c r="X7653" s="26">
        <v>8.4836890966251666</v>
      </c>
      <c r="Y7653" s="26">
        <v>0</v>
      </c>
      <c r="Z7653" s="26">
        <v>0</v>
      </c>
      <c r="AA7653" s="26">
        <v>0</v>
      </c>
      <c r="AB7653" s="26">
        <v>4.4447178367658386</v>
      </c>
      <c r="AC7653" s="26">
        <v>0</v>
      </c>
      <c r="AD7653" s="26">
        <v>0</v>
      </c>
      <c r="AE7653" s="26">
        <v>12.928406933391006</v>
      </c>
    </row>
    <row r="7654" spans="1:31" x14ac:dyDescent="0.3">
      <c r="A7654">
        <v>2777779</v>
      </c>
      <c r="B7654">
        <v>1</v>
      </c>
      <c r="C7654" t="s">
        <v>81</v>
      </c>
      <c r="D7654" t="s">
        <v>116</v>
      </c>
      <c r="E7654" t="s">
        <v>152</v>
      </c>
      <c r="F7654" t="s">
        <v>20892</v>
      </c>
      <c r="G7654" t="s">
        <v>159</v>
      </c>
      <c r="H7654" t="s">
        <v>149</v>
      </c>
      <c r="I7654" t="s">
        <v>136</v>
      </c>
      <c r="J7654" t="s">
        <v>137</v>
      </c>
      <c r="K7654" t="s">
        <v>138</v>
      </c>
      <c r="L7654" t="s">
        <v>20893</v>
      </c>
      <c r="M7654" t="s">
        <v>20894</v>
      </c>
      <c r="N7654" s="26">
        <v>1.1047222219999999</v>
      </c>
      <c r="O7654">
        <v>2</v>
      </c>
      <c r="P7654">
        <v>323</v>
      </c>
      <c r="Q7654">
        <v>4</v>
      </c>
      <c r="R7654">
        <v>62</v>
      </c>
      <c r="S7654">
        <v>1</v>
      </c>
      <c r="T7654">
        <v>22</v>
      </c>
      <c r="U7654">
        <v>0</v>
      </c>
      <c r="V7654">
        <v>0</v>
      </c>
      <c r="W7654" s="26">
        <v>0.42998561421777776</v>
      </c>
      <c r="X7654" s="26">
        <v>27.25738536273472</v>
      </c>
      <c r="Y7654" s="26">
        <v>8.5407824908888166E-2</v>
      </c>
      <c r="Z7654" s="26">
        <v>21.37129691392197</v>
      </c>
      <c r="AA7654" s="26">
        <v>4.4118938563622878</v>
      </c>
      <c r="AB7654" s="26">
        <v>10.692226430081844</v>
      </c>
      <c r="AC7654" s="26">
        <v>0</v>
      </c>
      <c r="AD7654" s="26">
        <v>0</v>
      </c>
      <c r="AE7654" s="26">
        <v>64.248196002227488</v>
      </c>
    </row>
    <row r="7655" spans="1:31" x14ac:dyDescent="0.3">
      <c r="A7655">
        <v>2777822</v>
      </c>
      <c r="B7655">
        <v>1</v>
      </c>
      <c r="C7655" t="s">
        <v>81</v>
      </c>
      <c r="D7655" t="s">
        <v>127</v>
      </c>
      <c r="E7655" t="s">
        <v>152</v>
      </c>
      <c r="F7655" t="s">
        <v>18804</v>
      </c>
      <c r="G7655" t="s">
        <v>159</v>
      </c>
      <c r="H7655" t="s">
        <v>149</v>
      </c>
      <c r="I7655" t="s">
        <v>136</v>
      </c>
      <c r="J7655" t="s">
        <v>137</v>
      </c>
      <c r="K7655" t="s">
        <v>138</v>
      </c>
      <c r="L7655" t="s">
        <v>20895</v>
      </c>
      <c r="M7655" t="s">
        <v>20896</v>
      </c>
      <c r="N7655" s="26">
        <v>2.5494444440000001</v>
      </c>
      <c r="O7655">
        <v>3</v>
      </c>
      <c r="P7655">
        <v>3</v>
      </c>
      <c r="Q7655">
        <v>59</v>
      </c>
      <c r="R7655">
        <v>37</v>
      </c>
      <c r="S7655">
        <v>6</v>
      </c>
      <c r="T7655">
        <v>0</v>
      </c>
      <c r="U7655">
        <v>0</v>
      </c>
      <c r="V7655">
        <v>0</v>
      </c>
      <c r="W7655" s="26">
        <v>3.2364473001559033</v>
      </c>
      <c r="X7655" s="26">
        <v>0</v>
      </c>
      <c r="Y7655" s="26">
        <v>13.612622202139153</v>
      </c>
      <c r="Z7655" s="26">
        <v>19.745459284181248</v>
      </c>
      <c r="AA7655" s="26">
        <v>2.9777405039750966</v>
      </c>
      <c r="AB7655" s="26">
        <v>0</v>
      </c>
      <c r="AC7655" s="26">
        <v>0</v>
      </c>
      <c r="AD7655" s="26">
        <v>0</v>
      </c>
      <c r="AE7655" s="26">
        <v>39.572269290451402</v>
      </c>
    </row>
    <row r="7656" spans="1:31" x14ac:dyDescent="0.3">
      <c r="A7656">
        <v>2778154</v>
      </c>
      <c r="B7656">
        <v>1</v>
      </c>
      <c r="C7656" t="s">
        <v>80</v>
      </c>
      <c r="D7656" t="s">
        <v>88</v>
      </c>
      <c r="E7656" t="s">
        <v>132</v>
      </c>
      <c r="F7656" t="s">
        <v>1510</v>
      </c>
      <c r="G7656" t="s">
        <v>134</v>
      </c>
      <c r="H7656" t="s">
        <v>135</v>
      </c>
      <c r="I7656" t="s">
        <v>136</v>
      </c>
      <c r="J7656" t="s">
        <v>137</v>
      </c>
      <c r="K7656" t="s">
        <v>138</v>
      </c>
      <c r="L7656" t="s">
        <v>20897</v>
      </c>
      <c r="M7656" t="s">
        <v>20898</v>
      </c>
      <c r="N7656" s="26">
        <v>2.6186111109999999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1</v>
      </c>
      <c r="W7656" s="26">
        <v>0</v>
      </c>
      <c r="X7656" s="26">
        <v>0</v>
      </c>
      <c r="Y7656" s="26">
        <v>0</v>
      </c>
      <c r="Z7656" s="26">
        <v>0</v>
      </c>
      <c r="AA7656" s="26">
        <v>0</v>
      </c>
      <c r="AB7656" s="26">
        <v>0</v>
      </c>
      <c r="AC7656" s="26">
        <v>0</v>
      </c>
      <c r="AD7656" s="26">
        <v>70.23766043564811</v>
      </c>
      <c r="AE7656" s="26">
        <v>70.23766043564811</v>
      </c>
    </row>
    <row r="7657" spans="1:31" x14ac:dyDescent="0.3">
      <c r="A7657">
        <v>2778177</v>
      </c>
      <c r="B7657">
        <v>1</v>
      </c>
      <c r="C7657" t="s">
        <v>81</v>
      </c>
      <c r="D7657" t="s">
        <v>120</v>
      </c>
      <c r="E7657" t="s">
        <v>157</v>
      </c>
      <c r="F7657" t="s">
        <v>20785</v>
      </c>
      <c r="G7657" t="s">
        <v>159</v>
      </c>
      <c r="H7657" t="s">
        <v>149</v>
      </c>
      <c r="I7657" t="s">
        <v>136</v>
      </c>
      <c r="J7657" t="s">
        <v>137</v>
      </c>
      <c r="K7657" t="s">
        <v>138</v>
      </c>
      <c r="L7657" t="s">
        <v>20871</v>
      </c>
      <c r="M7657" t="s">
        <v>20899</v>
      </c>
      <c r="N7657" s="26">
        <v>0.22055555499999999</v>
      </c>
      <c r="O7657">
        <v>17</v>
      </c>
      <c r="P7657">
        <v>2323</v>
      </c>
      <c r="Q7657">
        <v>527</v>
      </c>
      <c r="R7657">
        <v>362</v>
      </c>
      <c r="S7657">
        <v>58</v>
      </c>
      <c r="T7657">
        <v>298</v>
      </c>
      <c r="U7657">
        <v>14</v>
      </c>
      <c r="V7657">
        <v>1</v>
      </c>
      <c r="W7657" s="26">
        <v>1.0139784834942331</v>
      </c>
      <c r="X7657" s="26">
        <v>121.41643892532927</v>
      </c>
      <c r="Y7657" s="26">
        <v>44.535289884194661</v>
      </c>
      <c r="Z7657" s="26">
        <v>5.3798098844125288</v>
      </c>
      <c r="AA7657" s="26">
        <v>112.14850777059122</v>
      </c>
      <c r="AB7657" s="26">
        <v>35.690650946677756</v>
      </c>
      <c r="AC7657" s="26">
        <v>575.13220709625114</v>
      </c>
      <c r="AD7657" s="26">
        <v>0.83185535175384617</v>
      </c>
      <c r="AE7657" s="26">
        <v>896.14873834270463</v>
      </c>
    </row>
    <row r="7658" spans="1:31" x14ac:dyDescent="0.3">
      <c r="A7658">
        <v>2777945</v>
      </c>
      <c r="B7658">
        <v>1</v>
      </c>
      <c r="C7658" t="s">
        <v>80</v>
      </c>
      <c r="D7658" t="s">
        <v>96</v>
      </c>
      <c r="E7658" t="s">
        <v>132</v>
      </c>
      <c r="F7658" t="s">
        <v>20900</v>
      </c>
      <c r="G7658" t="s">
        <v>287</v>
      </c>
      <c r="H7658" t="s">
        <v>135</v>
      </c>
      <c r="I7658" t="s">
        <v>136</v>
      </c>
      <c r="J7658" t="s">
        <v>137</v>
      </c>
      <c r="K7658" t="s">
        <v>138</v>
      </c>
      <c r="L7658" t="s">
        <v>20901</v>
      </c>
      <c r="M7658" t="s">
        <v>20902</v>
      </c>
      <c r="N7658" s="26">
        <v>3.7230555550000002</v>
      </c>
      <c r="O7658">
        <v>0</v>
      </c>
      <c r="P7658">
        <v>7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 s="26">
        <v>0</v>
      </c>
      <c r="X7658" s="26">
        <v>9.9648660530474178</v>
      </c>
      <c r="Y7658" s="26">
        <v>0</v>
      </c>
      <c r="Z7658" s="26">
        <v>0</v>
      </c>
      <c r="AA7658" s="26">
        <v>0</v>
      </c>
      <c r="AB7658" s="26">
        <v>0</v>
      </c>
      <c r="AC7658" s="26">
        <v>0</v>
      </c>
      <c r="AD7658" s="26">
        <v>0</v>
      </c>
      <c r="AE7658" s="26">
        <v>9.9648660530474178</v>
      </c>
    </row>
    <row r="7659" spans="1:31" x14ac:dyDescent="0.3">
      <c r="A7659">
        <v>2777758</v>
      </c>
      <c r="B7659">
        <v>2</v>
      </c>
      <c r="C7659" t="s">
        <v>80</v>
      </c>
      <c r="D7659" t="s">
        <v>85</v>
      </c>
      <c r="E7659" t="s">
        <v>175</v>
      </c>
      <c r="F7659" t="s">
        <v>20903</v>
      </c>
      <c r="G7659" t="s">
        <v>1309</v>
      </c>
      <c r="H7659" t="s">
        <v>149</v>
      </c>
      <c r="I7659" t="s">
        <v>136</v>
      </c>
      <c r="J7659" t="s">
        <v>137</v>
      </c>
      <c r="K7659" t="s">
        <v>138</v>
      </c>
      <c r="L7659" t="s">
        <v>20659</v>
      </c>
      <c r="M7659" t="s">
        <v>20752</v>
      </c>
      <c r="N7659" s="26">
        <v>0.16611111100000001</v>
      </c>
      <c r="O7659">
        <v>0</v>
      </c>
      <c r="P7659">
        <v>8564</v>
      </c>
      <c r="Q7659">
        <v>0</v>
      </c>
      <c r="R7659">
        <v>0</v>
      </c>
      <c r="S7659">
        <v>2</v>
      </c>
      <c r="T7659">
        <v>1041</v>
      </c>
      <c r="U7659">
        <v>0</v>
      </c>
      <c r="V7659">
        <v>1</v>
      </c>
      <c r="W7659" s="26">
        <v>0</v>
      </c>
      <c r="X7659" s="26">
        <v>282.00572553996381</v>
      </c>
      <c r="Y7659" s="26">
        <v>0</v>
      </c>
      <c r="Z7659" s="26">
        <v>0</v>
      </c>
      <c r="AA7659" s="26">
        <v>16.145763503244432</v>
      </c>
      <c r="AB7659" s="26">
        <v>115.66160346754775</v>
      </c>
      <c r="AC7659" s="26">
        <v>0</v>
      </c>
      <c r="AD7659" s="26">
        <v>0.39145428932468446</v>
      </c>
      <c r="AE7659" s="26">
        <v>414.20454680008066</v>
      </c>
    </row>
    <row r="7660" spans="1:31" x14ac:dyDescent="0.3">
      <c r="A7660">
        <v>2777851</v>
      </c>
      <c r="B7660">
        <v>2</v>
      </c>
      <c r="C7660" t="s">
        <v>81</v>
      </c>
      <c r="D7660" t="s">
        <v>117</v>
      </c>
      <c r="E7660" t="s">
        <v>152</v>
      </c>
      <c r="F7660" t="s">
        <v>17201</v>
      </c>
      <c r="G7660" t="s">
        <v>3589</v>
      </c>
      <c r="H7660" t="s">
        <v>149</v>
      </c>
      <c r="I7660" t="s">
        <v>136</v>
      </c>
      <c r="J7660" t="s">
        <v>137</v>
      </c>
      <c r="K7660" t="s">
        <v>138</v>
      </c>
      <c r="L7660" t="s">
        <v>20904</v>
      </c>
      <c r="M7660" t="s">
        <v>20905</v>
      </c>
      <c r="N7660" s="26">
        <v>2.5588888879999998</v>
      </c>
      <c r="O7660">
        <v>1</v>
      </c>
      <c r="P7660">
        <v>1051</v>
      </c>
      <c r="Q7660">
        <v>9</v>
      </c>
      <c r="R7660">
        <v>54</v>
      </c>
      <c r="S7660">
        <v>8</v>
      </c>
      <c r="T7660">
        <v>125</v>
      </c>
      <c r="U7660">
        <v>0</v>
      </c>
      <c r="V7660">
        <v>0</v>
      </c>
      <c r="W7660" s="26">
        <v>0.54771670189166666</v>
      </c>
      <c r="X7660" s="26">
        <v>302.6830110619486</v>
      </c>
      <c r="Y7660" s="26">
        <v>151.16933228829402</v>
      </c>
      <c r="Z7660" s="26">
        <v>23.295784711729599</v>
      </c>
      <c r="AA7660" s="26">
        <v>581.21361226298018</v>
      </c>
      <c r="AB7660" s="26">
        <v>193.56413530849801</v>
      </c>
      <c r="AC7660" s="26">
        <v>0</v>
      </c>
      <c r="AD7660" s="26">
        <v>0</v>
      </c>
      <c r="AE7660" s="26">
        <v>1252.4735923353419</v>
      </c>
    </row>
    <row r="7661" spans="1:31" x14ac:dyDescent="0.3">
      <c r="A7661">
        <v>2778094</v>
      </c>
      <c r="B7661">
        <v>1</v>
      </c>
      <c r="C7661" t="s">
        <v>80</v>
      </c>
      <c r="D7661" t="s">
        <v>94</v>
      </c>
      <c r="E7661" t="s">
        <v>141</v>
      </c>
      <c r="F7661" t="s">
        <v>13295</v>
      </c>
      <c r="G7661" t="s">
        <v>303</v>
      </c>
      <c r="H7661" t="s">
        <v>135</v>
      </c>
      <c r="I7661" t="s">
        <v>136</v>
      </c>
      <c r="J7661" t="s">
        <v>137</v>
      </c>
      <c r="K7661" t="s">
        <v>138</v>
      </c>
      <c r="L7661" t="s">
        <v>20906</v>
      </c>
      <c r="M7661" t="s">
        <v>20907</v>
      </c>
      <c r="N7661" s="26">
        <v>5.4877777769999998</v>
      </c>
      <c r="O7661">
        <v>0</v>
      </c>
      <c r="P7661">
        <v>108</v>
      </c>
      <c r="Q7661">
        <v>0</v>
      </c>
      <c r="R7661">
        <v>0</v>
      </c>
      <c r="S7661">
        <v>0</v>
      </c>
      <c r="T7661">
        <v>4</v>
      </c>
      <c r="U7661">
        <v>0</v>
      </c>
      <c r="V7661">
        <v>0</v>
      </c>
      <c r="W7661" s="26">
        <v>0</v>
      </c>
      <c r="X7661" s="26">
        <v>45.091144499817489</v>
      </c>
      <c r="Y7661" s="26">
        <v>0</v>
      </c>
      <c r="Z7661" s="26">
        <v>0</v>
      </c>
      <c r="AA7661" s="26">
        <v>0</v>
      </c>
      <c r="AB7661" s="26">
        <v>0</v>
      </c>
      <c r="AC7661" s="26">
        <v>0</v>
      </c>
      <c r="AD7661" s="26">
        <v>0</v>
      </c>
      <c r="AE7661" s="26">
        <v>45.091144499817489</v>
      </c>
    </row>
    <row r="7662" spans="1:31" x14ac:dyDescent="0.3">
      <c r="A7662">
        <v>2778068</v>
      </c>
      <c r="B7662">
        <v>1</v>
      </c>
      <c r="C7662" t="s">
        <v>80</v>
      </c>
      <c r="D7662" t="s">
        <v>96</v>
      </c>
      <c r="E7662" t="s">
        <v>141</v>
      </c>
      <c r="F7662" t="s">
        <v>20908</v>
      </c>
      <c r="G7662" t="s">
        <v>143</v>
      </c>
      <c r="H7662" t="s">
        <v>135</v>
      </c>
      <c r="I7662" t="s">
        <v>136</v>
      </c>
      <c r="J7662" t="s">
        <v>137</v>
      </c>
      <c r="K7662" t="s">
        <v>138</v>
      </c>
      <c r="L7662" t="s">
        <v>20909</v>
      </c>
      <c r="M7662" t="s">
        <v>20910</v>
      </c>
      <c r="N7662" s="26">
        <v>4.369722222</v>
      </c>
      <c r="O7662">
        <v>0</v>
      </c>
      <c r="P7662">
        <v>68</v>
      </c>
      <c r="Q7662">
        <v>0</v>
      </c>
      <c r="R7662">
        <v>0</v>
      </c>
      <c r="S7662">
        <v>0</v>
      </c>
      <c r="T7662">
        <v>2</v>
      </c>
      <c r="U7662">
        <v>0</v>
      </c>
      <c r="V7662">
        <v>0</v>
      </c>
      <c r="W7662" s="26">
        <v>0</v>
      </c>
      <c r="X7662" s="26">
        <v>41.264383728291229</v>
      </c>
      <c r="Y7662" s="26">
        <v>0</v>
      </c>
      <c r="Z7662" s="26">
        <v>0</v>
      </c>
      <c r="AA7662" s="26">
        <v>0</v>
      </c>
      <c r="AB7662" s="26">
        <v>0</v>
      </c>
      <c r="AC7662" s="26">
        <v>0</v>
      </c>
      <c r="AD7662" s="26">
        <v>0</v>
      </c>
      <c r="AE7662" s="26">
        <v>41.264383728291229</v>
      </c>
    </row>
    <row r="7663" spans="1:31" x14ac:dyDescent="0.3">
      <c r="A7663">
        <v>2778360</v>
      </c>
      <c r="B7663">
        <v>1</v>
      </c>
      <c r="C7663" t="s">
        <v>80</v>
      </c>
      <c r="D7663" t="s">
        <v>110</v>
      </c>
      <c r="E7663" t="s">
        <v>132</v>
      </c>
      <c r="F7663" t="s">
        <v>20911</v>
      </c>
      <c r="G7663" t="s">
        <v>307</v>
      </c>
      <c r="H7663" t="s">
        <v>135</v>
      </c>
      <c r="I7663" t="s">
        <v>136</v>
      </c>
      <c r="J7663" t="s">
        <v>137</v>
      </c>
      <c r="K7663" t="s">
        <v>138</v>
      </c>
      <c r="L7663" t="s">
        <v>20912</v>
      </c>
      <c r="M7663" t="s">
        <v>20913</v>
      </c>
      <c r="N7663" s="26">
        <v>1.7791666660000001</v>
      </c>
      <c r="O7663">
        <v>0</v>
      </c>
      <c r="P7663">
        <v>13</v>
      </c>
      <c r="Q7663">
        <v>0</v>
      </c>
      <c r="R7663">
        <v>0</v>
      </c>
      <c r="S7663">
        <v>0</v>
      </c>
      <c r="T7663">
        <v>2</v>
      </c>
      <c r="U7663">
        <v>0</v>
      </c>
      <c r="V7663">
        <v>0</v>
      </c>
      <c r="W7663" s="26">
        <v>0</v>
      </c>
      <c r="X7663" s="26">
        <v>4.9545356596476688</v>
      </c>
      <c r="Y7663" s="26">
        <v>0</v>
      </c>
      <c r="Z7663" s="26">
        <v>0</v>
      </c>
      <c r="AA7663" s="26">
        <v>0</v>
      </c>
      <c r="AB7663" s="26">
        <v>2.4554086000127429</v>
      </c>
      <c r="AC7663" s="26">
        <v>0</v>
      </c>
      <c r="AD7663" s="26">
        <v>0</v>
      </c>
      <c r="AE7663" s="26">
        <v>7.4099442596604117</v>
      </c>
    </row>
    <row r="7664" spans="1:31" x14ac:dyDescent="0.3">
      <c r="A7664">
        <v>2777839</v>
      </c>
      <c r="B7664">
        <v>1</v>
      </c>
      <c r="C7664" t="s">
        <v>81</v>
      </c>
      <c r="D7664" t="s">
        <v>118</v>
      </c>
      <c r="E7664" t="s">
        <v>152</v>
      </c>
      <c r="F7664" t="s">
        <v>18642</v>
      </c>
      <c r="G7664" t="s">
        <v>159</v>
      </c>
      <c r="H7664" t="s">
        <v>149</v>
      </c>
      <c r="I7664" t="s">
        <v>136</v>
      </c>
      <c r="J7664" t="s">
        <v>137</v>
      </c>
      <c r="K7664" t="s">
        <v>138</v>
      </c>
      <c r="L7664" t="s">
        <v>20914</v>
      </c>
      <c r="M7664" t="s">
        <v>20915</v>
      </c>
      <c r="N7664" s="26">
        <v>0.39638888799999999</v>
      </c>
      <c r="O7664">
        <v>7</v>
      </c>
      <c r="P7664">
        <v>691</v>
      </c>
      <c r="Q7664">
        <v>95</v>
      </c>
      <c r="R7664">
        <v>254</v>
      </c>
      <c r="S7664">
        <v>29</v>
      </c>
      <c r="T7664">
        <v>82</v>
      </c>
      <c r="U7664">
        <v>4</v>
      </c>
      <c r="V7664">
        <v>0</v>
      </c>
      <c r="W7664" s="26">
        <v>0.91239020192544551</v>
      </c>
      <c r="X7664" s="26">
        <v>41.493612109446346</v>
      </c>
      <c r="Y7664" s="26">
        <v>12.155728656232792</v>
      </c>
      <c r="Z7664" s="26">
        <v>24.731408856468782</v>
      </c>
      <c r="AA7664" s="26">
        <v>42.651248591682069</v>
      </c>
      <c r="AB7664" s="26">
        <v>13.06764705139291</v>
      </c>
      <c r="AC7664" s="26">
        <v>148.92334622534545</v>
      </c>
      <c r="AD7664" s="26">
        <v>0</v>
      </c>
      <c r="AE7664" s="26">
        <v>283.93538169249382</v>
      </c>
    </row>
    <row r="7665" spans="1:31" x14ac:dyDescent="0.3">
      <c r="A7665">
        <v>2778280</v>
      </c>
      <c r="B7665">
        <v>1</v>
      </c>
      <c r="C7665" t="s">
        <v>81</v>
      </c>
      <c r="D7665" t="s">
        <v>122</v>
      </c>
      <c r="E7665" t="s">
        <v>170</v>
      </c>
      <c r="F7665" t="s">
        <v>20916</v>
      </c>
      <c r="G7665" t="s">
        <v>172</v>
      </c>
      <c r="H7665" t="s">
        <v>135</v>
      </c>
      <c r="I7665" t="s">
        <v>136</v>
      </c>
      <c r="J7665" t="s">
        <v>137</v>
      </c>
      <c r="K7665" t="s">
        <v>138</v>
      </c>
      <c r="L7665" t="s">
        <v>20917</v>
      </c>
      <c r="M7665" t="s">
        <v>20856</v>
      </c>
      <c r="N7665" s="26">
        <v>4.3747222219999999</v>
      </c>
      <c r="O7665">
        <v>0</v>
      </c>
      <c r="P7665">
        <v>8</v>
      </c>
      <c r="Q7665">
        <v>0</v>
      </c>
      <c r="R7665">
        <v>0</v>
      </c>
      <c r="S7665">
        <v>0</v>
      </c>
      <c r="T7665">
        <v>1</v>
      </c>
      <c r="U7665">
        <v>0</v>
      </c>
      <c r="V7665">
        <v>0</v>
      </c>
      <c r="W7665" s="26">
        <v>0</v>
      </c>
      <c r="X7665" s="26">
        <v>3.6471031575030044</v>
      </c>
      <c r="Y7665" s="26">
        <v>0</v>
      </c>
      <c r="Z7665" s="26">
        <v>0</v>
      </c>
      <c r="AA7665" s="26">
        <v>0</v>
      </c>
      <c r="AB7665" s="26">
        <v>0</v>
      </c>
      <c r="AC7665" s="26">
        <v>0</v>
      </c>
      <c r="AD7665" s="26">
        <v>0</v>
      </c>
      <c r="AE7665" s="26">
        <v>3.6471031575030044</v>
      </c>
    </row>
    <row r="7666" spans="1:31" x14ac:dyDescent="0.3">
      <c r="A7666">
        <v>2778274</v>
      </c>
      <c r="B7666">
        <v>1</v>
      </c>
      <c r="C7666" t="s">
        <v>80</v>
      </c>
      <c r="D7666" t="s">
        <v>103</v>
      </c>
      <c r="E7666" t="s">
        <v>170</v>
      </c>
      <c r="F7666" t="s">
        <v>20918</v>
      </c>
      <c r="G7666" t="s">
        <v>204</v>
      </c>
      <c r="H7666" t="s">
        <v>135</v>
      </c>
      <c r="I7666" t="s">
        <v>136</v>
      </c>
      <c r="J7666" t="s">
        <v>137</v>
      </c>
      <c r="K7666" t="s">
        <v>138</v>
      </c>
      <c r="L7666" t="s">
        <v>20919</v>
      </c>
      <c r="M7666" t="s">
        <v>20920</v>
      </c>
      <c r="N7666" s="26">
        <v>0.505833333</v>
      </c>
      <c r="O7666">
        <v>0</v>
      </c>
      <c r="P7666">
        <v>56</v>
      </c>
      <c r="Q7666">
        <v>0</v>
      </c>
      <c r="R7666">
        <v>2</v>
      </c>
      <c r="S7666">
        <v>0</v>
      </c>
      <c r="T7666">
        <v>3</v>
      </c>
      <c r="U7666">
        <v>0</v>
      </c>
      <c r="V7666">
        <v>0</v>
      </c>
      <c r="W7666" s="26">
        <v>0</v>
      </c>
      <c r="X7666" s="26">
        <v>10.240629962306807</v>
      </c>
      <c r="Y7666" s="26">
        <v>0</v>
      </c>
      <c r="Z7666" s="26">
        <v>0.66687828720123044</v>
      </c>
      <c r="AA7666" s="26">
        <v>0</v>
      </c>
      <c r="AB7666" s="26">
        <v>6.7434843770411868E-2</v>
      </c>
      <c r="AC7666" s="26">
        <v>0</v>
      </c>
      <c r="AD7666" s="26">
        <v>0</v>
      </c>
      <c r="AE7666" s="26">
        <v>10.97494309327845</v>
      </c>
    </row>
    <row r="7667" spans="1:31" x14ac:dyDescent="0.3">
      <c r="A7667">
        <v>2778226</v>
      </c>
      <c r="B7667">
        <v>1</v>
      </c>
      <c r="C7667" t="s">
        <v>81</v>
      </c>
      <c r="D7667" t="s">
        <v>119</v>
      </c>
      <c r="E7667" t="s">
        <v>152</v>
      </c>
      <c r="F7667" t="s">
        <v>10749</v>
      </c>
      <c r="G7667" t="s">
        <v>159</v>
      </c>
      <c r="H7667" t="s">
        <v>149</v>
      </c>
      <c r="I7667" t="s">
        <v>136</v>
      </c>
      <c r="J7667" t="s">
        <v>137</v>
      </c>
      <c r="K7667" t="s">
        <v>138</v>
      </c>
      <c r="L7667" t="s">
        <v>20921</v>
      </c>
      <c r="M7667" t="s">
        <v>20922</v>
      </c>
      <c r="N7667" s="26">
        <v>0.502222222</v>
      </c>
      <c r="O7667">
        <v>1</v>
      </c>
      <c r="P7667">
        <v>387</v>
      </c>
      <c r="Q7667">
        <v>32</v>
      </c>
      <c r="R7667">
        <v>49</v>
      </c>
      <c r="S7667">
        <v>0</v>
      </c>
      <c r="T7667">
        <v>30</v>
      </c>
      <c r="U7667">
        <v>0</v>
      </c>
      <c r="V7667">
        <v>0</v>
      </c>
      <c r="W7667" s="26">
        <v>0.11995401705222222</v>
      </c>
      <c r="X7667" s="26">
        <v>1.2881063625047322</v>
      </c>
      <c r="Y7667" s="26">
        <v>3.3917752121222953</v>
      </c>
      <c r="Z7667" s="26">
        <v>1.046237118424993</v>
      </c>
      <c r="AA7667" s="26">
        <v>0</v>
      </c>
      <c r="AB7667" s="26">
        <v>3.9516174051092738</v>
      </c>
      <c r="AC7667" s="26">
        <v>0</v>
      </c>
      <c r="AD7667" s="26">
        <v>0</v>
      </c>
      <c r="AE7667" s="26">
        <v>9.7976901152135163</v>
      </c>
    </row>
    <row r="7668" spans="1:31" x14ac:dyDescent="0.3">
      <c r="A7668">
        <v>2778180</v>
      </c>
      <c r="B7668">
        <v>1</v>
      </c>
      <c r="C7668" t="s">
        <v>80</v>
      </c>
      <c r="D7668" t="s">
        <v>101</v>
      </c>
      <c r="E7668" t="s">
        <v>132</v>
      </c>
      <c r="F7668" t="s">
        <v>20923</v>
      </c>
      <c r="G7668" t="s">
        <v>134</v>
      </c>
      <c r="H7668" t="s">
        <v>135</v>
      </c>
      <c r="I7668" t="s">
        <v>136</v>
      </c>
      <c r="J7668" t="s">
        <v>137</v>
      </c>
      <c r="K7668" t="s">
        <v>138</v>
      </c>
      <c r="L7668" t="s">
        <v>20924</v>
      </c>
      <c r="M7668" t="s">
        <v>20925</v>
      </c>
      <c r="N7668" s="26">
        <v>1.0866666659999999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1</v>
      </c>
      <c r="U7668">
        <v>0</v>
      </c>
      <c r="V7668">
        <v>0</v>
      </c>
      <c r="W7668" s="26">
        <v>0</v>
      </c>
      <c r="X7668" s="26">
        <v>0</v>
      </c>
      <c r="Y7668" s="26">
        <v>0</v>
      </c>
      <c r="Z7668" s="26">
        <v>0</v>
      </c>
      <c r="AA7668" s="26">
        <v>0</v>
      </c>
      <c r="AB7668" s="26">
        <v>0</v>
      </c>
      <c r="AC7668" s="26">
        <v>0</v>
      </c>
      <c r="AD7668" s="26">
        <v>0</v>
      </c>
      <c r="AE7668" s="26">
        <v>0</v>
      </c>
    </row>
    <row r="7669" spans="1:31" x14ac:dyDescent="0.3">
      <c r="A7669">
        <v>2777848</v>
      </c>
      <c r="B7669">
        <v>1</v>
      </c>
      <c r="C7669" t="s">
        <v>80</v>
      </c>
      <c r="D7669" t="s">
        <v>97</v>
      </c>
      <c r="E7669" t="s">
        <v>132</v>
      </c>
      <c r="F7669" t="s">
        <v>20926</v>
      </c>
      <c r="G7669" t="s">
        <v>197</v>
      </c>
      <c r="H7669" t="s">
        <v>135</v>
      </c>
      <c r="I7669" t="s">
        <v>136</v>
      </c>
      <c r="J7669" t="s">
        <v>137</v>
      </c>
      <c r="K7669" t="s">
        <v>138</v>
      </c>
      <c r="L7669" t="s">
        <v>20927</v>
      </c>
      <c r="M7669" t="s">
        <v>20928</v>
      </c>
      <c r="N7669" s="26">
        <v>3.1980555549999998</v>
      </c>
      <c r="O7669">
        <v>0</v>
      </c>
      <c r="P7669">
        <v>2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 s="26">
        <v>0</v>
      </c>
      <c r="X7669" s="26">
        <v>1.3968562211758595</v>
      </c>
      <c r="Y7669" s="26">
        <v>0</v>
      </c>
      <c r="Z7669" s="26">
        <v>0</v>
      </c>
      <c r="AA7669" s="26">
        <v>0</v>
      </c>
      <c r="AB7669" s="26">
        <v>0</v>
      </c>
      <c r="AC7669" s="26">
        <v>0</v>
      </c>
      <c r="AD7669" s="26">
        <v>0</v>
      </c>
      <c r="AE7669" s="26">
        <v>1.3968562211758595</v>
      </c>
    </row>
    <row r="7670" spans="1:31" x14ac:dyDescent="0.3">
      <c r="A7670">
        <v>2777748</v>
      </c>
      <c r="B7670">
        <v>1</v>
      </c>
      <c r="C7670" t="s">
        <v>80</v>
      </c>
      <c r="D7670" t="s">
        <v>85</v>
      </c>
      <c r="E7670" t="s">
        <v>146</v>
      </c>
      <c r="F7670" t="s">
        <v>20929</v>
      </c>
      <c r="G7670" t="s">
        <v>326</v>
      </c>
      <c r="H7670" t="s">
        <v>149</v>
      </c>
      <c r="I7670" t="s">
        <v>136</v>
      </c>
      <c r="J7670" t="s">
        <v>137</v>
      </c>
      <c r="K7670" t="s">
        <v>138</v>
      </c>
      <c r="L7670" t="s">
        <v>20930</v>
      </c>
      <c r="M7670" t="s">
        <v>20931</v>
      </c>
      <c r="N7670" s="26">
        <v>0.34333333300000002</v>
      </c>
      <c r="O7670">
        <v>0</v>
      </c>
      <c r="P7670">
        <v>418</v>
      </c>
      <c r="Q7670">
        <v>0</v>
      </c>
      <c r="R7670">
        <v>0</v>
      </c>
      <c r="S7670">
        <v>0</v>
      </c>
      <c r="T7670">
        <v>2</v>
      </c>
      <c r="U7670">
        <v>0</v>
      </c>
      <c r="V7670">
        <v>0</v>
      </c>
      <c r="W7670" s="26">
        <v>0</v>
      </c>
      <c r="X7670" s="26">
        <v>44.250045178365809</v>
      </c>
      <c r="Y7670" s="26">
        <v>0</v>
      </c>
      <c r="Z7670" s="26">
        <v>0</v>
      </c>
      <c r="AA7670" s="26">
        <v>0</v>
      </c>
      <c r="AB7670" s="26">
        <v>0.437076121278832</v>
      </c>
      <c r="AC7670" s="26">
        <v>0</v>
      </c>
      <c r="AD7670" s="26">
        <v>0</v>
      </c>
      <c r="AE7670" s="26">
        <v>44.687121299644645</v>
      </c>
    </row>
    <row r="7671" spans="1:31" x14ac:dyDescent="0.3">
      <c r="A7671">
        <v>2777911</v>
      </c>
      <c r="B7671">
        <v>1</v>
      </c>
      <c r="C7671" t="s">
        <v>80</v>
      </c>
      <c r="D7671" t="s">
        <v>102</v>
      </c>
      <c r="E7671" t="s">
        <v>175</v>
      </c>
      <c r="F7671" t="s">
        <v>15235</v>
      </c>
      <c r="G7671" t="s">
        <v>159</v>
      </c>
      <c r="H7671" t="s">
        <v>149</v>
      </c>
      <c r="I7671" t="s">
        <v>136</v>
      </c>
      <c r="J7671" t="s">
        <v>137</v>
      </c>
      <c r="K7671" t="s">
        <v>138</v>
      </c>
      <c r="L7671" t="s">
        <v>20932</v>
      </c>
      <c r="M7671" t="s">
        <v>20933</v>
      </c>
      <c r="N7671" s="26">
        <v>1.423333333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1</v>
      </c>
      <c r="V7671">
        <v>0</v>
      </c>
      <c r="W7671" s="26">
        <v>0</v>
      </c>
      <c r="X7671" s="26">
        <v>0</v>
      </c>
      <c r="Y7671" s="26">
        <v>0</v>
      </c>
      <c r="Z7671" s="26">
        <v>0</v>
      </c>
      <c r="AA7671" s="26">
        <v>0</v>
      </c>
      <c r="AB7671" s="26">
        <v>0</v>
      </c>
      <c r="AC7671" s="26">
        <v>8946.5112054945403</v>
      </c>
      <c r="AD7671" s="26">
        <v>0</v>
      </c>
      <c r="AE7671" s="26">
        <v>8946.5112054945403</v>
      </c>
    </row>
    <row r="7672" spans="1:31" x14ac:dyDescent="0.3">
      <c r="A7672">
        <v>2778349</v>
      </c>
      <c r="B7672">
        <v>1</v>
      </c>
      <c r="C7672" t="s">
        <v>80</v>
      </c>
      <c r="D7672" t="s">
        <v>100</v>
      </c>
      <c r="E7672" t="s">
        <v>132</v>
      </c>
      <c r="F7672" t="s">
        <v>20934</v>
      </c>
      <c r="G7672" t="s">
        <v>134</v>
      </c>
      <c r="H7672" t="s">
        <v>135</v>
      </c>
      <c r="I7672" t="s">
        <v>136</v>
      </c>
      <c r="J7672" t="s">
        <v>137</v>
      </c>
      <c r="K7672" t="s">
        <v>138</v>
      </c>
      <c r="L7672" t="s">
        <v>20935</v>
      </c>
      <c r="M7672" t="s">
        <v>20936</v>
      </c>
      <c r="N7672" s="26">
        <v>3.3577777769999999</v>
      </c>
      <c r="O7672">
        <v>0</v>
      </c>
      <c r="P7672">
        <v>1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 s="26">
        <v>0</v>
      </c>
      <c r="X7672" s="26">
        <v>0.87919492298333968</v>
      </c>
      <c r="Y7672" s="26">
        <v>0</v>
      </c>
      <c r="Z7672" s="26">
        <v>0</v>
      </c>
      <c r="AA7672" s="26">
        <v>0</v>
      </c>
      <c r="AB7672" s="26">
        <v>0</v>
      </c>
      <c r="AC7672" s="26">
        <v>0</v>
      </c>
      <c r="AD7672" s="26">
        <v>0</v>
      </c>
      <c r="AE7672" s="26">
        <v>0.87919492298333968</v>
      </c>
    </row>
    <row r="7673" spans="1:31" x14ac:dyDescent="0.3">
      <c r="A7673">
        <v>2778303</v>
      </c>
      <c r="B7673">
        <v>1</v>
      </c>
      <c r="C7673" t="s">
        <v>80</v>
      </c>
      <c r="D7673" t="s">
        <v>89</v>
      </c>
      <c r="E7673" t="s">
        <v>132</v>
      </c>
      <c r="F7673" t="s">
        <v>20937</v>
      </c>
      <c r="G7673" t="s">
        <v>134</v>
      </c>
      <c r="H7673" t="s">
        <v>135</v>
      </c>
      <c r="I7673" t="s">
        <v>136</v>
      </c>
      <c r="J7673" t="s">
        <v>137</v>
      </c>
      <c r="K7673" t="s">
        <v>138</v>
      </c>
      <c r="L7673" t="s">
        <v>20938</v>
      </c>
      <c r="M7673" t="s">
        <v>20939</v>
      </c>
      <c r="N7673" s="26">
        <v>2.3883333329999998</v>
      </c>
      <c r="O7673">
        <v>0</v>
      </c>
      <c r="P7673">
        <v>2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 s="26">
        <v>0</v>
      </c>
      <c r="X7673" s="26">
        <v>4.3681966090904476</v>
      </c>
      <c r="Y7673" s="26">
        <v>0</v>
      </c>
      <c r="Z7673" s="26">
        <v>0</v>
      </c>
      <c r="AA7673" s="26">
        <v>0</v>
      </c>
      <c r="AB7673" s="26">
        <v>0</v>
      </c>
      <c r="AC7673" s="26">
        <v>0</v>
      </c>
      <c r="AD7673" s="26">
        <v>0</v>
      </c>
      <c r="AE7673" s="26">
        <v>4.3681966090904476</v>
      </c>
    </row>
    <row r="7674" spans="1:31" x14ac:dyDescent="0.3">
      <c r="A7674">
        <v>2778163</v>
      </c>
      <c r="B7674">
        <v>1</v>
      </c>
      <c r="C7674" t="s">
        <v>80</v>
      </c>
      <c r="D7674" t="s">
        <v>103</v>
      </c>
      <c r="E7674" t="s">
        <v>157</v>
      </c>
      <c r="F7674" t="s">
        <v>1771</v>
      </c>
      <c r="G7674" t="s">
        <v>159</v>
      </c>
      <c r="H7674" t="s">
        <v>149</v>
      </c>
      <c r="I7674" t="s">
        <v>136</v>
      </c>
      <c r="J7674" t="s">
        <v>137</v>
      </c>
      <c r="K7674" t="s">
        <v>138</v>
      </c>
      <c r="L7674" t="s">
        <v>20940</v>
      </c>
      <c r="M7674" t="s">
        <v>20941</v>
      </c>
      <c r="N7674" s="26">
        <v>0.39805555500000001</v>
      </c>
      <c r="O7674">
        <v>0</v>
      </c>
      <c r="P7674">
        <v>3</v>
      </c>
      <c r="Q7674">
        <v>9</v>
      </c>
      <c r="R7674">
        <v>51</v>
      </c>
      <c r="S7674">
        <v>9</v>
      </c>
      <c r="T7674">
        <v>7</v>
      </c>
      <c r="U7674">
        <v>0</v>
      </c>
      <c r="V7674">
        <v>0</v>
      </c>
      <c r="W7674" s="26">
        <v>0</v>
      </c>
      <c r="X7674" s="26">
        <v>0.22029258063500901</v>
      </c>
      <c r="Y7674" s="26">
        <v>2.7483005144380508</v>
      </c>
      <c r="Z7674" s="26">
        <v>10.664380173654861</v>
      </c>
      <c r="AA7674" s="26">
        <v>1.2636156349315808</v>
      </c>
      <c r="AB7674" s="26">
        <v>2.7335386324116064</v>
      </c>
      <c r="AC7674" s="26">
        <v>0</v>
      </c>
      <c r="AD7674" s="26">
        <v>0</v>
      </c>
      <c r="AE7674" s="26">
        <v>17.630127536071107</v>
      </c>
    </row>
    <row r="7675" spans="1:31" x14ac:dyDescent="0.3">
      <c r="A7675">
        <v>2778183</v>
      </c>
      <c r="B7675">
        <v>1</v>
      </c>
      <c r="C7675" t="s">
        <v>81</v>
      </c>
      <c r="D7675" t="s">
        <v>128</v>
      </c>
      <c r="E7675" t="s">
        <v>152</v>
      </c>
      <c r="F7675" t="s">
        <v>15218</v>
      </c>
      <c r="G7675" t="s">
        <v>159</v>
      </c>
      <c r="H7675" t="s">
        <v>149</v>
      </c>
      <c r="I7675" t="s">
        <v>136</v>
      </c>
      <c r="J7675" t="s">
        <v>137</v>
      </c>
      <c r="K7675" t="s">
        <v>138</v>
      </c>
      <c r="L7675" t="s">
        <v>20789</v>
      </c>
      <c r="M7675" t="s">
        <v>20942</v>
      </c>
      <c r="N7675" s="26">
        <v>0.460277777</v>
      </c>
      <c r="O7675">
        <v>0</v>
      </c>
      <c r="P7675">
        <v>0</v>
      </c>
      <c r="Q7675">
        <v>1</v>
      </c>
      <c r="R7675">
        <v>0</v>
      </c>
      <c r="S7675">
        <v>27</v>
      </c>
      <c r="T7675">
        <v>0</v>
      </c>
      <c r="U7675">
        <v>25</v>
      </c>
      <c r="V7675">
        <v>0</v>
      </c>
      <c r="W7675" s="26">
        <v>0</v>
      </c>
      <c r="X7675" s="26">
        <v>0</v>
      </c>
      <c r="Y7675" s="26">
        <v>0</v>
      </c>
      <c r="Z7675" s="26">
        <v>0</v>
      </c>
      <c r="AA7675" s="26">
        <v>64.628499344998602</v>
      </c>
      <c r="AB7675" s="26">
        <v>0</v>
      </c>
      <c r="AC7675" s="26">
        <v>1705.0534531009475</v>
      </c>
      <c r="AD7675" s="26">
        <v>0</v>
      </c>
      <c r="AE7675" s="26">
        <v>1769.6819524459461</v>
      </c>
    </row>
    <row r="7676" spans="1:31" x14ac:dyDescent="0.3">
      <c r="A7676">
        <v>2777934</v>
      </c>
      <c r="B7676">
        <v>1</v>
      </c>
      <c r="C7676" t="s">
        <v>80</v>
      </c>
      <c r="D7676" t="s">
        <v>103</v>
      </c>
      <c r="E7676" t="s">
        <v>146</v>
      </c>
      <c r="F7676" t="s">
        <v>20943</v>
      </c>
      <c r="G7676" t="s">
        <v>154</v>
      </c>
      <c r="H7676" t="s">
        <v>149</v>
      </c>
      <c r="I7676" t="s">
        <v>136</v>
      </c>
      <c r="J7676" t="s">
        <v>137</v>
      </c>
      <c r="K7676" t="s">
        <v>138</v>
      </c>
      <c r="L7676" t="s">
        <v>20944</v>
      </c>
      <c r="M7676" t="s">
        <v>20945</v>
      </c>
      <c r="N7676" s="26">
        <v>4.7625000000000002</v>
      </c>
      <c r="O7676">
        <v>0</v>
      </c>
      <c r="P7676">
        <v>0</v>
      </c>
      <c r="Q7676">
        <v>0</v>
      </c>
      <c r="R7676">
        <v>16</v>
      </c>
      <c r="S7676">
        <v>0</v>
      </c>
      <c r="T7676">
        <v>2</v>
      </c>
      <c r="U7676">
        <v>0</v>
      </c>
      <c r="V7676">
        <v>0</v>
      </c>
      <c r="W7676" s="26">
        <v>0</v>
      </c>
      <c r="X7676" s="26">
        <v>0</v>
      </c>
      <c r="Y7676" s="26">
        <v>0</v>
      </c>
      <c r="Z7676" s="26">
        <v>19.781436921850087</v>
      </c>
      <c r="AA7676" s="26">
        <v>0</v>
      </c>
      <c r="AB7676" s="26">
        <v>0</v>
      </c>
      <c r="AC7676" s="26">
        <v>0</v>
      </c>
      <c r="AD7676" s="26">
        <v>0</v>
      </c>
      <c r="AE7676" s="26">
        <v>19.781436921850087</v>
      </c>
    </row>
    <row r="7677" spans="1:31" x14ac:dyDescent="0.3">
      <c r="A7677">
        <v>2777977</v>
      </c>
      <c r="B7677">
        <v>1</v>
      </c>
      <c r="C7677" t="s">
        <v>80</v>
      </c>
      <c r="D7677" t="s">
        <v>82</v>
      </c>
      <c r="E7677" t="s">
        <v>132</v>
      </c>
      <c r="F7677" t="s">
        <v>20568</v>
      </c>
      <c r="G7677" t="s">
        <v>134</v>
      </c>
      <c r="H7677" t="s">
        <v>135</v>
      </c>
      <c r="I7677" t="s">
        <v>136</v>
      </c>
      <c r="J7677" t="s">
        <v>137</v>
      </c>
      <c r="K7677" t="s">
        <v>138</v>
      </c>
      <c r="L7677" t="s">
        <v>20946</v>
      </c>
      <c r="M7677" t="s">
        <v>20947</v>
      </c>
      <c r="N7677" s="26">
        <v>1.8333333329999999</v>
      </c>
      <c r="O7677">
        <v>0</v>
      </c>
      <c r="P7677">
        <v>4</v>
      </c>
      <c r="Q7677">
        <v>0</v>
      </c>
      <c r="R7677">
        <v>0</v>
      </c>
      <c r="S7677">
        <v>0</v>
      </c>
      <c r="T7677">
        <v>2</v>
      </c>
      <c r="U7677">
        <v>0</v>
      </c>
      <c r="V7677">
        <v>0</v>
      </c>
      <c r="W7677" s="26">
        <v>0</v>
      </c>
      <c r="X7677" s="26">
        <v>0</v>
      </c>
      <c r="Y7677" s="26">
        <v>0</v>
      </c>
      <c r="Z7677" s="26">
        <v>0</v>
      </c>
      <c r="AA7677" s="26">
        <v>0</v>
      </c>
      <c r="AB7677" s="26">
        <v>3.2468119826374995</v>
      </c>
      <c r="AC7677" s="26">
        <v>0</v>
      </c>
      <c r="AD7677" s="26">
        <v>0</v>
      </c>
      <c r="AE7677" s="26">
        <v>3.2468119826374995</v>
      </c>
    </row>
    <row r="7678" spans="1:31" x14ac:dyDescent="0.3">
      <c r="A7678">
        <v>2777845</v>
      </c>
      <c r="B7678">
        <v>1</v>
      </c>
      <c r="C7678" t="s">
        <v>81</v>
      </c>
      <c r="D7678" t="s">
        <v>118</v>
      </c>
      <c r="E7678" t="s">
        <v>170</v>
      </c>
      <c r="F7678" t="s">
        <v>20948</v>
      </c>
      <c r="G7678" t="s">
        <v>143</v>
      </c>
      <c r="H7678" t="s">
        <v>135</v>
      </c>
      <c r="I7678" t="s">
        <v>136</v>
      </c>
      <c r="J7678" t="s">
        <v>137</v>
      </c>
      <c r="K7678" t="s">
        <v>138</v>
      </c>
      <c r="L7678" t="s">
        <v>20949</v>
      </c>
      <c r="M7678" t="s">
        <v>20950</v>
      </c>
      <c r="N7678" s="26">
        <v>0.83388888800000005</v>
      </c>
      <c r="O7678">
        <v>0</v>
      </c>
      <c r="P7678">
        <v>5</v>
      </c>
      <c r="Q7678">
        <v>0</v>
      </c>
      <c r="R7678">
        <v>2</v>
      </c>
      <c r="S7678">
        <v>0</v>
      </c>
      <c r="T7678">
        <v>2</v>
      </c>
      <c r="U7678">
        <v>0</v>
      </c>
      <c r="V7678">
        <v>0</v>
      </c>
      <c r="W7678" s="26">
        <v>0</v>
      </c>
      <c r="X7678" s="26">
        <v>0.19444755012555553</v>
      </c>
      <c r="Y7678" s="26">
        <v>0</v>
      </c>
      <c r="Z7678" s="26">
        <v>0</v>
      </c>
      <c r="AA7678" s="26">
        <v>0</v>
      </c>
      <c r="AB7678" s="26">
        <v>0</v>
      </c>
      <c r="AC7678" s="26">
        <v>0</v>
      </c>
      <c r="AD7678" s="26">
        <v>0</v>
      </c>
      <c r="AE7678" s="26">
        <v>0.19444755012555553</v>
      </c>
    </row>
    <row r="7679" spans="1:31" x14ac:dyDescent="0.3">
      <c r="A7679">
        <v>2778060</v>
      </c>
      <c r="B7679">
        <v>1</v>
      </c>
      <c r="C7679" t="s">
        <v>80</v>
      </c>
      <c r="D7679" t="s">
        <v>96</v>
      </c>
      <c r="E7679" t="s">
        <v>132</v>
      </c>
      <c r="F7679" t="s">
        <v>20951</v>
      </c>
      <c r="G7679" t="s">
        <v>197</v>
      </c>
      <c r="H7679" t="s">
        <v>135</v>
      </c>
      <c r="I7679" t="s">
        <v>136</v>
      </c>
      <c r="J7679" t="s">
        <v>137</v>
      </c>
      <c r="K7679" t="s">
        <v>138</v>
      </c>
      <c r="L7679" t="s">
        <v>20952</v>
      </c>
      <c r="M7679" t="s">
        <v>20953</v>
      </c>
      <c r="N7679" s="26">
        <v>2.4983333330000002</v>
      </c>
      <c r="O7679">
        <v>0</v>
      </c>
      <c r="P7679">
        <v>2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 s="26">
        <v>0</v>
      </c>
      <c r="X7679" s="26">
        <v>1.5585196004618842</v>
      </c>
      <c r="Y7679" s="26">
        <v>0</v>
      </c>
      <c r="Z7679" s="26">
        <v>0</v>
      </c>
      <c r="AA7679" s="26">
        <v>0</v>
      </c>
      <c r="AB7679" s="26">
        <v>0</v>
      </c>
      <c r="AC7679" s="26">
        <v>0</v>
      </c>
      <c r="AD7679" s="26">
        <v>0</v>
      </c>
      <c r="AE7679" s="26">
        <v>1.5585196004618842</v>
      </c>
    </row>
    <row r="7680" spans="1:31" x14ac:dyDescent="0.3">
      <c r="A7680">
        <v>2777914</v>
      </c>
      <c r="B7680">
        <v>1</v>
      </c>
      <c r="C7680" t="s">
        <v>80</v>
      </c>
      <c r="D7680" t="s">
        <v>85</v>
      </c>
      <c r="E7680" t="s">
        <v>166</v>
      </c>
      <c r="F7680" t="s">
        <v>20954</v>
      </c>
      <c r="G7680" t="s">
        <v>232</v>
      </c>
      <c r="H7680" t="s">
        <v>135</v>
      </c>
      <c r="I7680" t="s">
        <v>136</v>
      </c>
      <c r="J7680" t="s">
        <v>137</v>
      </c>
      <c r="K7680" t="s">
        <v>138</v>
      </c>
      <c r="L7680" t="s">
        <v>20955</v>
      </c>
      <c r="M7680" t="s">
        <v>20956</v>
      </c>
      <c r="N7680" s="26">
        <v>0.70444444399999995</v>
      </c>
      <c r="O7680">
        <v>0</v>
      </c>
      <c r="P7680">
        <v>20</v>
      </c>
      <c r="Q7680">
        <v>0</v>
      </c>
      <c r="R7680">
        <v>0</v>
      </c>
      <c r="S7680">
        <v>0</v>
      </c>
      <c r="T7680">
        <v>7</v>
      </c>
      <c r="U7680">
        <v>0</v>
      </c>
      <c r="V7680">
        <v>0</v>
      </c>
      <c r="W7680" s="26">
        <v>0</v>
      </c>
      <c r="X7680" s="26">
        <v>3.2066513741447547</v>
      </c>
      <c r="Y7680" s="26">
        <v>0</v>
      </c>
      <c r="Z7680" s="26">
        <v>0</v>
      </c>
      <c r="AA7680" s="26">
        <v>0</v>
      </c>
      <c r="AB7680" s="26">
        <v>4.4033980017816958</v>
      </c>
      <c r="AC7680" s="26">
        <v>0</v>
      </c>
      <c r="AD7680" s="26">
        <v>0</v>
      </c>
      <c r="AE7680" s="26">
        <v>7.6100493759264509</v>
      </c>
    </row>
    <row r="7681" spans="1:31" x14ac:dyDescent="0.3">
      <c r="A7681">
        <v>2778037</v>
      </c>
      <c r="B7681">
        <v>1</v>
      </c>
      <c r="C7681" t="s">
        <v>80</v>
      </c>
      <c r="D7681" t="s">
        <v>92</v>
      </c>
      <c r="E7681" t="s">
        <v>146</v>
      </c>
      <c r="F7681" t="s">
        <v>3309</v>
      </c>
      <c r="G7681" t="s">
        <v>159</v>
      </c>
      <c r="H7681" t="s">
        <v>149</v>
      </c>
      <c r="I7681" t="s">
        <v>136</v>
      </c>
      <c r="J7681" t="s">
        <v>137</v>
      </c>
      <c r="K7681" t="s">
        <v>138</v>
      </c>
      <c r="L7681" t="s">
        <v>20957</v>
      </c>
      <c r="M7681" t="s">
        <v>20958</v>
      </c>
      <c r="N7681" s="26">
        <v>0.42111111099999998</v>
      </c>
      <c r="O7681">
        <v>2</v>
      </c>
      <c r="P7681">
        <v>564</v>
      </c>
      <c r="Q7681">
        <v>0</v>
      </c>
      <c r="R7681">
        <v>0</v>
      </c>
      <c r="S7681">
        <v>4</v>
      </c>
      <c r="T7681">
        <v>4</v>
      </c>
      <c r="U7681">
        <v>0</v>
      </c>
      <c r="V7681">
        <v>0</v>
      </c>
      <c r="W7681" s="26">
        <v>1.3286681498884265</v>
      </c>
      <c r="X7681" s="26">
        <v>17.070569681326607</v>
      </c>
      <c r="Y7681" s="26">
        <v>0</v>
      </c>
      <c r="Z7681" s="26">
        <v>0</v>
      </c>
      <c r="AA7681" s="26">
        <v>12.957742172132662</v>
      </c>
      <c r="AB7681" s="26">
        <v>2.8642251963895742</v>
      </c>
      <c r="AC7681" s="26">
        <v>0</v>
      </c>
      <c r="AD7681" s="26">
        <v>0</v>
      </c>
      <c r="AE7681" s="26">
        <v>34.22120519973727</v>
      </c>
    </row>
    <row r="7682" spans="1:31" x14ac:dyDescent="0.3">
      <c r="A7682">
        <v>2778014</v>
      </c>
      <c r="B7682">
        <v>1</v>
      </c>
      <c r="C7682" t="s">
        <v>80</v>
      </c>
      <c r="D7682" t="s">
        <v>94</v>
      </c>
      <c r="E7682" t="s">
        <v>170</v>
      </c>
      <c r="F7682" t="s">
        <v>20959</v>
      </c>
      <c r="G7682" t="s">
        <v>143</v>
      </c>
      <c r="H7682" t="s">
        <v>135</v>
      </c>
      <c r="I7682" t="s">
        <v>136</v>
      </c>
      <c r="J7682" t="s">
        <v>137</v>
      </c>
      <c r="K7682" t="s">
        <v>138</v>
      </c>
      <c r="L7682" t="s">
        <v>20960</v>
      </c>
      <c r="M7682" t="s">
        <v>20961</v>
      </c>
      <c r="N7682" s="26">
        <v>0.84111111100000002</v>
      </c>
      <c r="O7682">
        <v>0</v>
      </c>
      <c r="P7682">
        <v>89</v>
      </c>
      <c r="Q7682">
        <v>0</v>
      </c>
      <c r="R7682">
        <v>0</v>
      </c>
      <c r="S7682">
        <v>0</v>
      </c>
      <c r="T7682">
        <v>5</v>
      </c>
      <c r="U7682">
        <v>0</v>
      </c>
      <c r="V7682">
        <v>0</v>
      </c>
      <c r="W7682" s="26">
        <v>0</v>
      </c>
      <c r="X7682" s="26">
        <v>15.110379355914425</v>
      </c>
      <c r="Y7682" s="26">
        <v>0</v>
      </c>
      <c r="Z7682" s="26">
        <v>0</v>
      </c>
      <c r="AA7682" s="26">
        <v>0</v>
      </c>
      <c r="AB7682" s="26">
        <v>0.77990828643365406</v>
      </c>
      <c r="AC7682" s="26">
        <v>0</v>
      </c>
      <c r="AD7682" s="26">
        <v>0</v>
      </c>
      <c r="AE7682" s="26">
        <v>15.890287642348079</v>
      </c>
    </row>
    <row r="7683" spans="1:31" x14ac:dyDescent="0.3">
      <c r="A7683">
        <v>2777745</v>
      </c>
      <c r="B7683">
        <v>1</v>
      </c>
      <c r="C7683" t="s">
        <v>80</v>
      </c>
      <c r="D7683" t="s">
        <v>104</v>
      </c>
      <c r="E7683" t="s">
        <v>132</v>
      </c>
      <c r="F7683" t="s">
        <v>20962</v>
      </c>
      <c r="G7683" t="s">
        <v>134</v>
      </c>
      <c r="H7683" t="s">
        <v>135</v>
      </c>
      <c r="I7683" t="s">
        <v>136</v>
      </c>
      <c r="J7683" t="s">
        <v>137</v>
      </c>
      <c r="K7683" t="s">
        <v>138</v>
      </c>
      <c r="L7683" t="s">
        <v>20963</v>
      </c>
      <c r="M7683" t="s">
        <v>20964</v>
      </c>
      <c r="N7683" s="26">
        <v>0.80305555500000003</v>
      </c>
      <c r="O7683">
        <v>0</v>
      </c>
      <c r="P7683">
        <v>7</v>
      </c>
      <c r="Q7683">
        <v>0</v>
      </c>
      <c r="R7683">
        <v>0</v>
      </c>
      <c r="S7683">
        <v>0</v>
      </c>
      <c r="T7683">
        <v>1</v>
      </c>
      <c r="U7683">
        <v>0</v>
      </c>
      <c r="V7683">
        <v>0</v>
      </c>
      <c r="W7683" s="26">
        <v>0</v>
      </c>
      <c r="X7683" s="26">
        <v>1.0751648723044442</v>
      </c>
      <c r="Y7683" s="26">
        <v>0</v>
      </c>
      <c r="Z7683" s="26">
        <v>0</v>
      </c>
      <c r="AA7683" s="26">
        <v>0</v>
      </c>
      <c r="AB7683" s="26">
        <v>0.62625605545222218</v>
      </c>
      <c r="AC7683" s="26">
        <v>0</v>
      </c>
      <c r="AD7683" s="26">
        <v>0</v>
      </c>
      <c r="AE7683" s="26">
        <v>1.7014209277566663</v>
      </c>
    </row>
    <row r="7684" spans="1:31" x14ac:dyDescent="0.3">
      <c r="A7684">
        <v>2778054</v>
      </c>
      <c r="B7684">
        <v>1</v>
      </c>
      <c r="C7684" t="s">
        <v>80</v>
      </c>
      <c r="D7684" t="s">
        <v>102</v>
      </c>
      <c r="E7684" t="s">
        <v>175</v>
      </c>
      <c r="F7684" t="s">
        <v>15235</v>
      </c>
      <c r="G7684" t="s">
        <v>159</v>
      </c>
      <c r="H7684" t="s">
        <v>149</v>
      </c>
      <c r="I7684" t="s">
        <v>136</v>
      </c>
      <c r="J7684" t="s">
        <v>137</v>
      </c>
      <c r="K7684" t="s">
        <v>138</v>
      </c>
      <c r="L7684" t="s">
        <v>20965</v>
      </c>
      <c r="M7684" t="s">
        <v>20966</v>
      </c>
      <c r="N7684" s="26">
        <v>2.2394444440000001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1</v>
      </c>
      <c r="V7684">
        <v>0</v>
      </c>
      <c r="W7684" s="26">
        <v>0</v>
      </c>
      <c r="X7684" s="26">
        <v>0</v>
      </c>
      <c r="Y7684" s="26">
        <v>0</v>
      </c>
      <c r="Z7684" s="26">
        <v>0</v>
      </c>
      <c r="AA7684" s="26">
        <v>0</v>
      </c>
      <c r="AB7684" s="26">
        <v>0</v>
      </c>
      <c r="AC7684" s="26">
        <v>14038.457999316057</v>
      </c>
      <c r="AD7684" s="26">
        <v>0</v>
      </c>
      <c r="AE7684" s="26">
        <v>14038.457999316057</v>
      </c>
    </row>
    <row r="7685" spans="1:31" x14ac:dyDescent="0.3">
      <c r="A7685">
        <v>2778386</v>
      </c>
      <c r="B7685">
        <v>1</v>
      </c>
      <c r="C7685" t="s">
        <v>80</v>
      </c>
      <c r="D7685" t="s">
        <v>101</v>
      </c>
      <c r="E7685" t="s">
        <v>141</v>
      </c>
      <c r="F7685" t="s">
        <v>12965</v>
      </c>
      <c r="G7685" t="s">
        <v>344</v>
      </c>
      <c r="H7685" t="s">
        <v>135</v>
      </c>
      <c r="I7685" t="s">
        <v>136</v>
      </c>
      <c r="J7685" t="s">
        <v>137</v>
      </c>
      <c r="K7685" t="s">
        <v>138</v>
      </c>
      <c r="L7685" t="s">
        <v>20730</v>
      </c>
      <c r="M7685" t="s">
        <v>20967</v>
      </c>
      <c r="N7685" s="26">
        <v>0.77249999999999996</v>
      </c>
      <c r="O7685">
        <v>0</v>
      </c>
      <c r="P7685">
        <v>135</v>
      </c>
      <c r="Q7685">
        <v>0</v>
      </c>
      <c r="R7685">
        <v>0</v>
      </c>
      <c r="S7685">
        <v>0</v>
      </c>
      <c r="T7685">
        <v>9</v>
      </c>
      <c r="U7685">
        <v>0</v>
      </c>
      <c r="V7685">
        <v>0</v>
      </c>
      <c r="W7685" s="26">
        <v>0</v>
      </c>
      <c r="X7685" s="26">
        <v>14.255060444525322</v>
      </c>
      <c r="Y7685" s="26">
        <v>0</v>
      </c>
      <c r="Z7685" s="26">
        <v>0</v>
      </c>
      <c r="AA7685" s="26">
        <v>0</v>
      </c>
      <c r="AB7685" s="26">
        <v>2.0205798846096039</v>
      </c>
      <c r="AC7685" s="26">
        <v>0</v>
      </c>
      <c r="AD7685" s="26">
        <v>0</v>
      </c>
      <c r="AE7685" s="26">
        <v>16.275640329134927</v>
      </c>
    </row>
    <row r="7686" spans="1:31" x14ac:dyDescent="0.3">
      <c r="A7686">
        <v>2777851</v>
      </c>
      <c r="B7686">
        <v>1</v>
      </c>
      <c r="C7686" t="s">
        <v>81</v>
      </c>
      <c r="D7686" t="s">
        <v>117</v>
      </c>
      <c r="E7686" t="s">
        <v>146</v>
      </c>
      <c r="F7686" t="s">
        <v>20968</v>
      </c>
      <c r="G7686" t="s">
        <v>3589</v>
      </c>
      <c r="H7686" t="s">
        <v>149</v>
      </c>
      <c r="I7686" t="s">
        <v>136</v>
      </c>
      <c r="J7686" t="s">
        <v>137</v>
      </c>
      <c r="K7686" t="s">
        <v>138</v>
      </c>
      <c r="L7686" t="s">
        <v>20927</v>
      </c>
      <c r="M7686" t="s">
        <v>20904</v>
      </c>
      <c r="N7686" s="26">
        <v>0.450833333</v>
      </c>
      <c r="O7686">
        <v>0</v>
      </c>
      <c r="P7686">
        <v>0</v>
      </c>
      <c r="Q7686">
        <v>3</v>
      </c>
      <c r="R7686">
        <v>0</v>
      </c>
      <c r="S7686">
        <v>1</v>
      </c>
      <c r="T7686">
        <v>0</v>
      </c>
      <c r="U7686">
        <v>0</v>
      </c>
      <c r="V7686">
        <v>0</v>
      </c>
      <c r="W7686" s="26">
        <v>0</v>
      </c>
      <c r="X7686" s="26">
        <v>0</v>
      </c>
      <c r="Y7686" s="26">
        <v>16.713829191455773</v>
      </c>
      <c r="Z7686" s="26">
        <v>0</v>
      </c>
      <c r="AA7686" s="26">
        <v>3.5459724652371571</v>
      </c>
      <c r="AB7686" s="26">
        <v>0</v>
      </c>
      <c r="AC7686" s="26">
        <v>0</v>
      </c>
      <c r="AD7686" s="26">
        <v>0</v>
      </c>
      <c r="AE7686" s="26">
        <v>20.259801656692929</v>
      </c>
    </row>
    <row r="7687" spans="1:31" x14ac:dyDescent="0.3">
      <c r="A7687">
        <v>2777908</v>
      </c>
      <c r="B7687">
        <v>1</v>
      </c>
      <c r="C7687" t="s">
        <v>81</v>
      </c>
      <c r="D7687" t="s">
        <v>115</v>
      </c>
      <c r="E7687" t="s">
        <v>152</v>
      </c>
      <c r="F7687" t="s">
        <v>20969</v>
      </c>
      <c r="G7687" t="s">
        <v>159</v>
      </c>
      <c r="H7687" t="s">
        <v>149</v>
      </c>
      <c r="I7687" t="s">
        <v>566</v>
      </c>
      <c r="J7687" t="s">
        <v>137</v>
      </c>
      <c r="K7687" t="s">
        <v>138</v>
      </c>
      <c r="L7687" t="s">
        <v>20970</v>
      </c>
      <c r="M7687" t="s">
        <v>20971</v>
      </c>
      <c r="N7687" s="26">
        <v>1.1111111E-2</v>
      </c>
      <c r="O7687">
        <v>0</v>
      </c>
      <c r="P7687">
        <v>172</v>
      </c>
      <c r="Q7687">
        <v>0</v>
      </c>
      <c r="R7687">
        <v>6</v>
      </c>
      <c r="S7687">
        <v>0</v>
      </c>
      <c r="T7687">
        <v>3</v>
      </c>
      <c r="U7687">
        <v>0</v>
      </c>
      <c r="V7687">
        <v>0</v>
      </c>
      <c r="W7687" s="26">
        <v>0</v>
      </c>
      <c r="X7687" s="26">
        <v>7.7963989069213341E-2</v>
      </c>
      <c r="Y7687" s="26">
        <v>0</v>
      </c>
      <c r="Z7687" s="26">
        <v>0</v>
      </c>
      <c r="AA7687" s="26">
        <v>0</v>
      </c>
      <c r="AB7687" s="26">
        <v>0</v>
      </c>
      <c r="AC7687" s="26">
        <v>0</v>
      </c>
      <c r="AD7687" s="26">
        <v>0</v>
      </c>
      <c r="AE7687" s="26">
        <v>7.7963989069213341E-2</v>
      </c>
    </row>
    <row r="7688" spans="1:31" x14ac:dyDescent="0.3">
      <c r="A7688">
        <v>2777936</v>
      </c>
      <c r="B7688">
        <v>2</v>
      </c>
      <c r="C7688" t="s">
        <v>81</v>
      </c>
      <c r="D7688" t="s">
        <v>113</v>
      </c>
      <c r="E7688" t="s">
        <v>157</v>
      </c>
      <c r="F7688" t="s">
        <v>2832</v>
      </c>
      <c r="G7688" t="s">
        <v>148</v>
      </c>
      <c r="H7688" t="s">
        <v>149</v>
      </c>
      <c r="I7688" t="s">
        <v>136</v>
      </c>
      <c r="J7688" t="s">
        <v>137</v>
      </c>
      <c r="K7688" t="s">
        <v>138</v>
      </c>
      <c r="L7688" t="s">
        <v>20828</v>
      </c>
      <c r="M7688" t="s">
        <v>20972</v>
      </c>
      <c r="N7688" s="26">
        <v>0.9325</v>
      </c>
      <c r="O7688">
        <v>1</v>
      </c>
      <c r="P7688">
        <v>432</v>
      </c>
      <c r="Q7688">
        <v>6</v>
      </c>
      <c r="R7688">
        <v>31</v>
      </c>
      <c r="S7688">
        <v>8</v>
      </c>
      <c r="T7688">
        <v>32</v>
      </c>
      <c r="U7688">
        <v>0</v>
      </c>
      <c r="V7688">
        <v>0</v>
      </c>
      <c r="W7688" s="26">
        <v>0</v>
      </c>
      <c r="X7688" s="26">
        <v>74.538518942690601</v>
      </c>
      <c r="Y7688" s="26">
        <v>3.4583061340234202</v>
      </c>
      <c r="Z7688" s="26">
        <v>2.3177466683588444</v>
      </c>
      <c r="AA7688" s="26">
        <v>483.35779314202927</v>
      </c>
      <c r="AB7688" s="26">
        <v>107.91351020341649</v>
      </c>
      <c r="AC7688" s="26">
        <v>0</v>
      </c>
      <c r="AD7688" s="26">
        <v>0</v>
      </c>
      <c r="AE7688" s="26">
        <v>671.5858750905187</v>
      </c>
    </row>
    <row r="7689" spans="1:31" x14ac:dyDescent="0.3">
      <c r="A7689">
        <v>2778346</v>
      </c>
      <c r="B7689">
        <v>1</v>
      </c>
      <c r="C7689" t="s">
        <v>80</v>
      </c>
      <c r="D7689" t="s">
        <v>105</v>
      </c>
      <c r="E7689" t="s">
        <v>132</v>
      </c>
      <c r="F7689" t="s">
        <v>20973</v>
      </c>
      <c r="G7689" t="s">
        <v>307</v>
      </c>
      <c r="H7689" t="s">
        <v>135</v>
      </c>
      <c r="I7689" t="s">
        <v>136</v>
      </c>
      <c r="J7689" t="s">
        <v>137</v>
      </c>
      <c r="K7689" t="s">
        <v>138</v>
      </c>
      <c r="L7689" t="s">
        <v>20974</v>
      </c>
      <c r="M7689" t="s">
        <v>20975</v>
      </c>
      <c r="N7689" s="26">
        <v>2.8725000000000001</v>
      </c>
      <c r="O7689">
        <v>0</v>
      </c>
      <c r="P7689">
        <v>13</v>
      </c>
      <c r="Q7689">
        <v>0</v>
      </c>
      <c r="R7689">
        <v>0</v>
      </c>
      <c r="S7689">
        <v>0</v>
      </c>
      <c r="T7689">
        <v>1</v>
      </c>
      <c r="U7689">
        <v>0</v>
      </c>
      <c r="V7689">
        <v>0</v>
      </c>
      <c r="W7689" s="26">
        <v>0</v>
      </c>
      <c r="X7689" s="26">
        <v>10.842183045633284</v>
      </c>
      <c r="Y7689" s="26">
        <v>0</v>
      </c>
      <c r="Z7689" s="26">
        <v>0</v>
      </c>
      <c r="AA7689" s="26">
        <v>0</v>
      </c>
      <c r="AB7689" s="26">
        <v>7.7947785623127749E-2</v>
      </c>
      <c r="AC7689" s="26">
        <v>0</v>
      </c>
      <c r="AD7689" s="26">
        <v>0</v>
      </c>
      <c r="AE7689" s="26">
        <v>10.920130831256412</v>
      </c>
    </row>
    <row r="7690" spans="1:31" x14ac:dyDescent="0.3">
      <c r="A7690">
        <v>2777805</v>
      </c>
      <c r="B7690">
        <v>1</v>
      </c>
      <c r="C7690" t="s">
        <v>80</v>
      </c>
      <c r="D7690" t="s">
        <v>93</v>
      </c>
      <c r="E7690" t="s">
        <v>166</v>
      </c>
      <c r="F7690" t="s">
        <v>20976</v>
      </c>
      <c r="G7690" t="s">
        <v>425</v>
      </c>
      <c r="H7690" t="s">
        <v>135</v>
      </c>
      <c r="I7690" t="s">
        <v>136</v>
      </c>
      <c r="J7690" t="s">
        <v>137</v>
      </c>
      <c r="K7690" t="s">
        <v>138</v>
      </c>
      <c r="L7690" t="s">
        <v>20977</v>
      </c>
      <c r="M7690" t="s">
        <v>20978</v>
      </c>
      <c r="N7690" s="26">
        <v>0.873611111</v>
      </c>
      <c r="O7690">
        <v>0</v>
      </c>
      <c r="P7690">
        <v>75</v>
      </c>
      <c r="Q7690">
        <v>0</v>
      </c>
      <c r="R7690">
        <v>0</v>
      </c>
      <c r="S7690">
        <v>0</v>
      </c>
      <c r="T7690">
        <v>12</v>
      </c>
      <c r="U7690">
        <v>0</v>
      </c>
      <c r="V7690">
        <v>0</v>
      </c>
      <c r="W7690" s="26">
        <v>0</v>
      </c>
      <c r="X7690" s="26">
        <v>13.736716448472224</v>
      </c>
      <c r="Y7690" s="26">
        <v>0</v>
      </c>
      <c r="Z7690" s="26">
        <v>0</v>
      </c>
      <c r="AA7690" s="26">
        <v>0</v>
      </c>
      <c r="AB7690" s="26">
        <v>8.2412896312055643</v>
      </c>
      <c r="AC7690" s="26">
        <v>0</v>
      </c>
      <c r="AD7690" s="26">
        <v>0</v>
      </c>
      <c r="AE7690" s="26">
        <v>21.97800607967779</v>
      </c>
    </row>
    <row r="7691" spans="1:31" x14ac:dyDescent="0.3">
      <c r="A7691">
        <v>2777788</v>
      </c>
      <c r="B7691">
        <v>1</v>
      </c>
      <c r="C7691" t="s">
        <v>80</v>
      </c>
      <c r="D7691" t="s">
        <v>94</v>
      </c>
      <c r="E7691" t="s">
        <v>146</v>
      </c>
      <c r="F7691" t="s">
        <v>20979</v>
      </c>
      <c r="G7691" t="s">
        <v>148</v>
      </c>
      <c r="H7691" t="s">
        <v>149</v>
      </c>
      <c r="I7691" t="s">
        <v>136</v>
      </c>
      <c r="J7691" t="s">
        <v>137</v>
      </c>
      <c r="K7691" t="s">
        <v>138</v>
      </c>
      <c r="L7691" t="s">
        <v>20980</v>
      </c>
      <c r="M7691" t="s">
        <v>20981</v>
      </c>
      <c r="N7691" s="26">
        <v>2.917777777</v>
      </c>
      <c r="O7691">
        <v>0</v>
      </c>
      <c r="P7691">
        <v>143</v>
      </c>
      <c r="Q7691">
        <v>0</v>
      </c>
      <c r="R7691">
        <v>10</v>
      </c>
      <c r="S7691">
        <v>0</v>
      </c>
      <c r="T7691">
        <v>17</v>
      </c>
      <c r="U7691">
        <v>0</v>
      </c>
      <c r="V7691">
        <v>0</v>
      </c>
      <c r="W7691" s="26">
        <v>0</v>
      </c>
      <c r="X7691" s="26">
        <v>136.34045523098487</v>
      </c>
      <c r="Y7691" s="26">
        <v>0</v>
      </c>
      <c r="Z7691" s="26">
        <v>5.9951593988307978</v>
      </c>
      <c r="AA7691" s="26">
        <v>0</v>
      </c>
      <c r="AB7691" s="26">
        <v>118.87563495084584</v>
      </c>
      <c r="AC7691" s="26">
        <v>0</v>
      </c>
      <c r="AD7691" s="26">
        <v>0</v>
      </c>
      <c r="AE7691" s="26">
        <v>261.2112495806615</v>
      </c>
    </row>
    <row r="7692" spans="1:31" x14ac:dyDescent="0.3">
      <c r="A7692">
        <v>2778117</v>
      </c>
      <c r="B7692">
        <v>1</v>
      </c>
      <c r="C7692" t="s">
        <v>81</v>
      </c>
      <c r="D7692" t="s">
        <v>114</v>
      </c>
      <c r="E7692" t="s">
        <v>170</v>
      </c>
      <c r="F7692" t="s">
        <v>20654</v>
      </c>
      <c r="G7692" t="s">
        <v>204</v>
      </c>
      <c r="H7692" t="s">
        <v>135</v>
      </c>
      <c r="I7692" t="s">
        <v>136</v>
      </c>
      <c r="J7692" t="s">
        <v>137</v>
      </c>
      <c r="K7692" t="s">
        <v>138</v>
      </c>
      <c r="L7692" t="s">
        <v>20982</v>
      </c>
      <c r="M7692" t="s">
        <v>20983</v>
      </c>
      <c r="N7692" s="26">
        <v>1.753055555</v>
      </c>
      <c r="O7692">
        <v>0</v>
      </c>
      <c r="P7692">
        <v>118</v>
      </c>
      <c r="Q7692">
        <v>0</v>
      </c>
      <c r="R7692">
        <v>0</v>
      </c>
      <c r="S7692">
        <v>0</v>
      </c>
      <c r="T7692">
        <v>5</v>
      </c>
      <c r="U7692">
        <v>0</v>
      </c>
      <c r="V7692">
        <v>0</v>
      </c>
      <c r="W7692" s="26">
        <v>0</v>
      </c>
      <c r="X7692" s="26">
        <v>44.355518609223424</v>
      </c>
      <c r="Y7692" s="26">
        <v>0</v>
      </c>
      <c r="Z7692" s="26">
        <v>0</v>
      </c>
      <c r="AA7692" s="26">
        <v>0</v>
      </c>
      <c r="AB7692" s="26">
        <v>5.7978109447535413</v>
      </c>
      <c r="AC7692" s="26">
        <v>0</v>
      </c>
      <c r="AD7692" s="26">
        <v>0</v>
      </c>
      <c r="AE7692" s="26">
        <v>50.153329553976967</v>
      </c>
    </row>
    <row r="7693" spans="1:31" x14ac:dyDescent="0.3">
      <c r="A7693">
        <v>2778236</v>
      </c>
      <c r="B7693">
        <v>2</v>
      </c>
      <c r="C7693" t="s">
        <v>81</v>
      </c>
      <c r="D7693" t="s">
        <v>121</v>
      </c>
      <c r="E7693" t="s">
        <v>141</v>
      </c>
      <c r="F7693" t="s">
        <v>20984</v>
      </c>
      <c r="G7693" t="s">
        <v>287</v>
      </c>
      <c r="H7693" t="s">
        <v>135</v>
      </c>
      <c r="I7693" t="s">
        <v>136</v>
      </c>
      <c r="J7693" t="s">
        <v>3</v>
      </c>
      <c r="K7693" t="s">
        <v>138</v>
      </c>
      <c r="L7693" t="s">
        <v>20985</v>
      </c>
      <c r="M7693" t="s">
        <v>20986</v>
      </c>
      <c r="N7693" s="26">
        <v>1.2352777770000001</v>
      </c>
      <c r="O7693">
        <v>0</v>
      </c>
      <c r="P7693">
        <v>10</v>
      </c>
      <c r="Q7693">
        <v>0</v>
      </c>
      <c r="R7693">
        <v>45</v>
      </c>
      <c r="S7693">
        <v>0</v>
      </c>
      <c r="T7693">
        <v>6</v>
      </c>
      <c r="U7693">
        <v>0</v>
      </c>
      <c r="V7693">
        <v>0</v>
      </c>
      <c r="W7693" s="26">
        <v>0</v>
      </c>
      <c r="X7693" s="26">
        <v>3.0620060778364659</v>
      </c>
      <c r="Y7693" s="26">
        <v>0</v>
      </c>
      <c r="Z7693" s="26">
        <v>0.90469851093333331</v>
      </c>
      <c r="AA7693" s="26">
        <v>0</v>
      </c>
      <c r="AB7693" s="26">
        <v>0</v>
      </c>
      <c r="AC7693" s="26">
        <v>0</v>
      </c>
      <c r="AD7693" s="26">
        <v>0</v>
      </c>
      <c r="AE7693" s="26">
        <v>3.9667045887697991</v>
      </c>
    </row>
    <row r="7694" spans="1:31" x14ac:dyDescent="0.3">
      <c r="A7694">
        <v>2777888</v>
      </c>
      <c r="B7694">
        <v>1</v>
      </c>
      <c r="C7694" t="s">
        <v>80</v>
      </c>
      <c r="D7694" t="s">
        <v>100</v>
      </c>
      <c r="E7694" t="s">
        <v>157</v>
      </c>
      <c r="F7694" t="s">
        <v>2070</v>
      </c>
      <c r="G7694" t="s">
        <v>159</v>
      </c>
      <c r="H7694" t="s">
        <v>149</v>
      </c>
      <c r="I7694" t="s">
        <v>136</v>
      </c>
      <c r="J7694" t="s">
        <v>137</v>
      </c>
      <c r="K7694" t="s">
        <v>138</v>
      </c>
      <c r="L7694" t="s">
        <v>20987</v>
      </c>
      <c r="M7694" t="s">
        <v>20988</v>
      </c>
      <c r="N7694" s="26">
        <v>1.184722222</v>
      </c>
      <c r="O7694">
        <v>0</v>
      </c>
      <c r="P7694">
        <v>698</v>
      </c>
      <c r="Q7694">
        <v>0</v>
      </c>
      <c r="R7694">
        <v>3</v>
      </c>
      <c r="S7694">
        <v>0</v>
      </c>
      <c r="T7694">
        <v>63</v>
      </c>
      <c r="U7694">
        <v>0</v>
      </c>
      <c r="V7694">
        <v>0</v>
      </c>
      <c r="W7694" s="26">
        <v>0</v>
      </c>
      <c r="X7694" s="26">
        <v>111.95357765202719</v>
      </c>
      <c r="Y7694" s="26">
        <v>0</v>
      </c>
      <c r="Z7694" s="26">
        <v>9.7476499618982235E-2</v>
      </c>
      <c r="AA7694" s="26">
        <v>0</v>
      </c>
      <c r="AB7694" s="26">
        <v>56.982723368041377</v>
      </c>
      <c r="AC7694" s="26">
        <v>0</v>
      </c>
      <c r="AD7694" s="26">
        <v>0</v>
      </c>
      <c r="AE7694" s="26">
        <v>169.03377751968753</v>
      </c>
    </row>
    <row r="7695" spans="1:31" x14ac:dyDescent="0.3">
      <c r="A7695">
        <v>2777931</v>
      </c>
      <c r="B7695">
        <v>1</v>
      </c>
      <c r="C7695" t="s">
        <v>80</v>
      </c>
      <c r="D7695" t="s">
        <v>103</v>
      </c>
      <c r="E7695" t="s">
        <v>152</v>
      </c>
      <c r="F7695" t="s">
        <v>20989</v>
      </c>
      <c r="G7695" t="s">
        <v>159</v>
      </c>
      <c r="H7695" t="s">
        <v>149</v>
      </c>
      <c r="I7695" t="s">
        <v>136</v>
      </c>
      <c r="J7695" t="s">
        <v>137</v>
      </c>
      <c r="K7695" t="s">
        <v>138</v>
      </c>
      <c r="L7695" t="s">
        <v>20990</v>
      </c>
      <c r="M7695" t="s">
        <v>20991</v>
      </c>
      <c r="N7695" s="26">
        <v>0.60250000000000004</v>
      </c>
      <c r="O7695">
        <v>0</v>
      </c>
      <c r="P7695">
        <v>1273</v>
      </c>
      <c r="Q7695">
        <v>9</v>
      </c>
      <c r="R7695">
        <v>18</v>
      </c>
      <c r="S7695">
        <v>3</v>
      </c>
      <c r="T7695">
        <v>178</v>
      </c>
      <c r="U7695">
        <v>0</v>
      </c>
      <c r="V7695">
        <v>1</v>
      </c>
      <c r="W7695" s="26">
        <v>0</v>
      </c>
      <c r="X7695" s="26">
        <v>259.15942468397242</v>
      </c>
      <c r="Y7695" s="26">
        <v>1.1776128296364541</v>
      </c>
      <c r="Z7695" s="26">
        <v>0.39701174002242756</v>
      </c>
      <c r="AA7695" s="26">
        <v>12.534096635812114</v>
      </c>
      <c r="AB7695" s="26">
        <v>122.17621356510827</v>
      </c>
      <c r="AC7695" s="26">
        <v>0</v>
      </c>
      <c r="AD7695" s="26">
        <v>0.63023822491672954</v>
      </c>
      <c r="AE7695" s="26">
        <v>396.07459767946841</v>
      </c>
    </row>
    <row r="7696" spans="1:31" x14ac:dyDescent="0.3">
      <c r="A7696">
        <v>2777974</v>
      </c>
      <c r="B7696">
        <v>1</v>
      </c>
      <c r="C7696" t="s">
        <v>80</v>
      </c>
      <c r="D7696" t="s">
        <v>107</v>
      </c>
      <c r="E7696" t="s">
        <v>170</v>
      </c>
      <c r="F7696" t="s">
        <v>20992</v>
      </c>
      <c r="G7696" t="s">
        <v>204</v>
      </c>
      <c r="H7696" t="s">
        <v>135</v>
      </c>
      <c r="I7696" t="s">
        <v>136</v>
      </c>
      <c r="J7696" t="s">
        <v>137</v>
      </c>
      <c r="K7696" t="s">
        <v>138</v>
      </c>
      <c r="L7696" t="s">
        <v>20993</v>
      </c>
      <c r="M7696" t="s">
        <v>20994</v>
      </c>
      <c r="N7696" s="26">
        <v>7.238888888</v>
      </c>
      <c r="O7696">
        <v>0</v>
      </c>
      <c r="P7696">
        <v>48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 s="26">
        <v>0</v>
      </c>
      <c r="X7696" s="26">
        <v>39.571324884313633</v>
      </c>
      <c r="Y7696" s="26">
        <v>0</v>
      </c>
      <c r="Z7696" s="26">
        <v>0</v>
      </c>
      <c r="AA7696" s="26">
        <v>0</v>
      </c>
      <c r="AB7696" s="26">
        <v>0</v>
      </c>
      <c r="AC7696" s="26">
        <v>0</v>
      </c>
      <c r="AD7696" s="26">
        <v>0</v>
      </c>
      <c r="AE7696" s="26">
        <v>39.571324884313633</v>
      </c>
    </row>
    <row r="7697" spans="1:31" x14ac:dyDescent="0.3">
      <c r="A7697">
        <v>2778372</v>
      </c>
      <c r="B7697">
        <v>1</v>
      </c>
      <c r="C7697" t="s">
        <v>80</v>
      </c>
      <c r="D7697" t="s">
        <v>99</v>
      </c>
      <c r="E7697" t="s">
        <v>132</v>
      </c>
      <c r="F7697" t="s">
        <v>20995</v>
      </c>
      <c r="G7697" t="s">
        <v>197</v>
      </c>
      <c r="H7697" t="s">
        <v>135</v>
      </c>
      <c r="I7697" t="s">
        <v>136</v>
      </c>
      <c r="J7697" t="s">
        <v>137</v>
      </c>
      <c r="K7697" t="s">
        <v>138</v>
      </c>
      <c r="L7697" t="s">
        <v>20996</v>
      </c>
      <c r="M7697" t="s">
        <v>20997</v>
      </c>
      <c r="N7697" s="26">
        <v>0.80722222200000004</v>
      </c>
      <c r="O7697">
        <v>0</v>
      </c>
      <c r="P7697">
        <v>1</v>
      </c>
      <c r="Q7697">
        <v>0</v>
      </c>
      <c r="R7697">
        <v>0</v>
      </c>
      <c r="S7697">
        <v>0</v>
      </c>
      <c r="T7697">
        <v>1</v>
      </c>
      <c r="U7697">
        <v>0</v>
      </c>
      <c r="V7697">
        <v>0</v>
      </c>
      <c r="W7697" s="26">
        <v>0</v>
      </c>
      <c r="X7697" s="26">
        <v>0.19701048499222223</v>
      </c>
      <c r="Y7697" s="26">
        <v>0</v>
      </c>
      <c r="Z7697" s="26">
        <v>0</v>
      </c>
      <c r="AA7697" s="26">
        <v>0</v>
      </c>
      <c r="AB7697" s="26">
        <v>0.86805509357555555</v>
      </c>
      <c r="AC7697" s="26">
        <v>0</v>
      </c>
      <c r="AD7697" s="26">
        <v>0</v>
      </c>
      <c r="AE7697" s="26">
        <v>1.0650655785677778</v>
      </c>
    </row>
    <row r="7698" spans="1:31" x14ac:dyDescent="0.3">
      <c r="A7698">
        <v>2777963</v>
      </c>
      <c r="B7698">
        <v>1</v>
      </c>
      <c r="C7698" t="s">
        <v>81</v>
      </c>
      <c r="D7698" t="s">
        <v>127</v>
      </c>
      <c r="E7698" t="s">
        <v>132</v>
      </c>
      <c r="F7698" t="s">
        <v>20998</v>
      </c>
      <c r="G7698" t="s">
        <v>197</v>
      </c>
      <c r="H7698" t="s">
        <v>135</v>
      </c>
      <c r="I7698" t="s">
        <v>136</v>
      </c>
      <c r="J7698" t="s">
        <v>137</v>
      </c>
      <c r="K7698" t="s">
        <v>138</v>
      </c>
      <c r="L7698" t="s">
        <v>20999</v>
      </c>
      <c r="M7698" t="s">
        <v>21000</v>
      </c>
      <c r="N7698" s="26">
        <v>2.6719444440000002</v>
      </c>
      <c r="O7698">
        <v>0</v>
      </c>
      <c r="P7698">
        <v>1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 s="26">
        <v>0</v>
      </c>
      <c r="X7698" s="26">
        <v>0.60428826136444447</v>
      </c>
      <c r="Y7698" s="26">
        <v>0</v>
      </c>
      <c r="Z7698" s="26">
        <v>0</v>
      </c>
      <c r="AA7698" s="26">
        <v>0</v>
      </c>
      <c r="AB7698" s="26">
        <v>0</v>
      </c>
      <c r="AC7698" s="26">
        <v>0</v>
      </c>
      <c r="AD7698" s="26">
        <v>0</v>
      </c>
      <c r="AE7698" s="26">
        <v>0.60428826136444447</v>
      </c>
    </row>
    <row r="7699" spans="1:31" x14ac:dyDescent="0.3">
      <c r="A7699">
        <v>2777940</v>
      </c>
      <c r="B7699">
        <v>1</v>
      </c>
      <c r="C7699" t="s">
        <v>80</v>
      </c>
      <c r="D7699" t="s">
        <v>104</v>
      </c>
      <c r="E7699" t="s">
        <v>146</v>
      </c>
      <c r="F7699" t="s">
        <v>20770</v>
      </c>
      <c r="G7699" t="s">
        <v>159</v>
      </c>
      <c r="H7699" t="s">
        <v>149</v>
      </c>
      <c r="I7699" t="s">
        <v>136</v>
      </c>
      <c r="J7699" t="s">
        <v>137</v>
      </c>
      <c r="K7699" t="s">
        <v>138</v>
      </c>
      <c r="L7699" t="s">
        <v>21001</v>
      </c>
      <c r="M7699" t="s">
        <v>21002</v>
      </c>
      <c r="N7699" s="26">
        <v>0.36666666599999997</v>
      </c>
      <c r="O7699">
        <v>0</v>
      </c>
      <c r="P7699">
        <v>784</v>
      </c>
      <c r="Q7699">
        <v>0</v>
      </c>
      <c r="R7699">
        <v>1</v>
      </c>
      <c r="S7699">
        <v>0</v>
      </c>
      <c r="T7699">
        <v>91</v>
      </c>
      <c r="U7699">
        <v>0</v>
      </c>
      <c r="V7699">
        <v>1</v>
      </c>
      <c r="W7699" s="26">
        <v>0</v>
      </c>
      <c r="X7699" s="26">
        <v>76.414332600358122</v>
      </c>
      <c r="Y7699" s="26">
        <v>0</v>
      </c>
      <c r="Z7699" s="26">
        <v>0</v>
      </c>
      <c r="AA7699" s="26">
        <v>0</v>
      </c>
      <c r="AB7699" s="26">
        <v>35.866031162140672</v>
      </c>
      <c r="AC7699" s="26">
        <v>0</v>
      </c>
      <c r="AD7699" s="26">
        <v>36.042633778697841</v>
      </c>
      <c r="AE7699" s="26">
        <v>148.32299754119663</v>
      </c>
    </row>
    <row r="7700" spans="1:31" x14ac:dyDescent="0.3">
      <c r="A7700">
        <v>2778063</v>
      </c>
      <c r="B7700">
        <v>1</v>
      </c>
      <c r="C7700" t="s">
        <v>80</v>
      </c>
      <c r="D7700" t="s">
        <v>103</v>
      </c>
      <c r="E7700" t="s">
        <v>152</v>
      </c>
      <c r="F7700" t="s">
        <v>21003</v>
      </c>
      <c r="G7700" t="s">
        <v>159</v>
      </c>
      <c r="H7700" t="s">
        <v>149</v>
      </c>
      <c r="I7700" t="s">
        <v>136</v>
      </c>
      <c r="J7700" t="s">
        <v>137</v>
      </c>
      <c r="K7700" t="s">
        <v>138</v>
      </c>
      <c r="L7700" t="s">
        <v>21004</v>
      </c>
      <c r="M7700" t="s">
        <v>21005</v>
      </c>
      <c r="N7700" s="26">
        <v>1.0988888880000001</v>
      </c>
      <c r="O7700">
        <v>0</v>
      </c>
      <c r="P7700">
        <v>0</v>
      </c>
      <c r="Q7700">
        <v>1</v>
      </c>
      <c r="R7700">
        <v>0</v>
      </c>
      <c r="S7700">
        <v>0</v>
      </c>
      <c r="T7700">
        <v>0</v>
      </c>
      <c r="U7700">
        <v>10</v>
      </c>
      <c r="V7700">
        <v>0</v>
      </c>
      <c r="W7700" s="26">
        <v>0</v>
      </c>
      <c r="X7700" s="26">
        <v>0</v>
      </c>
      <c r="Y7700" s="26">
        <v>21.971927720483745</v>
      </c>
      <c r="Z7700" s="26">
        <v>0</v>
      </c>
      <c r="AA7700" s="26">
        <v>0</v>
      </c>
      <c r="AB7700" s="26">
        <v>0</v>
      </c>
      <c r="AC7700" s="26">
        <v>1369.2559044363998</v>
      </c>
      <c r="AD7700" s="26">
        <v>0</v>
      </c>
      <c r="AE7700" s="26">
        <v>1391.2278321568836</v>
      </c>
    </row>
    <row r="7701" spans="1:31" x14ac:dyDescent="0.3">
      <c r="A7701">
        <v>2777957</v>
      </c>
      <c r="B7701">
        <v>1</v>
      </c>
      <c r="C7701" t="s">
        <v>80</v>
      </c>
      <c r="D7701" t="s">
        <v>106</v>
      </c>
      <c r="E7701" t="s">
        <v>132</v>
      </c>
      <c r="F7701" t="s">
        <v>21006</v>
      </c>
      <c r="G7701" t="s">
        <v>134</v>
      </c>
      <c r="H7701" t="s">
        <v>135</v>
      </c>
      <c r="I7701" t="s">
        <v>136</v>
      </c>
      <c r="J7701" t="s">
        <v>137</v>
      </c>
      <c r="K7701" t="s">
        <v>138</v>
      </c>
      <c r="L7701" t="s">
        <v>21007</v>
      </c>
      <c r="M7701" t="s">
        <v>21008</v>
      </c>
      <c r="N7701" s="26">
        <v>3.3461111109999999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1</v>
      </c>
      <c r="U7701">
        <v>0</v>
      </c>
      <c r="V7701">
        <v>0</v>
      </c>
      <c r="W7701" s="26">
        <v>0</v>
      </c>
      <c r="X7701" s="26">
        <v>0</v>
      </c>
      <c r="Y7701" s="26">
        <v>0</v>
      </c>
      <c r="Z7701" s="26">
        <v>0</v>
      </c>
      <c r="AA7701" s="26">
        <v>0</v>
      </c>
      <c r="AB7701" s="26">
        <v>1.1014654321478445</v>
      </c>
      <c r="AC7701" s="26">
        <v>0</v>
      </c>
      <c r="AD7701" s="26">
        <v>0</v>
      </c>
      <c r="AE7701" s="26">
        <v>1.1014654321478445</v>
      </c>
    </row>
    <row r="7702" spans="1:31" x14ac:dyDescent="0.3">
      <c r="A7702">
        <v>2778003</v>
      </c>
      <c r="B7702">
        <v>1</v>
      </c>
      <c r="C7702" t="s">
        <v>80</v>
      </c>
      <c r="D7702" t="s">
        <v>103</v>
      </c>
      <c r="E7702" t="s">
        <v>157</v>
      </c>
      <c r="F7702" t="s">
        <v>21009</v>
      </c>
      <c r="G7702" t="s">
        <v>159</v>
      </c>
      <c r="H7702" t="s">
        <v>149</v>
      </c>
      <c r="I7702" t="s">
        <v>136</v>
      </c>
      <c r="J7702" t="s">
        <v>137</v>
      </c>
      <c r="K7702" t="s">
        <v>138</v>
      </c>
      <c r="L7702" t="s">
        <v>21010</v>
      </c>
      <c r="M7702" t="s">
        <v>21011</v>
      </c>
      <c r="N7702" s="26">
        <v>0.54277777699999996</v>
      </c>
      <c r="O7702">
        <v>0</v>
      </c>
      <c r="P7702">
        <v>679</v>
      </c>
      <c r="Q7702">
        <v>2</v>
      </c>
      <c r="R7702">
        <v>11</v>
      </c>
      <c r="S7702">
        <v>4</v>
      </c>
      <c r="T7702">
        <v>92</v>
      </c>
      <c r="U7702">
        <v>12</v>
      </c>
      <c r="V7702">
        <v>0</v>
      </c>
      <c r="W7702" s="26">
        <v>0</v>
      </c>
      <c r="X7702" s="26">
        <v>89.275947526144961</v>
      </c>
      <c r="Y7702" s="26">
        <v>10.976240530152653</v>
      </c>
      <c r="Z7702" s="26">
        <v>1.1858279488533556</v>
      </c>
      <c r="AA7702" s="26">
        <v>9.1470769530153415</v>
      </c>
      <c r="AB7702" s="26">
        <v>95.353998704624857</v>
      </c>
      <c r="AC7702" s="26">
        <v>637.66063099348332</v>
      </c>
      <c r="AD7702" s="26">
        <v>0</v>
      </c>
      <c r="AE7702" s="26">
        <v>843.59972265627448</v>
      </c>
    </row>
    <row r="7703" spans="1:31" x14ac:dyDescent="0.3">
      <c r="A7703">
        <v>2777708</v>
      </c>
      <c r="B7703">
        <v>1</v>
      </c>
      <c r="C7703" t="s">
        <v>80</v>
      </c>
      <c r="D7703" t="s">
        <v>102</v>
      </c>
      <c r="E7703" t="s">
        <v>141</v>
      </c>
      <c r="F7703" t="s">
        <v>21012</v>
      </c>
      <c r="G7703" t="s">
        <v>143</v>
      </c>
      <c r="H7703" t="s">
        <v>135</v>
      </c>
      <c r="I7703" t="s">
        <v>136</v>
      </c>
      <c r="J7703" t="s">
        <v>137</v>
      </c>
      <c r="K7703" t="s">
        <v>138</v>
      </c>
      <c r="L7703" t="s">
        <v>21013</v>
      </c>
      <c r="M7703" t="s">
        <v>21014</v>
      </c>
      <c r="N7703" s="26">
        <v>0.66194444399999997</v>
      </c>
      <c r="O7703">
        <v>0</v>
      </c>
      <c r="P7703">
        <v>110</v>
      </c>
      <c r="Q7703">
        <v>0</v>
      </c>
      <c r="R7703">
        <v>0</v>
      </c>
      <c r="S7703">
        <v>0</v>
      </c>
      <c r="T7703">
        <v>6</v>
      </c>
      <c r="U7703">
        <v>0</v>
      </c>
      <c r="V7703">
        <v>0</v>
      </c>
      <c r="W7703" s="26">
        <v>0</v>
      </c>
      <c r="X7703" s="26">
        <v>10.333284174833757</v>
      </c>
      <c r="Y7703" s="26">
        <v>0</v>
      </c>
      <c r="Z7703" s="26">
        <v>0</v>
      </c>
      <c r="AA7703" s="26">
        <v>0</v>
      </c>
      <c r="AB7703" s="26">
        <v>0.78754757146955168</v>
      </c>
      <c r="AC7703" s="26">
        <v>0</v>
      </c>
      <c r="AD7703" s="26">
        <v>0</v>
      </c>
      <c r="AE7703" s="26">
        <v>11.12083174630331</v>
      </c>
    </row>
    <row r="7704" spans="1:31" x14ac:dyDescent="0.3">
      <c r="A7704">
        <v>2777834</v>
      </c>
      <c r="B7704">
        <v>1</v>
      </c>
      <c r="C7704" t="s">
        <v>80</v>
      </c>
      <c r="D7704" t="s">
        <v>108</v>
      </c>
      <c r="E7704" t="s">
        <v>146</v>
      </c>
      <c r="F7704" t="s">
        <v>21015</v>
      </c>
      <c r="G7704" t="s">
        <v>186</v>
      </c>
      <c r="H7704" t="s">
        <v>149</v>
      </c>
      <c r="I7704" t="s">
        <v>136</v>
      </c>
      <c r="J7704" t="s">
        <v>137</v>
      </c>
      <c r="K7704" t="s">
        <v>187</v>
      </c>
      <c r="L7704" t="s">
        <v>21016</v>
      </c>
      <c r="M7704" t="s">
        <v>21017</v>
      </c>
      <c r="N7704" s="26">
        <v>6.2347222220000003</v>
      </c>
      <c r="O7704">
        <v>0</v>
      </c>
      <c r="P7704">
        <v>16</v>
      </c>
      <c r="Q7704">
        <v>0</v>
      </c>
      <c r="R7704">
        <v>9</v>
      </c>
      <c r="S7704">
        <v>0</v>
      </c>
      <c r="T7704">
        <v>7</v>
      </c>
      <c r="U7704">
        <v>0</v>
      </c>
      <c r="V7704">
        <v>0</v>
      </c>
      <c r="W7704" s="26">
        <v>0</v>
      </c>
      <c r="X7704" s="26">
        <v>18.32972380192809</v>
      </c>
      <c r="Y7704" s="26">
        <v>0</v>
      </c>
      <c r="Z7704" s="26">
        <v>3.0758394435751808</v>
      </c>
      <c r="AA7704" s="26">
        <v>0</v>
      </c>
      <c r="AB7704" s="26">
        <v>45.830591869461301</v>
      </c>
      <c r="AC7704" s="26">
        <v>0</v>
      </c>
      <c r="AD7704" s="26">
        <v>0</v>
      </c>
      <c r="AE7704" s="26">
        <v>67.236155114964575</v>
      </c>
    </row>
    <row r="7705" spans="1:31" x14ac:dyDescent="0.3">
      <c r="A7705">
        <v>2777796</v>
      </c>
      <c r="B7705">
        <v>2</v>
      </c>
      <c r="C7705" t="s">
        <v>80</v>
      </c>
      <c r="D7705" t="s">
        <v>84</v>
      </c>
      <c r="E7705" t="s">
        <v>141</v>
      </c>
      <c r="F7705" t="s">
        <v>14562</v>
      </c>
      <c r="G7705" t="s">
        <v>204</v>
      </c>
      <c r="H7705" t="s">
        <v>135</v>
      </c>
      <c r="I7705" t="s">
        <v>136</v>
      </c>
      <c r="J7705" t="s">
        <v>137</v>
      </c>
      <c r="K7705" t="s">
        <v>138</v>
      </c>
      <c r="L7705" t="s">
        <v>20865</v>
      </c>
      <c r="M7705" t="s">
        <v>21018</v>
      </c>
      <c r="N7705" s="26">
        <v>0.15527777700000001</v>
      </c>
      <c r="O7705">
        <v>0</v>
      </c>
      <c r="P7705">
        <v>825</v>
      </c>
      <c r="Q7705">
        <v>0</v>
      </c>
      <c r="R7705">
        <v>0</v>
      </c>
      <c r="S7705">
        <v>0</v>
      </c>
      <c r="T7705">
        <v>68</v>
      </c>
      <c r="U7705">
        <v>0</v>
      </c>
      <c r="V7705">
        <v>0</v>
      </c>
      <c r="W7705" s="26">
        <v>0</v>
      </c>
      <c r="X7705" s="26">
        <v>25.461502579727942</v>
      </c>
      <c r="Y7705" s="26">
        <v>0</v>
      </c>
      <c r="Z7705" s="26">
        <v>0</v>
      </c>
      <c r="AA7705" s="26">
        <v>0</v>
      </c>
      <c r="AB7705" s="26">
        <v>23.610848419738108</v>
      </c>
      <c r="AC7705" s="26">
        <v>0</v>
      </c>
      <c r="AD7705" s="26">
        <v>0</v>
      </c>
      <c r="AE7705" s="26">
        <v>49.072350999466053</v>
      </c>
    </row>
    <row r="7706" spans="1:31" x14ac:dyDescent="0.3">
      <c r="A7706">
        <v>2778046</v>
      </c>
      <c r="B7706">
        <v>1</v>
      </c>
      <c r="C7706" t="s">
        <v>80</v>
      </c>
      <c r="D7706" t="s">
        <v>96</v>
      </c>
      <c r="E7706" t="s">
        <v>132</v>
      </c>
      <c r="F7706" t="s">
        <v>21019</v>
      </c>
      <c r="G7706" t="s">
        <v>134</v>
      </c>
      <c r="H7706" t="s">
        <v>135</v>
      </c>
      <c r="I7706" t="s">
        <v>136</v>
      </c>
      <c r="J7706" t="s">
        <v>137</v>
      </c>
      <c r="K7706" t="s">
        <v>138</v>
      </c>
      <c r="L7706" t="s">
        <v>21020</v>
      </c>
      <c r="M7706" t="s">
        <v>21021</v>
      </c>
      <c r="N7706" s="26">
        <v>4.8022222220000002</v>
      </c>
      <c r="O7706">
        <v>0</v>
      </c>
      <c r="P7706">
        <v>1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 s="26">
        <v>0</v>
      </c>
      <c r="X7706" s="26">
        <v>0</v>
      </c>
      <c r="Y7706" s="26">
        <v>0</v>
      </c>
      <c r="Z7706" s="26">
        <v>0</v>
      </c>
      <c r="AA7706" s="26">
        <v>0</v>
      </c>
      <c r="AB7706" s="26">
        <v>0</v>
      </c>
      <c r="AC7706" s="26">
        <v>0</v>
      </c>
      <c r="AD7706" s="26">
        <v>0</v>
      </c>
      <c r="AE7706" s="26">
        <v>0</v>
      </c>
    </row>
    <row r="7707" spans="1:31" x14ac:dyDescent="0.3">
      <c r="A7707">
        <v>2777814</v>
      </c>
      <c r="B7707">
        <v>1</v>
      </c>
      <c r="C7707" t="s">
        <v>81</v>
      </c>
      <c r="D7707" t="s">
        <v>114</v>
      </c>
      <c r="E7707" t="s">
        <v>166</v>
      </c>
      <c r="F7707" t="s">
        <v>21022</v>
      </c>
      <c r="G7707" t="s">
        <v>204</v>
      </c>
      <c r="H7707" t="s">
        <v>135</v>
      </c>
      <c r="I7707" t="s">
        <v>136</v>
      </c>
      <c r="J7707" t="s">
        <v>137</v>
      </c>
      <c r="K7707" t="s">
        <v>138</v>
      </c>
      <c r="L7707" t="s">
        <v>21023</v>
      </c>
      <c r="M7707" t="s">
        <v>21024</v>
      </c>
      <c r="N7707" s="26">
        <v>0.66055555499999996</v>
      </c>
      <c r="O7707">
        <v>0</v>
      </c>
      <c r="P7707">
        <v>20</v>
      </c>
      <c r="Q7707">
        <v>0</v>
      </c>
      <c r="R7707">
        <v>0</v>
      </c>
      <c r="S7707">
        <v>0</v>
      </c>
      <c r="T7707">
        <v>11</v>
      </c>
      <c r="U7707">
        <v>0</v>
      </c>
      <c r="V7707">
        <v>0</v>
      </c>
      <c r="W7707" s="26">
        <v>0</v>
      </c>
      <c r="X7707" s="26">
        <v>3.8107093658401103</v>
      </c>
      <c r="Y7707" s="26">
        <v>0</v>
      </c>
      <c r="Z7707" s="26">
        <v>0</v>
      </c>
      <c r="AA7707" s="26">
        <v>0</v>
      </c>
      <c r="AB7707" s="26">
        <v>4.9975333240998978</v>
      </c>
      <c r="AC7707" s="26">
        <v>0</v>
      </c>
      <c r="AD7707" s="26">
        <v>0</v>
      </c>
      <c r="AE7707" s="26">
        <v>8.808242689940009</v>
      </c>
    </row>
    <row r="7708" spans="1:31" x14ac:dyDescent="0.3">
      <c r="A7708">
        <v>2777734</v>
      </c>
      <c r="B7708">
        <v>1</v>
      </c>
      <c r="C7708" t="s">
        <v>80</v>
      </c>
      <c r="D7708" t="s">
        <v>101</v>
      </c>
      <c r="E7708" t="s">
        <v>152</v>
      </c>
      <c r="F7708" t="s">
        <v>2713</v>
      </c>
      <c r="G7708" t="s">
        <v>159</v>
      </c>
      <c r="H7708" t="s">
        <v>149</v>
      </c>
      <c r="I7708" t="s">
        <v>136</v>
      </c>
      <c r="J7708" t="s">
        <v>137</v>
      </c>
      <c r="K7708" t="s">
        <v>138</v>
      </c>
      <c r="L7708" t="s">
        <v>21025</v>
      </c>
      <c r="M7708" t="s">
        <v>21026</v>
      </c>
      <c r="N7708" s="26">
        <v>1.235833333</v>
      </c>
      <c r="O7708">
        <v>19</v>
      </c>
      <c r="P7708">
        <v>22</v>
      </c>
      <c r="Q7708">
        <v>19</v>
      </c>
      <c r="R7708">
        <v>2</v>
      </c>
      <c r="S7708">
        <v>19</v>
      </c>
      <c r="T7708">
        <v>4</v>
      </c>
      <c r="U7708">
        <v>0</v>
      </c>
      <c r="V7708">
        <v>0</v>
      </c>
      <c r="W7708" s="26">
        <v>7.7853121064625714</v>
      </c>
      <c r="X7708" s="26">
        <v>8.7392115274665727</v>
      </c>
      <c r="Y7708" s="26">
        <v>8.3053962206598655</v>
      </c>
      <c r="Z7708" s="26">
        <v>3.7386738814075449E-2</v>
      </c>
      <c r="AA7708" s="26">
        <v>325.54779550811452</v>
      </c>
      <c r="AB7708" s="26">
        <v>2.3298240837110558</v>
      </c>
      <c r="AC7708" s="26">
        <v>0</v>
      </c>
      <c r="AD7708" s="26">
        <v>0</v>
      </c>
      <c r="AE7708" s="26">
        <v>352.74492618522868</v>
      </c>
    </row>
    <row r="7709" spans="1:31" x14ac:dyDescent="0.3">
      <c r="A7709">
        <v>2778232</v>
      </c>
      <c r="B7709">
        <v>1</v>
      </c>
      <c r="C7709" t="s">
        <v>80</v>
      </c>
      <c r="D7709" t="s">
        <v>101</v>
      </c>
      <c r="E7709" t="s">
        <v>166</v>
      </c>
      <c r="F7709" t="s">
        <v>8570</v>
      </c>
      <c r="G7709" t="s">
        <v>204</v>
      </c>
      <c r="H7709" t="s">
        <v>135</v>
      </c>
      <c r="I7709" t="s">
        <v>136</v>
      </c>
      <c r="J7709" t="s">
        <v>137</v>
      </c>
      <c r="K7709" t="s">
        <v>138</v>
      </c>
      <c r="L7709" t="s">
        <v>21027</v>
      </c>
      <c r="M7709" t="s">
        <v>21028</v>
      </c>
      <c r="N7709" s="26">
        <v>0.89555555499999995</v>
      </c>
      <c r="O7709">
        <v>0</v>
      </c>
      <c r="P7709">
        <v>24</v>
      </c>
      <c r="Q7709">
        <v>0</v>
      </c>
      <c r="R7709">
        <v>0</v>
      </c>
      <c r="S7709">
        <v>0</v>
      </c>
      <c r="T7709">
        <v>1</v>
      </c>
      <c r="U7709">
        <v>0</v>
      </c>
      <c r="V7709">
        <v>0</v>
      </c>
      <c r="W7709" s="26">
        <v>0</v>
      </c>
      <c r="X7709" s="26">
        <v>3.8844176111648796</v>
      </c>
      <c r="Y7709" s="26">
        <v>0</v>
      </c>
      <c r="Z7709" s="26">
        <v>0</v>
      </c>
      <c r="AA7709" s="26">
        <v>0</v>
      </c>
      <c r="AB7709" s="26">
        <v>1.0327363526425648</v>
      </c>
      <c r="AC7709" s="26">
        <v>0</v>
      </c>
      <c r="AD7709" s="26">
        <v>0</v>
      </c>
      <c r="AE7709" s="26">
        <v>4.9171539638074444</v>
      </c>
    </row>
    <row r="7710" spans="1:31" x14ac:dyDescent="0.3">
      <c r="A7710">
        <v>2778020</v>
      </c>
      <c r="B7710">
        <v>1</v>
      </c>
      <c r="C7710" t="s">
        <v>80</v>
      </c>
      <c r="D7710" t="s">
        <v>105</v>
      </c>
      <c r="E7710" t="s">
        <v>170</v>
      </c>
      <c r="F7710" t="s">
        <v>21029</v>
      </c>
      <c r="G7710" t="s">
        <v>172</v>
      </c>
      <c r="H7710" t="s">
        <v>135</v>
      </c>
      <c r="I7710" t="s">
        <v>136</v>
      </c>
      <c r="J7710" t="s">
        <v>137</v>
      </c>
      <c r="K7710" t="s">
        <v>138</v>
      </c>
      <c r="L7710" t="s">
        <v>21030</v>
      </c>
      <c r="M7710" t="s">
        <v>20743</v>
      </c>
      <c r="N7710" s="26">
        <v>1.954722222</v>
      </c>
      <c r="O7710">
        <v>0</v>
      </c>
      <c r="P7710">
        <v>1</v>
      </c>
      <c r="Q7710">
        <v>0</v>
      </c>
      <c r="R7710">
        <v>0</v>
      </c>
      <c r="S7710">
        <v>0</v>
      </c>
      <c r="T7710">
        <v>37</v>
      </c>
      <c r="U7710">
        <v>0</v>
      </c>
      <c r="V7710">
        <v>0</v>
      </c>
      <c r="W7710" s="26">
        <v>0</v>
      </c>
      <c r="X7710" s="26">
        <v>0</v>
      </c>
      <c r="Y7710" s="26">
        <v>0</v>
      </c>
      <c r="Z7710" s="26">
        <v>0</v>
      </c>
      <c r="AA7710" s="26">
        <v>0</v>
      </c>
      <c r="AB7710" s="26">
        <v>57.14689730968135</v>
      </c>
      <c r="AC7710" s="26">
        <v>0</v>
      </c>
      <c r="AD7710" s="26">
        <v>0</v>
      </c>
      <c r="AE7710" s="26">
        <v>57.14689730968135</v>
      </c>
    </row>
    <row r="7711" spans="1:31" x14ac:dyDescent="0.3">
      <c r="A7711">
        <v>2777983</v>
      </c>
      <c r="B7711">
        <v>1</v>
      </c>
      <c r="C7711" t="s">
        <v>81</v>
      </c>
      <c r="D7711" t="s">
        <v>118</v>
      </c>
      <c r="E7711" t="s">
        <v>170</v>
      </c>
      <c r="F7711" t="s">
        <v>21031</v>
      </c>
      <c r="G7711" t="s">
        <v>204</v>
      </c>
      <c r="H7711" t="s">
        <v>135</v>
      </c>
      <c r="I7711" t="s">
        <v>136</v>
      </c>
      <c r="J7711" t="s">
        <v>137</v>
      </c>
      <c r="K7711" t="s">
        <v>138</v>
      </c>
      <c r="L7711" t="s">
        <v>21032</v>
      </c>
      <c r="M7711" t="s">
        <v>21033</v>
      </c>
      <c r="N7711" s="26">
        <v>2.045833333</v>
      </c>
      <c r="O7711">
        <v>0</v>
      </c>
      <c r="P7711">
        <v>71</v>
      </c>
      <c r="Q7711">
        <v>0</v>
      </c>
      <c r="R7711">
        <v>11</v>
      </c>
      <c r="S7711">
        <v>0</v>
      </c>
      <c r="T7711">
        <v>8</v>
      </c>
      <c r="U7711">
        <v>0</v>
      </c>
      <c r="V7711">
        <v>0</v>
      </c>
      <c r="W7711" s="26">
        <v>0</v>
      </c>
      <c r="X7711" s="26">
        <v>18.246556465446591</v>
      </c>
      <c r="Y7711" s="26">
        <v>0</v>
      </c>
      <c r="Z7711" s="26">
        <v>0.77905172067555561</v>
      </c>
      <c r="AA7711" s="26">
        <v>0</v>
      </c>
      <c r="AB7711" s="26">
        <v>7.8312863348977464</v>
      </c>
      <c r="AC7711" s="26">
        <v>0</v>
      </c>
      <c r="AD7711" s="26">
        <v>0</v>
      </c>
      <c r="AE7711" s="26">
        <v>26.856894521019896</v>
      </c>
    </row>
    <row r="7712" spans="1:31" x14ac:dyDescent="0.3">
      <c r="A7712">
        <v>2778269</v>
      </c>
      <c r="B7712">
        <v>1</v>
      </c>
      <c r="C7712" t="s">
        <v>80</v>
      </c>
      <c r="D7712" t="s">
        <v>85</v>
      </c>
      <c r="E7712" t="s">
        <v>146</v>
      </c>
      <c r="F7712" t="s">
        <v>21034</v>
      </c>
      <c r="G7712" t="s">
        <v>159</v>
      </c>
      <c r="H7712" t="s">
        <v>149</v>
      </c>
      <c r="I7712" t="s">
        <v>136</v>
      </c>
      <c r="J7712" t="s">
        <v>137</v>
      </c>
      <c r="K7712" t="s">
        <v>138</v>
      </c>
      <c r="L7712" t="s">
        <v>21035</v>
      </c>
      <c r="M7712" t="s">
        <v>21036</v>
      </c>
      <c r="N7712" s="26">
        <v>7.3888888E-2</v>
      </c>
      <c r="O7712">
        <v>0</v>
      </c>
      <c r="P7712">
        <v>1832</v>
      </c>
      <c r="Q7712">
        <v>0</v>
      </c>
      <c r="R7712">
        <v>0</v>
      </c>
      <c r="S7712">
        <v>1</v>
      </c>
      <c r="T7712">
        <v>47</v>
      </c>
      <c r="U7712">
        <v>0</v>
      </c>
      <c r="V7712">
        <v>0</v>
      </c>
      <c r="W7712" s="26">
        <v>0</v>
      </c>
      <c r="X7712" s="26">
        <v>54.410777587970841</v>
      </c>
      <c r="Y7712" s="26">
        <v>0</v>
      </c>
      <c r="Z7712" s="26">
        <v>0</v>
      </c>
      <c r="AA7712" s="26">
        <v>1.1882238948209127</v>
      </c>
      <c r="AB7712" s="26">
        <v>14.962995927946908</v>
      </c>
      <c r="AC7712" s="26">
        <v>0</v>
      </c>
      <c r="AD7712" s="26">
        <v>0</v>
      </c>
      <c r="AE7712" s="26">
        <v>70.56199741073867</v>
      </c>
    </row>
    <row r="7713" spans="1:31" x14ac:dyDescent="0.3">
      <c r="A7713">
        <v>2778126</v>
      </c>
      <c r="B7713">
        <v>1</v>
      </c>
      <c r="C7713" t="s">
        <v>80</v>
      </c>
      <c r="D7713" t="s">
        <v>85</v>
      </c>
      <c r="E7713" t="s">
        <v>166</v>
      </c>
      <c r="F7713" t="s">
        <v>9082</v>
      </c>
      <c r="G7713" t="s">
        <v>204</v>
      </c>
      <c r="H7713" t="s">
        <v>135</v>
      </c>
      <c r="I7713" t="s">
        <v>136</v>
      </c>
      <c r="J7713" t="s">
        <v>137</v>
      </c>
      <c r="K7713" t="s">
        <v>138</v>
      </c>
      <c r="L7713" t="s">
        <v>21037</v>
      </c>
      <c r="M7713" t="s">
        <v>21038</v>
      </c>
      <c r="N7713" s="26">
        <v>2.091388888</v>
      </c>
      <c r="O7713">
        <v>0</v>
      </c>
      <c r="P7713">
        <v>28</v>
      </c>
      <c r="Q7713">
        <v>0</v>
      </c>
      <c r="R7713">
        <v>0</v>
      </c>
      <c r="S7713">
        <v>0</v>
      </c>
      <c r="T7713">
        <v>60</v>
      </c>
      <c r="U7713">
        <v>0</v>
      </c>
      <c r="V7713">
        <v>0</v>
      </c>
      <c r="W7713" s="26">
        <v>0</v>
      </c>
      <c r="X7713" s="26">
        <v>15.606886633562633</v>
      </c>
      <c r="Y7713" s="26">
        <v>0</v>
      </c>
      <c r="Z7713" s="26">
        <v>0</v>
      </c>
      <c r="AA7713" s="26">
        <v>0</v>
      </c>
      <c r="AB7713" s="26">
        <v>82.367569571806655</v>
      </c>
      <c r="AC7713" s="26">
        <v>0</v>
      </c>
      <c r="AD7713" s="26">
        <v>0</v>
      </c>
      <c r="AE7713" s="26">
        <v>97.974456205369293</v>
      </c>
    </row>
    <row r="7714" spans="1:31" x14ac:dyDescent="0.3">
      <c r="A7714">
        <v>2778368</v>
      </c>
      <c r="B7714">
        <v>2</v>
      </c>
      <c r="C7714" t="s">
        <v>80</v>
      </c>
      <c r="D7714" t="s">
        <v>94</v>
      </c>
      <c r="E7714" t="s">
        <v>170</v>
      </c>
      <c r="F7714" t="s">
        <v>21039</v>
      </c>
      <c r="G7714" t="s">
        <v>134</v>
      </c>
      <c r="H7714" t="s">
        <v>135</v>
      </c>
      <c r="I7714" t="s">
        <v>136</v>
      </c>
      <c r="J7714" t="s">
        <v>137</v>
      </c>
      <c r="K7714" t="s">
        <v>138</v>
      </c>
      <c r="L7714" t="s">
        <v>20723</v>
      </c>
      <c r="M7714" t="s">
        <v>21040</v>
      </c>
      <c r="N7714" s="26">
        <v>0.62166666599999998</v>
      </c>
      <c r="O7714">
        <v>0</v>
      </c>
      <c r="P7714">
        <v>203</v>
      </c>
      <c r="Q7714">
        <v>0</v>
      </c>
      <c r="R7714">
        <v>0</v>
      </c>
      <c r="S7714">
        <v>0</v>
      </c>
      <c r="T7714">
        <v>5</v>
      </c>
      <c r="U7714">
        <v>0</v>
      </c>
      <c r="V7714">
        <v>0</v>
      </c>
      <c r="W7714" s="26">
        <v>0</v>
      </c>
      <c r="X7714" s="26">
        <v>25.325412358189258</v>
      </c>
      <c r="Y7714" s="26">
        <v>0</v>
      </c>
      <c r="Z7714" s="26">
        <v>0</v>
      </c>
      <c r="AA7714" s="26">
        <v>0</v>
      </c>
      <c r="AB7714" s="26">
        <v>0.19298059467974515</v>
      </c>
      <c r="AC7714" s="26">
        <v>0</v>
      </c>
      <c r="AD7714" s="26">
        <v>0</v>
      </c>
      <c r="AE7714" s="26">
        <v>25.518392952869004</v>
      </c>
    </row>
    <row r="7715" spans="1:31" x14ac:dyDescent="0.3">
      <c r="A7715">
        <v>2777750</v>
      </c>
      <c r="B7715">
        <v>2</v>
      </c>
      <c r="C7715" t="s">
        <v>80</v>
      </c>
      <c r="D7715" t="s">
        <v>84</v>
      </c>
      <c r="E7715" t="s">
        <v>141</v>
      </c>
      <c r="F7715" t="s">
        <v>14562</v>
      </c>
      <c r="G7715" t="s">
        <v>204</v>
      </c>
      <c r="H7715" t="s">
        <v>135</v>
      </c>
      <c r="I7715" t="s">
        <v>136</v>
      </c>
      <c r="J7715" t="s">
        <v>137</v>
      </c>
      <c r="K7715" t="s">
        <v>138</v>
      </c>
      <c r="L7715" t="s">
        <v>20798</v>
      </c>
      <c r="M7715" t="s">
        <v>21041</v>
      </c>
      <c r="N7715" s="26">
        <v>0.57944444399999995</v>
      </c>
      <c r="O7715">
        <v>0</v>
      </c>
      <c r="P7715">
        <v>825</v>
      </c>
      <c r="Q7715">
        <v>0</v>
      </c>
      <c r="R7715">
        <v>0</v>
      </c>
      <c r="S7715">
        <v>0</v>
      </c>
      <c r="T7715">
        <v>68</v>
      </c>
      <c r="U7715">
        <v>0</v>
      </c>
      <c r="V7715">
        <v>0</v>
      </c>
      <c r="W7715" s="26">
        <v>0</v>
      </c>
      <c r="X7715" s="26">
        <v>77.339270535921784</v>
      </c>
      <c r="Y7715" s="26">
        <v>0</v>
      </c>
      <c r="Z7715" s="26">
        <v>0</v>
      </c>
      <c r="AA7715" s="26">
        <v>0</v>
      </c>
      <c r="AB7715" s="26">
        <v>37.81148275806342</v>
      </c>
      <c r="AC7715" s="26">
        <v>0</v>
      </c>
      <c r="AD7715" s="26">
        <v>0</v>
      </c>
      <c r="AE7715" s="26">
        <v>115.1507532939852</v>
      </c>
    </row>
    <row r="7716" spans="1:31" x14ac:dyDescent="0.3">
      <c r="A7716">
        <v>2777797</v>
      </c>
      <c r="B7716">
        <v>1</v>
      </c>
      <c r="C7716" t="s">
        <v>80</v>
      </c>
      <c r="D7716" t="s">
        <v>95</v>
      </c>
      <c r="E7716" t="s">
        <v>132</v>
      </c>
      <c r="F7716" t="s">
        <v>21042</v>
      </c>
      <c r="G7716" t="s">
        <v>307</v>
      </c>
      <c r="H7716" t="s">
        <v>135</v>
      </c>
      <c r="I7716" t="s">
        <v>136</v>
      </c>
      <c r="J7716" t="s">
        <v>137</v>
      </c>
      <c r="K7716" t="s">
        <v>138</v>
      </c>
      <c r="L7716" t="s">
        <v>21043</v>
      </c>
      <c r="M7716" t="s">
        <v>21044</v>
      </c>
      <c r="N7716" s="26">
        <v>1.9413888880000001</v>
      </c>
      <c r="O7716">
        <v>0</v>
      </c>
      <c r="P7716">
        <v>21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 s="26">
        <v>0</v>
      </c>
      <c r="X7716" s="26">
        <v>8.6253050958724398</v>
      </c>
      <c r="Y7716" s="26">
        <v>0</v>
      </c>
      <c r="Z7716" s="26">
        <v>0</v>
      </c>
      <c r="AA7716" s="26">
        <v>0</v>
      </c>
      <c r="AB7716" s="26">
        <v>0</v>
      </c>
      <c r="AC7716" s="26">
        <v>0</v>
      </c>
      <c r="AD7716" s="26">
        <v>0</v>
      </c>
      <c r="AE7716" s="26">
        <v>8.6253050958724398</v>
      </c>
    </row>
    <row r="7717" spans="1:31" x14ac:dyDescent="0.3">
      <c r="A7717">
        <v>2777774</v>
      </c>
      <c r="B7717">
        <v>1</v>
      </c>
      <c r="C7717" t="s">
        <v>80</v>
      </c>
      <c r="D7717" t="s">
        <v>90</v>
      </c>
      <c r="E7717" t="s">
        <v>132</v>
      </c>
      <c r="F7717" t="s">
        <v>21045</v>
      </c>
      <c r="G7717" t="s">
        <v>197</v>
      </c>
      <c r="H7717" t="s">
        <v>135</v>
      </c>
      <c r="I7717" t="s">
        <v>136</v>
      </c>
      <c r="J7717" t="s">
        <v>137</v>
      </c>
      <c r="K7717" t="s">
        <v>138</v>
      </c>
      <c r="L7717" t="s">
        <v>21046</v>
      </c>
      <c r="M7717" t="s">
        <v>21047</v>
      </c>
      <c r="N7717" s="26">
        <v>3.0697222219999998</v>
      </c>
      <c r="O7717">
        <v>0</v>
      </c>
      <c r="P7717">
        <v>3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 s="26">
        <v>0</v>
      </c>
      <c r="X7717" s="26">
        <v>5.0188014575300572</v>
      </c>
      <c r="Y7717" s="26">
        <v>0</v>
      </c>
      <c r="Z7717" s="26">
        <v>0</v>
      </c>
      <c r="AA7717" s="26">
        <v>0</v>
      </c>
      <c r="AB7717" s="26">
        <v>0</v>
      </c>
      <c r="AC7717" s="26">
        <v>0</v>
      </c>
      <c r="AD7717" s="26">
        <v>0</v>
      </c>
      <c r="AE7717" s="26">
        <v>5.0188014575300572</v>
      </c>
    </row>
    <row r="7718" spans="1:31" x14ac:dyDescent="0.3">
      <c r="A7718">
        <v>2777937</v>
      </c>
      <c r="B7718">
        <v>1</v>
      </c>
      <c r="C7718" t="s">
        <v>80</v>
      </c>
      <c r="D7718" t="s">
        <v>94</v>
      </c>
      <c r="E7718" t="s">
        <v>170</v>
      </c>
      <c r="F7718" t="s">
        <v>15843</v>
      </c>
      <c r="G7718" t="s">
        <v>628</v>
      </c>
      <c r="H7718" t="s">
        <v>135</v>
      </c>
      <c r="I7718" t="s">
        <v>136</v>
      </c>
      <c r="J7718" t="s">
        <v>137</v>
      </c>
      <c r="K7718" t="s">
        <v>187</v>
      </c>
      <c r="L7718" t="s">
        <v>21048</v>
      </c>
      <c r="M7718" t="s">
        <v>21049</v>
      </c>
      <c r="N7718" s="26">
        <v>6.9180555549999996</v>
      </c>
      <c r="O7718">
        <v>0</v>
      </c>
      <c r="P7718">
        <v>14</v>
      </c>
      <c r="Q7718">
        <v>0</v>
      </c>
      <c r="R7718">
        <v>2</v>
      </c>
      <c r="S7718">
        <v>0</v>
      </c>
      <c r="T7718">
        <v>9</v>
      </c>
      <c r="U7718">
        <v>0</v>
      </c>
      <c r="V7718">
        <v>0</v>
      </c>
      <c r="W7718" s="26">
        <v>0</v>
      </c>
      <c r="X7718" s="26">
        <v>12.63998898729165</v>
      </c>
      <c r="Y7718" s="26">
        <v>0</v>
      </c>
      <c r="Z7718" s="26">
        <v>2.7772885318836233</v>
      </c>
      <c r="AA7718" s="26">
        <v>0</v>
      </c>
      <c r="AB7718" s="26">
        <v>40.974268258926784</v>
      </c>
      <c r="AC7718" s="26">
        <v>0</v>
      </c>
      <c r="AD7718" s="26">
        <v>0</v>
      </c>
      <c r="AE7718" s="26">
        <v>56.391545778102056</v>
      </c>
    </row>
    <row r="7719" spans="1:31" x14ac:dyDescent="0.3">
      <c r="A7719">
        <v>2777897</v>
      </c>
      <c r="B7719">
        <v>1</v>
      </c>
      <c r="C7719" t="s">
        <v>80</v>
      </c>
      <c r="D7719" t="s">
        <v>82</v>
      </c>
      <c r="E7719" t="s">
        <v>132</v>
      </c>
      <c r="F7719" t="s">
        <v>21050</v>
      </c>
      <c r="G7719" t="s">
        <v>197</v>
      </c>
      <c r="H7719" t="s">
        <v>135</v>
      </c>
      <c r="I7719" t="s">
        <v>136</v>
      </c>
      <c r="J7719" t="s">
        <v>137</v>
      </c>
      <c r="K7719" t="s">
        <v>138</v>
      </c>
      <c r="L7719" t="s">
        <v>21051</v>
      </c>
      <c r="M7719" t="s">
        <v>21052</v>
      </c>
      <c r="N7719" s="26">
        <v>1.920555555</v>
      </c>
      <c r="O7719">
        <v>0</v>
      </c>
      <c r="P7719">
        <v>3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 s="26">
        <v>0</v>
      </c>
      <c r="X7719" s="26">
        <v>1.8574229979445882</v>
      </c>
      <c r="Y7719" s="26">
        <v>0</v>
      </c>
      <c r="Z7719" s="26">
        <v>0</v>
      </c>
      <c r="AA7719" s="26">
        <v>0</v>
      </c>
      <c r="AB7719" s="26">
        <v>0</v>
      </c>
      <c r="AC7719" s="26">
        <v>0</v>
      </c>
      <c r="AD7719" s="26">
        <v>0</v>
      </c>
      <c r="AE7719" s="26">
        <v>1.8574229979445882</v>
      </c>
    </row>
    <row r="7720" spans="1:31" x14ac:dyDescent="0.3">
      <c r="A7720">
        <v>2778023</v>
      </c>
      <c r="B7720">
        <v>1</v>
      </c>
      <c r="C7720" t="s">
        <v>80</v>
      </c>
      <c r="D7720" t="s">
        <v>100</v>
      </c>
      <c r="E7720" t="s">
        <v>152</v>
      </c>
      <c r="F7720" t="s">
        <v>5111</v>
      </c>
      <c r="G7720" t="s">
        <v>159</v>
      </c>
      <c r="H7720" t="s">
        <v>149</v>
      </c>
      <c r="I7720" t="s">
        <v>136</v>
      </c>
      <c r="J7720" t="s">
        <v>137</v>
      </c>
      <c r="K7720" t="s">
        <v>138</v>
      </c>
      <c r="L7720" t="s">
        <v>21053</v>
      </c>
      <c r="M7720" t="s">
        <v>21054</v>
      </c>
      <c r="N7720" s="26">
        <v>0.85</v>
      </c>
      <c r="O7720">
        <v>0</v>
      </c>
      <c r="P7720">
        <v>377</v>
      </c>
      <c r="Q7720">
        <v>9</v>
      </c>
      <c r="R7720">
        <v>32</v>
      </c>
      <c r="S7720">
        <v>6</v>
      </c>
      <c r="T7720">
        <v>36</v>
      </c>
      <c r="U7720">
        <v>0</v>
      </c>
      <c r="V7720">
        <v>0</v>
      </c>
      <c r="W7720" s="26">
        <v>0</v>
      </c>
      <c r="X7720" s="26">
        <v>101.27901435072451</v>
      </c>
      <c r="Y7720" s="26">
        <v>0.21264749719609502</v>
      </c>
      <c r="Z7720" s="26">
        <v>6.9889360833456147</v>
      </c>
      <c r="AA7720" s="26">
        <v>10.22174069222115</v>
      </c>
      <c r="AB7720" s="26">
        <v>21.846487027575431</v>
      </c>
      <c r="AC7720" s="26">
        <v>0</v>
      </c>
      <c r="AD7720" s="26">
        <v>0</v>
      </c>
      <c r="AE7720" s="26">
        <v>140.5488256510628</v>
      </c>
    </row>
    <row r="7721" spans="1:31" x14ac:dyDescent="0.3">
      <c r="A7721">
        <v>2777860</v>
      </c>
      <c r="B7721">
        <v>1</v>
      </c>
      <c r="C7721" t="s">
        <v>80</v>
      </c>
      <c r="D7721" t="s">
        <v>92</v>
      </c>
      <c r="E7721" t="s">
        <v>157</v>
      </c>
      <c r="F7721" t="s">
        <v>16959</v>
      </c>
      <c r="G7721" t="s">
        <v>186</v>
      </c>
      <c r="H7721" t="s">
        <v>149</v>
      </c>
      <c r="I7721" t="s">
        <v>136</v>
      </c>
      <c r="J7721" t="s">
        <v>137</v>
      </c>
      <c r="K7721" t="s">
        <v>187</v>
      </c>
      <c r="L7721" t="s">
        <v>21055</v>
      </c>
      <c r="M7721" t="s">
        <v>21056</v>
      </c>
      <c r="N7721" s="26">
        <v>2.8594444440000002</v>
      </c>
      <c r="O7721">
        <v>1</v>
      </c>
      <c r="P7721">
        <v>5534</v>
      </c>
      <c r="Q7721">
        <v>2</v>
      </c>
      <c r="R7721">
        <v>43</v>
      </c>
      <c r="S7721">
        <v>10</v>
      </c>
      <c r="T7721">
        <v>288</v>
      </c>
      <c r="U7721">
        <v>1</v>
      </c>
      <c r="V7721">
        <v>7</v>
      </c>
      <c r="W7721" s="26">
        <v>142.51966001624248</v>
      </c>
      <c r="X7721" s="26">
        <v>2061.9246967968511</v>
      </c>
      <c r="Y7721" s="26">
        <v>19.717870966538165</v>
      </c>
      <c r="Z7721" s="26">
        <v>17.396138020763846</v>
      </c>
      <c r="AA7721" s="26">
        <v>214.46484456894242</v>
      </c>
      <c r="AB7721" s="26">
        <v>1072.6266264129354</v>
      </c>
      <c r="AC7721" s="26">
        <v>970.06905376700593</v>
      </c>
      <c r="AD7721" s="26">
        <v>3.5753898197965075</v>
      </c>
      <c r="AE7721" s="26">
        <v>4502.2942803690758</v>
      </c>
    </row>
    <row r="7722" spans="1:31" x14ac:dyDescent="0.3">
      <c r="A7722">
        <v>2778358</v>
      </c>
      <c r="B7722">
        <v>1</v>
      </c>
      <c r="C7722" t="s">
        <v>80</v>
      </c>
      <c r="D7722" t="s">
        <v>85</v>
      </c>
      <c r="E7722" t="s">
        <v>132</v>
      </c>
      <c r="F7722" t="s">
        <v>21057</v>
      </c>
      <c r="G7722" t="s">
        <v>197</v>
      </c>
      <c r="H7722" t="s">
        <v>135</v>
      </c>
      <c r="I7722" t="s">
        <v>136</v>
      </c>
      <c r="J7722" t="s">
        <v>137</v>
      </c>
      <c r="K7722" t="s">
        <v>138</v>
      </c>
      <c r="L7722" t="s">
        <v>21058</v>
      </c>
      <c r="M7722" t="s">
        <v>21059</v>
      </c>
      <c r="N7722" s="26">
        <v>1.4230555549999999</v>
      </c>
      <c r="O7722">
        <v>0</v>
      </c>
      <c r="P7722">
        <v>11</v>
      </c>
      <c r="Q7722">
        <v>0</v>
      </c>
      <c r="R7722">
        <v>0</v>
      </c>
      <c r="S7722">
        <v>0</v>
      </c>
      <c r="T7722">
        <v>2</v>
      </c>
      <c r="U7722">
        <v>0</v>
      </c>
      <c r="V7722">
        <v>0</v>
      </c>
      <c r="W7722" s="26">
        <v>0</v>
      </c>
      <c r="X7722" s="26">
        <v>4.1299650949349935</v>
      </c>
      <c r="Y7722" s="26">
        <v>0</v>
      </c>
      <c r="Z7722" s="26">
        <v>0</v>
      </c>
      <c r="AA7722" s="26">
        <v>0</v>
      </c>
      <c r="AB7722" s="26">
        <v>3.1157760219088884</v>
      </c>
      <c r="AC7722" s="26">
        <v>0</v>
      </c>
      <c r="AD7722" s="26">
        <v>0</v>
      </c>
      <c r="AE7722" s="26">
        <v>7.2457411168438819</v>
      </c>
    </row>
    <row r="7723" spans="1:31" x14ac:dyDescent="0.3">
      <c r="A7723">
        <v>2778066</v>
      </c>
      <c r="B7723">
        <v>1</v>
      </c>
      <c r="C7723" t="s">
        <v>80</v>
      </c>
      <c r="D7723" t="s">
        <v>101</v>
      </c>
      <c r="E7723" t="s">
        <v>146</v>
      </c>
      <c r="F7723" t="s">
        <v>9444</v>
      </c>
      <c r="G7723" t="s">
        <v>148</v>
      </c>
      <c r="H7723" t="s">
        <v>149</v>
      </c>
      <c r="I7723" t="s">
        <v>136</v>
      </c>
      <c r="J7723" t="s">
        <v>137</v>
      </c>
      <c r="K7723" t="s">
        <v>138</v>
      </c>
      <c r="L7723" t="s">
        <v>21060</v>
      </c>
      <c r="M7723" t="s">
        <v>21061</v>
      </c>
      <c r="N7723" s="26">
        <v>2.7119444439999998</v>
      </c>
      <c r="O7723">
        <v>11</v>
      </c>
      <c r="P7723">
        <v>39</v>
      </c>
      <c r="Q7723">
        <v>6</v>
      </c>
      <c r="R7723">
        <v>0</v>
      </c>
      <c r="S7723">
        <v>5</v>
      </c>
      <c r="T7723">
        <v>1</v>
      </c>
      <c r="U7723">
        <v>0</v>
      </c>
      <c r="V7723">
        <v>0</v>
      </c>
      <c r="W7723" s="26">
        <v>44.596779401689382</v>
      </c>
      <c r="X7723" s="26">
        <v>23.639838869647729</v>
      </c>
      <c r="Y7723" s="26">
        <v>8.072457801392968</v>
      </c>
      <c r="Z7723" s="26">
        <v>0</v>
      </c>
      <c r="AA7723" s="26">
        <v>25.10492929192376</v>
      </c>
      <c r="AB7723" s="26">
        <v>4.6155761127002775</v>
      </c>
      <c r="AC7723" s="26">
        <v>0</v>
      </c>
      <c r="AD7723" s="26">
        <v>0</v>
      </c>
      <c r="AE7723" s="26">
        <v>106.02958147735411</v>
      </c>
    </row>
    <row r="7724" spans="1:31" x14ac:dyDescent="0.3">
      <c r="A7724">
        <v>2778315</v>
      </c>
      <c r="B7724">
        <v>1</v>
      </c>
      <c r="C7724" t="s">
        <v>80</v>
      </c>
      <c r="D7724" t="s">
        <v>107</v>
      </c>
      <c r="E7724" t="s">
        <v>170</v>
      </c>
      <c r="F7724" t="s">
        <v>8853</v>
      </c>
      <c r="G7724" t="s">
        <v>143</v>
      </c>
      <c r="H7724" t="s">
        <v>135</v>
      </c>
      <c r="I7724" t="s">
        <v>136</v>
      </c>
      <c r="J7724" t="s">
        <v>137</v>
      </c>
      <c r="K7724" t="s">
        <v>138</v>
      </c>
      <c r="L7724" t="s">
        <v>21062</v>
      </c>
      <c r="M7724" t="s">
        <v>21063</v>
      </c>
      <c r="N7724" s="26">
        <v>0.66305555500000002</v>
      </c>
      <c r="O7724">
        <v>0</v>
      </c>
      <c r="P7724">
        <v>123</v>
      </c>
      <c r="Q7724">
        <v>0</v>
      </c>
      <c r="R7724">
        <v>1</v>
      </c>
      <c r="S7724">
        <v>0</v>
      </c>
      <c r="T7724">
        <v>14</v>
      </c>
      <c r="U7724">
        <v>0</v>
      </c>
      <c r="V7724">
        <v>0</v>
      </c>
      <c r="W7724" s="26">
        <v>0</v>
      </c>
      <c r="X7724" s="26">
        <v>13.082584290946629</v>
      </c>
      <c r="Y7724" s="26">
        <v>0</v>
      </c>
      <c r="Z7724" s="26">
        <v>1.8337301757133335E-2</v>
      </c>
      <c r="AA7724" s="26">
        <v>0</v>
      </c>
      <c r="AB7724" s="26">
        <v>6.4668258921507613</v>
      </c>
      <c r="AC7724" s="26">
        <v>0</v>
      </c>
      <c r="AD7724" s="26">
        <v>0</v>
      </c>
      <c r="AE7724" s="26">
        <v>19.567747484854525</v>
      </c>
    </row>
    <row r="7725" spans="1:31" x14ac:dyDescent="0.3">
      <c r="A7725">
        <v>2778272</v>
      </c>
      <c r="B7725">
        <v>1</v>
      </c>
      <c r="C7725" t="s">
        <v>81</v>
      </c>
      <c r="D7725" t="s">
        <v>114</v>
      </c>
      <c r="E7725" t="s">
        <v>170</v>
      </c>
      <c r="F7725" t="s">
        <v>21064</v>
      </c>
      <c r="G7725" t="s">
        <v>204</v>
      </c>
      <c r="H7725" t="s">
        <v>135</v>
      </c>
      <c r="I7725" t="s">
        <v>136</v>
      </c>
      <c r="J7725" t="s">
        <v>137</v>
      </c>
      <c r="K7725" t="s">
        <v>138</v>
      </c>
      <c r="L7725" t="s">
        <v>21065</v>
      </c>
      <c r="M7725" t="s">
        <v>20777</v>
      </c>
      <c r="N7725" s="26">
        <v>4.3499999999999996</v>
      </c>
      <c r="O7725">
        <v>0</v>
      </c>
      <c r="P7725">
        <v>82</v>
      </c>
      <c r="Q7725">
        <v>0</v>
      </c>
      <c r="R7725">
        <v>0</v>
      </c>
      <c r="S7725">
        <v>0</v>
      </c>
      <c r="T7725">
        <v>2</v>
      </c>
      <c r="U7725">
        <v>0</v>
      </c>
      <c r="V7725">
        <v>0</v>
      </c>
      <c r="W7725" s="26">
        <v>0</v>
      </c>
      <c r="X7725" s="26">
        <v>35.514624660635363</v>
      </c>
      <c r="Y7725" s="26">
        <v>0</v>
      </c>
      <c r="Z7725" s="26">
        <v>0</v>
      </c>
      <c r="AA7725" s="26">
        <v>0</v>
      </c>
      <c r="AB7725" s="26">
        <v>1.40361296561178</v>
      </c>
      <c r="AC7725" s="26">
        <v>0</v>
      </c>
      <c r="AD7725" s="26">
        <v>0</v>
      </c>
      <c r="AE7725" s="26">
        <v>36.918237626247141</v>
      </c>
    </row>
    <row r="7726" spans="1:31" x14ac:dyDescent="0.3">
      <c r="A7726">
        <v>2778201</v>
      </c>
      <c r="B7726">
        <v>1</v>
      </c>
      <c r="C7726" t="s">
        <v>81</v>
      </c>
      <c r="D7726" t="s">
        <v>121</v>
      </c>
      <c r="E7726" t="s">
        <v>157</v>
      </c>
      <c r="F7726" t="s">
        <v>992</v>
      </c>
      <c r="G7726" t="s">
        <v>159</v>
      </c>
      <c r="H7726" t="s">
        <v>149</v>
      </c>
      <c r="I7726" t="s">
        <v>136</v>
      </c>
      <c r="J7726" t="s">
        <v>137</v>
      </c>
      <c r="K7726" t="s">
        <v>138</v>
      </c>
      <c r="L7726" t="s">
        <v>21066</v>
      </c>
      <c r="M7726" t="s">
        <v>21067</v>
      </c>
      <c r="N7726" s="26">
        <v>0.41166666600000001</v>
      </c>
      <c r="O7726">
        <v>8</v>
      </c>
      <c r="P7726">
        <v>1333</v>
      </c>
      <c r="Q7726">
        <v>4</v>
      </c>
      <c r="R7726">
        <v>122</v>
      </c>
      <c r="S7726">
        <v>5</v>
      </c>
      <c r="T7726">
        <v>96</v>
      </c>
      <c r="U7726">
        <v>0</v>
      </c>
      <c r="V7726">
        <v>0</v>
      </c>
      <c r="W7726" s="26">
        <v>0.74925581826666676</v>
      </c>
      <c r="X7726" s="26">
        <v>35.234257523817284</v>
      </c>
      <c r="Y7726" s="26">
        <v>3.1257987035841812</v>
      </c>
      <c r="Z7726" s="26">
        <v>2.3219125252988788</v>
      </c>
      <c r="AA7726" s="26">
        <v>5.5726426695735318</v>
      </c>
      <c r="AB7726" s="26">
        <v>10.796542266050661</v>
      </c>
      <c r="AC7726" s="26">
        <v>0</v>
      </c>
      <c r="AD7726" s="26">
        <v>0</v>
      </c>
      <c r="AE7726" s="26">
        <v>57.800409506591208</v>
      </c>
    </row>
    <row r="7727" spans="1:31" x14ac:dyDescent="0.3">
      <c r="A7727">
        <v>2778132</v>
      </c>
      <c r="B7727">
        <v>1</v>
      </c>
      <c r="C7727" t="s">
        <v>80</v>
      </c>
      <c r="D7727" t="s">
        <v>90</v>
      </c>
      <c r="E7727" t="s">
        <v>132</v>
      </c>
      <c r="F7727" t="s">
        <v>21068</v>
      </c>
      <c r="G7727" t="s">
        <v>706</v>
      </c>
      <c r="H7727" t="s">
        <v>135</v>
      </c>
      <c r="I7727" t="s">
        <v>136</v>
      </c>
      <c r="J7727" t="s">
        <v>137</v>
      </c>
      <c r="K7727" t="s">
        <v>138</v>
      </c>
      <c r="L7727" t="s">
        <v>21069</v>
      </c>
      <c r="M7727" t="s">
        <v>21070</v>
      </c>
      <c r="N7727" s="26">
        <v>1.866944444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1</v>
      </c>
      <c r="U7727">
        <v>0</v>
      </c>
      <c r="V7727">
        <v>0</v>
      </c>
      <c r="W7727" s="26">
        <v>0</v>
      </c>
      <c r="X7727" s="26">
        <v>0</v>
      </c>
      <c r="Y7727" s="26">
        <v>0</v>
      </c>
      <c r="Z7727" s="26">
        <v>0</v>
      </c>
      <c r="AA7727" s="26">
        <v>0</v>
      </c>
      <c r="AB7727" s="26">
        <v>3.0676127085827778</v>
      </c>
      <c r="AC7727" s="26">
        <v>0</v>
      </c>
      <c r="AD7727" s="26">
        <v>0</v>
      </c>
      <c r="AE7727" s="26">
        <v>3.0676127085827778</v>
      </c>
    </row>
    <row r="7728" spans="1:31" x14ac:dyDescent="0.3">
      <c r="A7728">
        <v>2777800</v>
      </c>
      <c r="B7728">
        <v>1</v>
      </c>
      <c r="C7728" t="s">
        <v>80</v>
      </c>
      <c r="D7728" t="s">
        <v>82</v>
      </c>
      <c r="E7728" t="s">
        <v>166</v>
      </c>
      <c r="F7728" t="s">
        <v>7753</v>
      </c>
      <c r="G7728" t="s">
        <v>204</v>
      </c>
      <c r="H7728" t="s">
        <v>135</v>
      </c>
      <c r="I7728" t="s">
        <v>136</v>
      </c>
      <c r="J7728" t="s">
        <v>137</v>
      </c>
      <c r="K7728" t="s">
        <v>138</v>
      </c>
      <c r="L7728" t="s">
        <v>21071</v>
      </c>
      <c r="M7728" t="s">
        <v>21072</v>
      </c>
      <c r="N7728" s="26">
        <v>0.67722222200000004</v>
      </c>
      <c r="O7728">
        <v>0</v>
      </c>
      <c r="P7728">
        <v>49</v>
      </c>
      <c r="Q7728">
        <v>0</v>
      </c>
      <c r="R7728">
        <v>0</v>
      </c>
      <c r="S7728">
        <v>0</v>
      </c>
      <c r="T7728">
        <v>16</v>
      </c>
      <c r="U7728">
        <v>0</v>
      </c>
      <c r="V7728">
        <v>0</v>
      </c>
      <c r="W7728" s="26">
        <v>0</v>
      </c>
      <c r="X7728" s="26">
        <v>12.060809876888438</v>
      </c>
      <c r="Y7728" s="26">
        <v>0</v>
      </c>
      <c r="Z7728" s="26">
        <v>0</v>
      </c>
      <c r="AA7728" s="26">
        <v>0</v>
      </c>
      <c r="AB7728" s="26">
        <v>21.247386454283006</v>
      </c>
      <c r="AC7728" s="26">
        <v>0</v>
      </c>
      <c r="AD7728" s="26">
        <v>0</v>
      </c>
      <c r="AE7728" s="26">
        <v>33.308196331171445</v>
      </c>
    </row>
    <row r="7729" spans="1:31" x14ac:dyDescent="0.3">
      <c r="A7729">
        <v>2777823</v>
      </c>
      <c r="B7729">
        <v>1</v>
      </c>
      <c r="C7729" t="s">
        <v>81</v>
      </c>
      <c r="D7729" t="s">
        <v>113</v>
      </c>
      <c r="E7729" t="s">
        <v>157</v>
      </c>
      <c r="F7729" t="s">
        <v>21073</v>
      </c>
      <c r="G7729" t="s">
        <v>159</v>
      </c>
      <c r="H7729" t="s">
        <v>149</v>
      </c>
      <c r="I7729" t="s">
        <v>136</v>
      </c>
      <c r="J7729" t="s">
        <v>137</v>
      </c>
      <c r="K7729" t="s">
        <v>138</v>
      </c>
      <c r="L7729" t="s">
        <v>21074</v>
      </c>
      <c r="M7729" t="s">
        <v>21075</v>
      </c>
      <c r="N7729" s="26">
        <v>0.25277777699999998</v>
      </c>
      <c r="O7729">
        <v>9</v>
      </c>
      <c r="P7729">
        <v>1471</v>
      </c>
      <c r="Q7729">
        <v>60</v>
      </c>
      <c r="R7729">
        <v>423</v>
      </c>
      <c r="S7729">
        <v>38</v>
      </c>
      <c r="T7729">
        <v>521</v>
      </c>
      <c r="U7729">
        <v>21</v>
      </c>
      <c r="V7729">
        <v>3</v>
      </c>
      <c r="W7729" s="26">
        <v>0.32520138488415051</v>
      </c>
      <c r="X7729" s="26">
        <v>61.988662804300965</v>
      </c>
      <c r="Y7729" s="26">
        <v>8.7974319625619071</v>
      </c>
      <c r="Z7729" s="26">
        <v>8.0701624761744277</v>
      </c>
      <c r="AA7729" s="26">
        <v>322.83830666901434</v>
      </c>
      <c r="AB7729" s="26">
        <v>147.78845614696121</v>
      </c>
      <c r="AC7729" s="26">
        <v>1187.0128475263798</v>
      </c>
      <c r="AD7729" s="26">
        <v>1.5377131658057288</v>
      </c>
      <c r="AE7729" s="26">
        <v>1738.3587821360827</v>
      </c>
    </row>
    <row r="7730" spans="1:31" x14ac:dyDescent="0.3">
      <c r="A7730">
        <v>2778009</v>
      </c>
      <c r="B7730">
        <v>1</v>
      </c>
      <c r="C7730" t="s">
        <v>81</v>
      </c>
      <c r="D7730" t="s">
        <v>118</v>
      </c>
      <c r="E7730" t="s">
        <v>141</v>
      </c>
      <c r="F7730" t="s">
        <v>21076</v>
      </c>
      <c r="G7730" t="s">
        <v>344</v>
      </c>
      <c r="H7730" t="s">
        <v>135</v>
      </c>
      <c r="I7730" t="s">
        <v>136</v>
      </c>
      <c r="J7730" t="s">
        <v>137</v>
      </c>
      <c r="K7730" t="s">
        <v>138</v>
      </c>
      <c r="L7730" t="s">
        <v>21077</v>
      </c>
      <c r="M7730" t="s">
        <v>21078</v>
      </c>
      <c r="N7730" s="26">
        <v>1.665277777</v>
      </c>
      <c r="O7730">
        <v>0</v>
      </c>
      <c r="P7730">
        <v>28</v>
      </c>
      <c r="Q7730">
        <v>0</v>
      </c>
      <c r="R7730">
        <v>13</v>
      </c>
      <c r="S7730">
        <v>0</v>
      </c>
      <c r="T7730">
        <v>1</v>
      </c>
      <c r="U7730">
        <v>0</v>
      </c>
      <c r="V7730">
        <v>0</v>
      </c>
      <c r="W7730" s="26">
        <v>0</v>
      </c>
      <c r="X7730" s="26">
        <v>5.5878272499863426</v>
      </c>
      <c r="Y7730" s="26">
        <v>0</v>
      </c>
      <c r="Z7730" s="26">
        <v>1.2638997586488889</v>
      </c>
      <c r="AA7730" s="26">
        <v>0</v>
      </c>
      <c r="AB7730" s="26">
        <v>0</v>
      </c>
      <c r="AC7730" s="26">
        <v>0</v>
      </c>
      <c r="AD7730" s="26">
        <v>0</v>
      </c>
      <c r="AE7730" s="26">
        <v>6.8517270086352315</v>
      </c>
    </row>
    <row r="7731" spans="1:31" x14ac:dyDescent="0.3">
      <c r="A7731">
        <v>2777986</v>
      </c>
      <c r="B7731">
        <v>1</v>
      </c>
      <c r="C7731" t="s">
        <v>80</v>
      </c>
      <c r="D7731" t="s">
        <v>95</v>
      </c>
      <c r="E7731" t="s">
        <v>146</v>
      </c>
      <c r="F7731" t="s">
        <v>21079</v>
      </c>
      <c r="G7731" t="s">
        <v>148</v>
      </c>
      <c r="H7731" t="s">
        <v>149</v>
      </c>
      <c r="I7731" t="s">
        <v>136</v>
      </c>
      <c r="J7731" t="s">
        <v>137</v>
      </c>
      <c r="K7731" t="s">
        <v>138</v>
      </c>
      <c r="L7731" t="s">
        <v>21080</v>
      </c>
      <c r="M7731" t="s">
        <v>21081</v>
      </c>
      <c r="N7731" s="26">
        <v>3.3933333330000002</v>
      </c>
      <c r="O7731">
        <v>1</v>
      </c>
      <c r="P7731">
        <v>26</v>
      </c>
      <c r="Q7731">
        <v>0</v>
      </c>
      <c r="R7731">
        <v>0</v>
      </c>
      <c r="S7731">
        <v>9</v>
      </c>
      <c r="T7731">
        <v>2</v>
      </c>
      <c r="U7731">
        <v>2</v>
      </c>
      <c r="V7731">
        <v>0</v>
      </c>
      <c r="W7731" s="26">
        <v>1.174314324378813</v>
      </c>
      <c r="X7731" s="26">
        <v>9.3321593944411578</v>
      </c>
      <c r="Y7731" s="26">
        <v>0</v>
      </c>
      <c r="Z7731" s="26">
        <v>0</v>
      </c>
      <c r="AA7731" s="26">
        <v>46.864240646270396</v>
      </c>
      <c r="AB7731" s="26">
        <v>8.8514188802608516</v>
      </c>
      <c r="AC7731" s="26">
        <v>668.00459279850452</v>
      </c>
      <c r="AD7731" s="26">
        <v>0</v>
      </c>
      <c r="AE7731" s="26">
        <v>734.22672604385571</v>
      </c>
    </row>
    <row r="7732" spans="1:31" x14ac:dyDescent="0.3">
      <c r="A7732">
        <v>2778241</v>
      </c>
      <c r="B7732">
        <v>1</v>
      </c>
      <c r="C7732" t="s">
        <v>80</v>
      </c>
      <c r="D7732" t="s">
        <v>88</v>
      </c>
      <c r="E7732" t="s">
        <v>166</v>
      </c>
      <c r="F7732" t="s">
        <v>14425</v>
      </c>
      <c r="G7732" t="s">
        <v>425</v>
      </c>
      <c r="H7732" t="s">
        <v>135</v>
      </c>
      <c r="I7732" t="s">
        <v>136</v>
      </c>
      <c r="J7732" t="s">
        <v>137</v>
      </c>
      <c r="K7732" t="s">
        <v>138</v>
      </c>
      <c r="L7732" t="s">
        <v>21082</v>
      </c>
      <c r="M7732" t="s">
        <v>21083</v>
      </c>
      <c r="N7732" s="26">
        <v>0.75194444400000005</v>
      </c>
      <c r="O7732">
        <v>0</v>
      </c>
      <c r="P7732">
        <v>116</v>
      </c>
      <c r="Q7732">
        <v>0</v>
      </c>
      <c r="R7732">
        <v>0</v>
      </c>
      <c r="S7732">
        <v>0</v>
      </c>
      <c r="T7732">
        <v>13</v>
      </c>
      <c r="U7732">
        <v>0</v>
      </c>
      <c r="V7732">
        <v>0</v>
      </c>
      <c r="W7732" s="26">
        <v>0</v>
      </c>
      <c r="X7732" s="26">
        <v>21.40937652547828</v>
      </c>
      <c r="Y7732" s="26">
        <v>0</v>
      </c>
      <c r="Z7732" s="26">
        <v>0</v>
      </c>
      <c r="AA7732" s="26">
        <v>0</v>
      </c>
      <c r="AB7732" s="26">
        <v>13.826080499129645</v>
      </c>
      <c r="AC7732" s="26">
        <v>0</v>
      </c>
      <c r="AD7732" s="26">
        <v>0</v>
      </c>
      <c r="AE7732" s="26">
        <v>35.235457024607925</v>
      </c>
    </row>
    <row r="7733" spans="1:31" x14ac:dyDescent="0.3">
      <c r="A7733">
        <v>2777909</v>
      </c>
      <c r="B7733">
        <v>1</v>
      </c>
      <c r="C7733" t="s">
        <v>80</v>
      </c>
      <c r="D7733" t="s">
        <v>100</v>
      </c>
      <c r="E7733" t="s">
        <v>132</v>
      </c>
      <c r="F7733" t="s">
        <v>17587</v>
      </c>
      <c r="G7733" t="s">
        <v>134</v>
      </c>
      <c r="H7733" t="s">
        <v>135</v>
      </c>
      <c r="I7733" t="s">
        <v>136</v>
      </c>
      <c r="J7733" t="s">
        <v>137</v>
      </c>
      <c r="K7733" t="s">
        <v>138</v>
      </c>
      <c r="L7733" t="s">
        <v>21084</v>
      </c>
      <c r="M7733" t="s">
        <v>21085</v>
      </c>
      <c r="N7733" s="26">
        <v>0.86555555500000003</v>
      </c>
      <c r="O7733">
        <v>0</v>
      </c>
      <c r="P7733">
        <v>1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 s="26">
        <v>0</v>
      </c>
      <c r="X7733" s="26">
        <v>0</v>
      </c>
      <c r="Y7733" s="26">
        <v>0</v>
      </c>
      <c r="Z7733" s="26">
        <v>0</v>
      </c>
      <c r="AA7733" s="26">
        <v>0</v>
      </c>
      <c r="AB7733" s="26">
        <v>0</v>
      </c>
      <c r="AC7733" s="26">
        <v>0</v>
      </c>
      <c r="AD7733" s="26">
        <v>0</v>
      </c>
      <c r="AE7733" s="26">
        <v>0</v>
      </c>
    </row>
    <row r="7734" spans="1:31" x14ac:dyDescent="0.3">
      <c r="A7734">
        <v>2778341</v>
      </c>
      <c r="B7734">
        <v>1</v>
      </c>
      <c r="C7734" t="s">
        <v>80</v>
      </c>
      <c r="D7734" t="s">
        <v>87</v>
      </c>
      <c r="E7734" t="s">
        <v>132</v>
      </c>
      <c r="F7734" t="s">
        <v>8449</v>
      </c>
      <c r="G7734" t="s">
        <v>197</v>
      </c>
      <c r="H7734" t="s">
        <v>135</v>
      </c>
      <c r="I7734" t="s">
        <v>136</v>
      </c>
      <c r="J7734" t="s">
        <v>137</v>
      </c>
      <c r="K7734" t="s">
        <v>138</v>
      </c>
      <c r="L7734" t="s">
        <v>21086</v>
      </c>
      <c r="M7734" t="s">
        <v>21087</v>
      </c>
      <c r="N7734" s="26">
        <v>2.5247222219999998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3</v>
      </c>
      <c r="U7734">
        <v>0</v>
      </c>
      <c r="V7734">
        <v>0</v>
      </c>
      <c r="W7734" s="26">
        <v>0</v>
      </c>
      <c r="X7734" s="26">
        <v>0</v>
      </c>
      <c r="Y7734" s="26">
        <v>0</v>
      </c>
      <c r="Z7734" s="26">
        <v>0</v>
      </c>
      <c r="AA7734" s="26">
        <v>0</v>
      </c>
      <c r="AB7734" s="26">
        <v>9.7710481577907249</v>
      </c>
      <c r="AC7734" s="26">
        <v>0</v>
      </c>
      <c r="AD7734" s="26">
        <v>0</v>
      </c>
      <c r="AE7734" s="26">
        <v>9.7710481577907249</v>
      </c>
    </row>
    <row r="7735" spans="1:31" x14ac:dyDescent="0.3">
      <c r="A7735">
        <v>2778361</v>
      </c>
      <c r="B7735">
        <v>1</v>
      </c>
      <c r="C7735" t="s">
        <v>80</v>
      </c>
      <c r="D7735" t="s">
        <v>101</v>
      </c>
      <c r="E7735" t="s">
        <v>132</v>
      </c>
      <c r="F7735" t="s">
        <v>21088</v>
      </c>
      <c r="G7735" t="s">
        <v>134</v>
      </c>
      <c r="H7735" t="s">
        <v>135</v>
      </c>
      <c r="I7735" t="s">
        <v>136</v>
      </c>
      <c r="J7735" t="s">
        <v>137</v>
      </c>
      <c r="K7735" t="s">
        <v>138</v>
      </c>
      <c r="L7735" t="s">
        <v>21089</v>
      </c>
      <c r="M7735" t="s">
        <v>21090</v>
      </c>
      <c r="N7735" s="26">
        <v>0.68472222199999999</v>
      </c>
      <c r="O7735">
        <v>0</v>
      </c>
      <c r="P7735">
        <v>3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 s="26">
        <v>0</v>
      </c>
      <c r="X7735" s="26">
        <v>0.64300302108251661</v>
      </c>
      <c r="Y7735" s="26">
        <v>0</v>
      </c>
      <c r="Z7735" s="26">
        <v>0</v>
      </c>
      <c r="AA7735" s="26">
        <v>0</v>
      </c>
      <c r="AB7735" s="26">
        <v>0</v>
      </c>
      <c r="AC7735" s="26">
        <v>0</v>
      </c>
      <c r="AD7735" s="26">
        <v>0</v>
      </c>
      <c r="AE7735" s="26">
        <v>0.64300302108251661</v>
      </c>
    </row>
    <row r="7736" spans="1:31" x14ac:dyDescent="0.3">
      <c r="A7736">
        <v>2777952</v>
      </c>
      <c r="B7736">
        <v>2</v>
      </c>
      <c r="C7736" t="s">
        <v>80</v>
      </c>
      <c r="D7736" t="s">
        <v>103</v>
      </c>
      <c r="E7736" t="s">
        <v>157</v>
      </c>
      <c r="F7736" t="s">
        <v>21091</v>
      </c>
      <c r="G7736" t="s">
        <v>148</v>
      </c>
      <c r="H7736" t="s">
        <v>149</v>
      </c>
      <c r="I7736" t="s">
        <v>136</v>
      </c>
      <c r="J7736" t="s">
        <v>137</v>
      </c>
      <c r="K7736" t="s">
        <v>138</v>
      </c>
      <c r="L7736" t="s">
        <v>21092</v>
      </c>
      <c r="M7736" t="s">
        <v>21093</v>
      </c>
      <c r="N7736" s="26">
        <v>0.12944444399999999</v>
      </c>
      <c r="O7736">
        <v>0</v>
      </c>
      <c r="P7736">
        <v>3</v>
      </c>
      <c r="Q7736">
        <v>9</v>
      </c>
      <c r="R7736">
        <v>51</v>
      </c>
      <c r="S7736">
        <v>9</v>
      </c>
      <c r="T7736">
        <v>7</v>
      </c>
      <c r="U7736">
        <v>0</v>
      </c>
      <c r="V7736">
        <v>0</v>
      </c>
      <c r="W7736" s="26">
        <v>0</v>
      </c>
      <c r="X7736" s="26">
        <v>7.302992901963988E-2</v>
      </c>
      <c r="Y7736" s="26">
        <v>0.88300509034343899</v>
      </c>
      <c r="Z7736" s="26">
        <v>3.6712238480034962</v>
      </c>
      <c r="AA7736" s="26">
        <v>0.44124676418095404</v>
      </c>
      <c r="AB7736" s="26">
        <v>0.9616758897580544</v>
      </c>
      <c r="AC7736" s="26">
        <v>0</v>
      </c>
      <c r="AD7736" s="26">
        <v>0</v>
      </c>
      <c r="AE7736" s="26">
        <v>6.0301815213055834</v>
      </c>
    </row>
    <row r="7737" spans="1:31" x14ac:dyDescent="0.3">
      <c r="A7737">
        <v>2778032</v>
      </c>
      <c r="B7737">
        <v>1</v>
      </c>
      <c r="C7737" t="s">
        <v>80</v>
      </c>
      <c r="D7737" t="s">
        <v>82</v>
      </c>
      <c r="E7737" t="s">
        <v>141</v>
      </c>
      <c r="F7737" t="s">
        <v>10110</v>
      </c>
      <c r="G7737" t="s">
        <v>303</v>
      </c>
      <c r="H7737" t="s">
        <v>135</v>
      </c>
      <c r="I7737" t="s">
        <v>136</v>
      </c>
      <c r="J7737" t="s">
        <v>137</v>
      </c>
      <c r="K7737" t="s">
        <v>138</v>
      </c>
      <c r="L7737" t="s">
        <v>21094</v>
      </c>
      <c r="M7737" t="s">
        <v>21095</v>
      </c>
      <c r="N7737" s="26">
        <v>0.507222222</v>
      </c>
      <c r="O7737">
        <v>0</v>
      </c>
      <c r="P7737">
        <v>741</v>
      </c>
      <c r="Q7737">
        <v>0</v>
      </c>
      <c r="R7737">
        <v>0</v>
      </c>
      <c r="S7737">
        <v>0</v>
      </c>
      <c r="T7737">
        <v>17</v>
      </c>
      <c r="U7737">
        <v>0</v>
      </c>
      <c r="V7737">
        <v>0</v>
      </c>
      <c r="W7737" s="26">
        <v>0</v>
      </c>
      <c r="X7737" s="26">
        <v>102.31741533783089</v>
      </c>
      <c r="Y7737" s="26">
        <v>0</v>
      </c>
      <c r="Z7737" s="26">
        <v>0</v>
      </c>
      <c r="AA7737" s="26">
        <v>0</v>
      </c>
      <c r="AB7737" s="26">
        <v>1.4051488033960788</v>
      </c>
      <c r="AC7737" s="26">
        <v>0</v>
      </c>
      <c r="AD7737" s="26">
        <v>0</v>
      </c>
      <c r="AE7737" s="26">
        <v>103.72256414122697</v>
      </c>
    </row>
    <row r="7738" spans="1:31" x14ac:dyDescent="0.3">
      <c r="A7738">
        <v>2778075</v>
      </c>
      <c r="B7738">
        <v>1</v>
      </c>
      <c r="C7738" t="s">
        <v>81</v>
      </c>
      <c r="D7738" t="s">
        <v>112</v>
      </c>
      <c r="E7738" t="s">
        <v>157</v>
      </c>
      <c r="F7738" t="s">
        <v>21096</v>
      </c>
      <c r="G7738" t="s">
        <v>159</v>
      </c>
      <c r="H7738" t="s">
        <v>149</v>
      </c>
      <c r="I7738" t="s">
        <v>136</v>
      </c>
      <c r="J7738" t="s">
        <v>137</v>
      </c>
      <c r="K7738" t="s">
        <v>138</v>
      </c>
      <c r="L7738" t="s">
        <v>21097</v>
      </c>
      <c r="M7738" t="s">
        <v>21098</v>
      </c>
      <c r="N7738" s="26">
        <v>0.35277777700000001</v>
      </c>
      <c r="O7738">
        <v>2</v>
      </c>
      <c r="P7738">
        <v>52</v>
      </c>
      <c r="Q7738">
        <v>18</v>
      </c>
      <c r="R7738">
        <v>44</v>
      </c>
      <c r="S7738">
        <v>5</v>
      </c>
      <c r="T7738">
        <v>5</v>
      </c>
      <c r="U7738">
        <v>1</v>
      </c>
      <c r="V7738">
        <v>0</v>
      </c>
      <c r="W7738" s="26">
        <v>0.11065116589507083</v>
      </c>
      <c r="X7738" s="26">
        <v>0.47308113410000002</v>
      </c>
      <c r="Y7738" s="26">
        <v>19.803095061867147</v>
      </c>
      <c r="Z7738" s="26">
        <v>0.13735532821262222</v>
      </c>
      <c r="AA7738" s="26">
        <v>10.389702618437063</v>
      </c>
      <c r="AB7738" s="26">
        <v>2.0595922937041564</v>
      </c>
      <c r="AC7738" s="26">
        <v>35.915960520297503</v>
      </c>
      <c r="AD7738" s="26">
        <v>0</v>
      </c>
      <c r="AE7738" s="26">
        <v>68.889438122513553</v>
      </c>
    </row>
    <row r="7739" spans="1:31" x14ac:dyDescent="0.3">
      <c r="A7739">
        <v>2777843</v>
      </c>
      <c r="B7739">
        <v>1</v>
      </c>
      <c r="C7739" t="s">
        <v>80</v>
      </c>
      <c r="D7739" t="s">
        <v>104</v>
      </c>
      <c r="E7739" t="s">
        <v>152</v>
      </c>
      <c r="F7739" t="s">
        <v>21099</v>
      </c>
      <c r="G7739" t="s">
        <v>628</v>
      </c>
      <c r="H7739" t="s">
        <v>149</v>
      </c>
      <c r="I7739" t="s">
        <v>136</v>
      </c>
      <c r="J7739" t="s">
        <v>137</v>
      </c>
      <c r="K7739" t="s">
        <v>187</v>
      </c>
      <c r="L7739" t="s">
        <v>21100</v>
      </c>
      <c r="M7739" t="s">
        <v>21101</v>
      </c>
      <c r="N7739" s="26">
        <v>5.744722222</v>
      </c>
      <c r="O7739">
        <v>2</v>
      </c>
      <c r="P7739">
        <v>426</v>
      </c>
      <c r="Q7739">
        <v>6</v>
      </c>
      <c r="R7739">
        <v>31</v>
      </c>
      <c r="S7739">
        <v>5</v>
      </c>
      <c r="T7739">
        <v>76</v>
      </c>
      <c r="U7739">
        <v>0</v>
      </c>
      <c r="V7739">
        <v>0</v>
      </c>
      <c r="W7739" s="26">
        <v>8.8952867526116322</v>
      </c>
      <c r="X7739" s="26">
        <v>482.68796162786862</v>
      </c>
      <c r="Y7739" s="26">
        <v>101.70315520174316</v>
      </c>
      <c r="Z7739" s="26">
        <v>3.5552638719462766</v>
      </c>
      <c r="AA7739" s="26">
        <v>274.19669294079574</v>
      </c>
      <c r="AB7739" s="26">
        <v>249.00806446611989</v>
      </c>
      <c r="AC7739" s="26">
        <v>0</v>
      </c>
      <c r="AD7739" s="26">
        <v>0</v>
      </c>
      <c r="AE7739" s="26">
        <v>1120.0464248610854</v>
      </c>
    </row>
    <row r="7740" spans="1:31" x14ac:dyDescent="0.3">
      <c r="A7740">
        <v>2777820</v>
      </c>
      <c r="B7740">
        <v>1</v>
      </c>
      <c r="C7740" t="s">
        <v>81</v>
      </c>
      <c r="D7740" t="s">
        <v>117</v>
      </c>
      <c r="E7740" t="s">
        <v>157</v>
      </c>
      <c r="F7740" t="s">
        <v>7865</v>
      </c>
      <c r="G7740" t="s">
        <v>159</v>
      </c>
      <c r="H7740" t="s">
        <v>149</v>
      </c>
      <c r="I7740" t="s">
        <v>136</v>
      </c>
      <c r="J7740" t="s">
        <v>137</v>
      </c>
      <c r="K7740" t="s">
        <v>138</v>
      </c>
      <c r="L7740" t="s">
        <v>21102</v>
      </c>
      <c r="M7740" t="s">
        <v>21103</v>
      </c>
      <c r="N7740" s="26">
        <v>0.25805555499999999</v>
      </c>
      <c r="O7740">
        <v>39</v>
      </c>
      <c r="P7740">
        <v>11443</v>
      </c>
      <c r="Q7740">
        <v>159</v>
      </c>
      <c r="R7740">
        <v>379</v>
      </c>
      <c r="S7740">
        <v>61</v>
      </c>
      <c r="T7740">
        <v>861</v>
      </c>
      <c r="U7740">
        <v>6</v>
      </c>
      <c r="V7740">
        <v>4</v>
      </c>
      <c r="W7740" s="26">
        <v>4.8656125435343096</v>
      </c>
      <c r="X7740" s="26">
        <v>400.05982634315041</v>
      </c>
      <c r="Y7740" s="26">
        <v>40.484478918617462</v>
      </c>
      <c r="Z7740" s="26">
        <v>6.360797978170055</v>
      </c>
      <c r="AA7740" s="26">
        <v>88.789793221330243</v>
      </c>
      <c r="AB7740" s="26">
        <v>150.4881039872127</v>
      </c>
      <c r="AC7740" s="26">
        <v>295.95660113386992</v>
      </c>
      <c r="AD7740" s="26">
        <v>67.516579939682245</v>
      </c>
      <c r="AE7740" s="26">
        <v>1054.5217940655675</v>
      </c>
    </row>
    <row r="7741" spans="1:31" x14ac:dyDescent="0.3">
      <c r="A7741">
        <v>2778135</v>
      </c>
      <c r="B7741">
        <v>1</v>
      </c>
      <c r="C7741" t="s">
        <v>81</v>
      </c>
      <c r="D7741" t="s">
        <v>125</v>
      </c>
      <c r="E7741" t="s">
        <v>152</v>
      </c>
      <c r="F7741" t="s">
        <v>21104</v>
      </c>
      <c r="G7741" t="s">
        <v>159</v>
      </c>
      <c r="H7741" t="s">
        <v>149</v>
      </c>
      <c r="I7741" t="s">
        <v>566</v>
      </c>
      <c r="J7741" t="s">
        <v>137</v>
      </c>
      <c r="K7741" t="s">
        <v>138</v>
      </c>
      <c r="L7741" t="s">
        <v>21105</v>
      </c>
      <c r="M7741" t="s">
        <v>21106</v>
      </c>
      <c r="N7741" s="26">
        <v>9.1666660000000004E-3</v>
      </c>
      <c r="O7741">
        <v>2</v>
      </c>
      <c r="P7741">
        <v>88</v>
      </c>
      <c r="Q7741">
        <v>6</v>
      </c>
      <c r="R7741">
        <v>33</v>
      </c>
      <c r="S7741">
        <v>4</v>
      </c>
      <c r="T7741">
        <v>11</v>
      </c>
      <c r="U7741">
        <v>0</v>
      </c>
      <c r="V7741">
        <v>0</v>
      </c>
      <c r="W7741" s="26">
        <v>4.0042843177122501E-3</v>
      </c>
      <c r="X7741" s="26">
        <v>0.12302773251713274</v>
      </c>
      <c r="Y7741" s="26">
        <v>3.6193730022416999E-2</v>
      </c>
      <c r="Z7741" s="26">
        <v>0.16356981456847808</v>
      </c>
      <c r="AA7741" s="26">
        <v>0.12411450546354293</v>
      </c>
      <c r="AB7741" s="26">
        <v>9.1359640140055834E-2</v>
      </c>
      <c r="AC7741" s="26">
        <v>0</v>
      </c>
      <c r="AD7741" s="26">
        <v>0</v>
      </c>
      <c r="AE7741" s="26">
        <v>0.54226970702933885</v>
      </c>
    </row>
    <row r="7742" spans="1:31" x14ac:dyDescent="0.3">
      <c r="A7742">
        <v>2777866</v>
      </c>
      <c r="B7742">
        <v>1</v>
      </c>
      <c r="C7742" t="s">
        <v>81</v>
      </c>
      <c r="D7742" t="s">
        <v>112</v>
      </c>
      <c r="E7742" t="s">
        <v>141</v>
      </c>
      <c r="F7742" t="s">
        <v>403</v>
      </c>
      <c r="G7742" t="s">
        <v>344</v>
      </c>
      <c r="H7742" t="s">
        <v>135</v>
      </c>
      <c r="I7742" t="s">
        <v>136</v>
      </c>
      <c r="J7742" t="s">
        <v>137</v>
      </c>
      <c r="K7742" t="s">
        <v>138</v>
      </c>
      <c r="L7742" t="s">
        <v>21107</v>
      </c>
      <c r="M7742" t="s">
        <v>21108</v>
      </c>
      <c r="N7742" s="26">
        <v>2.6375000000000002</v>
      </c>
      <c r="O7742">
        <v>0</v>
      </c>
      <c r="P7742">
        <v>136</v>
      </c>
      <c r="Q7742">
        <v>0</v>
      </c>
      <c r="R7742">
        <v>3</v>
      </c>
      <c r="S7742">
        <v>0</v>
      </c>
      <c r="T7742">
        <v>22</v>
      </c>
      <c r="U7742">
        <v>0</v>
      </c>
      <c r="V7742">
        <v>0</v>
      </c>
      <c r="W7742" s="26">
        <v>0</v>
      </c>
      <c r="X7742" s="26">
        <v>92.469396837130475</v>
      </c>
      <c r="Y7742" s="26">
        <v>0</v>
      </c>
      <c r="Z7742" s="26">
        <v>4.0124989380317873</v>
      </c>
      <c r="AA7742" s="26">
        <v>0</v>
      </c>
      <c r="AB7742" s="26">
        <v>20.592326052720878</v>
      </c>
      <c r="AC7742" s="26">
        <v>0</v>
      </c>
      <c r="AD7742" s="26">
        <v>0</v>
      </c>
      <c r="AE7742" s="26">
        <v>117.07422182788314</v>
      </c>
    </row>
    <row r="7743" spans="1:31" x14ac:dyDescent="0.3">
      <c r="A7743">
        <v>2778112</v>
      </c>
      <c r="B7743">
        <v>1</v>
      </c>
      <c r="C7743" t="s">
        <v>80</v>
      </c>
      <c r="D7743" t="s">
        <v>106</v>
      </c>
      <c r="E7743" t="s">
        <v>157</v>
      </c>
      <c r="F7743" t="s">
        <v>17341</v>
      </c>
      <c r="G7743" t="s">
        <v>159</v>
      </c>
      <c r="H7743" t="s">
        <v>149</v>
      </c>
      <c r="I7743" t="s">
        <v>136</v>
      </c>
      <c r="J7743" t="s">
        <v>137</v>
      </c>
      <c r="K7743" t="s">
        <v>138</v>
      </c>
      <c r="L7743" t="s">
        <v>21109</v>
      </c>
      <c r="M7743" t="s">
        <v>21110</v>
      </c>
      <c r="N7743" s="26">
        <v>0.140555555</v>
      </c>
      <c r="O7743">
        <v>7</v>
      </c>
      <c r="P7743">
        <v>2206</v>
      </c>
      <c r="Q7743">
        <v>60</v>
      </c>
      <c r="R7743">
        <v>272</v>
      </c>
      <c r="S7743">
        <v>29</v>
      </c>
      <c r="T7743">
        <v>378</v>
      </c>
      <c r="U7743">
        <v>0</v>
      </c>
      <c r="V7743">
        <v>0</v>
      </c>
      <c r="W7743" s="26">
        <v>0.19002291018220036</v>
      </c>
      <c r="X7743" s="26">
        <v>41.210361861030094</v>
      </c>
      <c r="Y7743" s="26">
        <v>12.521909468933199</v>
      </c>
      <c r="Z7743" s="26">
        <v>12.73272422250434</v>
      </c>
      <c r="AA7743" s="26">
        <v>19.960762421709457</v>
      </c>
      <c r="AB7743" s="26">
        <v>34.045903737428276</v>
      </c>
      <c r="AC7743" s="26">
        <v>0</v>
      </c>
      <c r="AD7743" s="26">
        <v>0</v>
      </c>
      <c r="AE7743" s="26">
        <v>120.66168462178757</v>
      </c>
    </row>
    <row r="7744" spans="1:31" x14ac:dyDescent="0.3">
      <c r="A7744">
        <v>2777737</v>
      </c>
      <c r="B7744">
        <v>1</v>
      </c>
      <c r="C7744" t="s">
        <v>80</v>
      </c>
      <c r="D7744" t="s">
        <v>110</v>
      </c>
      <c r="E7744" t="s">
        <v>157</v>
      </c>
      <c r="F7744" t="s">
        <v>21111</v>
      </c>
      <c r="G7744" t="s">
        <v>159</v>
      </c>
      <c r="H7744" t="s">
        <v>149</v>
      </c>
      <c r="I7744" t="s">
        <v>136</v>
      </c>
      <c r="J7744" t="s">
        <v>137</v>
      </c>
      <c r="K7744" t="s">
        <v>138</v>
      </c>
      <c r="L7744" t="s">
        <v>21112</v>
      </c>
      <c r="M7744" t="s">
        <v>21113</v>
      </c>
      <c r="N7744" s="26">
        <v>0.43333333299999999</v>
      </c>
      <c r="O7744">
        <v>0</v>
      </c>
      <c r="P7744">
        <v>18366</v>
      </c>
      <c r="Q7744">
        <v>0</v>
      </c>
      <c r="R7744">
        <v>2</v>
      </c>
      <c r="S7744">
        <v>2</v>
      </c>
      <c r="T7744">
        <v>1198</v>
      </c>
      <c r="U7744">
        <v>0</v>
      </c>
      <c r="V7744">
        <v>4</v>
      </c>
      <c r="W7744" s="26">
        <v>0</v>
      </c>
      <c r="X7744" s="26">
        <v>1617.5332472207328</v>
      </c>
      <c r="Y7744" s="26">
        <v>0</v>
      </c>
      <c r="Z7744" s="26">
        <v>0</v>
      </c>
      <c r="AA7744" s="26">
        <v>2.9556804700908339</v>
      </c>
      <c r="AB7744" s="26">
        <v>274.52867109013999</v>
      </c>
      <c r="AC7744" s="26">
        <v>0</v>
      </c>
      <c r="AD7744" s="26">
        <v>2.3899375917781005</v>
      </c>
      <c r="AE7744" s="26">
        <v>1897.4075363727418</v>
      </c>
    </row>
    <row r="7745" spans="1:31" x14ac:dyDescent="0.3">
      <c r="A7745">
        <v>2778115</v>
      </c>
      <c r="B7745">
        <v>1</v>
      </c>
      <c r="C7745" t="s">
        <v>81</v>
      </c>
      <c r="D7745" t="s">
        <v>123</v>
      </c>
      <c r="E7745" t="s">
        <v>166</v>
      </c>
      <c r="F7745" t="s">
        <v>21114</v>
      </c>
      <c r="G7745" t="s">
        <v>307</v>
      </c>
      <c r="H7745" t="s">
        <v>135</v>
      </c>
      <c r="I7745" t="s">
        <v>136</v>
      </c>
      <c r="J7745" t="s">
        <v>137</v>
      </c>
      <c r="K7745" t="s">
        <v>138</v>
      </c>
      <c r="L7745" t="s">
        <v>21115</v>
      </c>
      <c r="M7745" t="s">
        <v>21116</v>
      </c>
      <c r="N7745" s="26">
        <v>1.126944444</v>
      </c>
      <c r="O7745">
        <v>0</v>
      </c>
      <c r="P7745">
        <v>22</v>
      </c>
      <c r="Q7745">
        <v>0</v>
      </c>
      <c r="R7745">
        <v>0</v>
      </c>
      <c r="S7745">
        <v>0</v>
      </c>
      <c r="T7745">
        <v>1</v>
      </c>
      <c r="U7745">
        <v>0</v>
      </c>
      <c r="V7745">
        <v>0</v>
      </c>
      <c r="W7745" s="26">
        <v>0</v>
      </c>
      <c r="X7745" s="26">
        <v>4.7254000294179725</v>
      </c>
      <c r="Y7745" s="26">
        <v>0</v>
      </c>
      <c r="Z7745" s="26">
        <v>0</v>
      </c>
      <c r="AA7745" s="26">
        <v>0</v>
      </c>
      <c r="AB7745" s="26">
        <v>1.9066434337661113</v>
      </c>
      <c r="AC7745" s="26">
        <v>0</v>
      </c>
      <c r="AD7745" s="26">
        <v>0</v>
      </c>
      <c r="AE7745" s="26">
        <v>6.6320434631840843</v>
      </c>
    </row>
    <row r="7746" spans="1:31" x14ac:dyDescent="0.3">
      <c r="A7746">
        <v>2778407</v>
      </c>
      <c r="B7746">
        <v>1</v>
      </c>
      <c r="C7746" t="s">
        <v>80</v>
      </c>
      <c r="D7746" t="s">
        <v>105</v>
      </c>
      <c r="E7746" t="s">
        <v>146</v>
      </c>
      <c r="F7746" t="s">
        <v>21117</v>
      </c>
      <c r="G7746" t="s">
        <v>287</v>
      </c>
      <c r="H7746" t="s">
        <v>149</v>
      </c>
      <c r="I7746" t="s">
        <v>136</v>
      </c>
      <c r="J7746" t="s">
        <v>137</v>
      </c>
      <c r="K7746" t="s">
        <v>138</v>
      </c>
      <c r="L7746" t="s">
        <v>21118</v>
      </c>
      <c r="M7746" t="s">
        <v>21119</v>
      </c>
      <c r="N7746" s="26">
        <v>2.0525000000000002</v>
      </c>
      <c r="O7746">
        <v>0</v>
      </c>
      <c r="P7746">
        <v>1401</v>
      </c>
      <c r="Q7746">
        <v>0</v>
      </c>
      <c r="R7746">
        <v>0</v>
      </c>
      <c r="S7746">
        <v>1</v>
      </c>
      <c r="T7746">
        <v>377</v>
      </c>
      <c r="U7746">
        <v>0</v>
      </c>
      <c r="V7746">
        <v>0</v>
      </c>
      <c r="W7746" s="26">
        <v>0</v>
      </c>
      <c r="X7746" s="26">
        <v>639.4181710429765</v>
      </c>
      <c r="Y7746" s="26">
        <v>0</v>
      </c>
      <c r="Z7746" s="26">
        <v>0</v>
      </c>
      <c r="AA7746" s="26">
        <v>110.49928944523501</v>
      </c>
      <c r="AB7746" s="26">
        <v>299.8526654008902</v>
      </c>
      <c r="AC7746" s="26">
        <v>0</v>
      </c>
      <c r="AD7746" s="26">
        <v>0</v>
      </c>
      <c r="AE7746" s="26">
        <v>1049.7701258891018</v>
      </c>
    </row>
    <row r="7747" spans="1:31" x14ac:dyDescent="0.3">
      <c r="A7747">
        <v>2777710</v>
      </c>
      <c r="B7747">
        <v>2</v>
      </c>
      <c r="C7747" t="s">
        <v>80</v>
      </c>
      <c r="D7747" t="s">
        <v>83</v>
      </c>
      <c r="E7747" t="s">
        <v>175</v>
      </c>
      <c r="F7747" t="s">
        <v>20804</v>
      </c>
      <c r="G7747" t="s">
        <v>159</v>
      </c>
      <c r="H7747" t="s">
        <v>149</v>
      </c>
      <c r="I7747" t="s">
        <v>136</v>
      </c>
      <c r="J7747" t="s">
        <v>137</v>
      </c>
      <c r="K7747" t="s">
        <v>138</v>
      </c>
      <c r="L7747" t="s">
        <v>20806</v>
      </c>
      <c r="M7747" t="s">
        <v>21120</v>
      </c>
      <c r="N7747" s="26">
        <v>0.77111111099999996</v>
      </c>
      <c r="O7747">
        <v>0</v>
      </c>
      <c r="P7747">
        <v>11350</v>
      </c>
      <c r="Q7747">
        <v>0</v>
      </c>
      <c r="R7747">
        <v>0</v>
      </c>
      <c r="S7747">
        <v>3</v>
      </c>
      <c r="T7747">
        <v>1142</v>
      </c>
      <c r="U7747">
        <v>0</v>
      </c>
      <c r="V7747">
        <v>2</v>
      </c>
      <c r="W7747" s="26">
        <v>0</v>
      </c>
      <c r="X7747" s="26">
        <v>1822.9942062695566</v>
      </c>
      <c r="Y7747" s="26">
        <v>0</v>
      </c>
      <c r="Z7747" s="26">
        <v>0</v>
      </c>
      <c r="AA7747" s="26">
        <v>87.416766870094335</v>
      </c>
      <c r="AB7747" s="26">
        <v>487.65631172171612</v>
      </c>
      <c r="AC7747" s="26">
        <v>0</v>
      </c>
      <c r="AD7747" s="26">
        <v>47.089583644868625</v>
      </c>
      <c r="AE7747" s="26">
        <v>2445.1568685062357</v>
      </c>
    </row>
    <row r="7748" spans="1:31" x14ac:dyDescent="0.3">
      <c r="A7748">
        <v>2777923</v>
      </c>
      <c r="B7748">
        <v>1</v>
      </c>
      <c r="C7748" t="s">
        <v>80</v>
      </c>
      <c r="D7748" t="s">
        <v>101</v>
      </c>
      <c r="E7748" t="s">
        <v>141</v>
      </c>
      <c r="F7748" t="s">
        <v>12965</v>
      </c>
      <c r="G7748" t="s">
        <v>344</v>
      </c>
      <c r="H7748" t="s">
        <v>135</v>
      </c>
      <c r="I7748" t="s">
        <v>136</v>
      </c>
      <c r="J7748" t="s">
        <v>137</v>
      </c>
      <c r="K7748" t="s">
        <v>138</v>
      </c>
      <c r="L7748" t="s">
        <v>21121</v>
      </c>
      <c r="M7748" t="s">
        <v>21122</v>
      </c>
      <c r="N7748" s="26">
        <v>0.44444444399999999</v>
      </c>
      <c r="O7748">
        <v>0</v>
      </c>
      <c r="P7748">
        <v>135</v>
      </c>
      <c r="Q7748">
        <v>0</v>
      </c>
      <c r="R7748">
        <v>0</v>
      </c>
      <c r="S7748">
        <v>0</v>
      </c>
      <c r="T7748">
        <v>9</v>
      </c>
      <c r="U7748">
        <v>0</v>
      </c>
      <c r="V7748">
        <v>0</v>
      </c>
      <c r="W7748" s="26">
        <v>0</v>
      </c>
      <c r="X7748" s="26">
        <v>8.0395364793333339</v>
      </c>
      <c r="Y7748" s="26">
        <v>0</v>
      </c>
      <c r="Z7748" s="26">
        <v>0</v>
      </c>
      <c r="AA7748" s="26">
        <v>0</v>
      </c>
      <c r="AB7748" s="26">
        <v>2.1389141136815994</v>
      </c>
      <c r="AC7748" s="26">
        <v>0</v>
      </c>
      <c r="AD7748" s="26">
        <v>0</v>
      </c>
      <c r="AE7748" s="26">
        <v>10.178450593014933</v>
      </c>
    </row>
    <row r="7749" spans="1:31" x14ac:dyDescent="0.3">
      <c r="A7749">
        <v>2777886</v>
      </c>
      <c r="B7749">
        <v>1</v>
      </c>
      <c r="C7749" t="s">
        <v>80</v>
      </c>
      <c r="D7749" t="s">
        <v>94</v>
      </c>
      <c r="E7749" t="s">
        <v>157</v>
      </c>
      <c r="F7749" t="s">
        <v>19576</v>
      </c>
      <c r="G7749" t="s">
        <v>159</v>
      </c>
      <c r="H7749" t="s">
        <v>149</v>
      </c>
      <c r="I7749" t="s">
        <v>136</v>
      </c>
      <c r="J7749" t="s">
        <v>137</v>
      </c>
      <c r="K7749" t="s">
        <v>138</v>
      </c>
      <c r="L7749" t="s">
        <v>21123</v>
      </c>
      <c r="M7749" t="s">
        <v>21124</v>
      </c>
      <c r="N7749" s="26">
        <v>1.7124999999999999</v>
      </c>
      <c r="O7749">
        <v>0</v>
      </c>
      <c r="P7749">
        <v>0</v>
      </c>
      <c r="Q7749">
        <v>11</v>
      </c>
      <c r="R7749">
        <v>116</v>
      </c>
      <c r="S7749">
        <v>1</v>
      </c>
      <c r="T7749">
        <v>8</v>
      </c>
      <c r="U7749">
        <v>0</v>
      </c>
      <c r="V7749">
        <v>0</v>
      </c>
      <c r="W7749" s="26">
        <v>0</v>
      </c>
      <c r="X7749" s="26">
        <v>0</v>
      </c>
      <c r="Y7749" s="26">
        <v>1.4757888632370109</v>
      </c>
      <c r="Z7749" s="26">
        <v>6.0694690624000014</v>
      </c>
      <c r="AA7749" s="26">
        <v>5.3094341240805534</v>
      </c>
      <c r="AB7749" s="26">
        <v>0</v>
      </c>
      <c r="AC7749" s="26">
        <v>0</v>
      </c>
      <c r="AD7749" s="26">
        <v>0</v>
      </c>
      <c r="AE7749" s="26">
        <v>12.854692049717565</v>
      </c>
    </row>
    <row r="7750" spans="1:31" x14ac:dyDescent="0.3">
      <c r="A7750">
        <v>2778364</v>
      </c>
      <c r="B7750">
        <v>1</v>
      </c>
      <c r="C7750" t="s">
        <v>80</v>
      </c>
      <c r="D7750" t="s">
        <v>96</v>
      </c>
      <c r="E7750" t="s">
        <v>132</v>
      </c>
      <c r="F7750" t="s">
        <v>21125</v>
      </c>
      <c r="G7750" t="s">
        <v>197</v>
      </c>
      <c r="H7750" t="s">
        <v>135</v>
      </c>
      <c r="I7750" t="s">
        <v>136</v>
      </c>
      <c r="J7750" t="s">
        <v>137</v>
      </c>
      <c r="K7750" t="s">
        <v>138</v>
      </c>
      <c r="L7750" t="s">
        <v>21126</v>
      </c>
      <c r="M7750" t="s">
        <v>21127</v>
      </c>
      <c r="N7750" s="26">
        <v>2.3255555550000002</v>
      </c>
      <c r="O7750">
        <v>0</v>
      </c>
      <c r="P7750">
        <v>1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 s="26">
        <v>0</v>
      </c>
      <c r="X7750" s="26">
        <v>1.6640385714708867</v>
      </c>
      <c r="Y7750" s="26">
        <v>0</v>
      </c>
      <c r="Z7750" s="26">
        <v>0</v>
      </c>
      <c r="AA7750" s="26">
        <v>0</v>
      </c>
      <c r="AB7750" s="26">
        <v>0</v>
      </c>
      <c r="AC7750" s="26">
        <v>0</v>
      </c>
      <c r="AD7750" s="26">
        <v>0</v>
      </c>
      <c r="AE7750" s="26">
        <v>1.6640385714708867</v>
      </c>
    </row>
    <row r="7751" spans="1:31" x14ac:dyDescent="0.3">
      <c r="A7751">
        <v>2778221</v>
      </c>
      <c r="B7751">
        <v>1</v>
      </c>
      <c r="C7751" t="s">
        <v>80</v>
      </c>
      <c r="D7751" t="s">
        <v>84</v>
      </c>
      <c r="E7751" t="s">
        <v>132</v>
      </c>
      <c r="F7751" t="s">
        <v>8657</v>
      </c>
      <c r="G7751" t="s">
        <v>197</v>
      </c>
      <c r="H7751" t="s">
        <v>135</v>
      </c>
      <c r="I7751" t="s">
        <v>136</v>
      </c>
      <c r="J7751" t="s">
        <v>137</v>
      </c>
      <c r="K7751" t="s">
        <v>138</v>
      </c>
      <c r="L7751" t="s">
        <v>21128</v>
      </c>
      <c r="M7751" t="s">
        <v>21129</v>
      </c>
      <c r="N7751" s="26">
        <v>3.028888888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2</v>
      </c>
      <c r="U7751">
        <v>0</v>
      </c>
      <c r="V7751">
        <v>0</v>
      </c>
      <c r="W7751" s="26">
        <v>0</v>
      </c>
      <c r="X7751" s="26">
        <v>0</v>
      </c>
      <c r="Y7751" s="26">
        <v>0</v>
      </c>
      <c r="Z7751" s="26">
        <v>0</v>
      </c>
      <c r="AA7751" s="26">
        <v>0</v>
      </c>
      <c r="AB7751" s="26">
        <v>6.908734396627807</v>
      </c>
      <c r="AC7751" s="26">
        <v>0</v>
      </c>
      <c r="AD7751" s="26">
        <v>0</v>
      </c>
      <c r="AE7751" s="26">
        <v>6.908734396627807</v>
      </c>
    </row>
    <row r="7752" spans="1:31" x14ac:dyDescent="0.3">
      <c r="A7752">
        <v>2778321</v>
      </c>
      <c r="B7752">
        <v>1</v>
      </c>
      <c r="C7752" t="s">
        <v>80</v>
      </c>
      <c r="D7752" t="s">
        <v>98</v>
      </c>
      <c r="E7752" t="s">
        <v>170</v>
      </c>
      <c r="F7752" t="s">
        <v>21130</v>
      </c>
      <c r="G7752" t="s">
        <v>204</v>
      </c>
      <c r="H7752" t="s">
        <v>135</v>
      </c>
      <c r="I7752" t="s">
        <v>136</v>
      </c>
      <c r="J7752" t="s">
        <v>137</v>
      </c>
      <c r="K7752" t="s">
        <v>138</v>
      </c>
      <c r="L7752" t="s">
        <v>21131</v>
      </c>
      <c r="M7752" t="s">
        <v>21132</v>
      </c>
      <c r="N7752" s="26">
        <v>2.4083333329999999</v>
      </c>
      <c r="O7752">
        <v>0</v>
      </c>
      <c r="P7752">
        <v>24</v>
      </c>
      <c r="Q7752">
        <v>0</v>
      </c>
      <c r="R7752">
        <v>1</v>
      </c>
      <c r="S7752">
        <v>0</v>
      </c>
      <c r="T7752">
        <v>2</v>
      </c>
      <c r="U7752">
        <v>0</v>
      </c>
      <c r="V7752">
        <v>0</v>
      </c>
      <c r="W7752" s="26">
        <v>0</v>
      </c>
      <c r="X7752" s="26">
        <v>6.3568907822487164</v>
      </c>
      <c r="Y7752" s="26">
        <v>0</v>
      </c>
      <c r="Z7752" s="26">
        <v>0</v>
      </c>
      <c r="AA7752" s="26">
        <v>0</v>
      </c>
      <c r="AB7752" s="26">
        <v>1.094083294852866</v>
      </c>
      <c r="AC7752" s="26">
        <v>0</v>
      </c>
      <c r="AD7752" s="26">
        <v>0</v>
      </c>
      <c r="AE7752" s="26">
        <v>7.4509740771015824</v>
      </c>
    </row>
    <row r="7753" spans="1:31" x14ac:dyDescent="0.3">
      <c r="A7753">
        <v>2778084</v>
      </c>
      <c r="B7753">
        <v>1</v>
      </c>
      <c r="C7753" t="s">
        <v>80</v>
      </c>
      <c r="D7753" t="s">
        <v>97</v>
      </c>
      <c r="E7753" t="s">
        <v>175</v>
      </c>
      <c r="F7753" t="s">
        <v>4059</v>
      </c>
      <c r="G7753" t="s">
        <v>159</v>
      </c>
      <c r="H7753" t="s">
        <v>149</v>
      </c>
      <c r="I7753" t="s">
        <v>136</v>
      </c>
      <c r="J7753" t="s">
        <v>137</v>
      </c>
      <c r="K7753" t="s">
        <v>138</v>
      </c>
      <c r="L7753" t="s">
        <v>21133</v>
      </c>
      <c r="M7753" t="s">
        <v>21134</v>
      </c>
      <c r="N7753" s="26">
        <v>0.46083333300000001</v>
      </c>
      <c r="O7753">
        <v>54</v>
      </c>
      <c r="P7753">
        <v>5061</v>
      </c>
      <c r="Q7753">
        <v>0</v>
      </c>
      <c r="R7753">
        <v>112</v>
      </c>
      <c r="S7753">
        <v>12</v>
      </c>
      <c r="T7753">
        <v>608</v>
      </c>
      <c r="U7753">
        <v>0</v>
      </c>
      <c r="V7753">
        <v>0</v>
      </c>
      <c r="W7753" s="26">
        <v>122.37550162002118</v>
      </c>
      <c r="X7753" s="26">
        <v>818.71290851530807</v>
      </c>
      <c r="Y7753" s="26">
        <v>0</v>
      </c>
      <c r="Z7753" s="26">
        <v>11.894935886998036</v>
      </c>
      <c r="AA7753" s="26">
        <v>156.38173222424325</v>
      </c>
      <c r="AB7753" s="26">
        <v>388.61169405015568</v>
      </c>
      <c r="AC7753" s="26">
        <v>0</v>
      </c>
      <c r="AD7753" s="26">
        <v>0</v>
      </c>
      <c r="AE7753" s="26">
        <v>1497.9767722967263</v>
      </c>
    </row>
    <row r="7754" spans="1:31" x14ac:dyDescent="0.3">
      <c r="A7754">
        <v>2778416</v>
      </c>
      <c r="B7754">
        <v>1</v>
      </c>
      <c r="C7754" t="s">
        <v>80</v>
      </c>
      <c r="D7754" t="s">
        <v>107</v>
      </c>
      <c r="E7754" t="s">
        <v>141</v>
      </c>
      <c r="F7754" t="s">
        <v>21135</v>
      </c>
      <c r="G7754" t="s">
        <v>143</v>
      </c>
      <c r="H7754" t="s">
        <v>135</v>
      </c>
      <c r="I7754" t="s">
        <v>136</v>
      </c>
      <c r="J7754" t="s">
        <v>137</v>
      </c>
      <c r="K7754" t="s">
        <v>138</v>
      </c>
      <c r="L7754" t="s">
        <v>21136</v>
      </c>
      <c r="M7754" t="s">
        <v>21137</v>
      </c>
      <c r="N7754" s="26">
        <v>0.270277777</v>
      </c>
      <c r="O7754">
        <v>0</v>
      </c>
      <c r="P7754">
        <v>27</v>
      </c>
      <c r="Q7754">
        <v>0</v>
      </c>
      <c r="R7754">
        <v>0</v>
      </c>
      <c r="S7754">
        <v>0</v>
      </c>
      <c r="T7754">
        <v>2</v>
      </c>
      <c r="U7754">
        <v>0</v>
      </c>
      <c r="V7754">
        <v>0</v>
      </c>
      <c r="W7754" s="26">
        <v>0</v>
      </c>
      <c r="X7754" s="26">
        <v>0.95976098487982209</v>
      </c>
      <c r="Y7754" s="26">
        <v>0</v>
      </c>
      <c r="Z7754" s="26">
        <v>0</v>
      </c>
      <c r="AA7754" s="26">
        <v>0</v>
      </c>
      <c r="AB7754" s="26">
        <v>0.26456052623983556</v>
      </c>
      <c r="AC7754" s="26">
        <v>0</v>
      </c>
      <c r="AD7754" s="26">
        <v>0</v>
      </c>
      <c r="AE7754" s="26">
        <v>1.2243215111196577</v>
      </c>
    </row>
    <row r="7755" spans="1:31" x14ac:dyDescent="0.3">
      <c r="A7755">
        <v>2778015</v>
      </c>
      <c r="B7755">
        <v>1</v>
      </c>
      <c r="C7755" t="s">
        <v>81</v>
      </c>
      <c r="D7755" t="s">
        <v>118</v>
      </c>
      <c r="E7755" t="s">
        <v>146</v>
      </c>
      <c r="F7755" t="s">
        <v>21138</v>
      </c>
      <c r="G7755" t="s">
        <v>287</v>
      </c>
      <c r="H7755" t="s">
        <v>149</v>
      </c>
      <c r="I7755" t="s">
        <v>136</v>
      </c>
      <c r="J7755" t="s">
        <v>3</v>
      </c>
      <c r="K7755" t="s">
        <v>138</v>
      </c>
      <c r="L7755" t="s">
        <v>21139</v>
      </c>
      <c r="M7755" t="s">
        <v>21140</v>
      </c>
      <c r="N7755" s="26">
        <v>2.7030555550000002</v>
      </c>
      <c r="O7755">
        <v>0</v>
      </c>
      <c r="P7755">
        <v>469</v>
      </c>
      <c r="Q7755">
        <v>0</v>
      </c>
      <c r="R7755">
        <v>3</v>
      </c>
      <c r="S7755">
        <v>0</v>
      </c>
      <c r="T7755">
        <v>10</v>
      </c>
      <c r="U7755">
        <v>0</v>
      </c>
      <c r="V7755">
        <v>0</v>
      </c>
      <c r="W7755" s="26">
        <v>0</v>
      </c>
      <c r="X7755" s="26">
        <v>342.65644479381689</v>
      </c>
      <c r="Y7755" s="26">
        <v>0</v>
      </c>
      <c r="Z7755" s="26">
        <v>0</v>
      </c>
      <c r="AA7755" s="26">
        <v>0</v>
      </c>
      <c r="AB7755" s="26">
        <v>19.781809572012534</v>
      </c>
      <c r="AC7755" s="26">
        <v>0</v>
      </c>
      <c r="AD7755" s="26">
        <v>0</v>
      </c>
      <c r="AE7755" s="26">
        <v>362.43825436582944</v>
      </c>
    </row>
    <row r="7756" spans="1:31" x14ac:dyDescent="0.3">
      <c r="A7756">
        <v>2777938</v>
      </c>
      <c r="B7756">
        <v>1</v>
      </c>
      <c r="C7756" t="s">
        <v>80</v>
      </c>
      <c r="D7756" t="s">
        <v>105</v>
      </c>
      <c r="E7756" t="s">
        <v>146</v>
      </c>
      <c r="F7756" t="s">
        <v>21141</v>
      </c>
      <c r="G7756" t="s">
        <v>628</v>
      </c>
      <c r="H7756" t="s">
        <v>149</v>
      </c>
      <c r="I7756" t="s">
        <v>136</v>
      </c>
      <c r="J7756" t="s">
        <v>137</v>
      </c>
      <c r="K7756" t="s">
        <v>187</v>
      </c>
      <c r="L7756" t="s">
        <v>21142</v>
      </c>
      <c r="M7756" t="s">
        <v>21143</v>
      </c>
      <c r="N7756" s="26">
        <v>7.0022222220000003</v>
      </c>
      <c r="O7756">
        <v>0</v>
      </c>
      <c r="P7756">
        <v>114</v>
      </c>
      <c r="Q7756">
        <v>0</v>
      </c>
      <c r="R7756">
        <v>25</v>
      </c>
      <c r="S7756">
        <v>0</v>
      </c>
      <c r="T7756">
        <v>13</v>
      </c>
      <c r="U7756">
        <v>0</v>
      </c>
      <c r="V7756">
        <v>0</v>
      </c>
      <c r="W7756" s="26">
        <v>0</v>
      </c>
      <c r="X7756" s="26">
        <v>154.44595570972893</v>
      </c>
      <c r="Y7756" s="26">
        <v>0</v>
      </c>
      <c r="Z7756" s="26">
        <v>12.826665426394142</v>
      </c>
      <c r="AA7756" s="26">
        <v>0</v>
      </c>
      <c r="AB7756" s="26">
        <v>57.974618878601788</v>
      </c>
      <c r="AC7756" s="26">
        <v>0</v>
      </c>
      <c r="AD7756" s="26">
        <v>0</v>
      </c>
      <c r="AE7756" s="26">
        <v>225.24724001472487</v>
      </c>
    </row>
    <row r="7757" spans="1:31" x14ac:dyDescent="0.3">
      <c r="A7757">
        <v>2778061</v>
      </c>
      <c r="B7757">
        <v>1</v>
      </c>
      <c r="C7757" t="s">
        <v>80</v>
      </c>
      <c r="D7757" t="s">
        <v>101</v>
      </c>
      <c r="E7757" t="s">
        <v>152</v>
      </c>
      <c r="F7757" t="s">
        <v>21144</v>
      </c>
      <c r="G7757" t="s">
        <v>159</v>
      </c>
      <c r="H7757" t="s">
        <v>149</v>
      </c>
      <c r="I7757" t="s">
        <v>136</v>
      </c>
      <c r="J7757" t="s">
        <v>137</v>
      </c>
      <c r="K7757" t="s">
        <v>138</v>
      </c>
      <c r="L7757" t="s">
        <v>21145</v>
      </c>
      <c r="M7757" t="s">
        <v>21146</v>
      </c>
      <c r="N7757" s="26">
        <v>1.0249999999999999</v>
      </c>
      <c r="O7757">
        <v>7</v>
      </c>
      <c r="P7757">
        <v>2899</v>
      </c>
      <c r="Q7757">
        <v>2</v>
      </c>
      <c r="R7757">
        <v>80</v>
      </c>
      <c r="S7757">
        <v>20</v>
      </c>
      <c r="T7757">
        <v>302</v>
      </c>
      <c r="U7757">
        <v>0</v>
      </c>
      <c r="V7757">
        <v>1</v>
      </c>
      <c r="W7757" s="26">
        <v>0.89336328901436712</v>
      </c>
      <c r="X7757" s="26">
        <v>880.17543396028213</v>
      </c>
      <c r="Y7757" s="26">
        <v>2.1039547255385163</v>
      </c>
      <c r="Z7757" s="26">
        <v>17.87367142809109</v>
      </c>
      <c r="AA7757" s="26">
        <v>148.24058815498705</v>
      </c>
      <c r="AB7757" s="26">
        <v>425.7527690355696</v>
      </c>
      <c r="AC7757" s="26">
        <v>0</v>
      </c>
      <c r="AD7757" s="26">
        <v>0</v>
      </c>
      <c r="AE7757" s="26">
        <v>1475.0397805934829</v>
      </c>
    </row>
    <row r="7758" spans="1:31" x14ac:dyDescent="0.3">
      <c r="A7758">
        <v>2777892</v>
      </c>
      <c r="B7758">
        <v>1</v>
      </c>
      <c r="C7758" t="s">
        <v>80</v>
      </c>
      <c r="D7758" t="s">
        <v>90</v>
      </c>
      <c r="E7758" t="s">
        <v>132</v>
      </c>
      <c r="F7758" t="s">
        <v>21147</v>
      </c>
      <c r="G7758" t="s">
        <v>134</v>
      </c>
      <c r="H7758" t="s">
        <v>135</v>
      </c>
      <c r="I7758" t="s">
        <v>136</v>
      </c>
      <c r="J7758" t="s">
        <v>137</v>
      </c>
      <c r="K7758" t="s">
        <v>138</v>
      </c>
      <c r="L7758" t="s">
        <v>21148</v>
      </c>
      <c r="M7758" t="s">
        <v>21149</v>
      </c>
      <c r="N7758" s="26">
        <v>2.3275000000000001</v>
      </c>
      <c r="O7758">
        <v>0</v>
      </c>
      <c r="P7758">
        <v>15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 s="26">
        <v>0</v>
      </c>
      <c r="X7758" s="26">
        <v>8.0763605333967785</v>
      </c>
      <c r="Y7758" s="26">
        <v>0</v>
      </c>
      <c r="Z7758" s="26">
        <v>0</v>
      </c>
      <c r="AA7758" s="26">
        <v>0</v>
      </c>
      <c r="AB7758" s="26">
        <v>0</v>
      </c>
      <c r="AC7758" s="26">
        <v>0</v>
      </c>
      <c r="AD7758" s="26">
        <v>0</v>
      </c>
      <c r="AE7758" s="26">
        <v>8.0763605333967785</v>
      </c>
    </row>
    <row r="7759" spans="1:31" x14ac:dyDescent="0.3">
      <c r="A7759">
        <v>2777915</v>
      </c>
      <c r="B7759">
        <v>1</v>
      </c>
      <c r="C7759" t="s">
        <v>80</v>
      </c>
      <c r="D7759" t="s">
        <v>94</v>
      </c>
      <c r="E7759" t="s">
        <v>141</v>
      </c>
      <c r="F7759" t="s">
        <v>8452</v>
      </c>
      <c r="G7759" t="s">
        <v>143</v>
      </c>
      <c r="H7759" t="s">
        <v>135</v>
      </c>
      <c r="I7759" t="s">
        <v>136</v>
      </c>
      <c r="J7759" t="s">
        <v>137</v>
      </c>
      <c r="K7759" t="s">
        <v>138</v>
      </c>
      <c r="L7759" t="s">
        <v>21150</v>
      </c>
      <c r="M7759" t="s">
        <v>21151</v>
      </c>
      <c r="N7759" s="26">
        <v>0.74777777700000003</v>
      </c>
      <c r="O7759">
        <v>0</v>
      </c>
      <c r="P7759">
        <v>111</v>
      </c>
      <c r="Q7759">
        <v>0</v>
      </c>
      <c r="R7759">
        <v>2</v>
      </c>
      <c r="S7759">
        <v>0</v>
      </c>
      <c r="T7759">
        <v>24</v>
      </c>
      <c r="U7759">
        <v>0</v>
      </c>
      <c r="V7759">
        <v>0</v>
      </c>
      <c r="W7759" s="26">
        <v>0</v>
      </c>
      <c r="X7759" s="26">
        <v>9.4081463416302284</v>
      </c>
      <c r="Y7759" s="26">
        <v>0</v>
      </c>
      <c r="Z7759" s="26">
        <v>0.310831050330035</v>
      </c>
      <c r="AA7759" s="26">
        <v>0</v>
      </c>
      <c r="AB7759" s="26">
        <v>6.5342527163414701</v>
      </c>
      <c r="AC7759" s="26">
        <v>0</v>
      </c>
      <c r="AD7759" s="26">
        <v>0</v>
      </c>
      <c r="AE7759" s="26">
        <v>16.253230108301736</v>
      </c>
    </row>
    <row r="7760" spans="1:31" x14ac:dyDescent="0.3">
      <c r="A7760">
        <v>2778038</v>
      </c>
      <c r="B7760">
        <v>1</v>
      </c>
      <c r="C7760" t="s">
        <v>80</v>
      </c>
      <c r="D7760" t="s">
        <v>100</v>
      </c>
      <c r="E7760" t="s">
        <v>157</v>
      </c>
      <c r="F7760" t="s">
        <v>699</v>
      </c>
      <c r="G7760" t="s">
        <v>159</v>
      </c>
      <c r="H7760" t="s">
        <v>149</v>
      </c>
      <c r="I7760" t="s">
        <v>136</v>
      </c>
      <c r="J7760" t="s">
        <v>137</v>
      </c>
      <c r="K7760" t="s">
        <v>138</v>
      </c>
      <c r="L7760" t="s">
        <v>21152</v>
      </c>
      <c r="M7760" t="s">
        <v>21153</v>
      </c>
      <c r="N7760" s="26">
        <v>0.20361111100000001</v>
      </c>
      <c r="O7760">
        <v>0</v>
      </c>
      <c r="P7760">
        <v>698</v>
      </c>
      <c r="Q7760">
        <v>0</v>
      </c>
      <c r="R7760">
        <v>3</v>
      </c>
      <c r="S7760">
        <v>0</v>
      </c>
      <c r="T7760">
        <v>63</v>
      </c>
      <c r="U7760">
        <v>0</v>
      </c>
      <c r="V7760">
        <v>0</v>
      </c>
      <c r="W7760" s="26">
        <v>0</v>
      </c>
      <c r="X7760" s="26">
        <v>18.540446124524571</v>
      </c>
      <c r="Y7760" s="26">
        <v>0</v>
      </c>
      <c r="Z7760" s="26">
        <v>1.594065540135289E-2</v>
      </c>
      <c r="AA7760" s="26">
        <v>0</v>
      </c>
      <c r="AB7760" s="26">
        <v>9.4130161173749638</v>
      </c>
      <c r="AC7760" s="26">
        <v>0</v>
      </c>
      <c r="AD7760" s="26">
        <v>0</v>
      </c>
      <c r="AE7760" s="26">
        <v>27.969402897300888</v>
      </c>
    </row>
    <row r="7761" spans="1:31" x14ac:dyDescent="0.3">
      <c r="A7761">
        <v>2778433</v>
      </c>
      <c r="B7761">
        <v>1</v>
      </c>
      <c r="C7761" t="s">
        <v>80</v>
      </c>
      <c r="D7761" t="s">
        <v>97</v>
      </c>
      <c r="E7761" t="s">
        <v>132</v>
      </c>
      <c r="F7761" t="s">
        <v>21154</v>
      </c>
      <c r="G7761" t="s">
        <v>307</v>
      </c>
      <c r="H7761" t="s">
        <v>135</v>
      </c>
      <c r="I7761" t="s">
        <v>136</v>
      </c>
      <c r="J7761" t="s">
        <v>137</v>
      </c>
      <c r="K7761" t="s">
        <v>138</v>
      </c>
      <c r="L7761" t="s">
        <v>21155</v>
      </c>
      <c r="M7761" t="s">
        <v>21156</v>
      </c>
      <c r="N7761" s="26">
        <v>2.4527777770000001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1</v>
      </c>
      <c r="U7761">
        <v>0</v>
      </c>
      <c r="V7761">
        <v>0</v>
      </c>
      <c r="W7761" s="26">
        <v>0</v>
      </c>
      <c r="X7761" s="26">
        <v>0</v>
      </c>
      <c r="Y7761" s="26">
        <v>0</v>
      </c>
      <c r="Z7761" s="26">
        <v>0</v>
      </c>
      <c r="AA7761" s="26">
        <v>0</v>
      </c>
      <c r="AB7761" s="26">
        <v>2.1250270041056911</v>
      </c>
      <c r="AC7761" s="26">
        <v>0</v>
      </c>
      <c r="AD7761" s="26">
        <v>0</v>
      </c>
      <c r="AE7761" s="26">
        <v>2.1250270041056911</v>
      </c>
    </row>
    <row r="7762" spans="1:31" x14ac:dyDescent="0.3">
      <c r="A7762">
        <v>2777955</v>
      </c>
      <c r="B7762">
        <v>1</v>
      </c>
      <c r="C7762" t="s">
        <v>80</v>
      </c>
      <c r="D7762" t="s">
        <v>101</v>
      </c>
      <c r="E7762" t="s">
        <v>166</v>
      </c>
      <c r="F7762" t="s">
        <v>21157</v>
      </c>
      <c r="G7762" t="s">
        <v>344</v>
      </c>
      <c r="H7762" t="s">
        <v>135</v>
      </c>
      <c r="I7762" t="s">
        <v>136</v>
      </c>
      <c r="J7762" t="s">
        <v>137</v>
      </c>
      <c r="K7762" t="s">
        <v>138</v>
      </c>
      <c r="L7762" t="s">
        <v>21158</v>
      </c>
      <c r="M7762" t="s">
        <v>21159</v>
      </c>
      <c r="N7762" s="26">
        <v>5.5863888880000001</v>
      </c>
      <c r="O7762">
        <v>0</v>
      </c>
      <c r="P7762">
        <v>29</v>
      </c>
      <c r="Q7762">
        <v>0</v>
      </c>
      <c r="R7762">
        <v>0</v>
      </c>
      <c r="S7762">
        <v>0</v>
      </c>
      <c r="T7762">
        <v>5</v>
      </c>
      <c r="U7762">
        <v>0</v>
      </c>
      <c r="V7762">
        <v>0</v>
      </c>
      <c r="W7762" s="26">
        <v>0</v>
      </c>
      <c r="X7762" s="26">
        <v>24.145694610141071</v>
      </c>
      <c r="Y7762" s="26">
        <v>0</v>
      </c>
      <c r="Z7762" s="26">
        <v>0</v>
      </c>
      <c r="AA7762" s="26">
        <v>0</v>
      </c>
      <c r="AB7762" s="26">
        <v>0.68388556648366283</v>
      </c>
      <c r="AC7762" s="26">
        <v>0</v>
      </c>
      <c r="AD7762" s="26">
        <v>0</v>
      </c>
      <c r="AE7762" s="26">
        <v>24.829580176624734</v>
      </c>
    </row>
    <row r="7763" spans="1:31" x14ac:dyDescent="0.3">
      <c r="A7763">
        <v>2777806</v>
      </c>
      <c r="B7763">
        <v>1</v>
      </c>
      <c r="C7763" t="s">
        <v>80</v>
      </c>
      <c r="D7763" t="s">
        <v>102</v>
      </c>
      <c r="E7763" t="s">
        <v>132</v>
      </c>
      <c r="F7763" t="s">
        <v>21160</v>
      </c>
      <c r="G7763" t="s">
        <v>307</v>
      </c>
      <c r="H7763" t="s">
        <v>135</v>
      </c>
      <c r="I7763" t="s">
        <v>136</v>
      </c>
      <c r="J7763" t="s">
        <v>137</v>
      </c>
      <c r="K7763" t="s">
        <v>138</v>
      </c>
      <c r="L7763" t="s">
        <v>21161</v>
      </c>
      <c r="M7763" t="s">
        <v>21162</v>
      </c>
      <c r="N7763" s="26">
        <v>1.8036111109999999</v>
      </c>
      <c r="O7763">
        <v>0</v>
      </c>
      <c r="P7763">
        <v>17</v>
      </c>
      <c r="Q7763">
        <v>0</v>
      </c>
      <c r="R7763">
        <v>0</v>
      </c>
      <c r="S7763">
        <v>0</v>
      </c>
      <c r="T7763">
        <v>4</v>
      </c>
      <c r="U7763">
        <v>0</v>
      </c>
      <c r="V7763">
        <v>0</v>
      </c>
      <c r="W7763" s="26">
        <v>0</v>
      </c>
      <c r="X7763" s="26">
        <v>6.3987487301956838</v>
      </c>
      <c r="Y7763" s="26">
        <v>0</v>
      </c>
      <c r="Z7763" s="26">
        <v>0</v>
      </c>
      <c r="AA7763" s="26">
        <v>0</v>
      </c>
      <c r="AB7763" s="26">
        <v>21.03238408785105</v>
      </c>
      <c r="AC7763" s="26">
        <v>0</v>
      </c>
      <c r="AD7763" s="26">
        <v>0</v>
      </c>
      <c r="AE7763" s="26">
        <v>27.431132818046734</v>
      </c>
    </row>
    <row r="7764" spans="1:31" x14ac:dyDescent="0.3">
      <c r="A7764">
        <v>2777952</v>
      </c>
      <c r="B7764">
        <v>1</v>
      </c>
      <c r="C7764" t="s">
        <v>80</v>
      </c>
      <c r="D7764" t="s">
        <v>96</v>
      </c>
      <c r="E7764" t="s">
        <v>146</v>
      </c>
      <c r="F7764" t="s">
        <v>21163</v>
      </c>
      <c r="G7764" t="s">
        <v>148</v>
      </c>
      <c r="H7764" t="s">
        <v>149</v>
      </c>
      <c r="I7764" t="s">
        <v>136</v>
      </c>
      <c r="J7764" t="s">
        <v>137</v>
      </c>
      <c r="K7764" t="s">
        <v>138</v>
      </c>
      <c r="L7764" t="s">
        <v>21164</v>
      </c>
      <c r="M7764" t="s">
        <v>21165</v>
      </c>
      <c r="N7764" s="26">
        <v>0.35416666600000002</v>
      </c>
      <c r="O7764">
        <v>0</v>
      </c>
      <c r="P7764">
        <v>68</v>
      </c>
      <c r="Q7764">
        <v>0</v>
      </c>
      <c r="R7764">
        <v>0</v>
      </c>
      <c r="S7764">
        <v>0</v>
      </c>
      <c r="T7764">
        <v>20</v>
      </c>
      <c r="U7764">
        <v>0</v>
      </c>
      <c r="V7764">
        <v>0</v>
      </c>
      <c r="W7764" s="26">
        <v>0</v>
      </c>
      <c r="X7764" s="26">
        <v>3.2761460689281576</v>
      </c>
      <c r="Y7764" s="26">
        <v>0</v>
      </c>
      <c r="Z7764" s="26">
        <v>0</v>
      </c>
      <c r="AA7764" s="26">
        <v>0</v>
      </c>
      <c r="AB7764" s="26">
        <v>11.08210114742541</v>
      </c>
      <c r="AC7764" s="26">
        <v>0</v>
      </c>
      <c r="AD7764" s="26">
        <v>0</v>
      </c>
      <c r="AE7764" s="26">
        <v>14.358247216353568</v>
      </c>
    </row>
    <row r="7765" spans="1:31" x14ac:dyDescent="0.3">
      <c r="A7765">
        <v>2778410</v>
      </c>
      <c r="B7765">
        <v>1</v>
      </c>
      <c r="C7765" t="s">
        <v>81</v>
      </c>
      <c r="D7765" t="s">
        <v>128</v>
      </c>
      <c r="E7765" t="s">
        <v>132</v>
      </c>
      <c r="F7765" t="s">
        <v>21166</v>
      </c>
      <c r="G7765" t="s">
        <v>134</v>
      </c>
      <c r="H7765" t="s">
        <v>135</v>
      </c>
      <c r="I7765" t="s">
        <v>136</v>
      </c>
      <c r="J7765" t="s">
        <v>137</v>
      </c>
      <c r="K7765" t="s">
        <v>138</v>
      </c>
      <c r="L7765" t="s">
        <v>21167</v>
      </c>
      <c r="M7765" t="s">
        <v>21168</v>
      </c>
      <c r="N7765" s="26">
        <v>1.3786111109999999</v>
      </c>
      <c r="O7765">
        <v>0</v>
      </c>
      <c r="P7765">
        <v>12</v>
      </c>
      <c r="Q7765">
        <v>0</v>
      </c>
      <c r="R7765">
        <v>0</v>
      </c>
      <c r="S7765">
        <v>0</v>
      </c>
      <c r="T7765">
        <v>3</v>
      </c>
      <c r="U7765">
        <v>0</v>
      </c>
      <c r="V7765">
        <v>0</v>
      </c>
      <c r="W7765" s="26">
        <v>0</v>
      </c>
      <c r="X7765" s="26">
        <v>2.9445356518647525</v>
      </c>
      <c r="Y7765" s="26">
        <v>0</v>
      </c>
      <c r="Z7765" s="26">
        <v>0</v>
      </c>
      <c r="AA7765" s="26">
        <v>0</v>
      </c>
      <c r="AB7765" s="26">
        <v>3.6755502629191668</v>
      </c>
      <c r="AC7765" s="26">
        <v>0</v>
      </c>
      <c r="AD7765" s="26">
        <v>0</v>
      </c>
      <c r="AE7765" s="26">
        <v>6.6200859147839193</v>
      </c>
    </row>
    <row r="7766" spans="1:31" x14ac:dyDescent="0.3">
      <c r="A7766">
        <v>2777875</v>
      </c>
      <c r="B7766">
        <v>1</v>
      </c>
      <c r="C7766" t="s">
        <v>80</v>
      </c>
      <c r="D7766" t="s">
        <v>100</v>
      </c>
      <c r="E7766" t="s">
        <v>141</v>
      </c>
      <c r="F7766" t="s">
        <v>15800</v>
      </c>
      <c r="G7766" t="s">
        <v>186</v>
      </c>
      <c r="H7766" t="s">
        <v>135</v>
      </c>
      <c r="I7766" t="s">
        <v>136</v>
      </c>
      <c r="J7766" t="s">
        <v>137</v>
      </c>
      <c r="K7766" t="s">
        <v>187</v>
      </c>
      <c r="L7766" t="s">
        <v>21169</v>
      </c>
      <c r="M7766" t="s">
        <v>21170</v>
      </c>
      <c r="N7766" s="26">
        <v>7.1311111110000001</v>
      </c>
      <c r="O7766">
        <v>0</v>
      </c>
      <c r="P7766">
        <v>224</v>
      </c>
      <c r="Q7766">
        <v>0</v>
      </c>
      <c r="R7766">
        <v>5</v>
      </c>
      <c r="S7766">
        <v>0</v>
      </c>
      <c r="T7766">
        <v>2</v>
      </c>
      <c r="U7766">
        <v>0</v>
      </c>
      <c r="V7766">
        <v>0</v>
      </c>
      <c r="W7766" s="26">
        <v>0</v>
      </c>
      <c r="X7766" s="26">
        <v>548.79225440244034</v>
      </c>
      <c r="Y7766" s="26">
        <v>0</v>
      </c>
      <c r="Z7766" s="26">
        <v>11.715089146946466</v>
      </c>
      <c r="AA7766" s="26">
        <v>0</v>
      </c>
      <c r="AB7766" s="26">
        <v>0</v>
      </c>
      <c r="AC7766" s="26">
        <v>0</v>
      </c>
      <c r="AD7766" s="26">
        <v>0</v>
      </c>
      <c r="AE7766" s="26">
        <v>560.50734354938675</v>
      </c>
    </row>
    <row r="7767" spans="1:31" x14ac:dyDescent="0.3">
      <c r="A7767">
        <v>2777932</v>
      </c>
      <c r="B7767">
        <v>1</v>
      </c>
      <c r="C7767" t="s">
        <v>80</v>
      </c>
      <c r="D7767" t="s">
        <v>106</v>
      </c>
      <c r="E7767" t="s">
        <v>170</v>
      </c>
      <c r="F7767" t="s">
        <v>21171</v>
      </c>
      <c r="G7767" t="s">
        <v>303</v>
      </c>
      <c r="H7767" t="s">
        <v>135</v>
      </c>
      <c r="I7767" t="s">
        <v>136</v>
      </c>
      <c r="J7767" t="s">
        <v>137</v>
      </c>
      <c r="K7767" t="s">
        <v>138</v>
      </c>
      <c r="L7767" t="s">
        <v>21172</v>
      </c>
      <c r="M7767" t="s">
        <v>20727</v>
      </c>
      <c r="N7767" s="26">
        <v>0.82444444400000005</v>
      </c>
      <c r="O7767">
        <v>0</v>
      </c>
      <c r="P7767">
        <v>86</v>
      </c>
      <c r="Q7767">
        <v>0</v>
      </c>
      <c r="R7767">
        <v>0</v>
      </c>
      <c r="S7767">
        <v>0</v>
      </c>
      <c r="T7767">
        <v>2</v>
      </c>
      <c r="U7767">
        <v>0</v>
      </c>
      <c r="V7767">
        <v>0</v>
      </c>
      <c r="W7767" s="26">
        <v>0</v>
      </c>
      <c r="X7767" s="26">
        <v>12.408053889147318</v>
      </c>
      <c r="Y7767" s="26">
        <v>0</v>
      </c>
      <c r="Z7767" s="26">
        <v>0</v>
      </c>
      <c r="AA7767" s="26">
        <v>0</v>
      </c>
      <c r="AB7767" s="26">
        <v>0.26337898910352092</v>
      </c>
      <c r="AC7767" s="26">
        <v>0</v>
      </c>
      <c r="AD7767" s="26">
        <v>0</v>
      </c>
      <c r="AE7767" s="26">
        <v>12.671432878250839</v>
      </c>
    </row>
    <row r="7768" spans="1:31" x14ac:dyDescent="0.3">
      <c r="A7768">
        <v>2778224</v>
      </c>
      <c r="B7768">
        <v>1</v>
      </c>
      <c r="C7768" t="s">
        <v>81</v>
      </c>
      <c r="D7768" t="s">
        <v>127</v>
      </c>
      <c r="E7768" t="s">
        <v>146</v>
      </c>
      <c r="F7768" t="s">
        <v>21173</v>
      </c>
      <c r="G7768" t="s">
        <v>159</v>
      </c>
      <c r="H7768" t="s">
        <v>149</v>
      </c>
      <c r="I7768" t="s">
        <v>136</v>
      </c>
      <c r="J7768" t="s">
        <v>137</v>
      </c>
      <c r="K7768" t="s">
        <v>138</v>
      </c>
      <c r="L7768" t="s">
        <v>21174</v>
      </c>
      <c r="M7768" t="s">
        <v>21175</v>
      </c>
      <c r="N7768" s="26">
        <v>3.256388888</v>
      </c>
      <c r="O7768">
        <v>0</v>
      </c>
      <c r="P7768">
        <v>0</v>
      </c>
      <c r="Q7768">
        <v>0</v>
      </c>
      <c r="R7768">
        <v>1</v>
      </c>
      <c r="S7768">
        <v>2</v>
      </c>
      <c r="T7768">
        <v>0</v>
      </c>
      <c r="U7768">
        <v>2</v>
      </c>
      <c r="V7768">
        <v>0</v>
      </c>
      <c r="W7768" s="26">
        <v>0</v>
      </c>
      <c r="X7768" s="26">
        <v>0</v>
      </c>
      <c r="Y7768" s="26">
        <v>0</v>
      </c>
      <c r="Z7768" s="26">
        <v>0</v>
      </c>
      <c r="AA7768" s="26">
        <v>223.91745193053902</v>
      </c>
      <c r="AB7768" s="26">
        <v>0</v>
      </c>
      <c r="AC7768" s="26">
        <v>566.45595450446854</v>
      </c>
      <c r="AD7768" s="26">
        <v>0</v>
      </c>
      <c r="AE7768" s="26">
        <v>790.37340643500761</v>
      </c>
    </row>
    <row r="7769" spans="1:31" x14ac:dyDescent="0.3">
      <c r="A7769">
        <v>2778124</v>
      </c>
      <c r="B7769">
        <v>1</v>
      </c>
      <c r="C7769" t="s">
        <v>81</v>
      </c>
      <c r="D7769" t="s">
        <v>113</v>
      </c>
      <c r="E7769" t="s">
        <v>132</v>
      </c>
      <c r="F7769" t="s">
        <v>21176</v>
      </c>
      <c r="G7769" t="s">
        <v>197</v>
      </c>
      <c r="H7769" t="s">
        <v>135</v>
      </c>
      <c r="I7769" t="s">
        <v>136</v>
      </c>
      <c r="J7769" t="s">
        <v>137</v>
      </c>
      <c r="K7769" t="s">
        <v>138</v>
      </c>
      <c r="L7769" t="s">
        <v>21177</v>
      </c>
      <c r="M7769" t="s">
        <v>21178</v>
      </c>
      <c r="N7769" s="26">
        <v>0.84444444399999996</v>
      </c>
      <c r="O7769">
        <v>0</v>
      </c>
      <c r="P7769">
        <v>1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 s="26">
        <v>0</v>
      </c>
      <c r="X7769" s="26">
        <v>0.39064478824571996</v>
      </c>
      <c r="Y7769" s="26">
        <v>0</v>
      </c>
      <c r="Z7769" s="26">
        <v>0</v>
      </c>
      <c r="AA7769" s="26">
        <v>0</v>
      </c>
      <c r="AB7769" s="26">
        <v>0</v>
      </c>
      <c r="AC7769" s="26">
        <v>0</v>
      </c>
      <c r="AD7769" s="26">
        <v>0</v>
      </c>
      <c r="AE7769" s="26">
        <v>0.39064478824571996</v>
      </c>
    </row>
    <row r="7770" spans="1:31" x14ac:dyDescent="0.3">
      <c r="A7770">
        <v>2777895</v>
      </c>
      <c r="B7770">
        <v>1</v>
      </c>
      <c r="C7770" t="s">
        <v>81</v>
      </c>
      <c r="D7770" t="s">
        <v>118</v>
      </c>
      <c r="E7770" t="s">
        <v>152</v>
      </c>
      <c r="F7770" t="s">
        <v>2887</v>
      </c>
      <c r="G7770" t="s">
        <v>159</v>
      </c>
      <c r="H7770" t="s">
        <v>149</v>
      </c>
      <c r="I7770" t="s">
        <v>136</v>
      </c>
      <c r="J7770" t="s">
        <v>137</v>
      </c>
      <c r="K7770" t="s">
        <v>138</v>
      </c>
      <c r="L7770" t="s">
        <v>21179</v>
      </c>
      <c r="M7770" t="s">
        <v>21180</v>
      </c>
      <c r="N7770" s="26">
        <v>0.281388888</v>
      </c>
      <c r="O7770">
        <v>3</v>
      </c>
      <c r="P7770">
        <v>329</v>
      </c>
      <c r="Q7770">
        <v>18</v>
      </c>
      <c r="R7770">
        <v>66</v>
      </c>
      <c r="S7770">
        <v>3</v>
      </c>
      <c r="T7770">
        <v>32</v>
      </c>
      <c r="U7770">
        <v>0</v>
      </c>
      <c r="V7770">
        <v>0</v>
      </c>
      <c r="W7770" s="26">
        <v>0.19094186755166664</v>
      </c>
      <c r="X7770" s="26">
        <v>11.259350219206299</v>
      </c>
      <c r="Y7770" s="26">
        <v>0.60989676713466856</v>
      </c>
      <c r="Z7770" s="26">
        <v>0.94441267508899773</v>
      </c>
      <c r="AA7770" s="26">
        <v>0.49542031784638896</v>
      </c>
      <c r="AB7770" s="26">
        <v>4.7101495656779928</v>
      </c>
      <c r="AC7770" s="26">
        <v>0</v>
      </c>
      <c r="AD7770" s="26">
        <v>0</v>
      </c>
      <c r="AE7770" s="26">
        <v>18.210171412506014</v>
      </c>
    </row>
    <row r="7771" spans="1:31" x14ac:dyDescent="0.3">
      <c r="A7771">
        <v>2777872</v>
      </c>
      <c r="B7771">
        <v>1</v>
      </c>
      <c r="C7771" t="s">
        <v>80</v>
      </c>
      <c r="D7771" t="s">
        <v>106</v>
      </c>
      <c r="E7771" t="s">
        <v>157</v>
      </c>
      <c r="F7771" t="s">
        <v>21181</v>
      </c>
      <c r="G7771" t="s">
        <v>628</v>
      </c>
      <c r="H7771" t="s">
        <v>149</v>
      </c>
      <c r="I7771" t="s">
        <v>136</v>
      </c>
      <c r="J7771" t="s">
        <v>137</v>
      </c>
      <c r="K7771" t="s">
        <v>187</v>
      </c>
      <c r="L7771" t="s">
        <v>21182</v>
      </c>
      <c r="M7771" t="s">
        <v>21183</v>
      </c>
      <c r="N7771" s="26">
        <v>7.2655555549999997</v>
      </c>
      <c r="O7771">
        <v>1</v>
      </c>
      <c r="P7771">
        <v>2</v>
      </c>
      <c r="Q7771">
        <v>12</v>
      </c>
      <c r="R7771">
        <v>151</v>
      </c>
      <c r="S7771">
        <v>6</v>
      </c>
      <c r="T7771">
        <v>37</v>
      </c>
      <c r="U7771">
        <v>0</v>
      </c>
      <c r="V7771">
        <v>0</v>
      </c>
      <c r="W7771" s="26">
        <v>31.627564145974919</v>
      </c>
      <c r="X7771" s="26">
        <v>0.99525978853551234</v>
      </c>
      <c r="Y7771" s="26">
        <v>28.938102362223358</v>
      </c>
      <c r="Z7771" s="26">
        <v>132.10113624339161</v>
      </c>
      <c r="AA7771" s="26">
        <v>1041.1077067001102</v>
      </c>
      <c r="AB7771" s="26">
        <v>0</v>
      </c>
      <c r="AC7771" s="26">
        <v>0</v>
      </c>
      <c r="AD7771" s="26">
        <v>0</v>
      </c>
      <c r="AE7771" s="26">
        <v>1234.7697692402355</v>
      </c>
    </row>
    <row r="7772" spans="1:31" x14ac:dyDescent="0.3">
      <c r="A7772">
        <v>2778204</v>
      </c>
      <c r="B7772">
        <v>1</v>
      </c>
      <c r="C7772" t="s">
        <v>80</v>
      </c>
      <c r="D7772" t="s">
        <v>96</v>
      </c>
      <c r="E7772" t="s">
        <v>157</v>
      </c>
      <c r="F7772" t="s">
        <v>21184</v>
      </c>
      <c r="G7772" t="s">
        <v>159</v>
      </c>
      <c r="H7772" t="s">
        <v>149</v>
      </c>
      <c r="I7772" t="s">
        <v>136</v>
      </c>
      <c r="J7772" t="s">
        <v>137</v>
      </c>
      <c r="K7772" t="s">
        <v>138</v>
      </c>
      <c r="L7772" t="s">
        <v>21185</v>
      </c>
      <c r="M7772" t="s">
        <v>21186</v>
      </c>
      <c r="N7772" s="26">
        <v>0.46777777700000001</v>
      </c>
      <c r="O7772">
        <v>0</v>
      </c>
      <c r="P7772">
        <v>90</v>
      </c>
      <c r="Q7772">
        <v>0</v>
      </c>
      <c r="R7772">
        <v>3</v>
      </c>
      <c r="S7772">
        <v>1</v>
      </c>
      <c r="T7772">
        <v>8</v>
      </c>
      <c r="U7772">
        <v>0</v>
      </c>
      <c r="V7772">
        <v>0</v>
      </c>
      <c r="W7772" s="26">
        <v>0</v>
      </c>
      <c r="X7772" s="26">
        <v>3.7372892056695699</v>
      </c>
      <c r="Y7772" s="26">
        <v>0</v>
      </c>
      <c r="Z7772" s="26">
        <v>0.45545484481574994</v>
      </c>
      <c r="AA7772" s="26">
        <v>7.1464142495897303</v>
      </c>
      <c r="AB7772" s="26">
        <v>5.5982161306232979E-2</v>
      </c>
      <c r="AC7772" s="26">
        <v>0</v>
      </c>
      <c r="AD7772" s="26">
        <v>0</v>
      </c>
      <c r="AE7772" s="26">
        <v>11.395140461381283</v>
      </c>
    </row>
    <row r="7773" spans="1:31" x14ac:dyDescent="0.3">
      <c r="A7773">
        <v>2778436</v>
      </c>
      <c r="B7773">
        <v>1</v>
      </c>
      <c r="C7773" t="s">
        <v>81</v>
      </c>
      <c r="D7773" t="s">
        <v>114</v>
      </c>
      <c r="E7773" t="s">
        <v>132</v>
      </c>
      <c r="F7773" t="s">
        <v>21187</v>
      </c>
      <c r="G7773" t="s">
        <v>134</v>
      </c>
      <c r="H7773" t="s">
        <v>135</v>
      </c>
      <c r="I7773" t="s">
        <v>136</v>
      </c>
      <c r="J7773" t="s">
        <v>137</v>
      </c>
      <c r="K7773" t="s">
        <v>138</v>
      </c>
      <c r="L7773" t="s">
        <v>21188</v>
      </c>
      <c r="M7773" t="s">
        <v>21189</v>
      </c>
      <c r="N7773" s="26">
        <v>1.5647222220000001</v>
      </c>
      <c r="O7773">
        <v>0</v>
      </c>
      <c r="P7773">
        <v>4</v>
      </c>
      <c r="Q7773">
        <v>0</v>
      </c>
      <c r="R7773">
        <v>0</v>
      </c>
      <c r="S7773">
        <v>0</v>
      </c>
      <c r="T7773">
        <v>3</v>
      </c>
      <c r="U7773">
        <v>0</v>
      </c>
      <c r="V7773">
        <v>0</v>
      </c>
      <c r="W7773" s="26">
        <v>0</v>
      </c>
      <c r="X7773" s="26">
        <v>1.4969597329759508</v>
      </c>
      <c r="Y7773" s="26">
        <v>0</v>
      </c>
      <c r="Z7773" s="26">
        <v>0</v>
      </c>
      <c r="AA7773" s="26">
        <v>0</v>
      </c>
      <c r="AB7773" s="26">
        <v>0.45845984816407825</v>
      </c>
      <c r="AC7773" s="26">
        <v>0</v>
      </c>
      <c r="AD7773" s="26">
        <v>0</v>
      </c>
      <c r="AE7773" s="26">
        <v>1.955419581140029</v>
      </c>
    </row>
    <row r="7774" spans="1:31" x14ac:dyDescent="0.3">
      <c r="A7774">
        <v>2777958</v>
      </c>
      <c r="B7774">
        <v>1</v>
      </c>
      <c r="C7774" t="s">
        <v>80</v>
      </c>
      <c r="D7774" t="s">
        <v>88</v>
      </c>
      <c r="E7774" t="s">
        <v>132</v>
      </c>
      <c r="F7774" t="s">
        <v>1510</v>
      </c>
      <c r="G7774" t="s">
        <v>307</v>
      </c>
      <c r="H7774" t="s">
        <v>135</v>
      </c>
      <c r="I7774" t="s">
        <v>136</v>
      </c>
      <c r="J7774" t="s">
        <v>137</v>
      </c>
      <c r="K7774" t="s">
        <v>138</v>
      </c>
      <c r="L7774" t="s">
        <v>21190</v>
      </c>
      <c r="M7774" t="s">
        <v>21191</v>
      </c>
      <c r="N7774" s="26">
        <v>0.73277777700000002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1</v>
      </c>
      <c r="W7774" s="26">
        <v>0</v>
      </c>
      <c r="X7774" s="26">
        <v>0</v>
      </c>
      <c r="Y7774" s="26">
        <v>0</v>
      </c>
      <c r="Z7774" s="26">
        <v>0</v>
      </c>
      <c r="AA7774" s="26">
        <v>0</v>
      </c>
      <c r="AB7774" s="26">
        <v>0</v>
      </c>
      <c r="AC7774" s="26">
        <v>0</v>
      </c>
      <c r="AD7774" s="26">
        <v>20.557194827334204</v>
      </c>
      <c r="AE7774" s="26">
        <v>20.557194827334204</v>
      </c>
    </row>
    <row r="7775" spans="1:31" x14ac:dyDescent="0.3">
      <c r="A7775">
        <v>2777800</v>
      </c>
      <c r="B7775">
        <v>2</v>
      </c>
      <c r="C7775" t="s">
        <v>80</v>
      </c>
      <c r="D7775" t="s">
        <v>82</v>
      </c>
      <c r="E7775" t="s">
        <v>141</v>
      </c>
      <c r="F7775" t="s">
        <v>8628</v>
      </c>
      <c r="G7775" t="s">
        <v>204</v>
      </c>
      <c r="H7775" t="s">
        <v>135</v>
      </c>
      <c r="I7775" t="s">
        <v>136</v>
      </c>
      <c r="J7775" t="s">
        <v>137</v>
      </c>
      <c r="K7775" t="s">
        <v>138</v>
      </c>
      <c r="L7775" t="s">
        <v>21072</v>
      </c>
      <c r="M7775" t="s">
        <v>21192</v>
      </c>
      <c r="N7775" s="26">
        <v>0.33861111100000002</v>
      </c>
      <c r="O7775">
        <v>0</v>
      </c>
      <c r="P7775">
        <v>262</v>
      </c>
      <c r="Q7775">
        <v>0</v>
      </c>
      <c r="R7775">
        <v>0</v>
      </c>
      <c r="S7775">
        <v>0</v>
      </c>
      <c r="T7775">
        <v>96</v>
      </c>
      <c r="U7775">
        <v>0</v>
      </c>
      <c r="V7775">
        <v>1</v>
      </c>
      <c r="W7775" s="26">
        <v>0</v>
      </c>
      <c r="X7775" s="26">
        <v>32.458786021841597</v>
      </c>
      <c r="Y7775" s="26">
        <v>0</v>
      </c>
      <c r="Z7775" s="26">
        <v>0</v>
      </c>
      <c r="AA7775" s="26">
        <v>0</v>
      </c>
      <c r="AB7775" s="26">
        <v>62.723706856669828</v>
      </c>
      <c r="AC7775" s="26">
        <v>0</v>
      </c>
      <c r="AD7775" s="26">
        <v>11.74313328361178</v>
      </c>
      <c r="AE7775" s="26">
        <v>106.92562616212321</v>
      </c>
    </row>
    <row r="7776" spans="1:31" x14ac:dyDescent="0.3">
      <c r="A7776">
        <v>2777786</v>
      </c>
      <c r="B7776">
        <v>1</v>
      </c>
      <c r="C7776" t="s">
        <v>80</v>
      </c>
      <c r="D7776" t="s">
        <v>85</v>
      </c>
      <c r="E7776" t="s">
        <v>132</v>
      </c>
      <c r="F7776" t="s">
        <v>21193</v>
      </c>
      <c r="G7776" t="s">
        <v>197</v>
      </c>
      <c r="H7776" t="s">
        <v>135</v>
      </c>
      <c r="I7776" t="s">
        <v>136</v>
      </c>
      <c r="J7776" t="s">
        <v>137</v>
      </c>
      <c r="K7776" t="s">
        <v>138</v>
      </c>
      <c r="L7776" t="s">
        <v>21194</v>
      </c>
      <c r="M7776" t="s">
        <v>21195</v>
      </c>
      <c r="N7776" s="26">
        <v>2.8208333329999999</v>
      </c>
      <c r="O7776">
        <v>0</v>
      </c>
      <c r="P7776">
        <v>11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 s="26">
        <v>0</v>
      </c>
      <c r="X7776" s="26">
        <v>7.3422089335946579</v>
      </c>
      <c r="Y7776" s="26">
        <v>0</v>
      </c>
      <c r="Z7776" s="26">
        <v>0</v>
      </c>
      <c r="AA7776" s="26">
        <v>0</v>
      </c>
      <c r="AB7776" s="26">
        <v>0</v>
      </c>
      <c r="AC7776" s="26">
        <v>0</v>
      </c>
      <c r="AD7776" s="26">
        <v>0</v>
      </c>
      <c r="AE7776" s="26">
        <v>7.3422089335946579</v>
      </c>
    </row>
    <row r="7777" spans="1:31" x14ac:dyDescent="0.3">
      <c r="A7777">
        <v>2778164</v>
      </c>
      <c r="B7777">
        <v>1</v>
      </c>
      <c r="C7777" t="s">
        <v>80</v>
      </c>
      <c r="D7777" t="s">
        <v>82</v>
      </c>
      <c r="E7777" t="s">
        <v>132</v>
      </c>
      <c r="F7777" t="s">
        <v>20589</v>
      </c>
      <c r="G7777" t="s">
        <v>197</v>
      </c>
      <c r="H7777" t="s">
        <v>135</v>
      </c>
      <c r="I7777" t="s">
        <v>136</v>
      </c>
      <c r="J7777" t="s">
        <v>137</v>
      </c>
      <c r="K7777" t="s">
        <v>138</v>
      </c>
      <c r="L7777" t="s">
        <v>21196</v>
      </c>
      <c r="M7777" t="s">
        <v>21197</v>
      </c>
      <c r="N7777" s="26">
        <v>1.4488888879999999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2</v>
      </c>
      <c r="U7777">
        <v>0</v>
      </c>
      <c r="V7777">
        <v>0</v>
      </c>
      <c r="W7777" s="26">
        <v>0</v>
      </c>
      <c r="X7777" s="26">
        <v>0</v>
      </c>
      <c r="Y7777" s="26">
        <v>0</v>
      </c>
      <c r="Z7777" s="26">
        <v>0</v>
      </c>
      <c r="AA7777" s="26">
        <v>0</v>
      </c>
      <c r="AB7777" s="26">
        <v>1.0312142996977034</v>
      </c>
      <c r="AC7777" s="26">
        <v>0</v>
      </c>
      <c r="AD7777" s="26">
        <v>0</v>
      </c>
      <c r="AE7777" s="26">
        <v>1.0312142996977034</v>
      </c>
    </row>
    <row r="7778" spans="1:31" x14ac:dyDescent="0.3">
      <c r="A7778">
        <v>2777792</v>
      </c>
      <c r="B7778">
        <v>1</v>
      </c>
      <c r="C7778" t="s">
        <v>80</v>
      </c>
      <c r="D7778" t="s">
        <v>101</v>
      </c>
      <c r="E7778" t="s">
        <v>141</v>
      </c>
      <c r="F7778" t="s">
        <v>12965</v>
      </c>
      <c r="G7778" t="s">
        <v>344</v>
      </c>
      <c r="H7778" t="s">
        <v>135</v>
      </c>
      <c r="I7778" t="s">
        <v>136</v>
      </c>
      <c r="J7778" t="s">
        <v>137</v>
      </c>
      <c r="K7778" t="s">
        <v>138</v>
      </c>
      <c r="L7778" t="s">
        <v>21198</v>
      </c>
      <c r="M7778" t="s">
        <v>21199</v>
      </c>
      <c r="N7778" s="26">
        <v>0.63194444400000005</v>
      </c>
      <c r="O7778">
        <v>0</v>
      </c>
      <c r="P7778">
        <v>135</v>
      </c>
      <c r="Q7778">
        <v>0</v>
      </c>
      <c r="R7778">
        <v>0</v>
      </c>
      <c r="S7778">
        <v>0</v>
      </c>
      <c r="T7778">
        <v>9</v>
      </c>
      <c r="U7778">
        <v>0</v>
      </c>
      <c r="V7778">
        <v>0</v>
      </c>
      <c r="W7778" s="26">
        <v>0</v>
      </c>
      <c r="X7778" s="26">
        <v>11.190036859795523</v>
      </c>
      <c r="Y7778" s="26">
        <v>0</v>
      </c>
      <c r="Z7778" s="26">
        <v>0</v>
      </c>
      <c r="AA7778" s="26">
        <v>0</v>
      </c>
      <c r="AB7778" s="26">
        <v>2.4371580280560226</v>
      </c>
      <c r="AC7778" s="26">
        <v>0</v>
      </c>
      <c r="AD7778" s="26">
        <v>0</v>
      </c>
      <c r="AE7778" s="26">
        <v>13.627194887851545</v>
      </c>
    </row>
    <row r="7779" spans="1:31" x14ac:dyDescent="0.3">
      <c r="A7779">
        <v>2778107</v>
      </c>
      <c r="B7779">
        <v>1</v>
      </c>
      <c r="C7779" t="s">
        <v>81</v>
      </c>
      <c r="D7779" t="s">
        <v>114</v>
      </c>
      <c r="E7779" t="s">
        <v>146</v>
      </c>
      <c r="F7779" t="s">
        <v>21200</v>
      </c>
      <c r="G7779" t="s">
        <v>148</v>
      </c>
      <c r="H7779" t="s">
        <v>149</v>
      </c>
      <c r="I7779" t="s">
        <v>136</v>
      </c>
      <c r="J7779" t="s">
        <v>137</v>
      </c>
      <c r="K7779" t="s">
        <v>138</v>
      </c>
      <c r="L7779" t="s">
        <v>21201</v>
      </c>
      <c r="M7779" t="s">
        <v>21202</v>
      </c>
      <c r="N7779" s="26">
        <v>1.2255555549999999</v>
      </c>
      <c r="O7779">
        <v>1</v>
      </c>
      <c r="P7779">
        <v>70</v>
      </c>
      <c r="Q7779">
        <v>1</v>
      </c>
      <c r="R7779">
        <v>11</v>
      </c>
      <c r="S7779">
        <v>2</v>
      </c>
      <c r="T7779">
        <v>8</v>
      </c>
      <c r="U7779">
        <v>0</v>
      </c>
      <c r="V7779">
        <v>0</v>
      </c>
      <c r="W7779" s="26">
        <v>0.24499050742611111</v>
      </c>
      <c r="X7779" s="26">
        <v>8.7914524760007673</v>
      </c>
      <c r="Y7779" s="26">
        <v>0</v>
      </c>
      <c r="Z7779" s="26">
        <v>27.572222385661906</v>
      </c>
      <c r="AA7779" s="26">
        <v>3.8350605201194448</v>
      </c>
      <c r="AB7779" s="26">
        <v>12.483397763884936</v>
      </c>
      <c r="AC7779" s="26">
        <v>0</v>
      </c>
      <c r="AD7779" s="26">
        <v>0</v>
      </c>
      <c r="AE7779" s="26">
        <v>52.927123653093162</v>
      </c>
    </row>
    <row r="7780" spans="1:31" x14ac:dyDescent="0.3">
      <c r="A7780">
        <v>2777944</v>
      </c>
      <c r="B7780">
        <v>1</v>
      </c>
      <c r="C7780" t="s">
        <v>80</v>
      </c>
      <c r="D7780" t="s">
        <v>97</v>
      </c>
      <c r="E7780" t="s">
        <v>170</v>
      </c>
      <c r="F7780" t="s">
        <v>21203</v>
      </c>
      <c r="G7780" t="s">
        <v>143</v>
      </c>
      <c r="H7780" t="s">
        <v>135</v>
      </c>
      <c r="I7780" t="s">
        <v>136</v>
      </c>
      <c r="J7780" t="s">
        <v>137</v>
      </c>
      <c r="K7780" t="s">
        <v>138</v>
      </c>
      <c r="L7780" t="s">
        <v>21204</v>
      </c>
      <c r="M7780" t="s">
        <v>21205</v>
      </c>
      <c r="N7780" s="26">
        <v>0.96111111100000002</v>
      </c>
      <c r="O7780">
        <v>0</v>
      </c>
      <c r="P7780">
        <v>11</v>
      </c>
      <c r="Q7780">
        <v>0</v>
      </c>
      <c r="R7780">
        <v>9</v>
      </c>
      <c r="S7780">
        <v>0</v>
      </c>
      <c r="T7780">
        <v>9</v>
      </c>
      <c r="U7780">
        <v>0</v>
      </c>
      <c r="V7780">
        <v>0</v>
      </c>
      <c r="W7780" s="26">
        <v>0</v>
      </c>
      <c r="X7780" s="26">
        <v>1.8671272326888391</v>
      </c>
      <c r="Y7780" s="26">
        <v>0</v>
      </c>
      <c r="Z7780" s="26">
        <v>0.74747211349333342</v>
      </c>
      <c r="AA7780" s="26">
        <v>0</v>
      </c>
      <c r="AB7780" s="26">
        <v>1.7318475108555553</v>
      </c>
      <c r="AC7780" s="26">
        <v>0</v>
      </c>
      <c r="AD7780" s="26">
        <v>0</v>
      </c>
      <c r="AE7780" s="26">
        <v>4.3464468570377282</v>
      </c>
    </row>
    <row r="7781" spans="1:31" x14ac:dyDescent="0.3">
      <c r="A7781">
        <v>2777961</v>
      </c>
      <c r="B7781">
        <v>1</v>
      </c>
      <c r="C7781" t="s">
        <v>80</v>
      </c>
      <c r="D7781" t="s">
        <v>95</v>
      </c>
      <c r="E7781" t="s">
        <v>132</v>
      </c>
      <c r="F7781" t="s">
        <v>21042</v>
      </c>
      <c r="G7781" t="s">
        <v>134</v>
      </c>
      <c r="H7781" t="s">
        <v>135</v>
      </c>
      <c r="I7781" t="s">
        <v>136</v>
      </c>
      <c r="J7781" t="s">
        <v>137</v>
      </c>
      <c r="K7781" t="s">
        <v>138</v>
      </c>
      <c r="L7781" t="s">
        <v>21206</v>
      </c>
      <c r="M7781" t="s">
        <v>21207</v>
      </c>
      <c r="N7781" s="26">
        <v>5.965833333</v>
      </c>
      <c r="O7781">
        <v>0</v>
      </c>
      <c r="P7781">
        <v>21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 s="26">
        <v>0</v>
      </c>
      <c r="X7781" s="26">
        <v>25.763452228658622</v>
      </c>
      <c r="Y7781" s="26">
        <v>0</v>
      </c>
      <c r="Z7781" s="26">
        <v>0</v>
      </c>
      <c r="AA7781" s="26">
        <v>0</v>
      </c>
      <c r="AB7781" s="26">
        <v>0</v>
      </c>
      <c r="AC7781" s="26">
        <v>0</v>
      </c>
      <c r="AD7781" s="26">
        <v>0</v>
      </c>
      <c r="AE7781" s="26">
        <v>25.763452228658622</v>
      </c>
    </row>
    <row r="7782" spans="1:31" x14ac:dyDescent="0.3">
      <c r="A7782">
        <v>2777898</v>
      </c>
      <c r="B7782">
        <v>1</v>
      </c>
      <c r="C7782" t="s">
        <v>80</v>
      </c>
      <c r="D7782" t="s">
        <v>104</v>
      </c>
      <c r="E7782" t="s">
        <v>157</v>
      </c>
      <c r="F7782" t="s">
        <v>21208</v>
      </c>
      <c r="G7782" t="s">
        <v>774</v>
      </c>
      <c r="H7782" t="s">
        <v>149</v>
      </c>
      <c r="I7782" t="s">
        <v>136</v>
      </c>
      <c r="J7782" t="s">
        <v>137</v>
      </c>
      <c r="K7782" t="s">
        <v>187</v>
      </c>
      <c r="L7782" t="s">
        <v>21209</v>
      </c>
      <c r="M7782" t="s">
        <v>21210</v>
      </c>
      <c r="N7782" s="26">
        <v>8.08</v>
      </c>
      <c r="O7782">
        <v>37</v>
      </c>
      <c r="P7782">
        <v>1640</v>
      </c>
      <c r="Q7782">
        <v>117</v>
      </c>
      <c r="R7782">
        <v>160</v>
      </c>
      <c r="S7782">
        <v>40</v>
      </c>
      <c r="T7782">
        <v>196</v>
      </c>
      <c r="U7782">
        <v>2</v>
      </c>
      <c r="V7782">
        <v>1</v>
      </c>
      <c r="W7782" s="26">
        <v>335.93853607780454</v>
      </c>
      <c r="X7782" s="26">
        <v>3262.0944740804825</v>
      </c>
      <c r="Y7782" s="26">
        <v>671.26751812405541</v>
      </c>
      <c r="Z7782" s="26">
        <v>44.969550422740774</v>
      </c>
      <c r="AA7782" s="26">
        <v>2388.3593491304414</v>
      </c>
      <c r="AB7782" s="26">
        <v>1193.0482097868839</v>
      </c>
      <c r="AC7782" s="26">
        <v>37.352850313921429</v>
      </c>
      <c r="AD7782" s="26">
        <v>31.378607930964172</v>
      </c>
      <c r="AE7782" s="26">
        <v>7964.409095867295</v>
      </c>
    </row>
    <row r="7783" spans="1:31" x14ac:dyDescent="0.3">
      <c r="A7783">
        <v>2778379</v>
      </c>
      <c r="B7783">
        <v>1</v>
      </c>
      <c r="C7783" t="s">
        <v>80</v>
      </c>
      <c r="D7783" t="s">
        <v>84</v>
      </c>
      <c r="E7783" t="s">
        <v>132</v>
      </c>
      <c r="F7783" t="s">
        <v>17603</v>
      </c>
      <c r="G7783" t="s">
        <v>307</v>
      </c>
      <c r="H7783" t="s">
        <v>135</v>
      </c>
      <c r="I7783" t="s">
        <v>136</v>
      </c>
      <c r="J7783" t="s">
        <v>137</v>
      </c>
      <c r="K7783" t="s">
        <v>138</v>
      </c>
      <c r="L7783" t="s">
        <v>21211</v>
      </c>
      <c r="M7783" t="s">
        <v>21212</v>
      </c>
      <c r="N7783" s="26">
        <v>1.7575000000000001</v>
      </c>
      <c r="O7783">
        <v>0</v>
      </c>
      <c r="P7783">
        <v>14</v>
      </c>
      <c r="Q7783">
        <v>0</v>
      </c>
      <c r="R7783">
        <v>0</v>
      </c>
      <c r="S7783">
        <v>0</v>
      </c>
      <c r="T7783">
        <v>3</v>
      </c>
      <c r="U7783">
        <v>0</v>
      </c>
      <c r="V7783">
        <v>0</v>
      </c>
      <c r="W7783" s="26">
        <v>0</v>
      </c>
      <c r="X7783" s="26">
        <v>6.888103866068227</v>
      </c>
      <c r="Y7783" s="26">
        <v>0</v>
      </c>
      <c r="Z7783" s="26">
        <v>0</v>
      </c>
      <c r="AA7783" s="26">
        <v>0</v>
      </c>
      <c r="AB7783" s="26">
        <v>0.66647443696269337</v>
      </c>
      <c r="AC7783" s="26">
        <v>0</v>
      </c>
      <c r="AD7783" s="26">
        <v>0</v>
      </c>
      <c r="AE7783" s="26">
        <v>7.5545783030309206</v>
      </c>
    </row>
    <row r="7784" spans="1:31" x14ac:dyDescent="0.3">
      <c r="A7784">
        <v>2778402</v>
      </c>
      <c r="B7784">
        <v>1</v>
      </c>
      <c r="C7784" t="s">
        <v>80</v>
      </c>
      <c r="D7784" t="s">
        <v>101</v>
      </c>
      <c r="E7784" t="s">
        <v>141</v>
      </c>
      <c r="F7784" t="s">
        <v>21213</v>
      </c>
      <c r="G7784" t="s">
        <v>344</v>
      </c>
      <c r="H7784" t="s">
        <v>135</v>
      </c>
      <c r="I7784" t="s">
        <v>136</v>
      </c>
      <c r="J7784" t="s">
        <v>137</v>
      </c>
      <c r="K7784" t="s">
        <v>138</v>
      </c>
      <c r="L7784" t="s">
        <v>21214</v>
      </c>
      <c r="M7784" t="s">
        <v>21215</v>
      </c>
      <c r="N7784" s="26">
        <v>0.84388888799999995</v>
      </c>
      <c r="O7784">
        <v>0</v>
      </c>
      <c r="P7784">
        <v>116</v>
      </c>
      <c r="Q7784">
        <v>0</v>
      </c>
      <c r="R7784">
        <v>1</v>
      </c>
      <c r="S7784">
        <v>0</v>
      </c>
      <c r="T7784">
        <v>26</v>
      </c>
      <c r="U7784">
        <v>0</v>
      </c>
      <c r="V7784">
        <v>0</v>
      </c>
      <c r="W7784" s="26">
        <v>0</v>
      </c>
      <c r="X7784" s="26">
        <v>14.255646005009755</v>
      </c>
      <c r="Y7784" s="26">
        <v>0</v>
      </c>
      <c r="Z7784" s="26">
        <v>2.5245909791292556E-2</v>
      </c>
      <c r="AA7784" s="26">
        <v>0</v>
      </c>
      <c r="AB7784" s="26">
        <v>19.747333618139642</v>
      </c>
      <c r="AC7784" s="26">
        <v>0</v>
      </c>
      <c r="AD7784" s="26">
        <v>0</v>
      </c>
      <c r="AE7784" s="26">
        <v>34.028225532940688</v>
      </c>
    </row>
    <row r="7785" spans="1:31" x14ac:dyDescent="0.3">
      <c r="A7785">
        <v>2778216</v>
      </c>
      <c r="B7785">
        <v>1</v>
      </c>
      <c r="C7785" t="s">
        <v>81</v>
      </c>
      <c r="D7785" t="s">
        <v>121</v>
      </c>
      <c r="E7785" t="s">
        <v>146</v>
      </c>
      <c r="F7785" t="s">
        <v>21216</v>
      </c>
      <c r="G7785" t="s">
        <v>159</v>
      </c>
      <c r="H7785" t="s">
        <v>149</v>
      </c>
      <c r="I7785" t="s">
        <v>136</v>
      </c>
      <c r="J7785" t="s">
        <v>137</v>
      </c>
      <c r="K7785" t="s">
        <v>138</v>
      </c>
      <c r="L7785" t="s">
        <v>21066</v>
      </c>
      <c r="M7785" t="s">
        <v>21217</v>
      </c>
      <c r="N7785" s="26">
        <v>0.71111111100000002</v>
      </c>
      <c r="O7785">
        <v>1</v>
      </c>
      <c r="P7785">
        <v>375</v>
      </c>
      <c r="Q7785">
        <v>0</v>
      </c>
      <c r="R7785">
        <v>14</v>
      </c>
      <c r="S7785">
        <v>3</v>
      </c>
      <c r="T7785">
        <v>115</v>
      </c>
      <c r="U7785">
        <v>0</v>
      </c>
      <c r="V7785">
        <v>0</v>
      </c>
      <c r="W7785" s="26">
        <v>0.16236848587555555</v>
      </c>
      <c r="X7785" s="26">
        <v>42.899545799112452</v>
      </c>
      <c r="Y7785" s="26">
        <v>0</v>
      </c>
      <c r="Z7785" s="26">
        <v>0.48879510890025113</v>
      </c>
      <c r="AA7785" s="26">
        <v>15.929405832619302</v>
      </c>
      <c r="AB7785" s="26">
        <v>19.604742786744296</v>
      </c>
      <c r="AC7785" s="26">
        <v>0</v>
      </c>
      <c r="AD7785" s="26">
        <v>0</v>
      </c>
      <c r="AE7785" s="26">
        <v>79.084858013251846</v>
      </c>
    </row>
    <row r="7786" spans="1:31" x14ac:dyDescent="0.3">
      <c r="A7786">
        <v>2778359</v>
      </c>
      <c r="B7786">
        <v>1</v>
      </c>
      <c r="C7786" t="s">
        <v>80</v>
      </c>
      <c r="D7786" t="s">
        <v>100</v>
      </c>
      <c r="E7786" t="s">
        <v>152</v>
      </c>
      <c r="F7786" t="s">
        <v>5111</v>
      </c>
      <c r="G7786" t="s">
        <v>159</v>
      </c>
      <c r="H7786" t="s">
        <v>149</v>
      </c>
      <c r="I7786" t="s">
        <v>136</v>
      </c>
      <c r="J7786" t="s">
        <v>137</v>
      </c>
      <c r="K7786" t="s">
        <v>138</v>
      </c>
      <c r="L7786" t="s">
        <v>21218</v>
      </c>
      <c r="M7786" t="s">
        <v>21219</v>
      </c>
      <c r="N7786" s="26">
        <v>0.29944444399999998</v>
      </c>
      <c r="O7786">
        <v>0</v>
      </c>
      <c r="P7786">
        <v>377</v>
      </c>
      <c r="Q7786">
        <v>9</v>
      </c>
      <c r="R7786">
        <v>32</v>
      </c>
      <c r="S7786">
        <v>6</v>
      </c>
      <c r="T7786">
        <v>36</v>
      </c>
      <c r="U7786">
        <v>0</v>
      </c>
      <c r="V7786">
        <v>0</v>
      </c>
      <c r="W7786" s="26">
        <v>0</v>
      </c>
      <c r="X7786" s="26">
        <v>40.342572499484518</v>
      </c>
      <c r="Y7786" s="26">
        <v>6.9283199479994506E-2</v>
      </c>
      <c r="Z7786" s="26">
        <v>2.1834200715429799</v>
      </c>
      <c r="AA7786" s="26">
        <v>2.5861209073038358</v>
      </c>
      <c r="AB7786" s="26">
        <v>4.9851541987669812</v>
      </c>
      <c r="AC7786" s="26">
        <v>0</v>
      </c>
      <c r="AD7786" s="26">
        <v>0</v>
      </c>
      <c r="AE7786" s="26">
        <v>50.166550876578313</v>
      </c>
    </row>
    <row r="7787" spans="1:31" x14ac:dyDescent="0.3">
      <c r="A7787">
        <v>2778236</v>
      </c>
      <c r="B7787">
        <v>1</v>
      </c>
      <c r="C7787" t="s">
        <v>81</v>
      </c>
      <c r="D7787" t="s">
        <v>121</v>
      </c>
      <c r="E7787" t="s">
        <v>170</v>
      </c>
      <c r="F7787" t="s">
        <v>21220</v>
      </c>
      <c r="G7787" t="s">
        <v>287</v>
      </c>
      <c r="H7787" t="s">
        <v>135</v>
      </c>
      <c r="I7787" t="s">
        <v>136</v>
      </c>
      <c r="J7787" t="s">
        <v>3</v>
      </c>
      <c r="K7787" t="s">
        <v>138</v>
      </c>
      <c r="L7787" t="s">
        <v>21221</v>
      </c>
      <c r="M7787" t="s">
        <v>20985</v>
      </c>
      <c r="N7787" s="26">
        <v>2.0049999999999999</v>
      </c>
      <c r="O7787">
        <v>0</v>
      </c>
      <c r="P7787">
        <v>5</v>
      </c>
      <c r="Q7787">
        <v>0</v>
      </c>
      <c r="R7787">
        <v>33</v>
      </c>
      <c r="S7787">
        <v>0</v>
      </c>
      <c r="T7787">
        <v>2</v>
      </c>
      <c r="U7787">
        <v>0</v>
      </c>
      <c r="V7787">
        <v>0</v>
      </c>
      <c r="W7787" s="26">
        <v>0</v>
      </c>
      <c r="X7787" s="26">
        <v>1.9915614206232279</v>
      </c>
      <c r="Y7787" s="26">
        <v>0</v>
      </c>
      <c r="Z7787" s="26">
        <v>0.81975085439999995</v>
      </c>
      <c r="AA7787" s="26">
        <v>0</v>
      </c>
      <c r="AB7787" s="26">
        <v>0</v>
      </c>
      <c r="AC7787" s="26">
        <v>0</v>
      </c>
      <c r="AD7787" s="26">
        <v>0</v>
      </c>
      <c r="AE7787" s="26">
        <v>2.8113122750232278</v>
      </c>
    </row>
    <row r="7788" spans="1:31" x14ac:dyDescent="0.3">
      <c r="A7788">
        <v>2778279</v>
      </c>
      <c r="B7788">
        <v>1</v>
      </c>
      <c r="C7788" t="s">
        <v>80</v>
      </c>
      <c r="D7788" t="s">
        <v>103</v>
      </c>
      <c r="E7788" t="s">
        <v>141</v>
      </c>
      <c r="F7788" t="s">
        <v>21222</v>
      </c>
      <c r="G7788" t="s">
        <v>143</v>
      </c>
      <c r="H7788" t="s">
        <v>135</v>
      </c>
      <c r="I7788" t="s">
        <v>136</v>
      </c>
      <c r="J7788" t="s">
        <v>137</v>
      </c>
      <c r="K7788" t="s">
        <v>138</v>
      </c>
      <c r="L7788" t="s">
        <v>21223</v>
      </c>
      <c r="M7788" t="s">
        <v>21224</v>
      </c>
      <c r="N7788" s="26">
        <v>0.81555555499999999</v>
      </c>
      <c r="O7788">
        <v>0</v>
      </c>
      <c r="P7788">
        <v>1</v>
      </c>
      <c r="Q7788">
        <v>0</v>
      </c>
      <c r="R7788">
        <v>0</v>
      </c>
      <c r="S7788">
        <v>0</v>
      </c>
      <c r="T7788">
        <v>46</v>
      </c>
      <c r="U7788">
        <v>0</v>
      </c>
      <c r="V7788">
        <v>0</v>
      </c>
      <c r="W7788" s="26">
        <v>0</v>
      </c>
      <c r="X7788" s="26">
        <v>0</v>
      </c>
      <c r="Y7788" s="26">
        <v>0</v>
      </c>
      <c r="Z7788" s="26">
        <v>0</v>
      </c>
      <c r="AA7788" s="26">
        <v>0</v>
      </c>
      <c r="AB7788" s="26">
        <v>6.554960711187146</v>
      </c>
      <c r="AC7788" s="26">
        <v>0</v>
      </c>
      <c r="AD7788" s="26">
        <v>0</v>
      </c>
      <c r="AE7788" s="26">
        <v>6.554960711187146</v>
      </c>
    </row>
    <row r="7789" spans="1:31" x14ac:dyDescent="0.3">
      <c r="A7789">
        <v>2777924</v>
      </c>
      <c r="B7789">
        <v>1</v>
      </c>
      <c r="C7789" t="s">
        <v>80</v>
      </c>
      <c r="D7789" t="s">
        <v>92</v>
      </c>
      <c r="E7789" t="s">
        <v>146</v>
      </c>
      <c r="F7789" t="s">
        <v>21225</v>
      </c>
      <c r="G7789" t="s">
        <v>159</v>
      </c>
      <c r="H7789" t="s">
        <v>149</v>
      </c>
      <c r="I7789" t="s">
        <v>136</v>
      </c>
      <c r="J7789" t="s">
        <v>137</v>
      </c>
      <c r="K7789" t="s">
        <v>138</v>
      </c>
      <c r="L7789" t="s">
        <v>21226</v>
      </c>
      <c r="M7789" t="s">
        <v>21227</v>
      </c>
      <c r="N7789" s="26">
        <v>0.94750000000000001</v>
      </c>
      <c r="O7789">
        <v>2</v>
      </c>
      <c r="P7789">
        <v>564</v>
      </c>
      <c r="Q7789">
        <v>0</v>
      </c>
      <c r="R7789">
        <v>0</v>
      </c>
      <c r="S7789">
        <v>4</v>
      </c>
      <c r="T7789">
        <v>4</v>
      </c>
      <c r="U7789">
        <v>0</v>
      </c>
      <c r="V7789">
        <v>0</v>
      </c>
      <c r="W7789" s="26">
        <v>3.1932495375084673</v>
      </c>
      <c r="X7789" s="26">
        <v>39.682643992763701</v>
      </c>
      <c r="Y7789" s="26">
        <v>0</v>
      </c>
      <c r="Z7789" s="26">
        <v>0</v>
      </c>
      <c r="AA7789" s="26">
        <v>30.721909709365921</v>
      </c>
      <c r="AB7789" s="26">
        <v>6.6468860561523568</v>
      </c>
      <c r="AC7789" s="26">
        <v>0</v>
      </c>
      <c r="AD7789" s="26">
        <v>0</v>
      </c>
      <c r="AE7789" s="26">
        <v>80.244689295790437</v>
      </c>
    </row>
    <row r="7790" spans="1:31" x14ac:dyDescent="0.3">
      <c r="A7790">
        <v>2778422</v>
      </c>
      <c r="B7790">
        <v>1</v>
      </c>
      <c r="C7790" t="s">
        <v>80</v>
      </c>
      <c r="D7790" t="s">
        <v>110</v>
      </c>
      <c r="E7790" t="s">
        <v>132</v>
      </c>
      <c r="F7790" t="s">
        <v>21228</v>
      </c>
      <c r="G7790" t="s">
        <v>197</v>
      </c>
      <c r="H7790" t="s">
        <v>135</v>
      </c>
      <c r="I7790" t="s">
        <v>136</v>
      </c>
      <c r="J7790" t="s">
        <v>137</v>
      </c>
      <c r="K7790" t="s">
        <v>138</v>
      </c>
      <c r="L7790" t="s">
        <v>21229</v>
      </c>
      <c r="M7790" t="s">
        <v>21230</v>
      </c>
      <c r="N7790" s="26">
        <v>2.071111111</v>
      </c>
      <c r="O7790">
        <v>0</v>
      </c>
      <c r="P7790">
        <v>1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 s="26">
        <v>0</v>
      </c>
      <c r="X7790" s="26">
        <v>0</v>
      </c>
      <c r="Y7790" s="26">
        <v>0</v>
      </c>
      <c r="Z7790" s="26">
        <v>0</v>
      </c>
      <c r="AA7790" s="26">
        <v>0</v>
      </c>
      <c r="AB7790" s="26">
        <v>0</v>
      </c>
      <c r="AC7790" s="26">
        <v>0</v>
      </c>
      <c r="AD7790" s="26">
        <v>0</v>
      </c>
      <c r="AE7790" s="26">
        <v>0</v>
      </c>
    </row>
    <row r="7791" spans="1:31" x14ac:dyDescent="0.3">
      <c r="A7791">
        <v>2778067</v>
      </c>
      <c r="B7791">
        <v>1</v>
      </c>
      <c r="C7791" t="s">
        <v>80</v>
      </c>
      <c r="D7791" t="s">
        <v>104</v>
      </c>
      <c r="E7791" t="s">
        <v>152</v>
      </c>
      <c r="F7791" t="s">
        <v>21231</v>
      </c>
      <c r="G7791" t="s">
        <v>159</v>
      </c>
      <c r="H7791" t="s">
        <v>149</v>
      </c>
      <c r="I7791" t="s">
        <v>136</v>
      </c>
      <c r="J7791" t="s">
        <v>137</v>
      </c>
      <c r="K7791" t="s">
        <v>138</v>
      </c>
      <c r="L7791" t="s">
        <v>21232</v>
      </c>
      <c r="M7791" t="s">
        <v>21233</v>
      </c>
      <c r="N7791" s="26">
        <v>0.60083333299999997</v>
      </c>
      <c r="O7791">
        <v>0</v>
      </c>
      <c r="P7791">
        <v>383</v>
      </c>
      <c r="Q7791">
        <v>7</v>
      </c>
      <c r="R7791">
        <v>1</v>
      </c>
      <c r="S7791">
        <v>16</v>
      </c>
      <c r="T7791">
        <v>37</v>
      </c>
      <c r="U7791">
        <v>6</v>
      </c>
      <c r="V7791">
        <v>0</v>
      </c>
      <c r="W7791" s="26">
        <v>0</v>
      </c>
      <c r="X7791" s="26">
        <v>57.435534659826473</v>
      </c>
      <c r="Y7791" s="26">
        <v>57.779117773902406</v>
      </c>
      <c r="Z7791" s="26">
        <v>0</v>
      </c>
      <c r="AA7791" s="26">
        <v>225.49873122342086</v>
      </c>
      <c r="AB7791" s="26">
        <v>10.696359146070682</v>
      </c>
      <c r="AC7791" s="26">
        <v>379.73779098960244</v>
      </c>
      <c r="AD7791" s="26">
        <v>0</v>
      </c>
      <c r="AE7791" s="26">
        <v>731.14753379282286</v>
      </c>
    </row>
    <row r="7792" spans="1:31" x14ac:dyDescent="0.3">
      <c r="A7792">
        <v>2778316</v>
      </c>
      <c r="B7792">
        <v>1</v>
      </c>
      <c r="C7792" t="s">
        <v>81</v>
      </c>
      <c r="D7792" t="s">
        <v>128</v>
      </c>
      <c r="E7792" t="s">
        <v>132</v>
      </c>
      <c r="F7792" t="s">
        <v>7220</v>
      </c>
      <c r="G7792" t="s">
        <v>134</v>
      </c>
      <c r="H7792" t="s">
        <v>135</v>
      </c>
      <c r="I7792" t="s">
        <v>136</v>
      </c>
      <c r="J7792" t="s">
        <v>137</v>
      </c>
      <c r="K7792" t="s">
        <v>138</v>
      </c>
      <c r="L7792" t="s">
        <v>21234</v>
      </c>
      <c r="M7792" t="s">
        <v>21235</v>
      </c>
      <c r="N7792" s="26">
        <v>3.6663888880000002</v>
      </c>
      <c r="O7792">
        <v>0</v>
      </c>
      <c r="P7792">
        <v>6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 s="26">
        <v>0</v>
      </c>
      <c r="X7792" s="26">
        <v>4.2999814545125066</v>
      </c>
      <c r="Y7792" s="26">
        <v>0</v>
      </c>
      <c r="Z7792" s="26">
        <v>0</v>
      </c>
      <c r="AA7792" s="26">
        <v>0</v>
      </c>
      <c r="AB7792" s="26">
        <v>0</v>
      </c>
      <c r="AC7792" s="26">
        <v>0</v>
      </c>
      <c r="AD7792" s="26">
        <v>0</v>
      </c>
      <c r="AE7792" s="26">
        <v>4.2999814545125066</v>
      </c>
    </row>
    <row r="7793" spans="1:31" x14ac:dyDescent="0.3">
      <c r="A7793">
        <v>2778230</v>
      </c>
      <c r="B7793">
        <v>1</v>
      </c>
      <c r="C7793" t="s">
        <v>80</v>
      </c>
      <c r="D7793" t="s">
        <v>103</v>
      </c>
      <c r="E7793" t="s">
        <v>175</v>
      </c>
      <c r="F7793" t="s">
        <v>21236</v>
      </c>
      <c r="G7793" t="s">
        <v>159</v>
      </c>
      <c r="H7793" t="s">
        <v>149</v>
      </c>
      <c r="I7793" t="s">
        <v>136</v>
      </c>
      <c r="J7793" t="s">
        <v>137</v>
      </c>
      <c r="K7793" t="s">
        <v>138</v>
      </c>
      <c r="L7793" t="s">
        <v>21237</v>
      </c>
      <c r="M7793" t="s">
        <v>21238</v>
      </c>
      <c r="N7793" s="26">
        <v>0.139444444</v>
      </c>
      <c r="O7793">
        <v>0</v>
      </c>
      <c r="P7793">
        <v>678</v>
      </c>
      <c r="Q7793">
        <v>39</v>
      </c>
      <c r="R7793">
        <v>339</v>
      </c>
      <c r="S7793">
        <v>11</v>
      </c>
      <c r="T7793">
        <v>271</v>
      </c>
      <c r="U7793">
        <v>3</v>
      </c>
      <c r="V7793">
        <v>0</v>
      </c>
      <c r="W7793" s="26">
        <v>0</v>
      </c>
      <c r="X7793" s="26">
        <v>30.817926705915625</v>
      </c>
      <c r="Y7793" s="26">
        <v>9.0459309401078158</v>
      </c>
      <c r="Z7793" s="26">
        <v>3.1150317621326824</v>
      </c>
      <c r="AA7793" s="26">
        <v>6.9094435599082225</v>
      </c>
      <c r="AB7793" s="26">
        <v>17.785507081765417</v>
      </c>
      <c r="AC7793" s="26">
        <v>22.171292711774608</v>
      </c>
      <c r="AD7793" s="26">
        <v>0</v>
      </c>
      <c r="AE7793" s="26">
        <v>89.845132761604376</v>
      </c>
    </row>
    <row r="7794" spans="1:31" x14ac:dyDescent="0.3">
      <c r="A7794">
        <v>2777841</v>
      </c>
      <c r="B7794">
        <v>1</v>
      </c>
      <c r="C7794" t="s">
        <v>80</v>
      </c>
      <c r="D7794" t="s">
        <v>94</v>
      </c>
      <c r="E7794" t="s">
        <v>157</v>
      </c>
      <c r="F7794" t="s">
        <v>21239</v>
      </c>
      <c r="G7794" t="s">
        <v>186</v>
      </c>
      <c r="H7794" t="s">
        <v>149</v>
      </c>
      <c r="I7794" t="s">
        <v>136</v>
      </c>
      <c r="J7794" t="s">
        <v>137</v>
      </c>
      <c r="K7794" t="s">
        <v>187</v>
      </c>
      <c r="L7794" t="s">
        <v>21240</v>
      </c>
      <c r="M7794" t="s">
        <v>21241</v>
      </c>
      <c r="N7794" s="26">
        <v>3.7916666659999998</v>
      </c>
      <c r="O7794">
        <v>5</v>
      </c>
      <c r="P7794">
        <v>383</v>
      </c>
      <c r="Q7794">
        <v>19</v>
      </c>
      <c r="R7794">
        <v>20</v>
      </c>
      <c r="S7794">
        <v>4</v>
      </c>
      <c r="T7794">
        <v>33</v>
      </c>
      <c r="U7794">
        <v>0</v>
      </c>
      <c r="V7794">
        <v>0</v>
      </c>
      <c r="W7794" s="26">
        <v>7.9877219473409369</v>
      </c>
      <c r="X7794" s="26">
        <v>142.31429480673083</v>
      </c>
      <c r="Y7794" s="26">
        <v>85.324932486478787</v>
      </c>
      <c r="Z7794" s="26">
        <v>2.2762183966433422</v>
      </c>
      <c r="AA7794" s="26">
        <v>53.024237596214952</v>
      </c>
      <c r="AB7794" s="26">
        <v>102.17419626339779</v>
      </c>
      <c r="AC7794" s="26">
        <v>0</v>
      </c>
      <c r="AD7794" s="26">
        <v>0</v>
      </c>
      <c r="AE7794" s="26">
        <v>393.10160149680661</v>
      </c>
    </row>
    <row r="7795" spans="1:31" x14ac:dyDescent="0.3">
      <c r="A7795">
        <v>2778087</v>
      </c>
      <c r="B7795">
        <v>1</v>
      </c>
      <c r="C7795" t="s">
        <v>80</v>
      </c>
      <c r="D7795" t="s">
        <v>82</v>
      </c>
      <c r="E7795" t="s">
        <v>166</v>
      </c>
      <c r="F7795" t="s">
        <v>2241</v>
      </c>
      <c r="G7795" t="s">
        <v>458</v>
      </c>
      <c r="H7795" t="s">
        <v>135</v>
      </c>
      <c r="I7795" t="s">
        <v>136</v>
      </c>
      <c r="J7795" t="s">
        <v>137</v>
      </c>
      <c r="K7795" t="s">
        <v>138</v>
      </c>
      <c r="L7795" t="s">
        <v>21242</v>
      </c>
      <c r="M7795" t="s">
        <v>21243</v>
      </c>
      <c r="N7795" s="26">
        <v>0.891666666</v>
      </c>
      <c r="O7795">
        <v>0</v>
      </c>
      <c r="P7795">
        <v>2</v>
      </c>
      <c r="Q7795">
        <v>0</v>
      </c>
      <c r="R7795">
        <v>0</v>
      </c>
      <c r="S7795">
        <v>0</v>
      </c>
      <c r="T7795">
        <v>39</v>
      </c>
      <c r="U7795">
        <v>0</v>
      </c>
      <c r="V7795">
        <v>0</v>
      </c>
      <c r="W7795" s="26">
        <v>0</v>
      </c>
      <c r="X7795" s="26">
        <v>2.6225836883545588</v>
      </c>
      <c r="Y7795" s="26">
        <v>0</v>
      </c>
      <c r="Z7795" s="26">
        <v>0</v>
      </c>
      <c r="AA7795" s="26">
        <v>0</v>
      </c>
      <c r="AB7795" s="26">
        <v>47.615189062047705</v>
      </c>
      <c r="AC7795" s="26">
        <v>0</v>
      </c>
      <c r="AD7795" s="26">
        <v>0</v>
      </c>
      <c r="AE7795" s="26">
        <v>50.237772750402264</v>
      </c>
    </row>
    <row r="7796" spans="1:31" x14ac:dyDescent="0.3">
      <c r="A7796">
        <v>2778356</v>
      </c>
      <c r="B7796">
        <v>1</v>
      </c>
      <c r="C7796" t="s">
        <v>80</v>
      </c>
      <c r="D7796" t="s">
        <v>85</v>
      </c>
      <c r="E7796" t="s">
        <v>132</v>
      </c>
      <c r="F7796" t="s">
        <v>8979</v>
      </c>
      <c r="G7796" t="s">
        <v>307</v>
      </c>
      <c r="H7796" t="s">
        <v>135</v>
      </c>
      <c r="I7796" t="s">
        <v>136</v>
      </c>
      <c r="J7796" t="s">
        <v>137</v>
      </c>
      <c r="K7796" t="s">
        <v>138</v>
      </c>
      <c r="L7796" t="s">
        <v>21244</v>
      </c>
      <c r="M7796" t="s">
        <v>21245</v>
      </c>
      <c r="N7796" s="26">
        <v>1.1602777769999999</v>
      </c>
      <c r="O7796">
        <v>0</v>
      </c>
      <c r="P7796">
        <v>9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 s="26">
        <v>0</v>
      </c>
      <c r="X7796" s="26">
        <v>1.848135061463807</v>
      </c>
      <c r="Y7796" s="26">
        <v>0</v>
      </c>
      <c r="Z7796" s="26">
        <v>0</v>
      </c>
      <c r="AA7796" s="26">
        <v>0</v>
      </c>
      <c r="AB7796" s="26">
        <v>0</v>
      </c>
      <c r="AC7796" s="26">
        <v>0</v>
      </c>
      <c r="AD7796" s="26">
        <v>0</v>
      </c>
      <c r="AE7796" s="26">
        <v>1.848135061463807</v>
      </c>
    </row>
    <row r="7797" spans="1:31" x14ac:dyDescent="0.3">
      <c r="A7797">
        <v>2777858</v>
      </c>
      <c r="B7797">
        <v>1</v>
      </c>
      <c r="C7797" t="s">
        <v>80</v>
      </c>
      <c r="D7797" t="s">
        <v>111</v>
      </c>
      <c r="E7797" t="s">
        <v>132</v>
      </c>
      <c r="F7797" t="s">
        <v>21246</v>
      </c>
      <c r="G7797" t="s">
        <v>134</v>
      </c>
      <c r="H7797" t="s">
        <v>135</v>
      </c>
      <c r="I7797" t="s">
        <v>136</v>
      </c>
      <c r="J7797" t="s">
        <v>137</v>
      </c>
      <c r="K7797" t="s">
        <v>138</v>
      </c>
      <c r="L7797" t="s">
        <v>21247</v>
      </c>
      <c r="M7797" t="s">
        <v>21248</v>
      </c>
      <c r="N7797" s="26">
        <v>3.9936111109999999</v>
      </c>
      <c r="O7797">
        <v>0</v>
      </c>
      <c r="P7797">
        <v>0</v>
      </c>
      <c r="Q7797">
        <v>0</v>
      </c>
      <c r="R7797">
        <v>1</v>
      </c>
      <c r="S7797">
        <v>0</v>
      </c>
      <c r="T7797">
        <v>0</v>
      </c>
      <c r="U7797">
        <v>0</v>
      </c>
      <c r="V7797">
        <v>0</v>
      </c>
      <c r="W7797" s="26">
        <v>0</v>
      </c>
      <c r="X7797" s="26">
        <v>0</v>
      </c>
      <c r="Y7797" s="26">
        <v>0</v>
      </c>
      <c r="Z7797" s="26">
        <v>0</v>
      </c>
      <c r="AA7797" s="26">
        <v>0</v>
      </c>
      <c r="AB7797" s="26">
        <v>0</v>
      </c>
      <c r="AC7797" s="26">
        <v>0</v>
      </c>
      <c r="AD7797" s="26">
        <v>0</v>
      </c>
      <c r="AE7797" s="26">
        <v>0</v>
      </c>
    </row>
    <row r="7798" spans="1:31" x14ac:dyDescent="0.3">
      <c r="A7798">
        <v>2778213</v>
      </c>
      <c r="B7798">
        <v>1</v>
      </c>
      <c r="C7798" t="s">
        <v>80</v>
      </c>
      <c r="D7798" t="s">
        <v>105</v>
      </c>
      <c r="E7798" t="s">
        <v>132</v>
      </c>
      <c r="F7798" t="s">
        <v>21249</v>
      </c>
      <c r="G7798" t="s">
        <v>134</v>
      </c>
      <c r="H7798" t="s">
        <v>135</v>
      </c>
      <c r="I7798" t="s">
        <v>136</v>
      </c>
      <c r="J7798" t="s">
        <v>137</v>
      </c>
      <c r="K7798" t="s">
        <v>138</v>
      </c>
      <c r="L7798" t="s">
        <v>21250</v>
      </c>
      <c r="M7798" t="s">
        <v>21251</v>
      </c>
      <c r="N7798" s="26">
        <v>3.8519444439999999</v>
      </c>
      <c r="O7798">
        <v>0</v>
      </c>
      <c r="P7798">
        <v>4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 s="26">
        <v>0</v>
      </c>
      <c r="X7798" s="26">
        <v>3.4568416208592221</v>
      </c>
      <c r="Y7798" s="26">
        <v>0</v>
      </c>
      <c r="Z7798" s="26">
        <v>0</v>
      </c>
      <c r="AA7798" s="26">
        <v>0</v>
      </c>
      <c r="AB7798" s="26">
        <v>0</v>
      </c>
      <c r="AC7798" s="26">
        <v>0</v>
      </c>
      <c r="AD7798" s="26">
        <v>0</v>
      </c>
      <c r="AE7798" s="26">
        <v>3.4568416208592221</v>
      </c>
    </row>
    <row r="7799" spans="1:31" x14ac:dyDescent="0.3">
      <c r="A7799">
        <v>2777835</v>
      </c>
      <c r="B7799">
        <v>1</v>
      </c>
      <c r="C7799" t="s">
        <v>81</v>
      </c>
      <c r="D7799" t="s">
        <v>113</v>
      </c>
      <c r="E7799" t="s">
        <v>157</v>
      </c>
      <c r="F7799" t="s">
        <v>9077</v>
      </c>
      <c r="G7799" t="s">
        <v>159</v>
      </c>
      <c r="H7799" t="s">
        <v>149</v>
      </c>
      <c r="I7799" t="s">
        <v>136</v>
      </c>
      <c r="J7799" t="s">
        <v>137</v>
      </c>
      <c r="K7799" t="s">
        <v>138</v>
      </c>
      <c r="L7799" t="s">
        <v>21252</v>
      </c>
      <c r="M7799" t="s">
        <v>21253</v>
      </c>
      <c r="N7799" s="26">
        <v>0.505833333</v>
      </c>
      <c r="O7799">
        <v>2</v>
      </c>
      <c r="P7799">
        <v>126</v>
      </c>
      <c r="Q7799">
        <v>7</v>
      </c>
      <c r="R7799">
        <v>22</v>
      </c>
      <c r="S7799">
        <v>9</v>
      </c>
      <c r="T7799">
        <v>65</v>
      </c>
      <c r="U7799">
        <v>3</v>
      </c>
      <c r="V7799">
        <v>0</v>
      </c>
      <c r="W7799" s="26">
        <v>0.1628844320506978</v>
      </c>
      <c r="X7799" s="26">
        <v>14.459565865699686</v>
      </c>
      <c r="Y7799" s="26">
        <v>1.8012082775425802</v>
      </c>
      <c r="Z7799" s="26">
        <v>0.33995198011833128</v>
      </c>
      <c r="AA7799" s="26">
        <v>19.195887177355164</v>
      </c>
      <c r="AB7799" s="26">
        <v>63.343124049897135</v>
      </c>
      <c r="AC7799" s="26">
        <v>437.52353141563702</v>
      </c>
      <c r="AD7799" s="26">
        <v>0</v>
      </c>
      <c r="AE7799" s="26">
        <v>536.82615319830063</v>
      </c>
    </row>
    <row r="7800" spans="1:31" x14ac:dyDescent="0.3">
      <c r="A7800">
        <v>2778233</v>
      </c>
      <c r="B7800">
        <v>1</v>
      </c>
      <c r="C7800" t="s">
        <v>81</v>
      </c>
      <c r="D7800" t="s">
        <v>114</v>
      </c>
      <c r="E7800" t="s">
        <v>170</v>
      </c>
      <c r="F7800" t="s">
        <v>21254</v>
      </c>
      <c r="G7800" t="s">
        <v>204</v>
      </c>
      <c r="H7800" t="s">
        <v>135</v>
      </c>
      <c r="I7800" t="s">
        <v>136</v>
      </c>
      <c r="J7800" t="s">
        <v>137</v>
      </c>
      <c r="K7800" t="s">
        <v>138</v>
      </c>
      <c r="L7800" t="s">
        <v>21255</v>
      </c>
      <c r="M7800" t="s">
        <v>21256</v>
      </c>
      <c r="N7800" s="26">
        <v>3.7069444439999999</v>
      </c>
      <c r="O7800">
        <v>0</v>
      </c>
      <c r="P7800">
        <v>2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 s="26">
        <v>0</v>
      </c>
      <c r="X7800" s="26">
        <v>0.56960670557639914</v>
      </c>
      <c r="Y7800" s="26">
        <v>0</v>
      </c>
      <c r="Z7800" s="26">
        <v>0</v>
      </c>
      <c r="AA7800" s="26">
        <v>0</v>
      </c>
      <c r="AB7800" s="26">
        <v>0</v>
      </c>
      <c r="AC7800" s="26">
        <v>0</v>
      </c>
      <c r="AD7800" s="26">
        <v>0</v>
      </c>
      <c r="AE7800" s="26">
        <v>0.56960670557639914</v>
      </c>
    </row>
    <row r="7801" spans="1:31" x14ac:dyDescent="0.3">
      <c r="A7801">
        <v>2778127</v>
      </c>
      <c r="B7801">
        <v>1</v>
      </c>
      <c r="C7801" t="s">
        <v>80</v>
      </c>
      <c r="D7801" t="s">
        <v>93</v>
      </c>
      <c r="E7801" t="s">
        <v>141</v>
      </c>
      <c r="F7801" t="s">
        <v>21257</v>
      </c>
      <c r="G7801" t="s">
        <v>143</v>
      </c>
      <c r="H7801" t="s">
        <v>135</v>
      </c>
      <c r="I7801" t="s">
        <v>136</v>
      </c>
      <c r="J7801" t="s">
        <v>137</v>
      </c>
      <c r="K7801" t="s">
        <v>138</v>
      </c>
      <c r="L7801" t="s">
        <v>21258</v>
      </c>
      <c r="M7801" t="s">
        <v>21259</v>
      </c>
      <c r="N7801" s="26">
        <v>0.28972222199999997</v>
      </c>
      <c r="O7801">
        <v>0</v>
      </c>
      <c r="P7801">
        <v>456</v>
      </c>
      <c r="Q7801">
        <v>0</v>
      </c>
      <c r="R7801">
        <v>0</v>
      </c>
      <c r="S7801">
        <v>0</v>
      </c>
      <c r="T7801">
        <v>21</v>
      </c>
      <c r="U7801">
        <v>0</v>
      </c>
      <c r="V7801">
        <v>0</v>
      </c>
      <c r="W7801" s="26">
        <v>0</v>
      </c>
      <c r="X7801" s="26">
        <v>27.643305775266249</v>
      </c>
      <c r="Y7801" s="26">
        <v>0</v>
      </c>
      <c r="Z7801" s="26">
        <v>0</v>
      </c>
      <c r="AA7801" s="26">
        <v>0</v>
      </c>
      <c r="AB7801" s="26">
        <v>7.4050284957422505</v>
      </c>
      <c r="AC7801" s="26">
        <v>0</v>
      </c>
      <c r="AD7801" s="26">
        <v>0</v>
      </c>
      <c r="AE7801" s="26">
        <v>35.0483342710085</v>
      </c>
    </row>
    <row r="7802" spans="1:31" x14ac:dyDescent="0.3">
      <c r="A7802">
        <v>2779032</v>
      </c>
      <c r="B7802">
        <v>1</v>
      </c>
      <c r="C7802" t="s">
        <v>80</v>
      </c>
      <c r="D7802" t="s">
        <v>96</v>
      </c>
      <c r="E7802" t="s">
        <v>132</v>
      </c>
      <c r="F7802" t="s">
        <v>21260</v>
      </c>
      <c r="G7802" t="s">
        <v>287</v>
      </c>
      <c r="H7802" t="s">
        <v>135</v>
      </c>
      <c r="I7802" t="s">
        <v>136</v>
      </c>
      <c r="J7802" t="s">
        <v>3</v>
      </c>
      <c r="K7802" t="s">
        <v>138</v>
      </c>
      <c r="L7802" t="s">
        <v>21261</v>
      </c>
      <c r="M7802" t="s">
        <v>21262</v>
      </c>
      <c r="N7802" s="26">
        <v>3.7166666660000001</v>
      </c>
      <c r="O7802">
        <v>0</v>
      </c>
      <c r="P7802">
        <v>8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 s="26">
        <v>0</v>
      </c>
      <c r="X7802" s="26">
        <v>35.671666182762522</v>
      </c>
      <c r="Y7802" s="26">
        <v>0</v>
      </c>
      <c r="Z7802" s="26">
        <v>0</v>
      </c>
      <c r="AA7802" s="26">
        <v>0</v>
      </c>
      <c r="AB7802" s="26">
        <v>0</v>
      </c>
      <c r="AC7802" s="26">
        <v>0</v>
      </c>
      <c r="AD7802" s="26">
        <v>0</v>
      </c>
      <c r="AE7802" s="26">
        <v>35.671666182762522</v>
      </c>
    </row>
    <row r="7803" spans="1:31" x14ac:dyDescent="0.3">
      <c r="A7803">
        <v>2779241</v>
      </c>
      <c r="B7803">
        <v>1</v>
      </c>
      <c r="C7803" t="s">
        <v>81</v>
      </c>
      <c r="D7803" t="s">
        <v>113</v>
      </c>
      <c r="E7803" t="s">
        <v>132</v>
      </c>
      <c r="F7803" t="s">
        <v>21263</v>
      </c>
      <c r="G7803" t="s">
        <v>307</v>
      </c>
      <c r="H7803" t="s">
        <v>135</v>
      </c>
      <c r="I7803" t="s">
        <v>136</v>
      </c>
      <c r="J7803" t="s">
        <v>137</v>
      </c>
      <c r="K7803" t="s">
        <v>138</v>
      </c>
      <c r="L7803" t="s">
        <v>21264</v>
      </c>
      <c r="M7803" t="s">
        <v>21265</v>
      </c>
      <c r="N7803" s="26">
        <v>2.4483333329999999</v>
      </c>
      <c r="O7803">
        <v>0</v>
      </c>
      <c r="P7803">
        <v>1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 s="26">
        <v>0</v>
      </c>
      <c r="X7803" s="26">
        <v>0.59327836965652925</v>
      </c>
      <c r="Y7803" s="26">
        <v>0</v>
      </c>
      <c r="Z7803" s="26">
        <v>0</v>
      </c>
      <c r="AA7803" s="26">
        <v>0</v>
      </c>
      <c r="AB7803" s="26">
        <v>0</v>
      </c>
      <c r="AC7803" s="26">
        <v>0</v>
      </c>
      <c r="AD7803" s="26">
        <v>0</v>
      </c>
      <c r="AE7803" s="26">
        <v>0.59327836965652925</v>
      </c>
    </row>
    <row r="7804" spans="1:31" x14ac:dyDescent="0.3">
      <c r="A7804">
        <v>2778677</v>
      </c>
      <c r="B7804">
        <v>1</v>
      </c>
      <c r="C7804" t="s">
        <v>81</v>
      </c>
      <c r="D7804" t="s">
        <v>117</v>
      </c>
      <c r="E7804" t="s">
        <v>157</v>
      </c>
      <c r="F7804" t="s">
        <v>18843</v>
      </c>
      <c r="G7804" t="s">
        <v>628</v>
      </c>
      <c r="H7804" t="s">
        <v>149</v>
      </c>
      <c r="I7804" t="s">
        <v>136</v>
      </c>
      <c r="J7804" t="s">
        <v>137</v>
      </c>
      <c r="K7804" t="s">
        <v>187</v>
      </c>
      <c r="L7804" t="s">
        <v>21266</v>
      </c>
      <c r="M7804" t="s">
        <v>21267</v>
      </c>
      <c r="N7804" s="26">
        <v>5.6091666660000001</v>
      </c>
      <c r="O7804">
        <v>11</v>
      </c>
      <c r="P7804">
        <v>583</v>
      </c>
      <c r="Q7804">
        <v>12</v>
      </c>
      <c r="R7804">
        <v>52</v>
      </c>
      <c r="S7804">
        <v>4</v>
      </c>
      <c r="T7804">
        <v>21</v>
      </c>
      <c r="U7804">
        <v>0</v>
      </c>
      <c r="V7804">
        <v>0</v>
      </c>
      <c r="W7804" s="26">
        <v>17.206471233326287</v>
      </c>
      <c r="X7804" s="26">
        <v>103.58275196754884</v>
      </c>
      <c r="Y7804" s="26">
        <v>6.1615822551466675</v>
      </c>
      <c r="Z7804" s="26">
        <v>8.450843999857776</v>
      </c>
      <c r="AA7804" s="26">
        <v>15.878363925339372</v>
      </c>
      <c r="AB7804" s="26">
        <v>10.949027399096066</v>
      </c>
      <c r="AC7804" s="26">
        <v>0</v>
      </c>
      <c r="AD7804" s="26">
        <v>0</v>
      </c>
      <c r="AE7804" s="26">
        <v>162.22904078031502</v>
      </c>
    </row>
    <row r="7805" spans="1:31" x14ac:dyDescent="0.3">
      <c r="A7805">
        <v>2778531</v>
      </c>
      <c r="B7805">
        <v>1</v>
      </c>
      <c r="C7805" t="s">
        <v>81</v>
      </c>
      <c r="D7805" t="s">
        <v>117</v>
      </c>
      <c r="E7805" t="s">
        <v>132</v>
      </c>
      <c r="F7805" t="s">
        <v>21268</v>
      </c>
      <c r="G7805" t="s">
        <v>134</v>
      </c>
      <c r="H7805" t="s">
        <v>135</v>
      </c>
      <c r="I7805" t="s">
        <v>136</v>
      </c>
      <c r="J7805" t="s">
        <v>137</v>
      </c>
      <c r="K7805" t="s">
        <v>138</v>
      </c>
      <c r="L7805" t="s">
        <v>21269</v>
      </c>
      <c r="M7805" t="s">
        <v>21270</v>
      </c>
      <c r="N7805" s="26">
        <v>1.2908333329999999</v>
      </c>
      <c r="O7805">
        <v>0</v>
      </c>
      <c r="P7805">
        <v>4</v>
      </c>
      <c r="Q7805">
        <v>0</v>
      </c>
      <c r="R7805">
        <v>0</v>
      </c>
      <c r="S7805">
        <v>0</v>
      </c>
      <c r="T7805">
        <v>8</v>
      </c>
      <c r="U7805">
        <v>0</v>
      </c>
      <c r="V7805">
        <v>0</v>
      </c>
      <c r="W7805" s="26">
        <v>0</v>
      </c>
      <c r="X7805" s="26">
        <v>0.1650737246887766</v>
      </c>
      <c r="Y7805" s="26">
        <v>0</v>
      </c>
      <c r="Z7805" s="26">
        <v>0</v>
      </c>
      <c r="AA7805" s="26">
        <v>0</v>
      </c>
      <c r="AB7805" s="26">
        <v>4.140880586229537</v>
      </c>
      <c r="AC7805" s="26">
        <v>0</v>
      </c>
      <c r="AD7805" s="26">
        <v>0</v>
      </c>
      <c r="AE7805" s="26">
        <v>4.305954310918314</v>
      </c>
    </row>
    <row r="7806" spans="1:31" x14ac:dyDescent="0.3">
      <c r="A7806">
        <v>2778800</v>
      </c>
      <c r="B7806">
        <v>1</v>
      </c>
      <c r="C7806" t="s">
        <v>81</v>
      </c>
      <c r="D7806" t="s">
        <v>113</v>
      </c>
      <c r="E7806" t="s">
        <v>152</v>
      </c>
      <c r="F7806" t="s">
        <v>21271</v>
      </c>
      <c r="G7806" t="s">
        <v>159</v>
      </c>
      <c r="H7806" t="s">
        <v>149</v>
      </c>
      <c r="I7806" t="s">
        <v>136</v>
      </c>
      <c r="J7806" t="s">
        <v>137</v>
      </c>
      <c r="K7806" t="s">
        <v>138</v>
      </c>
      <c r="L7806" t="s">
        <v>21272</v>
      </c>
      <c r="M7806" t="s">
        <v>21273</v>
      </c>
      <c r="N7806" s="26">
        <v>1.4613888880000001</v>
      </c>
      <c r="O7806">
        <v>0</v>
      </c>
      <c r="P7806">
        <v>161</v>
      </c>
      <c r="Q7806">
        <v>9</v>
      </c>
      <c r="R7806">
        <v>154</v>
      </c>
      <c r="S7806">
        <v>3</v>
      </c>
      <c r="T7806">
        <v>20</v>
      </c>
      <c r="U7806">
        <v>0</v>
      </c>
      <c r="V7806">
        <v>0</v>
      </c>
      <c r="W7806" s="26">
        <v>0</v>
      </c>
      <c r="X7806" s="26">
        <v>43.48709988077691</v>
      </c>
      <c r="Y7806" s="26">
        <v>1.5629003016984984</v>
      </c>
      <c r="Z7806" s="26">
        <v>6.4601930766149493</v>
      </c>
      <c r="AA7806" s="26">
        <v>19.529787152082459</v>
      </c>
      <c r="AB7806" s="26">
        <v>5.0032291465743741</v>
      </c>
      <c r="AC7806" s="26">
        <v>0</v>
      </c>
      <c r="AD7806" s="26">
        <v>0</v>
      </c>
      <c r="AE7806" s="26">
        <v>76.04320955774719</v>
      </c>
    </row>
    <row r="7807" spans="1:31" x14ac:dyDescent="0.3">
      <c r="A7807">
        <v>2778992</v>
      </c>
      <c r="B7807">
        <v>1</v>
      </c>
      <c r="C7807" t="s">
        <v>80</v>
      </c>
      <c r="D7807" t="s">
        <v>91</v>
      </c>
      <c r="E7807" t="s">
        <v>170</v>
      </c>
      <c r="F7807" t="s">
        <v>21274</v>
      </c>
      <c r="G7807" t="s">
        <v>143</v>
      </c>
      <c r="H7807" t="s">
        <v>135</v>
      </c>
      <c r="I7807" t="s">
        <v>136</v>
      </c>
      <c r="J7807" t="s">
        <v>137</v>
      </c>
      <c r="K7807" t="s">
        <v>138</v>
      </c>
      <c r="L7807" t="s">
        <v>21275</v>
      </c>
      <c r="M7807" t="s">
        <v>21276</v>
      </c>
      <c r="N7807" s="26">
        <v>0.77944444400000001</v>
      </c>
      <c r="O7807">
        <v>0</v>
      </c>
      <c r="P7807">
        <v>161</v>
      </c>
      <c r="Q7807">
        <v>0</v>
      </c>
      <c r="R7807">
        <v>0</v>
      </c>
      <c r="S7807">
        <v>0</v>
      </c>
      <c r="T7807">
        <v>12</v>
      </c>
      <c r="U7807">
        <v>0</v>
      </c>
      <c r="V7807">
        <v>0</v>
      </c>
      <c r="W7807" s="26">
        <v>0</v>
      </c>
      <c r="X7807" s="26">
        <v>27.603012298008565</v>
      </c>
      <c r="Y7807" s="26">
        <v>0</v>
      </c>
      <c r="Z7807" s="26">
        <v>0</v>
      </c>
      <c r="AA7807" s="26">
        <v>0</v>
      </c>
      <c r="AB7807" s="26">
        <v>8.1940900937715142</v>
      </c>
      <c r="AC7807" s="26">
        <v>0</v>
      </c>
      <c r="AD7807" s="26">
        <v>0</v>
      </c>
      <c r="AE7807" s="26">
        <v>35.797102391780079</v>
      </c>
    </row>
    <row r="7808" spans="1:31" x14ac:dyDescent="0.3">
      <c r="A7808">
        <v>2778637</v>
      </c>
      <c r="B7808">
        <v>1</v>
      </c>
      <c r="C7808" t="s">
        <v>81</v>
      </c>
      <c r="D7808" t="s">
        <v>113</v>
      </c>
      <c r="E7808" t="s">
        <v>152</v>
      </c>
      <c r="F7808" t="s">
        <v>20516</v>
      </c>
      <c r="G7808" t="s">
        <v>186</v>
      </c>
      <c r="H7808" t="s">
        <v>149</v>
      </c>
      <c r="I7808" t="s">
        <v>136</v>
      </c>
      <c r="J7808" t="s">
        <v>137</v>
      </c>
      <c r="K7808" t="s">
        <v>187</v>
      </c>
      <c r="L7808" t="s">
        <v>21277</v>
      </c>
      <c r="M7808" t="s">
        <v>21278</v>
      </c>
      <c r="N7808" s="26">
        <v>1.936111111</v>
      </c>
      <c r="O7808">
        <v>7</v>
      </c>
      <c r="P7808">
        <v>1636</v>
      </c>
      <c r="Q7808">
        <v>16</v>
      </c>
      <c r="R7808">
        <v>413</v>
      </c>
      <c r="S7808">
        <v>6</v>
      </c>
      <c r="T7808">
        <v>137</v>
      </c>
      <c r="U7808">
        <v>0</v>
      </c>
      <c r="V7808">
        <v>0</v>
      </c>
      <c r="W7808" s="26">
        <v>2.5822547384866668</v>
      </c>
      <c r="X7808" s="26">
        <v>268.5574561910812</v>
      </c>
      <c r="Y7808" s="26">
        <v>8.3404749364114608</v>
      </c>
      <c r="Z7808" s="26">
        <v>48.382299360799401</v>
      </c>
      <c r="AA7808" s="26">
        <v>79.001652326880134</v>
      </c>
      <c r="AB7808" s="26">
        <v>109.74187125355719</v>
      </c>
      <c r="AC7808" s="26">
        <v>0</v>
      </c>
      <c r="AD7808" s="26">
        <v>0</v>
      </c>
      <c r="AE7808" s="26">
        <v>516.60600880721597</v>
      </c>
    </row>
    <row r="7809" spans="1:31" x14ac:dyDescent="0.3">
      <c r="A7809">
        <v>2778886</v>
      </c>
      <c r="B7809">
        <v>1</v>
      </c>
      <c r="C7809" t="s">
        <v>80</v>
      </c>
      <c r="D7809" t="s">
        <v>101</v>
      </c>
      <c r="E7809" t="s">
        <v>132</v>
      </c>
      <c r="F7809" t="s">
        <v>21279</v>
      </c>
      <c r="G7809" t="s">
        <v>134</v>
      </c>
      <c r="H7809" t="s">
        <v>135</v>
      </c>
      <c r="I7809" t="s">
        <v>136</v>
      </c>
      <c r="J7809" t="s">
        <v>137</v>
      </c>
      <c r="K7809" t="s">
        <v>138</v>
      </c>
      <c r="L7809" t="s">
        <v>21280</v>
      </c>
      <c r="M7809" t="s">
        <v>21281</v>
      </c>
      <c r="N7809" s="26">
        <v>0.66611111099999998</v>
      </c>
      <c r="O7809">
        <v>0</v>
      </c>
      <c r="P7809">
        <v>5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 s="26">
        <v>0</v>
      </c>
      <c r="X7809" s="26">
        <v>0.75572712214999993</v>
      </c>
      <c r="Y7809" s="26">
        <v>0</v>
      </c>
      <c r="Z7809" s="26">
        <v>0</v>
      </c>
      <c r="AA7809" s="26">
        <v>0</v>
      </c>
      <c r="AB7809" s="26">
        <v>0</v>
      </c>
      <c r="AC7809" s="26">
        <v>0</v>
      </c>
      <c r="AD7809" s="26">
        <v>0</v>
      </c>
      <c r="AE7809" s="26">
        <v>0.75572712214999993</v>
      </c>
    </row>
    <row r="7810" spans="1:31" x14ac:dyDescent="0.3">
      <c r="A7810">
        <v>2778786</v>
      </c>
      <c r="B7810">
        <v>1</v>
      </c>
      <c r="C7810" t="s">
        <v>80</v>
      </c>
      <c r="D7810" t="s">
        <v>100</v>
      </c>
      <c r="E7810" t="s">
        <v>152</v>
      </c>
      <c r="F7810" t="s">
        <v>21282</v>
      </c>
      <c r="G7810" t="s">
        <v>159</v>
      </c>
      <c r="H7810" t="s">
        <v>149</v>
      </c>
      <c r="I7810" t="s">
        <v>136</v>
      </c>
      <c r="J7810" t="s">
        <v>137</v>
      </c>
      <c r="K7810" t="s">
        <v>138</v>
      </c>
      <c r="L7810" t="s">
        <v>21283</v>
      </c>
      <c r="M7810" t="s">
        <v>21284</v>
      </c>
      <c r="N7810" s="26">
        <v>2.5380555550000001</v>
      </c>
      <c r="O7810">
        <v>1</v>
      </c>
      <c r="P7810">
        <v>392</v>
      </c>
      <c r="Q7810">
        <v>179</v>
      </c>
      <c r="R7810">
        <v>171</v>
      </c>
      <c r="S7810">
        <v>17</v>
      </c>
      <c r="T7810">
        <v>48</v>
      </c>
      <c r="U7810">
        <v>2</v>
      </c>
      <c r="V7810">
        <v>0</v>
      </c>
      <c r="W7810" s="26">
        <v>2.3927991157644319</v>
      </c>
      <c r="X7810" s="26">
        <v>314.05951336839718</v>
      </c>
      <c r="Y7810" s="26">
        <v>143.35066087761723</v>
      </c>
      <c r="Z7810" s="26">
        <v>21.454847740289892</v>
      </c>
      <c r="AA7810" s="26">
        <v>328.44233169116893</v>
      </c>
      <c r="AB7810" s="26">
        <v>71.764636152295566</v>
      </c>
      <c r="AC7810" s="26">
        <v>540.77232605266352</v>
      </c>
      <c r="AD7810" s="26">
        <v>0</v>
      </c>
      <c r="AE7810" s="26">
        <v>1422.2371149981968</v>
      </c>
    </row>
    <row r="7811" spans="1:31" x14ac:dyDescent="0.3">
      <c r="A7811">
        <v>2779281</v>
      </c>
      <c r="B7811">
        <v>1</v>
      </c>
      <c r="C7811" t="s">
        <v>81</v>
      </c>
      <c r="D7811" t="s">
        <v>123</v>
      </c>
      <c r="E7811" t="s">
        <v>146</v>
      </c>
      <c r="F7811" t="s">
        <v>21285</v>
      </c>
      <c r="G7811" t="s">
        <v>159</v>
      </c>
      <c r="H7811" t="s">
        <v>149</v>
      </c>
      <c r="I7811" t="s">
        <v>136</v>
      </c>
      <c r="J7811" t="s">
        <v>137</v>
      </c>
      <c r="K7811" t="s">
        <v>138</v>
      </c>
      <c r="L7811" t="s">
        <v>21286</v>
      </c>
      <c r="M7811" t="s">
        <v>21287</v>
      </c>
      <c r="N7811" s="26">
        <v>0.60499999999999998</v>
      </c>
      <c r="O7811">
        <v>0</v>
      </c>
      <c r="P7811">
        <v>2431</v>
      </c>
      <c r="Q7811">
        <v>0</v>
      </c>
      <c r="R7811">
        <v>9</v>
      </c>
      <c r="S7811">
        <v>5</v>
      </c>
      <c r="T7811">
        <v>154</v>
      </c>
      <c r="U7811">
        <v>2</v>
      </c>
      <c r="V7811">
        <v>0</v>
      </c>
      <c r="W7811" s="26">
        <v>0</v>
      </c>
      <c r="X7811" s="26">
        <v>309.14896493897572</v>
      </c>
      <c r="Y7811" s="26">
        <v>0</v>
      </c>
      <c r="Z7811" s="26">
        <v>0</v>
      </c>
      <c r="AA7811" s="26">
        <v>81.129575319691398</v>
      </c>
      <c r="AB7811" s="26">
        <v>41.318385950172264</v>
      </c>
      <c r="AC7811" s="26">
        <v>25.727629708812923</v>
      </c>
      <c r="AD7811" s="26">
        <v>0</v>
      </c>
      <c r="AE7811" s="26">
        <v>457.32455591765233</v>
      </c>
    </row>
    <row r="7812" spans="1:31" x14ac:dyDescent="0.3">
      <c r="A7812">
        <v>2778640</v>
      </c>
      <c r="B7812">
        <v>1</v>
      </c>
      <c r="C7812" t="s">
        <v>81</v>
      </c>
      <c r="D7812" t="s">
        <v>127</v>
      </c>
      <c r="E7812" t="s">
        <v>157</v>
      </c>
      <c r="F7812" t="s">
        <v>21288</v>
      </c>
      <c r="G7812" t="s">
        <v>628</v>
      </c>
      <c r="H7812" t="s">
        <v>149</v>
      </c>
      <c r="I7812" t="s">
        <v>136</v>
      </c>
      <c r="J7812" t="s">
        <v>137</v>
      </c>
      <c r="K7812" t="s">
        <v>187</v>
      </c>
      <c r="L7812" t="s">
        <v>21289</v>
      </c>
      <c r="M7812" t="s">
        <v>21290</v>
      </c>
      <c r="N7812" s="26">
        <v>5.9858333330000004</v>
      </c>
      <c r="O7812">
        <v>0</v>
      </c>
      <c r="P7812">
        <v>2614</v>
      </c>
      <c r="Q7812">
        <v>0</v>
      </c>
      <c r="R7812">
        <v>0</v>
      </c>
      <c r="S7812">
        <v>1</v>
      </c>
      <c r="T7812">
        <v>122</v>
      </c>
      <c r="U7812">
        <v>0</v>
      </c>
      <c r="V7812">
        <v>0</v>
      </c>
      <c r="W7812" s="26">
        <v>0</v>
      </c>
      <c r="X7812" s="26">
        <v>3141.4097572731257</v>
      </c>
      <c r="Y7812" s="26">
        <v>0</v>
      </c>
      <c r="Z7812" s="26">
        <v>0</v>
      </c>
      <c r="AA7812" s="26">
        <v>557.97766716920842</v>
      </c>
      <c r="AB7812" s="26">
        <v>1462.6512605252087</v>
      </c>
      <c r="AC7812" s="26">
        <v>0</v>
      </c>
      <c r="AD7812" s="26">
        <v>0</v>
      </c>
      <c r="AE7812" s="26">
        <v>5162.0386849675433</v>
      </c>
    </row>
    <row r="7813" spans="1:31" x14ac:dyDescent="0.3">
      <c r="A7813">
        <v>2779092</v>
      </c>
      <c r="B7813">
        <v>1</v>
      </c>
      <c r="C7813" t="s">
        <v>81</v>
      </c>
      <c r="D7813" t="s">
        <v>127</v>
      </c>
      <c r="E7813" t="s">
        <v>152</v>
      </c>
      <c r="F7813" t="s">
        <v>11994</v>
      </c>
      <c r="G7813" t="s">
        <v>159</v>
      </c>
      <c r="H7813" t="s">
        <v>149</v>
      </c>
      <c r="I7813" t="s">
        <v>136</v>
      </c>
      <c r="J7813" t="s">
        <v>137</v>
      </c>
      <c r="K7813" t="s">
        <v>138</v>
      </c>
      <c r="L7813" t="s">
        <v>21291</v>
      </c>
      <c r="M7813" t="s">
        <v>21292</v>
      </c>
      <c r="N7813" s="26">
        <v>2.7088888880000002</v>
      </c>
      <c r="O7813">
        <v>3</v>
      </c>
      <c r="P7813">
        <v>4</v>
      </c>
      <c r="Q7813">
        <v>46</v>
      </c>
      <c r="R7813">
        <v>21</v>
      </c>
      <c r="S7813">
        <v>2</v>
      </c>
      <c r="T7813">
        <v>2</v>
      </c>
      <c r="U7813">
        <v>0</v>
      </c>
      <c r="V7813">
        <v>0</v>
      </c>
      <c r="W7813" s="26">
        <v>0</v>
      </c>
      <c r="X7813" s="26">
        <v>0</v>
      </c>
      <c r="Y7813" s="26">
        <v>2.8669209855999997</v>
      </c>
      <c r="Z7813" s="26">
        <v>56.58418100398562</v>
      </c>
      <c r="AA7813" s="26">
        <v>0</v>
      </c>
      <c r="AB7813" s="26">
        <v>0</v>
      </c>
      <c r="AC7813" s="26">
        <v>0</v>
      </c>
      <c r="AD7813" s="26">
        <v>0</v>
      </c>
      <c r="AE7813" s="26">
        <v>59.451101989585617</v>
      </c>
    </row>
    <row r="7814" spans="1:31" x14ac:dyDescent="0.3">
      <c r="A7814">
        <v>2778514</v>
      </c>
      <c r="B7814">
        <v>1</v>
      </c>
      <c r="C7814" t="s">
        <v>80</v>
      </c>
      <c r="D7814" t="s">
        <v>96</v>
      </c>
      <c r="E7814" t="s">
        <v>132</v>
      </c>
      <c r="F7814" t="s">
        <v>21293</v>
      </c>
      <c r="G7814" t="s">
        <v>287</v>
      </c>
      <c r="H7814" t="s">
        <v>135</v>
      </c>
      <c r="I7814" t="s">
        <v>136</v>
      </c>
      <c r="J7814" t="s">
        <v>3</v>
      </c>
      <c r="K7814" t="s">
        <v>138</v>
      </c>
      <c r="L7814" t="s">
        <v>21294</v>
      </c>
      <c r="M7814" t="s">
        <v>21295</v>
      </c>
      <c r="N7814" s="26">
        <v>1.580833333</v>
      </c>
      <c r="O7814">
        <v>0</v>
      </c>
      <c r="P7814">
        <v>1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 s="26">
        <v>0</v>
      </c>
      <c r="X7814" s="26">
        <v>0</v>
      </c>
      <c r="Y7814" s="26">
        <v>0</v>
      </c>
      <c r="Z7814" s="26">
        <v>0</v>
      </c>
      <c r="AA7814" s="26">
        <v>0</v>
      </c>
      <c r="AB7814" s="26">
        <v>0</v>
      </c>
      <c r="AC7814" s="26">
        <v>0</v>
      </c>
      <c r="AD7814" s="26">
        <v>0</v>
      </c>
      <c r="AE7814" s="26">
        <v>0</v>
      </c>
    </row>
    <row r="7815" spans="1:31" x14ac:dyDescent="0.3">
      <c r="A7815">
        <v>2778906</v>
      </c>
      <c r="B7815">
        <v>1</v>
      </c>
      <c r="C7815" t="s">
        <v>80</v>
      </c>
      <c r="D7815" t="s">
        <v>95</v>
      </c>
      <c r="E7815" t="s">
        <v>170</v>
      </c>
      <c r="F7815" t="s">
        <v>21296</v>
      </c>
      <c r="G7815" t="s">
        <v>143</v>
      </c>
      <c r="H7815" t="s">
        <v>135</v>
      </c>
      <c r="I7815" t="s">
        <v>136</v>
      </c>
      <c r="J7815" t="s">
        <v>137</v>
      </c>
      <c r="K7815" t="s">
        <v>138</v>
      </c>
      <c r="L7815" t="s">
        <v>21297</v>
      </c>
      <c r="M7815" t="s">
        <v>21298</v>
      </c>
      <c r="N7815" s="26">
        <v>0.90500000000000003</v>
      </c>
      <c r="O7815">
        <v>0</v>
      </c>
      <c r="P7815">
        <v>42</v>
      </c>
      <c r="Q7815">
        <v>0</v>
      </c>
      <c r="R7815">
        <v>0</v>
      </c>
      <c r="S7815">
        <v>0</v>
      </c>
      <c r="T7815">
        <v>2</v>
      </c>
      <c r="U7815">
        <v>0</v>
      </c>
      <c r="V7815">
        <v>0</v>
      </c>
      <c r="W7815" s="26">
        <v>0</v>
      </c>
      <c r="X7815" s="26">
        <v>6.0526871842392378</v>
      </c>
      <c r="Y7815" s="26">
        <v>0</v>
      </c>
      <c r="Z7815" s="26">
        <v>0</v>
      </c>
      <c r="AA7815" s="26">
        <v>0</v>
      </c>
      <c r="AB7815" s="26">
        <v>1.5202175045283333</v>
      </c>
      <c r="AC7815" s="26">
        <v>0</v>
      </c>
      <c r="AD7815" s="26">
        <v>0</v>
      </c>
      <c r="AE7815" s="26">
        <v>7.5729046887675713</v>
      </c>
    </row>
    <row r="7816" spans="1:31" x14ac:dyDescent="0.3">
      <c r="A7816">
        <v>2778614</v>
      </c>
      <c r="B7816">
        <v>1</v>
      </c>
      <c r="C7816" t="s">
        <v>81</v>
      </c>
      <c r="D7816" t="s">
        <v>127</v>
      </c>
      <c r="E7816" t="s">
        <v>146</v>
      </c>
      <c r="F7816" t="s">
        <v>1621</v>
      </c>
      <c r="G7816" t="s">
        <v>628</v>
      </c>
      <c r="H7816" t="s">
        <v>149</v>
      </c>
      <c r="I7816" t="s">
        <v>136</v>
      </c>
      <c r="J7816" t="s">
        <v>137</v>
      </c>
      <c r="K7816" t="s">
        <v>187</v>
      </c>
      <c r="L7816" t="s">
        <v>21299</v>
      </c>
      <c r="M7816" t="s">
        <v>21300</v>
      </c>
      <c r="N7816" s="26">
        <v>6.4372222219999999</v>
      </c>
      <c r="O7816">
        <v>1</v>
      </c>
      <c r="P7816">
        <v>502</v>
      </c>
      <c r="Q7816">
        <v>107</v>
      </c>
      <c r="R7816">
        <v>142</v>
      </c>
      <c r="S7816">
        <v>8</v>
      </c>
      <c r="T7816">
        <v>72</v>
      </c>
      <c r="U7816">
        <v>0</v>
      </c>
      <c r="V7816">
        <v>0</v>
      </c>
      <c r="W7816" s="26">
        <v>6.8887063673413511</v>
      </c>
      <c r="X7816" s="26">
        <v>655.98166127697073</v>
      </c>
      <c r="Y7816" s="26">
        <v>757.14802572493102</v>
      </c>
      <c r="Z7816" s="26">
        <v>63.775655609909876</v>
      </c>
      <c r="AA7816" s="26">
        <v>320.0617856507177</v>
      </c>
      <c r="AB7816" s="26">
        <v>184.97451796128905</v>
      </c>
      <c r="AC7816" s="26">
        <v>0</v>
      </c>
      <c r="AD7816" s="26">
        <v>0</v>
      </c>
      <c r="AE7816" s="26">
        <v>1988.8303525911597</v>
      </c>
    </row>
    <row r="7817" spans="1:31" x14ac:dyDescent="0.3">
      <c r="A7817">
        <v>2778763</v>
      </c>
      <c r="B7817">
        <v>1</v>
      </c>
      <c r="C7817" t="s">
        <v>80</v>
      </c>
      <c r="D7817" t="s">
        <v>107</v>
      </c>
      <c r="E7817" t="s">
        <v>152</v>
      </c>
      <c r="F7817" t="s">
        <v>21301</v>
      </c>
      <c r="G7817" t="s">
        <v>159</v>
      </c>
      <c r="H7817" t="s">
        <v>149</v>
      </c>
      <c r="I7817" t="s">
        <v>136</v>
      </c>
      <c r="J7817" t="s">
        <v>137</v>
      </c>
      <c r="K7817" t="s">
        <v>138</v>
      </c>
      <c r="L7817" t="s">
        <v>21302</v>
      </c>
      <c r="M7817" t="s">
        <v>21303</v>
      </c>
      <c r="N7817" s="26">
        <v>0.35833333299999998</v>
      </c>
      <c r="O7817">
        <v>0</v>
      </c>
      <c r="P7817">
        <v>613</v>
      </c>
      <c r="Q7817">
        <v>1</v>
      </c>
      <c r="R7817">
        <v>9</v>
      </c>
      <c r="S7817">
        <v>1</v>
      </c>
      <c r="T7817">
        <v>46</v>
      </c>
      <c r="U7817">
        <v>0</v>
      </c>
      <c r="V7817">
        <v>1</v>
      </c>
      <c r="W7817" s="26">
        <v>0</v>
      </c>
      <c r="X7817" s="26">
        <v>21.859244034622577</v>
      </c>
      <c r="Y7817" s="26">
        <v>0.12788470613333333</v>
      </c>
      <c r="Z7817" s="26">
        <v>4.6323556837066671E-3</v>
      </c>
      <c r="AA7817" s="26">
        <v>0.23456776607877336</v>
      </c>
      <c r="AB7817" s="26">
        <v>14.354409848838886</v>
      </c>
      <c r="AC7817" s="26">
        <v>0</v>
      </c>
      <c r="AD7817" s="26">
        <v>0.30284226267973335</v>
      </c>
      <c r="AE7817" s="26">
        <v>36.88358097403701</v>
      </c>
    </row>
    <row r="7818" spans="1:31" x14ac:dyDescent="0.3">
      <c r="A7818">
        <v>2778557</v>
      </c>
      <c r="B7818">
        <v>1</v>
      </c>
      <c r="C7818" t="s">
        <v>80</v>
      </c>
      <c r="D7818" t="s">
        <v>83</v>
      </c>
      <c r="E7818" t="s">
        <v>170</v>
      </c>
      <c r="F7818" t="s">
        <v>21304</v>
      </c>
      <c r="G7818" t="s">
        <v>186</v>
      </c>
      <c r="H7818" t="s">
        <v>135</v>
      </c>
      <c r="I7818" t="s">
        <v>136</v>
      </c>
      <c r="J7818" t="s">
        <v>137</v>
      </c>
      <c r="K7818" t="s">
        <v>187</v>
      </c>
      <c r="L7818" t="s">
        <v>21305</v>
      </c>
      <c r="M7818" t="s">
        <v>21306</v>
      </c>
      <c r="N7818" s="26">
        <v>7.9063888880000004</v>
      </c>
      <c r="O7818">
        <v>0</v>
      </c>
      <c r="P7818">
        <v>122</v>
      </c>
      <c r="Q7818">
        <v>0</v>
      </c>
      <c r="R7818">
        <v>0</v>
      </c>
      <c r="S7818">
        <v>0</v>
      </c>
      <c r="T7818">
        <v>12</v>
      </c>
      <c r="U7818">
        <v>0</v>
      </c>
      <c r="V7818">
        <v>0</v>
      </c>
      <c r="W7818" s="26">
        <v>0</v>
      </c>
      <c r="X7818" s="26">
        <v>240.19290726334665</v>
      </c>
      <c r="Y7818" s="26">
        <v>0</v>
      </c>
      <c r="Z7818" s="26">
        <v>0</v>
      </c>
      <c r="AA7818" s="26">
        <v>0</v>
      </c>
      <c r="AB7818" s="26">
        <v>63.880832497979853</v>
      </c>
      <c r="AC7818" s="26">
        <v>0</v>
      </c>
      <c r="AD7818" s="26">
        <v>0</v>
      </c>
      <c r="AE7818" s="26">
        <v>304.07373976132652</v>
      </c>
    </row>
    <row r="7819" spans="1:31" x14ac:dyDescent="0.3">
      <c r="A7819">
        <v>2779221</v>
      </c>
      <c r="B7819">
        <v>1</v>
      </c>
      <c r="C7819" t="s">
        <v>80</v>
      </c>
      <c r="D7819" t="s">
        <v>105</v>
      </c>
      <c r="E7819" t="s">
        <v>170</v>
      </c>
      <c r="F7819" t="s">
        <v>8461</v>
      </c>
      <c r="G7819" t="s">
        <v>287</v>
      </c>
      <c r="H7819" t="s">
        <v>135</v>
      </c>
      <c r="I7819" t="s">
        <v>136</v>
      </c>
      <c r="J7819" t="s">
        <v>3</v>
      </c>
      <c r="K7819" t="s">
        <v>138</v>
      </c>
      <c r="L7819" t="s">
        <v>21307</v>
      </c>
      <c r="M7819" t="s">
        <v>21308</v>
      </c>
      <c r="N7819" s="26">
        <v>3.383888888</v>
      </c>
      <c r="O7819">
        <v>0</v>
      </c>
      <c r="P7819">
        <v>12</v>
      </c>
      <c r="Q7819">
        <v>0</v>
      </c>
      <c r="R7819">
        <v>2</v>
      </c>
      <c r="S7819">
        <v>0</v>
      </c>
      <c r="T7819">
        <v>12</v>
      </c>
      <c r="U7819">
        <v>0</v>
      </c>
      <c r="V7819">
        <v>0</v>
      </c>
      <c r="W7819" s="26">
        <v>0</v>
      </c>
      <c r="X7819" s="26">
        <v>11.925319654008689</v>
      </c>
      <c r="Y7819" s="26">
        <v>0</v>
      </c>
      <c r="Z7819" s="26">
        <v>0</v>
      </c>
      <c r="AA7819" s="26">
        <v>0</v>
      </c>
      <c r="AB7819" s="26">
        <v>17.094956986420804</v>
      </c>
      <c r="AC7819" s="26">
        <v>0</v>
      </c>
      <c r="AD7819" s="26">
        <v>0</v>
      </c>
      <c r="AE7819" s="26">
        <v>29.020276640429493</v>
      </c>
    </row>
    <row r="7820" spans="1:31" x14ac:dyDescent="0.3">
      <c r="A7820">
        <v>2778534</v>
      </c>
      <c r="B7820">
        <v>1</v>
      </c>
      <c r="C7820" t="s">
        <v>81</v>
      </c>
      <c r="D7820" t="s">
        <v>127</v>
      </c>
      <c r="E7820" t="s">
        <v>152</v>
      </c>
      <c r="F7820" t="s">
        <v>4373</v>
      </c>
      <c r="G7820" t="s">
        <v>628</v>
      </c>
      <c r="H7820" t="s">
        <v>149</v>
      </c>
      <c r="I7820" t="s">
        <v>136</v>
      </c>
      <c r="J7820" t="s">
        <v>137</v>
      </c>
      <c r="K7820" t="s">
        <v>187</v>
      </c>
      <c r="L7820" t="s">
        <v>21309</v>
      </c>
      <c r="M7820" t="s">
        <v>21310</v>
      </c>
      <c r="N7820" s="26">
        <v>8.4044444439999992</v>
      </c>
      <c r="O7820">
        <v>6</v>
      </c>
      <c r="P7820">
        <v>12</v>
      </c>
      <c r="Q7820">
        <v>191</v>
      </c>
      <c r="R7820">
        <v>121</v>
      </c>
      <c r="S7820">
        <v>15</v>
      </c>
      <c r="T7820">
        <v>8</v>
      </c>
      <c r="U7820">
        <v>0</v>
      </c>
      <c r="V7820">
        <v>0</v>
      </c>
      <c r="W7820" s="26">
        <v>18.415230835468883</v>
      </c>
      <c r="X7820" s="26">
        <v>0</v>
      </c>
      <c r="Y7820" s="26">
        <v>307.93316832364354</v>
      </c>
      <c r="Z7820" s="26">
        <v>83.548899162618739</v>
      </c>
      <c r="AA7820" s="26">
        <v>622.40419298114091</v>
      </c>
      <c r="AB7820" s="26">
        <v>9.4240400983141956</v>
      </c>
      <c r="AC7820" s="26">
        <v>0</v>
      </c>
      <c r="AD7820" s="26">
        <v>0</v>
      </c>
      <c r="AE7820" s="26">
        <v>1041.7255314011863</v>
      </c>
    </row>
    <row r="7821" spans="1:31" x14ac:dyDescent="0.3">
      <c r="A7821">
        <v>2778866</v>
      </c>
      <c r="B7821">
        <v>1</v>
      </c>
      <c r="C7821" t="s">
        <v>80</v>
      </c>
      <c r="D7821" t="s">
        <v>88</v>
      </c>
      <c r="E7821" t="s">
        <v>170</v>
      </c>
      <c r="F7821" t="s">
        <v>21311</v>
      </c>
      <c r="G7821" t="s">
        <v>458</v>
      </c>
      <c r="H7821" t="s">
        <v>135</v>
      </c>
      <c r="I7821" t="s">
        <v>136</v>
      </c>
      <c r="J7821" t="s">
        <v>137</v>
      </c>
      <c r="K7821" t="s">
        <v>138</v>
      </c>
      <c r="L7821" t="s">
        <v>21312</v>
      </c>
      <c r="M7821" t="s">
        <v>21313</v>
      </c>
      <c r="N7821" s="26">
        <v>1.320277777</v>
      </c>
      <c r="O7821">
        <v>0</v>
      </c>
      <c r="P7821">
        <v>37</v>
      </c>
      <c r="Q7821">
        <v>0</v>
      </c>
      <c r="R7821">
        <v>0</v>
      </c>
      <c r="S7821">
        <v>0</v>
      </c>
      <c r="T7821">
        <v>1</v>
      </c>
      <c r="U7821">
        <v>0</v>
      </c>
      <c r="V7821">
        <v>0</v>
      </c>
      <c r="W7821" s="26">
        <v>0</v>
      </c>
      <c r="X7821" s="26">
        <v>9.5310215884498426</v>
      </c>
      <c r="Y7821" s="26">
        <v>0</v>
      </c>
      <c r="Z7821" s="26">
        <v>0</v>
      </c>
      <c r="AA7821" s="26">
        <v>0</v>
      </c>
      <c r="AB7821" s="26">
        <v>2.2683770033197224</v>
      </c>
      <c r="AC7821" s="26">
        <v>0</v>
      </c>
      <c r="AD7821" s="26">
        <v>0</v>
      </c>
      <c r="AE7821" s="26">
        <v>11.799398591769565</v>
      </c>
    </row>
    <row r="7822" spans="1:31" x14ac:dyDescent="0.3">
      <c r="A7822">
        <v>2778843</v>
      </c>
      <c r="B7822">
        <v>1</v>
      </c>
      <c r="C7822" t="s">
        <v>81</v>
      </c>
      <c r="D7822" t="s">
        <v>128</v>
      </c>
      <c r="E7822" t="s">
        <v>132</v>
      </c>
      <c r="F7822" t="s">
        <v>21314</v>
      </c>
      <c r="G7822" t="s">
        <v>134</v>
      </c>
      <c r="H7822" t="s">
        <v>135</v>
      </c>
      <c r="I7822" t="s">
        <v>136</v>
      </c>
      <c r="J7822" t="s">
        <v>137</v>
      </c>
      <c r="K7822" t="s">
        <v>138</v>
      </c>
      <c r="L7822" t="s">
        <v>21315</v>
      </c>
      <c r="M7822" t="s">
        <v>21316</v>
      </c>
      <c r="N7822" s="26">
        <v>8.4272222219999993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21</v>
      </c>
      <c r="U7822">
        <v>0</v>
      </c>
      <c r="V7822">
        <v>0</v>
      </c>
      <c r="W7822" s="26">
        <v>0</v>
      </c>
      <c r="X7822" s="26">
        <v>0</v>
      </c>
      <c r="Y7822" s="26">
        <v>0</v>
      </c>
      <c r="Z7822" s="26">
        <v>0</v>
      </c>
      <c r="AA7822" s="26">
        <v>0</v>
      </c>
      <c r="AB7822" s="26">
        <v>71.205541254657518</v>
      </c>
      <c r="AC7822" s="26">
        <v>0</v>
      </c>
      <c r="AD7822" s="26">
        <v>0</v>
      </c>
      <c r="AE7822" s="26">
        <v>71.205541254657518</v>
      </c>
    </row>
    <row r="7823" spans="1:31" x14ac:dyDescent="0.3">
      <c r="A7823">
        <v>2778697</v>
      </c>
      <c r="B7823">
        <v>1</v>
      </c>
      <c r="C7823" t="s">
        <v>81</v>
      </c>
      <c r="D7823" t="s">
        <v>122</v>
      </c>
      <c r="E7823" t="s">
        <v>146</v>
      </c>
      <c r="F7823" t="s">
        <v>21317</v>
      </c>
      <c r="G7823" t="s">
        <v>159</v>
      </c>
      <c r="H7823" t="s">
        <v>149</v>
      </c>
      <c r="I7823" t="s">
        <v>136</v>
      </c>
      <c r="J7823" t="s">
        <v>137</v>
      </c>
      <c r="K7823" t="s">
        <v>138</v>
      </c>
      <c r="L7823" t="s">
        <v>21318</v>
      </c>
      <c r="M7823" t="s">
        <v>21319</v>
      </c>
      <c r="N7823" s="26">
        <v>0.341388888</v>
      </c>
      <c r="O7823">
        <v>0</v>
      </c>
      <c r="P7823">
        <v>2302</v>
      </c>
      <c r="Q7823">
        <v>0</v>
      </c>
      <c r="R7823">
        <v>0</v>
      </c>
      <c r="S7823">
        <v>0</v>
      </c>
      <c r="T7823">
        <v>110</v>
      </c>
      <c r="U7823">
        <v>0</v>
      </c>
      <c r="V7823">
        <v>0</v>
      </c>
      <c r="W7823" s="26">
        <v>0</v>
      </c>
      <c r="X7823" s="26">
        <v>173.17065434615836</v>
      </c>
      <c r="Y7823" s="26">
        <v>0</v>
      </c>
      <c r="Z7823" s="26">
        <v>0</v>
      </c>
      <c r="AA7823" s="26">
        <v>0</v>
      </c>
      <c r="AB7823" s="26">
        <v>42.333289456248032</v>
      </c>
      <c r="AC7823" s="26">
        <v>0</v>
      </c>
      <c r="AD7823" s="26">
        <v>0</v>
      </c>
      <c r="AE7823" s="26">
        <v>215.50394380240638</v>
      </c>
    </row>
    <row r="7824" spans="1:31" x14ac:dyDescent="0.3">
      <c r="A7824">
        <v>2779029</v>
      </c>
      <c r="B7824">
        <v>1</v>
      </c>
      <c r="C7824" t="s">
        <v>80</v>
      </c>
      <c r="D7824" t="s">
        <v>93</v>
      </c>
      <c r="E7824" t="s">
        <v>132</v>
      </c>
      <c r="F7824" t="s">
        <v>21320</v>
      </c>
      <c r="G7824" t="s">
        <v>307</v>
      </c>
      <c r="H7824" t="s">
        <v>135</v>
      </c>
      <c r="I7824" t="s">
        <v>136</v>
      </c>
      <c r="J7824" t="s">
        <v>137</v>
      </c>
      <c r="K7824" t="s">
        <v>138</v>
      </c>
      <c r="L7824" t="s">
        <v>21321</v>
      </c>
      <c r="M7824" t="s">
        <v>21322</v>
      </c>
      <c r="N7824" s="26">
        <v>0.880833333</v>
      </c>
      <c r="O7824">
        <v>0</v>
      </c>
      <c r="P7824">
        <v>7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 s="26">
        <v>0</v>
      </c>
      <c r="X7824" s="26">
        <v>1.4425486335103623</v>
      </c>
      <c r="Y7824" s="26">
        <v>0</v>
      </c>
      <c r="Z7824" s="26">
        <v>0</v>
      </c>
      <c r="AA7824" s="26">
        <v>0</v>
      </c>
      <c r="AB7824" s="26">
        <v>0</v>
      </c>
      <c r="AC7824" s="26">
        <v>0</v>
      </c>
      <c r="AD7824" s="26">
        <v>0</v>
      </c>
      <c r="AE7824" s="26">
        <v>1.4425486335103623</v>
      </c>
    </row>
    <row r="7825" spans="1:31" x14ac:dyDescent="0.3">
      <c r="A7825">
        <v>2779075</v>
      </c>
      <c r="B7825">
        <v>1</v>
      </c>
      <c r="C7825" t="s">
        <v>80</v>
      </c>
      <c r="D7825" t="s">
        <v>102</v>
      </c>
      <c r="E7825" t="s">
        <v>141</v>
      </c>
      <c r="F7825" t="s">
        <v>21323</v>
      </c>
      <c r="G7825" t="s">
        <v>143</v>
      </c>
      <c r="H7825" t="s">
        <v>135</v>
      </c>
      <c r="I7825" t="s">
        <v>136</v>
      </c>
      <c r="J7825" t="s">
        <v>137</v>
      </c>
      <c r="K7825" t="s">
        <v>138</v>
      </c>
      <c r="L7825" t="s">
        <v>21324</v>
      </c>
      <c r="M7825" t="s">
        <v>21325</v>
      </c>
      <c r="N7825" s="26">
        <v>0.46777777700000001</v>
      </c>
      <c r="O7825">
        <v>0</v>
      </c>
      <c r="P7825">
        <v>60</v>
      </c>
      <c r="Q7825">
        <v>0</v>
      </c>
      <c r="R7825">
        <v>4</v>
      </c>
      <c r="S7825">
        <v>0</v>
      </c>
      <c r="T7825">
        <v>9</v>
      </c>
      <c r="U7825">
        <v>0</v>
      </c>
      <c r="V7825">
        <v>0</v>
      </c>
      <c r="W7825" s="26">
        <v>0</v>
      </c>
      <c r="X7825" s="26">
        <v>9.0711670616284081</v>
      </c>
      <c r="Y7825" s="26">
        <v>0</v>
      </c>
      <c r="Z7825" s="26">
        <v>8.242455587477511E-2</v>
      </c>
      <c r="AA7825" s="26">
        <v>0</v>
      </c>
      <c r="AB7825" s="26">
        <v>2.2142149646814819</v>
      </c>
      <c r="AC7825" s="26">
        <v>0</v>
      </c>
      <c r="AD7825" s="26">
        <v>0</v>
      </c>
      <c r="AE7825" s="26">
        <v>11.367806582184665</v>
      </c>
    </row>
    <row r="7826" spans="1:31" x14ac:dyDescent="0.3">
      <c r="A7826">
        <v>2778680</v>
      </c>
      <c r="B7826">
        <v>1</v>
      </c>
      <c r="C7826" t="s">
        <v>80</v>
      </c>
      <c r="D7826" t="s">
        <v>84</v>
      </c>
      <c r="E7826" t="s">
        <v>166</v>
      </c>
      <c r="F7826" t="s">
        <v>21326</v>
      </c>
      <c r="G7826" t="s">
        <v>425</v>
      </c>
      <c r="H7826" t="s">
        <v>135</v>
      </c>
      <c r="I7826" t="s">
        <v>136</v>
      </c>
      <c r="J7826" t="s">
        <v>137</v>
      </c>
      <c r="K7826" t="s">
        <v>138</v>
      </c>
      <c r="L7826" t="s">
        <v>21327</v>
      </c>
      <c r="M7826" t="s">
        <v>21328</v>
      </c>
      <c r="N7826" s="26">
        <v>8.7519444439999994</v>
      </c>
      <c r="O7826">
        <v>0</v>
      </c>
      <c r="P7826">
        <v>186</v>
      </c>
      <c r="Q7826">
        <v>0</v>
      </c>
      <c r="R7826">
        <v>0</v>
      </c>
      <c r="S7826">
        <v>0</v>
      </c>
      <c r="T7826">
        <v>9</v>
      </c>
      <c r="U7826">
        <v>0</v>
      </c>
      <c r="V7826">
        <v>0</v>
      </c>
      <c r="W7826" s="26">
        <v>0</v>
      </c>
      <c r="X7826" s="26">
        <v>337.25009548286602</v>
      </c>
      <c r="Y7826" s="26">
        <v>0</v>
      </c>
      <c r="Z7826" s="26">
        <v>0</v>
      </c>
      <c r="AA7826" s="26">
        <v>0</v>
      </c>
      <c r="AB7826" s="26">
        <v>42.739474380586053</v>
      </c>
      <c r="AC7826" s="26">
        <v>0</v>
      </c>
      <c r="AD7826" s="26">
        <v>0</v>
      </c>
      <c r="AE7826" s="26">
        <v>379.98956986345206</v>
      </c>
    </row>
    <row r="7827" spans="1:31" x14ac:dyDescent="0.3">
      <c r="A7827">
        <v>2778703</v>
      </c>
      <c r="B7827">
        <v>1</v>
      </c>
      <c r="C7827" t="s">
        <v>81</v>
      </c>
      <c r="D7827" t="s">
        <v>121</v>
      </c>
      <c r="E7827" t="s">
        <v>152</v>
      </c>
      <c r="F7827" t="s">
        <v>11271</v>
      </c>
      <c r="G7827" t="s">
        <v>159</v>
      </c>
      <c r="H7827" t="s">
        <v>149</v>
      </c>
      <c r="I7827" t="s">
        <v>136</v>
      </c>
      <c r="J7827" t="s">
        <v>137</v>
      </c>
      <c r="K7827" t="s">
        <v>138</v>
      </c>
      <c r="L7827" t="s">
        <v>21329</v>
      </c>
      <c r="M7827" t="s">
        <v>21330</v>
      </c>
      <c r="N7827" s="26">
        <v>0.1275</v>
      </c>
      <c r="O7827">
        <v>3</v>
      </c>
      <c r="P7827">
        <v>296</v>
      </c>
      <c r="Q7827">
        <v>4</v>
      </c>
      <c r="R7827">
        <v>37</v>
      </c>
      <c r="S7827">
        <v>3</v>
      </c>
      <c r="T7827">
        <v>15</v>
      </c>
      <c r="U7827">
        <v>0</v>
      </c>
      <c r="V7827">
        <v>0</v>
      </c>
      <c r="W7827" s="26">
        <v>1.9093568247173547</v>
      </c>
      <c r="X7827" s="26">
        <v>5.003986317038736</v>
      </c>
      <c r="Y7827" s="26">
        <v>2.4467237121596277</v>
      </c>
      <c r="Z7827" s="26">
        <v>0.44447352500521503</v>
      </c>
      <c r="AA7827" s="26">
        <v>3.69979385533611</v>
      </c>
      <c r="AB7827" s="26">
        <v>1.7898918045564005</v>
      </c>
      <c r="AC7827" s="26">
        <v>0</v>
      </c>
      <c r="AD7827" s="26">
        <v>0</v>
      </c>
      <c r="AE7827" s="26">
        <v>15.294226038813445</v>
      </c>
    </row>
    <row r="7828" spans="1:31" x14ac:dyDescent="0.3">
      <c r="A7828">
        <v>2778597</v>
      </c>
      <c r="B7828">
        <v>1</v>
      </c>
      <c r="C7828" t="s">
        <v>80</v>
      </c>
      <c r="D7828" t="s">
        <v>96</v>
      </c>
      <c r="E7828" t="s">
        <v>146</v>
      </c>
      <c r="F7828" t="s">
        <v>21331</v>
      </c>
      <c r="G7828" t="s">
        <v>186</v>
      </c>
      <c r="H7828" t="s">
        <v>149</v>
      </c>
      <c r="I7828" t="s">
        <v>136</v>
      </c>
      <c r="J7828" t="s">
        <v>137</v>
      </c>
      <c r="K7828" t="s">
        <v>187</v>
      </c>
      <c r="L7828" t="s">
        <v>21332</v>
      </c>
      <c r="M7828" t="s">
        <v>21333</v>
      </c>
      <c r="N7828" s="26">
        <v>3.0961111109999999</v>
      </c>
      <c r="O7828">
        <v>0</v>
      </c>
      <c r="P7828">
        <v>242</v>
      </c>
      <c r="Q7828">
        <v>0</v>
      </c>
      <c r="R7828">
        <v>0</v>
      </c>
      <c r="S7828">
        <v>0</v>
      </c>
      <c r="T7828">
        <v>3</v>
      </c>
      <c r="U7828">
        <v>0</v>
      </c>
      <c r="V7828">
        <v>0</v>
      </c>
      <c r="W7828" s="26">
        <v>0</v>
      </c>
      <c r="X7828" s="26">
        <v>232.86534326683002</v>
      </c>
      <c r="Y7828" s="26">
        <v>0</v>
      </c>
      <c r="Z7828" s="26">
        <v>0</v>
      </c>
      <c r="AA7828" s="26">
        <v>0</v>
      </c>
      <c r="AB7828" s="26">
        <v>4.5409011076919867</v>
      </c>
      <c r="AC7828" s="26">
        <v>0</v>
      </c>
      <c r="AD7828" s="26">
        <v>0</v>
      </c>
      <c r="AE7828" s="26">
        <v>237.406244374522</v>
      </c>
    </row>
    <row r="7829" spans="1:31" x14ac:dyDescent="0.3">
      <c r="A7829">
        <v>2778743</v>
      </c>
      <c r="B7829">
        <v>1</v>
      </c>
      <c r="C7829" t="s">
        <v>81</v>
      </c>
      <c r="D7829" t="s">
        <v>121</v>
      </c>
      <c r="E7829" t="s">
        <v>146</v>
      </c>
      <c r="F7829" t="s">
        <v>21334</v>
      </c>
      <c r="G7829" t="s">
        <v>148</v>
      </c>
      <c r="H7829" t="s">
        <v>149</v>
      </c>
      <c r="I7829" t="s">
        <v>136</v>
      </c>
      <c r="J7829" t="s">
        <v>137</v>
      </c>
      <c r="K7829" t="s">
        <v>138</v>
      </c>
      <c r="L7829" t="s">
        <v>21335</v>
      </c>
      <c r="M7829" t="s">
        <v>21336</v>
      </c>
      <c r="N7829" s="26">
        <v>1.2175</v>
      </c>
      <c r="O7829">
        <v>0</v>
      </c>
      <c r="P7829">
        <v>30</v>
      </c>
      <c r="Q7829">
        <v>0</v>
      </c>
      <c r="R7829">
        <v>1</v>
      </c>
      <c r="S7829">
        <v>0</v>
      </c>
      <c r="T7829">
        <v>1</v>
      </c>
      <c r="U7829">
        <v>0</v>
      </c>
      <c r="V7829">
        <v>0</v>
      </c>
      <c r="W7829" s="26">
        <v>0</v>
      </c>
      <c r="X7829" s="26">
        <v>4.2455696477361284</v>
      </c>
      <c r="Y7829" s="26">
        <v>0</v>
      </c>
      <c r="Z7829" s="26">
        <v>0</v>
      </c>
      <c r="AA7829" s="26">
        <v>0</v>
      </c>
      <c r="AB7829" s="26">
        <v>0</v>
      </c>
      <c r="AC7829" s="26">
        <v>0</v>
      </c>
      <c r="AD7829" s="26">
        <v>0</v>
      </c>
      <c r="AE7829" s="26">
        <v>4.2455696477361284</v>
      </c>
    </row>
    <row r="7830" spans="1:31" x14ac:dyDescent="0.3">
      <c r="A7830">
        <v>2779284</v>
      </c>
      <c r="B7830">
        <v>1</v>
      </c>
      <c r="C7830" t="s">
        <v>81</v>
      </c>
      <c r="D7830" t="s">
        <v>123</v>
      </c>
      <c r="E7830" t="s">
        <v>170</v>
      </c>
      <c r="F7830" t="s">
        <v>21337</v>
      </c>
      <c r="G7830" t="s">
        <v>204</v>
      </c>
      <c r="H7830" t="s">
        <v>135</v>
      </c>
      <c r="I7830" t="s">
        <v>136</v>
      </c>
      <c r="J7830" t="s">
        <v>137</v>
      </c>
      <c r="K7830" t="s">
        <v>138</v>
      </c>
      <c r="L7830" t="s">
        <v>21338</v>
      </c>
      <c r="M7830" t="s">
        <v>21339</v>
      </c>
      <c r="N7830" s="26">
        <v>2.8916666659999999</v>
      </c>
      <c r="O7830">
        <v>0</v>
      </c>
      <c r="P7830">
        <v>610</v>
      </c>
      <c r="Q7830">
        <v>0</v>
      </c>
      <c r="R7830">
        <v>0</v>
      </c>
      <c r="S7830">
        <v>0</v>
      </c>
      <c r="T7830">
        <v>25</v>
      </c>
      <c r="U7830">
        <v>0</v>
      </c>
      <c r="V7830">
        <v>0</v>
      </c>
      <c r="W7830" s="26">
        <v>0</v>
      </c>
      <c r="X7830" s="26">
        <v>289.47824704832999</v>
      </c>
      <c r="Y7830" s="26">
        <v>0</v>
      </c>
      <c r="Z7830" s="26">
        <v>0</v>
      </c>
      <c r="AA7830" s="26">
        <v>0</v>
      </c>
      <c r="AB7830" s="26">
        <v>10.65658180923602</v>
      </c>
      <c r="AC7830" s="26">
        <v>0</v>
      </c>
      <c r="AD7830" s="26">
        <v>0</v>
      </c>
      <c r="AE7830" s="26">
        <v>300.13482885756599</v>
      </c>
    </row>
    <row r="7831" spans="1:31" x14ac:dyDescent="0.3">
      <c r="A7831">
        <v>2779035</v>
      </c>
      <c r="B7831">
        <v>1</v>
      </c>
      <c r="C7831" t="s">
        <v>80</v>
      </c>
      <c r="D7831" t="s">
        <v>105</v>
      </c>
      <c r="E7831" t="s">
        <v>157</v>
      </c>
      <c r="F7831" t="s">
        <v>21340</v>
      </c>
      <c r="G7831" t="s">
        <v>451</v>
      </c>
      <c r="H7831" t="s">
        <v>149</v>
      </c>
      <c r="I7831" t="s">
        <v>136</v>
      </c>
      <c r="J7831" t="s">
        <v>137</v>
      </c>
      <c r="K7831" t="s">
        <v>138</v>
      </c>
      <c r="L7831" t="s">
        <v>21341</v>
      </c>
      <c r="M7831" t="s">
        <v>21342</v>
      </c>
      <c r="N7831" s="26">
        <v>1.0252777769999999</v>
      </c>
      <c r="O7831">
        <v>1</v>
      </c>
      <c r="P7831">
        <v>578</v>
      </c>
      <c r="Q7831">
        <v>7</v>
      </c>
      <c r="R7831">
        <v>40</v>
      </c>
      <c r="S7831">
        <v>34</v>
      </c>
      <c r="T7831">
        <v>76</v>
      </c>
      <c r="U7831">
        <v>7</v>
      </c>
      <c r="V7831">
        <v>0</v>
      </c>
      <c r="W7831" s="26">
        <v>0.19478544669384301</v>
      </c>
      <c r="X7831" s="26">
        <v>183.13521445502039</v>
      </c>
      <c r="Y7831" s="26">
        <v>8.6976938421971788</v>
      </c>
      <c r="Z7831" s="26">
        <v>14.500807194728861</v>
      </c>
      <c r="AA7831" s="26">
        <v>525.20746751785816</v>
      </c>
      <c r="AB7831" s="26">
        <v>76.280103038771017</v>
      </c>
      <c r="AC7831" s="26">
        <v>960.90907661152835</v>
      </c>
      <c r="AD7831" s="26">
        <v>0</v>
      </c>
      <c r="AE7831" s="26">
        <v>1768.9251481067977</v>
      </c>
    </row>
    <row r="7832" spans="1:31" x14ac:dyDescent="0.3">
      <c r="A7832">
        <v>2778474</v>
      </c>
      <c r="B7832">
        <v>1</v>
      </c>
      <c r="C7832" t="s">
        <v>80</v>
      </c>
      <c r="D7832" t="s">
        <v>95</v>
      </c>
      <c r="E7832" t="s">
        <v>157</v>
      </c>
      <c r="F7832" t="s">
        <v>6509</v>
      </c>
      <c r="G7832" t="s">
        <v>159</v>
      </c>
      <c r="H7832" t="s">
        <v>149</v>
      </c>
      <c r="I7832" t="s">
        <v>136</v>
      </c>
      <c r="J7832" t="s">
        <v>137</v>
      </c>
      <c r="K7832" t="s">
        <v>138</v>
      </c>
      <c r="L7832" t="s">
        <v>21343</v>
      </c>
      <c r="M7832" t="s">
        <v>21344</v>
      </c>
      <c r="N7832" s="26">
        <v>0.38055555499999999</v>
      </c>
      <c r="O7832">
        <v>5</v>
      </c>
      <c r="P7832">
        <v>780</v>
      </c>
      <c r="Q7832">
        <v>25</v>
      </c>
      <c r="R7832">
        <v>13</v>
      </c>
      <c r="S7832">
        <v>34</v>
      </c>
      <c r="T7832">
        <v>57</v>
      </c>
      <c r="U7832">
        <v>0</v>
      </c>
      <c r="V7832">
        <v>0</v>
      </c>
      <c r="W7832" s="26">
        <v>2.1880488724159082</v>
      </c>
      <c r="X7832" s="26">
        <v>62.910318517114462</v>
      </c>
      <c r="Y7832" s="26">
        <v>7.4886060101884011</v>
      </c>
      <c r="Z7832" s="26">
        <v>1.3767800739543208</v>
      </c>
      <c r="AA7832" s="26">
        <v>142.67945114528948</v>
      </c>
      <c r="AB7832" s="26">
        <v>11.991358299478954</v>
      </c>
      <c r="AC7832" s="26">
        <v>0</v>
      </c>
      <c r="AD7832" s="26">
        <v>0</v>
      </c>
      <c r="AE7832" s="26">
        <v>228.6345629184415</v>
      </c>
    </row>
    <row r="7833" spans="1:31" x14ac:dyDescent="0.3">
      <c r="A7833">
        <v>2778803</v>
      </c>
      <c r="B7833">
        <v>1</v>
      </c>
      <c r="C7833" t="s">
        <v>80</v>
      </c>
      <c r="D7833" t="s">
        <v>107</v>
      </c>
      <c r="E7833" t="s">
        <v>146</v>
      </c>
      <c r="F7833" t="s">
        <v>21345</v>
      </c>
      <c r="G7833" t="s">
        <v>143</v>
      </c>
      <c r="H7833" t="s">
        <v>149</v>
      </c>
      <c r="I7833" t="s">
        <v>136</v>
      </c>
      <c r="J7833" t="s">
        <v>137</v>
      </c>
      <c r="K7833" t="s">
        <v>138</v>
      </c>
      <c r="L7833" t="s">
        <v>21346</v>
      </c>
      <c r="M7833" t="s">
        <v>21347</v>
      </c>
      <c r="N7833" s="26">
        <v>0.30805555499999998</v>
      </c>
      <c r="O7833">
        <v>0</v>
      </c>
      <c r="P7833">
        <v>611</v>
      </c>
      <c r="Q7833">
        <v>0</v>
      </c>
      <c r="R7833">
        <v>1</v>
      </c>
      <c r="S7833">
        <v>0</v>
      </c>
      <c r="T7833">
        <v>39</v>
      </c>
      <c r="U7833">
        <v>0</v>
      </c>
      <c r="V7833">
        <v>1</v>
      </c>
      <c r="W7833" s="26">
        <v>0</v>
      </c>
      <c r="X7833" s="26">
        <v>18.621392524629069</v>
      </c>
      <c r="Y7833" s="26">
        <v>0</v>
      </c>
      <c r="Z7833" s="26">
        <v>0</v>
      </c>
      <c r="AA7833" s="26">
        <v>0</v>
      </c>
      <c r="AB7833" s="26">
        <v>10.566295048753178</v>
      </c>
      <c r="AC7833" s="26">
        <v>0</v>
      </c>
      <c r="AD7833" s="26">
        <v>0.27840677959638632</v>
      </c>
      <c r="AE7833" s="26">
        <v>29.466094352978637</v>
      </c>
    </row>
    <row r="7834" spans="1:31" x14ac:dyDescent="0.3">
      <c r="A7834">
        <v>2778780</v>
      </c>
      <c r="B7834">
        <v>1</v>
      </c>
      <c r="C7834" t="s">
        <v>80</v>
      </c>
      <c r="D7834" t="s">
        <v>96</v>
      </c>
      <c r="E7834" t="s">
        <v>132</v>
      </c>
      <c r="F7834" t="s">
        <v>21348</v>
      </c>
      <c r="G7834" t="s">
        <v>134</v>
      </c>
      <c r="H7834" t="s">
        <v>135</v>
      </c>
      <c r="I7834" t="s">
        <v>136</v>
      </c>
      <c r="J7834" t="s">
        <v>137</v>
      </c>
      <c r="K7834" t="s">
        <v>138</v>
      </c>
      <c r="L7834" t="s">
        <v>21349</v>
      </c>
      <c r="M7834" t="s">
        <v>21350</v>
      </c>
      <c r="N7834" s="26">
        <v>7.0794444439999999</v>
      </c>
      <c r="O7834">
        <v>0</v>
      </c>
      <c r="P7834">
        <v>1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 s="26">
        <v>0</v>
      </c>
      <c r="X7834" s="26">
        <v>0.24465605233556198</v>
      </c>
      <c r="Y7834" s="26">
        <v>0</v>
      </c>
      <c r="Z7834" s="26">
        <v>0</v>
      </c>
      <c r="AA7834" s="26">
        <v>0</v>
      </c>
      <c r="AB7834" s="26">
        <v>0</v>
      </c>
      <c r="AC7834" s="26">
        <v>0</v>
      </c>
      <c r="AD7834" s="26">
        <v>0</v>
      </c>
      <c r="AE7834" s="26">
        <v>0.24465605233556198</v>
      </c>
    </row>
    <row r="7835" spans="1:31" x14ac:dyDescent="0.3">
      <c r="A7835">
        <v>2778966</v>
      </c>
      <c r="B7835">
        <v>1</v>
      </c>
      <c r="C7835" t="s">
        <v>81</v>
      </c>
      <c r="D7835" t="s">
        <v>119</v>
      </c>
      <c r="E7835" t="s">
        <v>132</v>
      </c>
      <c r="F7835" t="s">
        <v>21351</v>
      </c>
      <c r="G7835" t="s">
        <v>197</v>
      </c>
      <c r="H7835" t="s">
        <v>135</v>
      </c>
      <c r="I7835" t="s">
        <v>136</v>
      </c>
      <c r="J7835" t="s">
        <v>137</v>
      </c>
      <c r="K7835" t="s">
        <v>138</v>
      </c>
      <c r="L7835" t="s">
        <v>21352</v>
      </c>
      <c r="M7835" t="s">
        <v>21353</v>
      </c>
      <c r="N7835" s="26">
        <v>1.2894444439999999</v>
      </c>
      <c r="O7835">
        <v>0</v>
      </c>
      <c r="P7835">
        <v>1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 s="26">
        <v>0</v>
      </c>
      <c r="X7835" s="26">
        <v>0</v>
      </c>
      <c r="Y7835" s="26">
        <v>0</v>
      </c>
      <c r="Z7835" s="26">
        <v>0</v>
      </c>
      <c r="AA7835" s="26">
        <v>0</v>
      </c>
      <c r="AB7835" s="26">
        <v>0</v>
      </c>
      <c r="AC7835" s="26">
        <v>0</v>
      </c>
      <c r="AD7835" s="26">
        <v>0</v>
      </c>
      <c r="AE7835" s="26">
        <v>0</v>
      </c>
    </row>
    <row r="7836" spans="1:31" x14ac:dyDescent="0.3">
      <c r="A7836">
        <v>2778660</v>
      </c>
      <c r="B7836">
        <v>1</v>
      </c>
      <c r="C7836" t="s">
        <v>81</v>
      </c>
      <c r="D7836" t="s">
        <v>128</v>
      </c>
      <c r="E7836" t="s">
        <v>132</v>
      </c>
      <c r="F7836" t="s">
        <v>21354</v>
      </c>
      <c r="G7836" t="s">
        <v>134</v>
      </c>
      <c r="H7836" t="s">
        <v>135</v>
      </c>
      <c r="I7836" t="s">
        <v>136</v>
      </c>
      <c r="J7836" t="s">
        <v>137</v>
      </c>
      <c r="K7836" t="s">
        <v>138</v>
      </c>
      <c r="L7836" t="s">
        <v>21355</v>
      </c>
      <c r="M7836" t="s">
        <v>21356</v>
      </c>
      <c r="N7836" s="26">
        <v>8.432222222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1</v>
      </c>
      <c r="U7836">
        <v>0</v>
      </c>
      <c r="V7836">
        <v>0</v>
      </c>
      <c r="W7836" s="26">
        <v>0</v>
      </c>
      <c r="X7836" s="26">
        <v>0</v>
      </c>
      <c r="Y7836" s="26">
        <v>0</v>
      </c>
      <c r="Z7836" s="26">
        <v>0</v>
      </c>
      <c r="AA7836" s="26">
        <v>0</v>
      </c>
      <c r="AB7836" s="26">
        <v>2.0194215987518551</v>
      </c>
      <c r="AC7836" s="26">
        <v>0</v>
      </c>
      <c r="AD7836" s="26">
        <v>0</v>
      </c>
      <c r="AE7836" s="26">
        <v>2.0194215987518551</v>
      </c>
    </row>
    <row r="7837" spans="1:31" x14ac:dyDescent="0.3">
      <c r="A7837">
        <v>2779147</v>
      </c>
      <c r="B7837">
        <v>1</v>
      </c>
      <c r="C7837" t="s">
        <v>80</v>
      </c>
      <c r="D7837" t="s">
        <v>93</v>
      </c>
      <c r="E7837" t="s">
        <v>157</v>
      </c>
      <c r="F7837" t="s">
        <v>10786</v>
      </c>
      <c r="G7837" t="s">
        <v>159</v>
      </c>
      <c r="H7837" t="s">
        <v>149</v>
      </c>
      <c r="I7837" t="s">
        <v>136</v>
      </c>
      <c r="J7837" t="s">
        <v>137</v>
      </c>
      <c r="K7837" t="s">
        <v>138</v>
      </c>
      <c r="L7837" t="s">
        <v>21357</v>
      </c>
      <c r="M7837" t="s">
        <v>21358</v>
      </c>
      <c r="N7837" s="26">
        <v>7.4999999999999997E-2</v>
      </c>
      <c r="O7837">
        <v>3</v>
      </c>
      <c r="P7837">
        <v>14</v>
      </c>
      <c r="Q7837">
        <v>41</v>
      </c>
      <c r="R7837">
        <v>198</v>
      </c>
      <c r="S7837">
        <v>11</v>
      </c>
      <c r="T7837">
        <v>50</v>
      </c>
      <c r="U7837">
        <v>0</v>
      </c>
      <c r="V7837">
        <v>0</v>
      </c>
      <c r="W7837" s="26">
        <v>0.82489804423447488</v>
      </c>
      <c r="X7837" s="26">
        <v>0.66636722989504493</v>
      </c>
      <c r="Y7837" s="26">
        <v>2.6737984417248004</v>
      </c>
      <c r="Z7837" s="26">
        <v>1.9723580344306799</v>
      </c>
      <c r="AA7837" s="26">
        <v>1.3251309223827676</v>
      </c>
      <c r="AB7837" s="26">
        <v>1.7163984108050998</v>
      </c>
      <c r="AC7837" s="26">
        <v>0</v>
      </c>
      <c r="AD7837" s="26">
        <v>0</v>
      </c>
      <c r="AE7837" s="26">
        <v>9.1789510834728674</v>
      </c>
    </row>
    <row r="7838" spans="1:31" x14ac:dyDescent="0.3">
      <c r="A7838">
        <v>2778583</v>
      </c>
      <c r="B7838">
        <v>1</v>
      </c>
      <c r="C7838" t="s">
        <v>81</v>
      </c>
      <c r="D7838" t="s">
        <v>127</v>
      </c>
      <c r="E7838" t="s">
        <v>157</v>
      </c>
      <c r="F7838" t="s">
        <v>21359</v>
      </c>
      <c r="G7838" t="s">
        <v>628</v>
      </c>
      <c r="H7838" t="s">
        <v>149</v>
      </c>
      <c r="I7838" t="s">
        <v>136</v>
      </c>
      <c r="J7838" t="s">
        <v>137</v>
      </c>
      <c r="K7838" t="s">
        <v>187</v>
      </c>
      <c r="L7838" t="s">
        <v>21360</v>
      </c>
      <c r="M7838" t="s">
        <v>21361</v>
      </c>
      <c r="N7838" s="26">
        <v>5.9030555549999999</v>
      </c>
      <c r="O7838">
        <v>0</v>
      </c>
      <c r="P7838">
        <v>2220</v>
      </c>
      <c r="Q7838">
        <v>0</v>
      </c>
      <c r="R7838">
        <v>0</v>
      </c>
      <c r="S7838">
        <v>1</v>
      </c>
      <c r="T7838">
        <v>222</v>
      </c>
      <c r="U7838">
        <v>0</v>
      </c>
      <c r="V7838">
        <v>0</v>
      </c>
      <c r="W7838" s="26">
        <v>0</v>
      </c>
      <c r="X7838" s="26">
        <v>2743.2266191985354</v>
      </c>
      <c r="Y7838" s="26">
        <v>0</v>
      </c>
      <c r="Z7838" s="26">
        <v>0</v>
      </c>
      <c r="AA7838" s="26">
        <v>346.04659601399771</v>
      </c>
      <c r="AB7838" s="26">
        <v>1210.9331821707567</v>
      </c>
      <c r="AC7838" s="26">
        <v>0</v>
      </c>
      <c r="AD7838" s="26">
        <v>0</v>
      </c>
      <c r="AE7838" s="26">
        <v>4300.2063973832901</v>
      </c>
    </row>
    <row r="7839" spans="1:31" x14ac:dyDescent="0.3">
      <c r="A7839">
        <v>2779124</v>
      </c>
      <c r="B7839">
        <v>1</v>
      </c>
      <c r="C7839" t="s">
        <v>81</v>
      </c>
      <c r="D7839" t="s">
        <v>117</v>
      </c>
      <c r="E7839" t="s">
        <v>146</v>
      </c>
      <c r="F7839" t="s">
        <v>21362</v>
      </c>
      <c r="G7839" t="s">
        <v>148</v>
      </c>
      <c r="H7839" t="s">
        <v>149</v>
      </c>
      <c r="I7839" t="s">
        <v>136</v>
      </c>
      <c r="J7839" t="s">
        <v>137</v>
      </c>
      <c r="K7839" t="s">
        <v>138</v>
      </c>
      <c r="L7839" t="s">
        <v>21363</v>
      </c>
      <c r="M7839" t="s">
        <v>21364</v>
      </c>
      <c r="N7839" s="26">
        <v>2.3430555549999998</v>
      </c>
      <c r="O7839">
        <v>1</v>
      </c>
      <c r="P7839">
        <v>75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 s="26">
        <v>0.69085975781999998</v>
      </c>
      <c r="X7839" s="26">
        <v>3.1077003068944444</v>
      </c>
      <c r="Y7839" s="26">
        <v>0</v>
      </c>
      <c r="Z7839" s="26">
        <v>0</v>
      </c>
      <c r="AA7839" s="26">
        <v>0</v>
      </c>
      <c r="AB7839" s="26">
        <v>0</v>
      </c>
      <c r="AC7839" s="26">
        <v>0</v>
      </c>
      <c r="AD7839" s="26">
        <v>0</v>
      </c>
      <c r="AE7839" s="26">
        <v>3.7985600647144446</v>
      </c>
    </row>
    <row r="7840" spans="1:31" x14ac:dyDescent="0.3">
      <c r="A7840">
        <v>2778606</v>
      </c>
      <c r="B7840">
        <v>1</v>
      </c>
      <c r="C7840" t="s">
        <v>80</v>
      </c>
      <c r="D7840" t="s">
        <v>96</v>
      </c>
      <c r="E7840" t="s">
        <v>166</v>
      </c>
      <c r="F7840" t="s">
        <v>21365</v>
      </c>
      <c r="G7840" t="s">
        <v>425</v>
      </c>
      <c r="H7840" t="s">
        <v>135</v>
      </c>
      <c r="I7840" t="s">
        <v>136</v>
      </c>
      <c r="J7840" t="s">
        <v>137</v>
      </c>
      <c r="K7840" t="s">
        <v>138</v>
      </c>
      <c r="L7840" t="s">
        <v>21366</v>
      </c>
      <c r="M7840" t="s">
        <v>21367</v>
      </c>
      <c r="N7840" s="26">
        <v>4.3605555550000004</v>
      </c>
      <c r="O7840">
        <v>0</v>
      </c>
      <c r="P7840">
        <v>14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 s="26">
        <v>0</v>
      </c>
      <c r="X7840" s="26">
        <v>14.218971576203327</v>
      </c>
      <c r="Y7840" s="26">
        <v>0</v>
      </c>
      <c r="Z7840" s="26">
        <v>0</v>
      </c>
      <c r="AA7840" s="26">
        <v>0</v>
      </c>
      <c r="AB7840" s="26">
        <v>0</v>
      </c>
      <c r="AC7840" s="26">
        <v>0</v>
      </c>
      <c r="AD7840" s="26">
        <v>0</v>
      </c>
      <c r="AE7840" s="26">
        <v>14.218971576203327</v>
      </c>
    </row>
    <row r="7841" spans="1:31" x14ac:dyDescent="0.3">
      <c r="A7841">
        <v>2778978</v>
      </c>
      <c r="B7841">
        <v>1</v>
      </c>
      <c r="C7841" t="s">
        <v>80</v>
      </c>
      <c r="D7841" t="s">
        <v>104</v>
      </c>
      <c r="E7841" t="s">
        <v>170</v>
      </c>
      <c r="F7841" t="s">
        <v>21368</v>
      </c>
      <c r="G7841" t="s">
        <v>303</v>
      </c>
      <c r="H7841" t="s">
        <v>135</v>
      </c>
      <c r="I7841" t="s">
        <v>136</v>
      </c>
      <c r="J7841" t="s">
        <v>137</v>
      </c>
      <c r="K7841" t="s">
        <v>138</v>
      </c>
      <c r="L7841" t="s">
        <v>21369</v>
      </c>
      <c r="M7841" t="s">
        <v>21370</v>
      </c>
      <c r="N7841" s="26">
        <v>2.7255555550000001</v>
      </c>
      <c r="O7841">
        <v>0</v>
      </c>
      <c r="P7841">
        <v>26</v>
      </c>
      <c r="Q7841">
        <v>0</v>
      </c>
      <c r="R7841">
        <v>0</v>
      </c>
      <c r="S7841">
        <v>0</v>
      </c>
      <c r="T7841">
        <v>2</v>
      </c>
      <c r="U7841">
        <v>0</v>
      </c>
      <c r="V7841">
        <v>0</v>
      </c>
      <c r="W7841" s="26">
        <v>0</v>
      </c>
      <c r="X7841" s="26">
        <v>17.083171626063628</v>
      </c>
      <c r="Y7841" s="26">
        <v>0</v>
      </c>
      <c r="Z7841" s="26">
        <v>0</v>
      </c>
      <c r="AA7841" s="26">
        <v>0</v>
      </c>
      <c r="AB7841" s="26">
        <v>1.0470902782818061</v>
      </c>
      <c r="AC7841" s="26">
        <v>0</v>
      </c>
      <c r="AD7841" s="26">
        <v>0</v>
      </c>
      <c r="AE7841" s="26">
        <v>18.130261904345435</v>
      </c>
    </row>
    <row r="7842" spans="1:31" x14ac:dyDescent="0.3">
      <c r="A7842">
        <v>2778600</v>
      </c>
      <c r="B7842">
        <v>1</v>
      </c>
      <c r="C7842" t="s">
        <v>80</v>
      </c>
      <c r="D7842" t="s">
        <v>94</v>
      </c>
      <c r="E7842" t="s">
        <v>170</v>
      </c>
      <c r="F7842" t="s">
        <v>21371</v>
      </c>
      <c r="G7842" t="s">
        <v>628</v>
      </c>
      <c r="H7842" t="s">
        <v>135</v>
      </c>
      <c r="I7842" t="s">
        <v>136</v>
      </c>
      <c r="J7842" t="s">
        <v>137</v>
      </c>
      <c r="K7842" t="s">
        <v>187</v>
      </c>
      <c r="L7842" t="s">
        <v>21372</v>
      </c>
      <c r="M7842" t="s">
        <v>21373</v>
      </c>
      <c r="N7842" s="26">
        <v>7.3711111110000003</v>
      </c>
      <c r="O7842">
        <v>0</v>
      </c>
      <c r="P7842">
        <v>1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 s="26">
        <v>0</v>
      </c>
      <c r="X7842" s="26">
        <v>0.62778267023466072</v>
      </c>
      <c r="Y7842" s="26">
        <v>0</v>
      </c>
      <c r="Z7842" s="26">
        <v>0</v>
      </c>
      <c r="AA7842" s="26">
        <v>0</v>
      </c>
      <c r="AB7842" s="26">
        <v>0</v>
      </c>
      <c r="AC7842" s="26">
        <v>0</v>
      </c>
      <c r="AD7842" s="26">
        <v>0</v>
      </c>
      <c r="AE7842" s="26">
        <v>0.62778267023466072</v>
      </c>
    </row>
    <row r="7843" spans="1:31" x14ac:dyDescent="0.3">
      <c r="A7843">
        <v>2778537</v>
      </c>
      <c r="B7843">
        <v>1</v>
      </c>
      <c r="C7843" t="s">
        <v>81</v>
      </c>
      <c r="D7843" t="s">
        <v>121</v>
      </c>
      <c r="E7843" t="s">
        <v>157</v>
      </c>
      <c r="F7843" t="s">
        <v>992</v>
      </c>
      <c r="G7843" t="s">
        <v>159</v>
      </c>
      <c r="H7843" t="s">
        <v>149</v>
      </c>
      <c r="I7843" t="s">
        <v>136</v>
      </c>
      <c r="J7843" t="s">
        <v>137</v>
      </c>
      <c r="K7843" t="s">
        <v>138</v>
      </c>
      <c r="L7843" t="s">
        <v>21374</v>
      </c>
      <c r="M7843" t="s">
        <v>21375</v>
      </c>
      <c r="N7843" s="26">
        <v>0.36166666600000003</v>
      </c>
      <c r="O7843">
        <v>8</v>
      </c>
      <c r="P7843">
        <v>1333</v>
      </c>
      <c r="Q7843">
        <v>4</v>
      </c>
      <c r="R7843">
        <v>122</v>
      </c>
      <c r="S7843">
        <v>5</v>
      </c>
      <c r="T7843">
        <v>96</v>
      </c>
      <c r="U7843">
        <v>0</v>
      </c>
      <c r="V7843">
        <v>0</v>
      </c>
      <c r="W7843" s="26">
        <v>0.67886100613333333</v>
      </c>
      <c r="X7843" s="26">
        <v>31.91262913818267</v>
      </c>
      <c r="Y7843" s="26">
        <v>2.9676329249283997</v>
      </c>
      <c r="Z7843" s="26">
        <v>2.0745068025847058</v>
      </c>
      <c r="AA7843" s="26">
        <v>6.1196387370283016</v>
      </c>
      <c r="AB7843" s="26">
        <v>11.29725433711247</v>
      </c>
      <c r="AC7843" s="26">
        <v>0</v>
      </c>
      <c r="AD7843" s="26">
        <v>0</v>
      </c>
      <c r="AE7843" s="26">
        <v>55.050522945969888</v>
      </c>
    </row>
    <row r="7844" spans="1:31" x14ac:dyDescent="0.3">
      <c r="A7844">
        <v>2778792</v>
      </c>
      <c r="B7844">
        <v>1</v>
      </c>
      <c r="C7844" t="s">
        <v>80</v>
      </c>
      <c r="D7844" t="s">
        <v>93</v>
      </c>
      <c r="E7844" t="s">
        <v>170</v>
      </c>
      <c r="F7844" t="s">
        <v>21376</v>
      </c>
      <c r="G7844" t="s">
        <v>204</v>
      </c>
      <c r="H7844" t="s">
        <v>135</v>
      </c>
      <c r="I7844" t="s">
        <v>136</v>
      </c>
      <c r="J7844" t="s">
        <v>137</v>
      </c>
      <c r="K7844" t="s">
        <v>138</v>
      </c>
      <c r="L7844" t="s">
        <v>21377</v>
      </c>
      <c r="M7844" t="s">
        <v>21378</v>
      </c>
      <c r="N7844" s="26">
        <v>3.2166666660000001</v>
      </c>
      <c r="O7844">
        <v>0</v>
      </c>
      <c r="P7844">
        <v>0</v>
      </c>
      <c r="Q7844">
        <v>0</v>
      </c>
      <c r="R7844">
        <v>5</v>
      </c>
      <c r="S7844">
        <v>0</v>
      </c>
      <c r="T7844">
        <v>2</v>
      </c>
      <c r="U7844">
        <v>0</v>
      </c>
      <c r="V7844">
        <v>0</v>
      </c>
      <c r="W7844" s="26">
        <v>0</v>
      </c>
      <c r="X7844" s="26">
        <v>0</v>
      </c>
      <c r="Y7844" s="26">
        <v>0</v>
      </c>
      <c r="Z7844" s="26">
        <v>3.1176544281150251</v>
      </c>
      <c r="AA7844" s="26">
        <v>0</v>
      </c>
      <c r="AB7844" s="26">
        <v>0</v>
      </c>
      <c r="AC7844" s="26">
        <v>0</v>
      </c>
      <c r="AD7844" s="26">
        <v>0</v>
      </c>
      <c r="AE7844" s="26">
        <v>3.1176544281150251</v>
      </c>
    </row>
    <row r="7845" spans="1:31" x14ac:dyDescent="0.3">
      <c r="A7845">
        <v>2778938</v>
      </c>
      <c r="B7845">
        <v>1</v>
      </c>
      <c r="C7845" t="s">
        <v>80</v>
      </c>
      <c r="D7845" t="s">
        <v>92</v>
      </c>
      <c r="E7845" t="s">
        <v>146</v>
      </c>
      <c r="F7845" t="s">
        <v>21379</v>
      </c>
      <c r="G7845" t="s">
        <v>154</v>
      </c>
      <c r="H7845" t="s">
        <v>149</v>
      </c>
      <c r="I7845" t="s">
        <v>136</v>
      </c>
      <c r="J7845" t="s">
        <v>137</v>
      </c>
      <c r="K7845" t="s">
        <v>138</v>
      </c>
      <c r="L7845" t="s">
        <v>21380</v>
      </c>
      <c r="M7845" t="s">
        <v>21381</v>
      </c>
      <c r="N7845" s="26">
        <v>1.404722222</v>
      </c>
      <c r="O7845">
        <v>0</v>
      </c>
      <c r="P7845">
        <v>112</v>
      </c>
      <c r="Q7845">
        <v>0</v>
      </c>
      <c r="R7845">
        <v>0</v>
      </c>
      <c r="S7845">
        <v>0</v>
      </c>
      <c r="T7845">
        <v>2</v>
      </c>
      <c r="U7845">
        <v>0</v>
      </c>
      <c r="V7845">
        <v>0</v>
      </c>
      <c r="W7845" s="26">
        <v>0</v>
      </c>
      <c r="X7845" s="26">
        <v>37.399085817831327</v>
      </c>
      <c r="Y7845" s="26">
        <v>0</v>
      </c>
      <c r="Z7845" s="26">
        <v>0</v>
      </c>
      <c r="AA7845" s="26">
        <v>0</v>
      </c>
      <c r="AB7845" s="26">
        <v>4.490694076413889</v>
      </c>
      <c r="AC7845" s="26">
        <v>0</v>
      </c>
      <c r="AD7845" s="26">
        <v>0</v>
      </c>
      <c r="AE7845" s="26">
        <v>41.889779894245216</v>
      </c>
    </row>
    <row r="7846" spans="1:31" x14ac:dyDescent="0.3">
      <c r="A7846">
        <v>2778543</v>
      </c>
      <c r="B7846">
        <v>1</v>
      </c>
      <c r="C7846" t="s">
        <v>80</v>
      </c>
      <c r="D7846" t="s">
        <v>99</v>
      </c>
      <c r="E7846" t="s">
        <v>141</v>
      </c>
      <c r="F7846" t="s">
        <v>599</v>
      </c>
      <c r="G7846" t="s">
        <v>186</v>
      </c>
      <c r="H7846" t="s">
        <v>135</v>
      </c>
      <c r="I7846" t="s">
        <v>136</v>
      </c>
      <c r="J7846" t="s">
        <v>137</v>
      </c>
      <c r="K7846" t="s">
        <v>187</v>
      </c>
      <c r="L7846" t="s">
        <v>21382</v>
      </c>
      <c r="M7846" t="s">
        <v>21383</v>
      </c>
      <c r="N7846" s="26">
        <v>8.2799999999999994</v>
      </c>
      <c r="O7846">
        <v>0</v>
      </c>
      <c r="P7846">
        <v>127</v>
      </c>
      <c r="Q7846">
        <v>0</v>
      </c>
      <c r="R7846">
        <v>1</v>
      </c>
      <c r="S7846">
        <v>0</v>
      </c>
      <c r="T7846">
        <v>15</v>
      </c>
      <c r="U7846">
        <v>0</v>
      </c>
      <c r="V7846">
        <v>1</v>
      </c>
      <c r="W7846" s="26">
        <v>0</v>
      </c>
      <c r="X7846" s="26">
        <v>133.66146298648309</v>
      </c>
      <c r="Y7846" s="26">
        <v>0</v>
      </c>
      <c r="Z7846" s="26">
        <v>0.51003435724635526</v>
      </c>
      <c r="AA7846" s="26">
        <v>0</v>
      </c>
      <c r="AB7846" s="26">
        <v>46.480635790873805</v>
      </c>
      <c r="AC7846" s="26">
        <v>0</v>
      </c>
      <c r="AD7846" s="26">
        <v>30.7273114076648</v>
      </c>
      <c r="AE7846" s="26">
        <v>211.37944454226806</v>
      </c>
    </row>
    <row r="7847" spans="1:31" x14ac:dyDescent="0.3">
      <c r="A7847">
        <v>2778663</v>
      </c>
      <c r="B7847">
        <v>1</v>
      </c>
      <c r="C7847" t="s">
        <v>80</v>
      </c>
      <c r="D7847" t="s">
        <v>84</v>
      </c>
      <c r="E7847" t="s">
        <v>170</v>
      </c>
      <c r="F7847" t="s">
        <v>21384</v>
      </c>
      <c r="G7847" t="s">
        <v>2059</v>
      </c>
      <c r="H7847" t="s">
        <v>135</v>
      </c>
      <c r="I7847" t="s">
        <v>136</v>
      </c>
      <c r="J7847" t="s">
        <v>137</v>
      </c>
      <c r="K7847" t="s">
        <v>138</v>
      </c>
      <c r="L7847" t="s">
        <v>21385</v>
      </c>
      <c r="M7847" t="s">
        <v>21386</v>
      </c>
      <c r="N7847" s="26">
        <v>4.1488888880000001</v>
      </c>
      <c r="O7847">
        <v>0</v>
      </c>
      <c r="P7847">
        <v>24</v>
      </c>
      <c r="Q7847">
        <v>0</v>
      </c>
      <c r="R7847">
        <v>5</v>
      </c>
      <c r="S7847">
        <v>0</v>
      </c>
      <c r="T7847">
        <v>3</v>
      </c>
      <c r="U7847">
        <v>0</v>
      </c>
      <c r="V7847">
        <v>0</v>
      </c>
      <c r="W7847" s="26">
        <v>0</v>
      </c>
      <c r="X7847" s="26">
        <v>24.300405426041237</v>
      </c>
      <c r="Y7847" s="26">
        <v>0</v>
      </c>
      <c r="Z7847" s="26">
        <v>6.7593132741749988</v>
      </c>
      <c r="AA7847" s="26">
        <v>0</v>
      </c>
      <c r="AB7847" s="26">
        <v>7.6587441203115763</v>
      </c>
      <c r="AC7847" s="26">
        <v>0</v>
      </c>
      <c r="AD7847" s="26">
        <v>0</v>
      </c>
      <c r="AE7847" s="26">
        <v>38.718462820527812</v>
      </c>
    </row>
    <row r="7848" spans="1:31" x14ac:dyDescent="0.3">
      <c r="A7848">
        <v>2778500</v>
      </c>
      <c r="B7848">
        <v>1</v>
      </c>
      <c r="C7848" t="s">
        <v>80</v>
      </c>
      <c r="D7848" t="s">
        <v>88</v>
      </c>
      <c r="E7848" t="s">
        <v>170</v>
      </c>
      <c r="F7848" t="s">
        <v>21387</v>
      </c>
      <c r="G7848" t="s">
        <v>204</v>
      </c>
      <c r="H7848" t="s">
        <v>135</v>
      </c>
      <c r="I7848" t="s">
        <v>136</v>
      </c>
      <c r="J7848" t="s">
        <v>137</v>
      </c>
      <c r="K7848" t="s">
        <v>138</v>
      </c>
      <c r="L7848" t="s">
        <v>21388</v>
      </c>
      <c r="M7848" t="s">
        <v>21389</v>
      </c>
      <c r="N7848" s="26">
        <v>2.1513888880000001</v>
      </c>
      <c r="O7848">
        <v>0</v>
      </c>
      <c r="P7848">
        <v>172</v>
      </c>
      <c r="Q7848">
        <v>0</v>
      </c>
      <c r="R7848">
        <v>1</v>
      </c>
      <c r="S7848">
        <v>0</v>
      </c>
      <c r="T7848">
        <v>6</v>
      </c>
      <c r="U7848">
        <v>0</v>
      </c>
      <c r="V7848">
        <v>0</v>
      </c>
      <c r="W7848" s="26">
        <v>0</v>
      </c>
      <c r="X7848" s="26">
        <v>78.830698766787137</v>
      </c>
      <c r="Y7848" s="26">
        <v>0</v>
      </c>
      <c r="Z7848" s="26">
        <v>0</v>
      </c>
      <c r="AA7848" s="26">
        <v>0</v>
      </c>
      <c r="AB7848" s="26">
        <v>5.9512381538255559</v>
      </c>
      <c r="AC7848" s="26">
        <v>0</v>
      </c>
      <c r="AD7848" s="26">
        <v>0</v>
      </c>
      <c r="AE7848" s="26">
        <v>84.781936920612694</v>
      </c>
    </row>
    <row r="7849" spans="1:31" x14ac:dyDescent="0.3">
      <c r="A7849">
        <v>2778975</v>
      </c>
      <c r="B7849">
        <v>1</v>
      </c>
      <c r="C7849" t="s">
        <v>81</v>
      </c>
      <c r="D7849" t="s">
        <v>127</v>
      </c>
      <c r="E7849" t="s">
        <v>170</v>
      </c>
      <c r="F7849" t="s">
        <v>21390</v>
      </c>
      <c r="G7849" t="s">
        <v>204</v>
      </c>
      <c r="H7849" t="s">
        <v>135</v>
      </c>
      <c r="I7849" t="s">
        <v>136</v>
      </c>
      <c r="J7849" t="s">
        <v>137</v>
      </c>
      <c r="K7849" t="s">
        <v>138</v>
      </c>
      <c r="L7849" t="s">
        <v>21391</v>
      </c>
      <c r="M7849" t="s">
        <v>21392</v>
      </c>
      <c r="N7849" s="26">
        <v>2.1816666659999999</v>
      </c>
      <c r="O7849">
        <v>0</v>
      </c>
      <c r="P7849">
        <v>30</v>
      </c>
      <c r="Q7849">
        <v>0</v>
      </c>
      <c r="R7849">
        <v>3</v>
      </c>
      <c r="S7849">
        <v>0</v>
      </c>
      <c r="T7849">
        <v>1</v>
      </c>
      <c r="U7849">
        <v>0</v>
      </c>
      <c r="V7849">
        <v>0</v>
      </c>
      <c r="W7849" s="26">
        <v>0</v>
      </c>
      <c r="X7849" s="26">
        <v>6.7876409362246726</v>
      </c>
      <c r="Y7849" s="26">
        <v>0</v>
      </c>
      <c r="Z7849" s="26">
        <v>4.8673899812876629</v>
      </c>
      <c r="AA7849" s="26">
        <v>0</v>
      </c>
      <c r="AB7849" s="26">
        <v>0</v>
      </c>
      <c r="AC7849" s="26">
        <v>0</v>
      </c>
      <c r="AD7849" s="26">
        <v>0</v>
      </c>
      <c r="AE7849" s="26">
        <v>11.655030917512335</v>
      </c>
    </row>
    <row r="7850" spans="1:31" x14ac:dyDescent="0.3">
      <c r="A7850">
        <v>2779061</v>
      </c>
      <c r="B7850">
        <v>1</v>
      </c>
      <c r="C7850" t="s">
        <v>81</v>
      </c>
      <c r="D7850" t="s">
        <v>118</v>
      </c>
      <c r="E7850" t="s">
        <v>146</v>
      </c>
      <c r="F7850" t="s">
        <v>21393</v>
      </c>
      <c r="G7850" t="s">
        <v>148</v>
      </c>
      <c r="H7850" t="s">
        <v>149</v>
      </c>
      <c r="I7850" t="s">
        <v>136</v>
      </c>
      <c r="J7850" t="s">
        <v>137</v>
      </c>
      <c r="K7850" t="s">
        <v>138</v>
      </c>
      <c r="L7850" t="s">
        <v>21394</v>
      </c>
      <c r="M7850" t="s">
        <v>21395</v>
      </c>
      <c r="N7850" s="26">
        <v>1.6744444439999999</v>
      </c>
      <c r="O7850">
        <v>1</v>
      </c>
      <c r="P7850">
        <v>376</v>
      </c>
      <c r="Q7850">
        <v>3</v>
      </c>
      <c r="R7850">
        <v>20</v>
      </c>
      <c r="S7850">
        <v>1</v>
      </c>
      <c r="T7850">
        <v>34</v>
      </c>
      <c r="U7850">
        <v>0</v>
      </c>
      <c r="V7850">
        <v>0</v>
      </c>
      <c r="W7850" s="26">
        <v>0.49169652479111114</v>
      </c>
      <c r="X7850" s="26">
        <v>31.386421211910982</v>
      </c>
      <c r="Y7850" s="26">
        <v>0.47562771296667117</v>
      </c>
      <c r="Z7850" s="26">
        <v>0.46513885539394639</v>
      </c>
      <c r="AA7850" s="26">
        <v>0</v>
      </c>
      <c r="AB7850" s="26">
        <v>7.0741579436826729</v>
      </c>
      <c r="AC7850" s="26">
        <v>0</v>
      </c>
      <c r="AD7850" s="26">
        <v>0</v>
      </c>
      <c r="AE7850" s="26">
        <v>39.893042248745381</v>
      </c>
    </row>
    <row r="7851" spans="1:31" x14ac:dyDescent="0.3">
      <c r="A7851">
        <v>2778812</v>
      </c>
      <c r="B7851">
        <v>1</v>
      </c>
      <c r="C7851" t="s">
        <v>80</v>
      </c>
      <c r="D7851" t="s">
        <v>93</v>
      </c>
      <c r="E7851" t="s">
        <v>157</v>
      </c>
      <c r="F7851" t="s">
        <v>10786</v>
      </c>
      <c r="G7851" t="s">
        <v>159</v>
      </c>
      <c r="H7851" t="s">
        <v>149</v>
      </c>
      <c r="I7851" t="s">
        <v>136</v>
      </c>
      <c r="J7851" t="s">
        <v>137</v>
      </c>
      <c r="K7851" t="s">
        <v>138</v>
      </c>
      <c r="L7851" t="s">
        <v>21396</v>
      </c>
      <c r="M7851" t="s">
        <v>21397</v>
      </c>
      <c r="N7851" s="26">
        <v>1.032777777</v>
      </c>
      <c r="O7851">
        <v>3</v>
      </c>
      <c r="P7851">
        <v>14</v>
      </c>
      <c r="Q7851">
        <v>41</v>
      </c>
      <c r="R7851">
        <v>198</v>
      </c>
      <c r="S7851">
        <v>11</v>
      </c>
      <c r="T7851">
        <v>50</v>
      </c>
      <c r="U7851">
        <v>0</v>
      </c>
      <c r="V7851">
        <v>0</v>
      </c>
      <c r="W7851" s="26">
        <v>7.9178497800009993</v>
      </c>
      <c r="X7851" s="26">
        <v>7.8780845425153618</v>
      </c>
      <c r="Y7851" s="26">
        <v>38.105175988373475</v>
      </c>
      <c r="Z7851" s="26">
        <v>26.484102158686703</v>
      </c>
      <c r="AA7851" s="26">
        <v>24.248836754818338</v>
      </c>
      <c r="AB7851" s="26">
        <v>32.172754361723783</v>
      </c>
      <c r="AC7851" s="26">
        <v>0</v>
      </c>
      <c r="AD7851" s="26">
        <v>0</v>
      </c>
      <c r="AE7851" s="26">
        <v>136.80680358611866</v>
      </c>
    </row>
    <row r="7852" spans="1:31" x14ac:dyDescent="0.3">
      <c r="A7852">
        <v>2778706</v>
      </c>
      <c r="B7852">
        <v>1</v>
      </c>
      <c r="C7852" t="s">
        <v>80</v>
      </c>
      <c r="D7852" t="s">
        <v>103</v>
      </c>
      <c r="E7852" t="s">
        <v>152</v>
      </c>
      <c r="F7852" t="s">
        <v>21398</v>
      </c>
      <c r="G7852" t="s">
        <v>159</v>
      </c>
      <c r="H7852" t="s">
        <v>149</v>
      </c>
      <c r="I7852" t="s">
        <v>136</v>
      </c>
      <c r="J7852" t="s">
        <v>137</v>
      </c>
      <c r="K7852" t="s">
        <v>138</v>
      </c>
      <c r="L7852" t="s">
        <v>21399</v>
      </c>
      <c r="M7852" t="s">
        <v>21400</v>
      </c>
      <c r="N7852" s="26">
        <v>7.4344444440000004</v>
      </c>
      <c r="O7852">
        <v>0</v>
      </c>
      <c r="P7852">
        <v>0</v>
      </c>
      <c r="Q7852">
        <v>0</v>
      </c>
      <c r="R7852">
        <v>0</v>
      </c>
      <c r="S7852">
        <v>5</v>
      </c>
      <c r="T7852">
        <v>5</v>
      </c>
      <c r="U7852">
        <v>10</v>
      </c>
      <c r="V7852">
        <v>2</v>
      </c>
      <c r="W7852" s="26">
        <v>0</v>
      </c>
      <c r="X7852" s="26">
        <v>0</v>
      </c>
      <c r="Y7852" s="26">
        <v>0</v>
      </c>
      <c r="Z7852" s="26">
        <v>0</v>
      </c>
      <c r="AA7852" s="26">
        <v>7378.0893772530599</v>
      </c>
      <c r="AB7852" s="26">
        <v>347.04054111484857</v>
      </c>
      <c r="AC7852" s="26">
        <v>7441.6583665365879</v>
      </c>
      <c r="AD7852" s="26">
        <v>1524.9808654402057</v>
      </c>
      <c r="AE7852" s="26">
        <v>16691.769150344702</v>
      </c>
    </row>
    <row r="7853" spans="1:31" x14ac:dyDescent="0.3">
      <c r="A7853">
        <v>2778918</v>
      </c>
      <c r="B7853">
        <v>1</v>
      </c>
      <c r="C7853" t="s">
        <v>81</v>
      </c>
      <c r="D7853" t="s">
        <v>112</v>
      </c>
      <c r="E7853" t="s">
        <v>170</v>
      </c>
      <c r="F7853" t="s">
        <v>21401</v>
      </c>
      <c r="G7853" t="s">
        <v>143</v>
      </c>
      <c r="H7853" t="s">
        <v>135</v>
      </c>
      <c r="I7853" t="s">
        <v>136</v>
      </c>
      <c r="J7853" t="s">
        <v>137</v>
      </c>
      <c r="K7853" t="s">
        <v>138</v>
      </c>
      <c r="L7853" t="s">
        <v>21402</v>
      </c>
      <c r="M7853" t="s">
        <v>21403</v>
      </c>
      <c r="N7853" s="26">
        <v>0.64222222200000001</v>
      </c>
      <c r="O7853">
        <v>0</v>
      </c>
      <c r="P7853">
        <v>103</v>
      </c>
      <c r="Q7853">
        <v>0</v>
      </c>
      <c r="R7853">
        <v>0</v>
      </c>
      <c r="S7853">
        <v>0</v>
      </c>
      <c r="T7853">
        <v>3</v>
      </c>
      <c r="U7853">
        <v>0</v>
      </c>
      <c r="V7853">
        <v>0</v>
      </c>
      <c r="W7853" s="26">
        <v>0</v>
      </c>
      <c r="X7853" s="26">
        <v>13.035510029817909</v>
      </c>
      <c r="Y7853" s="26">
        <v>0</v>
      </c>
      <c r="Z7853" s="26">
        <v>0</v>
      </c>
      <c r="AA7853" s="26">
        <v>0</v>
      </c>
      <c r="AB7853" s="26">
        <v>3.8164831152535141</v>
      </c>
      <c r="AC7853" s="26">
        <v>0</v>
      </c>
      <c r="AD7853" s="26">
        <v>0</v>
      </c>
      <c r="AE7853" s="26">
        <v>16.851993145071422</v>
      </c>
    </row>
    <row r="7854" spans="1:31" x14ac:dyDescent="0.3">
      <c r="A7854">
        <v>2778955</v>
      </c>
      <c r="B7854">
        <v>1</v>
      </c>
      <c r="C7854" t="s">
        <v>81</v>
      </c>
      <c r="D7854" t="s">
        <v>113</v>
      </c>
      <c r="E7854" t="s">
        <v>132</v>
      </c>
      <c r="F7854" t="s">
        <v>21404</v>
      </c>
      <c r="G7854" t="s">
        <v>197</v>
      </c>
      <c r="H7854" t="s">
        <v>135</v>
      </c>
      <c r="I7854" t="s">
        <v>136</v>
      </c>
      <c r="J7854" t="s">
        <v>137</v>
      </c>
      <c r="K7854" t="s">
        <v>138</v>
      </c>
      <c r="L7854" t="s">
        <v>21405</v>
      </c>
      <c r="M7854" t="s">
        <v>21406</v>
      </c>
      <c r="N7854" s="26">
        <v>1.249166666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1</v>
      </c>
      <c r="U7854">
        <v>0</v>
      </c>
      <c r="V7854">
        <v>0</v>
      </c>
      <c r="W7854" s="26">
        <v>0</v>
      </c>
      <c r="X7854" s="26">
        <v>0</v>
      </c>
      <c r="Y7854" s="26">
        <v>0</v>
      </c>
      <c r="Z7854" s="26">
        <v>0</v>
      </c>
      <c r="AA7854" s="26">
        <v>0</v>
      </c>
      <c r="AB7854" s="26">
        <v>0</v>
      </c>
      <c r="AC7854" s="26">
        <v>0</v>
      </c>
      <c r="AD7854" s="26">
        <v>0</v>
      </c>
      <c r="AE7854" s="26">
        <v>0</v>
      </c>
    </row>
    <row r="7855" spans="1:31" x14ac:dyDescent="0.3">
      <c r="A7855">
        <v>2778620</v>
      </c>
      <c r="B7855">
        <v>1</v>
      </c>
      <c r="C7855" t="s">
        <v>81</v>
      </c>
      <c r="D7855" t="s">
        <v>118</v>
      </c>
      <c r="E7855" t="s">
        <v>157</v>
      </c>
      <c r="F7855" t="s">
        <v>21407</v>
      </c>
      <c r="G7855" t="s">
        <v>186</v>
      </c>
      <c r="H7855" t="s">
        <v>149</v>
      </c>
      <c r="I7855" t="s">
        <v>136</v>
      </c>
      <c r="J7855" t="s">
        <v>137</v>
      </c>
      <c r="K7855" t="s">
        <v>187</v>
      </c>
      <c r="L7855" t="s">
        <v>21408</v>
      </c>
      <c r="M7855" t="s">
        <v>21356</v>
      </c>
      <c r="N7855" s="26">
        <v>8.7472222219999995</v>
      </c>
      <c r="O7855">
        <v>1</v>
      </c>
      <c r="P7855">
        <v>368</v>
      </c>
      <c r="Q7855">
        <v>52</v>
      </c>
      <c r="R7855">
        <v>42</v>
      </c>
      <c r="S7855">
        <v>27</v>
      </c>
      <c r="T7855">
        <v>34</v>
      </c>
      <c r="U7855">
        <v>10</v>
      </c>
      <c r="V7855">
        <v>0</v>
      </c>
      <c r="W7855" s="26">
        <v>2.364510875423087</v>
      </c>
      <c r="X7855" s="26">
        <v>616.73067018145002</v>
      </c>
      <c r="Y7855" s="26">
        <v>200.50912530714581</v>
      </c>
      <c r="Z7855" s="26">
        <v>40.198395140605413</v>
      </c>
      <c r="AA7855" s="26">
        <v>1824.6404112954644</v>
      </c>
      <c r="AB7855" s="26">
        <v>242.58935760356238</v>
      </c>
      <c r="AC7855" s="26">
        <v>13644.457720686027</v>
      </c>
      <c r="AD7855" s="26">
        <v>0</v>
      </c>
      <c r="AE7855" s="26">
        <v>16571.490191089677</v>
      </c>
    </row>
    <row r="7856" spans="1:31" x14ac:dyDescent="0.3">
      <c r="A7856">
        <v>2778626</v>
      </c>
      <c r="B7856">
        <v>1</v>
      </c>
      <c r="C7856" t="s">
        <v>81</v>
      </c>
      <c r="D7856" t="s">
        <v>116</v>
      </c>
      <c r="E7856" t="s">
        <v>157</v>
      </c>
      <c r="F7856" t="s">
        <v>21409</v>
      </c>
      <c r="G7856" t="s">
        <v>159</v>
      </c>
      <c r="H7856" t="s">
        <v>149</v>
      </c>
      <c r="I7856" t="s">
        <v>136</v>
      </c>
      <c r="J7856" t="s">
        <v>137</v>
      </c>
      <c r="K7856" t="s">
        <v>138</v>
      </c>
      <c r="L7856" t="s">
        <v>21410</v>
      </c>
      <c r="M7856" t="s">
        <v>21411</v>
      </c>
      <c r="N7856" s="26">
        <v>0.104166666</v>
      </c>
      <c r="O7856">
        <v>1</v>
      </c>
      <c r="P7856">
        <v>6525</v>
      </c>
      <c r="Q7856">
        <v>5</v>
      </c>
      <c r="R7856">
        <v>11</v>
      </c>
      <c r="S7856">
        <v>10</v>
      </c>
      <c r="T7856">
        <v>1279</v>
      </c>
      <c r="U7856">
        <v>2</v>
      </c>
      <c r="V7856">
        <v>1</v>
      </c>
      <c r="W7856" s="26">
        <v>13.171994632682814</v>
      </c>
      <c r="X7856" s="26">
        <v>157.2858670046981</v>
      </c>
      <c r="Y7856" s="26">
        <v>0.28774127042966668</v>
      </c>
      <c r="Z7856" s="26">
        <v>0.32702536214457295</v>
      </c>
      <c r="AA7856" s="26">
        <v>21.142381394481543</v>
      </c>
      <c r="AB7856" s="26">
        <v>97.096083736118516</v>
      </c>
      <c r="AC7856" s="26">
        <v>16.795397001039468</v>
      </c>
      <c r="AD7856" s="26">
        <v>0.22137695200000004</v>
      </c>
      <c r="AE7856" s="26">
        <v>306.32786735359474</v>
      </c>
    </row>
    <row r="7857" spans="1:31" x14ac:dyDescent="0.3">
      <c r="A7857">
        <v>2778457</v>
      </c>
      <c r="B7857">
        <v>1</v>
      </c>
      <c r="C7857" t="s">
        <v>80</v>
      </c>
      <c r="D7857" t="s">
        <v>108</v>
      </c>
      <c r="E7857" t="s">
        <v>170</v>
      </c>
      <c r="F7857" t="s">
        <v>21412</v>
      </c>
      <c r="G7857" t="s">
        <v>204</v>
      </c>
      <c r="H7857" t="s">
        <v>135</v>
      </c>
      <c r="I7857" t="s">
        <v>136</v>
      </c>
      <c r="J7857" t="s">
        <v>137</v>
      </c>
      <c r="K7857" t="s">
        <v>138</v>
      </c>
      <c r="L7857" t="s">
        <v>21413</v>
      </c>
      <c r="M7857" t="s">
        <v>21414</v>
      </c>
      <c r="N7857" s="26">
        <v>1.282777777</v>
      </c>
      <c r="O7857">
        <v>0</v>
      </c>
      <c r="P7857">
        <v>15</v>
      </c>
      <c r="Q7857">
        <v>0</v>
      </c>
      <c r="R7857">
        <v>8</v>
      </c>
      <c r="S7857">
        <v>0</v>
      </c>
      <c r="T7857">
        <v>4</v>
      </c>
      <c r="U7857">
        <v>0</v>
      </c>
      <c r="V7857">
        <v>0</v>
      </c>
      <c r="W7857" s="26">
        <v>0</v>
      </c>
      <c r="X7857" s="26">
        <v>3.0687827554395333</v>
      </c>
      <c r="Y7857" s="26">
        <v>0</v>
      </c>
      <c r="Z7857" s="26">
        <v>0</v>
      </c>
      <c r="AA7857" s="26">
        <v>0</v>
      </c>
      <c r="AB7857" s="26">
        <v>1.031335225230579</v>
      </c>
      <c r="AC7857" s="26">
        <v>0</v>
      </c>
      <c r="AD7857" s="26">
        <v>0</v>
      </c>
      <c r="AE7857" s="26">
        <v>4.1001179806701122</v>
      </c>
    </row>
    <row r="7858" spans="1:31" x14ac:dyDescent="0.3">
      <c r="A7858">
        <v>2778580</v>
      </c>
      <c r="B7858">
        <v>1</v>
      </c>
      <c r="C7858" t="s">
        <v>80</v>
      </c>
      <c r="D7858" t="s">
        <v>85</v>
      </c>
      <c r="E7858" t="s">
        <v>132</v>
      </c>
      <c r="F7858" t="s">
        <v>21415</v>
      </c>
      <c r="G7858" t="s">
        <v>197</v>
      </c>
      <c r="H7858" t="s">
        <v>135</v>
      </c>
      <c r="I7858" t="s">
        <v>136</v>
      </c>
      <c r="J7858" t="s">
        <v>137</v>
      </c>
      <c r="K7858" t="s">
        <v>138</v>
      </c>
      <c r="L7858" t="s">
        <v>21416</v>
      </c>
      <c r="M7858" t="s">
        <v>21417</v>
      </c>
      <c r="N7858" s="26">
        <v>5.0641666660000002</v>
      </c>
      <c r="O7858">
        <v>0</v>
      </c>
      <c r="P7858">
        <v>2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 s="26">
        <v>0</v>
      </c>
      <c r="X7858" s="26">
        <v>3.5692463303957296</v>
      </c>
      <c r="Y7858" s="26">
        <v>0</v>
      </c>
      <c r="Z7858" s="26">
        <v>0</v>
      </c>
      <c r="AA7858" s="26">
        <v>0</v>
      </c>
      <c r="AB7858" s="26">
        <v>0</v>
      </c>
      <c r="AC7858" s="26">
        <v>0</v>
      </c>
      <c r="AD7858" s="26">
        <v>0</v>
      </c>
      <c r="AE7858" s="26">
        <v>3.5692463303957296</v>
      </c>
    </row>
    <row r="7859" spans="1:31" x14ac:dyDescent="0.3">
      <c r="A7859">
        <v>2779227</v>
      </c>
      <c r="B7859">
        <v>1</v>
      </c>
      <c r="C7859" t="s">
        <v>80</v>
      </c>
      <c r="D7859" t="s">
        <v>94</v>
      </c>
      <c r="E7859" t="s">
        <v>146</v>
      </c>
      <c r="F7859" t="s">
        <v>21418</v>
      </c>
      <c r="G7859" t="s">
        <v>148</v>
      </c>
      <c r="H7859" t="s">
        <v>149</v>
      </c>
      <c r="I7859" t="s">
        <v>136</v>
      </c>
      <c r="J7859" t="s">
        <v>137</v>
      </c>
      <c r="K7859" t="s">
        <v>138</v>
      </c>
      <c r="L7859" t="s">
        <v>21419</v>
      </c>
      <c r="M7859" t="s">
        <v>21420</v>
      </c>
      <c r="N7859" s="26">
        <v>9.1980555549999998</v>
      </c>
      <c r="O7859">
        <v>0</v>
      </c>
      <c r="P7859">
        <v>41</v>
      </c>
      <c r="Q7859">
        <v>0</v>
      </c>
      <c r="R7859">
        <v>2</v>
      </c>
      <c r="S7859">
        <v>0</v>
      </c>
      <c r="T7859">
        <v>0</v>
      </c>
      <c r="U7859">
        <v>0</v>
      </c>
      <c r="V7859">
        <v>0</v>
      </c>
      <c r="W7859" s="26">
        <v>0</v>
      </c>
      <c r="X7859" s="26">
        <v>39.751740738157501</v>
      </c>
      <c r="Y7859" s="26">
        <v>0</v>
      </c>
      <c r="Z7859" s="26">
        <v>0</v>
      </c>
      <c r="AA7859" s="26">
        <v>0</v>
      </c>
      <c r="AB7859" s="26">
        <v>0</v>
      </c>
      <c r="AC7859" s="26">
        <v>0</v>
      </c>
      <c r="AD7859" s="26">
        <v>0</v>
      </c>
      <c r="AE7859" s="26">
        <v>39.751740738157501</v>
      </c>
    </row>
    <row r="7860" spans="1:31" x14ac:dyDescent="0.3">
      <c r="A7860">
        <v>2778586</v>
      </c>
      <c r="B7860">
        <v>1</v>
      </c>
      <c r="C7860" t="s">
        <v>80</v>
      </c>
      <c r="D7860" t="s">
        <v>106</v>
      </c>
      <c r="E7860" t="s">
        <v>146</v>
      </c>
      <c r="F7860" t="s">
        <v>21421</v>
      </c>
      <c r="G7860" t="s">
        <v>774</v>
      </c>
      <c r="H7860" t="s">
        <v>149</v>
      </c>
      <c r="I7860" t="s">
        <v>136</v>
      </c>
      <c r="J7860" t="s">
        <v>137</v>
      </c>
      <c r="K7860" t="s">
        <v>187</v>
      </c>
      <c r="L7860" t="s">
        <v>21422</v>
      </c>
      <c r="M7860" t="s">
        <v>21423</v>
      </c>
      <c r="N7860" s="26">
        <v>1.1872222219999999</v>
      </c>
      <c r="O7860">
        <v>1</v>
      </c>
      <c r="P7860">
        <v>0</v>
      </c>
      <c r="Q7860">
        <v>3</v>
      </c>
      <c r="R7860">
        <v>0</v>
      </c>
      <c r="S7860">
        <v>4</v>
      </c>
      <c r="T7860">
        <v>0</v>
      </c>
      <c r="U7860">
        <v>0</v>
      </c>
      <c r="V7860">
        <v>0</v>
      </c>
      <c r="W7860" s="26">
        <v>0.30543440250164339</v>
      </c>
      <c r="X7860" s="26">
        <v>0</v>
      </c>
      <c r="Y7860" s="26">
        <v>0.85340570460524945</v>
      </c>
      <c r="Z7860" s="26">
        <v>0</v>
      </c>
      <c r="AA7860" s="26">
        <v>21.057861819946833</v>
      </c>
      <c r="AB7860" s="26">
        <v>0</v>
      </c>
      <c r="AC7860" s="26">
        <v>0</v>
      </c>
      <c r="AD7860" s="26">
        <v>0</v>
      </c>
      <c r="AE7860" s="26">
        <v>22.216701927053727</v>
      </c>
    </row>
    <row r="7861" spans="1:31" x14ac:dyDescent="0.3">
      <c r="A7861">
        <v>2778497</v>
      </c>
      <c r="B7861">
        <v>1</v>
      </c>
      <c r="C7861" t="s">
        <v>80</v>
      </c>
      <c r="D7861" t="s">
        <v>82</v>
      </c>
      <c r="E7861" t="s">
        <v>132</v>
      </c>
      <c r="F7861" t="s">
        <v>21424</v>
      </c>
      <c r="G7861" t="s">
        <v>1111</v>
      </c>
      <c r="H7861" t="s">
        <v>135</v>
      </c>
      <c r="I7861" t="s">
        <v>136</v>
      </c>
      <c r="J7861" t="s">
        <v>3</v>
      </c>
      <c r="K7861" t="s">
        <v>138</v>
      </c>
      <c r="L7861" t="s">
        <v>21425</v>
      </c>
      <c r="M7861" t="s">
        <v>21426</v>
      </c>
      <c r="N7861" s="26">
        <v>6.4669444440000001</v>
      </c>
      <c r="O7861">
        <v>0</v>
      </c>
      <c r="P7861">
        <v>3</v>
      </c>
      <c r="Q7861">
        <v>0</v>
      </c>
      <c r="R7861">
        <v>0</v>
      </c>
      <c r="S7861">
        <v>0</v>
      </c>
      <c r="T7861">
        <v>21</v>
      </c>
      <c r="U7861">
        <v>0</v>
      </c>
      <c r="V7861">
        <v>0</v>
      </c>
      <c r="W7861" s="26">
        <v>0</v>
      </c>
      <c r="X7861" s="26">
        <v>16.222892923120277</v>
      </c>
      <c r="Y7861" s="26">
        <v>0</v>
      </c>
      <c r="Z7861" s="26">
        <v>0</v>
      </c>
      <c r="AA7861" s="26">
        <v>0</v>
      </c>
      <c r="AB7861" s="26">
        <v>253.89003113031089</v>
      </c>
      <c r="AC7861" s="26">
        <v>0</v>
      </c>
      <c r="AD7861" s="26">
        <v>0</v>
      </c>
      <c r="AE7861" s="26">
        <v>270.11292405343119</v>
      </c>
    </row>
    <row r="7862" spans="1:31" x14ac:dyDescent="0.3">
      <c r="A7862">
        <v>2778852</v>
      </c>
      <c r="B7862">
        <v>1</v>
      </c>
      <c r="C7862" t="s">
        <v>80</v>
      </c>
      <c r="D7862" t="s">
        <v>95</v>
      </c>
      <c r="E7862" t="s">
        <v>170</v>
      </c>
      <c r="F7862" t="s">
        <v>21427</v>
      </c>
      <c r="G7862" t="s">
        <v>143</v>
      </c>
      <c r="H7862" t="s">
        <v>135</v>
      </c>
      <c r="I7862" t="s">
        <v>136</v>
      </c>
      <c r="J7862" t="s">
        <v>137</v>
      </c>
      <c r="K7862" t="s">
        <v>138</v>
      </c>
      <c r="L7862" t="s">
        <v>21428</v>
      </c>
      <c r="M7862" t="s">
        <v>21429</v>
      </c>
      <c r="N7862" s="26">
        <v>0.97972222200000003</v>
      </c>
      <c r="O7862">
        <v>0</v>
      </c>
      <c r="P7862">
        <v>68</v>
      </c>
      <c r="Q7862">
        <v>0</v>
      </c>
      <c r="R7862">
        <v>0</v>
      </c>
      <c r="S7862">
        <v>0</v>
      </c>
      <c r="T7862">
        <v>1</v>
      </c>
      <c r="U7862">
        <v>0</v>
      </c>
      <c r="V7862">
        <v>0</v>
      </c>
      <c r="W7862" s="26">
        <v>0</v>
      </c>
      <c r="X7862" s="26">
        <v>10.899772066344143</v>
      </c>
      <c r="Y7862" s="26">
        <v>0</v>
      </c>
      <c r="Z7862" s="26">
        <v>0</v>
      </c>
      <c r="AA7862" s="26">
        <v>0</v>
      </c>
      <c r="AB7862" s="26">
        <v>1.6935489830452775</v>
      </c>
      <c r="AC7862" s="26">
        <v>0</v>
      </c>
      <c r="AD7862" s="26">
        <v>0</v>
      </c>
      <c r="AE7862" s="26">
        <v>12.59332104938942</v>
      </c>
    </row>
    <row r="7863" spans="1:31" x14ac:dyDescent="0.3">
      <c r="A7863">
        <v>2778480</v>
      </c>
      <c r="B7863">
        <v>1</v>
      </c>
      <c r="C7863" t="s">
        <v>81</v>
      </c>
      <c r="D7863" t="s">
        <v>114</v>
      </c>
      <c r="E7863" t="s">
        <v>157</v>
      </c>
      <c r="F7863" t="s">
        <v>21430</v>
      </c>
      <c r="G7863" t="s">
        <v>159</v>
      </c>
      <c r="H7863" t="s">
        <v>149</v>
      </c>
      <c r="I7863" t="s">
        <v>136</v>
      </c>
      <c r="J7863" t="s">
        <v>137</v>
      </c>
      <c r="K7863" t="s">
        <v>138</v>
      </c>
      <c r="L7863" t="s">
        <v>21431</v>
      </c>
      <c r="M7863" t="s">
        <v>21432</v>
      </c>
      <c r="N7863" s="26">
        <v>0.22500000000000001</v>
      </c>
      <c r="O7863">
        <v>0</v>
      </c>
      <c r="P7863">
        <v>9102</v>
      </c>
      <c r="Q7863">
        <v>0</v>
      </c>
      <c r="R7863">
        <v>104</v>
      </c>
      <c r="S7863">
        <v>5</v>
      </c>
      <c r="T7863">
        <v>1772</v>
      </c>
      <c r="U7863">
        <v>2</v>
      </c>
      <c r="V7863">
        <v>15</v>
      </c>
      <c r="W7863" s="26">
        <v>0</v>
      </c>
      <c r="X7863" s="26">
        <v>294.15955420326998</v>
      </c>
      <c r="Y7863" s="26">
        <v>0</v>
      </c>
      <c r="Z7863" s="26">
        <v>2.0531277000799428</v>
      </c>
      <c r="AA7863" s="26">
        <v>34.788153936271684</v>
      </c>
      <c r="AB7863" s="26">
        <v>155.6235598584627</v>
      </c>
      <c r="AC7863" s="26">
        <v>18.655804347261707</v>
      </c>
      <c r="AD7863" s="26">
        <v>80.793782490254998</v>
      </c>
      <c r="AE7863" s="26">
        <v>586.07398253560098</v>
      </c>
    </row>
    <row r="7864" spans="1:31" x14ac:dyDescent="0.3">
      <c r="A7864">
        <v>2778623</v>
      </c>
      <c r="B7864">
        <v>1</v>
      </c>
      <c r="C7864" t="s">
        <v>80</v>
      </c>
      <c r="D7864" t="s">
        <v>110</v>
      </c>
      <c r="E7864" t="s">
        <v>141</v>
      </c>
      <c r="F7864" t="s">
        <v>21433</v>
      </c>
      <c r="G7864" t="s">
        <v>186</v>
      </c>
      <c r="H7864" t="s">
        <v>135</v>
      </c>
      <c r="I7864" t="s">
        <v>136</v>
      </c>
      <c r="J7864" t="s">
        <v>137</v>
      </c>
      <c r="K7864" t="s">
        <v>187</v>
      </c>
      <c r="L7864" t="s">
        <v>21434</v>
      </c>
      <c r="M7864" t="s">
        <v>21435</v>
      </c>
      <c r="N7864" s="26">
        <v>3.4252777769999998</v>
      </c>
      <c r="O7864">
        <v>0</v>
      </c>
      <c r="P7864">
        <v>185</v>
      </c>
      <c r="Q7864">
        <v>0</v>
      </c>
      <c r="R7864">
        <v>0</v>
      </c>
      <c r="S7864">
        <v>0</v>
      </c>
      <c r="T7864">
        <v>22</v>
      </c>
      <c r="U7864">
        <v>0</v>
      </c>
      <c r="V7864">
        <v>0</v>
      </c>
      <c r="W7864" s="26">
        <v>0</v>
      </c>
      <c r="X7864" s="26">
        <v>154.33886299914559</v>
      </c>
      <c r="Y7864" s="26">
        <v>0</v>
      </c>
      <c r="Z7864" s="26">
        <v>0</v>
      </c>
      <c r="AA7864" s="26">
        <v>0</v>
      </c>
      <c r="AB7864" s="26">
        <v>63.030420918529053</v>
      </c>
      <c r="AC7864" s="26">
        <v>0</v>
      </c>
      <c r="AD7864" s="26">
        <v>0</v>
      </c>
      <c r="AE7864" s="26">
        <v>217.36928391767464</v>
      </c>
    </row>
    <row r="7865" spans="1:31" x14ac:dyDescent="0.3">
      <c r="A7865">
        <v>2779064</v>
      </c>
      <c r="B7865">
        <v>1</v>
      </c>
      <c r="C7865" t="s">
        <v>80</v>
      </c>
      <c r="D7865" t="s">
        <v>83</v>
      </c>
      <c r="E7865" t="s">
        <v>141</v>
      </c>
      <c r="F7865" t="s">
        <v>21436</v>
      </c>
      <c r="G7865" t="s">
        <v>186</v>
      </c>
      <c r="H7865" t="s">
        <v>135</v>
      </c>
      <c r="I7865" t="s">
        <v>136</v>
      </c>
      <c r="J7865" t="s">
        <v>137</v>
      </c>
      <c r="K7865" t="s">
        <v>187</v>
      </c>
      <c r="L7865" t="s">
        <v>21437</v>
      </c>
      <c r="M7865" t="s">
        <v>21438</v>
      </c>
      <c r="N7865" s="26">
        <v>2.9383333330000001</v>
      </c>
      <c r="O7865">
        <v>0</v>
      </c>
      <c r="P7865">
        <v>1</v>
      </c>
      <c r="Q7865">
        <v>0</v>
      </c>
      <c r="R7865">
        <v>0</v>
      </c>
      <c r="S7865">
        <v>0</v>
      </c>
      <c r="T7865">
        <v>63</v>
      </c>
      <c r="U7865">
        <v>0</v>
      </c>
      <c r="V7865">
        <v>13</v>
      </c>
      <c r="W7865" s="26">
        <v>0</v>
      </c>
      <c r="X7865" s="26">
        <v>7.039076382505835E-2</v>
      </c>
      <c r="Y7865" s="26">
        <v>0</v>
      </c>
      <c r="Z7865" s="26">
        <v>0</v>
      </c>
      <c r="AA7865" s="26">
        <v>0</v>
      </c>
      <c r="AB7865" s="26">
        <v>316.67285469689392</v>
      </c>
      <c r="AC7865" s="26">
        <v>0</v>
      </c>
      <c r="AD7865" s="26">
        <v>653.35173052480741</v>
      </c>
      <c r="AE7865" s="26">
        <v>970.09497598552639</v>
      </c>
    </row>
    <row r="7866" spans="1:31" x14ac:dyDescent="0.3">
      <c r="A7866">
        <v>2778958</v>
      </c>
      <c r="B7866">
        <v>1</v>
      </c>
      <c r="C7866" t="s">
        <v>81</v>
      </c>
      <c r="D7866" t="s">
        <v>118</v>
      </c>
      <c r="E7866" t="s">
        <v>132</v>
      </c>
      <c r="F7866" t="s">
        <v>21439</v>
      </c>
      <c r="G7866" t="s">
        <v>307</v>
      </c>
      <c r="H7866" t="s">
        <v>135</v>
      </c>
      <c r="I7866" t="s">
        <v>136</v>
      </c>
      <c r="J7866" t="s">
        <v>137</v>
      </c>
      <c r="K7866" t="s">
        <v>138</v>
      </c>
      <c r="L7866" t="s">
        <v>21440</v>
      </c>
      <c r="M7866" t="s">
        <v>21441</v>
      </c>
      <c r="N7866" s="26">
        <v>2.519722222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1</v>
      </c>
      <c r="U7866">
        <v>0</v>
      </c>
      <c r="V7866">
        <v>0</v>
      </c>
      <c r="W7866" s="26">
        <v>0</v>
      </c>
      <c r="X7866" s="26">
        <v>0</v>
      </c>
      <c r="Y7866" s="26">
        <v>0</v>
      </c>
      <c r="Z7866" s="26">
        <v>0</v>
      </c>
      <c r="AA7866" s="26">
        <v>0</v>
      </c>
      <c r="AB7866" s="26">
        <v>27.339636416936667</v>
      </c>
      <c r="AC7866" s="26">
        <v>0</v>
      </c>
      <c r="AD7866" s="26">
        <v>0</v>
      </c>
      <c r="AE7866" s="26">
        <v>27.339636416936667</v>
      </c>
    </row>
    <row r="7867" spans="1:31" x14ac:dyDescent="0.3">
      <c r="A7867">
        <v>2778652</v>
      </c>
      <c r="B7867">
        <v>1</v>
      </c>
      <c r="C7867" t="s">
        <v>80</v>
      </c>
      <c r="D7867" t="s">
        <v>100</v>
      </c>
      <c r="E7867" t="s">
        <v>152</v>
      </c>
      <c r="F7867" t="s">
        <v>21282</v>
      </c>
      <c r="G7867" t="s">
        <v>159</v>
      </c>
      <c r="H7867" t="s">
        <v>149</v>
      </c>
      <c r="I7867" t="s">
        <v>136</v>
      </c>
      <c r="J7867" t="s">
        <v>137</v>
      </c>
      <c r="K7867" t="s">
        <v>138</v>
      </c>
      <c r="L7867" t="s">
        <v>21442</v>
      </c>
      <c r="M7867" t="s">
        <v>21443</v>
      </c>
      <c r="N7867" s="26">
        <v>0.16166666599999999</v>
      </c>
      <c r="O7867">
        <v>1</v>
      </c>
      <c r="P7867">
        <v>392</v>
      </c>
      <c r="Q7867">
        <v>179</v>
      </c>
      <c r="R7867">
        <v>171</v>
      </c>
      <c r="S7867">
        <v>17</v>
      </c>
      <c r="T7867">
        <v>48</v>
      </c>
      <c r="U7867">
        <v>2</v>
      </c>
      <c r="V7867">
        <v>0</v>
      </c>
      <c r="W7867" s="26">
        <v>0.16819657030891666</v>
      </c>
      <c r="X7867" s="26">
        <v>21.083044039421438</v>
      </c>
      <c r="Y7867" s="26">
        <v>9.7340020043531457</v>
      </c>
      <c r="Z7867" s="26">
        <v>1.4357504499651443</v>
      </c>
      <c r="AA7867" s="26">
        <v>22.891214096768447</v>
      </c>
      <c r="AB7867" s="26">
        <v>4.905445482388469</v>
      </c>
      <c r="AC7867" s="26">
        <v>37.438143546515981</v>
      </c>
      <c r="AD7867" s="26">
        <v>0</v>
      </c>
      <c r="AE7867" s="26">
        <v>97.655796189721542</v>
      </c>
    </row>
    <row r="7868" spans="1:31" x14ac:dyDescent="0.3">
      <c r="A7868">
        <v>2779030</v>
      </c>
      <c r="B7868">
        <v>1</v>
      </c>
      <c r="C7868" t="s">
        <v>80</v>
      </c>
      <c r="D7868" t="s">
        <v>88</v>
      </c>
      <c r="E7868" t="s">
        <v>141</v>
      </c>
      <c r="F7868" t="s">
        <v>8392</v>
      </c>
      <c r="G7868" t="s">
        <v>186</v>
      </c>
      <c r="H7868" t="s">
        <v>135</v>
      </c>
      <c r="I7868" t="s">
        <v>136</v>
      </c>
      <c r="J7868" t="s">
        <v>137</v>
      </c>
      <c r="K7868" t="s">
        <v>187</v>
      </c>
      <c r="L7868" t="s">
        <v>21444</v>
      </c>
      <c r="M7868" t="s">
        <v>21445</v>
      </c>
      <c r="N7868" s="26">
        <v>3.1752777769999998</v>
      </c>
      <c r="O7868">
        <v>0</v>
      </c>
      <c r="P7868">
        <v>546</v>
      </c>
      <c r="Q7868">
        <v>0</v>
      </c>
      <c r="R7868">
        <v>0</v>
      </c>
      <c r="S7868">
        <v>0</v>
      </c>
      <c r="T7868">
        <v>20</v>
      </c>
      <c r="U7868">
        <v>0</v>
      </c>
      <c r="V7868">
        <v>0</v>
      </c>
      <c r="W7868" s="26">
        <v>0</v>
      </c>
      <c r="X7868" s="26">
        <v>467.10378505534607</v>
      </c>
      <c r="Y7868" s="26">
        <v>0</v>
      </c>
      <c r="Z7868" s="26">
        <v>0</v>
      </c>
      <c r="AA7868" s="26">
        <v>0</v>
      </c>
      <c r="AB7868" s="26">
        <v>44.88554200293607</v>
      </c>
      <c r="AC7868" s="26">
        <v>0</v>
      </c>
      <c r="AD7868" s="26">
        <v>0</v>
      </c>
      <c r="AE7868" s="26">
        <v>511.98932705828213</v>
      </c>
    </row>
    <row r="7869" spans="1:31" x14ac:dyDescent="0.3">
      <c r="A7869">
        <v>2778483</v>
      </c>
      <c r="B7869">
        <v>1</v>
      </c>
      <c r="C7869" t="s">
        <v>80</v>
      </c>
      <c r="D7869" t="s">
        <v>101</v>
      </c>
      <c r="E7869" t="s">
        <v>166</v>
      </c>
      <c r="F7869" t="s">
        <v>21446</v>
      </c>
      <c r="G7869" t="s">
        <v>204</v>
      </c>
      <c r="H7869" t="s">
        <v>135</v>
      </c>
      <c r="I7869" t="s">
        <v>136</v>
      </c>
      <c r="J7869" t="s">
        <v>137</v>
      </c>
      <c r="K7869" t="s">
        <v>138</v>
      </c>
      <c r="L7869" t="s">
        <v>21447</v>
      </c>
      <c r="M7869" t="s">
        <v>21448</v>
      </c>
      <c r="N7869" s="26">
        <v>0.90249999999999997</v>
      </c>
      <c r="O7869">
        <v>0</v>
      </c>
      <c r="P7869">
        <v>88</v>
      </c>
      <c r="Q7869">
        <v>0</v>
      </c>
      <c r="R7869">
        <v>0</v>
      </c>
      <c r="S7869">
        <v>0</v>
      </c>
      <c r="T7869">
        <v>7</v>
      </c>
      <c r="U7869">
        <v>0</v>
      </c>
      <c r="V7869">
        <v>0</v>
      </c>
      <c r="W7869" s="26">
        <v>0</v>
      </c>
      <c r="X7869" s="26">
        <v>10.262649988554434</v>
      </c>
      <c r="Y7869" s="26">
        <v>0</v>
      </c>
      <c r="Z7869" s="26">
        <v>0</v>
      </c>
      <c r="AA7869" s="26">
        <v>0</v>
      </c>
      <c r="AB7869" s="26">
        <v>0.42311421725624332</v>
      </c>
      <c r="AC7869" s="26">
        <v>0</v>
      </c>
      <c r="AD7869" s="26">
        <v>0</v>
      </c>
      <c r="AE7869" s="26">
        <v>10.685764205810678</v>
      </c>
    </row>
    <row r="7870" spans="1:31" x14ac:dyDescent="0.3">
      <c r="A7870">
        <v>2778821</v>
      </c>
      <c r="B7870">
        <v>1</v>
      </c>
      <c r="C7870" t="s">
        <v>80</v>
      </c>
      <c r="D7870" t="s">
        <v>105</v>
      </c>
      <c r="E7870" t="s">
        <v>152</v>
      </c>
      <c r="F7870" t="s">
        <v>15225</v>
      </c>
      <c r="G7870" t="s">
        <v>159</v>
      </c>
      <c r="H7870" t="s">
        <v>149</v>
      </c>
      <c r="I7870" t="s">
        <v>136</v>
      </c>
      <c r="J7870" t="s">
        <v>137</v>
      </c>
      <c r="K7870" t="s">
        <v>138</v>
      </c>
      <c r="L7870" t="s">
        <v>21449</v>
      </c>
      <c r="M7870" t="s">
        <v>21450</v>
      </c>
      <c r="N7870" s="26">
        <v>1.0191666660000001</v>
      </c>
      <c r="O7870">
        <v>8</v>
      </c>
      <c r="P7870">
        <v>706</v>
      </c>
      <c r="Q7870">
        <v>12</v>
      </c>
      <c r="R7870">
        <v>92</v>
      </c>
      <c r="S7870">
        <v>16</v>
      </c>
      <c r="T7870">
        <v>79</v>
      </c>
      <c r="U7870">
        <v>0</v>
      </c>
      <c r="V7870">
        <v>0</v>
      </c>
      <c r="W7870" s="26">
        <v>2.3649465549793711</v>
      </c>
      <c r="X7870" s="26">
        <v>152.35269402844654</v>
      </c>
      <c r="Y7870" s="26">
        <v>42.021992165096542</v>
      </c>
      <c r="Z7870" s="26">
        <v>16.824247452232747</v>
      </c>
      <c r="AA7870" s="26">
        <v>13.463964792625296</v>
      </c>
      <c r="AB7870" s="26">
        <v>71.699015261963083</v>
      </c>
      <c r="AC7870" s="26">
        <v>0</v>
      </c>
      <c r="AD7870" s="26">
        <v>0</v>
      </c>
      <c r="AE7870" s="26">
        <v>298.72686025534358</v>
      </c>
    </row>
    <row r="7871" spans="1:31" x14ac:dyDescent="0.3">
      <c r="A7871">
        <v>2778798</v>
      </c>
      <c r="B7871">
        <v>1</v>
      </c>
      <c r="C7871" t="s">
        <v>80</v>
      </c>
      <c r="D7871" t="s">
        <v>88</v>
      </c>
      <c r="E7871" t="s">
        <v>141</v>
      </c>
      <c r="F7871" t="s">
        <v>21451</v>
      </c>
      <c r="G7871" t="s">
        <v>186</v>
      </c>
      <c r="H7871" t="s">
        <v>135</v>
      </c>
      <c r="I7871" t="s">
        <v>136</v>
      </c>
      <c r="J7871" t="s">
        <v>137</v>
      </c>
      <c r="K7871" t="s">
        <v>187</v>
      </c>
      <c r="L7871" t="s">
        <v>21452</v>
      </c>
      <c r="M7871" t="s">
        <v>21453</v>
      </c>
      <c r="N7871" s="26">
        <v>3.4449999999999998</v>
      </c>
      <c r="O7871">
        <v>0</v>
      </c>
      <c r="P7871">
        <v>734</v>
      </c>
      <c r="Q7871">
        <v>0</v>
      </c>
      <c r="R7871">
        <v>0</v>
      </c>
      <c r="S7871">
        <v>0</v>
      </c>
      <c r="T7871">
        <v>16</v>
      </c>
      <c r="U7871">
        <v>0</v>
      </c>
      <c r="V7871">
        <v>0</v>
      </c>
      <c r="W7871" s="26">
        <v>0</v>
      </c>
      <c r="X7871" s="26">
        <v>558.77535351776828</v>
      </c>
      <c r="Y7871" s="26">
        <v>0</v>
      </c>
      <c r="Z7871" s="26">
        <v>0</v>
      </c>
      <c r="AA7871" s="26">
        <v>0</v>
      </c>
      <c r="AB7871" s="26">
        <v>48.807473250718651</v>
      </c>
      <c r="AC7871" s="26">
        <v>0</v>
      </c>
      <c r="AD7871" s="26">
        <v>0</v>
      </c>
      <c r="AE7871" s="26">
        <v>607.58282676848694</v>
      </c>
    </row>
    <row r="7872" spans="1:31" x14ac:dyDescent="0.3">
      <c r="A7872">
        <v>2778506</v>
      </c>
      <c r="B7872">
        <v>1</v>
      </c>
      <c r="C7872" t="s">
        <v>80</v>
      </c>
      <c r="D7872" t="s">
        <v>101</v>
      </c>
      <c r="E7872" t="s">
        <v>141</v>
      </c>
      <c r="F7872" t="s">
        <v>12965</v>
      </c>
      <c r="G7872" t="s">
        <v>344</v>
      </c>
      <c r="H7872" t="s">
        <v>135</v>
      </c>
      <c r="I7872" t="s">
        <v>136</v>
      </c>
      <c r="J7872" t="s">
        <v>137</v>
      </c>
      <c r="K7872" t="s">
        <v>138</v>
      </c>
      <c r="L7872" t="s">
        <v>21454</v>
      </c>
      <c r="M7872" t="s">
        <v>21455</v>
      </c>
      <c r="N7872" s="26">
        <v>2.5794444439999999</v>
      </c>
      <c r="O7872">
        <v>0</v>
      </c>
      <c r="P7872">
        <v>135</v>
      </c>
      <c r="Q7872">
        <v>0</v>
      </c>
      <c r="R7872">
        <v>0</v>
      </c>
      <c r="S7872">
        <v>0</v>
      </c>
      <c r="T7872">
        <v>9</v>
      </c>
      <c r="U7872">
        <v>0</v>
      </c>
      <c r="V7872">
        <v>0</v>
      </c>
      <c r="W7872" s="26">
        <v>0</v>
      </c>
      <c r="X7872" s="26">
        <v>47.922379894390012</v>
      </c>
      <c r="Y7872" s="26">
        <v>0</v>
      </c>
      <c r="Z7872" s="26">
        <v>0</v>
      </c>
      <c r="AA7872" s="26">
        <v>0</v>
      </c>
      <c r="AB7872" s="26">
        <v>12.501687105357639</v>
      </c>
      <c r="AC7872" s="26">
        <v>0</v>
      </c>
      <c r="AD7872" s="26">
        <v>0</v>
      </c>
      <c r="AE7872" s="26">
        <v>60.424066999747652</v>
      </c>
    </row>
    <row r="7873" spans="1:31" x14ac:dyDescent="0.3">
      <c r="A7873">
        <v>2778552</v>
      </c>
      <c r="B7873">
        <v>1</v>
      </c>
      <c r="C7873" t="s">
        <v>80</v>
      </c>
      <c r="D7873" t="s">
        <v>108</v>
      </c>
      <c r="E7873" t="s">
        <v>146</v>
      </c>
      <c r="F7873" t="s">
        <v>21456</v>
      </c>
      <c r="G7873" t="s">
        <v>186</v>
      </c>
      <c r="H7873" t="s">
        <v>149</v>
      </c>
      <c r="I7873" t="s">
        <v>136</v>
      </c>
      <c r="J7873" t="s">
        <v>137</v>
      </c>
      <c r="K7873" t="s">
        <v>187</v>
      </c>
      <c r="L7873" t="s">
        <v>21457</v>
      </c>
      <c r="M7873" t="s">
        <v>21458</v>
      </c>
      <c r="N7873" s="26">
        <v>8.6274999999999995</v>
      </c>
      <c r="O7873">
        <v>0</v>
      </c>
      <c r="P7873">
        <v>65</v>
      </c>
      <c r="Q7873">
        <v>0</v>
      </c>
      <c r="R7873">
        <v>15</v>
      </c>
      <c r="S7873">
        <v>0</v>
      </c>
      <c r="T7873">
        <v>14</v>
      </c>
      <c r="U7873">
        <v>0</v>
      </c>
      <c r="V7873">
        <v>0</v>
      </c>
      <c r="W7873" s="26">
        <v>0</v>
      </c>
      <c r="X7873" s="26">
        <v>114.77859588515574</v>
      </c>
      <c r="Y7873" s="26">
        <v>0</v>
      </c>
      <c r="Z7873" s="26">
        <v>6.6489954551466663</v>
      </c>
      <c r="AA7873" s="26">
        <v>0</v>
      </c>
      <c r="AB7873" s="26">
        <v>75.072446027694198</v>
      </c>
      <c r="AC7873" s="26">
        <v>0</v>
      </c>
      <c r="AD7873" s="26">
        <v>0</v>
      </c>
      <c r="AE7873" s="26">
        <v>196.50003736799658</v>
      </c>
    </row>
    <row r="7874" spans="1:31" x14ac:dyDescent="0.3">
      <c r="A7874">
        <v>2778569</v>
      </c>
      <c r="B7874">
        <v>1</v>
      </c>
      <c r="C7874" t="s">
        <v>81</v>
      </c>
      <c r="D7874" t="s">
        <v>123</v>
      </c>
      <c r="E7874" t="s">
        <v>146</v>
      </c>
      <c r="F7874" t="s">
        <v>21459</v>
      </c>
      <c r="G7874" t="s">
        <v>186</v>
      </c>
      <c r="H7874" t="s">
        <v>149</v>
      </c>
      <c r="I7874" t="s">
        <v>136</v>
      </c>
      <c r="J7874" t="s">
        <v>137</v>
      </c>
      <c r="K7874" t="s">
        <v>187</v>
      </c>
      <c r="L7874" t="s">
        <v>21460</v>
      </c>
      <c r="M7874" t="s">
        <v>21461</v>
      </c>
      <c r="N7874" s="26">
        <v>3.8125</v>
      </c>
      <c r="O7874">
        <v>0</v>
      </c>
      <c r="P7874">
        <v>4955</v>
      </c>
      <c r="Q7874">
        <v>0</v>
      </c>
      <c r="R7874">
        <v>3</v>
      </c>
      <c r="S7874">
        <v>0</v>
      </c>
      <c r="T7874">
        <v>212</v>
      </c>
      <c r="U7874">
        <v>0</v>
      </c>
      <c r="V7874">
        <v>0</v>
      </c>
      <c r="W7874" s="26">
        <v>0</v>
      </c>
      <c r="X7874" s="26">
        <v>3755.2526764631671</v>
      </c>
      <c r="Y7874" s="26">
        <v>0</v>
      </c>
      <c r="Z7874" s="26">
        <v>0</v>
      </c>
      <c r="AA7874" s="26">
        <v>0</v>
      </c>
      <c r="AB7874" s="26">
        <v>752.15869615558745</v>
      </c>
      <c r="AC7874" s="26">
        <v>0</v>
      </c>
      <c r="AD7874" s="26">
        <v>0</v>
      </c>
      <c r="AE7874" s="26">
        <v>4507.4113726187543</v>
      </c>
    </row>
    <row r="7875" spans="1:31" x14ac:dyDescent="0.3">
      <c r="A7875">
        <v>2779035</v>
      </c>
      <c r="B7875">
        <v>2</v>
      </c>
      <c r="C7875" t="s">
        <v>80</v>
      </c>
      <c r="D7875" t="s">
        <v>105</v>
      </c>
      <c r="E7875" t="s">
        <v>157</v>
      </c>
      <c r="F7875" t="s">
        <v>9767</v>
      </c>
      <c r="G7875" t="s">
        <v>451</v>
      </c>
      <c r="H7875" t="s">
        <v>149</v>
      </c>
      <c r="I7875" t="s">
        <v>136</v>
      </c>
      <c r="J7875" t="s">
        <v>137</v>
      </c>
      <c r="K7875" t="s">
        <v>138</v>
      </c>
      <c r="L7875" t="s">
        <v>21342</v>
      </c>
      <c r="M7875" t="s">
        <v>21462</v>
      </c>
      <c r="N7875" s="26">
        <v>1.9588888879999999</v>
      </c>
      <c r="O7875">
        <v>22</v>
      </c>
      <c r="P7875">
        <v>201</v>
      </c>
      <c r="Q7875">
        <v>7</v>
      </c>
      <c r="R7875">
        <v>0</v>
      </c>
      <c r="S7875">
        <v>15</v>
      </c>
      <c r="T7875">
        <v>0</v>
      </c>
      <c r="U7875">
        <v>1</v>
      </c>
      <c r="V7875">
        <v>0</v>
      </c>
      <c r="W7875" s="26">
        <v>15.471254225118821</v>
      </c>
      <c r="X7875" s="26">
        <v>108.31571772991917</v>
      </c>
      <c r="Y7875" s="26">
        <v>9.3288479218937592</v>
      </c>
      <c r="Z7875" s="26">
        <v>0</v>
      </c>
      <c r="AA7875" s="26">
        <v>196.50562945085457</v>
      </c>
      <c r="AB7875" s="26">
        <v>0</v>
      </c>
      <c r="AC7875" s="26">
        <v>160.06485890365335</v>
      </c>
      <c r="AD7875" s="26">
        <v>0</v>
      </c>
      <c r="AE7875" s="26">
        <v>489.68630823143963</v>
      </c>
    </row>
    <row r="7876" spans="1:31" x14ac:dyDescent="0.3">
      <c r="A7876">
        <v>2778904</v>
      </c>
      <c r="B7876">
        <v>1</v>
      </c>
      <c r="C7876" t="s">
        <v>80</v>
      </c>
      <c r="D7876" t="s">
        <v>110</v>
      </c>
      <c r="E7876" t="s">
        <v>132</v>
      </c>
      <c r="F7876" t="s">
        <v>21463</v>
      </c>
      <c r="G7876" t="s">
        <v>307</v>
      </c>
      <c r="H7876" t="s">
        <v>135</v>
      </c>
      <c r="I7876" t="s">
        <v>136</v>
      </c>
      <c r="J7876" t="s">
        <v>137</v>
      </c>
      <c r="K7876" t="s">
        <v>138</v>
      </c>
      <c r="L7876" t="s">
        <v>21464</v>
      </c>
      <c r="M7876" t="s">
        <v>21465</v>
      </c>
      <c r="N7876" s="26">
        <v>4.7380555549999999</v>
      </c>
      <c r="O7876">
        <v>0</v>
      </c>
      <c r="P7876">
        <v>9</v>
      </c>
      <c r="Q7876">
        <v>0</v>
      </c>
      <c r="R7876">
        <v>0</v>
      </c>
      <c r="S7876">
        <v>0</v>
      </c>
      <c r="T7876">
        <v>3</v>
      </c>
      <c r="U7876">
        <v>0</v>
      </c>
      <c r="V7876">
        <v>0</v>
      </c>
      <c r="W7876" s="26">
        <v>0</v>
      </c>
      <c r="X7876" s="26">
        <v>9.4165823270217341</v>
      </c>
      <c r="Y7876" s="26">
        <v>0</v>
      </c>
      <c r="Z7876" s="26">
        <v>0</v>
      </c>
      <c r="AA7876" s="26">
        <v>0</v>
      </c>
      <c r="AB7876" s="26">
        <v>7.8008157535459457</v>
      </c>
      <c r="AC7876" s="26">
        <v>0</v>
      </c>
      <c r="AD7876" s="26">
        <v>0</v>
      </c>
      <c r="AE7876" s="26">
        <v>17.21739808056768</v>
      </c>
    </row>
    <row r="7877" spans="1:31" x14ac:dyDescent="0.3">
      <c r="A7877">
        <v>2778612</v>
      </c>
      <c r="B7877">
        <v>1</v>
      </c>
      <c r="C7877" t="s">
        <v>80</v>
      </c>
      <c r="D7877" t="s">
        <v>97</v>
      </c>
      <c r="E7877" t="s">
        <v>170</v>
      </c>
      <c r="F7877" t="s">
        <v>13189</v>
      </c>
      <c r="G7877" t="s">
        <v>186</v>
      </c>
      <c r="H7877" t="s">
        <v>135</v>
      </c>
      <c r="I7877" t="s">
        <v>136</v>
      </c>
      <c r="J7877" t="s">
        <v>137</v>
      </c>
      <c r="K7877" t="s">
        <v>187</v>
      </c>
      <c r="L7877" t="s">
        <v>21466</v>
      </c>
      <c r="M7877" t="s">
        <v>21467</v>
      </c>
      <c r="N7877" s="26">
        <v>7.9738888880000003</v>
      </c>
      <c r="O7877">
        <v>0</v>
      </c>
      <c r="P7877">
        <v>258</v>
      </c>
      <c r="Q7877">
        <v>0</v>
      </c>
      <c r="R7877">
        <v>1</v>
      </c>
      <c r="S7877">
        <v>0</v>
      </c>
      <c r="T7877">
        <v>32</v>
      </c>
      <c r="U7877">
        <v>0</v>
      </c>
      <c r="V7877">
        <v>0</v>
      </c>
      <c r="W7877" s="26">
        <v>0</v>
      </c>
      <c r="X7877" s="26">
        <v>760.21913384800803</v>
      </c>
      <c r="Y7877" s="26">
        <v>0</v>
      </c>
      <c r="Z7877" s="26">
        <v>0.10510846893501388</v>
      </c>
      <c r="AA7877" s="26">
        <v>0</v>
      </c>
      <c r="AB7877" s="26">
        <v>159.75668017150099</v>
      </c>
      <c r="AC7877" s="26">
        <v>0</v>
      </c>
      <c r="AD7877" s="26">
        <v>0</v>
      </c>
      <c r="AE7877" s="26">
        <v>920.080922488444</v>
      </c>
    </row>
    <row r="7878" spans="1:31" x14ac:dyDescent="0.3">
      <c r="A7878">
        <v>2779153</v>
      </c>
      <c r="B7878">
        <v>1</v>
      </c>
      <c r="C7878" t="s">
        <v>81</v>
      </c>
      <c r="D7878" t="s">
        <v>112</v>
      </c>
      <c r="E7878" t="s">
        <v>132</v>
      </c>
      <c r="F7878" t="s">
        <v>21468</v>
      </c>
      <c r="G7878" t="s">
        <v>197</v>
      </c>
      <c r="H7878" t="s">
        <v>135</v>
      </c>
      <c r="I7878" t="s">
        <v>136</v>
      </c>
      <c r="J7878" t="s">
        <v>137</v>
      </c>
      <c r="K7878" t="s">
        <v>138</v>
      </c>
      <c r="L7878" t="s">
        <v>21469</v>
      </c>
      <c r="M7878" t="s">
        <v>21470</v>
      </c>
      <c r="N7878" s="26">
        <v>1.718611111</v>
      </c>
      <c r="O7878">
        <v>0</v>
      </c>
      <c r="P7878">
        <v>0</v>
      </c>
      <c r="Q7878">
        <v>0</v>
      </c>
      <c r="R7878">
        <v>1</v>
      </c>
      <c r="S7878">
        <v>0</v>
      </c>
      <c r="T7878">
        <v>0</v>
      </c>
      <c r="U7878">
        <v>0</v>
      </c>
      <c r="V7878">
        <v>0</v>
      </c>
      <c r="W7878" s="26">
        <v>0</v>
      </c>
      <c r="X7878" s="26">
        <v>0</v>
      </c>
      <c r="Y7878" s="26">
        <v>0</v>
      </c>
      <c r="Z7878" s="26">
        <v>0</v>
      </c>
      <c r="AA7878" s="26">
        <v>0</v>
      </c>
      <c r="AB7878" s="26">
        <v>0</v>
      </c>
      <c r="AC7878" s="26">
        <v>0</v>
      </c>
      <c r="AD7878" s="26">
        <v>0</v>
      </c>
      <c r="AE7878" s="26">
        <v>0</v>
      </c>
    </row>
    <row r="7879" spans="1:31" x14ac:dyDescent="0.3">
      <c r="A7879">
        <v>2779110</v>
      </c>
      <c r="B7879">
        <v>1</v>
      </c>
      <c r="C7879" t="s">
        <v>80</v>
      </c>
      <c r="D7879" t="s">
        <v>100</v>
      </c>
      <c r="E7879" t="s">
        <v>166</v>
      </c>
      <c r="F7879" t="s">
        <v>21471</v>
      </c>
      <c r="G7879" t="s">
        <v>303</v>
      </c>
      <c r="H7879" t="s">
        <v>135</v>
      </c>
      <c r="I7879" t="s">
        <v>136</v>
      </c>
      <c r="J7879" t="s">
        <v>137</v>
      </c>
      <c r="K7879" t="s">
        <v>138</v>
      </c>
      <c r="L7879" t="s">
        <v>21472</v>
      </c>
      <c r="M7879" t="s">
        <v>21473</v>
      </c>
      <c r="N7879" s="26">
        <v>1.5652777769999999</v>
      </c>
      <c r="O7879">
        <v>0</v>
      </c>
      <c r="P7879">
        <v>10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 s="26">
        <v>0</v>
      </c>
      <c r="X7879" s="26">
        <v>2.4930912739819906</v>
      </c>
      <c r="Y7879" s="26">
        <v>0</v>
      </c>
      <c r="Z7879" s="26">
        <v>0</v>
      </c>
      <c r="AA7879" s="26">
        <v>0</v>
      </c>
      <c r="AB7879" s="26">
        <v>0</v>
      </c>
      <c r="AC7879" s="26">
        <v>0</v>
      </c>
      <c r="AD7879" s="26">
        <v>0</v>
      </c>
      <c r="AE7879" s="26">
        <v>2.4930912739819906</v>
      </c>
    </row>
    <row r="7880" spans="1:31" x14ac:dyDescent="0.3">
      <c r="A7880">
        <v>2779010</v>
      </c>
      <c r="B7880">
        <v>1</v>
      </c>
      <c r="C7880" t="s">
        <v>80</v>
      </c>
      <c r="D7880" t="s">
        <v>97</v>
      </c>
      <c r="E7880" t="s">
        <v>132</v>
      </c>
      <c r="F7880" t="s">
        <v>21474</v>
      </c>
      <c r="G7880" t="s">
        <v>134</v>
      </c>
      <c r="H7880" t="s">
        <v>135</v>
      </c>
      <c r="I7880" t="s">
        <v>136</v>
      </c>
      <c r="J7880" t="s">
        <v>137</v>
      </c>
      <c r="K7880" t="s">
        <v>138</v>
      </c>
      <c r="L7880" t="s">
        <v>21475</v>
      </c>
      <c r="M7880" t="s">
        <v>21476</v>
      </c>
      <c r="N7880" s="26">
        <v>3.011666666</v>
      </c>
      <c r="O7880">
        <v>0</v>
      </c>
      <c r="P7880">
        <v>2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 s="26">
        <v>0</v>
      </c>
      <c r="X7880" s="26">
        <v>1.887749606067842</v>
      </c>
      <c r="Y7880" s="26">
        <v>0</v>
      </c>
      <c r="Z7880" s="26">
        <v>0</v>
      </c>
      <c r="AA7880" s="26">
        <v>0</v>
      </c>
      <c r="AB7880" s="26">
        <v>0</v>
      </c>
      <c r="AC7880" s="26">
        <v>0</v>
      </c>
      <c r="AD7880" s="26">
        <v>0</v>
      </c>
      <c r="AE7880" s="26">
        <v>1.887749606067842</v>
      </c>
    </row>
    <row r="7881" spans="1:31" x14ac:dyDescent="0.3">
      <c r="A7881">
        <v>2779173</v>
      </c>
      <c r="B7881">
        <v>1</v>
      </c>
      <c r="C7881" t="s">
        <v>80</v>
      </c>
      <c r="D7881" t="s">
        <v>90</v>
      </c>
      <c r="E7881" t="s">
        <v>132</v>
      </c>
      <c r="F7881" t="s">
        <v>21477</v>
      </c>
      <c r="G7881" t="s">
        <v>197</v>
      </c>
      <c r="H7881" t="s">
        <v>135</v>
      </c>
      <c r="I7881" t="s">
        <v>136</v>
      </c>
      <c r="J7881" t="s">
        <v>137</v>
      </c>
      <c r="K7881" t="s">
        <v>138</v>
      </c>
      <c r="L7881" t="s">
        <v>21478</v>
      </c>
      <c r="M7881" t="s">
        <v>21479</v>
      </c>
      <c r="N7881" s="26">
        <v>1.419444444</v>
      </c>
      <c r="O7881">
        <v>0</v>
      </c>
      <c r="P7881">
        <v>2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 s="26">
        <v>0</v>
      </c>
      <c r="X7881" s="26">
        <v>1.0259668769072952</v>
      </c>
      <c r="Y7881" s="26">
        <v>0</v>
      </c>
      <c r="Z7881" s="26">
        <v>0</v>
      </c>
      <c r="AA7881" s="26">
        <v>0</v>
      </c>
      <c r="AB7881" s="26">
        <v>0</v>
      </c>
      <c r="AC7881" s="26">
        <v>0</v>
      </c>
      <c r="AD7881" s="26">
        <v>0</v>
      </c>
      <c r="AE7881" s="26">
        <v>1.0259668769072952</v>
      </c>
    </row>
    <row r="7882" spans="1:31" x14ac:dyDescent="0.3">
      <c r="A7882">
        <v>2778463</v>
      </c>
      <c r="B7882">
        <v>1</v>
      </c>
      <c r="C7882" t="s">
        <v>80</v>
      </c>
      <c r="D7882" t="s">
        <v>82</v>
      </c>
      <c r="E7882" t="s">
        <v>132</v>
      </c>
      <c r="F7882" t="s">
        <v>8296</v>
      </c>
      <c r="G7882" t="s">
        <v>307</v>
      </c>
      <c r="H7882" t="s">
        <v>135</v>
      </c>
      <c r="I7882" t="s">
        <v>136</v>
      </c>
      <c r="J7882" t="s">
        <v>137</v>
      </c>
      <c r="K7882" t="s">
        <v>138</v>
      </c>
      <c r="L7882" t="s">
        <v>21480</v>
      </c>
      <c r="M7882" t="s">
        <v>21481</v>
      </c>
      <c r="N7882" s="26">
        <v>1.0419444440000001</v>
      </c>
      <c r="O7882">
        <v>0</v>
      </c>
      <c r="P7882">
        <v>9</v>
      </c>
      <c r="Q7882">
        <v>0</v>
      </c>
      <c r="R7882">
        <v>0</v>
      </c>
      <c r="S7882">
        <v>0</v>
      </c>
      <c r="T7882">
        <v>8</v>
      </c>
      <c r="U7882">
        <v>0</v>
      </c>
      <c r="V7882">
        <v>0</v>
      </c>
      <c r="W7882" s="26">
        <v>0</v>
      </c>
      <c r="X7882" s="26">
        <v>3.1113979131572607</v>
      </c>
      <c r="Y7882" s="26">
        <v>0</v>
      </c>
      <c r="Z7882" s="26">
        <v>0</v>
      </c>
      <c r="AA7882" s="26">
        <v>0</v>
      </c>
      <c r="AB7882" s="26">
        <v>10.31082982575526</v>
      </c>
      <c r="AC7882" s="26">
        <v>0</v>
      </c>
      <c r="AD7882" s="26">
        <v>0</v>
      </c>
      <c r="AE7882" s="26">
        <v>13.42222773891252</v>
      </c>
    </row>
    <row r="7883" spans="1:31" x14ac:dyDescent="0.3">
      <c r="A7883">
        <v>2778632</v>
      </c>
      <c r="B7883">
        <v>1</v>
      </c>
      <c r="C7883" t="s">
        <v>81</v>
      </c>
      <c r="D7883" t="s">
        <v>118</v>
      </c>
      <c r="E7883" t="s">
        <v>157</v>
      </c>
      <c r="F7883" t="s">
        <v>21482</v>
      </c>
      <c r="G7883" t="s">
        <v>628</v>
      </c>
      <c r="H7883" t="s">
        <v>149</v>
      </c>
      <c r="I7883" t="s">
        <v>136</v>
      </c>
      <c r="J7883" t="s">
        <v>137</v>
      </c>
      <c r="K7883" t="s">
        <v>187</v>
      </c>
      <c r="L7883" t="s">
        <v>21483</v>
      </c>
      <c r="M7883" t="s">
        <v>21484</v>
      </c>
      <c r="N7883" s="26">
        <v>8.6174999999999997</v>
      </c>
      <c r="O7883">
        <v>5</v>
      </c>
      <c r="P7883">
        <v>1637</v>
      </c>
      <c r="Q7883">
        <v>230</v>
      </c>
      <c r="R7883">
        <v>164</v>
      </c>
      <c r="S7883">
        <v>33</v>
      </c>
      <c r="T7883">
        <v>169</v>
      </c>
      <c r="U7883">
        <v>1</v>
      </c>
      <c r="V7883">
        <v>0</v>
      </c>
      <c r="W7883" s="26">
        <v>20.328064753172075</v>
      </c>
      <c r="X7883" s="26">
        <v>3143.6906180926394</v>
      </c>
      <c r="Y7883" s="26">
        <v>2524.613237172056</v>
      </c>
      <c r="Z7883" s="26">
        <v>62.964909558696156</v>
      </c>
      <c r="AA7883" s="26">
        <v>5363.2497819791379</v>
      </c>
      <c r="AB7883" s="26">
        <v>825.028517713528</v>
      </c>
      <c r="AC7883" s="26">
        <v>556.91672854848093</v>
      </c>
      <c r="AD7883" s="26">
        <v>0</v>
      </c>
      <c r="AE7883" s="26">
        <v>12496.791857817712</v>
      </c>
    </row>
    <row r="7884" spans="1:31" x14ac:dyDescent="0.3">
      <c r="A7884">
        <v>2778695</v>
      </c>
      <c r="B7884">
        <v>1</v>
      </c>
      <c r="C7884" t="s">
        <v>81</v>
      </c>
      <c r="D7884" t="s">
        <v>122</v>
      </c>
      <c r="E7884" t="s">
        <v>152</v>
      </c>
      <c r="F7884" t="s">
        <v>3312</v>
      </c>
      <c r="G7884" t="s">
        <v>159</v>
      </c>
      <c r="H7884" t="s">
        <v>149</v>
      </c>
      <c r="I7884" t="s">
        <v>136</v>
      </c>
      <c r="J7884" t="s">
        <v>137</v>
      </c>
      <c r="K7884" t="s">
        <v>138</v>
      </c>
      <c r="L7884" t="s">
        <v>21485</v>
      </c>
      <c r="M7884" t="s">
        <v>21486</v>
      </c>
      <c r="N7884" s="26">
        <v>9.5000000000000001E-2</v>
      </c>
      <c r="O7884">
        <v>2</v>
      </c>
      <c r="P7884">
        <v>384</v>
      </c>
      <c r="Q7884">
        <v>46</v>
      </c>
      <c r="R7884">
        <v>25</v>
      </c>
      <c r="S7884">
        <v>2</v>
      </c>
      <c r="T7884">
        <v>50</v>
      </c>
      <c r="U7884">
        <v>0</v>
      </c>
      <c r="V7884">
        <v>0</v>
      </c>
      <c r="W7884" s="26">
        <v>2.9968818217097501E-2</v>
      </c>
      <c r="X7884" s="26">
        <v>5.1878219270598791</v>
      </c>
      <c r="Y7884" s="26">
        <v>8.1888682636536707</v>
      </c>
      <c r="Z7884" s="26">
        <v>0.38094633454669508</v>
      </c>
      <c r="AA7884" s="26">
        <v>0.20437379342169301</v>
      </c>
      <c r="AB7884" s="26">
        <v>4.2283010304089901</v>
      </c>
      <c r="AC7884" s="26">
        <v>0</v>
      </c>
      <c r="AD7884" s="26">
        <v>0</v>
      </c>
      <c r="AE7884" s="26">
        <v>18.220280167308026</v>
      </c>
    </row>
    <row r="7885" spans="1:31" x14ac:dyDescent="0.3">
      <c r="A7885">
        <v>2778881</v>
      </c>
      <c r="B7885">
        <v>1</v>
      </c>
      <c r="C7885" t="s">
        <v>81</v>
      </c>
      <c r="D7885" t="s">
        <v>123</v>
      </c>
      <c r="E7885" t="s">
        <v>146</v>
      </c>
      <c r="F7885" t="s">
        <v>21487</v>
      </c>
      <c r="G7885" t="s">
        <v>186</v>
      </c>
      <c r="H7885" t="s">
        <v>149</v>
      </c>
      <c r="I7885" t="s">
        <v>136</v>
      </c>
      <c r="J7885" t="s">
        <v>137</v>
      </c>
      <c r="K7885" t="s">
        <v>187</v>
      </c>
      <c r="L7885" t="s">
        <v>21488</v>
      </c>
      <c r="M7885" t="s">
        <v>21276</v>
      </c>
      <c r="N7885" s="26">
        <v>3.0183333330000002</v>
      </c>
      <c r="O7885">
        <v>0</v>
      </c>
      <c r="P7885">
        <v>4369</v>
      </c>
      <c r="Q7885">
        <v>0</v>
      </c>
      <c r="R7885">
        <v>0</v>
      </c>
      <c r="S7885">
        <v>0</v>
      </c>
      <c r="T7885">
        <v>200</v>
      </c>
      <c r="U7885">
        <v>0</v>
      </c>
      <c r="V7885">
        <v>0</v>
      </c>
      <c r="W7885" s="26">
        <v>0</v>
      </c>
      <c r="X7885" s="26">
        <v>2545.0065905158681</v>
      </c>
      <c r="Y7885" s="26">
        <v>0</v>
      </c>
      <c r="Z7885" s="26">
        <v>0</v>
      </c>
      <c r="AA7885" s="26">
        <v>0</v>
      </c>
      <c r="AB7885" s="26">
        <v>445.60066056178846</v>
      </c>
      <c r="AC7885" s="26">
        <v>0</v>
      </c>
      <c r="AD7885" s="26">
        <v>0</v>
      </c>
      <c r="AE7885" s="26">
        <v>2990.6072510776567</v>
      </c>
    </row>
    <row r="7886" spans="1:31" x14ac:dyDescent="0.3">
      <c r="A7886">
        <v>2778549</v>
      </c>
      <c r="B7886">
        <v>1</v>
      </c>
      <c r="C7886" t="s">
        <v>80</v>
      </c>
      <c r="D7886" t="s">
        <v>103</v>
      </c>
      <c r="E7886" t="s">
        <v>146</v>
      </c>
      <c r="F7886" t="s">
        <v>21489</v>
      </c>
      <c r="G7886" t="s">
        <v>628</v>
      </c>
      <c r="H7886" t="s">
        <v>149</v>
      </c>
      <c r="I7886" t="s">
        <v>136</v>
      </c>
      <c r="J7886" t="s">
        <v>137</v>
      </c>
      <c r="K7886" t="s">
        <v>187</v>
      </c>
      <c r="L7886" t="s">
        <v>21490</v>
      </c>
      <c r="M7886" t="s">
        <v>21491</v>
      </c>
      <c r="N7886" s="26">
        <v>6.3952777770000004</v>
      </c>
      <c r="O7886">
        <v>1</v>
      </c>
      <c r="P7886">
        <v>25</v>
      </c>
      <c r="Q7886">
        <v>0</v>
      </c>
      <c r="R7886">
        <v>4</v>
      </c>
      <c r="S7886">
        <v>2</v>
      </c>
      <c r="T7886">
        <v>31</v>
      </c>
      <c r="U7886">
        <v>0</v>
      </c>
      <c r="V7886">
        <v>0</v>
      </c>
      <c r="W7886" s="26">
        <v>9.2442074577159925</v>
      </c>
      <c r="X7886" s="26">
        <v>29.496988027704358</v>
      </c>
      <c r="Y7886" s="26">
        <v>0</v>
      </c>
      <c r="Z7886" s="26">
        <v>1.6148912042289776</v>
      </c>
      <c r="AA7886" s="26">
        <v>1.2570753102570571</v>
      </c>
      <c r="AB7886" s="26">
        <v>88.36253855686013</v>
      </c>
      <c r="AC7886" s="26">
        <v>0</v>
      </c>
      <c r="AD7886" s="26">
        <v>0</v>
      </c>
      <c r="AE7886" s="26">
        <v>129.97570055676653</v>
      </c>
    </row>
    <row r="7887" spans="1:31" x14ac:dyDescent="0.3">
      <c r="A7887">
        <v>2779087</v>
      </c>
      <c r="B7887">
        <v>1</v>
      </c>
      <c r="C7887" t="s">
        <v>81</v>
      </c>
      <c r="D7887" t="s">
        <v>123</v>
      </c>
      <c r="E7887" t="s">
        <v>170</v>
      </c>
      <c r="F7887" t="s">
        <v>21492</v>
      </c>
      <c r="G7887" t="s">
        <v>204</v>
      </c>
      <c r="H7887" t="s">
        <v>135</v>
      </c>
      <c r="I7887" t="s">
        <v>136</v>
      </c>
      <c r="J7887" t="s">
        <v>137</v>
      </c>
      <c r="K7887" t="s">
        <v>138</v>
      </c>
      <c r="L7887" t="s">
        <v>21493</v>
      </c>
      <c r="M7887" t="s">
        <v>21494</v>
      </c>
      <c r="N7887" s="26">
        <v>5.5541666660000004</v>
      </c>
      <c r="O7887">
        <v>0</v>
      </c>
      <c r="P7887">
        <v>407</v>
      </c>
      <c r="Q7887">
        <v>0</v>
      </c>
      <c r="R7887">
        <v>0</v>
      </c>
      <c r="S7887">
        <v>0</v>
      </c>
      <c r="T7887">
        <v>4</v>
      </c>
      <c r="U7887">
        <v>0</v>
      </c>
      <c r="V7887">
        <v>0</v>
      </c>
      <c r="W7887" s="26">
        <v>0</v>
      </c>
      <c r="X7887" s="26">
        <v>450.80517346203379</v>
      </c>
      <c r="Y7887" s="26">
        <v>0</v>
      </c>
      <c r="Z7887" s="26">
        <v>0</v>
      </c>
      <c r="AA7887" s="26">
        <v>0</v>
      </c>
      <c r="AB7887" s="26">
        <v>1.4971106971120614</v>
      </c>
      <c r="AC7887" s="26">
        <v>0</v>
      </c>
      <c r="AD7887" s="26">
        <v>0</v>
      </c>
      <c r="AE7887" s="26">
        <v>452.30228415914587</v>
      </c>
    </row>
    <row r="7888" spans="1:31" x14ac:dyDescent="0.3">
      <c r="A7888">
        <v>2778446</v>
      </c>
      <c r="B7888">
        <v>1</v>
      </c>
      <c r="C7888" t="s">
        <v>80</v>
      </c>
      <c r="D7888" t="s">
        <v>100</v>
      </c>
      <c r="E7888" t="s">
        <v>157</v>
      </c>
      <c r="F7888" t="s">
        <v>13100</v>
      </c>
      <c r="G7888" t="s">
        <v>159</v>
      </c>
      <c r="H7888" t="s">
        <v>149</v>
      </c>
      <c r="I7888" t="s">
        <v>136</v>
      </c>
      <c r="J7888" t="s">
        <v>137</v>
      </c>
      <c r="K7888" t="s">
        <v>138</v>
      </c>
      <c r="L7888" t="s">
        <v>21495</v>
      </c>
      <c r="M7888" t="s">
        <v>21496</v>
      </c>
      <c r="N7888" s="26">
        <v>0.78666666600000001</v>
      </c>
      <c r="O7888">
        <v>0</v>
      </c>
      <c r="P7888">
        <v>630</v>
      </c>
      <c r="Q7888">
        <v>0</v>
      </c>
      <c r="R7888">
        <v>106</v>
      </c>
      <c r="S7888">
        <v>2</v>
      </c>
      <c r="T7888">
        <v>112</v>
      </c>
      <c r="U7888">
        <v>0</v>
      </c>
      <c r="V7888">
        <v>1</v>
      </c>
      <c r="W7888" s="26">
        <v>0</v>
      </c>
      <c r="X7888" s="26">
        <v>108.01557548680763</v>
      </c>
      <c r="Y7888" s="26">
        <v>0</v>
      </c>
      <c r="Z7888" s="26">
        <v>8.3629785241728563</v>
      </c>
      <c r="AA7888" s="26">
        <v>55.552122581386598</v>
      </c>
      <c r="AB7888" s="26">
        <v>21.844772018051824</v>
      </c>
      <c r="AC7888" s="26">
        <v>0</v>
      </c>
      <c r="AD7888" s="26">
        <v>0</v>
      </c>
      <c r="AE7888" s="26">
        <v>193.77544861041892</v>
      </c>
    </row>
    <row r="7889" spans="1:31" x14ac:dyDescent="0.3">
      <c r="A7889">
        <v>2778878</v>
      </c>
      <c r="B7889">
        <v>1</v>
      </c>
      <c r="C7889" t="s">
        <v>80</v>
      </c>
      <c r="D7889" t="s">
        <v>105</v>
      </c>
      <c r="E7889" t="s">
        <v>157</v>
      </c>
      <c r="F7889" t="s">
        <v>7602</v>
      </c>
      <c r="G7889" t="s">
        <v>628</v>
      </c>
      <c r="H7889" t="s">
        <v>149</v>
      </c>
      <c r="I7889" t="s">
        <v>136</v>
      </c>
      <c r="J7889" t="s">
        <v>137</v>
      </c>
      <c r="K7889" t="s">
        <v>187</v>
      </c>
      <c r="L7889" t="s">
        <v>21497</v>
      </c>
      <c r="M7889" t="s">
        <v>21498</v>
      </c>
      <c r="N7889" s="26">
        <v>3.45</v>
      </c>
      <c r="O7889">
        <v>0</v>
      </c>
      <c r="P7889">
        <v>1415</v>
      </c>
      <c r="Q7889">
        <v>0</v>
      </c>
      <c r="R7889">
        <v>18</v>
      </c>
      <c r="S7889">
        <v>8</v>
      </c>
      <c r="T7889">
        <v>34</v>
      </c>
      <c r="U7889">
        <v>6</v>
      </c>
      <c r="V7889">
        <v>0</v>
      </c>
      <c r="W7889" s="26">
        <v>0</v>
      </c>
      <c r="X7889" s="26">
        <v>1307.2689654029314</v>
      </c>
      <c r="Y7889" s="26">
        <v>0</v>
      </c>
      <c r="Z7889" s="26">
        <v>8.4859169290731273</v>
      </c>
      <c r="AA7889" s="26">
        <v>494.50143520815107</v>
      </c>
      <c r="AB7889" s="26">
        <v>225.42333207506982</v>
      </c>
      <c r="AC7889" s="26">
        <v>1491.0618822407409</v>
      </c>
      <c r="AD7889" s="26">
        <v>0</v>
      </c>
      <c r="AE7889" s="26">
        <v>3526.7415318559661</v>
      </c>
    </row>
    <row r="7890" spans="1:31" x14ac:dyDescent="0.3">
      <c r="A7890">
        <v>2778546</v>
      </c>
      <c r="B7890">
        <v>1</v>
      </c>
      <c r="C7890" t="s">
        <v>81</v>
      </c>
      <c r="D7890" t="s">
        <v>112</v>
      </c>
      <c r="E7890" t="s">
        <v>146</v>
      </c>
      <c r="F7890" t="s">
        <v>8435</v>
      </c>
      <c r="G7890" t="s">
        <v>628</v>
      </c>
      <c r="H7890" t="s">
        <v>149</v>
      </c>
      <c r="I7890" t="s">
        <v>136</v>
      </c>
      <c r="J7890" t="s">
        <v>137</v>
      </c>
      <c r="K7890" t="s">
        <v>187</v>
      </c>
      <c r="L7890" t="s">
        <v>21499</v>
      </c>
      <c r="M7890" t="s">
        <v>21500</v>
      </c>
      <c r="N7890" s="26">
        <v>8.0441666660000006</v>
      </c>
      <c r="O7890">
        <v>0</v>
      </c>
      <c r="P7890">
        <v>16</v>
      </c>
      <c r="Q7890">
        <v>0</v>
      </c>
      <c r="R7890">
        <v>21</v>
      </c>
      <c r="S7890">
        <v>0</v>
      </c>
      <c r="T7890">
        <v>0</v>
      </c>
      <c r="U7890">
        <v>0</v>
      </c>
      <c r="V7890">
        <v>0</v>
      </c>
      <c r="W7890" s="26">
        <v>0</v>
      </c>
      <c r="X7890" s="26">
        <v>5.156326801096009</v>
      </c>
      <c r="Y7890" s="26">
        <v>0</v>
      </c>
      <c r="Z7890" s="26">
        <v>10.26661721492292</v>
      </c>
      <c r="AA7890" s="26">
        <v>0</v>
      </c>
      <c r="AB7890" s="26">
        <v>0</v>
      </c>
      <c r="AC7890" s="26">
        <v>0</v>
      </c>
      <c r="AD7890" s="26">
        <v>0</v>
      </c>
      <c r="AE7890" s="26">
        <v>15.42294401601893</v>
      </c>
    </row>
    <row r="7891" spans="1:31" x14ac:dyDescent="0.3">
      <c r="A7891">
        <v>2779050</v>
      </c>
      <c r="B7891">
        <v>1</v>
      </c>
      <c r="C7891" t="s">
        <v>80</v>
      </c>
      <c r="D7891" t="s">
        <v>85</v>
      </c>
      <c r="E7891" t="s">
        <v>132</v>
      </c>
      <c r="F7891" t="s">
        <v>21501</v>
      </c>
      <c r="G7891" t="s">
        <v>307</v>
      </c>
      <c r="H7891" t="s">
        <v>135</v>
      </c>
      <c r="I7891" t="s">
        <v>136</v>
      </c>
      <c r="J7891" t="s">
        <v>137</v>
      </c>
      <c r="K7891" t="s">
        <v>138</v>
      </c>
      <c r="L7891" t="s">
        <v>21502</v>
      </c>
      <c r="M7891" t="s">
        <v>21503</v>
      </c>
      <c r="N7891" s="26">
        <v>4.9805555549999996</v>
      </c>
      <c r="O7891">
        <v>0</v>
      </c>
      <c r="P7891">
        <v>11</v>
      </c>
      <c r="Q7891">
        <v>0</v>
      </c>
      <c r="R7891">
        <v>0</v>
      </c>
      <c r="S7891">
        <v>0</v>
      </c>
      <c r="T7891">
        <v>1</v>
      </c>
      <c r="U7891">
        <v>0</v>
      </c>
      <c r="V7891">
        <v>0</v>
      </c>
      <c r="W7891" s="26">
        <v>0</v>
      </c>
      <c r="X7891" s="26">
        <v>10.556241049153858</v>
      </c>
      <c r="Y7891" s="26">
        <v>0</v>
      </c>
      <c r="Z7891" s="26">
        <v>0</v>
      </c>
      <c r="AA7891" s="26">
        <v>0</v>
      </c>
      <c r="AB7891" s="26">
        <v>0</v>
      </c>
      <c r="AC7891" s="26">
        <v>0</v>
      </c>
      <c r="AD7891" s="26">
        <v>0</v>
      </c>
      <c r="AE7891" s="26">
        <v>10.556241049153858</v>
      </c>
    </row>
    <row r="7892" spans="1:31" x14ac:dyDescent="0.3">
      <c r="A7892">
        <v>2778609</v>
      </c>
      <c r="B7892">
        <v>1</v>
      </c>
      <c r="C7892" t="s">
        <v>80</v>
      </c>
      <c r="D7892" t="s">
        <v>107</v>
      </c>
      <c r="E7892" t="s">
        <v>157</v>
      </c>
      <c r="F7892" t="s">
        <v>21504</v>
      </c>
      <c r="G7892" t="s">
        <v>159</v>
      </c>
      <c r="H7892" t="s">
        <v>149</v>
      </c>
      <c r="I7892" t="s">
        <v>136</v>
      </c>
      <c r="J7892" t="s">
        <v>137</v>
      </c>
      <c r="K7892" t="s">
        <v>138</v>
      </c>
      <c r="L7892" t="s">
        <v>21505</v>
      </c>
      <c r="M7892" t="s">
        <v>21506</v>
      </c>
      <c r="N7892" s="26">
        <v>0.43333333299999999</v>
      </c>
      <c r="O7892">
        <v>0</v>
      </c>
      <c r="P7892">
        <v>4775</v>
      </c>
      <c r="Q7892">
        <v>0</v>
      </c>
      <c r="R7892">
        <v>0</v>
      </c>
      <c r="S7892">
        <v>0</v>
      </c>
      <c r="T7892">
        <v>151</v>
      </c>
      <c r="U7892">
        <v>0</v>
      </c>
      <c r="V7892">
        <v>0</v>
      </c>
      <c r="W7892" s="26">
        <v>0</v>
      </c>
      <c r="X7892" s="26">
        <v>551.40692048253004</v>
      </c>
      <c r="Y7892" s="26">
        <v>0</v>
      </c>
      <c r="Z7892" s="26">
        <v>0</v>
      </c>
      <c r="AA7892" s="26">
        <v>0</v>
      </c>
      <c r="AB7892" s="26">
        <v>90.357316862102905</v>
      </c>
      <c r="AC7892" s="26">
        <v>0</v>
      </c>
      <c r="AD7892" s="26">
        <v>0</v>
      </c>
      <c r="AE7892" s="26">
        <v>641.76423734463299</v>
      </c>
    </row>
    <row r="7893" spans="1:31" x14ac:dyDescent="0.3">
      <c r="A7893">
        <v>2778858</v>
      </c>
      <c r="B7893">
        <v>1</v>
      </c>
      <c r="C7893" t="s">
        <v>81</v>
      </c>
      <c r="D7893" t="s">
        <v>113</v>
      </c>
      <c r="E7893" t="s">
        <v>146</v>
      </c>
      <c r="F7893" t="s">
        <v>4835</v>
      </c>
      <c r="G7893" t="s">
        <v>148</v>
      </c>
      <c r="H7893" t="s">
        <v>149</v>
      </c>
      <c r="I7893" t="s">
        <v>136</v>
      </c>
      <c r="J7893" t="s">
        <v>137</v>
      </c>
      <c r="K7893" t="s">
        <v>138</v>
      </c>
      <c r="L7893" t="s">
        <v>21507</v>
      </c>
      <c r="M7893" t="s">
        <v>21508</v>
      </c>
      <c r="N7893" s="26">
        <v>0.66444444400000002</v>
      </c>
      <c r="O7893">
        <v>0</v>
      </c>
      <c r="P7893">
        <v>154</v>
      </c>
      <c r="Q7893">
        <v>2</v>
      </c>
      <c r="R7893">
        <v>85</v>
      </c>
      <c r="S7893">
        <v>3</v>
      </c>
      <c r="T7893">
        <v>11</v>
      </c>
      <c r="U7893">
        <v>1</v>
      </c>
      <c r="V7893">
        <v>0</v>
      </c>
      <c r="W7893" s="26">
        <v>0</v>
      </c>
      <c r="X7893" s="26">
        <v>2.613343098830462</v>
      </c>
      <c r="Y7893" s="26">
        <v>3.9500141871676799</v>
      </c>
      <c r="Z7893" s="26">
        <v>2.1517398937599994</v>
      </c>
      <c r="AA7893" s="26">
        <v>12.877602660908865</v>
      </c>
      <c r="AB7893" s="26">
        <v>1.1493391826022221</v>
      </c>
      <c r="AC7893" s="26">
        <v>112.88828419491556</v>
      </c>
      <c r="AD7893" s="26">
        <v>0</v>
      </c>
      <c r="AE7893" s="26">
        <v>135.6303232181848</v>
      </c>
    </row>
    <row r="7894" spans="1:31" x14ac:dyDescent="0.3">
      <c r="A7894">
        <v>2778566</v>
      </c>
      <c r="B7894">
        <v>1</v>
      </c>
      <c r="C7894" t="s">
        <v>80</v>
      </c>
      <c r="D7894" t="s">
        <v>93</v>
      </c>
      <c r="E7894" t="s">
        <v>141</v>
      </c>
      <c r="F7894" t="s">
        <v>3107</v>
      </c>
      <c r="G7894" t="s">
        <v>186</v>
      </c>
      <c r="H7894" t="s">
        <v>135</v>
      </c>
      <c r="I7894" t="s">
        <v>136</v>
      </c>
      <c r="J7894" t="s">
        <v>137</v>
      </c>
      <c r="K7894" t="s">
        <v>187</v>
      </c>
      <c r="L7894" t="s">
        <v>21509</v>
      </c>
      <c r="M7894" t="s">
        <v>21510</v>
      </c>
      <c r="N7894" s="26">
        <v>7.4124999999999996</v>
      </c>
      <c r="O7894">
        <v>0</v>
      </c>
      <c r="P7894">
        <v>168</v>
      </c>
      <c r="Q7894">
        <v>0</v>
      </c>
      <c r="R7894">
        <v>2</v>
      </c>
      <c r="S7894">
        <v>0</v>
      </c>
      <c r="T7894">
        <v>17</v>
      </c>
      <c r="U7894">
        <v>0</v>
      </c>
      <c r="V7894">
        <v>0</v>
      </c>
      <c r="W7894" s="26">
        <v>0</v>
      </c>
      <c r="X7894" s="26">
        <v>188.99408230849801</v>
      </c>
      <c r="Y7894" s="26">
        <v>0</v>
      </c>
      <c r="Z7894" s="26">
        <v>20.151396861511792</v>
      </c>
      <c r="AA7894" s="26">
        <v>0</v>
      </c>
      <c r="AB7894" s="26">
        <v>156.22225889668178</v>
      </c>
      <c r="AC7894" s="26">
        <v>0</v>
      </c>
      <c r="AD7894" s="26">
        <v>0</v>
      </c>
      <c r="AE7894" s="26">
        <v>365.36773806669157</v>
      </c>
    </row>
    <row r="7895" spans="1:31" x14ac:dyDescent="0.3">
      <c r="A7895">
        <v>2778572</v>
      </c>
      <c r="B7895">
        <v>1</v>
      </c>
      <c r="C7895" t="s">
        <v>80</v>
      </c>
      <c r="D7895" t="s">
        <v>108</v>
      </c>
      <c r="E7895" t="s">
        <v>152</v>
      </c>
      <c r="F7895" t="s">
        <v>290</v>
      </c>
      <c r="G7895" t="s">
        <v>186</v>
      </c>
      <c r="H7895" t="s">
        <v>149</v>
      </c>
      <c r="I7895" t="s">
        <v>136</v>
      </c>
      <c r="J7895" t="s">
        <v>137</v>
      </c>
      <c r="K7895" t="s">
        <v>187</v>
      </c>
      <c r="L7895" t="s">
        <v>21511</v>
      </c>
      <c r="M7895" t="s">
        <v>21512</v>
      </c>
      <c r="N7895" s="26">
        <v>7.289722222</v>
      </c>
      <c r="O7895">
        <v>0</v>
      </c>
      <c r="P7895">
        <v>860</v>
      </c>
      <c r="Q7895">
        <v>5</v>
      </c>
      <c r="R7895">
        <v>110</v>
      </c>
      <c r="S7895">
        <v>2</v>
      </c>
      <c r="T7895">
        <v>158</v>
      </c>
      <c r="U7895">
        <v>1</v>
      </c>
      <c r="V7895">
        <v>0</v>
      </c>
      <c r="W7895" s="26">
        <v>0</v>
      </c>
      <c r="X7895" s="26">
        <v>1383.3497754619534</v>
      </c>
      <c r="Y7895" s="26">
        <v>143.27841184863328</v>
      </c>
      <c r="Z7895" s="26">
        <v>110.45953241133267</v>
      </c>
      <c r="AA7895" s="26">
        <v>106.99925681647804</v>
      </c>
      <c r="AB7895" s="26">
        <v>927.3143202160901</v>
      </c>
      <c r="AC7895" s="26">
        <v>866.45579763673175</v>
      </c>
      <c r="AD7895" s="26">
        <v>0</v>
      </c>
      <c r="AE7895" s="26">
        <v>3537.8570943912196</v>
      </c>
    </row>
    <row r="7896" spans="1:31" x14ac:dyDescent="0.3">
      <c r="A7896">
        <v>2778890</v>
      </c>
      <c r="B7896">
        <v>1</v>
      </c>
      <c r="C7896" t="s">
        <v>80</v>
      </c>
      <c r="D7896" t="s">
        <v>105</v>
      </c>
      <c r="E7896" t="s">
        <v>152</v>
      </c>
      <c r="F7896" t="s">
        <v>21513</v>
      </c>
      <c r="G7896" t="s">
        <v>159</v>
      </c>
      <c r="H7896" t="s">
        <v>149</v>
      </c>
      <c r="I7896" t="s">
        <v>136</v>
      </c>
      <c r="J7896" t="s">
        <v>137</v>
      </c>
      <c r="K7896" t="s">
        <v>138</v>
      </c>
      <c r="L7896" t="s">
        <v>21514</v>
      </c>
      <c r="M7896" t="s">
        <v>21515</v>
      </c>
      <c r="N7896" s="26">
        <v>1.1025</v>
      </c>
      <c r="O7896">
        <v>2</v>
      </c>
      <c r="P7896">
        <v>142</v>
      </c>
      <c r="Q7896">
        <v>8</v>
      </c>
      <c r="R7896">
        <v>6</v>
      </c>
      <c r="S7896">
        <v>5</v>
      </c>
      <c r="T7896">
        <v>14</v>
      </c>
      <c r="U7896">
        <v>0</v>
      </c>
      <c r="V7896">
        <v>0</v>
      </c>
      <c r="W7896" s="26">
        <v>0.47149591082408887</v>
      </c>
      <c r="X7896" s="26">
        <v>34.144951450941072</v>
      </c>
      <c r="Y7896" s="26">
        <v>1.9679614712254256</v>
      </c>
      <c r="Z7896" s="26">
        <v>0.92282016367962449</v>
      </c>
      <c r="AA7896" s="26">
        <v>9.5420589413547283</v>
      </c>
      <c r="AB7896" s="26">
        <v>20.716422100987568</v>
      </c>
      <c r="AC7896" s="26">
        <v>0</v>
      </c>
      <c r="AD7896" s="26">
        <v>0</v>
      </c>
      <c r="AE7896" s="26">
        <v>67.765710039012518</v>
      </c>
    </row>
    <row r="7897" spans="1:31" x14ac:dyDescent="0.3">
      <c r="A7897">
        <v>2778535</v>
      </c>
      <c r="B7897">
        <v>1</v>
      </c>
      <c r="C7897" t="s">
        <v>81</v>
      </c>
      <c r="D7897" t="s">
        <v>116</v>
      </c>
      <c r="E7897" t="s">
        <v>157</v>
      </c>
      <c r="F7897" t="s">
        <v>7166</v>
      </c>
      <c r="G7897" t="s">
        <v>628</v>
      </c>
      <c r="H7897" t="s">
        <v>149</v>
      </c>
      <c r="I7897" t="s">
        <v>136</v>
      </c>
      <c r="J7897" t="s">
        <v>137</v>
      </c>
      <c r="K7897" t="s">
        <v>187</v>
      </c>
      <c r="L7897" t="s">
        <v>21516</v>
      </c>
      <c r="M7897" t="s">
        <v>21517</v>
      </c>
      <c r="N7897" s="26">
        <v>1.4497222219999999</v>
      </c>
      <c r="O7897">
        <v>22</v>
      </c>
      <c r="P7897">
        <v>4298</v>
      </c>
      <c r="Q7897">
        <v>556</v>
      </c>
      <c r="R7897">
        <v>500</v>
      </c>
      <c r="S7897">
        <v>50</v>
      </c>
      <c r="T7897">
        <v>498</v>
      </c>
      <c r="U7897">
        <v>6</v>
      </c>
      <c r="V7897">
        <v>0</v>
      </c>
      <c r="W7897" s="26">
        <v>7.9195346028661779</v>
      </c>
      <c r="X7897" s="26">
        <v>826.61702070244303</v>
      </c>
      <c r="Y7897" s="26">
        <v>291.58361447603585</v>
      </c>
      <c r="Z7897" s="26">
        <v>64.919928842022927</v>
      </c>
      <c r="AA7897" s="26">
        <v>909.59611533671659</v>
      </c>
      <c r="AB7897" s="26">
        <v>303.45981775305427</v>
      </c>
      <c r="AC7897" s="26">
        <v>192.3577019537114</v>
      </c>
      <c r="AD7897" s="26">
        <v>0</v>
      </c>
      <c r="AE7897" s="26">
        <v>2596.4537336668504</v>
      </c>
    </row>
    <row r="7898" spans="1:31" x14ac:dyDescent="0.3">
      <c r="A7898">
        <v>2779199</v>
      </c>
      <c r="B7898">
        <v>1</v>
      </c>
      <c r="C7898" t="s">
        <v>80</v>
      </c>
      <c r="D7898" t="s">
        <v>110</v>
      </c>
      <c r="E7898" t="s">
        <v>132</v>
      </c>
      <c r="F7898" t="s">
        <v>21518</v>
      </c>
      <c r="G7898" t="s">
        <v>134</v>
      </c>
      <c r="H7898" t="s">
        <v>135</v>
      </c>
      <c r="I7898" t="s">
        <v>136</v>
      </c>
      <c r="J7898" t="s">
        <v>137</v>
      </c>
      <c r="K7898" t="s">
        <v>138</v>
      </c>
      <c r="L7898" t="s">
        <v>21519</v>
      </c>
      <c r="M7898" t="s">
        <v>21520</v>
      </c>
      <c r="N7898" s="26">
        <v>1.8702777770000001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1</v>
      </c>
      <c r="U7898">
        <v>0</v>
      </c>
      <c r="V7898">
        <v>0</v>
      </c>
      <c r="W7898" s="26">
        <v>0</v>
      </c>
      <c r="X7898" s="26">
        <v>0</v>
      </c>
      <c r="Y7898" s="26">
        <v>0</v>
      </c>
      <c r="Z7898" s="26">
        <v>0</v>
      </c>
      <c r="AA7898" s="26">
        <v>0</v>
      </c>
      <c r="AB7898" s="26">
        <v>15.879727485764381</v>
      </c>
      <c r="AC7898" s="26">
        <v>0</v>
      </c>
      <c r="AD7898" s="26">
        <v>0</v>
      </c>
      <c r="AE7898" s="26">
        <v>15.879727485764381</v>
      </c>
    </row>
    <row r="7899" spans="1:31" x14ac:dyDescent="0.3">
      <c r="A7899">
        <v>2779053</v>
      </c>
      <c r="B7899">
        <v>1</v>
      </c>
      <c r="C7899" t="s">
        <v>80</v>
      </c>
      <c r="D7899" t="s">
        <v>88</v>
      </c>
      <c r="E7899" t="s">
        <v>132</v>
      </c>
      <c r="F7899" t="s">
        <v>21521</v>
      </c>
      <c r="G7899" t="s">
        <v>134</v>
      </c>
      <c r="H7899" t="s">
        <v>135</v>
      </c>
      <c r="I7899" t="s">
        <v>136</v>
      </c>
      <c r="J7899" t="s">
        <v>137</v>
      </c>
      <c r="K7899" t="s">
        <v>138</v>
      </c>
      <c r="L7899" t="s">
        <v>21522</v>
      </c>
      <c r="M7899" t="s">
        <v>21523</v>
      </c>
      <c r="N7899" s="26">
        <v>2.5916666660000001</v>
      </c>
      <c r="O7899">
        <v>0</v>
      </c>
      <c r="P7899">
        <v>5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 s="26">
        <v>0</v>
      </c>
      <c r="X7899" s="26">
        <v>1.3844653272030658</v>
      </c>
      <c r="Y7899" s="26">
        <v>0</v>
      </c>
      <c r="Z7899" s="26">
        <v>0</v>
      </c>
      <c r="AA7899" s="26">
        <v>0</v>
      </c>
      <c r="AB7899" s="26">
        <v>0</v>
      </c>
      <c r="AC7899" s="26">
        <v>0</v>
      </c>
      <c r="AD7899" s="26">
        <v>0</v>
      </c>
      <c r="AE7899" s="26">
        <v>1.3844653272030658</v>
      </c>
    </row>
    <row r="7900" spans="1:31" x14ac:dyDescent="0.3">
      <c r="A7900">
        <v>2778681</v>
      </c>
      <c r="B7900">
        <v>1</v>
      </c>
      <c r="C7900" t="s">
        <v>80</v>
      </c>
      <c r="D7900" t="s">
        <v>82</v>
      </c>
      <c r="E7900" t="s">
        <v>141</v>
      </c>
      <c r="F7900" t="s">
        <v>21524</v>
      </c>
      <c r="G7900" t="s">
        <v>143</v>
      </c>
      <c r="H7900" t="s">
        <v>135</v>
      </c>
      <c r="I7900" t="s">
        <v>136</v>
      </c>
      <c r="J7900" t="s">
        <v>137</v>
      </c>
      <c r="K7900" t="s">
        <v>138</v>
      </c>
      <c r="L7900" t="s">
        <v>21525</v>
      </c>
      <c r="M7900" t="s">
        <v>21526</v>
      </c>
      <c r="N7900" s="26">
        <v>2.8280555550000002</v>
      </c>
      <c r="O7900">
        <v>0</v>
      </c>
      <c r="P7900">
        <v>511</v>
      </c>
      <c r="Q7900">
        <v>0</v>
      </c>
      <c r="R7900">
        <v>0</v>
      </c>
      <c r="S7900">
        <v>0</v>
      </c>
      <c r="T7900">
        <v>63</v>
      </c>
      <c r="U7900">
        <v>0</v>
      </c>
      <c r="V7900">
        <v>0</v>
      </c>
      <c r="W7900" s="26">
        <v>0</v>
      </c>
      <c r="X7900" s="26">
        <v>449.39108184629833</v>
      </c>
      <c r="Y7900" s="26">
        <v>0</v>
      </c>
      <c r="Z7900" s="26">
        <v>0</v>
      </c>
      <c r="AA7900" s="26">
        <v>0</v>
      </c>
      <c r="AB7900" s="26">
        <v>259.60439057746169</v>
      </c>
      <c r="AC7900" s="26">
        <v>0</v>
      </c>
      <c r="AD7900" s="26">
        <v>0</v>
      </c>
      <c r="AE7900" s="26">
        <v>708.99547242376002</v>
      </c>
    </row>
    <row r="7901" spans="1:31" x14ac:dyDescent="0.3">
      <c r="A7901">
        <v>2778930</v>
      </c>
      <c r="B7901">
        <v>1</v>
      </c>
      <c r="C7901" t="s">
        <v>80</v>
      </c>
      <c r="D7901" t="s">
        <v>103</v>
      </c>
      <c r="E7901" t="s">
        <v>152</v>
      </c>
      <c r="F7901" t="s">
        <v>7799</v>
      </c>
      <c r="G7901" t="s">
        <v>628</v>
      </c>
      <c r="H7901" t="s">
        <v>149</v>
      </c>
      <c r="I7901" t="s">
        <v>136</v>
      </c>
      <c r="J7901" t="s">
        <v>137</v>
      </c>
      <c r="K7901" t="s">
        <v>187</v>
      </c>
      <c r="L7901" t="s">
        <v>21527</v>
      </c>
      <c r="M7901" t="s">
        <v>21528</v>
      </c>
      <c r="N7901" s="26">
        <v>0.45833333300000001</v>
      </c>
      <c r="O7901">
        <v>24</v>
      </c>
      <c r="P7901">
        <v>2734</v>
      </c>
      <c r="Q7901">
        <v>34</v>
      </c>
      <c r="R7901">
        <v>217</v>
      </c>
      <c r="S7901">
        <v>67</v>
      </c>
      <c r="T7901">
        <v>866</v>
      </c>
      <c r="U7901">
        <v>5</v>
      </c>
      <c r="V7901">
        <v>0</v>
      </c>
      <c r="W7901" s="26">
        <v>7.1446293602642754</v>
      </c>
      <c r="X7901" s="26">
        <v>231.01890621230567</v>
      </c>
      <c r="Y7901" s="26">
        <v>68.181907684481203</v>
      </c>
      <c r="Z7901" s="26">
        <v>23.521659075849843</v>
      </c>
      <c r="AA7901" s="26">
        <v>210.77337736549276</v>
      </c>
      <c r="AB7901" s="26">
        <v>221.76313602714637</v>
      </c>
      <c r="AC7901" s="26">
        <v>271.41337506814409</v>
      </c>
      <c r="AD7901" s="26">
        <v>0</v>
      </c>
      <c r="AE7901" s="26">
        <v>1033.8169907936845</v>
      </c>
    </row>
    <row r="7902" spans="1:31" x14ac:dyDescent="0.3">
      <c r="A7902">
        <v>2778996</v>
      </c>
      <c r="B7902">
        <v>1</v>
      </c>
      <c r="C7902" t="s">
        <v>80</v>
      </c>
      <c r="D7902" t="s">
        <v>83</v>
      </c>
      <c r="E7902" t="s">
        <v>132</v>
      </c>
      <c r="F7902" t="s">
        <v>3683</v>
      </c>
      <c r="G7902" t="s">
        <v>307</v>
      </c>
      <c r="H7902" t="s">
        <v>135</v>
      </c>
      <c r="I7902" t="s">
        <v>136</v>
      </c>
      <c r="J7902" t="s">
        <v>137</v>
      </c>
      <c r="K7902" t="s">
        <v>138</v>
      </c>
      <c r="L7902" t="s">
        <v>21529</v>
      </c>
      <c r="M7902" t="s">
        <v>21530</v>
      </c>
      <c r="N7902" s="26">
        <v>2.2583333329999999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31</v>
      </c>
      <c r="U7902">
        <v>0</v>
      </c>
      <c r="V7902">
        <v>0</v>
      </c>
      <c r="W7902" s="26">
        <v>0</v>
      </c>
      <c r="X7902" s="26">
        <v>0</v>
      </c>
      <c r="Y7902" s="26">
        <v>0</v>
      </c>
      <c r="Z7902" s="26">
        <v>0</v>
      </c>
      <c r="AA7902" s="26">
        <v>0</v>
      </c>
      <c r="AB7902" s="26">
        <v>18.623874374754326</v>
      </c>
      <c r="AC7902" s="26">
        <v>0</v>
      </c>
      <c r="AD7902" s="26">
        <v>0</v>
      </c>
      <c r="AE7902" s="26">
        <v>18.623874374754326</v>
      </c>
    </row>
    <row r="7903" spans="1:31" x14ac:dyDescent="0.3">
      <c r="A7903">
        <v>2779116</v>
      </c>
      <c r="B7903">
        <v>1</v>
      </c>
      <c r="C7903" t="s">
        <v>80</v>
      </c>
      <c r="D7903" t="s">
        <v>107</v>
      </c>
      <c r="E7903" t="s">
        <v>170</v>
      </c>
      <c r="F7903" t="s">
        <v>2058</v>
      </c>
      <c r="G7903" t="s">
        <v>143</v>
      </c>
      <c r="H7903" t="s">
        <v>135</v>
      </c>
      <c r="I7903" t="s">
        <v>136</v>
      </c>
      <c r="J7903" t="s">
        <v>137</v>
      </c>
      <c r="K7903" t="s">
        <v>138</v>
      </c>
      <c r="L7903" t="s">
        <v>21531</v>
      </c>
      <c r="M7903" t="s">
        <v>21532</v>
      </c>
      <c r="N7903" s="26">
        <v>0.99305555499999998</v>
      </c>
      <c r="O7903">
        <v>0</v>
      </c>
      <c r="P7903">
        <v>2</v>
      </c>
      <c r="Q7903">
        <v>0</v>
      </c>
      <c r="R7903">
        <v>0</v>
      </c>
      <c r="S7903">
        <v>0</v>
      </c>
      <c r="T7903">
        <v>4</v>
      </c>
      <c r="U7903">
        <v>0</v>
      </c>
      <c r="V7903">
        <v>0</v>
      </c>
      <c r="W7903" s="26">
        <v>0</v>
      </c>
      <c r="X7903" s="26">
        <v>0.36769429811431781</v>
      </c>
      <c r="Y7903" s="26">
        <v>0</v>
      </c>
      <c r="Z7903" s="26">
        <v>0</v>
      </c>
      <c r="AA7903" s="26">
        <v>0</v>
      </c>
      <c r="AB7903" s="26">
        <v>1.323013789291942</v>
      </c>
      <c r="AC7903" s="26">
        <v>0</v>
      </c>
      <c r="AD7903" s="26">
        <v>0</v>
      </c>
      <c r="AE7903" s="26">
        <v>1.6907080874062599</v>
      </c>
    </row>
    <row r="7904" spans="1:31" x14ac:dyDescent="0.3">
      <c r="A7904">
        <v>2778449</v>
      </c>
      <c r="B7904">
        <v>1</v>
      </c>
      <c r="C7904" t="s">
        <v>81</v>
      </c>
      <c r="D7904" t="s">
        <v>127</v>
      </c>
      <c r="E7904" t="s">
        <v>146</v>
      </c>
      <c r="F7904" t="s">
        <v>21533</v>
      </c>
      <c r="G7904" t="s">
        <v>159</v>
      </c>
      <c r="H7904" t="s">
        <v>149</v>
      </c>
      <c r="I7904" t="s">
        <v>136</v>
      </c>
      <c r="J7904" t="s">
        <v>137</v>
      </c>
      <c r="K7904" t="s">
        <v>138</v>
      </c>
      <c r="L7904" t="s">
        <v>21534</v>
      </c>
      <c r="M7904" t="s">
        <v>21535</v>
      </c>
      <c r="N7904" s="26">
        <v>0.79611111099999998</v>
      </c>
      <c r="O7904">
        <v>0</v>
      </c>
      <c r="P7904">
        <v>408</v>
      </c>
      <c r="Q7904">
        <v>8</v>
      </c>
      <c r="R7904">
        <v>18</v>
      </c>
      <c r="S7904">
        <v>1</v>
      </c>
      <c r="T7904">
        <v>70</v>
      </c>
      <c r="U7904">
        <v>0</v>
      </c>
      <c r="V7904">
        <v>0</v>
      </c>
      <c r="W7904" s="26">
        <v>0</v>
      </c>
      <c r="X7904" s="26">
        <v>87.435865765599175</v>
      </c>
      <c r="Y7904" s="26">
        <v>0.48010509112888888</v>
      </c>
      <c r="Z7904" s="26">
        <v>1.0999877606551951</v>
      </c>
      <c r="AA7904" s="26">
        <v>1.8901963490161737</v>
      </c>
      <c r="AB7904" s="26">
        <v>22.264464096409156</v>
      </c>
      <c r="AC7904" s="26">
        <v>0</v>
      </c>
      <c r="AD7904" s="26">
        <v>0</v>
      </c>
      <c r="AE7904" s="26">
        <v>113.1706190628086</v>
      </c>
    </row>
    <row r="7905" spans="1:31" x14ac:dyDescent="0.3">
      <c r="A7905">
        <v>2779139</v>
      </c>
      <c r="B7905">
        <v>1</v>
      </c>
      <c r="C7905" t="s">
        <v>81</v>
      </c>
      <c r="D7905" t="s">
        <v>121</v>
      </c>
      <c r="E7905" t="s">
        <v>132</v>
      </c>
      <c r="F7905" t="s">
        <v>21536</v>
      </c>
      <c r="G7905" t="s">
        <v>134</v>
      </c>
      <c r="H7905" t="s">
        <v>135</v>
      </c>
      <c r="I7905" t="s">
        <v>136</v>
      </c>
      <c r="J7905" t="s">
        <v>137</v>
      </c>
      <c r="K7905" t="s">
        <v>138</v>
      </c>
      <c r="L7905" t="s">
        <v>21537</v>
      </c>
      <c r="M7905" t="s">
        <v>21538</v>
      </c>
      <c r="N7905" s="26">
        <v>4.0547222219999997</v>
      </c>
      <c r="O7905">
        <v>0</v>
      </c>
      <c r="P7905">
        <v>4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 s="26">
        <v>0</v>
      </c>
      <c r="X7905" s="26">
        <v>0.62452425099259301</v>
      </c>
      <c r="Y7905" s="26">
        <v>0</v>
      </c>
      <c r="Z7905" s="26">
        <v>0</v>
      </c>
      <c r="AA7905" s="26">
        <v>0</v>
      </c>
      <c r="AB7905" s="26">
        <v>0</v>
      </c>
      <c r="AC7905" s="26">
        <v>0</v>
      </c>
      <c r="AD7905" s="26">
        <v>0</v>
      </c>
      <c r="AE7905" s="26">
        <v>0.62452425099259301</v>
      </c>
    </row>
    <row r="7906" spans="1:31" x14ac:dyDescent="0.3">
      <c r="A7906">
        <v>2779202</v>
      </c>
      <c r="B7906">
        <v>1</v>
      </c>
      <c r="C7906" t="s">
        <v>80</v>
      </c>
      <c r="D7906" t="s">
        <v>94</v>
      </c>
      <c r="E7906" t="s">
        <v>170</v>
      </c>
      <c r="F7906" t="s">
        <v>21539</v>
      </c>
      <c r="G7906" t="s">
        <v>143</v>
      </c>
      <c r="H7906" t="s">
        <v>135</v>
      </c>
      <c r="I7906" t="s">
        <v>136</v>
      </c>
      <c r="J7906" t="s">
        <v>137</v>
      </c>
      <c r="K7906" t="s">
        <v>138</v>
      </c>
      <c r="L7906" t="s">
        <v>21540</v>
      </c>
      <c r="M7906" t="s">
        <v>21541</v>
      </c>
      <c r="N7906" s="26">
        <v>0.811111111</v>
      </c>
      <c r="O7906">
        <v>0</v>
      </c>
      <c r="P7906">
        <v>0</v>
      </c>
      <c r="Q7906">
        <v>0</v>
      </c>
      <c r="R7906">
        <v>6</v>
      </c>
      <c r="S7906">
        <v>0</v>
      </c>
      <c r="T7906">
        <v>4</v>
      </c>
      <c r="U7906">
        <v>0</v>
      </c>
      <c r="V7906">
        <v>0</v>
      </c>
      <c r="W7906" s="26">
        <v>0</v>
      </c>
      <c r="X7906" s="26">
        <v>0</v>
      </c>
      <c r="Y7906" s="26">
        <v>0</v>
      </c>
      <c r="Z7906" s="26">
        <v>0.26648329991111108</v>
      </c>
      <c r="AA7906" s="26">
        <v>0</v>
      </c>
      <c r="AB7906" s="26">
        <v>1.1566661887905059</v>
      </c>
      <c r="AC7906" s="26">
        <v>0</v>
      </c>
      <c r="AD7906" s="26">
        <v>0</v>
      </c>
      <c r="AE7906" s="26">
        <v>1.4231494887016169</v>
      </c>
    </row>
    <row r="7907" spans="1:31" x14ac:dyDescent="0.3">
      <c r="A7907">
        <v>2779016</v>
      </c>
      <c r="B7907">
        <v>1</v>
      </c>
      <c r="C7907" t="s">
        <v>81</v>
      </c>
      <c r="D7907" t="s">
        <v>118</v>
      </c>
      <c r="E7907" t="s">
        <v>152</v>
      </c>
      <c r="F7907" t="s">
        <v>17388</v>
      </c>
      <c r="G7907" t="s">
        <v>159</v>
      </c>
      <c r="H7907" t="s">
        <v>149</v>
      </c>
      <c r="I7907" t="s">
        <v>136</v>
      </c>
      <c r="J7907" t="s">
        <v>137</v>
      </c>
      <c r="K7907" t="s">
        <v>138</v>
      </c>
      <c r="L7907" t="s">
        <v>21542</v>
      </c>
      <c r="M7907" t="s">
        <v>21543</v>
      </c>
      <c r="N7907" s="26">
        <v>0.42833333299999998</v>
      </c>
      <c r="O7907">
        <v>6</v>
      </c>
      <c r="P7907">
        <v>0</v>
      </c>
      <c r="Q7907">
        <v>33</v>
      </c>
      <c r="R7907">
        <v>12</v>
      </c>
      <c r="S7907">
        <v>4</v>
      </c>
      <c r="T7907">
        <v>1</v>
      </c>
      <c r="U7907">
        <v>0</v>
      </c>
      <c r="V7907">
        <v>0</v>
      </c>
      <c r="W7907" s="26">
        <v>0.60415812159814508</v>
      </c>
      <c r="X7907" s="26">
        <v>0</v>
      </c>
      <c r="Y7907" s="26">
        <v>3.8048433786742466</v>
      </c>
      <c r="Z7907" s="26">
        <v>0.17499766826666668</v>
      </c>
      <c r="AA7907" s="26">
        <v>10.175412436081423</v>
      </c>
      <c r="AB7907" s="26">
        <v>0</v>
      </c>
      <c r="AC7907" s="26">
        <v>0</v>
      </c>
      <c r="AD7907" s="26">
        <v>0</v>
      </c>
      <c r="AE7907" s="26">
        <v>14.759411604620482</v>
      </c>
    </row>
    <row r="7908" spans="1:31" x14ac:dyDescent="0.3">
      <c r="A7908">
        <v>2778578</v>
      </c>
      <c r="B7908">
        <v>1</v>
      </c>
      <c r="C7908" t="s">
        <v>80</v>
      </c>
      <c r="D7908" t="s">
        <v>95</v>
      </c>
      <c r="E7908" t="s">
        <v>175</v>
      </c>
      <c r="F7908" t="s">
        <v>21544</v>
      </c>
      <c r="G7908" t="s">
        <v>4592</v>
      </c>
      <c r="H7908" t="s">
        <v>365</v>
      </c>
      <c r="I7908" t="s">
        <v>136</v>
      </c>
      <c r="J7908" t="s">
        <v>137</v>
      </c>
      <c r="K7908" t="s">
        <v>187</v>
      </c>
      <c r="L7908" t="s">
        <v>21545</v>
      </c>
      <c r="M7908" t="s">
        <v>21546</v>
      </c>
      <c r="N7908" s="26">
        <v>7.7319444439999998</v>
      </c>
      <c r="O7908">
        <v>1</v>
      </c>
      <c r="P7908">
        <v>788</v>
      </c>
      <c r="Q7908">
        <v>5</v>
      </c>
      <c r="R7908">
        <v>25</v>
      </c>
      <c r="S7908">
        <v>19</v>
      </c>
      <c r="T7908">
        <v>44</v>
      </c>
      <c r="U7908">
        <v>2</v>
      </c>
      <c r="V7908">
        <v>0</v>
      </c>
      <c r="W7908" s="26">
        <v>2.9573066761505404</v>
      </c>
      <c r="X7908" s="26">
        <v>1109.6102597431807</v>
      </c>
      <c r="Y7908" s="26">
        <v>24.754614641708887</v>
      </c>
      <c r="Z7908" s="26">
        <v>29.930127233017412</v>
      </c>
      <c r="AA7908" s="26">
        <v>2753.2124032767174</v>
      </c>
      <c r="AB7908" s="26">
        <v>202.99841597010763</v>
      </c>
      <c r="AC7908" s="26">
        <v>1492.0599099562444</v>
      </c>
      <c r="AD7908" s="26">
        <v>0</v>
      </c>
      <c r="AE7908" s="26">
        <v>5615.523037497127</v>
      </c>
    </row>
    <row r="7909" spans="1:31" x14ac:dyDescent="0.3">
      <c r="A7909">
        <v>2778532</v>
      </c>
      <c r="B7909">
        <v>1</v>
      </c>
      <c r="C7909" t="s">
        <v>81</v>
      </c>
      <c r="D7909" t="s">
        <v>122</v>
      </c>
      <c r="E7909" t="s">
        <v>132</v>
      </c>
      <c r="F7909" t="s">
        <v>21547</v>
      </c>
      <c r="G7909" t="s">
        <v>287</v>
      </c>
      <c r="H7909" t="s">
        <v>135</v>
      </c>
      <c r="I7909" t="s">
        <v>136</v>
      </c>
      <c r="J7909" t="s">
        <v>3</v>
      </c>
      <c r="K7909" t="s">
        <v>138</v>
      </c>
      <c r="L7909" t="s">
        <v>21548</v>
      </c>
      <c r="M7909" t="s">
        <v>21549</v>
      </c>
      <c r="N7909" s="26">
        <v>1.2613888879999999</v>
      </c>
      <c r="O7909">
        <v>0</v>
      </c>
      <c r="P7909">
        <v>5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 s="26">
        <v>0</v>
      </c>
      <c r="X7909" s="26">
        <v>0.89087855982291031</v>
      </c>
      <c r="Y7909" s="26">
        <v>0</v>
      </c>
      <c r="Z7909" s="26">
        <v>0</v>
      </c>
      <c r="AA7909" s="26">
        <v>0</v>
      </c>
      <c r="AB7909" s="26">
        <v>0</v>
      </c>
      <c r="AC7909" s="26">
        <v>0</v>
      </c>
      <c r="AD7909" s="26">
        <v>0</v>
      </c>
      <c r="AE7909" s="26">
        <v>0.89087855982291031</v>
      </c>
    </row>
    <row r="7910" spans="1:31" x14ac:dyDescent="0.3">
      <c r="A7910">
        <v>2778678</v>
      </c>
      <c r="B7910">
        <v>1</v>
      </c>
      <c r="C7910" t="s">
        <v>80</v>
      </c>
      <c r="D7910" t="s">
        <v>101</v>
      </c>
      <c r="E7910" t="s">
        <v>141</v>
      </c>
      <c r="F7910" t="s">
        <v>12965</v>
      </c>
      <c r="G7910" t="s">
        <v>143</v>
      </c>
      <c r="H7910" t="s">
        <v>135</v>
      </c>
      <c r="I7910" t="s">
        <v>136</v>
      </c>
      <c r="J7910" t="s">
        <v>137</v>
      </c>
      <c r="K7910" t="s">
        <v>138</v>
      </c>
      <c r="L7910" t="s">
        <v>21550</v>
      </c>
      <c r="M7910" t="s">
        <v>21551</v>
      </c>
      <c r="N7910" s="26">
        <v>1.576944444</v>
      </c>
      <c r="O7910">
        <v>0</v>
      </c>
      <c r="P7910">
        <v>135</v>
      </c>
      <c r="Q7910">
        <v>0</v>
      </c>
      <c r="R7910">
        <v>0</v>
      </c>
      <c r="S7910">
        <v>0</v>
      </c>
      <c r="T7910">
        <v>9</v>
      </c>
      <c r="U7910">
        <v>0</v>
      </c>
      <c r="V7910">
        <v>0</v>
      </c>
      <c r="W7910" s="26">
        <v>0</v>
      </c>
      <c r="X7910" s="26">
        <v>28.135215156587556</v>
      </c>
      <c r="Y7910" s="26">
        <v>0</v>
      </c>
      <c r="Z7910" s="26">
        <v>0</v>
      </c>
      <c r="AA7910" s="26">
        <v>0</v>
      </c>
      <c r="AB7910" s="26">
        <v>7.428903354640207</v>
      </c>
      <c r="AC7910" s="26">
        <v>0</v>
      </c>
      <c r="AD7910" s="26">
        <v>0</v>
      </c>
      <c r="AE7910" s="26">
        <v>35.564118511227761</v>
      </c>
    </row>
    <row r="7911" spans="1:31" x14ac:dyDescent="0.3">
      <c r="A7911">
        <v>2778641</v>
      </c>
      <c r="B7911">
        <v>1</v>
      </c>
      <c r="C7911" t="s">
        <v>80</v>
      </c>
      <c r="D7911" t="s">
        <v>96</v>
      </c>
      <c r="E7911" t="s">
        <v>157</v>
      </c>
      <c r="F7911" t="s">
        <v>21552</v>
      </c>
      <c r="G7911" t="s">
        <v>628</v>
      </c>
      <c r="H7911" t="s">
        <v>149</v>
      </c>
      <c r="I7911" t="s">
        <v>136</v>
      </c>
      <c r="J7911" t="s">
        <v>137</v>
      </c>
      <c r="K7911" t="s">
        <v>187</v>
      </c>
      <c r="L7911" t="s">
        <v>21553</v>
      </c>
      <c r="M7911" t="s">
        <v>21554</v>
      </c>
      <c r="N7911" s="26">
        <v>6.4938888879999999</v>
      </c>
      <c r="O7911">
        <v>7</v>
      </c>
      <c r="P7911">
        <v>5789</v>
      </c>
      <c r="Q7911">
        <v>9</v>
      </c>
      <c r="R7911">
        <v>67</v>
      </c>
      <c r="S7911">
        <v>30</v>
      </c>
      <c r="T7911">
        <v>589</v>
      </c>
      <c r="U7911">
        <v>0</v>
      </c>
      <c r="V7911">
        <v>1</v>
      </c>
      <c r="W7911" s="26">
        <v>104.57701001703451</v>
      </c>
      <c r="X7911" s="26">
        <v>4485.5466028388446</v>
      </c>
      <c r="Y7911" s="26">
        <v>193.14376751392936</v>
      </c>
      <c r="Z7911" s="26">
        <v>37.528430038903139</v>
      </c>
      <c r="AA7911" s="26">
        <v>6386.7728241578225</v>
      </c>
      <c r="AB7911" s="26">
        <v>5283.879910881441</v>
      </c>
      <c r="AC7911" s="26">
        <v>0</v>
      </c>
      <c r="AD7911" s="26">
        <v>0</v>
      </c>
      <c r="AE7911" s="26">
        <v>16491.448545447976</v>
      </c>
    </row>
    <row r="7912" spans="1:31" x14ac:dyDescent="0.3">
      <c r="A7912">
        <v>2778807</v>
      </c>
      <c r="B7912">
        <v>1</v>
      </c>
      <c r="C7912" t="s">
        <v>80</v>
      </c>
      <c r="D7912" t="s">
        <v>105</v>
      </c>
      <c r="E7912" t="s">
        <v>157</v>
      </c>
      <c r="F7912" t="s">
        <v>21555</v>
      </c>
      <c r="G7912" t="s">
        <v>1309</v>
      </c>
      <c r="H7912" t="s">
        <v>149</v>
      </c>
      <c r="I7912" t="s">
        <v>136</v>
      </c>
      <c r="J7912" t="s">
        <v>137</v>
      </c>
      <c r="K7912" t="s">
        <v>138</v>
      </c>
      <c r="L7912" t="s">
        <v>21556</v>
      </c>
      <c r="M7912" t="s">
        <v>21557</v>
      </c>
      <c r="N7912" s="26">
        <v>8.2155555549999999</v>
      </c>
      <c r="O7912">
        <v>0</v>
      </c>
      <c r="P7912">
        <v>340</v>
      </c>
      <c r="Q7912">
        <v>0</v>
      </c>
      <c r="R7912">
        <v>0</v>
      </c>
      <c r="S7912">
        <v>0</v>
      </c>
      <c r="T7912">
        <v>15</v>
      </c>
      <c r="U7912">
        <v>0</v>
      </c>
      <c r="V7912">
        <v>0</v>
      </c>
      <c r="W7912" s="26">
        <v>0</v>
      </c>
      <c r="X7912" s="26">
        <v>587.81730026900061</v>
      </c>
      <c r="Y7912" s="26">
        <v>0</v>
      </c>
      <c r="Z7912" s="26">
        <v>0</v>
      </c>
      <c r="AA7912" s="26">
        <v>0</v>
      </c>
      <c r="AB7912" s="26">
        <v>66.468241737413308</v>
      </c>
      <c r="AC7912" s="26">
        <v>0</v>
      </c>
      <c r="AD7912" s="26">
        <v>0</v>
      </c>
      <c r="AE7912" s="26">
        <v>654.28554200641395</v>
      </c>
    </row>
    <row r="7913" spans="1:31" x14ac:dyDescent="0.3">
      <c r="A7913">
        <v>2778970</v>
      </c>
      <c r="B7913">
        <v>1</v>
      </c>
      <c r="C7913" t="s">
        <v>81</v>
      </c>
      <c r="D7913" t="s">
        <v>118</v>
      </c>
      <c r="E7913" t="s">
        <v>152</v>
      </c>
      <c r="F7913" t="s">
        <v>21558</v>
      </c>
      <c r="G7913" t="s">
        <v>159</v>
      </c>
      <c r="H7913" t="s">
        <v>149</v>
      </c>
      <c r="I7913" t="s">
        <v>136</v>
      </c>
      <c r="J7913" t="s">
        <v>137</v>
      </c>
      <c r="K7913" t="s">
        <v>138</v>
      </c>
      <c r="L7913" t="s">
        <v>21559</v>
      </c>
      <c r="M7913" t="s">
        <v>21560</v>
      </c>
      <c r="N7913" s="26">
        <v>0.6</v>
      </c>
      <c r="O7913">
        <v>15</v>
      </c>
      <c r="P7913">
        <v>3355</v>
      </c>
      <c r="Q7913">
        <v>105</v>
      </c>
      <c r="R7913">
        <v>174</v>
      </c>
      <c r="S7913">
        <v>9</v>
      </c>
      <c r="T7913">
        <v>252</v>
      </c>
      <c r="U7913">
        <v>0</v>
      </c>
      <c r="V7913">
        <v>0</v>
      </c>
      <c r="W7913" s="26">
        <v>2.0664303971201998</v>
      </c>
      <c r="X7913" s="26">
        <v>175.04053302739118</v>
      </c>
      <c r="Y7913" s="26">
        <v>6.5668433906030401</v>
      </c>
      <c r="Z7913" s="26">
        <v>29.544365877158995</v>
      </c>
      <c r="AA7913" s="26">
        <v>28.163146277195043</v>
      </c>
      <c r="AB7913" s="26">
        <v>56.313146201244095</v>
      </c>
      <c r="AC7913" s="26">
        <v>0</v>
      </c>
      <c r="AD7913" s="26">
        <v>0</v>
      </c>
      <c r="AE7913" s="26">
        <v>297.69446517071253</v>
      </c>
    </row>
    <row r="7914" spans="1:31" x14ac:dyDescent="0.3">
      <c r="A7914">
        <v>2778902</v>
      </c>
      <c r="B7914">
        <v>2</v>
      </c>
      <c r="C7914" t="s">
        <v>80</v>
      </c>
      <c r="D7914" t="s">
        <v>111</v>
      </c>
      <c r="E7914" t="s">
        <v>141</v>
      </c>
      <c r="F7914" t="s">
        <v>21561</v>
      </c>
      <c r="G7914" t="s">
        <v>855</v>
      </c>
      <c r="H7914" t="s">
        <v>135</v>
      </c>
      <c r="I7914" t="s">
        <v>136</v>
      </c>
      <c r="J7914" t="s">
        <v>137</v>
      </c>
      <c r="K7914" t="s">
        <v>138</v>
      </c>
      <c r="L7914" t="s">
        <v>21562</v>
      </c>
      <c r="M7914" t="s">
        <v>21563</v>
      </c>
      <c r="N7914" s="26">
        <v>0.17861111099999999</v>
      </c>
      <c r="O7914">
        <v>0</v>
      </c>
      <c r="P7914">
        <v>371</v>
      </c>
      <c r="Q7914">
        <v>0</v>
      </c>
      <c r="R7914">
        <v>0</v>
      </c>
      <c r="S7914">
        <v>0</v>
      </c>
      <c r="T7914">
        <v>58</v>
      </c>
      <c r="U7914">
        <v>0</v>
      </c>
      <c r="V7914">
        <v>0</v>
      </c>
      <c r="W7914" s="26">
        <v>0</v>
      </c>
      <c r="X7914" s="26">
        <v>14.373648060628115</v>
      </c>
      <c r="Y7914" s="26">
        <v>0</v>
      </c>
      <c r="Z7914" s="26">
        <v>0</v>
      </c>
      <c r="AA7914" s="26">
        <v>0</v>
      </c>
      <c r="AB7914" s="26">
        <v>3.8640275550425498</v>
      </c>
      <c r="AC7914" s="26">
        <v>0</v>
      </c>
      <c r="AD7914" s="26">
        <v>0</v>
      </c>
      <c r="AE7914" s="26">
        <v>18.237675615670664</v>
      </c>
    </row>
    <row r="7915" spans="1:31" x14ac:dyDescent="0.3">
      <c r="A7915">
        <v>2778927</v>
      </c>
      <c r="B7915">
        <v>1</v>
      </c>
      <c r="C7915" t="s">
        <v>80</v>
      </c>
      <c r="D7915" t="s">
        <v>107</v>
      </c>
      <c r="E7915" t="s">
        <v>132</v>
      </c>
      <c r="F7915" t="s">
        <v>16742</v>
      </c>
      <c r="G7915" t="s">
        <v>134</v>
      </c>
      <c r="H7915" t="s">
        <v>135</v>
      </c>
      <c r="I7915" t="s">
        <v>136</v>
      </c>
      <c r="J7915" t="s">
        <v>137</v>
      </c>
      <c r="K7915" t="s">
        <v>138</v>
      </c>
      <c r="L7915" t="s">
        <v>21564</v>
      </c>
      <c r="M7915" t="s">
        <v>21565</v>
      </c>
      <c r="N7915" s="26">
        <v>2.2455555550000001</v>
      </c>
      <c r="O7915">
        <v>0</v>
      </c>
      <c r="P7915">
        <v>7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 s="26">
        <v>0</v>
      </c>
      <c r="X7915" s="26">
        <v>5.6250651660041324</v>
      </c>
      <c r="Y7915" s="26">
        <v>0</v>
      </c>
      <c r="Z7915" s="26">
        <v>0</v>
      </c>
      <c r="AA7915" s="26">
        <v>0</v>
      </c>
      <c r="AB7915" s="26">
        <v>0</v>
      </c>
      <c r="AC7915" s="26">
        <v>0</v>
      </c>
      <c r="AD7915" s="26">
        <v>0</v>
      </c>
      <c r="AE7915" s="26">
        <v>5.6250651660041324</v>
      </c>
    </row>
    <row r="7916" spans="1:31" x14ac:dyDescent="0.3">
      <c r="A7916">
        <v>2779119</v>
      </c>
      <c r="B7916">
        <v>1</v>
      </c>
      <c r="C7916" t="s">
        <v>80</v>
      </c>
      <c r="D7916" t="s">
        <v>94</v>
      </c>
      <c r="E7916" t="s">
        <v>141</v>
      </c>
      <c r="F7916" t="s">
        <v>21566</v>
      </c>
      <c r="G7916" t="s">
        <v>143</v>
      </c>
      <c r="H7916" t="s">
        <v>135</v>
      </c>
      <c r="I7916" t="s">
        <v>136</v>
      </c>
      <c r="J7916" t="s">
        <v>137</v>
      </c>
      <c r="K7916" t="s">
        <v>138</v>
      </c>
      <c r="L7916" t="s">
        <v>21567</v>
      </c>
      <c r="M7916" t="s">
        <v>21568</v>
      </c>
      <c r="N7916" s="26">
        <v>0.50472222200000005</v>
      </c>
      <c r="O7916">
        <v>0</v>
      </c>
      <c r="P7916">
        <v>71</v>
      </c>
      <c r="Q7916">
        <v>0</v>
      </c>
      <c r="R7916">
        <v>5</v>
      </c>
      <c r="S7916">
        <v>0</v>
      </c>
      <c r="T7916">
        <v>8</v>
      </c>
      <c r="U7916">
        <v>0</v>
      </c>
      <c r="V7916">
        <v>0</v>
      </c>
      <c r="W7916" s="26">
        <v>0</v>
      </c>
      <c r="X7916" s="26">
        <v>11.523937753151003</v>
      </c>
      <c r="Y7916" s="26">
        <v>0</v>
      </c>
      <c r="Z7916" s="26">
        <v>0.2001284408888889</v>
      </c>
      <c r="AA7916" s="26">
        <v>0</v>
      </c>
      <c r="AB7916" s="26">
        <v>2.8880976594489538</v>
      </c>
      <c r="AC7916" s="26">
        <v>0</v>
      </c>
      <c r="AD7916" s="26">
        <v>0</v>
      </c>
      <c r="AE7916" s="26">
        <v>14.612163853488846</v>
      </c>
    </row>
    <row r="7917" spans="1:31" x14ac:dyDescent="0.3">
      <c r="A7917">
        <v>2779013</v>
      </c>
      <c r="B7917">
        <v>1</v>
      </c>
      <c r="C7917" t="s">
        <v>80</v>
      </c>
      <c r="D7917" t="s">
        <v>93</v>
      </c>
      <c r="E7917" t="s">
        <v>146</v>
      </c>
      <c r="F7917" t="s">
        <v>21569</v>
      </c>
      <c r="G7917" t="s">
        <v>148</v>
      </c>
      <c r="H7917" t="s">
        <v>149</v>
      </c>
      <c r="I7917" t="s">
        <v>136</v>
      </c>
      <c r="J7917" t="s">
        <v>137</v>
      </c>
      <c r="K7917" t="s">
        <v>138</v>
      </c>
      <c r="L7917" t="s">
        <v>21570</v>
      </c>
      <c r="M7917" t="s">
        <v>21571</v>
      </c>
      <c r="N7917" s="26">
        <v>0.93944444400000005</v>
      </c>
      <c r="O7917">
        <v>0</v>
      </c>
      <c r="P7917">
        <v>731</v>
      </c>
      <c r="Q7917">
        <v>0</v>
      </c>
      <c r="R7917">
        <v>0</v>
      </c>
      <c r="S7917">
        <v>0</v>
      </c>
      <c r="T7917">
        <v>64</v>
      </c>
      <c r="U7917">
        <v>0</v>
      </c>
      <c r="V7917">
        <v>0</v>
      </c>
      <c r="W7917" s="26">
        <v>0</v>
      </c>
      <c r="X7917" s="26">
        <v>155.19490881454331</v>
      </c>
      <c r="Y7917" s="26">
        <v>0</v>
      </c>
      <c r="Z7917" s="26">
        <v>0</v>
      </c>
      <c r="AA7917" s="26">
        <v>0</v>
      </c>
      <c r="AB7917" s="26">
        <v>56.964905667896701</v>
      </c>
      <c r="AC7917" s="26">
        <v>0</v>
      </c>
      <c r="AD7917" s="26">
        <v>0</v>
      </c>
      <c r="AE7917" s="26">
        <v>212.15981448244003</v>
      </c>
    </row>
    <row r="7918" spans="1:31" x14ac:dyDescent="0.3">
      <c r="A7918">
        <v>2778621</v>
      </c>
      <c r="B7918">
        <v>1</v>
      </c>
      <c r="C7918" t="s">
        <v>80</v>
      </c>
      <c r="D7918" t="s">
        <v>84</v>
      </c>
      <c r="E7918" t="s">
        <v>166</v>
      </c>
      <c r="F7918" t="s">
        <v>5596</v>
      </c>
      <c r="G7918" t="s">
        <v>425</v>
      </c>
      <c r="H7918" t="s">
        <v>135</v>
      </c>
      <c r="I7918" t="s">
        <v>136</v>
      </c>
      <c r="J7918" t="s">
        <v>137</v>
      </c>
      <c r="K7918" t="s">
        <v>138</v>
      </c>
      <c r="L7918" t="s">
        <v>21572</v>
      </c>
      <c r="M7918" t="s">
        <v>21573</v>
      </c>
      <c r="N7918" s="26">
        <v>8.7386111110000009</v>
      </c>
      <c r="O7918">
        <v>0</v>
      </c>
      <c r="P7918">
        <v>56</v>
      </c>
      <c r="Q7918">
        <v>0</v>
      </c>
      <c r="R7918">
        <v>0</v>
      </c>
      <c r="S7918">
        <v>0</v>
      </c>
      <c r="T7918">
        <v>18</v>
      </c>
      <c r="U7918">
        <v>0</v>
      </c>
      <c r="V7918">
        <v>0</v>
      </c>
      <c r="W7918" s="26">
        <v>0</v>
      </c>
      <c r="X7918" s="26">
        <v>101.9178846752276</v>
      </c>
      <c r="Y7918" s="26">
        <v>0</v>
      </c>
      <c r="Z7918" s="26">
        <v>0</v>
      </c>
      <c r="AA7918" s="26">
        <v>0</v>
      </c>
      <c r="AB7918" s="26">
        <v>179.785199689097</v>
      </c>
      <c r="AC7918" s="26">
        <v>0</v>
      </c>
      <c r="AD7918" s="26">
        <v>0</v>
      </c>
      <c r="AE7918" s="26">
        <v>281.70308436432458</v>
      </c>
    </row>
    <row r="7919" spans="1:31" x14ac:dyDescent="0.3">
      <c r="A7919">
        <v>2778615</v>
      </c>
      <c r="B7919">
        <v>1</v>
      </c>
      <c r="C7919" t="s">
        <v>81</v>
      </c>
      <c r="D7919" t="s">
        <v>127</v>
      </c>
      <c r="E7919" t="s">
        <v>157</v>
      </c>
      <c r="F7919" t="s">
        <v>21574</v>
      </c>
      <c r="G7919" t="s">
        <v>628</v>
      </c>
      <c r="H7919" t="s">
        <v>149</v>
      </c>
      <c r="I7919" t="s">
        <v>136</v>
      </c>
      <c r="J7919" t="s">
        <v>137</v>
      </c>
      <c r="K7919" t="s">
        <v>187</v>
      </c>
      <c r="L7919" t="s">
        <v>21575</v>
      </c>
      <c r="M7919" t="s">
        <v>21576</v>
      </c>
      <c r="N7919" s="26">
        <v>5.863888888</v>
      </c>
      <c r="O7919">
        <v>0</v>
      </c>
      <c r="P7919">
        <v>4799</v>
      </c>
      <c r="Q7919">
        <v>0</v>
      </c>
      <c r="R7919">
        <v>0</v>
      </c>
      <c r="S7919">
        <v>0</v>
      </c>
      <c r="T7919">
        <v>391</v>
      </c>
      <c r="U7919">
        <v>0</v>
      </c>
      <c r="V7919">
        <v>1</v>
      </c>
      <c r="W7919" s="26">
        <v>0</v>
      </c>
      <c r="X7919" s="26">
        <v>5521.7992479674922</v>
      </c>
      <c r="Y7919" s="26">
        <v>0</v>
      </c>
      <c r="Z7919" s="26">
        <v>0</v>
      </c>
      <c r="AA7919" s="26">
        <v>0</v>
      </c>
      <c r="AB7919" s="26">
        <v>2685.3343709307906</v>
      </c>
      <c r="AC7919" s="26">
        <v>0</v>
      </c>
      <c r="AD7919" s="26">
        <v>31.151599198447286</v>
      </c>
      <c r="AE7919" s="26">
        <v>8238.2852180967293</v>
      </c>
    </row>
    <row r="7920" spans="1:31" x14ac:dyDescent="0.3">
      <c r="A7920">
        <v>2778796</v>
      </c>
      <c r="B7920">
        <v>1</v>
      </c>
      <c r="C7920" t="s">
        <v>81</v>
      </c>
      <c r="D7920" t="s">
        <v>127</v>
      </c>
      <c r="E7920" t="s">
        <v>146</v>
      </c>
      <c r="F7920" t="s">
        <v>21577</v>
      </c>
      <c r="G7920" t="s">
        <v>159</v>
      </c>
      <c r="H7920" t="s">
        <v>149</v>
      </c>
      <c r="I7920" t="s">
        <v>136</v>
      </c>
      <c r="J7920" t="s">
        <v>137</v>
      </c>
      <c r="K7920" t="s">
        <v>138</v>
      </c>
      <c r="L7920" t="s">
        <v>21578</v>
      </c>
      <c r="M7920" t="s">
        <v>21579</v>
      </c>
      <c r="N7920" s="26">
        <v>1.571666666</v>
      </c>
      <c r="O7920">
        <v>0</v>
      </c>
      <c r="P7920">
        <v>878</v>
      </c>
      <c r="Q7920">
        <v>0</v>
      </c>
      <c r="R7920">
        <v>38</v>
      </c>
      <c r="S7920">
        <v>0</v>
      </c>
      <c r="T7920">
        <v>99</v>
      </c>
      <c r="U7920">
        <v>0</v>
      </c>
      <c r="V7920">
        <v>0</v>
      </c>
      <c r="W7920" s="26">
        <v>0</v>
      </c>
      <c r="X7920" s="26">
        <v>285.01327576122549</v>
      </c>
      <c r="Y7920" s="26">
        <v>0</v>
      </c>
      <c r="Z7920" s="26">
        <v>13.628353105177668</v>
      </c>
      <c r="AA7920" s="26">
        <v>0</v>
      </c>
      <c r="AB7920" s="26">
        <v>125.04901674135625</v>
      </c>
      <c r="AC7920" s="26">
        <v>0</v>
      </c>
      <c r="AD7920" s="26">
        <v>0</v>
      </c>
      <c r="AE7920" s="26">
        <v>423.69064560775939</v>
      </c>
    </row>
    <row r="7921" spans="1:31" x14ac:dyDescent="0.3">
      <c r="A7921">
        <v>2778750</v>
      </c>
      <c r="B7921">
        <v>1</v>
      </c>
      <c r="C7921" t="s">
        <v>81</v>
      </c>
      <c r="D7921" t="s">
        <v>128</v>
      </c>
      <c r="E7921" t="s">
        <v>132</v>
      </c>
      <c r="F7921" t="s">
        <v>21580</v>
      </c>
      <c r="G7921" t="s">
        <v>134</v>
      </c>
      <c r="H7921" t="s">
        <v>135</v>
      </c>
      <c r="I7921" t="s">
        <v>136</v>
      </c>
      <c r="J7921" t="s">
        <v>137</v>
      </c>
      <c r="K7921" t="s">
        <v>138</v>
      </c>
      <c r="L7921" t="s">
        <v>21581</v>
      </c>
      <c r="M7921" t="s">
        <v>21582</v>
      </c>
      <c r="N7921" s="26">
        <v>3.3177777769999999</v>
      </c>
      <c r="O7921">
        <v>0</v>
      </c>
      <c r="P7921">
        <v>5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 s="26">
        <v>0</v>
      </c>
      <c r="X7921" s="26">
        <v>3.2168744492701205</v>
      </c>
      <c r="Y7921" s="26">
        <v>0</v>
      </c>
      <c r="Z7921" s="26">
        <v>0</v>
      </c>
      <c r="AA7921" s="26">
        <v>0</v>
      </c>
      <c r="AB7921" s="26">
        <v>0</v>
      </c>
      <c r="AC7921" s="26">
        <v>0</v>
      </c>
      <c r="AD7921" s="26">
        <v>0</v>
      </c>
      <c r="AE7921" s="26">
        <v>3.2168744492701205</v>
      </c>
    </row>
    <row r="7922" spans="1:31" x14ac:dyDescent="0.3">
      <c r="A7922">
        <v>2778773</v>
      </c>
      <c r="B7922">
        <v>1</v>
      </c>
      <c r="C7922" t="s">
        <v>80</v>
      </c>
      <c r="D7922" t="s">
        <v>93</v>
      </c>
      <c r="E7922" t="s">
        <v>157</v>
      </c>
      <c r="F7922" t="s">
        <v>21583</v>
      </c>
      <c r="G7922" t="s">
        <v>159</v>
      </c>
      <c r="H7922" t="s">
        <v>149</v>
      </c>
      <c r="I7922" t="s">
        <v>136</v>
      </c>
      <c r="J7922" t="s">
        <v>137</v>
      </c>
      <c r="K7922" t="s">
        <v>138</v>
      </c>
      <c r="L7922" t="s">
        <v>21584</v>
      </c>
      <c r="M7922" t="s">
        <v>21585</v>
      </c>
      <c r="N7922" s="26">
        <v>9.9444444000000007E-2</v>
      </c>
      <c r="O7922">
        <v>0</v>
      </c>
      <c r="P7922">
        <v>342</v>
      </c>
      <c r="Q7922">
        <v>18</v>
      </c>
      <c r="R7922">
        <v>192</v>
      </c>
      <c r="S7922">
        <v>1</v>
      </c>
      <c r="T7922">
        <v>105</v>
      </c>
      <c r="U7922">
        <v>0</v>
      </c>
      <c r="V7922">
        <v>0</v>
      </c>
      <c r="W7922" s="26">
        <v>0</v>
      </c>
      <c r="X7922" s="26">
        <v>6.2022836100445122</v>
      </c>
      <c r="Y7922" s="26">
        <v>9.3284348851352519</v>
      </c>
      <c r="Z7922" s="26">
        <v>5.6430666289694758</v>
      </c>
      <c r="AA7922" s="26">
        <v>0.45677013994834847</v>
      </c>
      <c r="AB7922" s="26">
        <v>4.8536399690369194</v>
      </c>
      <c r="AC7922" s="26">
        <v>0</v>
      </c>
      <c r="AD7922" s="26">
        <v>0</v>
      </c>
      <c r="AE7922" s="26">
        <v>26.484195233134507</v>
      </c>
    </row>
    <row r="7923" spans="1:31" x14ac:dyDescent="0.3">
      <c r="A7923">
        <v>2779122</v>
      </c>
      <c r="B7923">
        <v>1</v>
      </c>
      <c r="C7923" t="s">
        <v>81</v>
      </c>
      <c r="D7923" t="s">
        <v>117</v>
      </c>
      <c r="E7923" t="s">
        <v>146</v>
      </c>
      <c r="F7923" t="s">
        <v>21586</v>
      </c>
      <c r="G7923" t="s">
        <v>159</v>
      </c>
      <c r="H7923" t="s">
        <v>149</v>
      </c>
      <c r="I7923" t="s">
        <v>136</v>
      </c>
      <c r="J7923" t="s">
        <v>137</v>
      </c>
      <c r="K7923" t="s">
        <v>138</v>
      </c>
      <c r="L7923" t="s">
        <v>21587</v>
      </c>
      <c r="M7923" t="s">
        <v>21588</v>
      </c>
      <c r="N7923" s="26">
        <v>2.3705555550000001</v>
      </c>
      <c r="O7923">
        <v>0</v>
      </c>
      <c r="P7923">
        <v>272</v>
      </c>
      <c r="Q7923">
        <v>0</v>
      </c>
      <c r="R7923">
        <v>1</v>
      </c>
      <c r="S7923">
        <v>0</v>
      </c>
      <c r="T7923">
        <v>11</v>
      </c>
      <c r="U7923">
        <v>0</v>
      </c>
      <c r="V7923">
        <v>0</v>
      </c>
      <c r="W7923" s="26">
        <v>0</v>
      </c>
      <c r="X7923" s="26">
        <v>145.78912935056164</v>
      </c>
      <c r="Y7923" s="26">
        <v>0</v>
      </c>
      <c r="Z7923" s="26">
        <v>0.16115993031536108</v>
      </c>
      <c r="AA7923" s="26">
        <v>0</v>
      </c>
      <c r="AB7923" s="26">
        <v>9.9130593362672474</v>
      </c>
      <c r="AC7923" s="26">
        <v>0</v>
      </c>
      <c r="AD7923" s="26">
        <v>0</v>
      </c>
      <c r="AE7923" s="26">
        <v>155.86334861714425</v>
      </c>
    </row>
    <row r="7924" spans="1:31" x14ac:dyDescent="0.3">
      <c r="A7924">
        <v>2778458</v>
      </c>
      <c r="B7924">
        <v>1</v>
      </c>
      <c r="C7924" t="s">
        <v>80</v>
      </c>
      <c r="D7924" t="s">
        <v>101</v>
      </c>
      <c r="E7924" t="s">
        <v>141</v>
      </c>
      <c r="F7924" t="s">
        <v>12965</v>
      </c>
      <c r="G7924" t="s">
        <v>344</v>
      </c>
      <c r="H7924" t="s">
        <v>135</v>
      </c>
      <c r="I7924" t="s">
        <v>136</v>
      </c>
      <c r="J7924" t="s">
        <v>137</v>
      </c>
      <c r="K7924" t="s">
        <v>138</v>
      </c>
      <c r="L7924" t="s">
        <v>21589</v>
      </c>
      <c r="M7924" t="s">
        <v>21590</v>
      </c>
      <c r="N7924" s="26">
        <v>0.80305555500000003</v>
      </c>
      <c r="O7924">
        <v>0</v>
      </c>
      <c r="P7924">
        <v>135</v>
      </c>
      <c r="Q7924">
        <v>0</v>
      </c>
      <c r="R7924">
        <v>0</v>
      </c>
      <c r="S7924">
        <v>0</v>
      </c>
      <c r="T7924">
        <v>9</v>
      </c>
      <c r="U7924">
        <v>0</v>
      </c>
      <c r="V7924">
        <v>0</v>
      </c>
      <c r="W7924" s="26">
        <v>0</v>
      </c>
      <c r="X7924" s="26">
        <v>12.312830296949269</v>
      </c>
      <c r="Y7924" s="26">
        <v>0</v>
      </c>
      <c r="Z7924" s="26">
        <v>0</v>
      </c>
      <c r="AA7924" s="26">
        <v>0</v>
      </c>
      <c r="AB7924" s="26">
        <v>1.6726508945730068</v>
      </c>
      <c r="AC7924" s="26">
        <v>0</v>
      </c>
      <c r="AD7924" s="26">
        <v>0</v>
      </c>
      <c r="AE7924" s="26">
        <v>13.985481191522275</v>
      </c>
    </row>
    <row r="7925" spans="1:31" x14ac:dyDescent="0.3">
      <c r="A7925">
        <v>2778627</v>
      </c>
      <c r="B7925">
        <v>1</v>
      </c>
      <c r="C7925" t="s">
        <v>80</v>
      </c>
      <c r="D7925" t="s">
        <v>95</v>
      </c>
      <c r="E7925" t="s">
        <v>170</v>
      </c>
      <c r="F7925" t="s">
        <v>21591</v>
      </c>
      <c r="G7925" t="s">
        <v>143</v>
      </c>
      <c r="H7925" t="s">
        <v>135</v>
      </c>
      <c r="I7925" t="s">
        <v>136</v>
      </c>
      <c r="J7925" t="s">
        <v>137</v>
      </c>
      <c r="K7925" t="s">
        <v>138</v>
      </c>
      <c r="L7925" t="s">
        <v>21592</v>
      </c>
      <c r="M7925" t="s">
        <v>21593</v>
      </c>
      <c r="N7925" s="26">
        <v>3.7905555550000001</v>
      </c>
      <c r="O7925">
        <v>0</v>
      </c>
      <c r="P7925">
        <v>13</v>
      </c>
      <c r="Q7925">
        <v>0</v>
      </c>
      <c r="R7925">
        <v>0</v>
      </c>
      <c r="S7925">
        <v>0</v>
      </c>
      <c r="T7925">
        <v>4</v>
      </c>
      <c r="U7925">
        <v>0</v>
      </c>
      <c r="V7925">
        <v>0</v>
      </c>
      <c r="W7925" s="26">
        <v>0</v>
      </c>
      <c r="X7925" s="26">
        <v>13.993617298862361</v>
      </c>
      <c r="Y7925" s="26">
        <v>0</v>
      </c>
      <c r="Z7925" s="26">
        <v>0</v>
      </c>
      <c r="AA7925" s="26">
        <v>0</v>
      </c>
      <c r="AB7925" s="26">
        <v>79.25366571112427</v>
      </c>
      <c r="AC7925" s="26">
        <v>0</v>
      </c>
      <c r="AD7925" s="26">
        <v>0</v>
      </c>
      <c r="AE7925" s="26">
        <v>93.247283009986631</v>
      </c>
    </row>
    <row r="7926" spans="1:31" x14ac:dyDescent="0.3">
      <c r="A7926">
        <v>2778504</v>
      </c>
      <c r="B7926">
        <v>1</v>
      </c>
      <c r="C7926" t="s">
        <v>80</v>
      </c>
      <c r="D7926" t="s">
        <v>101</v>
      </c>
      <c r="E7926" t="s">
        <v>132</v>
      </c>
      <c r="F7926" t="s">
        <v>21594</v>
      </c>
      <c r="G7926" t="s">
        <v>134</v>
      </c>
      <c r="H7926" t="s">
        <v>135</v>
      </c>
      <c r="I7926" t="s">
        <v>136</v>
      </c>
      <c r="J7926" t="s">
        <v>137</v>
      </c>
      <c r="K7926" t="s">
        <v>138</v>
      </c>
      <c r="L7926" t="s">
        <v>21595</v>
      </c>
      <c r="M7926" t="s">
        <v>21596</v>
      </c>
      <c r="N7926" s="26">
        <v>2.051111111</v>
      </c>
      <c r="O7926">
        <v>0</v>
      </c>
      <c r="P7926">
        <v>9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 s="26">
        <v>0</v>
      </c>
      <c r="X7926" s="26">
        <v>3.3052494075124663</v>
      </c>
      <c r="Y7926" s="26">
        <v>0</v>
      </c>
      <c r="Z7926" s="26">
        <v>0</v>
      </c>
      <c r="AA7926" s="26">
        <v>0</v>
      </c>
      <c r="AB7926" s="26">
        <v>0</v>
      </c>
      <c r="AC7926" s="26">
        <v>0</v>
      </c>
      <c r="AD7926" s="26">
        <v>0</v>
      </c>
      <c r="AE7926" s="26">
        <v>3.3052494075124663</v>
      </c>
    </row>
    <row r="7927" spans="1:31" x14ac:dyDescent="0.3">
      <c r="A7927">
        <v>2779082</v>
      </c>
      <c r="B7927">
        <v>1</v>
      </c>
      <c r="C7927" t="s">
        <v>81</v>
      </c>
      <c r="D7927" t="s">
        <v>120</v>
      </c>
      <c r="E7927" t="s">
        <v>152</v>
      </c>
      <c r="F7927" t="s">
        <v>15756</v>
      </c>
      <c r="G7927" t="s">
        <v>159</v>
      </c>
      <c r="H7927" t="s">
        <v>149</v>
      </c>
      <c r="I7927" t="s">
        <v>136</v>
      </c>
      <c r="J7927" t="s">
        <v>137</v>
      </c>
      <c r="K7927" t="s">
        <v>138</v>
      </c>
      <c r="L7927" t="s">
        <v>21597</v>
      </c>
      <c r="M7927" t="s">
        <v>21598</v>
      </c>
      <c r="N7927" s="26">
        <v>0.40833333300000002</v>
      </c>
      <c r="O7927">
        <v>0</v>
      </c>
      <c r="P7927">
        <v>0</v>
      </c>
      <c r="Q7927">
        <v>25</v>
      </c>
      <c r="R7927">
        <v>0</v>
      </c>
      <c r="S7927">
        <v>3</v>
      </c>
      <c r="T7927">
        <v>0</v>
      </c>
      <c r="U7927">
        <v>0</v>
      </c>
      <c r="V7927">
        <v>0</v>
      </c>
      <c r="W7927" s="26">
        <v>0</v>
      </c>
      <c r="X7927" s="26">
        <v>0</v>
      </c>
      <c r="Y7927" s="26">
        <v>0.460087264</v>
      </c>
      <c r="Z7927" s="26">
        <v>0</v>
      </c>
      <c r="AA7927" s="26">
        <v>0.99737928758682659</v>
      </c>
      <c r="AB7927" s="26">
        <v>0</v>
      </c>
      <c r="AC7927" s="26">
        <v>0</v>
      </c>
      <c r="AD7927" s="26">
        <v>0</v>
      </c>
      <c r="AE7927" s="26">
        <v>1.4574665515868266</v>
      </c>
    </row>
    <row r="7928" spans="1:31" x14ac:dyDescent="0.3">
      <c r="A7928">
        <v>2778982</v>
      </c>
      <c r="B7928">
        <v>1</v>
      </c>
      <c r="C7928" t="s">
        <v>80</v>
      </c>
      <c r="D7928" t="s">
        <v>93</v>
      </c>
      <c r="E7928" t="s">
        <v>141</v>
      </c>
      <c r="F7928" t="s">
        <v>21599</v>
      </c>
      <c r="G7928" t="s">
        <v>344</v>
      </c>
      <c r="H7928" t="s">
        <v>135</v>
      </c>
      <c r="I7928" t="s">
        <v>136</v>
      </c>
      <c r="J7928" t="s">
        <v>137</v>
      </c>
      <c r="K7928" t="s">
        <v>138</v>
      </c>
      <c r="L7928" t="s">
        <v>21600</v>
      </c>
      <c r="M7928" t="s">
        <v>21601</v>
      </c>
      <c r="N7928" s="26">
        <v>3.741666666</v>
      </c>
      <c r="O7928">
        <v>0</v>
      </c>
      <c r="P7928">
        <v>0</v>
      </c>
      <c r="Q7928">
        <v>0</v>
      </c>
      <c r="R7928">
        <v>15</v>
      </c>
      <c r="S7928">
        <v>0</v>
      </c>
      <c r="T7928">
        <v>6</v>
      </c>
      <c r="U7928">
        <v>0</v>
      </c>
      <c r="V7928">
        <v>0</v>
      </c>
      <c r="W7928" s="26">
        <v>0</v>
      </c>
      <c r="X7928" s="26">
        <v>0</v>
      </c>
      <c r="Y7928" s="26">
        <v>0</v>
      </c>
      <c r="Z7928" s="26">
        <v>50.678938472472581</v>
      </c>
      <c r="AA7928" s="26">
        <v>0</v>
      </c>
      <c r="AB7928" s="26">
        <v>7.4920680863288078</v>
      </c>
      <c r="AC7928" s="26">
        <v>0</v>
      </c>
      <c r="AD7928" s="26">
        <v>0</v>
      </c>
      <c r="AE7928" s="26">
        <v>58.171006558801388</v>
      </c>
    </row>
    <row r="7929" spans="1:31" x14ac:dyDescent="0.3">
      <c r="A7929">
        <v>2778541</v>
      </c>
      <c r="B7929">
        <v>1</v>
      </c>
      <c r="C7929" t="s">
        <v>80</v>
      </c>
      <c r="D7929" t="s">
        <v>103</v>
      </c>
      <c r="E7929" t="s">
        <v>152</v>
      </c>
      <c r="F7929" t="s">
        <v>10316</v>
      </c>
      <c r="G7929" t="s">
        <v>326</v>
      </c>
      <c r="H7929" t="s">
        <v>149</v>
      </c>
      <c r="I7929" t="s">
        <v>136</v>
      </c>
      <c r="J7929" t="s">
        <v>137</v>
      </c>
      <c r="K7929" t="s">
        <v>187</v>
      </c>
      <c r="L7929" t="s">
        <v>21602</v>
      </c>
      <c r="M7929" t="s">
        <v>21603</v>
      </c>
      <c r="N7929" s="26">
        <v>0.442222222</v>
      </c>
      <c r="O7929">
        <v>24</v>
      </c>
      <c r="P7929">
        <v>2734</v>
      </c>
      <c r="Q7929">
        <v>34</v>
      </c>
      <c r="R7929">
        <v>217</v>
      </c>
      <c r="S7929">
        <v>67</v>
      </c>
      <c r="T7929">
        <v>866</v>
      </c>
      <c r="U7929">
        <v>5</v>
      </c>
      <c r="V7929">
        <v>0</v>
      </c>
      <c r="W7929" s="26">
        <v>7.49897117331584</v>
      </c>
      <c r="X7929" s="26">
        <v>232.79669782093561</v>
      </c>
      <c r="Y7929" s="26">
        <v>71.356752841851772</v>
      </c>
      <c r="Z7929" s="26">
        <v>24.42898936810883</v>
      </c>
      <c r="AA7929" s="26">
        <v>234.08273861404626</v>
      </c>
      <c r="AB7929" s="26">
        <v>239.5335835020671</v>
      </c>
      <c r="AC7929" s="26">
        <v>281.34821928875635</v>
      </c>
      <c r="AD7929" s="26">
        <v>0</v>
      </c>
      <c r="AE7929" s="26">
        <v>1091.0459526090817</v>
      </c>
    </row>
    <row r="7930" spans="1:31" x14ac:dyDescent="0.3">
      <c r="A7930">
        <v>2778690</v>
      </c>
      <c r="B7930">
        <v>1</v>
      </c>
      <c r="C7930" t="s">
        <v>81</v>
      </c>
      <c r="D7930" t="s">
        <v>117</v>
      </c>
      <c r="E7930" t="s">
        <v>157</v>
      </c>
      <c r="F7930" t="s">
        <v>21604</v>
      </c>
      <c r="G7930" t="s">
        <v>628</v>
      </c>
      <c r="H7930" t="s">
        <v>149</v>
      </c>
      <c r="I7930" t="s">
        <v>136</v>
      </c>
      <c r="J7930" t="s">
        <v>137</v>
      </c>
      <c r="K7930" t="s">
        <v>187</v>
      </c>
      <c r="L7930" t="s">
        <v>21605</v>
      </c>
      <c r="M7930" t="s">
        <v>21606</v>
      </c>
      <c r="N7930" s="26">
        <v>5.0938888880000004</v>
      </c>
      <c r="O7930">
        <v>3</v>
      </c>
      <c r="P7930">
        <v>1406</v>
      </c>
      <c r="Q7930">
        <v>32</v>
      </c>
      <c r="R7930">
        <v>33</v>
      </c>
      <c r="S7930">
        <v>19</v>
      </c>
      <c r="T7930">
        <v>113</v>
      </c>
      <c r="U7930">
        <v>4</v>
      </c>
      <c r="V7930">
        <v>0</v>
      </c>
      <c r="W7930" s="26">
        <v>3.5921657068274571</v>
      </c>
      <c r="X7930" s="26">
        <v>879.99247299421961</v>
      </c>
      <c r="Y7930" s="26">
        <v>132.72174465463772</v>
      </c>
      <c r="Z7930" s="26">
        <v>28.796373338387998</v>
      </c>
      <c r="AA7930" s="26">
        <v>855.55290726991188</v>
      </c>
      <c r="AB7930" s="26">
        <v>210.04006608002535</v>
      </c>
      <c r="AC7930" s="26">
        <v>4220.7472189707323</v>
      </c>
      <c r="AD7930" s="26">
        <v>0</v>
      </c>
      <c r="AE7930" s="26">
        <v>6331.4429490147431</v>
      </c>
    </row>
    <row r="7931" spans="1:31" x14ac:dyDescent="0.3">
      <c r="A7931">
        <v>2778687</v>
      </c>
      <c r="B7931">
        <v>1</v>
      </c>
      <c r="C7931" t="s">
        <v>81</v>
      </c>
      <c r="D7931" t="s">
        <v>128</v>
      </c>
      <c r="E7931" t="s">
        <v>152</v>
      </c>
      <c r="F7931" t="s">
        <v>21607</v>
      </c>
      <c r="G7931" t="s">
        <v>186</v>
      </c>
      <c r="H7931" t="s">
        <v>149</v>
      </c>
      <c r="I7931" t="s">
        <v>136</v>
      </c>
      <c r="J7931" t="s">
        <v>137</v>
      </c>
      <c r="K7931" t="s">
        <v>187</v>
      </c>
      <c r="L7931" t="s">
        <v>21608</v>
      </c>
      <c r="M7931" t="s">
        <v>21609</v>
      </c>
      <c r="N7931" s="26">
        <v>1.7341666659999999</v>
      </c>
      <c r="O7931">
        <v>5</v>
      </c>
      <c r="P7931">
        <v>529</v>
      </c>
      <c r="Q7931">
        <v>8</v>
      </c>
      <c r="R7931">
        <v>1</v>
      </c>
      <c r="S7931">
        <v>3</v>
      </c>
      <c r="T7931">
        <v>51</v>
      </c>
      <c r="U7931">
        <v>0</v>
      </c>
      <c r="V7931">
        <v>0</v>
      </c>
      <c r="W7931" s="26">
        <v>2.0019568222054951</v>
      </c>
      <c r="X7931" s="26">
        <v>101.94909092695889</v>
      </c>
      <c r="Y7931" s="26">
        <v>0.47943323297561968</v>
      </c>
      <c r="Z7931" s="26">
        <v>0.14260556808827585</v>
      </c>
      <c r="AA7931" s="26">
        <v>30.444420428309463</v>
      </c>
      <c r="AB7931" s="26">
        <v>30.381820321283296</v>
      </c>
      <c r="AC7931" s="26">
        <v>0</v>
      </c>
      <c r="AD7931" s="26">
        <v>0</v>
      </c>
      <c r="AE7931" s="26">
        <v>165.39932729982104</v>
      </c>
    </row>
    <row r="7932" spans="1:31" x14ac:dyDescent="0.3">
      <c r="A7932">
        <v>2778853</v>
      </c>
      <c r="B7932">
        <v>1</v>
      </c>
      <c r="C7932" t="s">
        <v>80</v>
      </c>
      <c r="D7932" t="s">
        <v>83</v>
      </c>
      <c r="E7932" t="s">
        <v>132</v>
      </c>
      <c r="F7932" t="s">
        <v>21610</v>
      </c>
      <c r="G7932" t="s">
        <v>287</v>
      </c>
      <c r="H7932" t="s">
        <v>135</v>
      </c>
      <c r="I7932" t="s">
        <v>136</v>
      </c>
      <c r="J7932" t="s">
        <v>3</v>
      </c>
      <c r="K7932" t="s">
        <v>138</v>
      </c>
      <c r="L7932" t="s">
        <v>21611</v>
      </c>
      <c r="M7932" t="s">
        <v>21612</v>
      </c>
      <c r="N7932" s="26">
        <v>3.7411111109999999</v>
      </c>
      <c r="O7932">
        <v>0</v>
      </c>
      <c r="P7932">
        <v>1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 s="26">
        <v>0</v>
      </c>
      <c r="X7932" s="26">
        <v>1.5445533980563169</v>
      </c>
      <c r="Y7932" s="26">
        <v>0</v>
      </c>
      <c r="Z7932" s="26">
        <v>0</v>
      </c>
      <c r="AA7932" s="26">
        <v>0</v>
      </c>
      <c r="AB7932" s="26">
        <v>0</v>
      </c>
      <c r="AC7932" s="26">
        <v>0</v>
      </c>
      <c r="AD7932" s="26">
        <v>0</v>
      </c>
      <c r="AE7932" s="26">
        <v>1.5445533980563169</v>
      </c>
    </row>
    <row r="7933" spans="1:31" x14ac:dyDescent="0.3">
      <c r="A7933">
        <v>2778547</v>
      </c>
      <c r="B7933">
        <v>1</v>
      </c>
      <c r="C7933" t="s">
        <v>81</v>
      </c>
      <c r="D7933" t="s">
        <v>122</v>
      </c>
      <c r="E7933" t="s">
        <v>152</v>
      </c>
      <c r="F7933" t="s">
        <v>21613</v>
      </c>
      <c r="G7933" t="s">
        <v>628</v>
      </c>
      <c r="H7933" t="s">
        <v>149</v>
      </c>
      <c r="I7933" t="s">
        <v>136</v>
      </c>
      <c r="J7933" t="s">
        <v>137</v>
      </c>
      <c r="K7933" t="s">
        <v>187</v>
      </c>
      <c r="L7933" t="s">
        <v>21614</v>
      </c>
      <c r="M7933" t="s">
        <v>21615</v>
      </c>
      <c r="N7933" s="26">
        <v>1.463333333</v>
      </c>
      <c r="O7933">
        <v>0</v>
      </c>
      <c r="P7933">
        <v>120</v>
      </c>
      <c r="Q7933">
        <v>0</v>
      </c>
      <c r="R7933">
        <v>0</v>
      </c>
      <c r="S7933">
        <v>0</v>
      </c>
      <c r="T7933">
        <v>12</v>
      </c>
      <c r="U7933">
        <v>0</v>
      </c>
      <c r="V7933">
        <v>0</v>
      </c>
      <c r="W7933" s="26">
        <v>0</v>
      </c>
      <c r="X7933" s="26">
        <v>21.633302812490815</v>
      </c>
      <c r="Y7933" s="26">
        <v>0</v>
      </c>
      <c r="Z7933" s="26">
        <v>0</v>
      </c>
      <c r="AA7933" s="26">
        <v>0</v>
      </c>
      <c r="AB7933" s="26">
        <v>9.177418037957219</v>
      </c>
      <c r="AC7933" s="26">
        <v>0</v>
      </c>
      <c r="AD7933" s="26">
        <v>0</v>
      </c>
      <c r="AE7933" s="26">
        <v>30.810720850448035</v>
      </c>
    </row>
    <row r="7934" spans="1:31" x14ac:dyDescent="0.3">
      <c r="A7934">
        <v>2779065</v>
      </c>
      <c r="B7934">
        <v>1</v>
      </c>
      <c r="C7934" t="s">
        <v>80</v>
      </c>
      <c r="D7934" t="s">
        <v>86</v>
      </c>
      <c r="E7934" t="s">
        <v>170</v>
      </c>
      <c r="F7934" t="s">
        <v>21616</v>
      </c>
      <c r="G7934" t="s">
        <v>143</v>
      </c>
      <c r="H7934" t="s">
        <v>135</v>
      </c>
      <c r="I7934" t="s">
        <v>136</v>
      </c>
      <c r="J7934" t="s">
        <v>137</v>
      </c>
      <c r="K7934" t="s">
        <v>138</v>
      </c>
      <c r="L7934" t="s">
        <v>21617</v>
      </c>
      <c r="M7934" t="s">
        <v>21618</v>
      </c>
      <c r="N7934" s="26">
        <v>0.57527777700000005</v>
      </c>
      <c r="O7934">
        <v>0</v>
      </c>
      <c r="P7934">
        <v>173</v>
      </c>
      <c r="Q7934">
        <v>0</v>
      </c>
      <c r="R7934">
        <v>0</v>
      </c>
      <c r="S7934">
        <v>0</v>
      </c>
      <c r="T7934">
        <v>14</v>
      </c>
      <c r="U7934">
        <v>0</v>
      </c>
      <c r="V7934">
        <v>0</v>
      </c>
      <c r="W7934" s="26">
        <v>0</v>
      </c>
      <c r="X7934" s="26">
        <v>32.563188198183447</v>
      </c>
      <c r="Y7934" s="26">
        <v>0</v>
      </c>
      <c r="Z7934" s="26">
        <v>0</v>
      </c>
      <c r="AA7934" s="26">
        <v>0</v>
      </c>
      <c r="AB7934" s="26">
        <v>4.7752170490817338</v>
      </c>
      <c r="AC7934" s="26">
        <v>0</v>
      </c>
      <c r="AD7934" s="26">
        <v>0</v>
      </c>
      <c r="AE7934" s="26">
        <v>37.338405247265179</v>
      </c>
    </row>
    <row r="7935" spans="1:31" x14ac:dyDescent="0.3">
      <c r="A7935">
        <v>2779045</v>
      </c>
      <c r="B7935">
        <v>1</v>
      </c>
      <c r="C7935" t="s">
        <v>80</v>
      </c>
      <c r="D7935" t="s">
        <v>107</v>
      </c>
      <c r="E7935" t="s">
        <v>141</v>
      </c>
      <c r="F7935">
        <v>105</v>
      </c>
      <c r="G7935" t="s">
        <v>143</v>
      </c>
      <c r="H7935" t="s">
        <v>135</v>
      </c>
      <c r="I7935" t="s">
        <v>136</v>
      </c>
      <c r="J7935" t="s">
        <v>137</v>
      </c>
      <c r="K7935" t="s">
        <v>138</v>
      </c>
      <c r="L7935" t="s">
        <v>21619</v>
      </c>
      <c r="M7935" t="s">
        <v>21620</v>
      </c>
      <c r="N7935" s="26">
        <v>1.578333333</v>
      </c>
      <c r="O7935">
        <v>0</v>
      </c>
      <c r="P7935">
        <v>22</v>
      </c>
      <c r="Q7935">
        <v>0</v>
      </c>
      <c r="R7935">
        <v>0</v>
      </c>
      <c r="S7935">
        <v>0</v>
      </c>
      <c r="T7935">
        <v>2</v>
      </c>
      <c r="U7935">
        <v>0</v>
      </c>
      <c r="V7935">
        <v>0</v>
      </c>
      <c r="W7935" s="26">
        <v>0</v>
      </c>
      <c r="X7935" s="26">
        <v>6.1130255599256804</v>
      </c>
      <c r="Y7935" s="26">
        <v>0</v>
      </c>
      <c r="Z7935" s="26">
        <v>0</v>
      </c>
      <c r="AA7935" s="26">
        <v>0</v>
      </c>
      <c r="AB7935" s="26">
        <v>2.2365190405344446</v>
      </c>
      <c r="AC7935" s="26">
        <v>0</v>
      </c>
      <c r="AD7935" s="26">
        <v>0</v>
      </c>
      <c r="AE7935" s="26">
        <v>8.3495446004601241</v>
      </c>
    </row>
    <row r="7936" spans="1:31" x14ac:dyDescent="0.3">
      <c r="A7936">
        <v>2779022</v>
      </c>
      <c r="B7936">
        <v>1</v>
      </c>
      <c r="C7936" t="s">
        <v>81</v>
      </c>
      <c r="D7936" t="s">
        <v>127</v>
      </c>
      <c r="E7936" t="s">
        <v>166</v>
      </c>
      <c r="F7936" t="s">
        <v>21621</v>
      </c>
      <c r="G7936" t="s">
        <v>232</v>
      </c>
      <c r="H7936" t="s">
        <v>135</v>
      </c>
      <c r="I7936" t="s">
        <v>136</v>
      </c>
      <c r="J7936" t="s">
        <v>137</v>
      </c>
      <c r="K7936" t="s">
        <v>138</v>
      </c>
      <c r="L7936" t="s">
        <v>21622</v>
      </c>
      <c r="M7936" t="s">
        <v>21623</v>
      </c>
      <c r="N7936" s="26">
        <v>6.1372222220000001</v>
      </c>
      <c r="O7936">
        <v>0</v>
      </c>
      <c r="P7936">
        <v>97</v>
      </c>
      <c r="Q7936">
        <v>0</v>
      </c>
      <c r="R7936">
        <v>0</v>
      </c>
      <c r="S7936">
        <v>0</v>
      </c>
      <c r="T7936">
        <v>4</v>
      </c>
      <c r="U7936">
        <v>0</v>
      </c>
      <c r="V7936">
        <v>0</v>
      </c>
      <c r="W7936" s="26">
        <v>0</v>
      </c>
      <c r="X7936" s="26">
        <v>125.17668568661958</v>
      </c>
      <c r="Y7936" s="26">
        <v>0</v>
      </c>
      <c r="Z7936" s="26">
        <v>0</v>
      </c>
      <c r="AA7936" s="26">
        <v>0</v>
      </c>
      <c r="AB7936" s="26">
        <v>4.0775579725178437</v>
      </c>
      <c r="AC7936" s="26">
        <v>0</v>
      </c>
      <c r="AD7936" s="26">
        <v>0</v>
      </c>
      <c r="AE7936" s="26">
        <v>129.25424365913742</v>
      </c>
    </row>
    <row r="7937" spans="1:31" x14ac:dyDescent="0.3">
      <c r="A7937">
        <v>2778561</v>
      </c>
      <c r="B7937">
        <v>1</v>
      </c>
      <c r="C7937" t="s">
        <v>80</v>
      </c>
      <c r="D7937" t="s">
        <v>95</v>
      </c>
      <c r="E7937" t="s">
        <v>175</v>
      </c>
      <c r="F7937" t="s">
        <v>21624</v>
      </c>
      <c r="G7937" t="s">
        <v>4592</v>
      </c>
      <c r="H7937" t="s">
        <v>365</v>
      </c>
      <c r="I7937" t="s">
        <v>136</v>
      </c>
      <c r="J7937" t="s">
        <v>137</v>
      </c>
      <c r="K7937" t="s">
        <v>187</v>
      </c>
      <c r="L7937" t="s">
        <v>21625</v>
      </c>
      <c r="M7937" t="s">
        <v>21626</v>
      </c>
      <c r="N7937" s="26">
        <v>7.4747222219999996</v>
      </c>
      <c r="O7937">
        <v>2</v>
      </c>
      <c r="P7937">
        <v>1492</v>
      </c>
      <c r="Q7937">
        <v>16</v>
      </c>
      <c r="R7937">
        <v>23</v>
      </c>
      <c r="S7937">
        <v>25</v>
      </c>
      <c r="T7937">
        <v>87</v>
      </c>
      <c r="U7937">
        <v>1</v>
      </c>
      <c r="V7937">
        <v>0</v>
      </c>
      <c r="W7937" s="26">
        <v>6.6279038917869935</v>
      </c>
      <c r="X7937" s="26">
        <v>1340.6384611192025</v>
      </c>
      <c r="Y7937" s="26">
        <v>268.51737107076548</v>
      </c>
      <c r="Z7937" s="26">
        <v>17.895036530033117</v>
      </c>
      <c r="AA7937" s="26">
        <v>16415.465803837051</v>
      </c>
      <c r="AB7937" s="26">
        <v>528.89722626891432</v>
      </c>
      <c r="AC7937" s="26">
        <v>68.804105325147816</v>
      </c>
      <c r="AD7937" s="26">
        <v>0</v>
      </c>
      <c r="AE7937" s="26">
        <v>18646.845908042898</v>
      </c>
    </row>
    <row r="7938" spans="1:31" x14ac:dyDescent="0.3">
      <c r="A7938">
        <v>2778816</v>
      </c>
      <c r="B7938">
        <v>1</v>
      </c>
      <c r="C7938" t="s">
        <v>80</v>
      </c>
      <c r="D7938" t="s">
        <v>96</v>
      </c>
      <c r="E7938" t="s">
        <v>146</v>
      </c>
      <c r="F7938" t="s">
        <v>21627</v>
      </c>
      <c r="G7938" t="s">
        <v>186</v>
      </c>
      <c r="H7938" t="s">
        <v>149</v>
      </c>
      <c r="I7938" t="s">
        <v>136</v>
      </c>
      <c r="J7938" t="s">
        <v>137</v>
      </c>
      <c r="K7938" t="s">
        <v>187</v>
      </c>
      <c r="L7938" t="s">
        <v>21628</v>
      </c>
      <c r="M7938" t="s">
        <v>21629</v>
      </c>
      <c r="N7938" s="26">
        <v>3.6522222219999998</v>
      </c>
      <c r="O7938">
        <v>0</v>
      </c>
      <c r="P7938">
        <v>288</v>
      </c>
      <c r="Q7938">
        <v>0</v>
      </c>
      <c r="R7938">
        <v>4</v>
      </c>
      <c r="S7938">
        <v>0</v>
      </c>
      <c r="T7938">
        <v>29</v>
      </c>
      <c r="U7938">
        <v>0</v>
      </c>
      <c r="V7938">
        <v>0</v>
      </c>
      <c r="W7938" s="26">
        <v>0</v>
      </c>
      <c r="X7938" s="26">
        <v>431.02242729233512</v>
      </c>
      <c r="Y7938" s="26">
        <v>0</v>
      </c>
      <c r="Z7938" s="26">
        <v>0</v>
      </c>
      <c r="AA7938" s="26">
        <v>0</v>
      </c>
      <c r="AB7938" s="26">
        <v>159.97162997601035</v>
      </c>
      <c r="AC7938" s="26">
        <v>0</v>
      </c>
      <c r="AD7938" s="26">
        <v>0</v>
      </c>
      <c r="AE7938" s="26">
        <v>590.9940572683455</v>
      </c>
    </row>
    <row r="7939" spans="1:31" x14ac:dyDescent="0.3">
      <c r="A7939">
        <v>2778810</v>
      </c>
      <c r="B7939">
        <v>1</v>
      </c>
      <c r="C7939" t="s">
        <v>81</v>
      </c>
      <c r="D7939" t="s">
        <v>118</v>
      </c>
      <c r="E7939" t="s">
        <v>170</v>
      </c>
      <c r="F7939" t="s">
        <v>21630</v>
      </c>
      <c r="G7939" t="s">
        <v>143</v>
      </c>
      <c r="H7939" t="s">
        <v>135</v>
      </c>
      <c r="I7939" t="s">
        <v>136</v>
      </c>
      <c r="J7939" t="s">
        <v>137</v>
      </c>
      <c r="K7939" t="s">
        <v>138</v>
      </c>
      <c r="L7939" t="s">
        <v>21631</v>
      </c>
      <c r="M7939" t="s">
        <v>21632</v>
      </c>
      <c r="N7939" s="26">
        <v>0.635833333</v>
      </c>
      <c r="O7939">
        <v>0</v>
      </c>
      <c r="P7939">
        <v>94</v>
      </c>
      <c r="Q7939">
        <v>0</v>
      </c>
      <c r="R7939">
        <v>0</v>
      </c>
      <c r="S7939">
        <v>0</v>
      </c>
      <c r="T7939">
        <v>5</v>
      </c>
      <c r="U7939">
        <v>0</v>
      </c>
      <c r="V7939">
        <v>0</v>
      </c>
      <c r="W7939" s="26">
        <v>0</v>
      </c>
      <c r="X7939" s="26">
        <v>14.475292565941817</v>
      </c>
      <c r="Y7939" s="26">
        <v>0</v>
      </c>
      <c r="Z7939" s="26">
        <v>0</v>
      </c>
      <c r="AA7939" s="26">
        <v>0</v>
      </c>
      <c r="AB7939" s="26">
        <v>1.1141374197197351</v>
      </c>
      <c r="AC7939" s="26">
        <v>0</v>
      </c>
      <c r="AD7939" s="26">
        <v>0</v>
      </c>
      <c r="AE7939" s="26">
        <v>15.589429985661553</v>
      </c>
    </row>
    <row r="7940" spans="1:31" x14ac:dyDescent="0.3">
      <c r="A7940">
        <v>2779208</v>
      </c>
      <c r="B7940">
        <v>1</v>
      </c>
      <c r="C7940" t="s">
        <v>80</v>
      </c>
      <c r="D7940" t="s">
        <v>101</v>
      </c>
      <c r="E7940" t="s">
        <v>132</v>
      </c>
      <c r="F7940" t="s">
        <v>21633</v>
      </c>
      <c r="G7940" t="s">
        <v>134</v>
      </c>
      <c r="H7940" t="s">
        <v>135</v>
      </c>
      <c r="I7940" t="s">
        <v>136</v>
      </c>
      <c r="J7940" t="s">
        <v>137</v>
      </c>
      <c r="K7940" t="s">
        <v>138</v>
      </c>
      <c r="L7940" t="s">
        <v>21634</v>
      </c>
      <c r="M7940" t="s">
        <v>21635</v>
      </c>
      <c r="N7940" s="26">
        <v>1.126944444</v>
      </c>
      <c r="O7940">
        <v>0</v>
      </c>
      <c r="P7940">
        <v>4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 s="26">
        <v>0</v>
      </c>
      <c r="X7940" s="26">
        <v>0.94100497583658449</v>
      </c>
      <c r="Y7940" s="26">
        <v>0</v>
      </c>
      <c r="Z7940" s="26">
        <v>0</v>
      </c>
      <c r="AA7940" s="26">
        <v>0</v>
      </c>
      <c r="AB7940" s="26">
        <v>0</v>
      </c>
      <c r="AC7940" s="26">
        <v>0</v>
      </c>
      <c r="AD7940" s="26">
        <v>0</v>
      </c>
      <c r="AE7940" s="26">
        <v>0.94100497583658449</v>
      </c>
    </row>
    <row r="7941" spans="1:31" x14ac:dyDescent="0.3">
      <c r="A7941">
        <v>2779125</v>
      </c>
      <c r="B7941">
        <v>1</v>
      </c>
      <c r="C7941" t="s">
        <v>80</v>
      </c>
      <c r="D7941" t="s">
        <v>103</v>
      </c>
      <c r="E7941" t="s">
        <v>175</v>
      </c>
      <c r="F7941" t="s">
        <v>21636</v>
      </c>
      <c r="G7941" t="s">
        <v>143</v>
      </c>
      <c r="H7941" t="s">
        <v>149</v>
      </c>
      <c r="I7941" t="s">
        <v>136</v>
      </c>
      <c r="J7941" t="s">
        <v>137</v>
      </c>
      <c r="K7941" t="s">
        <v>138</v>
      </c>
      <c r="L7941" t="s">
        <v>21637</v>
      </c>
      <c r="M7941" t="s">
        <v>21638</v>
      </c>
      <c r="N7941" s="26">
        <v>0.62333333300000004</v>
      </c>
      <c r="O7941">
        <v>3</v>
      </c>
      <c r="P7941">
        <v>2076</v>
      </c>
      <c r="Q7941">
        <v>68</v>
      </c>
      <c r="R7941">
        <v>177</v>
      </c>
      <c r="S7941">
        <v>33</v>
      </c>
      <c r="T7941">
        <v>279</v>
      </c>
      <c r="U7941">
        <v>7</v>
      </c>
      <c r="V7941">
        <v>0</v>
      </c>
      <c r="W7941" s="26">
        <v>1.3930843562248443</v>
      </c>
      <c r="X7941" s="26">
        <v>459.10132554112124</v>
      </c>
      <c r="Y7941" s="26">
        <v>131.38805821592251</v>
      </c>
      <c r="Z7941" s="26">
        <v>15.213251899543492</v>
      </c>
      <c r="AA7941" s="26">
        <v>62.198922781587704</v>
      </c>
      <c r="AB7941" s="26">
        <v>120.10729459144152</v>
      </c>
      <c r="AC7941" s="26">
        <v>362.87018475051724</v>
      </c>
      <c r="AD7941" s="26">
        <v>0</v>
      </c>
      <c r="AE7941" s="26">
        <v>1152.2721221363586</v>
      </c>
    </row>
    <row r="7942" spans="1:31" x14ac:dyDescent="0.3">
      <c r="A7942">
        <v>2779102</v>
      </c>
      <c r="B7942">
        <v>1</v>
      </c>
      <c r="C7942" t="s">
        <v>80</v>
      </c>
      <c r="D7942" t="s">
        <v>85</v>
      </c>
      <c r="E7942" t="s">
        <v>132</v>
      </c>
      <c r="F7942" t="s">
        <v>21639</v>
      </c>
      <c r="G7942" t="s">
        <v>307</v>
      </c>
      <c r="H7942" t="s">
        <v>135</v>
      </c>
      <c r="I7942" t="s">
        <v>136</v>
      </c>
      <c r="J7942" t="s">
        <v>137</v>
      </c>
      <c r="K7942" t="s">
        <v>138</v>
      </c>
      <c r="L7942" t="s">
        <v>21640</v>
      </c>
      <c r="M7942" t="s">
        <v>21641</v>
      </c>
      <c r="N7942" s="26">
        <v>5.7041666659999999</v>
      </c>
      <c r="O7942">
        <v>0</v>
      </c>
      <c r="P7942">
        <v>15</v>
      </c>
      <c r="Q7942">
        <v>0</v>
      </c>
      <c r="R7942">
        <v>0</v>
      </c>
      <c r="S7942">
        <v>0</v>
      </c>
      <c r="T7942">
        <v>5</v>
      </c>
      <c r="U7942">
        <v>0</v>
      </c>
      <c r="V7942">
        <v>0</v>
      </c>
      <c r="W7942" s="26">
        <v>0</v>
      </c>
      <c r="X7942" s="26">
        <v>20.634197618591831</v>
      </c>
      <c r="Y7942" s="26">
        <v>0</v>
      </c>
      <c r="Z7942" s="26">
        <v>0</v>
      </c>
      <c r="AA7942" s="26">
        <v>0</v>
      </c>
      <c r="AB7942" s="26">
        <v>12.074516861491817</v>
      </c>
      <c r="AC7942" s="26">
        <v>0</v>
      </c>
      <c r="AD7942" s="26">
        <v>0</v>
      </c>
      <c r="AE7942" s="26">
        <v>32.70871448008365</v>
      </c>
    </row>
    <row r="7943" spans="1:31" x14ac:dyDescent="0.3">
      <c r="A7943">
        <v>2778641</v>
      </c>
      <c r="B7943">
        <v>2</v>
      </c>
      <c r="C7943" t="s">
        <v>80</v>
      </c>
      <c r="D7943" t="s">
        <v>96</v>
      </c>
      <c r="E7943" t="s">
        <v>157</v>
      </c>
      <c r="F7943" t="s">
        <v>7853</v>
      </c>
      <c r="G7943" t="s">
        <v>628</v>
      </c>
      <c r="H7943" t="s">
        <v>149</v>
      </c>
      <c r="I7943" t="s">
        <v>136</v>
      </c>
      <c r="J7943" t="s">
        <v>137</v>
      </c>
      <c r="K7943" t="s">
        <v>187</v>
      </c>
      <c r="L7943" t="s">
        <v>21554</v>
      </c>
      <c r="M7943" t="s">
        <v>21642</v>
      </c>
      <c r="N7943" s="26">
        <v>1.9908333330000001</v>
      </c>
      <c r="O7943">
        <v>7</v>
      </c>
      <c r="P7943">
        <v>1160</v>
      </c>
      <c r="Q7943">
        <v>8</v>
      </c>
      <c r="R7943">
        <v>54</v>
      </c>
      <c r="S7943">
        <v>11</v>
      </c>
      <c r="T7943">
        <v>35</v>
      </c>
      <c r="U7943">
        <v>0</v>
      </c>
      <c r="V7943">
        <v>1</v>
      </c>
      <c r="W7943" s="26">
        <v>41.711393370689443</v>
      </c>
      <c r="X7943" s="26">
        <v>192.88886849346252</v>
      </c>
      <c r="Y7943" s="26">
        <v>31.853069536191693</v>
      </c>
      <c r="Z7943" s="26">
        <v>7.4221445572880143</v>
      </c>
      <c r="AA7943" s="26">
        <v>44.115149066335661</v>
      </c>
      <c r="AB7943" s="26">
        <v>24.522646310527801</v>
      </c>
      <c r="AC7943" s="26">
        <v>0</v>
      </c>
      <c r="AD7943" s="26">
        <v>0</v>
      </c>
      <c r="AE7943" s="26">
        <v>342.51327133449513</v>
      </c>
    </row>
    <row r="7944" spans="1:31" x14ac:dyDescent="0.3">
      <c r="A7944">
        <v>2778484</v>
      </c>
      <c r="B7944">
        <v>1</v>
      </c>
      <c r="C7944" t="s">
        <v>81</v>
      </c>
      <c r="D7944" t="s">
        <v>113</v>
      </c>
      <c r="E7944" t="s">
        <v>152</v>
      </c>
      <c r="F7944" t="s">
        <v>3003</v>
      </c>
      <c r="G7944" t="s">
        <v>159</v>
      </c>
      <c r="H7944" t="s">
        <v>149</v>
      </c>
      <c r="I7944" t="s">
        <v>136</v>
      </c>
      <c r="J7944" t="s">
        <v>137</v>
      </c>
      <c r="K7944" t="s">
        <v>138</v>
      </c>
      <c r="L7944" t="s">
        <v>21643</v>
      </c>
      <c r="M7944" t="s">
        <v>21644</v>
      </c>
      <c r="N7944" s="26">
        <v>0.64222222200000001</v>
      </c>
      <c r="O7944">
        <v>3</v>
      </c>
      <c r="P7944">
        <v>245</v>
      </c>
      <c r="Q7944">
        <v>93</v>
      </c>
      <c r="R7944">
        <v>192</v>
      </c>
      <c r="S7944">
        <v>7</v>
      </c>
      <c r="T7944">
        <v>13</v>
      </c>
      <c r="U7944">
        <v>0</v>
      </c>
      <c r="V7944">
        <v>0</v>
      </c>
      <c r="W7944" s="26">
        <v>3.789527750740906</v>
      </c>
      <c r="X7944" s="26">
        <v>21.596993715399329</v>
      </c>
      <c r="Y7944" s="26">
        <v>10.649380062088193</v>
      </c>
      <c r="Z7944" s="26">
        <v>11.402535768461837</v>
      </c>
      <c r="AA7944" s="26">
        <v>18.705148000261936</v>
      </c>
      <c r="AB7944" s="26">
        <v>3.4902257222019557</v>
      </c>
      <c r="AC7944" s="26">
        <v>0</v>
      </c>
      <c r="AD7944" s="26">
        <v>0</v>
      </c>
      <c r="AE7944" s="26">
        <v>69.633811019154166</v>
      </c>
    </row>
    <row r="7945" spans="1:31" x14ac:dyDescent="0.3">
      <c r="A7945">
        <v>2779148</v>
      </c>
      <c r="B7945">
        <v>1</v>
      </c>
      <c r="C7945" t="s">
        <v>80</v>
      </c>
      <c r="D7945" t="s">
        <v>95</v>
      </c>
      <c r="E7945" t="s">
        <v>132</v>
      </c>
      <c r="F7945" t="s">
        <v>8339</v>
      </c>
      <c r="G7945" t="s">
        <v>134</v>
      </c>
      <c r="H7945" t="s">
        <v>135</v>
      </c>
      <c r="I7945" t="s">
        <v>136</v>
      </c>
      <c r="J7945" t="s">
        <v>137</v>
      </c>
      <c r="K7945" t="s">
        <v>138</v>
      </c>
      <c r="L7945" t="s">
        <v>21645</v>
      </c>
      <c r="M7945" t="s">
        <v>21646</v>
      </c>
      <c r="N7945" s="26">
        <v>1.9388888879999999</v>
      </c>
      <c r="O7945">
        <v>0</v>
      </c>
      <c r="P7945">
        <v>3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 s="26">
        <v>0</v>
      </c>
      <c r="X7945" s="26">
        <v>0.95148155787360433</v>
      </c>
      <c r="Y7945" s="26">
        <v>0</v>
      </c>
      <c r="Z7945" s="26">
        <v>0</v>
      </c>
      <c r="AA7945" s="26">
        <v>0</v>
      </c>
      <c r="AB7945" s="26">
        <v>0</v>
      </c>
      <c r="AC7945" s="26">
        <v>0</v>
      </c>
      <c r="AD7945" s="26">
        <v>0</v>
      </c>
      <c r="AE7945" s="26">
        <v>0.95148155787360433</v>
      </c>
    </row>
    <row r="7946" spans="1:31" x14ac:dyDescent="0.3">
      <c r="A7946">
        <v>2779231</v>
      </c>
      <c r="B7946">
        <v>1</v>
      </c>
      <c r="C7946" t="s">
        <v>80</v>
      </c>
      <c r="D7946" t="s">
        <v>96</v>
      </c>
      <c r="E7946" t="s">
        <v>132</v>
      </c>
      <c r="F7946" t="s">
        <v>783</v>
      </c>
      <c r="G7946" t="s">
        <v>287</v>
      </c>
      <c r="H7946" t="s">
        <v>135</v>
      </c>
      <c r="I7946" t="s">
        <v>136</v>
      </c>
      <c r="J7946" t="s">
        <v>137</v>
      </c>
      <c r="K7946" t="s">
        <v>138</v>
      </c>
      <c r="L7946" t="s">
        <v>21647</v>
      </c>
      <c r="M7946" t="s">
        <v>21648</v>
      </c>
      <c r="N7946" s="26">
        <v>2.1347222220000002</v>
      </c>
      <c r="O7946">
        <v>0</v>
      </c>
      <c r="P7946">
        <v>1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 s="26">
        <v>0</v>
      </c>
      <c r="X7946" s="26">
        <v>0</v>
      </c>
      <c r="Y7946" s="26">
        <v>0</v>
      </c>
      <c r="Z7946" s="26">
        <v>0</v>
      </c>
      <c r="AA7946" s="26">
        <v>0</v>
      </c>
      <c r="AB7946" s="26">
        <v>0</v>
      </c>
      <c r="AC7946" s="26">
        <v>0</v>
      </c>
      <c r="AD7946" s="26">
        <v>0</v>
      </c>
      <c r="AE7946" s="26">
        <v>0</v>
      </c>
    </row>
    <row r="7947" spans="1:31" x14ac:dyDescent="0.3">
      <c r="A7947">
        <v>2779019</v>
      </c>
      <c r="B7947">
        <v>1</v>
      </c>
      <c r="C7947" t="s">
        <v>81</v>
      </c>
      <c r="D7947" t="s">
        <v>117</v>
      </c>
      <c r="E7947" t="s">
        <v>146</v>
      </c>
      <c r="F7947" t="s">
        <v>21649</v>
      </c>
      <c r="G7947" t="s">
        <v>159</v>
      </c>
      <c r="H7947" t="s">
        <v>149</v>
      </c>
      <c r="I7947" t="s">
        <v>136</v>
      </c>
      <c r="J7947" t="s">
        <v>137</v>
      </c>
      <c r="K7947" t="s">
        <v>138</v>
      </c>
      <c r="L7947" t="s">
        <v>21650</v>
      </c>
      <c r="M7947" t="s">
        <v>21651</v>
      </c>
      <c r="N7947" s="26">
        <v>3.6694444439999998</v>
      </c>
      <c r="O7947">
        <v>0</v>
      </c>
      <c r="P7947">
        <v>272</v>
      </c>
      <c r="Q7947">
        <v>0</v>
      </c>
      <c r="R7947">
        <v>1</v>
      </c>
      <c r="S7947">
        <v>0</v>
      </c>
      <c r="T7947">
        <v>11</v>
      </c>
      <c r="U7947">
        <v>0</v>
      </c>
      <c r="V7947">
        <v>0</v>
      </c>
      <c r="W7947" s="26">
        <v>0</v>
      </c>
      <c r="X7947" s="26">
        <v>208.71135946268572</v>
      </c>
      <c r="Y7947" s="26">
        <v>0</v>
      </c>
      <c r="Z7947" s="26">
        <v>0.2600101478824538</v>
      </c>
      <c r="AA7947" s="26">
        <v>0</v>
      </c>
      <c r="AB7947" s="26">
        <v>19.561936306097891</v>
      </c>
      <c r="AC7947" s="26">
        <v>0</v>
      </c>
      <c r="AD7947" s="26">
        <v>0</v>
      </c>
      <c r="AE7947" s="26">
        <v>228.53330591666605</v>
      </c>
    </row>
    <row r="7948" spans="1:31" x14ac:dyDescent="0.3">
      <c r="A7948">
        <v>2779042</v>
      </c>
      <c r="B7948">
        <v>1</v>
      </c>
      <c r="C7948" t="s">
        <v>81</v>
      </c>
      <c r="D7948" t="s">
        <v>127</v>
      </c>
      <c r="E7948" t="s">
        <v>152</v>
      </c>
      <c r="F7948" t="s">
        <v>9312</v>
      </c>
      <c r="G7948" t="s">
        <v>159</v>
      </c>
      <c r="H7948" t="s">
        <v>149</v>
      </c>
      <c r="I7948" t="s">
        <v>136</v>
      </c>
      <c r="J7948" t="s">
        <v>137</v>
      </c>
      <c r="K7948" t="s">
        <v>138</v>
      </c>
      <c r="L7948" t="s">
        <v>21652</v>
      </c>
      <c r="M7948" t="s">
        <v>21653</v>
      </c>
      <c r="N7948" s="26">
        <v>0.22777777699999999</v>
      </c>
      <c r="O7948">
        <v>1</v>
      </c>
      <c r="P7948">
        <v>28</v>
      </c>
      <c r="Q7948">
        <v>12</v>
      </c>
      <c r="R7948">
        <v>116</v>
      </c>
      <c r="S7948">
        <v>3</v>
      </c>
      <c r="T7948">
        <v>6</v>
      </c>
      <c r="U7948">
        <v>0</v>
      </c>
      <c r="V7948">
        <v>0</v>
      </c>
      <c r="W7948" s="26">
        <v>0.42286344854012009</v>
      </c>
      <c r="X7948" s="26">
        <v>6.018825602222222E-2</v>
      </c>
      <c r="Y7948" s="26">
        <v>0</v>
      </c>
      <c r="Z7948" s="26">
        <v>9.7601196088888884E-2</v>
      </c>
      <c r="AA7948" s="26">
        <v>11.117275624405648</v>
      </c>
      <c r="AB7948" s="26">
        <v>0</v>
      </c>
      <c r="AC7948" s="26">
        <v>0</v>
      </c>
      <c r="AD7948" s="26">
        <v>0</v>
      </c>
      <c r="AE7948" s="26">
        <v>11.697928525056879</v>
      </c>
    </row>
    <row r="7949" spans="1:31" x14ac:dyDescent="0.3">
      <c r="A7949">
        <v>2778899</v>
      </c>
      <c r="B7949">
        <v>1</v>
      </c>
      <c r="C7949" t="s">
        <v>80</v>
      </c>
      <c r="D7949" t="s">
        <v>105</v>
      </c>
      <c r="E7949" t="s">
        <v>170</v>
      </c>
      <c r="F7949" t="s">
        <v>21654</v>
      </c>
      <c r="G7949" t="s">
        <v>204</v>
      </c>
      <c r="H7949" t="s">
        <v>135</v>
      </c>
      <c r="I7949" t="s">
        <v>136</v>
      </c>
      <c r="J7949" t="s">
        <v>137</v>
      </c>
      <c r="K7949" t="s">
        <v>138</v>
      </c>
      <c r="L7949" t="s">
        <v>21655</v>
      </c>
      <c r="M7949" t="s">
        <v>21656</v>
      </c>
      <c r="N7949" s="26">
        <v>7.7569444440000002</v>
      </c>
      <c r="O7949">
        <v>0</v>
      </c>
      <c r="P7949">
        <v>1</v>
      </c>
      <c r="Q7949">
        <v>0</v>
      </c>
      <c r="R7949">
        <v>15</v>
      </c>
      <c r="S7949">
        <v>0</v>
      </c>
      <c r="T7949">
        <v>0</v>
      </c>
      <c r="U7949">
        <v>0</v>
      </c>
      <c r="V7949">
        <v>0</v>
      </c>
      <c r="W7949" s="26">
        <v>0</v>
      </c>
      <c r="X7949" s="26">
        <v>0</v>
      </c>
      <c r="Y7949" s="26">
        <v>0</v>
      </c>
      <c r="Z7949" s="26">
        <v>9.807245290735775</v>
      </c>
      <c r="AA7949" s="26">
        <v>0</v>
      </c>
      <c r="AB7949" s="26">
        <v>0</v>
      </c>
      <c r="AC7949" s="26">
        <v>0</v>
      </c>
      <c r="AD7949" s="26">
        <v>0</v>
      </c>
      <c r="AE7949" s="26">
        <v>9.807245290735775</v>
      </c>
    </row>
    <row r="7950" spans="1:31" x14ac:dyDescent="0.3">
      <c r="A7950">
        <v>2779168</v>
      </c>
      <c r="B7950">
        <v>1</v>
      </c>
      <c r="C7950" t="s">
        <v>80</v>
      </c>
      <c r="D7950" t="s">
        <v>88</v>
      </c>
      <c r="E7950" t="s">
        <v>166</v>
      </c>
      <c r="F7950" t="s">
        <v>21657</v>
      </c>
      <c r="G7950" t="s">
        <v>232</v>
      </c>
      <c r="H7950" t="s">
        <v>135</v>
      </c>
      <c r="I7950" t="s">
        <v>136</v>
      </c>
      <c r="J7950" t="s">
        <v>137</v>
      </c>
      <c r="K7950" t="s">
        <v>138</v>
      </c>
      <c r="L7950" t="s">
        <v>21658</v>
      </c>
      <c r="M7950" t="s">
        <v>21659</v>
      </c>
      <c r="N7950" s="26">
        <v>0.93833333299999999</v>
      </c>
      <c r="O7950">
        <v>0</v>
      </c>
      <c r="P7950">
        <v>138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 s="26">
        <v>0</v>
      </c>
      <c r="X7950" s="26">
        <v>25.396638875216322</v>
      </c>
      <c r="Y7950" s="26">
        <v>0</v>
      </c>
      <c r="Z7950" s="26">
        <v>0</v>
      </c>
      <c r="AA7950" s="26">
        <v>0</v>
      </c>
      <c r="AB7950" s="26">
        <v>0</v>
      </c>
      <c r="AC7950" s="26">
        <v>0</v>
      </c>
      <c r="AD7950" s="26">
        <v>0</v>
      </c>
      <c r="AE7950" s="26">
        <v>25.396638875216322</v>
      </c>
    </row>
    <row r="7951" spans="1:31" x14ac:dyDescent="0.3">
      <c r="A7951">
        <v>2778564</v>
      </c>
      <c r="B7951">
        <v>1</v>
      </c>
      <c r="C7951" t="s">
        <v>80</v>
      </c>
      <c r="D7951" t="s">
        <v>110</v>
      </c>
      <c r="E7951" t="s">
        <v>170</v>
      </c>
      <c r="F7951" t="s">
        <v>21660</v>
      </c>
      <c r="G7951" t="s">
        <v>303</v>
      </c>
      <c r="H7951" t="s">
        <v>135</v>
      </c>
      <c r="I7951" t="s">
        <v>136</v>
      </c>
      <c r="J7951" t="s">
        <v>137</v>
      </c>
      <c r="K7951" t="s">
        <v>138</v>
      </c>
      <c r="L7951" t="s">
        <v>21661</v>
      </c>
      <c r="M7951" t="s">
        <v>21662</v>
      </c>
      <c r="N7951" s="26">
        <v>1.5147222220000001</v>
      </c>
      <c r="O7951">
        <v>0</v>
      </c>
      <c r="P7951">
        <v>155</v>
      </c>
      <c r="Q7951">
        <v>0</v>
      </c>
      <c r="R7951">
        <v>0</v>
      </c>
      <c r="S7951">
        <v>0</v>
      </c>
      <c r="T7951">
        <v>7</v>
      </c>
      <c r="U7951">
        <v>0</v>
      </c>
      <c r="V7951">
        <v>0</v>
      </c>
      <c r="W7951" s="26">
        <v>0</v>
      </c>
      <c r="X7951" s="26">
        <v>88.264964015357066</v>
      </c>
      <c r="Y7951" s="26">
        <v>0</v>
      </c>
      <c r="Z7951" s="26">
        <v>0</v>
      </c>
      <c r="AA7951" s="26">
        <v>0</v>
      </c>
      <c r="AB7951" s="26">
        <v>7.2421850721593879</v>
      </c>
      <c r="AC7951" s="26">
        <v>0</v>
      </c>
      <c r="AD7951" s="26">
        <v>0</v>
      </c>
      <c r="AE7951" s="26">
        <v>95.507149087516453</v>
      </c>
    </row>
    <row r="7952" spans="1:31" x14ac:dyDescent="0.3">
      <c r="A7952">
        <v>2779105</v>
      </c>
      <c r="B7952">
        <v>1</v>
      </c>
      <c r="C7952" t="s">
        <v>81</v>
      </c>
      <c r="D7952" t="s">
        <v>122</v>
      </c>
      <c r="E7952" t="s">
        <v>132</v>
      </c>
      <c r="F7952" t="s">
        <v>21663</v>
      </c>
      <c r="G7952" t="s">
        <v>197</v>
      </c>
      <c r="H7952" t="s">
        <v>135</v>
      </c>
      <c r="I7952" t="s">
        <v>136</v>
      </c>
      <c r="J7952" t="s">
        <v>137</v>
      </c>
      <c r="K7952" t="s">
        <v>138</v>
      </c>
      <c r="L7952" t="s">
        <v>21664</v>
      </c>
      <c r="M7952" t="s">
        <v>21665</v>
      </c>
      <c r="N7952" s="26">
        <v>2.3391666660000001</v>
      </c>
      <c r="O7952">
        <v>0</v>
      </c>
      <c r="P7952">
        <v>12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 s="26">
        <v>0</v>
      </c>
      <c r="X7952" s="26">
        <v>6.9302092901533801</v>
      </c>
      <c r="Y7952" s="26">
        <v>0</v>
      </c>
      <c r="Z7952" s="26">
        <v>0</v>
      </c>
      <c r="AA7952" s="26">
        <v>0</v>
      </c>
      <c r="AB7952" s="26">
        <v>0</v>
      </c>
      <c r="AC7952" s="26">
        <v>0</v>
      </c>
      <c r="AD7952" s="26">
        <v>0</v>
      </c>
      <c r="AE7952" s="26">
        <v>6.9302092901533801</v>
      </c>
    </row>
    <row r="7953" spans="1:31" x14ac:dyDescent="0.3">
      <c r="A7953">
        <v>2778713</v>
      </c>
      <c r="B7953">
        <v>1</v>
      </c>
      <c r="C7953" t="s">
        <v>81</v>
      </c>
      <c r="D7953" t="s">
        <v>120</v>
      </c>
      <c r="E7953" t="s">
        <v>170</v>
      </c>
      <c r="F7953" t="s">
        <v>21666</v>
      </c>
      <c r="G7953" t="s">
        <v>143</v>
      </c>
      <c r="H7953" t="s">
        <v>135</v>
      </c>
      <c r="I7953" t="s">
        <v>136</v>
      </c>
      <c r="J7953" t="s">
        <v>137</v>
      </c>
      <c r="K7953" t="s">
        <v>138</v>
      </c>
      <c r="L7953" t="s">
        <v>21667</v>
      </c>
      <c r="M7953" t="s">
        <v>21668</v>
      </c>
      <c r="N7953" s="26">
        <v>0.96416666600000001</v>
      </c>
      <c r="O7953">
        <v>0</v>
      </c>
      <c r="P7953">
        <v>49</v>
      </c>
      <c r="Q7953">
        <v>0</v>
      </c>
      <c r="R7953">
        <v>5</v>
      </c>
      <c r="S7953">
        <v>0</v>
      </c>
      <c r="T7953">
        <v>4</v>
      </c>
      <c r="U7953">
        <v>0</v>
      </c>
      <c r="V7953">
        <v>0</v>
      </c>
      <c r="W7953" s="26">
        <v>0</v>
      </c>
      <c r="X7953" s="26">
        <v>9.4244479427899641</v>
      </c>
      <c r="Y7953" s="26">
        <v>0</v>
      </c>
      <c r="Z7953" s="26">
        <v>0.60282669516058074</v>
      </c>
      <c r="AA7953" s="26">
        <v>0</v>
      </c>
      <c r="AB7953" s="26">
        <v>1.5703796855573295</v>
      </c>
      <c r="AC7953" s="26">
        <v>0</v>
      </c>
      <c r="AD7953" s="26">
        <v>0</v>
      </c>
      <c r="AE7953" s="26">
        <v>11.597654323507873</v>
      </c>
    </row>
    <row r="7954" spans="1:31" x14ac:dyDescent="0.3">
      <c r="A7954">
        <v>2778510</v>
      </c>
      <c r="B7954">
        <v>1</v>
      </c>
      <c r="C7954" t="s">
        <v>80</v>
      </c>
      <c r="D7954" t="s">
        <v>102</v>
      </c>
      <c r="E7954" t="s">
        <v>132</v>
      </c>
      <c r="F7954" t="s">
        <v>21669</v>
      </c>
      <c r="G7954" t="s">
        <v>307</v>
      </c>
      <c r="H7954" t="s">
        <v>135</v>
      </c>
      <c r="I7954" t="s">
        <v>136</v>
      </c>
      <c r="J7954" t="s">
        <v>137</v>
      </c>
      <c r="K7954" t="s">
        <v>138</v>
      </c>
      <c r="L7954" t="s">
        <v>21670</v>
      </c>
      <c r="M7954" t="s">
        <v>21671</v>
      </c>
      <c r="N7954" s="26">
        <v>2.6147222220000002</v>
      </c>
      <c r="O7954">
        <v>0</v>
      </c>
      <c r="P7954">
        <v>3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 s="26">
        <v>0</v>
      </c>
      <c r="X7954" s="26">
        <v>1.1560651960274431</v>
      </c>
      <c r="Y7954" s="26">
        <v>0</v>
      </c>
      <c r="Z7954" s="26">
        <v>0</v>
      </c>
      <c r="AA7954" s="26">
        <v>0</v>
      </c>
      <c r="AB7954" s="26">
        <v>0</v>
      </c>
      <c r="AC7954" s="26">
        <v>0</v>
      </c>
      <c r="AD7954" s="26">
        <v>0</v>
      </c>
      <c r="AE7954" s="26">
        <v>1.1560651960274431</v>
      </c>
    </row>
    <row r="7955" spans="1:31" x14ac:dyDescent="0.3">
      <c r="A7955">
        <v>2778533</v>
      </c>
      <c r="B7955">
        <v>1</v>
      </c>
      <c r="C7955" t="s">
        <v>80</v>
      </c>
      <c r="D7955" t="s">
        <v>82</v>
      </c>
      <c r="E7955" t="s">
        <v>166</v>
      </c>
      <c r="F7955" t="s">
        <v>13268</v>
      </c>
      <c r="G7955" t="s">
        <v>204</v>
      </c>
      <c r="H7955" t="s">
        <v>135</v>
      </c>
      <c r="I7955" t="s">
        <v>136</v>
      </c>
      <c r="J7955" t="s">
        <v>137</v>
      </c>
      <c r="K7955" t="s">
        <v>138</v>
      </c>
      <c r="L7955" t="s">
        <v>21672</v>
      </c>
      <c r="M7955" t="s">
        <v>21673</v>
      </c>
      <c r="N7955" s="26">
        <v>1.2113888880000001</v>
      </c>
      <c r="O7955">
        <v>0</v>
      </c>
      <c r="P7955">
        <v>114</v>
      </c>
      <c r="Q7955">
        <v>0</v>
      </c>
      <c r="R7955">
        <v>0</v>
      </c>
      <c r="S7955">
        <v>0</v>
      </c>
      <c r="T7955">
        <v>17</v>
      </c>
      <c r="U7955">
        <v>0</v>
      </c>
      <c r="V7955">
        <v>0</v>
      </c>
      <c r="W7955" s="26">
        <v>0</v>
      </c>
      <c r="X7955" s="26">
        <v>43.918741506035488</v>
      </c>
      <c r="Y7955" s="26">
        <v>0</v>
      </c>
      <c r="Z7955" s="26">
        <v>0</v>
      </c>
      <c r="AA7955" s="26">
        <v>0</v>
      </c>
      <c r="AB7955" s="26">
        <v>77.210617450394906</v>
      </c>
      <c r="AC7955" s="26">
        <v>0</v>
      </c>
      <c r="AD7955" s="26">
        <v>0</v>
      </c>
      <c r="AE7955" s="26">
        <v>121.12935895643039</v>
      </c>
    </row>
    <row r="7956" spans="1:31" x14ac:dyDescent="0.3">
      <c r="A7956">
        <v>2778464</v>
      </c>
      <c r="B7956">
        <v>1</v>
      </c>
      <c r="C7956" t="s">
        <v>81</v>
      </c>
      <c r="D7956" t="s">
        <v>127</v>
      </c>
      <c r="E7956" t="s">
        <v>152</v>
      </c>
      <c r="F7956" t="s">
        <v>11994</v>
      </c>
      <c r="G7956" t="s">
        <v>159</v>
      </c>
      <c r="H7956" t="s">
        <v>149</v>
      </c>
      <c r="I7956" t="s">
        <v>136</v>
      </c>
      <c r="J7956" t="s">
        <v>137</v>
      </c>
      <c r="K7956" t="s">
        <v>138</v>
      </c>
      <c r="L7956" t="s">
        <v>21674</v>
      </c>
      <c r="M7956" t="s">
        <v>21675</v>
      </c>
      <c r="N7956" s="26">
        <v>1.6386111109999999</v>
      </c>
      <c r="O7956">
        <v>3</v>
      </c>
      <c r="P7956">
        <v>4</v>
      </c>
      <c r="Q7956">
        <v>46</v>
      </c>
      <c r="R7956">
        <v>21</v>
      </c>
      <c r="S7956">
        <v>2</v>
      </c>
      <c r="T7956">
        <v>2</v>
      </c>
      <c r="U7956">
        <v>0</v>
      </c>
      <c r="V7956">
        <v>0</v>
      </c>
      <c r="W7956" s="26">
        <v>0</v>
      </c>
      <c r="X7956" s="26">
        <v>0</v>
      </c>
      <c r="Y7956" s="26">
        <v>1.5104117954133334</v>
      </c>
      <c r="Z7956" s="26">
        <v>29.450788332431316</v>
      </c>
      <c r="AA7956" s="26">
        <v>0</v>
      </c>
      <c r="AB7956" s="26">
        <v>0</v>
      </c>
      <c r="AC7956" s="26">
        <v>0</v>
      </c>
      <c r="AD7956" s="26">
        <v>0</v>
      </c>
      <c r="AE7956" s="26">
        <v>30.961200127844648</v>
      </c>
    </row>
    <row r="7957" spans="1:31" x14ac:dyDescent="0.3">
      <c r="A7957">
        <v>2778819</v>
      </c>
      <c r="B7957">
        <v>1</v>
      </c>
      <c r="C7957" t="s">
        <v>80</v>
      </c>
      <c r="D7957" t="s">
        <v>84</v>
      </c>
      <c r="E7957" t="s">
        <v>132</v>
      </c>
      <c r="F7957" t="s">
        <v>21676</v>
      </c>
      <c r="G7957" t="s">
        <v>197</v>
      </c>
      <c r="H7957" t="s">
        <v>135</v>
      </c>
      <c r="I7957" t="s">
        <v>136</v>
      </c>
      <c r="J7957" t="s">
        <v>137</v>
      </c>
      <c r="K7957" t="s">
        <v>138</v>
      </c>
      <c r="L7957" t="s">
        <v>21677</v>
      </c>
      <c r="M7957" t="s">
        <v>21678</v>
      </c>
      <c r="N7957" s="26">
        <v>5.6311111110000001</v>
      </c>
      <c r="O7957">
        <v>0</v>
      </c>
      <c r="P7957">
        <v>4</v>
      </c>
      <c r="Q7957">
        <v>0</v>
      </c>
      <c r="R7957">
        <v>0</v>
      </c>
      <c r="S7957">
        <v>0</v>
      </c>
      <c r="T7957">
        <v>1</v>
      </c>
      <c r="U7957">
        <v>0</v>
      </c>
      <c r="V7957">
        <v>0</v>
      </c>
      <c r="W7957" s="26">
        <v>0</v>
      </c>
      <c r="X7957" s="26">
        <v>2.8883550064232679</v>
      </c>
      <c r="Y7957" s="26">
        <v>0</v>
      </c>
      <c r="Z7957" s="26">
        <v>0</v>
      </c>
      <c r="AA7957" s="26">
        <v>0</v>
      </c>
      <c r="AB7957" s="26">
        <v>1.1222939997340078</v>
      </c>
      <c r="AC7957" s="26">
        <v>0</v>
      </c>
      <c r="AD7957" s="26">
        <v>0</v>
      </c>
      <c r="AE7957" s="26">
        <v>4.0106490061572755</v>
      </c>
    </row>
    <row r="7958" spans="1:31" x14ac:dyDescent="0.3">
      <c r="A7958">
        <v>2778679</v>
      </c>
      <c r="B7958">
        <v>1</v>
      </c>
      <c r="C7958" t="s">
        <v>80</v>
      </c>
      <c r="D7958" t="s">
        <v>94</v>
      </c>
      <c r="E7958" t="s">
        <v>132</v>
      </c>
      <c r="F7958" t="s">
        <v>21679</v>
      </c>
      <c r="G7958" t="s">
        <v>134</v>
      </c>
      <c r="H7958" t="s">
        <v>135</v>
      </c>
      <c r="I7958" t="s">
        <v>136</v>
      </c>
      <c r="J7958" t="s">
        <v>137</v>
      </c>
      <c r="K7958" t="s">
        <v>138</v>
      </c>
      <c r="L7958" t="s">
        <v>21680</v>
      </c>
      <c r="M7958" t="s">
        <v>21681</v>
      </c>
      <c r="N7958" s="26">
        <v>3.2211111109999999</v>
      </c>
      <c r="O7958">
        <v>0</v>
      </c>
      <c r="P7958">
        <v>1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 s="26">
        <v>0</v>
      </c>
      <c r="X7958" s="26">
        <v>0.25426886124252401</v>
      </c>
      <c r="Y7958" s="26">
        <v>0</v>
      </c>
      <c r="Z7958" s="26">
        <v>0</v>
      </c>
      <c r="AA7958" s="26">
        <v>0</v>
      </c>
      <c r="AB7958" s="26">
        <v>0</v>
      </c>
      <c r="AC7958" s="26">
        <v>0</v>
      </c>
      <c r="AD7958" s="26">
        <v>0</v>
      </c>
      <c r="AE7958" s="26">
        <v>0.25426886124252401</v>
      </c>
    </row>
    <row r="7959" spans="1:31" x14ac:dyDescent="0.3">
      <c r="A7959">
        <v>2778673</v>
      </c>
      <c r="B7959">
        <v>1</v>
      </c>
      <c r="C7959" t="s">
        <v>80</v>
      </c>
      <c r="D7959" t="s">
        <v>110</v>
      </c>
      <c r="E7959" t="s">
        <v>132</v>
      </c>
      <c r="F7959" t="s">
        <v>21682</v>
      </c>
      <c r="G7959" t="s">
        <v>134</v>
      </c>
      <c r="H7959" t="s">
        <v>135</v>
      </c>
      <c r="I7959" t="s">
        <v>136</v>
      </c>
      <c r="J7959" t="s">
        <v>137</v>
      </c>
      <c r="K7959" t="s">
        <v>138</v>
      </c>
      <c r="L7959" t="s">
        <v>21683</v>
      </c>
      <c r="M7959" t="s">
        <v>21684</v>
      </c>
      <c r="N7959" s="26">
        <v>7.7933333329999996</v>
      </c>
      <c r="O7959">
        <v>0</v>
      </c>
      <c r="P7959">
        <v>1</v>
      </c>
      <c r="Q7959">
        <v>0</v>
      </c>
      <c r="R7959">
        <v>0</v>
      </c>
      <c r="S7959">
        <v>0</v>
      </c>
      <c r="T7959">
        <v>1</v>
      </c>
      <c r="U7959">
        <v>0</v>
      </c>
      <c r="V7959">
        <v>0</v>
      </c>
      <c r="W7959" s="26">
        <v>0</v>
      </c>
      <c r="X7959" s="26">
        <v>4.6365022614733906</v>
      </c>
      <c r="Y7959" s="26">
        <v>0</v>
      </c>
      <c r="Z7959" s="26">
        <v>0</v>
      </c>
      <c r="AA7959" s="26">
        <v>0</v>
      </c>
      <c r="AB7959" s="26">
        <v>1.4851491480474697</v>
      </c>
      <c r="AC7959" s="26">
        <v>0</v>
      </c>
      <c r="AD7959" s="26">
        <v>0</v>
      </c>
      <c r="AE7959" s="26">
        <v>6.1216514095208598</v>
      </c>
    </row>
    <row r="7960" spans="1:31" x14ac:dyDescent="0.3">
      <c r="A7960">
        <v>2779074</v>
      </c>
      <c r="B7960">
        <v>1</v>
      </c>
      <c r="C7960" t="s">
        <v>81</v>
      </c>
      <c r="D7960" t="s">
        <v>121</v>
      </c>
      <c r="E7960" t="s">
        <v>146</v>
      </c>
      <c r="F7960" t="s">
        <v>21685</v>
      </c>
      <c r="G7960" t="s">
        <v>154</v>
      </c>
      <c r="H7960" t="s">
        <v>149</v>
      </c>
      <c r="I7960" t="s">
        <v>136</v>
      </c>
      <c r="J7960" t="s">
        <v>137</v>
      </c>
      <c r="K7960" t="s">
        <v>138</v>
      </c>
      <c r="L7960" t="s">
        <v>21686</v>
      </c>
      <c r="M7960" t="s">
        <v>21687</v>
      </c>
      <c r="N7960" s="26">
        <v>3.4827777769999999</v>
      </c>
      <c r="O7960">
        <v>0</v>
      </c>
      <c r="P7960">
        <v>63</v>
      </c>
      <c r="Q7960">
        <v>1</v>
      </c>
      <c r="R7960">
        <v>5</v>
      </c>
      <c r="S7960">
        <v>1</v>
      </c>
      <c r="T7960">
        <v>3</v>
      </c>
      <c r="U7960">
        <v>0</v>
      </c>
      <c r="V7960">
        <v>0</v>
      </c>
      <c r="W7960" s="26">
        <v>0</v>
      </c>
      <c r="X7960" s="26">
        <v>30.315868848692013</v>
      </c>
      <c r="Y7960" s="26">
        <v>22.573832925085938</v>
      </c>
      <c r="Z7960" s="26">
        <v>1.2980030428444445</v>
      </c>
      <c r="AA7960" s="26">
        <v>11.915733582286411</v>
      </c>
      <c r="AB7960" s="26">
        <v>4.5608913409468164</v>
      </c>
      <c r="AC7960" s="26">
        <v>0</v>
      </c>
      <c r="AD7960" s="26">
        <v>0</v>
      </c>
      <c r="AE7960" s="26">
        <v>70.664329739855617</v>
      </c>
    </row>
    <row r="7961" spans="1:31" x14ac:dyDescent="0.3">
      <c r="A7961">
        <v>2778550</v>
      </c>
      <c r="B7961">
        <v>1</v>
      </c>
      <c r="C7961" t="s">
        <v>80</v>
      </c>
      <c r="D7961" t="s">
        <v>97</v>
      </c>
      <c r="E7961" t="s">
        <v>152</v>
      </c>
      <c r="F7961" t="s">
        <v>10671</v>
      </c>
      <c r="G7961" t="s">
        <v>186</v>
      </c>
      <c r="H7961" t="s">
        <v>149</v>
      </c>
      <c r="I7961" t="s">
        <v>136</v>
      </c>
      <c r="J7961" t="s">
        <v>137</v>
      </c>
      <c r="K7961" t="s">
        <v>187</v>
      </c>
      <c r="L7961" t="s">
        <v>21688</v>
      </c>
      <c r="M7961" t="s">
        <v>21689</v>
      </c>
      <c r="N7961" s="26">
        <v>8.8036111110000004</v>
      </c>
      <c r="O7961">
        <v>8</v>
      </c>
      <c r="P7961">
        <v>3500</v>
      </c>
      <c r="Q7961">
        <v>0</v>
      </c>
      <c r="R7961">
        <v>102</v>
      </c>
      <c r="S7961">
        <v>4</v>
      </c>
      <c r="T7961">
        <v>276</v>
      </c>
      <c r="U7961">
        <v>0</v>
      </c>
      <c r="V7961">
        <v>2</v>
      </c>
      <c r="W7961" s="26">
        <v>455.39813256594613</v>
      </c>
      <c r="X7961" s="26">
        <v>8420.5446448185103</v>
      </c>
      <c r="Y7961" s="26">
        <v>0</v>
      </c>
      <c r="Z7961" s="26">
        <v>92.995093828157394</v>
      </c>
      <c r="AA7961" s="26">
        <v>682.55098172633018</v>
      </c>
      <c r="AB7961" s="26">
        <v>2421.124136425462</v>
      </c>
      <c r="AC7961" s="26">
        <v>0</v>
      </c>
      <c r="AD7961" s="26">
        <v>67.516427458541671</v>
      </c>
      <c r="AE7961" s="26">
        <v>12140.129416822949</v>
      </c>
    </row>
    <row r="7962" spans="1:31" x14ac:dyDescent="0.3">
      <c r="A7962">
        <v>2779028</v>
      </c>
      <c r="B7962">
        <v>1</v>
      </c>
      <c r="C7962" t="s">
        <v>80</v>
      </c>
      <c r="D7962" t="s">
        <v>86</v>
      </c>
      <c r="E7962" t="s">
        <v>132</v>
      </c>
      <c r="F7962" t="s">
        <v>21690</v>
      </c>
      <c r="G7962" t="s">
        <v>134</v>
      </c>
      <c r="H7962" t="s">
        <v>135</v>
      </c>
      <c r="I7962" t="s">
        <v>136</v>
      </c>
      <c r="J7962" t="s">
        <v>137</v>
      </c>
      <c r="K7962" t="s">
        <v>138</v>
      </c>
      <c r="L7962" t="s">
        <v>21691</v>
      </c>
      <c r="M7962" t="s">
        <v>21692</v>
      </c>
      <c r="N7962" s="26">
        <v>5.4536111109999998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1</v>
      </c>
      <c r="U7962">
        <v>0</v>
      </c>
      <c r="V7962">
        <v>0</v>
      </c>
      <c r="W7962" s="26">
        <v>0</v>
      </c>
      <c r="X7962" s="26">
        <v>0</v>
      </c>
      <c r="Y7962" s="26">
        <v>0</v>
      </c>
      <c r="Z7962" s="26">
        <v>0</v>
      </c>
      <c r="AA7962" s="26">
        <v>0</v>
      </c>
      <c r="AB7962" s="26">
        <v>6.6315771568483335</v>
      </c>
      <c r="AC7962" s="26">
        <v>0</v>
      </c>
      <c r="AD7962" s="26">
        <v>0</v>
      </c>
      <c r="AE7962" s="26">
        <v>6.6315771568483335</v>
      </c>
    </row>
    <row r="7963" spans="1:31" x14ac:dyDescent="0.3">
      <c r="A7963">
        <v>2779237</v>
      </c>
      <c r="B7963">
        <v>1</v>
      </c>
      <c r="C7963" t="s">
        <v>80</v>
      </c>
      <c r="D7963" t="s">
        <v>96</v>
      </c>
      <c r="E7963" t="s">
        <v>132</v>
      </c>
      <c r="F7963" t="s">
        <v>21693</v>
      </c>
      <c r="G7963" t="s">
        <v>197</v>
      </c>
      <c r="H7963" t="s">
        <v>135</v>
      </c>
      <c r="I7963" t="s">
        <v>136</v>
      </c>
      <c r="J7963" t="s">
        <v>137</v>
      </c>
      <c r="K7963" t="s">
        <v>138</v>
      </c>
      <c r="L7963" t="s">
        <v>21694</v>
      </c>
      <c r="M7963" t="s">
        <v>21695</v>
      </c>
      <c r="N7963" s="26">
        <v>1.1386111109999999</v>
      </c>
      <c r="O7963">
        <v>0</v>
      </c>
      <c r="P7963">
        <v>2</v>
      </c>
      <c r="Q7963">
        <v>0</v>
      </c>
      <c r="R7963">
        <v>0</v>
      </c>
      <c r="S7963">
        <v>0</v>
      </c>
      <c r="T7963">
        <v>1</v>
      </c>
      <c r="U7963">
        <v>0</v>
      </c>
      <c r="V7963">
        <v>0</v>
      </c>
      <c r="W7963" s="26">
        <v>0</v>
      </c>
      <c r="X7963" s="26">
        <v>0</v>
      </c>
      <c r="Y7963" s="26">
        <v>0</v>
      </c>
      <c r="Z7963" s="26">
        <v>0</v>
      </c>
      <c r="AA7963" s="26">
        <v>0</v>
      </c>
      <c r="AB7963" s="26">
        <v>0.23538365260157368</v>
      </c>
      <c r="AC7963" s="26">
        <v>0</v>
      </c>
      <c r="AD7963" s="26">
        <v>0</v>
      </c>
      <c r="AE7963" s="26">
        <v>0.23538365260157368</v>
      </c>
    </row>
    <row r="7964" spans="1:31" x14ac:dyDescent="0.3">
      <c r="A7964">
        <v>2778447</v>
      </c>
      <c r="B7964">
        <v>1</v>
      </c>
      <c r="C7964" t="s">
        <v>80</v>
      </c>
      <c r="D7964" t="s">
        <v>94</v>
      </c>
      <c r="E7964" t="s">
        <v>141</v>
      </c>
      <c r="F7964" t="s">
        <v>20069</v>
      </c>
      <c r="G7964" t="s">
        <v>143</v>
      </c>
      <c r="H7964" t="s">
        <v>135</v>
      </c>
      <c r="I7964" t="s">
        <v>136</v>
      </c>
      <c r="J7964" t="s">
        <v>137</v>
      </c>
      <c r="K7964" t="s">
        <v>138</v>
      </c>
      <c r="L7964" t="s">
        <v>21696</v>
      </c>
      <c r="M7964" t="s">
        <v>21697</v>
      </c>
      <c r="N7964" s="26">
        <v>0.61777777700000003</v>
      </c>
      <c r="O7964">
        <v>0</v>
      </c>
      <c r="P7964">
        <v>285</v>
      </c>
      <c r="Q7964">
        <v>0</v>
      </c>
      <c r="R7964">
        <v>0</v>
      </c>
      <c r="S7964">
        <v>0</v>
      </c>
      <c r="T7964">
        <v>131</v>
      </c>
      <c r="U7964">
        <v>0</v>
      </c>
      <c r="V7964">
        <v>0</v>
      </c>
      <c r="W7964" s="26">
        <v>0</v>
      </c>
      <c r="X7964" s="26">
        <v>41.736702689856749</v>
      </c>
      <c r="Y7964" s="26">
        <v>0</v>
      </c>
      <c r="Z7964" s="26">
        <v>0</v>
      </c>
      <c r="AA7964" s="26">
        <v>0</v>
      </c>
      <c r="AB7964" s="26">
        <v>31.199904936163328</v>
      </c>
      <c r="AC7964" s="26">
        <v>0</v>
      </c>
      <c r="AD7964" s="26">
        <v>0</v>
      </c>
      <c r="AE7964" s="26">
        <v>72.936607626020077</v>
      </c>
    </row>
    <row r="7965" spans="1:31" x14ac:dyDescent="0.3">
      <c r="A7965">
        <v>2779280</v>
      </c>
      <c r="B7965">
        <v>1</v>
      </c>
      <c r="C7965" t="s">
        <v>81</v>
      </c>
      <c r="D7965" t="s">
        <v>112</v>
      </c>
      <c r="E7965" t="s">
        <v>170</v>
      </c>
      <c r="F7965" t="s">
        <v>17447</v>
      </c>
      <c r="G7965" t="s">
        <v>204</v>
      </c>
      <c r="H7965" t="s">
        <v>135</v>
      </c>
      <c r="I7965" t="s">
        <v>136</v>
      </c>
      <c r="J7965" t="s">
        <v>137</v>
      </c>
      <c r="K7965" t="s">
        <v>138</v>
      </c>
      <c r="L7965" t="s">
        <v>21698</v>
      </c>
      <c r="M7965" t="s">
        <v>21699</v>
      </c>
      <c r="N7965" s="26">
        <v>1.936666666</v>
      </c>
      <c r="O7965">
        <v>0</v>
      </c>
      <c r="P7965">
        <v>76</v>
      </c>
      <c r="Q7965">
        <v>0</v>
      </c>
      <c r="R7965">
        <v>0</v>
      </c>
      <c r="S7965">
        <v>0</v>
      </c>
      <c r="T7965">
        <v>20</v>
      </c>
      <c r="U7965">
        <v>0</v>
      </c>
      <c r="V7965">
        <v>0</v>
      </c>
      <c r="W7965" s="26">
        <v>0</v>
      </c>
      <c r="X7965" s="26">
        <v>34.403577545681578</v>
      </c>
      <c r="Y7965" s="26">
        <v>0</v>
      </c>
      <c r="Z7965" s="26">
        <v>0</v>
      </c>
      <c r="AA7965" s="26">
        <v>0</v>
      </c>
      <c r="AB7965" s="26">
        <v>6.6085288869975862</v>
      </c>
      <c r="AC7965" s="26">
        <v>0</v>
      </c>
      <c r="AD7965" s="26">
        <v>0</v>
      </c>
      <c r="AE7965" s="26">
        <v>41.012106432679161</v>
      </c>
    </row>
    <row r="7966" spans="1:31" x14ac:dyDescent="0.3">
      <c r="A7966">
        <v>2778902</v>
      </c>
      <c r="B7966">
        <v>1</v>
      </c>
      <c r="C7966" t="s">
        <v>80</v>
      </c>
      <c r="D7966" t="s">
        <v>111</v>
      </c>
      <c r="E7966" t="s">
        <v>132</v>
      </c>
      <c r="F7966" t="s">
        <v>21700</v>
      </c>
      <c r="G7966" t="s">
        <v>855</v>
      </c>
      <c r="H7966" t="s">
        <v>135</v>
      </c>
      <c r="I7966" t="s">
        <v>136</v>
      </c>
      <c r="J7966" t="s">
        <v>137</v>
      </c>
      <c r="K7966" t="s">
        <v>138</v>
      </c>
      <c r="L7966" t="s">
        <v>21701</v>
      </c>
      <c r="M7966" t="s">
        <v>21562</v>
      </c>
      <c r="N7966" s="26">
        <v>1.501944444</v>
      </c>
      <c r="O7966">
        <v>0</v>
      </c>
      <c r="P7966">
        <v>7</v>
      </c>
      <c r="Q7966">
        <v>0</v>
      </c>
      <c r="R7966">
        <v>0</v>
      </c>
      <c r="S7966">
        <v>0</v>
      </c>
      <c r="T7966">
        <v>2</v>
      </c>
      <c r="U7966">
        <v>0</v>
      </c>
      <c r="V7966">
        <v>0</v>
      </c>
      <c r="W7966" s="26">
        <v>0</v>
      </c>
      <c r="X7966" s="26">
        <v>1.9954470789771341</v>
      </c>
      <c r="Y7966" s="26">
        <v>0</v>
      </c>
      <c r="Z7966" s="26">
        <v>0</v>
      </c>
      <c r="AA7966" s="26">
        <v>0</v>
      </c>
      <c r="AB7966" s="26">
        <v>3.112789911662321</v>
      </c>
      <c r="AC7966" s="26">
        <v>0</v>
      </c>
      <c r="AD7966" s="26">
        <v>0</v>
      </c>
      <c r="AE7966" s="26">
        <v>5.1082369906394547</v>
      </c>
    </row>
    <row r="7967" spans="1:31" x14ac:dyDescent="0.3">
      <c r="A7967">
        <v>2778736</v>
      </c>
      <c r="B7967">
        <v>1</v>
      </c>
      <c r="C7967" t="s">
        <v>80</v>
      </c>
      <c r="D7967" t="s">
        <v>96</v>
      </c>
      <c r="E7967" t="s">
        <v>132</v>
      </c>
      <c r="F7967" t="s">
        <v>10621</v>
      </c>
      <c r="G7967" t="s">
        <v>134</v>
      </c>
      <c r="H7967" t="s">
        <v>135</v>
      </c>
      <c r="I7967" t="s">
        <v>136</v>
      </c>
      <c r="J7967" t="s">
        <v>137</v>
      </c>
      <c r="K7967" t="s">
        <v>138</v>
      </c>
      <c r="L7967" t="s">
        <v>21702</v>
      </c>
      <c r="M7967" t="s">
        <v>21703</v>
      </c>
      <c r="N7967" s="26">
        <v>7.244444444</v>
      </c>
      <c r="O7967">
        <v>0</v>
      </c>
      <c r="P7967">
        <v>1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 s="26">
        <v>0</v>
      </c>
      <c r="X7967" s="26">
        <v>0</v>
      </c>
      <c r="Y7967" s="26">
        <v>0</v>
      </c>
      <c r="Z7967" s="26">
        <v>0</v>
      </c>
      <c r="AA7967" s="26">
        <v>0</v>
      </c>
      <c r="AB7967" s="26">
        <v>0</v>
      </c>
      <c r="AC7967" s="26">
        <v>0</v>
      </c>
      <c r="AD7967" s="26">
        <v>0</v>
      </c>
      <c r="AE7967" s="26">
        <v>0</v>
      </c>
    </row>
    <row r="7968" spans="1:31" x14ac:dyDescent="0.3">
      <c r="A7968">
        <v>2778945</v>
      </c>
      <c r="B7968">
        <v>1</v>
      </c>
      <c r="C7968" t="s">
        <v>81</v>
      </c>
      <c r="D7968" t="s">
        <v>123</v>
      </c>
      <c r="E7968" t="s">
        <v>152</v>
      </c>
      <c r="F7968" t="s">
        <v>21704</v>
      </c>
      <c r="G7968" t="s">
        <v>159</v>
      </c>
      <c r="H7968" t="s">
        <v>149</v>
      </c>
      <c r="I7968" t="s">
        <v>136</v>
      </c>
      <c r="J7968" t="s">
        <v>137</v>
      </c>
      <c r="K7968" t="s">
        <v>138</v>
      </c>
      <c r="L7968" t="s">
        <v>21705</v>
      </c>
      <c r="M7968" t="s">
        <v>21706</v>
      </c>
      <c r="N7968" s="26">
        <v>0.71444444399999996</v>
      </c>
      <c r="O7968">
        <v>1</v>
      </c>
      <c r="P7968">
        <v>766</v>
      </c>
      <c r="Q7968">
        <v>6</v>
      </c>
      <c r="R7968">
        <v>38</v>
      </c>
      <c r="S7968">
        <v>3</v>
      </c>
      <c r="T7968">
        <v>48</v>
      </c>
      <c r="U7968">
        <v>0</v>
      </c>
      <c r="V7968">
        <v>0</v>
      </c>
      <c r="W7968" s="26">
        <v>0.43362836056845044</v>
      </c>
      <c r="X7968" s="26">
        <v>43.979924480784071</v>
      </c>
      <c r="Y7968" s="26">
        <v>4.1365849667448318</v>
      </c>
      <c r="Z7968" s="26">
        <v>1.0732310818133335</v>
      </c>
      <c r="AA7968" s="26">
        <v>6.9843240686154324</v>
      </c>
      <c r="AB7968" s="26">
        <v>8.2409152654657554</v>
      </c>
      <c r="AC7968" s="26">
        <v>0</v>
      </c>
      <c r="AD7968" s="26">
        <v>0</v>
      </c>
      <c r="AE7968" s="26">
        <v>64.848608223991874</v>
      </c>
    </row>
    <row r="7969" spans="1:31" x14ac:dyDescent="0.3">
      <c r="A7969">
        <v>2778965</v>
      </c>
      <c r="B7969">
        <v>1</v>
      </c>
      <c r="C7969" t="s">
        <v>80</v>
      </c>
      <c r="D7969" t="s">
        <v>108</v>
      </c>
      <c r="E7969" t="s">
        <v>170</v>
      </c>
      <c r="F7969" t="s">
        <v>21707</v>
      </c>
      <c r="G7969" t="s">
        <v>303</v>
      </c>
      <c r="H7969" t="s">
        <v>135</v>
      </c>
      <c r="I7969" t="s">
        <v>136</v>
      </c>
      <c r="J7969" t="s">
        <v>137</v>
      </c>
      <c r="K7969" t="s">
        <v>138</v>
      </c>
      <c r="L7969" t="s">
        <v>21708</v>
      </c>
      <c r="M7969" t="s">
        <v>21709</v>
      </c>
      <c r="N7969" s="26">
        <v>2.3336111110000002</v>
      </c>
      <c r="O7969">
        <v>0</v>
      </c>
      <c r="P7969">
        <v>6</v>
      </c>
      <c r="Q7969">
        <v>0</v>
      </c>
      <c r="R7969">
        <v>6</v>
      </c>
      <c r="S7969">
        <v>0</v>
      </c>
      <c r="T7969">
        <v>3</v>
      </c>
      <c r="U7969">
        <v>0</v>
      </c>
      <c r="V7969">
        <v>0</v>
      </c>
      <c r="W7969" s="26">
        <v>0</v>
      </c>
      <c r="X7969" s="26">
        <v>3.4397805118244991</v>
      </c>
      <c r="Y7969" s="26">
        <v>0</v>
      </c>
      <c r="Z7969" s="26">
        <v>0</v>
      </c>
      <c r="AA7969" s="26">
        <v>0</v>
      </c>
      <c r="AB7969" s="26">
        <v>5.5986296669737028</v>
      </c>
      <c r="AC7969" s="26">
        <v>0</v>
      </c>
      <c r="AD7969" s="26">
        <v>0</v>
      </c>
      <c r="AE7969" s="26">
        <v>9.0384101787982019</v>
      </c>
    </row>
    <row r="7970" spans="1:31" x14ac:dyDescent="0.3">
      <c r="A7970">
        <v>2778573</v>
      </c>
      <c r="B7970">
        <v>1</v>
      </c>
      <c r="C7970" t="s">
        <v>80</v>
      </c>
      <c r="D7970" t="s">
        <v>95</v>
      </c>
      <c r="E7970" t="s">
        <v>175</v>
      </c>
      <c r="F7970" t="s">
        <v>21710</v>
      </c>
      <c r="G7970" t="s">
        <v>4592</v>
      </c>
      <c r="H7970" t="s">
        <v>365</v>
      </c>
      <c r="I7970" t="s">
        <v>136</v>
      </c>
      <c r="J7970" t="s">
        <v>137</v>
      </c>
      <c r="K7970" t="s">
        <v>187</v>
      </c>
      <c r="L7970" t="s">
        <v>21711</v>
      </c>
      <c r="M7970" t="s">
        <v>21712</v>
      </c>
      <c r="N7970" s="26">
        <v>7.0708333330000004</v>
      </c>
      <c r="O7970">
        <v>1</v>
      </c>
      <c r="P7970">
        <v>9687</v>
      </c>
      <c r="Q7970">
        <v>2</v>
      </c>
      <c r="R7970">
        <v>1</v>
      </c>
      <c r="S7970">
        <v>14</v>
      </c>
      <c r="T7970">
        <v>1300</v>
      </c>
      <c r="U7970">
        <v>0</v>
      </c>
      <c r="V7970">
        <v>0</v>
      </c>
      <c r="W7970" s="26">
        <v>3.0551874336696185</v>
      </c>
      <c r="X7970" s="26">
        <v>15557.705911646679</v>
      </c>
      <c r="Y7970" s="26">
        <v>13.947829872852639</v>
      </c>
      <c r="Z7970" s="26">
        <v>0</v>
      </c>
      <c r="AA7970" s="26">
        <v>3139.7986554656873</v>
      </c>
      <c r="AB7970" s="26">
        <v>13969.530598074314</v>
      </c>
      <c r="AC7970" s="26">
        <v>0</v>
      </c>
      <c r="AD7970" s="26">
        <v>0</v>
      </c>
      <c r="AE7970" s="26">
        <v>32684.038182493201</v>
      </c>
    </row>
    <row r="7971" spans="1:31" x14ac:dyDescent="0.3">
      <c r="A7971">
        <v>2778610</v>
      </c>
      <c r="B7971">
        <v>1</v>
      </c>
      <c r="C7971" t="s">
        <v>80</v>
      </c>
      <c r="D7971" t="s">
        <v>85</v>
      </c>
      <c r="E7971" t="s">
        <v>132</v>
      </c>
      <c r="F7971" t="s">
        <v>21713</v>
      </c>
      <c r="G7971" t="s">
        <v>134</v>
      </c>
      <c r="H7971" t="s">
        <v>135</v>
      </c>
      <c r="I7971" t="s">
        <v>136</v>
      </c>
      <c r="J7971" t="s">
        <v>137</v>
      </c>
      <c r="K7971" t="s">
        <v>138</v>
      </c>
      <c r="L7971" t="s">
        <v>21714</v>
      </c>
      <c r="M7971" t="s">
        <v>21715</v>
      </c>
      <c r="N7971" s="26">
        <v>7.426388888</v>
      </c>
      <c r="O7971">
        <v>0</v>
      </c>
      <c r="P7971">
        <v>2</v>
      </c>
      <c r="Q7971">
        <v>0</v>
      </c>
      <c r="R7971">
        <v>0</v>
      </c>
      <c r="S7971">
        <v>0</v>
      </c>
      <c r="T7971">
        <v>5</v>
      </c>
      <c r="U7971">
        <v>0</v>
      </c>
      <c r="V7971">
        <v>0</v>
      </c>
      <c r="W7971" s="26">
        <v>0</v>
      </c>
      <c r="X7971" s="26">
        <v>2.4898128987248098</v>
      </c>
      <c r="Y7971" s="26">
        <v>0</v>
      </c>
      <c r="Z7971" s="26">
        <v>0</v>
      </c>
      <c r="AA7971" s="26">
        <v>0</v>
      </c>
      <c r="AB7971" s="26">
        <v>53.12449463570146</v>
      </c>
      <c r="AC7971" s="26">
        <v>0</v>
      </c>
      <c r="AD7971" s="26">
        <v>0</v>
      </c>
      <c r="AE7971" s="26">
        <v>55.614307534426267</v>
      </c>
    </row>
    <row r="7972" spans="1:31" x14ac:dyDescent="0.3">
      <c r="A7972">
        <v>2779157</v>
      </c>
      <c r="B7972">
        <v>1</v>
      </c>
      <c r="C7972" t="s">
        <v>81</v>
      </c>
      <c r="D7972" t="s">
        <v>118</v>
      </c>
      <c r="E7972" t="s">
        <v>170</v>
      </c>
      <c r="F7972" t="s">
        <v>21716</v>
      </c>
      <c r="G7972" t="s">
        <v>204</v>
      </c>
      <c r="H7972" t="s">
        <v>135</v>
      </c>
      <c r="I7972" t="s">
        <v>136</v>
      </c>
      <c r="J7972" t="s">
        <v>137</v>
      </c>
      <c r="K7972" t="s">
        <v>138</v>
      </c>
      <c r="L7972" t="s">
        <v>21717</v>
      </c>
      <c r="M7972" t="s">
        <v>21718</v>
      </c>
      <c r="N7972" s="26">
        <v>3.04</v>
      </c>
      <c r="O7972">
        <v>0</v>
      </c>
      <c r="P7972">
        <v>12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 s="26">
        <v>0</v>
      </c>
      <c r="X7972" s="26">
        <v>6.2094194675108998</v>
      </c>
      <c r="Y7972" s="26">
        <v>0</v>
      </c>
      <c r="Z7972" s="26">
        <v>0</v>
      </c>
      <c r="AA7972" s="26">
        <v>0</v>
      </c>
      <c r="AB7972" s="26">
        <v>0</v>
      </c>
      <c r="AC7972" s="26">
        <v>0</v>
      </c>
      <c r="AD7972" s="26">
        <v>0</v>
      </c>
      <c r="AE7972" s="26">
        <v>6.2094194675108998</v>
      </c>
    </row>
    <row r="7973" spans="1:31" x14ac:dyDescent="0.3">
      <c r="A7973">
        <v>2778676</v>
      </c>
      <c r="B7973">
        <v>1</v>
      </c>
      <c r="C7973" t="s">
        <v>80</v>
      </c>
      <c r="D7973" t="s">
        <v>93</v>
      </c>
      <c r="E7973" t="s">
        <v>157</v>
      </c>
      <c r="F7973" t="s">
        <v>4542</v>
      </c>
      <c r="G7973" t="s">
        <v>628</v>
      </c>
      <c r="H7973" t="s">
        <v>149</v>
      </c>
      <c r="I7973" t="s">
        <v>136</v>
      </c>
      <c r="J7973" t="s">
        <v>137</v>
      </c>
      <c r="K7973" t="s">
        <v>187</v>
      </c>
      <c r="L7973" t="s">
        <v>21719</v>
      </c>
      <c r="M7973" t="s">
        <v>21720</v>
      </c>
      <c r="N7973" s="26">
        <v>5.6619444440000004</v>
      </c>
      <c r="O7973">
        <v>0</v>
      </c>
      <c r="P7973">
        <v>2497</v>
      </c>
      <c r="Q7973">
        <v>0</v>
      </c>
      <c r="R7973">
        <v>86</v>
      </c>
      <c r="S7973">
        <v>5</v>
      </c>
      <c r="T7973">
        <v>224</v>
      </c>
      <c r="U7973">
        <v>0</v>
      </c>
      <c r="V7973">
        <v>3</v>
      </c>
      <c r="W7973" s="26">
        <v>0</v>
      </c>
      <c r="X7973" s="26">
        <v>2963.6484774972114</v>
      </c>
      <c r="Y7973" s="26">
        <v>0</v>
      </c>
      <c r="Z7973" s="26">
        <v>354.82486995519037</v>
      </c>
      <c r="AA7973" s="26">
        <v>38.951377569999792</v>
      </c>
      <c r="AB7973" s="26">
        <v>1011.9172797037629</v>
      </c>
      <c r="AC7973" s="26">
        <v>0</v>
      </c>
      <c r="AD7973" s="26">
        <v>312.21109799928968</v>
      </c>
      <c r="AE7973" s="26">
        <v>4681.5531027254538</v>
      </c>
    </row>
    <row r="7974" spans="1:31" x14ac:dyDescent="0.3">
      <c r="A7974">
        <v>2779031</v>
      </c>
      <c r="B7974">
        <v>1</v>
      </c>
      <c r="C7974" t="s">
        <v>80</v>
      </c>
      <c r="D7974" t="s">
        <v>101</v>
      </c>
      <c r="E7974" t="s">
        <v>166</v>
      </c>
      <c r="F7974" t="s">
        <v>21157</v>
      </c>
      <c r="G7974" t="s">
        <v>232</v>
      </c>
      <c r="H7974" t="s">
        <v>135</v>
      </c>
      <c r="I7974" t="s">
        <v>136</v>
      </c>
      <c r="J7974" t="s">
        <v>137</v>
      </c>
      <c r="K7974" t="s">
        <v>138</v>
      </c>
      <c r="L7974" t="s">
        <v>21721</v>
      </c>
      <c r="M7974" t="s">
        <v>21722</v>
      </c>
      <c r="N7974" s="26">
        <v>2.605555555</v>
      </c>
      <c r="O7974">
        <v>0</v>
      </c>
      <c r="P7974">
        <v>29</v>
      </c>
      <c r="Q7974">
        <v>0</v>
      </c>
      <c r="R7974">
        <v>0</v>
      </c>
      <c r="S7974">
        <v>0</v>
      </c>
      <c r="T7974">
        <v>5</v>
      </c>
      <c r="U7974">
        <v>0</v>
      </c>
      <c r="V7974">
        <v>0</v>
      </c>
      <c r="W7974" s="26">
        <v>0</v>
      </c>
      <c r="X7974" s="26">
        <v>13.056108817546843</v>
      </c>
      <c r="Y7974" s="26">
        <v>0</v>
      </c>
      <c r="Z7974" s="26">
        <v>0</v>
      </c>
      <c r="AA7974" s="26">
        <v>0</v>
      </c>
      <c r="AB7974" s="26">
        <v>0.26677713655737606</v>
      </c>
      <c r="AC7974" s="26">
        <v>0</v>
      </c>
      <c r="AD7974" s="26">
        <v>0</v>
      </c>
      <c r="AE7974" s="26">
        <v>13.322885954104219</v>
      </c>
    </row>
    <row r="7975" spans="1:31" x14ac:dyDescent="0.3">
      <c r="A7975">
        <v>2778553</v>
      </c>
      <c r="B7975">
        <v>1</v>
      </c>
      <c r="C7975" t="s">
        <v>81</v>
      </c>
      <c r="D7975" t="s">
        <v>128</v>
      </c>
      <c r="E7975" t="s">
        <v>141</v>
      </c>
      <c r="F7975" t="s">
        <v>21723</v>
      </c>
      <c r="G7975" t="s">
        <v>186</v>
      </c>
      <c r="H7975" t="s">
        <v>135</v>
      </c>
      <c r="I7975" t="s">
        <v>136</v>
      </c>
      <c r="J7975" t="s">
        <v>137</v>
      </c>
      <c r="K7975" t="s">
        <v>187</v>
      </c>
      <c r="L7975" t="s">
        <v>21724</v>
      </c>
      <c r="M7975" t="s">
        <v>21725</v>
      </c>
      <c r="N7975" s="26">
        <v>4.761111111</v>
      </c>
      <c r="O7975">
        <v>0</v>
      </c>
      <c r="P7975">
        <v>369</v>
      </c>
      <c r="Q7975">
        <v>0</v>
      </c>
      <c r="R7975">
        <v>0</v>
      </c>
      <c r="S7975">
        <v>0</v>
      </c>
      <c r="T7975">
        <v>29</v>
      </c>
      <c r="U7975">
        <v>0</v>
      </c>
      <c r="V7975">
        <v>0</v>
      </c>
      <c r="W7975" s="26">
        <v>0</v>
      </c>
      <c r="X7975" s="26">
        <v>350.18514622952608</v>
      </c>
      <c r="Y7975" s="26">
        <v>0</v>
      </c>
      <c r="Z7975" s="26">
        <v>0</v>
      </c>
      <c r="AA7975" s="26">
        <v>0</v>
      </c>
      <c r="AB7975" s="26">
        <v>240.14062690671133</v>
      </c>
      <c r="AC7975" s="26">
        <v>0</v>
      </c>
      <c r="AD7975" s="26">
        <v>0</v>
      </c>
      <c r="AE7975" s="26">
        <v>590.32577313623744</v>
      </c>
    </row>
    <row r="7976" spans="1:31" x14ac:dyDescent="0.3">
      <c r="A7976">
        <v>2778799</v>
      </c>
      <c r="B7976">
        <v>1</v>
      </c>
      <c r="C7976" t="s">
        <v>80</v>
      </c>
      <c r="D7976" t="s">
        <v>102</v>
      </c>
      <c r="E7976" t="s">
        <v>132</v>
      </c>
      <c r="F7976" t="s">
        <v>21726</v>
      </c>
      <c r="G7976" t="s">
        <v>307</v>
      </c>
      <c r="H7976" t="s">
        <v>135</v>
      </c>
      <c r="I7976" t="s">
        <v>136</v>
      </c>
      <c r="J7976" t="s">
        <v>137</v>
      </c>
      <c r="K7976" t="s">
        <v>138</v>
      </c>
      <c r="L7976" t="s">
        <v>21727</v>
      </c>
      <c r="M7976" t="s">
        <v>21728</v>
      </c>
      <c r="N7976" s="26">
        <v>2.0674999999999999</v>
      </c>
      <c r="O7976">
        <v>0</v>
      </c>
      <c r="P7976">
        <v>1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 s="26">
        <v>0</v>
      </c>
      <c r="X7976" s="26">
        <v>0.16719559074364065</v>
      </c>
      <c r="Y7976" s="26">
        <v>0</v>
      </c>
      <c r="Z7976" s="26">
        <v>0</v>
      </c>
      <c r="AA7976" s="26">
        <v>0</v>
      </c>
      <c r="AB7976" s="26">
        <v>0</v>
      </c>
      <c r="AC7976" s="26">
        <v>0</v>
      </c>
      <c r="AD7976" s="26">
        <v>0</v>
      </c>
      <c r="AE7976" s="26">
        <v>0.16719559074364065</v>
      </c>
    </row>
    <row r="7977" spans="1:31" x14ac:dyDescent="0.3">
      <c r="A7977">
        <v>2778530</v>
      </c>
      <c r="B7977">
        <v>1</v>
      </c>
      <c r="C7977" t="s">
        <v>80</v>
      </c>
      <c r="D7977" t="s">
        <v>108</v>
      </c>
      <c r="E7977" t="s">
        <v>146</v>
      </c>
      <c r="F7977" t="s">
        <v>3065</v>
      </c>
      <c r="G7977" t="s">
        <v>186</v>
      </c>
      <c r="H7977" t="s">
        <v>149</v>
      </c>
      <c r="I7977" t="s">
        <v>136</v>
      </c>
      <c r="J7977" t="s">
        <v>137</v>
      </c>
      <c r="K7977" t="s">
        <v>187</v>
      </c>
      <c r="L7977" t="s">
        <v>21729</v>
      </c>
      <c r="M7977" t="s">
        <v>21730</v>
      </c>
      <c r="N7977" s="26">
        <v>8.3397222220000007</v>
      </c>
      <c r="O7977">
        <v>0</v>
      </c>
      <c r="P7977">
        <v>90</v>
      </c>
      <c r="Q7977">
        <v>0</v>
      </c>
      <c r="R7977">
        <v>104</v>
      </c>
      <c r="S7977">
        <v>0</v>
      </c>
      <c r="T7977">
        <v>61</v>
      </c>
      <c r="U7977">
        <v>0</v>
      </c>
      <c r="V7977">
        <v>0</v>
      </c>
      <c r="W7977" s="26">
        <v>0</v>
      </c>
      <c r="X7977" s="26">
        <v>228.46665834517842</v>
      </c>
      <c r="Y7977" s="26">
        <v>0</v>
      </c>
      <c r="Z7977" s="26">
        <v>176.3915764069497</v>
      </c>
      <c r="AA7977" s="26">
        <v>0</v>
      </c>
      <c r="AB7977" s="26">
        <v>339.65898498147209</v>
      </c>
      <c r="AC7977" s="26">
        <v>0</v>
      </c>
      <c r="AD7977" s="26">
        <v>0</v>
      </c>
      <c r="AE7977" s="26">
        <v>744.5172197336002</v>
      </c>
    </row>
    <row r="7978" spans="1:31" x14ac:dyDescent="0.3">
      <c r="A7978">
        <v>2778653</v>
      </c>
      <c r="B7978">
        <v>1</v>
      </c>
      <c r="C7978" t="s">
        <v>81</v>
      </c>
      <c r="D7978" t="s">
        <v>122</v>
      </c>
      <c r="E7978" t="s">
        <v>157</v>
      </c>
      <c r="F7978" t="s">
        <v>3342</v>
      </c>
      <c r="G7978" t="s">
        <v>159</v>
      </c>
      <c r="H7978" t="s">
        <v>149</v>
      </c>
      <c r="I7978" t="s">
        <v>136</v>
      </c>
      <c r="J7978" t="s">
        <v>137</v>
      </c>
      <c r="K7978" t="s">
        <v>138</v>
      </c>
      <c r="L7978" t="s">
        <v>21731</v>
      </c>
      <c r="M7978" t="s">
        <v>21732</v>
      </c>
      <c r="N7978" s="26">
        <v>0.48916666600000003</v>
      </c>
      <c r="O7978">
        <v>0</v>
      </c>
      <c r="P7978">
        <v>138</v>
      </c>
      <c r="Q7978">
        <v>0</v>
      </c>
      <c r="R7978">
        <v>0</v>
      </c>
      <c r="S7978">
        <v>14</v>
      </c>
      <c r="T7978">
        <v>12</v>
      </c>
      <c r="U7978">
        <v>1</v>
      </c>
      <c r="V7978">
        <v>0</v>
      </c>
      <c r="W7978" s="26">
        <v>0</v>
      </c>
      <c r="X7978" s="26">
        <v>7.87061358748986</v>
      </c>
      <c r="Y7978" s="26">
        <v>0</v>
      </c>
      <c r="Z7978" s="26">
        <v>0</v>
      </c>
      <c r="AA7978" s="26">
        <v>6.5534308655144367</v>
      </c>
      <c r="AB7978" s="26">
        <v>3.0649205126383712</v>
      </c>
      <c r="AC7978" s="26">
        <v>0</v>
      </c>
      <c r="AD7978" s="26">
        <v>0</v>
      </c>
      <c r="AE7978" s="26">
        <v>17.488964965642666</v>
      </c>
    </row>
    <row r="7979" spans="1:31" x14ac:dyDescent="0.3">
      <c r="A7979">
        <v>2778693</v>
      </c>
      <c r="B7979">
        <v>1</v>
      </c>
      <c r="C7979" t="s">
        <v>81</v>
      </c>
      <c r="D7979" t="s">
        <v>128</v>
      </c>
      <c r="E7979" t="s">
        <v>152</v>
      </c>
      <c r="F7979" t="s">
        <v>18804</v>
      </c>
      <c r="G7979" t="s">
        <v>159</v>
      </c>
      <c r="H7979" t="s">
        <v>149</v>
      </c>
      <c r="I7979" t="s">
        <v>136</v>
      </c>
      <c r="J7979" t="s">
        <v>137</v>
      </c>
      <c r="K7979" t="s">
        <v>138</v>
      </c>
      <c r="L7979" t="s">
        <v>21733</v>
      </c>
      <c r="M7979" t="s">
        <v>21734</v>
      </c>
      <c r="N7979" s="26">
        <v>4.5405555550000001</v>
      </c>
      <c r="O7979">
        <v>3</v>
      </c>
      <c r="P7979">
        <v>3</v>
      </c>
      <c r="Q7979">
        <v>59</v>
      </c>
      <c r="R7979">
        <v>37</v>
      </c>
      <c r="S7979">
        <v>6</v>
      </c>
      <c r="T7979">
        <v>0</v>
      </c>
      <c r="U7979">
        <v>0</v>
      </c>
      <c r="V7979">
        <v>0</v>
      </c>
      <c r="W7979" s="26">
        <v>5.5379799139148149</v>
      </c>
      <c r="X7979" s="26">
        <v>0</v>
      </c>
      <c r="Y7979" s="26">
        <v>22.592700733531522</v>
      </c>
      <c r="Z7979" s="26">
        <v>33.394189911074939</v>
      </c>
      <c r="AA7979" s="26">
        <v>4.9192675268225585</v>
      </c>
      <c r="AB7979" s="26">
        <v>0</v>
      </c>
      <c r="AC7979" s="26">
        <v>0</v>
      </c>
      <c r="AD7979" s="26">
        <v>0</v>
      </c>
      <c r="AE7979" s="26">
        <v>66.444138085343837</v>
      </c>
    </row>
    <row r="7980" spans="1:31" x14ac:dyDescent="0.3">
      <c r="A7980">
        <v>2779240</v>
      </c>
      <c r="B7980">
        <v>1</v>
      </c>
      <c r="C7980" t="s">
        <v>81</v>
      </c>
      <c r="D7980" t="s">
        <v>113</v>
      </c>
      <c r="E7980" t="s">
        <v>146</v>
      </c>
      <c r="F7980" t="s">
        <v>21735</v>
      </c>
      <c r="G7980" t="s">
        <v>148</v>
      </c>
      <c r="H7980" t="s">
        <v>149</v>
      </c>
      <c r="I7980" t="s">
        <v>136</v>
      </c>
      <c r="J7980" t="s">
        <v>137</v>
      </c>
      <c r="K7980" t="s">
        <v>138</v>
      </c>
      <c r="L7980" t="s">
        <v>21736</v>
      </c>
      <c r="M7980" t="s">
        <v>21737</v>
      </c>
      <c r="N7980" s="26">
        <v>5.0136111110000003</v>
      </c>
      <c r="O7980">
        <v>0</v>
      </c>
      <c r="P7980">
        <v>96</v>
      </c>
      <c r="Q7980">
        <v>0</v>
      </c>
      <c r="R7980">
        <v>0</v>
      </c>
      <c r="S7980">
        <v>0</v>
      </c>
      <c r="T7980">
        <v>34</v>
      </c>
      <c r="U7980">
        <v>0</v>
      </c>
      <c r="V7980">
        <v>0</v>
      </c>
      <c r="W7980" s="26">
        <v>0</v>
      </c>
      <c r="X7980" s="26">
        <v>116.18406106744702</v>
      </c>
      <c r="Y7980" s="26">
        <v>0</v>
      </c>
      <c r="Z7980" s="26">
        <v>0</v>
      </c>
      <c r="AA7980" s="26">
        <v>0</v>
      </c>
      <c r="AB7980" s="26">
        <v>47.739532487534753</v>
      </c>
      <c r="AC7980" s="26">
        <v>0</v>
      </c>
      <c r="AD7980" s="26">
        <v>0</v>
      </c>
      <c r="AE7980" s="26">
        <v>163.92359355498178</v>
      </c>
    </row>
    <row r="7981" spans="1:31" x14ac:dyDescent="0.3">
      <c r="A7981">
        <v>2778991</v>
      </c>
      <c r="B7981">
        <v>1</v>
      </c>
      <c r="C7981" t="s">
        <v>80</v>
      </c>
      <c r="D7981" t="s">
        <v>85</v>
      </c>
      <c r="E7981" t="s">
        <v>132</v>
      </c>
      <c r="F7981" t="s">
        <v>8926</v>
      </c>
      <c r="G7981" t="s">
        <v>307</v>
      </c>
      <c r="H7981" t="s">
        <v>135</v>
      </c>
      <c r="I7981" t="s">
        <v>136</v>
      </c>
      <c r="J7981" t="s">
        <v>137</v>
      </c>
      <c r="K7981" t="s">
        <v>138</v>
      </c>
      <c r="L7981" t="s">
        <v>21738</v>
      </c>
      <c r="M7981" t="s">
        <v>21739</v>
      </c>
      <c r="N7981" s="26">
        <v>4.1180555549999998</v>
      </c>
      <c r="O7981">
        <v>0</v>
      </c>
      <c r="P7981">
        <v>18</v>
      </c>
      <c r="Q7981">
        <v>0</v>
      </c>
      <c r="R7981">
        <v>0</v>
      </c>
      <c r="S7981">
        <v>0</v>
      </c>
      <c r="T7981">
        <v>1</v>
      </c>
      <c r="U7981">
        <v>0</v>
      </c>
      <c r="V7981">
        <v>0</v>
      </c>
      <c r="W7981" s="26">
        <v>0</v>
      </c>
      <c r="X7981" s="26">
        <v>20.921013345389383</v>
      </c>
      <c r="Y7981" s="26">
        <v>0</v>
      </c>
      <c r="Z7981" s="26">
        <v>0</v>
      </c>
      <c r="AA7981" s="26">
        <v>0</v>
      </c>
      <c r="AB7981" s="26">
        <v>5.7581943439627779</v>
      </c>
      <c r="AC7981" s="26">
        <v>0</v>
      </c>
      <c r="AD7981" s="26">
        <v>0</v>
      </c>
      <c r="AE7981" s="26">
        <v>26.679207689352161</v>
      </c>
    </row>
    <row r="7982" spans="1:31" x14ac:dyDescent="0.3">
      <c r="A7982">
        <v>2779277</v>
      </c>
      <c r="B7982">
        <v>1</v>
      </c>
      <c r="C7982" t="s">
        <v>80</v>
      </c>
      <c r="D7982" t="s">
        <v>100</v>
      </c>
      <c r="E7982" t="s">
        <v>132</v>
      </c>
      <c r="F7982" t="s">
        <v>21740</v>
      </c>
      <c r="G7982" t="s">
        <v>197</v>
      </c>
      <c r="H7982" t="s">
        <v>135</v>
      </c>
      <c r="I7982" t="s">
        <v>136</v>
      </c>
      <c r="J7982" t="s">
        <v>137</v>
      </c>
      <c r="K7982" t="s">
        <v>138</v>
      </c>
      <c r="L7982" t="s">
        <v>21741</v>
      </c>
      <c r="M7982" t="s">
        <v>21742</v>
      </c>
      <c r="N7982" s="26">
        <v>2.7055555550000001</v>
      </c>
      <c r="O7982">
        <v>0</v>
      </c>
      <c r="P7982">
        <v>1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 s="26">
        <v>0</v>
      </c>
      <c r="X7982" s="26">
        <v>0.50777589003736523</v>
      </c>
      <c r="Y7982" s="26">
        <v>0</v>
      </c>
      <c r="Z7982" s="26">
        <v>0</v>
      </c>
      <c r="AA7982" s="26">
        <v>0</v>
      </c>
      <c r="AB7982" s="26">
        <v>0</v>
      </c>
      <c r="AC7982" s="26">
        <v>0</v>
      </c>
      <c r="AD7982" s="26">
        <v>0</v>
      </c>
      <c r="AE7982" s="26">
        <v>0.50777589003736523</v>
      </c>
    </row>
    <row r="7983" spans="1:31" x14ac:dyDescent="0.3">
      <c r="A7983">
        <v>2778885</v>
      </c>
      <c r="B7983">
        <v>1</v>
      </c>
      <c r="C7983" t="s">
        <v>80</v>
      </c>
      <c r="D7983" t="s">
        <v>103</v>
      </c>
      <c r="E7983" t="s">
        <v>132</v>
      </c>
      <c r="F7983" t="s">
        <v>21743</v>
      </c>
      <c r="G7983" t="s">
        <v>197</v>
      </c>
      <c r="H7983" t="s">
        <v>135</v>
      </c>
      <c r="I7983" t="s">
        <v>136</v>
      </c>
      <c r="J7983" t="s">
        <v>137</v>
      </c>
      <c r="K7983" t="s">
        <v>138</v>
      </c>
      <c r="L7983" t="s">
        <v>21744</v>
      </c>
      <c r="M7983" t="s">
        <v>21745</v>
      </c>
      <c r="N7983" s="26">
        <v>5.5805555550000001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1</v>
      </c>
      <c r="U7983">
        <v>0</v>
      </c>
      <c r="V7983">
        <v>0</v>
      </c>
      <c r="W7983" s="26">
        <v>0</v>
      </c>
      <c r="X7983" s="26">
        <v>0</v>
      </c>
      <c r="Y7983" s="26">
        <v>0</v>
      </c>
      <c r="Z7983" s="26">
        <v>0</v>
      </c>
      <c r="AA7983" s="26">
        <v>0</v>
      </c>
      <c r="AB7983" s="26">
        <v>2.4528670625349198</v>
      </c>
      <c r="AC7983" s="26">
        <v>0</v>
      </c>
      <c r="AD7983" s="26">
        <v>0</v>
      </c>
      <c r="AE7983" s="26">
        <v>2.4528670625349198</v>
      </c>
    </row>
    <row r="7984" spans="1:31" x14ac:dyDescent="0.3">
      <c r="A7984">
        <v>2778450</v>
      </c>
      <c r="B7984">
        <v>1</v>
      </c>
      <c r="C7984" t="s">
        <v>81</v>
      </c>
      <c r="D7984" t="s">
        <v>113</v>
      </c>
      <c r="E7984" t="s">
        <v>157</v>
      </c>
      <c r="F7984" t="s">
        <v>15435</v>
      </c>
      <c r="G7984" t="s">
        <v>326</v>
      </c>
      <c r="H7984" t="s">
        <v>149</v>
      </c>
      <c r="I7984" t="s">
        <v>136</v>
      </c>
      <c r="J7984" t="s">
        <v>137</v>
      </c>
      <c r="K7984" t="s">
        <v>187</v>
      </c>
      <c r="L7984" t="s">
        <v>21746</v>
      </c>
      <c r="M7984" t="s">
        <v>21747</v>
      </c>
      <c r="N7984" s="26">
        <v>0.17944444400000001</v>
      </c>
      <c r="O7984">
        <v>13</v>
      </c>
      <c r="P7984">
        <v>2951</v>
      </c>
      <c r="Q7984">
        <v>89</v>
      </c>
      <c r="R7984">
        <v>712</v>
      </c>
      <c r="S7984">
        <v>50</v>
      </c>
      <c r="T7984">
        <v>570</v>
      </c>
      <c r="U7984">
        <v>22</v>
      </c>
      <c r="V7984">
        <v>3</v>
      </c>
      <c r="W7984" s="26">
        <v>2.2837488677315734</v>
      </c>
      <c r="X7984" s="26">
        <v>54.416388529356418</v>
      </c>
      <c r="Y7984" s="26">
        <v>4.3038473106841364</v>
      </c>
      <c r="Z7984" s="26">
        <v>6.5742134669044727</v>
      </c>
      <c r="AA7984" s="26">
        <v>165.91530802529354</v>
      </c>
      <c r="AB7984" s="26">
        <v>52.828213016775564</v>
      </c>
      <c r="AC7984" s="26">
        <v>285.53570162967719</v>
      </c>
      <c r="AD7984" s="26">
        <v>0.3650807404749849</v>
      </c>
      <c r="AE7984" s="26">
        <v>572.22250158689792</v>
      </c>
    </row>
    <row r="7985" spans="1:31" x14ac:dyDescent="0.3">
      <c r="A7985">
        <v>2778756</v>
      </c>
      <c r="B7985">
        <v>1</v>
      </c>
      <c r="C7985" t="s">
        <v>81</v>
      </c>
      <c r="D7985" t="s">
        <v>113</v>
      </c>
      <c r="E7985" t="s">
        <v>157</v>
      </c>
      <c r="F7985" t="s">
        <v>1900</v>
      </c>
      <c r="G7985" t="s">
        <v>159</v>
      </c>
      <c r="H7985" t="s">
        <v>149</v>
      </c>
      <c r="I7985" t="s">
        <v>136</v>
      </c>
      <c r="J7985" t="s">
        <v>137</v>
      </c>
      <c r="K7985" t="s">
        <v>138</v>
      </c>
      <c r="L7985" t="s">
        <v>21748</v>
      </c>
      <c r="M7985" t="s">
        <v>21749</v>
      </c>
      <c r="N7985" s="26">
        <v>0.70611111100000001</v>
      </c>
      <c r="O7985">
        <v>1</v>
      </c>
      <c r="P7985">
        <v>245</v>
      </c>
      <c r="Q7985">
        <v>61</v>
      </c>
      <c r="R7985">
        <v>168</v>
      </c>
      <c r="S7985">
        <v>3</v>
      </c>
      <c r="T7985">
        <v>16</v>
      </c>
      <c r="U7985">
        <v>0</v>
      </c>
      <c r="V7985">
        <v>0</v>
      </c>
      <c r="W7985" s="26">
        <v>0.14965789520222222</v>
      </c>
      <c r="X7985" s="26">
        <v>39.478990927994047</v>
      </c>
      <c r="Y7985" s="26">
        <v>6.7037768700054192</v>
      </c>
      <c r="Z7985" s="26">
        <v>13.084084036456925</v>
      </c>
      <c r="AA7985" s="26">
        <v>12.265557244787598</v>
      </c>
      <c r="AB7985" s="26">
        <v>14.097672273290405</v>
      </c>
      <c r="AC7985" s="26">
        <v>0</v>
      </c>
      <c r="AD7985" s="26">
        <v>0</v>
      </c>
      <c r="AE7985" s="26">
        <v>85.779739247736615</v>
      </c>
    </row>
    <row r="7986" spans="1:31" x14ac:dyDescent="0.3">
      <c r="A7986">
        <v>2779048</v>
      </c>
      <c r="B7986">
        <v>1</v>
      </c>
      <c r="C7986" t="s">
        <v>80</v>
      </c>
      <c r="D7986" t="s">
        <v>85</v>
      </c>
      <c r="E7986" t="s">
        <v>132</v>
      </c>
      <c r="F7986" t="s">
        <v>7078</v>
      </c>
      <c r="G7986" t="s">
        <v>307</v>
      </c>
      <c r="H7986" t="s">
        <v>135</v>
      </c>
      <c r="I7986" t="s">
        <v>136</v>
      </c>
      <c r="J7986" t="s">
        <v>137</v>
      </c>
      <c r="K7986" t="s">
        <v>138</v>
      </c>
      <c r="L7986" t="s">
        <v>21750</v>
      </c>
      <c r="M7986" t="s">
        <v>21751</v>
      </c>
      <c r="N7986" s="26">
        <v>3.1722222219999998</v>
      </c>
      <c r="O7986">
        <v>0</v>
      </c>
      <c r="P7986">
        <v>10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 s="26">
        <v>0</v>
      </c>
      <c r="X7986" s="26">
        <v>8.146295679733921</v>
      </c>
      <c r="Y7986" s="26">
        <v>0</v>
      </c>
      <c r="Z7986" s="26">
        <v>0</v>
      </c>
      <c r="AA7986" s="26">
        <v>0</v>
      </c>
      <c r="AB7986" s="26">
        <v>0</v>
      </c>
      <c r="AC7986" s="26">
        <v>0</v>
      </c>
      <c r="AD7986" s="26">
        <v>0</v>
      </c>
      <c r="AE7986" s="26">
        <v>8.146295679733921</v>
      </c>
    </row>
    <row r="7987" spans="1:31" x14ac:dyDescent="0.3">
      <c r="A7987">
        <v>2778527</v>
      </c>
      <c r="B7987">
        <v>1</v>
      </c>
      <c r="C7987" t="s">
        <v>81</v>
      </c>
      <c r="D7987" t="s">
        <v>120</v>
      </c>
      <c r="E7987" t="s">
        <v>152</v>
      </c>
      <c r="F7987" t="s">
        <v>10777</v>
      </c>
      <c r="G7987" t="s">
        <v>159</v>
      </c>
      <c r="H7987" t="s">
        <v>149</v>
      </c>
      <c r="I7987" t="s">
        <v>136</v>
      </c>
      <c r="J7987" t="s">
        <v>137</v>
      </c>
      <c r="K7987" t="s">
        <v>138</v>
      </c>
      <c r="L7987" t="s">
        <v>21752</v>
      </c>
      <c r="M7987" t="s">
        <v>21753</v>
      </c>
      <c r="N7987" s="26">
        <v>0.525277777</v>
      </c>
      <c r="O7987">
        <v>0</v>
      </c>
      <c r="P7987">
        <v>304</v>
      </c>
      <c r="Q7987">
        <v>20</v>
      </c>
      <c r="R7987">
        <v>20</v>
      </c>
      <c r="S7987">
        <v>4</v>
      </c>
      <c r="T7987">
        <v>34</v>
      </c>
      <c r="U7987">
        <v>0</v>
      </c>
      <c r="V7987">
        <v>0</v>
      </c>
      <c r="W7987" s="26">
        <v>0</v>
      </c>
      <c r="X7987" s="26">
        <v>52.631379892664462</v>
      </c>
      <c r="Y7987" s="26">
        <v>30.543531280564352</v>
      </c>
      <c r="Z7987" s="26">
        <v>2.2252648191718785</v>
      </c>
      <c r="AA7987" s="26">
        <v>8.3988961354414187</v>
      </c>
      <c r="AB7987" s="26">
        <v>10.22548524465763</v>
      </c>
      <c r="AC7987" s="26">
        <v>0</v>
      </c>
      <c r="AD7987" s="26">
        <v>0</v>
      </c>
      <c r="AE7987" s="26">
        <v>104.02455737249976</v>
      </c>
    </row>
    <row r="7988" spans="1:31" x14ac:dyDescent="0.3">
      <c r="A7988">
        <v>2778968</v>
      </c>
      <c r="B7988">
        <v>1</v>
      </c>
      <c r="C7988" t="s">
        <v>80</v>
      </c>
      <c r="D7988" t="s">
        <v>101</v>
      </c>
      <c r="E7988" t="s">
        <v>170</v>
      </c>
      <c r="F7988" t="s">
        <v>19307</v>
      </c>
      <c r="G7988" t="s">
        <v>204</v>
      </c>
      <c r="H7988" t="s">
        <v>135</v>
      </c>
      <c r="I7988" t="s">
        <v>136</v>
      </c>
      <c r="J7988" t="s">
        <v>137</v>
      </c>
      <c r="K7988" t="s">
        <v>138</v>
      </c>
      <c r="L7988" t="s">
        <v>21754</v>
      </c>
      <c r="M7988" t="s">
        <v>21755</v>
      </c>
      <c r="N7988" s="26">
        <v>1.8386111110000001</v>
      </c>
      <c r="O7988">
        <v>0</v>
      </c>
      <c r="P7988">
        <v>18</v>
      </c>
      <c r="Q7988">
        <v>0</v>
      </c>
      <c r="R7988">
        <v>9</v>
      </c>
      <c r="S7988">
        <v>0</v>
      </c>
      <c r="T7988">
        <v>9</v>
      </c>
      <c r="U7988">
        <v>0</v>
      </c>
      <c r="V7988">
        <v>0</v>
      </c>
      <c r="W7988" s="26">
        <v>0</v>
      </c>
      <c r="X7988" s="26">
        <v>6.1156892159923508</v>
      </c>
      <c r="Y7988" s="26">
        <v>0</v>
      </c>
      <c r="Z7988" s="26">
        <v>5.1792251565776226</v>
      </c>
      <c r="AA7988" s="26">
        <v>0</v>
      </c>
      <c r="AB7988" s="26">
        <v>15.595794221764358</v>
      </c>
      <c r="AC7988" s="26">
        <v>0</v>
      </c>
      <c r="AD7988" s="26">
        <v>0</v>
      </c>
      <c r="AE7988" s="26">
        <v>26.890708594334331</v>
      </c>
    </row>
    <row r="7989" spans="1:31" x14ac:dyDescent="0.3">
      <c r="A7989">
        <v>2778719</v>
      </c>
      <c r="B7989">
        <v>1</v>
      </c>
      <c r="C7989" t="s">
        <v>80</v>
      </c>
      <c r="D7989" t="s">
        <v>88</v>
      </c>
      <c r="E7989" t="s">
        <v>141</v>
      </c>
      <c r="F7989" t="s">
        <v>21756</v>
      </c>
      <c r="G7989" t="s">
        <v>344</v>
      </c>
      <c r="H7989" t="s">
        <v>135</v>
      </c>
      <c r="I7989" t="s">
        <v>136</v>
      </c>
      <c r="J7989" t="s">
        <v>137</v>
      </c>
      <c r="K7989" t="s">
        <v>138</v>
      </c>
      <c r="L7989" t="s">
        <v>21757</v>
      </c>
      <c r="M7989" t="s">
        <v>21758</v>
      </c>
      <c r="N7989" s="26">
        <v>2.3416666660000001</v>
      </c>
      <c r="O7989">
        <v>0</v>
      </c>
      <c r="P7989">
        <v>342</v>
      </c>
      <c r="Q7989">
        <v>0</v>
      </c>
      <c r="R7989">
        <v>1</v>
      </c>
      <c r="S7989">
        <v>0</v>
      </c>
      <c r="T7989">
        <v>53</v>
      </c>
      <c r="U7989">
        <v>0</v>
      </c>
      <c r="V7989">
        <v>0</v>
      </c>
      <c r="W7989" s="26">
        <v>0</v>
      </c>
      <c r="X7989" s="26">
        <v>171.44219027326329</v>
      </c>
      <c r="Y7989" s="26">
        <v>0</v>
      </c>
      <c r="Z7989" s="26">
        <v>0</v>
      </c>
      <c r="AA7989" s="26">
        <v>0</v>
      </c>
      <c r="AB7989" s="26">
        <v>183.21688840317105</v>
      </c>
      <c r="AC7989" s="26">
        <v>0</v>
      </c>
      <c r="AD7989" s="26">
        <v>0</v>
      </c>
      <c r="AE7989" s="26">
        <v>354.65907867643432</v>
      </c>
    </row>
    <row r="7990" spans="1:31" x14ac:dyDescent="0.3">
      <c r="A7990">
        <v>2778625</v>
      </c>
      <c r="B7990">
        <v>1</v>
      </c>
      <c r="C7990" t="s">
        <v>81</v>
      </c>
      <c r="D7990" t="s">
        <v>118</v>
      </c>
      <c r="E7990" t="s">
        <v>157</v>
      </c>
      <c r="F7990" t="s">
        <v>15864</v>
      </c>
      <c r="G7990" t="s">
        <v>186</v>
      </c>
      <c r="H7990" t="s">
        <v>149</v>
      </c>
      <c r="I7990" t="s">
        <v>136</v>
      </c>
      <c r="J7990" t="s">
        <v>137</v>
      </c>
      <c r="K7990" t="s">
        <v>187</v>
      </c>
      <c r="L7990" t="s">
        <v>21759</v>
      </c>
      <c r="M7990" t="s">
        <v>21760</v>
      </c>
      <c r="N7990" s="26">
        <v>9.1066666660000006</v>
      </c>
      <c r="O7990">
        <v>1</v>
      </c>
      <c r="P7990">
        <v>2452</v>
      </c>
      <c r="Q7990">
        <v>5</v>
      </c>
      <c r="R7990">
        <v>160</v>
      </c>
      <c r="S7990">
        <v>1</v>
      </c>
      <c r="T7990">
        <v>312</v>
      </c>
      <c r="U7990">
        <v>0</v>
      </c>
      <c r="V7990">
        <v>1</v>
      </c>
      <c r="W7990" s="26">
        <v>2.1257723782000002</v>
      </c>
      <c r="X7990" s="26">
        <v>4690.6003772295144</v>
      </c>
      <c r="Y7990" s="26">
        <v>3.3786628676266663</v>
      </c>
      <c r="Z7990" s="26">
        <v>29.810484416061175</v>
      </c>
      <c r="AA7990" s="26">
        <v>13.29996725077552</v>
      </c>
      <c r="AB7990" s="26">
        <v>1785.0164697116466</v>
      </c>
      <c r="AC7990" s="26">
        <v>0</v>
      </c>
      <c r="AD7990" s="26">
        <v>476.67580016486642</v>
      </c>
      <c r="AE7990" s="26">
        <v>7000.9075340186919</v>
      </c>
    </row>
    <row r="7991" spans="1:31" x14ac:dyDescent="0.3">
      <c r="A7991">
        <v>2778725</v>
      </c>
      <c r="B7991">
        <v>1</v>
      </c>
      <c r="C7991" t="s">
        <v>80</v>
      </c>
      <c r="D7991" t="s">
        <v>82</v>
      </c>
      <c r="E7991" t="s">
        <v>132</v>
      </c>
      <c r="F7991" t="s">
        <v>21761</v>
      </c>
      <c r="G7991" t="s">
        <v>197</v>
      </c>
      <c r="H7991" t="s">
        <v>135</v>
      </c>
      <c r="I7991" t="s">
        <v>136</v>
      </c>
      <c r="J7991" t="s">
        <v>137</v>
      </c>
      <c r="K7991" t="s">
        <v>138</v>
      </c>
      <c r="L7991" t="s">
        <v>21762</v>
      </c>
      <c r="M7991" t="s">
        <v>21763</v>
      </c>
      <c r="N7991" s="26">
        <v>4.0858333330000001</v>
      </c>
      <c r="O7991">
        <v>0</v>
      </c>
      <c r="P7991">
        <v>1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 s="26">
        <v>0</v>
      </c>
      <c r="X7991" s="26">
        <v>0.56219494502213918</v>
      </c>
      <c r="Y7991" s="26">
        <v>0</v>
      </c>
      <c r="Z7991" s="26">
        <v>0</v>
      </c>
      <c r="AA7991" s="26">
        <v>0</v>
      </c>
      <c r="AB7991" s="26">
        <v>0</v>
      </c>
      <c r="AC7991" s="26">
        <v>0</v>
      </c>
      <c r="AD7991" s="26">
        <v>0</v>
      </c>
      <c r="AE7991" s="26">
        <v>0.56219494502213918</v>
      </c>
    </row>
    <row r="7992" spans="1:31" x14ac:dyDescent="0.3">
      <c r="A7992">
        <v>2778702</v>
      </c>
      <c r="B7992">
        <v>1</v>
      </c>
      <c r="C7992" t="s">
        <v>80</v>
      </c>
      <c r="D7992" t="s">
        <v>94</v>
      </c>
      <c r="E7992" t="s">
        <v>170</v>
      </c>
      <c r="F7992" t="s">
        <v>21764</v>
      </c>
      <c r="G7992" t="s">
        <v>143</v>
      </c>
      <c r="H7992" t="s">
        <v>135</v>
      </c>
      <c r="I7992" t="s">
        <v>136</v>
      </c>
      <c r="J7992" t="s">
        <v>137</v>
      </c>
      <c r="K7992" t="s">
        <v>138</v>
      </c>
      <c r="L7992" t="s">
        <v>21765</v>
      </c>
      <c r="M7992" t="s">
        <v>21766</v>
      </c>
      <c r="N7992" s="26">
        <v>0.99944444399999999</v>
      </c>
      <c r="O7992">
        <v>0</v>
      </c>
      <c r="P7992">
        <v>253</v>
      </c>
      <c r="Q7992">
        <v>0</v>
      </c>
      <c r="R7992">
        <v>0</v>
      </c>
      <c r="S7992">
        <v>0</v>
      </c>
      <c r="T7992">
        <v>13</v>
      </c>
      <c r="U7992">
        <v>0</v>
      </c>
      <c r="V7992">
        <v>0</v>
      </c>
      <c r="W7992" s="26">
        <v>0</v>
      </c>
      <c r="X7992" s="26">
        <v>56.005609367174337</v>
      </c>
      <c r="Y7992" s="26">
        <v>0</v>
      </c>
      <c r="Z7992" s="26">
        <v>0</v>
      </c>
      <c r="AA7992" s="26">
        <v>0</v>
      </c>
      <c r="AB7992" s="26">
        <v>22.316529473355889</v>
      </c>
      <c r="AC7992" s="26">
        <v>0</v>
      </c>
      <c r="AD7992" s="26">
        <v>0</v>
      </c>
      <c r="AE7992" s="26">
        <v>78.322138840530229</v>
      </c>
    </row>
    <row r="7993" spans="1:31" x14ac:dyDescent="0.3">
      <c r="A7993">
        <v>2778539</v>
      </c>
      <c r="B7993">
        <v>1</v>
      </c>
      <c r="C7993" t="s">
        <v>80</v>
      </c>
      <c r="D7993" t="s">
        <v>100</v>
      </c>
      <c r="E7993" t="s">
        <v>141</v>
      </c>
      <c r="F7993" t="s">
        <v>15800</v>
      </c>
      <c r="G7993" t="s">
        <v>186</v>
      </c>
      <c r="H7993" t="s">
        <v>135</v>
      </c>
      <c r="I7993" t="s">
        <v>136</v>
      </c>
      <c r="J7993" t="s">
        <v>137</v>
      </c>
      <c r="K7993" t="s">
        <v>187</v>
      </c>
      <c r="L7993" t="s">
        <v>21767</v>
      </c>
      <c r="M7993" t="s">
        <v>21768</v>
      </c>
      <c r="N7993" s="26">
        <v>7.5522222220000002</v>
      </c>
      <c r="O7993">
        <v>0</v>
      </c>
      <c r="P7993">
        <v>225</v>
      </c>
      <c r="Q7993">
        <v>0</v>
      </c>
      <c r="R7993">
        <v>5</v>
      </c>
      <c r="S7993">
        <v>0</v>
      </c>
      <c r="T7993">
        <v>2</v>
      </c>
      <c r="U7993">
        <v>0</v>
      </c>
      <c r="V7993">
        <v>0</v>
      </c>
      <c r="W7993" s="26">
        <v>0</v>
      </c>
      <c r="X7993" s="26">
        <v>599.04332373597038</v>
      </c>
      <c r="Y7993" s="26">
        <v>0</v>
      </c>
      <c r="Z7993" s="26">
        <v>12.392183772443797</v>
      </c>
      <c r="AA7993" s="26">
        <v>0</v>
      </c>
      <c r="AB7993" s="26">
        <v>0</v>
      </c>
      <c r="AC7993" s="26">
        <v>0</v>
      </c>
      <c r="AD7993" s="26">
        <v>0</v>
      </c>
      <c r="AE7993" s="26">
        <v>611.43550750841416</v>
      </c>
    </row>
    <row r="7994" spans="1:31" x14ac:dyDescent="0.3">
      <c r="A7994">
        <v>2778934</v>
      </c>
      <c r="B7994">
        <v>1</v>
      </c>
      <c r="C7994" t="s">
        <v>81</v>
      </c>
      <c r="D7994" t="s">
        <v>121</v>
      </c>
      <c r="E7994" t="s">
        <v>141</v>
      </c>
      <c r="F7994" t="s">
        <v>21769</v>
      </c>
      <c r="G7994" t="s">
        <v>287</v>
      </c>
      <c r="H7994" t="s">
        <v>135</v>
      </c>
      <c r="I7994" t="s">
        <v>136</v>
      </c>
      <c r="J7994" t="s">
        <v>3</v>
      </c>
      <c r="K7994" t="s">
        <v>138</v>
      </c>
      <c r="L7994" t="s">
        <v>21770</v>
      </c>
      <c r="M7994" t="s">
        <v>21771</v>
      </c>
      <c r="N7994" s="26">
        <v>4.1211111110000003</v>
      </c>
      <c r="O7994">
        <v>0</v>
      </c>
      <c r="P7994">
        <v>5</v>
      </c>
      <c r="Q7994">
        <v>0</v>
      </c>
      <c r="R7994">
        <v>3</v>
      </c>
      <c r="S7994">
        <v>0</v>
      </c>
      <c r="T7994">
        <v>98</v>
      </c>
      <c r="U7994">
        <v>0</v>
      </c>
      <c r="V7994">
        <v>0</v>
      </c>
      <c r="W7994" s="26">
        <v>0</v>
      </c>
      <c r="X7994" s="26">
        <v>9.4163926683058961</v>
      </c>
      <c r="Y7994" s="26">
        <v>0</v>
      </c>
      <c r="Z7994" s="26">
        <v>0</v>
      </c>
      <c r="AA7994" s="26">
        <v>0</v>
      </c>
      <c r="AB7994" s="26">
        <v>70.465899346477812</v>
      </c>
      <c r="AC7994" s="26">
        <v>0</v>
      </c>
      <c r="AD7994" s="26">
        <v>0</v>
      </c>
      <c r="AE7994" s="26">
        <v>79.882292014783701</v>
      </c>
    </row>
    <row r="7995" spans="1:31" x14ac:dyDescent="0.3">
      <c r="A7995">
        <v>2778685</v>
      </c>
      <c r="B7995">
        <v>1</v>
      </c>
      <c r="C7995" t="s">
        <v>81</v>
      </c>
      <c r="D7995" t="s">
        <v>112</v>
      </c>
      <c r="E7995" t="s">
        <v>132</v>
      </c>
      <c r="F7995" t="s">
        <v>21772</v>
      </c>
      <c r="G7995" t="s">
        <v>307</v>
      </c>
      <c r="H7995" t="s">
        <v>135</v>
      </c>
      <c r="I7995" t="s">
        <v>136</v>
      </c>
      <c r="J7995" t="s">
        <v>137</v>
      </c>
      <c r="K7995" t="s">
        <v>138</v>
      </c>
      <c r="L7995" t="s">
        <v>21773</v>
      </c>
      <c r="M7995" t="s">
        <v>21774</v>
      </c>
      <c r="N7995" s="26">
        <v>1.7413888879999999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1</v>
      </c>
      <c r="U7995">
        <v>0</v>
      </c>
      <c r="V7995">
        <v>0</v>
      </c>
      <c r="W7995" s="26">
        <v>0</v>
      </c>
      <c r="X7995" s="26">
        <v>0</v>
      </c>
      <c r="Y7995" s="26">
        <v>0</v>
      </c>
      <c r="Z7995" s="26">
        <v>0</v>
      </c>
      <c r="AA7995" s="26">
        <v>0</v>
      </c>
      <c r="AB7995" s="26">
        <v>0.47011567433506152</v>
      </c>
      <c r="AC7995" s="26">
        <v>0</v>
      </c>
      <c r="AD7995" s="26">
        <v>0</v>
      </c>
      <c r="AE7995" s="26">
        <v>0.47011567433506152</v>
      </c>
    </row>
    <row r="7996" spans="1:31" x14ac:dyDescent="0.3">
      <c r="A7996">
        <v>2778639</v>
      </c>
      <c r="B7996">
        <v>1</v>
      </c>
      <c r="C7996" t="s">
        <v>80</v>
      </c>
      <c r="D7996" t="s">
        <v>105</v>
      </c>
      <c r="E7996" t="s">
        <v>170</v>
      </c>
      <c r="F7996" t="s">
        <v>21775</v>
      </c>
      <c r="G7996" t="s">
        <v>143</v>
      </c>
      <c r="H7996" t="s">
        <v>135</v>
      </c>
      <c r="I7996" t="s">
        <v>136</v>
      </c>
      <c r="J7996" t="s">
        <v>137</v>
      </c>
      <c r="K7996" t="s">
        <v>138</v>
      </c>
      <c r="L7996" t="s">
        <v>21776</v>
      </c>
      <c r="M7996" t="s">
        <v>21777</v>
      </c>
      <c r="N7996" s="26">
        <v>1.2808333329999999</v>
      </c>
      <c r="O7996">
        <v>0</v>
      </c>
      <c r="P7996">
        <v>22</v>
      </c>
      <c r="Q7996">
        <v>0</v>
      </c>
      <c r="R7996">
        <v>0</v>
      </c>
      <c r="S7996">
        <v>0</v>
      </c>
      <c r="T7996">
        <v>3</v>
      </c>
      <c r="U7996">
        <v>0</v>
      </c>
      <c r="V7996">
        <v>0</v>
      </c>
      <c r="W7996" s="26">
        <v>0</v>
      </c>
      <c r="X7996" s="26">
        <v>7.5606734668616644</v>
      </c>
      <c r="Y7996" s="26">
        <v>0</v>
      </c>
      <c r="Z7996" s="26">
        <v>0</v>
      </c>
      <c r="AA7996" s="26">
        <v>0</v>
      </c>
      <c r="AB7996" s="26">
        <v>3.8782668578714006</v>
      </c>
      <c r="AC7996" s="26">
        <v>0</v>
      </c>
      <c r="AD7996" s="26">
        <v>0</v>
      </c>
      <c r="AE7996" s="26">
        <v>11.438940324733064</v>
      </c>
    </row>
    <row r="7997" spans="1:31" x14ac:dyDescent="0.3">
      <c r="A7997">
        <v>2778642</v>
      </c>
      <c r="B7997">
        <v>1</v>
      </c>
      <c r="C7997" t="s">
        <v>80</v>
      </c>
      <c r="D7997" t="s">
        <v>82</v>
      </c>
      <c r="E7997" t="s">
        <v>146</v>
      </c>
      <c r="F7997" t="s">
        <v>21778</v>
      </c>
      <c r="G7997" t="s">
        <v>186</v>
      </c>
      <c r="H7997" t="s">
        <v>149</v>
      </c>
      <c r="I7997" t="s">
        <v>136</v>
      </c>
      <c r="J7997" t="s">
        <v>137</v>
      </c>
      <c r="K7997" t="s">
        <v>187</v>
      </c>
      <c r="L7997" t="s">
        <v>21779</v>
      </c>
      <c r="M7997" t="s">
        <v>21780</v>
      </c>
      <c r="N7997" s="26">
        <v>4.4124999999999996</v>
      </c>
      <c r="O7997">
        <v>0</v>
      </c>
      <c r="P7997">
        <v>1737</v>
      </c>
      <c r="Q7997">
        <v>0</v>
      </c>
      <c r="R7997">
        <v>0</v>
      </c>
      <c r="S7997">
        <v>0</v>
      </c>
      <c r="T7997">
        <v>125</v>
      </c>
      <c r="U7997">
        <v>0</v>
      </c>
      <c r="V7997">
        <v>1</v>
      </c>
      <c r="W7997" s="26">
        <v>0</v>
      </c>
      <c r="X7997" s="26">
        <v>2219.6534819678336</v>
      </c>
      <c r="Y7997" s="26">
        <v>0</v>
      </c>
      <c r="Z7997" s="26">
        <v>0</v>
      </c>
      <c r="AA7997" s="26">
        <v>0</v>
      </c>
      <c r="AB7997" s="26">
        <v>363.48697810631973</v>
      </c>
      <c r="AC7997" s="26">
        <v>0</v>
      </c>
      <c r="AD7997" s="26">
        <v>33.954908180477403</v>
      </c>
      <c r="AE7997" s="26">
        <v>2617.095368254631</v>
      </c>
    </row>
    <row r="7998" spans="1:31" x14ac:dyDescent="0.3">
      <c r="A7998">
        <v>2778493</v>
      </c>
      <c r="B7998">
        <v>1</v>
      </c>
      <c r="C7998" t="s">
        <v>80</v>
      </c>
      <c r="D7998" t="s">
        <v>85</v>
      </c>
      <c r="E7998" t="s">
        <v>132</v>
      </c>
      <c r="F7998" t="s">
        <v>21781</v>
      </c>
      <c r="G7998" t="s">
        <v>134</v>
      </c>
      <c r="H7998" t="s">
        <v>135</v>
      </c>
      <c r="I7998" t="s">
        <v>136</v>
      </c>
      <c r="J7998" t="s">
        <v>137</v>
      </c>
      <c r="K7998" t="s">
        <v>138</v>
      </c>
      <c r="L7998" t="s">
        <v>21782</v>
      </c>
      <c r="M7998" t="s">
        <v>21783</v>
      </c>
      <c r="N7998" s="26">
        <v>2.9708333329999999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1</v>
      </c>
      <c r="U7998">
        <v>0</v>
      </c>
      <c r="V7998">
        <v>0</v>
      </c>
      <c r="W7998" s="26">
        <v>0</v>
      </c>
      <c r="X7998" s="26">
        <v>0</v>
      </c>
      <c r="Y7998" s="26">
        <v>0</v>
      </c>
      <c r="Z7998" s="26">
        <v>0</v>
      </c>
      <c r="AA7998" s="26">
        <v>0</v>
      </c>
      <c r="AB7998" s="26">
        <v>0.67186013616213336</v>
      </c>
      <c r="AC7998" s="26">
        <v>0</v>
      </c>
      <c r="AD7998" s="26">
        <v>0</v>
      </c>
      <c r="AE7998" s="26">
        <v>0.67186013616213336</v>
      </c>
    </row>
    <row r="7999" spans="1:31" x14ac:dyDescent="0.3">
      <c r="A7999">
        <v>2779020</v>
      </c>
      <c r="B7999">
        <v>1</v>
      </c>
      <c r="C7999" t="s">
        <v>80</v>
      </c>
      <c r="D7999" t="s">
        <v>95</v>
      </c>
      <c r="E7999" t="s">
        <v>146</v>
      </c>
      <c r="F7999" t="s">
        <v>21784</v>
      </c>
      <c r="G7999" t="s">
        <v>159</v>
      </c>
      <c r="H7999" t="s">
        <v>149</v>
      </c>
      <c r="I7999" t="s">
        <v>136</v>
      </c>
      <c r="J7999" t="s">
        <v>137</v>
      </c>
      <c r="K7999" t="s">
        <v>138</v>
      </c>
      <c r="L7999" t="s">
        <v>21785</v>
      </c>
      <c r="M7999" t="s">
        <v>21786</v>
      </c>
      <c r="N7999" s="26">
        <v>1.3774999999999999</v>
      </c>
      <c r="O7999">
        <v>0</v>
      </c>
      <c r="P7999">
        <v>0</v>
      </c>
      <c r="Q7999">
        <v>0</v>
      </c>
      <c r="R7999">
        <v>0</v>
      </c>
      <c r="S7999">
        <v>5</v>
      </c>
      <c r="T7999">
        <v>384</v>
      </c>
      <c r="U7999">
        <v>3</v>
      </c>
      <c r="V7999">
        <v>2</v>
      </c>
      <c r="W7999" s="26">
        <v>0</v>
      </c>
      <c r="X7999" s="26">
        <v>0</v>
      </c>
      <c r="Y7999" s="26">
        <v>0</v>
      </c>
      <c r="Z7999" s="26">
        <v>0</v>
      </c>
      <c r="AA7999" s="26">
        <v>61.956914446775926</v>
      </c>
      <c r="AB7999" s="26">
        <v>419.32426728069305</v>
      </c>
      <c r="AC7999" s="26">
        <v>2668.7629559568468</v>
      </c>
      <c r="AD7999" s="26">
        <v>36.835704277734024</v>
      </c>
      <c r="AE7999" s="26">
        <v>3186.8798419620493</v>
      </c>
    </row>
    <row r="8000" spans="1:31" x14ac:dyDescent="0.3">
      <c r="A8000">
        <v>2778808</v>
      </c>
      <c r="B8000">
        <v>1</v>
      </c>
      <c r="C8000" t="s">
        <v>80</v>
      </c>
      <c r="D8000" t="s">
        <v>105</v>
      </c>
      <c r="E8000" t="s">
        <v>152</v>
      </c>
      <c r="F8000" t="s">
        <v>15225</v>
      </c>
      <c r="G8000" t="s">
        <v>159</v>
      </c>
      <c r="H8000" t="s">
        <v>149</v>
      </c>
      <c r="I8000" t="s">
        <v>136</v>
      </c>
      <c r="J8000" t="s">
        <v>137</v>
      </c>
      <c r="K8000" t="s">
        <v>138</v>
      </c>
      <c r="L8000" t="s">
        <v>21556</v>
      </c>
      <c r="M8000" t="s">
        <v>21787</v>
      </c>
      <c r="N8000" s="26">
        <v>0.18111111099999999</v>
      </c>
      <c r="O8000">
        <v>8</v>
      </c>
      <c r="P8000">
        <v>706</v>
      </c>
      <c r="Q8000">
        <v>12</v>
      </c>
      <c r="R8000">
        <v>92</v>
      </c>
      <c r="S8000">
        <v>16</v>
      </c>
      <c r="T8000">
        <v>79</v>
      </c>
      <c r="U8000">
        <v>0</v>
      </c>
      <c r="V8000">
        <v>0</v>
      </c>
      <c r="W8000" s="26">
        <v>0.42238770409268056</v>
      </c>
      <c r="X8000" s="26">
        <v>27.124135324948504</v>
      </c>
      <c r="Y8000" s="26">
        <v>7.467755128380638</v>
      </c>
      <c r="Z8000" s="26">
        <v>3.078714708375593</v>
      </c>
      <c r="AA8000" s="26">
        <v>2.4185581748613174</v>
      </c>
      <c r="AB8000" s="26">
        <v>12.847204648980632</v>
      </c>
      <c r="AC8000" s="26">
        <v>0</v>
      </c>
      <c r="AD8000" s="26">
        <v>0</v>
      </c>
      <c r="AE8000" s="26">
        <v>53.358755689639366</v>
      </c>
    </row>
    <row r="8001" spans="1:31" x14ac:dyDescent="0.3">
      <c r="A8001">
        <v>2778994</v>
      </c>
      <c r="B8001">
        <v>1</v>
      </c>
      <c r="C8001" t="s">
        <v>80</v>
      </c>
      <c r="D8001" t="s">
        <v>92</v>
      </c>
      <c r="E8001" t="s">
        <v>146</v>
      </c>
      <c r="F8001" t="s">
        <v>21788</v>
      </c>
      <c r="G8001" t="s">
        <v>159</v>
      </c>
      <c r="H8001" t="s">
        <v>149</v>
      </c>
      <c r="I8001" t="s">
        <v>136</v>
      </c>
      <c r="J8001" t="s">
        <v>137</v>
      </c>
      <c r="K8001" t="s">
        <v>138</v>
      </c>
      <c r="L8001" t="s">
        <v>21789</v>
      </c>
      <c r="M8001" t="s">
        <v>21790</v>
      </c>
      <c r="N8001" s="26">
        <v>0.52416666599999995</v>
      </c>
      <c r="O8001">
        <v>3</v>
      </c>
      <c r="P8001">
        <v>758</v>
      </c>
      <c r="Q8001">
        <v>1</v>
      </c>
      <c r="R8001">
        <v>0</v>
      </c>
      <c r="S8001">
        <v>0</v>
      </c>
      <c r="T8001">
        <v>7</v>
      </c>
      <c r="U8001">
        <v>0</v>
      </c>
      <c r="V8001">
        <v>0</v>
      </c>
      <c r="W8001" s="26">
        <v>1.8476499197466172</v>
      </c>
      <c r="X8001" s="26">
        <v>47.158999243849784</v>
      </c>
      <c r="Y8001" s="26">
        <v>0.48145446033439498</v>
      </c>
      <c r="Z8001" s="26">
        <v>0</v>
      </c>
      <c r="AA8001" s="26">
        <v>0</v>
      </c>
      <c r="AB8001" s="26">
        <v>2.9252773302566166</v>
      </c>
      <c r="AC8001" s="26">
        <v>0</v>
      </c>
      <c r="AD8001" s="26">
        <v>0</v>
      </c>
      <c r="AE8001" s="26">
        <v>52.413380954187417</v>
      </c>
    </row>
    <row r="8002" spans="1:31" x14ac:dyDescent="0.3">
      <c r="A8002">
        <v>2778479</v>
      </c>
      <c r="B8002">
        <v>1</v>
      </c>
      <c r="C8002" t="s">
        <v>81</v>
      </c>
      <c r="D8002" t="s">
        <v>123</v>
      </c>
      <c r="E8002" t="s">
        <v>157</v>
      </c>
      <c r="F8002" t="s">
        <v>21791</v>
      </c>
      <c r="G8002" t="s">
        <v>159</v>
      </c>
      <c r="H8002" t="s">
        <v>149</v>
      </c>
      <c r="I8002" t="s">
        <v>136</v>
      </c>
      <c r="J8002" t="s">
        <v>137</v>
      </c>
      <c r="K8002" t="s">
        <v>138</v>
      </c>
      <c r="L8002" t="s">
        <v>21792</v>
      </c>
      <c r="M8002" t="s">
        <v>21793</v>
      </c>
      <c r="N8002" s="26">
        <v>1.759166666</v>
      </c>
      <c r="O8002">
        <v>1</v>
      </c>
      <c r="P8002">
        <v>506</v>
      </c>
      <c r="Q8002">
        <v>0</v>
      </c>
      <c r="R8002">
        <v>4</v>
      </c>
      <c r="S8002">
        <v>17</v>
      </c>
      <c r="T8002">
        <v>23</v>
      </c>
      <c r="U8002">
        <v>11</v>
      </c>
      <c r="V8002">
        <v>0</v>
      </c>
      <c r="W8002" s="26">
        <v>0.36449597491000002</v>
      </c>
      <c r="X8002" s="26">
        <v>328.19059300911488</v>
      </c>
      <c r="Y8002" s="26">
        <v>0</v>
      </c>
      <c r="Z8002" s="26">
        <v>14.047672368632334</v>
      </c>
      <c r="AA8002" s="26">
        <v>331.27704780668216</v>
      </c>
      <c r="AB8002" s="26">
        <v>72.68047414611155</v>
      </c>
      <c r="AC8002" s="26">
        <v>2160.3220110414823</v>
      </c>
      <c r="AD8002" s="26">
        <v>0</v>
      </c>
      <c r="AE8002" s="26">
        <v>2906.8822943469331</v>
      </c>
    </row>
    <row r="8003" spans="1:31" x14ac:dyDescent="0.3">
      <c r="A8003">
        <v>2778765</v>
      </c>
      <c r="B8003">
        <v>1</v>
      </c>
      <c r="C8003" t="s">
        <v>80</v>
      </c>
      <c r="D8003" t="s">
        <v>105</v>
      </c>
      <c r="E8003" t="s">
        <v>157</v>
      </c>
      <c r="F8003" t="s">
        <v>21794</v>
      </c>
      <c r="G8003" t="s">
        <v>628</v>
      </c>
      <c r="H8003" t="s">
        <v>149</v>
      </c>
      <c r="I8003" t="s">
        <v>136</v>
      </c>
      <c r="J8003" t="s">
        <v>137</v>
      </c>
      <c r="K8003" t="s">
        <v>187</v>
      </c>
      <c r="L8003" t="s">
        <v>21497</v>
      </c>
      <c r="M8003" t="s">
        <v>21795</v>
      </c>
      <c r="N8003" s="26">
        <v>3.448611111</v>
      </c>
      <c r="O8003">
        <v>22</v>
      </c>
      <c r="P8003">
        <v>201</v>
      </c>
      <c r="Q8003">
        <v>7</v>
      </c>
      <c r="R8003">
        <v>0</v>
      </c>
      <c r="S8003">
        <v>15</v>
      </c>
      <c r="T8003">
        <v>0</v>
      </c>
      <c r="U8003">
        <v>1</v>
      </c>
      <c r="V8003">
        <v>0</v>
      </c>
      <c r="W8003" s="26">
        <v>19.536218955311316</v>
      </c>
      <c r="X8003" s="26">
        <v>164.09354739963734</v>
      </c>
      <c r="Y8003" s="26">
        <v>16.646730944027215</v>
      </c>
      <c r="Z8003" s="26">
        <v>0</v>
      </c>
      <c r="AA8003" s="26">
        <v>447.26750243739201</v>
      </c>
      <c r="AB8003" s="26">
        <v>0</v>
      </c>
      <c r="AC8003" s="26">
        <v>579.91989245141781</v>
      </c>
      <c r="AD8003" s="26">
        <v>0</v>
      </c>
      <c r="AE8003" s="26">
        <v>1227.4638921877856</v>
      </c>
    </row>
    <row r="8004" spans="1:31" x14ac:dyDescent="0.3">
      <c r="A8004">
        <v>2778516</v>
      </c>
      <c r="B8004">
        <v>1</v>
      </c>
      <c r="C8004" t="s">
        <v>81</v>
      </c>
      <c r="D8004" t="s">
        <v>118</v>
      </c>
      <c r="E8004" t="s">
        <v>146</v>
      </c>
      <c r="F8004" t="s">
        <v>21796</v>
      </c>
      <c r="G8004" t="s">
        <v>148</v>
      </c>
      <c r="H8004" t="s">
        <v>149</v>
      </c>
      <c r="I8004" t="s">
        <v>136</v>
      </c>
      <c r="J8004" t="s">
        <v>137</v>
      </c>
      <c r="K8004" t="s">
        <v>138</v>
      </c>
      <c r="L8004" t="s">
        <v>21797</v>
      </c>
      <c r="M8004" t="s">
        <v>21798</v>
      </c>
      <c r="N8004" s="26">
        <v>1.7713888879999999</v>
      </c>
      <c r="O8004">
        <v>0</v>
      </c>
      <c r="P8004">
        <v>9</v>
      </c>
      <c r="Q8004">
        <v>13</v>
      </c>
      <c r="R8004">
        <v>1</v>
      </c>
      <c r="S8004">
        <v>1</v>
      </c>
      <c r="T8004">
        <v>1</v>
      </c>
      <c r="U8004">
        <v>0</v>
      </c>
      <c r="V8004">
        <v>0</v>
      </c>
      <c r="W8004" s="26">
        <v>0</v>
      </c>
      <c r="X8004" s="26">
        <v>0.85885600428444431</v>
      </c>
      <c r="Y8004" s="26">
        <v>7.3721646225861877</v>
      </c>
      <c r="Z8004" s="26">
        <v>0</v>
      </c>
      <c r="AA8004" s="26">
        <v>3.1388038676813887</v>
      </c>
      <c r="AB8004" s="26">
        <v>0</v>
      </c>
      <c r="AC8004" s="26">
        <v>0</v>
      </c>
      <c r="AD8004" s="26">
        <v>0</v>
      </c>
      <c r="AE8004" s="26">
        <v>11.369824494552022</v>
      </c>
    </row>
    <row r="8005" spans="1:31" x14ac:dyDescent="0.3">
      <c r="A8005">
        <v>2778708</v>
      </c>
      <c r="B8005">
        <v>1</v>
      </c>
      <c r="C8005" t="s">
        <v>81</v>
      </c>
      <c r="D8005" t="s">
        <v>128</v>
      </c>
      <c r="E8005" t="s">
        <v>170</v>
      </c>
      <c r="F8005" t="s">
        <v>21799</v>
      </c>
      <c r="G8005" t="s">
        <v>204</v>
      </c>
      <c r="H8005" t="s">
        <v>135</v>
      </c>
      <c r="I8005" t="s">
        <v>136</v>
      </c>
      <c r="J8005" t="s">
        <v>137</v>
      </c>
      <c r="K8005" t="s">
        <v>138</v>
      </c>
      <c r="L8005" t="s">
        <v>21800</v>
      </c>
      <c r="M8005" t="s">
        <v>21801</v>
      </c>
      <c r="N8005" s="26">
        <v>8.6863888879999998</v>
      </c>
      <c r="O8005">
        <v>0</v>
      </c>
      <c r="P8005">
        <v>9</v>
      </c>
      <c r="Q8005">
        <v>0</v>
      </c>
      <c r="R8005">
        <v>1</v>
      </c>
      <c r="S8005">
        <v>0</v>
      </c>
      <c r="T8005">
        <v>5</v>
      </c>
      <c r="U8005">
        <v>0</v>
      </c>
      <c r="V8005">
        <v>0</v>
      </c>
      <c r="W8005" s="26">
        <v>0</v>
      </c>
      <c r="X8005" s="26">
        <v>0</v>
      </c>
      <c r="Y8005" s="26">
        <v>0</v>
      </c>
      <c r="Z8005" s="26">
        <v>0</v>
      </c>
      <c r="AA8005" s="26">
        <v>0</v>
      </c>
      <c r="AB8005" s="26">
        <v>13.763874427690833</v>
      </c>
      <c r="AC8005" s="26">
        <v>0</v>
      </c>
      <c r="AD8005" s="26">
        <v>0</v>
      </c>
      <c r="AE8005" s="26">
        <v>13.763874427690833</v>
      </c>
    </row>
    <row r="8006" spans="1:31" x14ac:dyDescent="0.3">
      <c r="A8006">
        <v>2778957</v>
      </c>
      <c r="B8006">
        <v>1</v>
      </c>
      <c r="C8006" t="s">
        <v>81</v>
      </c>
      <c r="D8006" t="s">
        <v>127</v>
      </c>
      <c r="E8006" t="s">
        <v>166</v>
      </c>
      <c r="F8006" t="s">
        <v>21802</v>
      </c>
      <c r="G8006" t="s">
        <v>458</v>
      </c>
      <c r="H8006" t="s">
        <v>135</v>
      </c>
      <c r="I8006" t="s">
        <v>136</v>
      </c>
      <c r="J8006" t="s">
        <v>137</v>
      </c>
      <c r="K8006" t="s">
        <v>138</v>
      </c>
      <c r="L8006" t="s">
        <v>21803</v>
      </c>
      <c r="M8006" t="s">
        <v>21804</v>
      </c>
      <c r="N8006" s="26">
        <v>5.4913888880000004</v>
      </c>
      <c r="O8006">
        <v>0</v>
      </c>
      <c r="P8006">
        <v>41</v>
      </c>
      <c r="Q8006">
        <v>0</v>
      </c>
      <c r="R8006">
        <v>0</v>
      </c>
      <c r="S8006">
        <v>0</v>
      </c>
      <c r="T8006">
        <v>14</v>
      </c>
      <c r="U8006">
        <v>0</v>
      </c>
      <c r="V8006">
        <v>0</v>
      </c>
      <c r="W8006" s="26">
        <v>0</v>
      </c>
      <c r="X8006" s="26">
        <v>68.802367472311829</v>
      </c>
      <c r="Y8006" s="26">
        <v>0</v>
      </c>
      <c r="Z8006" s="26">
        <v>0</v>
      </c>
      <c r="AA8006" s="26">
        <v>0</v>
      </c>
      <c r="AB8006" s="26">
        <v>25.511321710093103</v>
      </c>
      <c r="AC8006" s="26">
        <v>0</v>
      </c>
      <c r="AD8006" s="26">
        <v>0</v>
      </c>
      <c r="AE8006" s="26">
        <v>94.313689182404929</v>
      </c>
    </row>
    <row r="8007" spans="1:31" x14ac:dyDescent="0.3">
      <c r="A8007">
        <v>2779206</v>
      </c>
      <c r="B8007">
        <v>1</v>
      </c>
      <c r="C8007" t="s">
        <v>80</v>
      </c>
      <c r="D8007" t="s">
        <v>82</v>
      </c>
      <c r="E8007" t="s">
        <v>132</v>
      </c>
      <c r="F8007" t="s">
        <v>21805</v>
      </c>
      <c r="G8007" t="s">
        <v>706</v>
      </c>
      <c r="H8007" t="s">
        <v>135</v>
      </c>
      <c r="I8007" t="s">
        <v>136</v>
      </c>
      <c r="J8007" t="s">
        <v>137</v>
      </c>
      <c r="K8007" t="s">
        <v>138</v>
      </c>
      <c r="L8007" t="s">
        <v>21806</v>
      </c>
      <c r="M8007" t="s">
        <v>21807</v>
      </c>
      <c r="N8007" s="26">
        <v>0.70444444399999995</v>
      </c>
      <c r="O8007">
        <v>0</v>
      </c>
      <c r="P8007">
        <v>3</v>
      </c>
      <c r="Q8007">
        <v>0</v>
      </c>
      <c r="R8007">
        <v>0</v>
      </c>
      <c r="S8007">
        <v>0</v>
      </c>
      <c r="T8007">
        <v>2</v>
      </c>
      <c r="U8007">
        <v>0</v>
      </c>
      <c r="V8007">
        <v>0</v>
      </c>
      <c r="W8007" s="26">
        <v>0</v>
      </c>
      <c r="X8007" s="26">
        <v>0.39337827539587195</v>
      </c>
      <c r="Y8007" s="26">
        <v>0</v>
      </c>
      <c r="Z8007" s="26">
        <v>0</v>
      </c>
      <c r="AA8007" s="26">
        <v>0</v>
      </c>
      <c r="AB8007" s="26">
        <v>0</v>
      </c>
      <c r="AC8007" s="26">
        <v>0</v>
      </c>
      <c r="AD8007" s="26">
        <v>0</v>
      </c>
      <c r="AE8007" s="26">
        <v>0.39337827539587195</v>
      </c>
    </row>
    <row r="8008" spans="1:31" x14ac:dyDescent="0.3">
      <c r="A8008">
        <v>2779269</v>
      </c>
      <c r="B8008">
        <v>1</v>
      </c>
      <c r="C8008" t="s">
        <v>81</v>
      </c>
      <c r="D8008" t="s">
        <v>118</v>
      </c>
      <c r="E8008" t="s">
        <v>170</v>
      </c>
      <c r="F8008" t="s">
        <v>3333</v>
      </c>
      <c r="G8008" t="s">
        <v>204</v>
      </c>
      <c r="H8008" t="s">
        <v>135</v>
      </c>
      <c r="I8008" t="s">
        <v>136</v>
      </c>
      <c r="J8008" t="s">
        <v>137</v>
      </c>
      <c r="K8008" t="s">
        <v>138</v>
      </c>
      <c r="L8008" t="s">
        <v>21808</v>
      </c>
      <c r="M8008" t="s">
        <v>21809</v>
      </c>
      <c r="N8008" s="26">
        <v>0.889444444</v>
      </c>
      <c r="O8008">
        <v>0</v>
      </c>
      <c r="P8008">
        <v>230</v>
      </c>
      <c r="Q8008">
        <v>0</v>
      </c>
      <c r="R8008">
        <v>16</v>
      </c>
      <c r="S8008">
        <v>0</v>
      </c>
      <c r="T8008">
        <v>13</v>
      </c>
      <c r="U8008">
        <v>0</v>
      </c>
      <c r="V8008">
        <v>0</v>
      </c>
      <c r="W8008" s="26">
        <v>0</v>
      </c>
      <c r="X8008" s="26">
        <v>42.706797803185481</v>
      </c>
      <c r="Y8008" s="26">
        <v>0</v>
      </c>
      <c r="Z8008" s="26">
        <v>0</v>
      </c>
      <c r="AA8008" s="26">
        <v>0</v>
      </c>
      <c r="AB8008" s="26">
        <v>3.6811988521613896</v>
      </c>
      <c r="AC8008" s="26">
        <v>0</v>
      </c>
      <c r="AD8008" s="26">
        <v>0</v>
      </c>
      <c r="AE8008" s="26">
        <v>46.387996655346868</v>
      </c>
    </row>
    <row r="8009" spans="1:31" x14ac:dyDescent="0.3">
      <c r="A8009">
        <v>2778582</v>
      </c>
      <c r="B8009">
        <v>1</v>
      </c>
      <c r="C8009" t="s">
        <v>81</v>
      </c>
      <c r="D8009" t="s">
        <v>128</v>
      </c>
      <c r="E8009" t="s">
        <v>170</v>
      </c>
      <c r="F8009" t="s">
        <v>12768</v>
      </c>
      <c r="G8009" t="s">
        <v>143</v>
      </c>
      <c r="H8009" t="s">
        <v>135</v>
      </c>
      <c r="I8009" t="s">
        <v>136</v>
      </c>
      <c r="J8009" t="s">
        <v>137</v>
      </c>
      <c r="K8009" t="s">
        <v>138</v>
      </c>
      <c r="L8009" t="s">
        <v>21810</v>
      </c>
      <c r="M8009" t="s">
        <v>21811</v>
      </c>
      <c r="N8009" s="26">
        <v>3.6180555550000002</v>
      </c>
      <c r="O8009">
        <v>0</v>
      </c>
      <c r="P8009">
        <v>273</v>
      </c>
      <c r="Q8009">
        <v>0</v>
      </c>
      <c r="R8009">
        <v>3</v>
      </c>
      <c r="S8009">
        <v>0</v>
      </c>
      <c r="T8009">
        <v>18</v>
      </c>
      <c r="U8009">
        <v>0</v>
      </c>
      <c r="V8009">
        <v>0</v>
      </c>
      <c r="W8009" s="26">
        <v>0</v>
      </c>
      <c r="X8009" s="26">
        <v>150.98467279109607</v>
      </c>
      <c r="Y8009" s="26">
        <v>0</v>
      </c>
      <c r="Z8009" s="26">
        <v>1.4102692398933332</v>
      </c>
      <c r="AA8009" s="26">
        <v>0</v>
      </c>
      <c r="AB8009" s="26">
        <v>61.45982278395293</v>
      </c>
      <c r="AC8009" s="26">
        <v>0</v>
      </c>
      <c r="AD8009" s="26">
        <v>0</v>
      </c>
      <c r="AE8009" s="26">
        <v>213.85476481494231</v>
      </c>
    </row>
    <row r="8010" spans="1:31" x14ac:dyDescent="0.3">
      <c r="A8010">
        <v>2779246</v>
      </c>
      <c r="B8010">
        <v>1</v>
      </c>
      <c r="C8010" t="s">
        <v>80</v>
      </c>
      <c r="D8010" t="s">
        <v>94</v>
      </c>
      <c r="E8010" t="s">
        <v>141</v>
      </c>
      <c r="F8010" t="s">
        <v>21812</v>
      </c>
      <c r="G8010" t="s">
        <v>143</v>
      </c>
      <c r="H8010" t="s">
        <v>135</v>
      </c>
      <c r="I8010" t="s">
        <v>136</v>
      </c>
      <c r="J8010" t="s">
        <v>137</v>
      </c>
      <c r="K8010" t="s">
        <v>138</v>
      </c>
      <c r="L8010" t="s">
        <v>21813</v>
      </c>
      <c r="M8010" t="s">
        <v>21814</v>
      </c>
      <c r="N8010" s="26">
        <v>0.36583333299999998</v>
      </c>
      <c r="O8010">
        <v>0</v>
      </c>
      <c r="P8010">
        <v>154</v>
      </c>
      <c r="Q8010">
        <v>0</v>
      </c>
      <c r="R8010">
        <v>2</v>
      </c>
      <c r="S8010">
        <v>0</v>
      </c>
      <c r="T8010">
        <v>25</v>
      </c>
      <c r="U8010">
        <v>0</v>
      </c>
      <c r="V8010">
        <v>0</v>
      </c>
      <c r="W8010" s="26">
        <v>0</v>
      </c>
      <c r="X8010" s="26">
        <v>6.7276097686847489</v>
      </c>
      <c r="Y8010" s="26">
        <v>0</v>
      </c>
      <c r="Z8010" s="26">
        <v>0</v>
      </c>
      <c r="AA8010" s="26">
        <v>0</v>
      </c>
      <c r="AB8010" s="26">
        <v>2.862348519490955</v>
      </c>
      <c r="AC8010" s="26">
        <v>0</v>
      </c>
      <c r="AD8010" s="26">
        <v>0</v>
      </c>
      <c r="AE8010" s="26">
        <v>9.5899582881757048</v>
      </c>
    </row>
    <row r="8011" spans="1:31" x14ac:dyDescent="0.3">
      <c r="A8011">
        <v>2778722</v>
      </c>
      <c r="B8011">
        <v>1</v>
      </c>
      <c r="C8011" t="s">
        <v>81</v>
      </c>
      <c r="D8011" t="s">
        <v>113</v>
      </c>
      <c r="E8011" t="s">
        <v>152</v>
      </c>
      <c r="F8011" t="s">
        <v>21815</v>
      </c>
      <c r="G8011" t="s">
        <v>159</v>
      </c>
      <c r="H8011" t="s">
        <v>149</v>
      </c>
      <c r="I8011" t="s">
        <v>136</v>
      </c>
      <c r="J8011" t="s">
        <v>137</v>
      </c>
      <c r="K8011" t="s">
        <v>138</v>
      </c>
      <c r="L8011" t="s">
        <v>21816</v>
      </c>
      <c r="M8011" t="s">
        <v>21817</v>
      </c>
      <c r="N8011" s="26">
        <v>0.401388888</v>
      </c>
      <c r="O8011">
        <v>0</v>
      </c>
      <c r="P8011">
        <v>4</v>
      </c>
      <c r="Q8011">
        <v>20</v>
      </c>
      <c r="R8011">
        <v>86</v>
      </c>
      <c r="S8011">
        <v>0</v>
      </c>
      <c r="T8011">
        <v>3</v>
      </c>
      <c r="U8011">
        <v>0</v>
      </c>
      <c r="V8011">
        <v>0</v>
      </c>
      <c r="W8011" s="26">
        <v>0</v>
      </c>
      <c r="X8011" s="26">
        <v>9.4034527130000004E-2</v>
      </c>
      <c r="Y8011" s="26">
        <v>1.3868268602755958</v>
      </c>
      <c r="Z8011" s="26">
        <v>1.2310271330811069</v>
      </c>
      <c r="AA8011" s="26">
        <v>0</v>
      </c>
      <c r="AB8011" s="26">
        <v>0</v>
      </c>
      <c r="AC8011" s="26">
        <v>0</v>
      </c>
      <c r="AD8011" s="26">
        <v>0</v>
      </c>
      <c r="AE8011" s="26">
        <v>2.7118885204867027</v>
      </c>
    </row>
    <row r="8012" spans="1:31" x14ac:dyDescent="0.3">
      <c r="A8012">
        <v>2778868</v>
      </c>
      <c r="B8012">
        <v>1</v>
      </c>
      <c r="C8012" t="s">
        <v>80</v>
      </c>
      <c r="D8012" t="s">
        <v>103</v>
      </c>
      <c r="E8012" t="s">
        <v>152</v>
      </c>
      <c r="F8012" t="s">
        <v>21818</v>
      </c>
      <c r="G8012" t="s">
        <v>159</v>
      </c>
      <c r="H8012" t="s">
        <v>149</v>
      </c>
      <c r="I8012" t="s">
        <v>136</v>
      </c>
      <c r="J8012" t="s">
        <v>137</v>
      </c>
      <c r="K8012" t="s">
        <v>138</v>
      </c>
      <c r="L8012" t="s">
        <v>21819</v>
      </c>
      <c r="M8012" t="s">
        <v>21820</v>
      </c>
      <c r="N8012" s="26">
        <v>0.63388888799999998</v>
      </c>
      <c r="O8012">
        <v>0</v>
      </c>
      <c r="P8012">
        <v>0</v>
      </c>
      <c r="Q8012">
        <v>0</v>
      </c>
      <c r="R8012">
        <v>0</v>
      </c>
      <c r="S8012">
        <v>4</v>
      </c>
      <c r="T8012">
        <v>5</v>
      </c>
      <c r="U8012">
        <v>10</v>
      </c>
      <c r="V8012">
        <v>2</v>
      </c>
      <c r="W8012" s="26">
        <v>0</v>
      </c>
      <c r="X8012" s="26">
        <v>0</v>
      </c>
      <c r="Y8012" s="26">
        <v>0</v>
      </c>
      <c r="Z8012" s="26">
        <v>0</v>
      </c>
      <c r="AA8012" s="26">
        <v>9.9816688010733099</v>
      </c>
      <c r="AB8012" s="26">
        <v>31.021311690841905</v>
      </c>
      <c r="AC8012" s="26">
        <v>736.58612801021184</v>
      </c>
      <c r="AD8012" s="26">
        <v>148.24352670414532</v>
      </c>
      <c r="AE8012" s="26">
        <v>925.83263520627236</v>
      </c>
    </row>
    <row r="8013" spans="1:31" x14ac:dyDescent="0.3">
      <c r="A8013">
        <v>2779123</v>
      </c>
      <c r="B8013">
        <v>1</v>
      </c>
      <c r="C8013" t="s">
        <v>80</v>
      </c>
      <c r="D8013" t="s">
        <v>98</v>
      </c>
      <c r="E8013" t="s">
        <v>132</v>
      </c>
      <c r="F8013" t="s">
        <v>21821</v>
      </c>
      <c r="G8013" t="s">
        <v>197</v>
      </c>
      <c r="H8013" t="s">
        <v>135</v>
      </c>
      <c r="I8013" t="s">
        <v>136</v>
      </c>
      <c r="J8013" t="s">
        <v>137</v>
      </c>
      <c r="K8013" t="s">
        <v>138</v>
      </c>
      <c r="L8013" t="s">
        <v>21822</v>
      </c>
      <c r="M8013" t="s">
        <v>21823</v>
      </c>
      <c r="N8013" s="26">
        <v>5.363888888</v>
      </c>
      <c r="O8013">
        <v>0</v>
      </c>
      <c r="P8013">
        <v>1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 s="26">
        <v>0</v>
      </c>
      <c r="X8013" s="26">
        <v>0</v>
      </c>
      <c r="Y8013" s="26">
        <v>0</v>
      </c>
      <c r="Z8013" s="26">
        <v>0</v>
      </c>
      <c r="AA8013" s="26">
        <v>0</v>
      </c>
      <c r="AB8013" s="26">
        <v>0</v>
      </c>
      <c r="AC8013" s="26">
        <v>0</v>
      </c>
      <c r="AD8013" s="26">
        <v>0</v>
      </c>
      <c r="AE8013" s="26">
        <v>0</v>
      </c>
    </row>
    <row r="8014" spans="1:31" x14ac:dyDescent="0.3">
      <c r="A8014">
        <v>2778728</v>
      </c>
      <c r="B8014">
        <v>1</v>
      </c>
      <c r="C8014" t="s">
        <v>80</v>
      </c>
      <c r="D8014" t="s">
        <v>88</v>
      </c>
      <c r="E8014" t="s">
        <v>141</v>
      </c>
      <c r="F8014" t="s">
        <v>21824</v>
      </c>
      <c r="G8014" t="s">
        <v>143</v>
      </c>
      <c r="H8014" t="s">
        <v>135</v>
      </c>
      <c r="I8014" t="s">
        <v>136</v>
      </c>
      <c r="J8014" t="s">
        <v>137</v>
      </c>
      <c r="K8014" t="s">
        <v>138</v>
      </c>
      <c r="L8014" t="s">
        <v>21825</v>
      </c>
      <c r="M8014" t="s">
        <v>21826</v>
      </c>
      <c r="N8014" s="26">
        <v>0.258333333</v>
      </c>
      <c r="O8014">
        <v>0</v>
      </c>
      <c r="P8014">
        <v>805</v>
      </c>
      <c r="Q8014">
        <v>0</v>
      </c>
      <c r="R8014">
        <v>0</v>
      </c>
      <c r="S8014">
        <v>0</v>
      </c>
      <c r="T8014">
        <v>88</v>
      </c>
      <c r="U8014">
        <v>0</v>
      </c>
      <c r="V8014">
        <v>0</v>
      </c>
      <c r="W8014" s="26">
        <v>0</v>
      </c>
      <c r="X8014" s="26">
        <v>46.892732077987532</v>
      </c>
      <c r="Y8014" s="26">
        <v>0</v>
      </c>
      <c r="Z8014" s="26">
        <v>0</v>
      </c>
      <c r="AA8014" s="26">
        <v>0</v>
      </c>
      <c r="AB8014" s="26">
        <v>24.469685222966831</v>
      </c>
      <c r="AC8014" s="26">
        <v>0</v>
      </c>
      <c r="AD8014" s="26">
        <v>0</v>
      </c>
      <c r="AE8014" s="26">
        <v>71.362417300954363</v>
      </c>
    </row>
    <row r="8015" spans="1:31" x14ac:dyDescent="0.3">
      <c r="A8015">
        <v>2778977</v>
      </c>
      <c r="B8015">
        <v>1</v>
      </c>
      <c r="C8015" t="s">
        <v>81</v>
      </c>
      <c r="D8015" t="s">
        <v>128</v>
      </c>
      <c r="E8015" t="s">
        <v>166</v>
      </c>
      <c r="F8015" t="s">
        <v>21827</v>
      </c>
      <c r="G8015" t="s">
        <v>344</v>
      </c>
      <c r="H8015" t="s">
        <v>135</v>
      </c>
      <c r="I8015" t="s">
        <v>136</v>
      </c>
      <c r="J8015" t="s">
        <v>137</v>
      </c>
      <c r="K8015" t="s">
        <v>138</v>
      </c>
      <c r="L8015" t="s">
        <v>21828</v>
      </c>
      <c r="M8015" t="s">
        <v>21829</v>
      </c>
      <c r="N8015" s="26">
        <v>8.3330555549999996</v>
      </c>
      <c r="O8015">
        <v>0</v>
      </c>
      <c r="P8015">
        <v>229</v>
      </c>
      <c r="Q8015">
        <v>0</v>
      </c>
      <c r="R8015">
        <v>0</v>
      </c>
      <c r="S8015">
        <v>0</v>
      </c>
      <c r="T8015">
        <v>12</v>
      </c>
      <c r="U8015">
        <v>0</v>
      </c>
      <c r="V8015">
        <v>0</v>
      </c>
      <c r="W8015" s="26">
        <v>0</v>
      </c>
      <c r="X8015" s="26">
        <v>496.37007943035354</v>
      </c>
      <c r="Y8015" s="26">
        <v>0</v>
      </c>
      <c r="Z8015" s="26">
        <v>0</v>
      </c>
      <c r="AA8015" s="26">
        <v>0</v>
      </c>
      <c r="AB8015" s="26">
        <v>390.68502602822099</v>
      </c>
      <c r="AC8015" s="26">
        <v>0</v>
      </c>
      <c r="AD8015" s="26">
        <v>0</v>
      </c>
      <c r="AE8015" s="26">
        <v>887.05510545857453</v>
      </c>
    </row>
    <row r="8016" spans="1:31" x14ac:dyDescent="0.3">
      <c r="A8016">
        <v>2778645</v>
      </c>
      <c r="B8016">
        <v>1</v>
      </c>
      <c r="C8016" t="s">
        <v>80</v>
      </c>
      <c r="D8016" t="s">
        <v>103</v>
      </c>
      <c r="E8016" t="s">
        <v>152</v>
      </c>
      <c r="F8016" t="s">
        <v>21398</v>
      </c>
      <c r="G8016" t="s">
        <v>159</v>
      </c>
      <c r="H8016" t="s">
        <v>149</v>
      </c>
      <c r="I8016" t="s">
        <v>136</v>
      </c>
      <c r="J8016" t="s">
        <v>137</v>
      </c>
      <c r="K8016" t="s">
        <v>138</v>
      </c>
      <c r="L8016" t="s">
        <v>21830</v>
      </c>
      <c r="M8016" t="s">
        <v>21831</v>
      </c>
      <c r="N8016" s="26">
        <v>0.69277777699999998</v>
      </c>
      <c r="O8016">
        <v>0</v>
      </c>
      <c r="P8016">
        <v>0</v>
      </c>
      <c r="Q8016">
        <v>0</v>
      </c>
      <c r="R8016">
        <v>0</v>
      </c>
      <c r="S8016">
        <v>5</v>
      </c>
      <c r="T8016">
        <v>5</v>
      </c>
      <c r="U8016">
        <v>10</v>
      </c>
      <c r="V8016">
        <v>2</v>
      </c>
      <c r="W8016" s="26">
        <v>0</v>
      </c>
      <c r="X8016" s="26">
        <v>0</v>
      </c>
      <c r="Y8016" s="26">
        <v>0</v>
      </c>
      <c r="Z8016" s="26">
        <v>0</v>
      </c>
      <c r="AA8016" s="26">
        <v>803.75556176627799</v>
      </c>
      <c r="AB8016" s="26">
        <v>36.772983682577433</v>
      </c>
      <c r="AC8016" s="26">
        <v>877.16047431771892</v>
      </c>
      <c r="AD8016" s="26">
        <v>178.01577354071614</v>
      </c>
      <c r="AE8016" s="26">
        <v>1895.7047933072904</v>
      </c>
    </row>
    <row r="8017" spans="1:31" x14ac:dyDescent="0.3">
      <c r="A8017">
        <v>2778499</v>
      </c>
      <c r="B8017">
        <v>1</v>
      </c>
      <c r="C8017" t="s">
        <v>80</v>
      </c>
      <c r="D8017" t="s">
        <v>83</v>
      </c>
      <c r="E8017" t="s">
        <v>141</v>
      </c>
      <c r="F8017" t="s">
        <v>15264</v>
      </c>
      <c r="G8017" t="s">
        <v>307</v>
      </c>
      <c r="H8017" t="s">
        <v>135</v>
      </c>
      <c r="I8017" t="s">
        <v>136</v>
      </c>
      <c r="J8017" t="s">
        <v>137</v>
      </c>
      <c r="K8017" t="s">
        <v>138</v>
      </c>
      <c r="L8017" t="s">
        <v>21832</v>
      </c>
      <c r="M8017" t="s">
        <v>21833</v>
      </c>
      <c r="N8017" s="26">
        <v>1.934722222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68</v>
      </c>
      <c r="U8017">
        <v>0</v>
      </c>
      <c r="V8017">
        <v>5</v>
      </c>
      <c r="W8017" s="26">
        <v>0</v>
      </c>
      <c r="X8017" s="26">
        <v>0</v>
      </c>
      <c r="Y8017" s="26">
        <v>0</v>
      </c>
      <c r="Z8017" s="26">
        <v>0</v>
      </c>
      <c r="AA8017" s="26">
        <v>0</v>
      </c>
      <c r="AB8017" s="26">
        <v>198.82318283435882</v>
      </c>
      <c r="AC8017" s="26">
        <v>0</v>
      </c>
      <c r="AD8017" s="26">
        <v>396.31172074594519</v>
      </c>
      <c r="AE8017" s="26">
        <v>595.13490358030401</v>
      </c>
    </row>
    <row r="8018" spans="1:31" x14ac:dyDescent="0.3">
      <c r="A8018">
        <v>2779203</v>
      </c>
      <c r="B8018">
        <v>1</v>
      </c>
      <c r="C8018" t="s">
        <v>80</v>
      </c>
      <c r="D8018" t="s">
        <v>105</v>
      </c>
      <c r="E8018" t="s">
        <v>170</v>
      </c>
      <c r="F8018" t="s">
        <v>10909</v>
      </c>
      <c r="G8018" t="s">
        <v>204</v>
      </c>
      <c r="H8018" t="s">
        <v>135</v>
      </c>
      <c r="I8018" t="s">
        <v>136</v>
      </c>
      <c r="J8018" t="s">
        <v>137</v>
      </c>
      <c r="K8018" t="s">
        <v>138</v>
      </c>
      <c r="L8018" t="s">
        <v>21834</v>
      </c>
      <c r="M8018" t="s">
        <v>21835</v>
      </c>
      <c r="N8018" s="26">
        <v>1.717222222</v>
      </c>
      <c r="O8018">
        <v>0</v>
      </c>
      <c r="P8018">
        <v>114</v>
      </c>
      <c r="Q8018">
        <v>0</v>
      </c>
      <c r="R8018">
        <v>0</v>
      </c>
      <c r="S8018">
        <v>0</v>
      </c>
      <c r="T8018">
        <v>4</v>
      </c>
      <c r="U8018">
        <v>0</v>
      </c>
      <c r="V8018">
        <v>0</v>
      </c>
      <c r="W8018" s="26">
        <v>0</v>
      </c>
      <c r="X8018" s="26">
        <v>55.1364306138803</v>
      </c>
      <c r="Y8018" s="26">
        <v>0</v>
      </c>
      <c r="Z8018" s="26">
        <v>0</v>
      </c>
      <c r="AA8018" s="26">
        <v>0</v>
      </c>
      <c r="AB8018" s="26">
        <v>6.3882302155149624</v>
      </c>
      <c r="AC8018" s="26">
        <v>0</v>
      </c>
      <c r="AD8018" s="26">
        <v>0</v>
      </c>
      <c r="AE8018" s="26">
        <v>61.524660829395259</v>
      </c>
    </row>
    <row r="8019" spans="1:31" x14ac:dyDescent="0.3">
      <c r="A8019">
        <v>2778562</v>
      </c>
      <c r="B8019">
        <v>1</v>
      </c>
      <c r="C8019" t="s">
        <v>80</v>
      </c>
      <c r="D8019" t="s">
        <v>95</v>
      </c>
      <c r="E8019" t="s">
        <v>175</v>
      </c>
      <c r="F8019" t="s">
        <v>21836</v>
      </c>
      <c r="G8019" t="s">
        <v>4592</v>
      </c>
      <c r="H8019" t="s">
        <v>365</v>
      </c>
      <c r="I8019" t="s">
        <v>136</v>
      </c>
      <c r="J8019" t="s">
        <v>137</v>
      </c>
      <c r="K8019" t="s">
        <v>187</v>
      </c>
      <c r="L8019" t="s">
        <v>21837</v>
      </c>
      <c r="M8019" t="s">
        <v>21838</v>
      </c>
      <c r="N8019" s="26">
        <v>7.767222222</v>
      </c>
      <c r="O8019">
        <v>6</v>
      </c>
      <c r="P8019">
        <v>1333</v>
      </c>
      <c r="Q8019">
        <v>25</v>
      </c>
      <c r="R8019">
        <v>16</v>
      </c>
      <c r="S8019">
        <v>41</v>
      </c>
      <c r="T8019">
        <v>117</v>
      </c>
      <c r="U8019">
        <v>5</v>
      </c>
      <c r="V8019">
        <v>0</v>
      </c>
      <c r="W8019" s="26">
        <v>61.685292142038186</v>
      </c>
      <c r="X8019" s="26">
        <v>2547.8390006276268</v>
      </c>
      <c r="Y8019" s="26">
        <v>175.23234903018749</v>
      </c>
      <c r="Z8019" s="26">
        <v>29.684199835754669</v>
      </c>
      <c r="AA8019" s="26">
        <v>7481.4341401550992</v>
      </c>
      <c r="AB8019" s="26">
        <v>1088.0150427609785</v>
      </c>
      <c r="AC8019" s="26">
        <v>8032.369953924398</v>
      </c>
      <c r="AD8019" s="26">
        <v>0</v>
      </c>
      <c r="AE8019" s="26">
        <v>19416.259978476082</v>
      </c>
    </row>
    <row r="8020" spans="1:31" x14ac:dyDescent="0.3">
      <c r="A8020">
        <v>2778619</v>
      </c>
      <c r="B8020">
        <v>1</v>
      </c>
      <c r="C8020" t="s">
        <v>80</v>
      </c>
      <c r="D8020" t="s">
        <v>106</v>
      </c>
      <c r="E8020" t="s">
        <v>141</v>
      </c>
      <c r="F8020" t="s">
        <v>21839</v>
      </c>
      <c r="G8020" t="s">
        <v>143</v>
      </c>
      <c r="H8020" t="s">
        <v>135</v>
      </c>
      <c r="I8020" t="s">
        <v>136</v>
      </c>
      <c r="J8020" t="s">
        <v>137</v>
      </c>
      <c r="K8020" t="s">
        <v>138</v>
      </c>
      <c r="L8020" t="s">
        <v>21840</v>
      </c>
      <c r="M8020" t="s">
        <v>21841</v>
      </c>
      <c r="N8020" s="26">
        <v>0.49722222199999999</v>
      </c>
      <c r="O8020">
        <v>0</v>
      </c>
      <c r="P8020">
        <v>29</v>
      </c>
      <c r="Q8020">
        <v>0</v>
      </c>
      <c r="R8020">
        <v>3</v>
      </c>
      <c r="S8020">
        <v>0</v>
      </c>
      <c r="T8020">
        <v>3</v>
      </c>
      <c r="U8020">
        <v>0</v>
      </c>
      <c r="V8020">
        <v>0</v>
      </c>
      <c r="W8020" s="26">
        <v>0</v>
      </c>
      <c r="X8020" s="26">
        <v>1.2734640443559551</v>
      </c>
      <c r="Y8020" s="26">
        <v>0</v>
      </c>
      <c r="Z8020" s="26">
        <v>0.68245165182144496</v>
      </c>
      <c r="AA8020" s="26">
        <v>0</v>
      </c>
      <c r="AB8020" s="26">
        <v>0.34091442258316673</v>
      </c>
      <c r="AC8020" s="26">
        <v>0</v>
      </c>
      <c r="AD8020" s="26">
        <v>0</v>
      </c>
      <c r="AE8020" s="26">
        <v>2.2968301187605666</v>
      </c>
    </row>
    <row r="8021" spans="1:31" x14ac:dyDescent="0.3">
      <c r="A8021">
        <v>2778485</v>
      </c>
      <c r="B8021">
        <v>1</v>
      </c>
      <c r="C8021" t="s">
        <v>80</v>
      </c>
      <c r="D8021" t="s">
        <v>96</v>
      </c>
      <c r="E8021" t="s">
        <v>157</v>
      </c>
      <c r="F8021" t="s">
        <v>14306</v>
      </c>
      <c r="G8021" t="s">
        <v>326</v>
      </c>
      <c r="H8021" t="s">
        <v>149</v>
      </c>
      <c r="I8021" t="s">
        <v>136</v>
      </c>
      <c r="J8021" t="s">
        <v>137</v>
      </c>
      <c r="K8021" t="s">
        <v>187</v>
      </c>
      <c r="L8021" t="s">
        <v>21842</v>
      </c>
      <c r="M8021" t="s">
        <v>21843</v>
      </c>
      <c r="N8021" s="26">
        <v>8.6388887999999997E-2</v>
      </c>
      <c r="O8021">
        <v>5</v>
      </c>
      <c r="P8021">
        <v>8267</v>
      </c>
      <c r="Q8021">
        <v>2</v>
      </c>
      <c r="R8021">
        <v>104</v>
      </c>
      <c r="S8021">
        <v>11</v>
      </c>
      <c r="T8021">
        <v>1277</v>
      </c>
      <c r="U8021">
        <v>0</v>
      </c>
      <c r="V8021">
        <v>3</v>
      </c>
      <c r="W8021" s="26">
        <v>2.0195316528341984</v>
      </c>
      <c r="X8021" s="26">
        <v>178.48643218259593</v>
      </c>
      <c r="Y8021" s="26">
        <v>2.3777515022188207</v>
      </c>
      <c r="Z8021" s="26">
        <v>1.6013598928788992</v>
      </c>
      <c r="AA8021" s="26">
        <v>12.286758849848868</v>
      </c>
      <c r="AB8021" s="26">
        <v>94.706660225700745</v>
      </c>
      <c r="AC8021" s="26">
        <v>0</v>
      </c>
      <c r="AD8021" s="26">
        <v>7.0056806198107511</v>
      </c>
      <c r="AE8021" s="26">
        <v>298.48417492588817</v>
      </c>
    </row>
    <row r="8022" spans="1:31" x14ac:dyDescent="0.3">
      <c r="A8022">
        <v>2778462</v>
      </c>
      <c r="B8022">
        <v>1</v>
      </c>
      <c r="C8022" t="s">
        <v>81</v>
      </c>
      <c r="D8022" t="s">
        <v>122</v>
      </c>
      <c r="E8022" t="s">
        <v>146</v>
      </c>
      <c r="F8022" t="s">
        <v>8273</v>
      </c>
      <c r="G8022" t="s">
        <v>657</v>
      </c>
      <c r="H8022" t="s">
        <v>149</v>
      </c>
      <c r="I8022" t="s">
        <v>136</v>
      </c>
      <c r="J8022" t="s">
        <v>137</v>
      </c>
      <c r="K8022" t="s">
        <v>138</v>
      </c>
      <c r="L8022" t="s">
        <v>21844</v>
      </c>
      <c r="M8022" t="s">
        <v>21845</v>
      </c>
      <c r="N8022" s="26">
        <v>3.3519444439999999</v>
      </c>
      <c r="O8022">
        <v>0</v>
      </c>
      <c r="P8022">
        <v>42</v>
      </c>
      <c r="Q8022">
        <v>0</v>
      </c>
      <c r="R8022">
        <v>0</v>
      </c>
      <c r="S8022">
        <v>0</v>
      </c>
      <c r="T8022">
        <v>3</v>
      </c>
      <c r="U8022">
        <v>0</v>
      </c>
      <c r="V8022">
        <v>0</v>
      </c>
      <c r="W8022" s="26">
        <v>0</v>
      </c>
      <c r="X8022" s="26">
        <v>12.213921413440172</v>
      </c>
      <c r="Y8022" s="26">
        <v>0</v>
      </c>
      <c r="Z8022" s="26">
        <v>0</v>
      </c>
      <c r="AA8022" s="26">
        <v>0</v>
      </c>
      <c r="AB8022" s="26">
        <v>0</v>
      </c>
      <c r="AC8022" s="26">
        <v>0</v>
      </c>
      <c r="AD8022" s="26">
        <v>0</v>
      </c>
      <c r="AE8022" s="26">
        <v>12.213921413440172</v>
      </c>
    </row>
    <row r="8023" spans="1:31" x14ac:dyDescent="0.3">
      <c r="A8023">
        <v>2779272</v>
      </c>
      <c r="B8023">
        <v>1</v>
      </c>
      <c r="C8023" t="s">
        <v>80</v>
      </c>
      <c r="D8023" t="s">
        <v>104</v>
      </c>
      <c r="E8023" t="s">
        <v>132</v>
      </c>
      <c r="F8023" t="s">
        <v>15968</v>
      </c>
      <c r="G8023" t="s">
        <v>307</v>
      </c>
      <c r="H8023" t="s">
        <v>135</v>
      </c>
      <c r="I8023" t="s">
        <v>136</v>
      </c>
      <c r="J8023" t="s">
        <v>137</v>
      </c>
      <c r="K8023" t="s">
        <v>138</v>
      </c>
      <c r="L8023" t="s">
        <v>21846</v>
      </c>
      <c r="M8023" t="s">
        <v>21847</v>
      </c>
      <c r="N8023" s="26">
        <v>0.95638888799999999</v>
      </c>
      <c r="O8023">
        <v>0</v>
      </c>
      <c r="P8023">
        <v>5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 s="26">
        <v>0</v>
      </c>
      <c r="X8023" s="26">
        <v>1.0258036140230373</v>
      </c>
      <c r="Y8023" s="26">
        <v>0</v>
      </c>
      <c r="Z8023" s="26">
        <v>0</v>
      </c>
      <c r="AA8023" s="26">
        <v>0</v>
      </c>
      <c r="AB8023" s="26">
        <v>0</v>
      </c>
      <c r="AC8023" s="26">
        <v>0</v>
      </c>
      <c r="AD8023" s="26">
        <v>0</v>
      </c>
      <c r="AE8023" s="26">
        <v>1.0258036140230373</v>
      </c>
    </row>
    <row r="8024" spans="1:31" x14ac:dyDescent="0.3">
      <c r="A8024">
        <v>2778608</v>
      </c>
      <c r="B8024">
        <v>1</v>
      </c>
      <c r="C8024" t="s">
        <v>80</v>
      </c>
      <c r="D8024" t="s">
        <v>87</v>
      </c>
      <c r="E8024" t="s">
        <v>170</v>
      </c>
      <c r="F8024" t="s">
        <v>2709</v>
      </c>
      <c r="G8024" t="s">
        <v>287</v>
      </c>
      <c r="H8024" t="s">
        <v>135</v>
      </c>
      <c r="I8024" t="s">
        <v>136</v>
      </c>
      <c r="J8024" t="s">
        <v>3</v>
      </c>
      <c r="K8024" t="s">
        <v>138</v>
      </c>
      <c r="L8024" t="s">
        <v>21848</v>
      </c>
      <c r="M8024" t="s">
        <v>21849</v>
      </c>
      <c r="N8024" s="26">
        <v>0.69416666599999999</v>
      </c>
      <c r="O8024">
        <v>0</v>
      </c>
      <c r="P8024">
        <v>22</v>
      </c>
      <c r="Q8024">
        <v>0</v>
      </c>
      <c r="R8024">
        <v>0</v>
      </c>
      <c r="S8024">
        <v>0</v>
      </c>
      <c r="T8024">
        <v>5</v>
      </c>
      <c r="U8024">
        <v>0</v>
      </c>
      <c r="V8024">
        <v>0</v>
      </c>
      <c r="W8024" s="26">
        <v>0</v>
      </c>
      <c r="X8024" s="26">
        <v>5.2986729407862097</v>
      </c>
      <c r="Y8024" s="26">
        <v>0</v>
      </c>
      <c r="Z8024" s="26">
        <v>0</v>
      </c>
      <c r="AA8024" s="26">
        <v>0</v>
      </c>
      <c r="AB8024" s="26">
        <v>1.8609268514336503</v>
      </c>
      <c r="AC8024" s="26">
        <v>0</v>
      </c>
      <c r="AD8024" s="26">
        <v>0</v>
      </c>
      <c r="AE8024" s="26">
        <v>7.1595997922198595</v>
      </c>
    </row>
    <row r="8025" spans="1:31" x14ac:dyDescent="0.3">
      <c r="A8025">
        <v>2778631</v>
      </c>
      <c r="B8025">
        <v>1</v>
      </c>
      <c r="C8025" t="s">
        <v>80</v>
      </c>
      <c r="D8025" t="s">
        <v>105</v>
      </c>
      <c r="E8025" t="s">
        <v>146</v>
      </c>
      <c r="F8025" t="s">
        <v>6731</v>
      </c>
      <c r="G8025" t="s">
        <v>148</v>
      </c>
      <c r="H8025" t="s">
        <v>149</v>
      </c>
      <c r="I8025" t="s">
        <v>136</v>
      </c>
      <c r="J8025" t="s">
        <v>137</v>
      </c>
      <c r="K8025" t="s">
        <v>138</v>
      </c>
      <c r="L8025" t="s">
        <v>21850</v>
      </c>
      <c r="M8025" t="s">
        <v>21851</v>
      </c>
      <c r="N8025" s="26">
        <v>9.6441666660000003</v>
      </c>
      <c r="O8025">
        <v>10</v>
      </c>
      <c r="P8025">
        <v>0</v>
      </c>
      <c r="Q8025">
        <v>2</v>
      </c>
      <c r="R8025">
        <v>0</v>
      </c>
      <c r="S8025">
        <v>3</v>
      </c>
      <c r="T8025">
        <v>0</v>
      </c>
      <c r="U8025">
        <v>0</v>
      </c>
      <c r="V8025">
        <v>0</v>
      </c>
      <c r="W8025" s="26">
        <v>30.961987095268107</v>
      </c>
      <c r="X8025" s="26">
        <v>0</v>
      </c>
      <c r="Y8025" s="26">
        <v>0.78684498580162132</v>
      </c>
      <c r="Z8025" s="26">
        <v>0</v>
      </c>
      <c r="AA8025" s="26">
        <v>29.039045390891673</v>
      </c>
      <c r="AB8025" s="26">
        <v>0</v>
      </c>
      <c r="AC8025" s="26">
        <v>0</v>
      </c>
      <c r="AD8025" s="26">
        <v>0</v>
      </c>
      <c r="AE8025" s="26">
        <v>60.787877471961401</v>
      </c>
    </row>
    <row r="8026" spans="1:31" x14ac:dyDescent="0.3">
      <c r="A8026">
        <v>2778508</v>
      </c>
      <c r="B8026">
        <v>1</v>
      </c>
      <c r="C8026" t="s">
        <v>81</v>
      </c>
      <c r="D8026" t="s">
        <v>122</v>
      </c>
      <c r="E8026" t="s">
        <v>157</v>
      </c>
      <c r="F8026" t="s">
        <v>16366</v>
      </c>
      <c r="G8026" t="s">
        <v>326</v>
      </c>
      <c r="H8026" t="s">
        <v>149</v>
      </c>
      <c r="I8026" t="s">
        <v>136</v>
      </c>
      <c r="J8026" t="s">
        <v>137</v>
      </c>
      <c r="K8026" t="s">
        <v>187</v>
      </c>
      <c r="L8026" t="s">
        <v>21852</v>
      </c>
      <c r="M8026" t="s">
        <v>21853</v>
      </c>
      <c r="N8026" s="26">
        <v>0.17611111099999999</v>
      </c>
      <c r="O8026">
        <v>1</v>
      </c>
      <c r="P8026">
        <v>9329</v>
      </c>
      <c r="Q8026">
        <v>0</v>
      </c>
      <c r="R8026">
        <v>4</v>
      </c>
      <c r="S8026">
        <v>8</v>
      </c>
      <c r="T8026">
        <v>627</v>
      </c>
      <c r="U8026">
        <v>0</v>
      </c>
      <c r="V8026">
        <v>0</v>
      </c>
      <c r="W8026" s="26">
        <v>4.0938717387777775E-2</v>
      </c>
      <c r="X8026" s="26">
        <v>421.71699978536043</v>
      </c>
      <c r="Y8026" s="26">
        <v>0</v>
      </c>
      <c r="Z8026" s="26">
        <v>0.27728264516100282</v>
      </c>
      <c r="AA8026" s="26">
        <v>24.456097296557346</v>
      </c>
      <c r="AB8026" s="26">
        <v>136.32992830162758</v>
      </c>
      <c r="AC8026" s="26">
        <v>0</v>
      </c>
      <c r="AD8026" s="26">
        <v>0</v>
      </c>
      <c r="AE8026" s="26">
        <v>582.82124674609418</v>
      </c>
    </row>
    <row r="8027" spans="1:31" x14ac:dyDescent="0.3">
      <c r="A8027">
        <v>2779026</v>
      </c>
      <c r="B8027">
        <v>1</v>
      </c>
      <c r="C8027" t="s">
        <v>81</v>
      </c>
      <c r="D8027" t="s">
        <v>115</v>
      </c>
      <c r="E8027" t="s">
        <v>170</v>
      </c>
      <c r="F8027" t="s">
        <v>21854</v>
      </c>
      <c r="G8027" t="s">
        <v>204</v>
      </c>
      <c r="H8027" t="s">
        <v>135</v>
      </c>
      <c r="I8027" t="s">
        <v>136</v>
      </c>
      <c r="J8027" t="s">
        <v>137</v>
      </c>
      <c r="K8027" t="s">
        <v>138</v>
      </c>
      <c r="L8027" t="s">
        <v>21855</v>
      </c>
      <c r="M8027" t="s">
        <v>21856</v>
      </c>
      <c r="N8027" s="26">
        <v>3.8486111109999999</v>
      </c>
      <c r="O8027">
        <v>0</v>
      </c>
      <c r="P8027">
        <v>13</v>
      </c>
      <c r="Q8027">
        <v>0</v>
      </c>
      <c r="R8027">
        <v>1</v>
      </c>
      <c r="S8027">
        <v>0</v>
      </c>
      <c r="T8027">
        <v>0</v>
      </c>
      <c r="U8027">
        <v>0</v>
      </c>
      <c r="V8027">
        <v>0</v>
      </c>
      <c r="W8027" s="26">
        <v>0</v>
      </c>
      <c r="X8027" s="26">
        <v>0</v>
      </c>
      <c r="Y8027" s="26">
        <v>0</v>
      </c>
      <c r="Z8027" s="26">
        <v>0</v>
      </c>
      <c r="AA8027" s="26">
        <v>0</v>
      </c>
      <c r="AB8027" s="26">
        <v>0</v>
      </c>
      <c r="AC8027" s="26">
        <v>0</v>
      </c>
      <c r="AD8027" s="26">
        <v>0</v>
      </c>
      <c r="AE8027" s="26">
        <v>0</v>
      </c>
    </row>
    <row r="8028" spans="1:31" x14ac:dyDescent="0.3">
      <c r="A8028">
        <v>2778834</v>
      </c>
      <c r="B8028">
        <v>1</v>
      </c>
      <c r="C8028" t="s">
        <v>81</v>
      </c>
      <c r="D8028" t="s">
        <v>128</v>
      </c>
      <c r="E8028" t="s">
        <v>166</v>
      </c>
      <c r="F8028" t="s">
        <v>21857</v>
      </c>
      <c r="G8028" t="s">
        <v>143</v>
      </c>
      <c r="H8028" t="s">
        <v>135</v>
      </c>
      <c r="I8028" t="s">
        <v>136</v>
      </c>
      <c r="J8028" t="s">
        <v>137</v>
      </c>
      <c r="K8028" t="s">
        <v>138</v>
      </c>
      <c r="L8028" t="s">
        <v>21858</v>
      </c>
      <c r="M8028" t="s">
        <v>21859</v>
      </c>
      <c r="N8028" s="26">
        <v>1.4422222220000001</v>
      </c>
      <c r="O8028">
        <v>0</v>
      </c>
      <c r="P8028">
        <v>155</v>
      </c>
      <c r="Q8028">
        <v>0</v>
      </c>
      <c r="R8028">
        <v>0</v>
      </c>
      <c r="S8028">
        <v>0</v>
      </c>
      <c r="T8028">
        <v>12</v>
      </c>
      <c r="U8028">
        <v>0</v>
      </c>
      <c r="V8028">
        <v>0</v>
      </c>
      <c r="W8028" s="26">
        <v>0</v>
      </c>
      <c r="X8028" s="26">
        <v>42.021878240625476</v>
      </c>
      <c r="Y8028" s="26">
        <v>0</v>
      </c>
      <c r="Z8028" s="26">
        <v>0</v>
      </c>
      <c r="AA8028" s="26">
        <v>0</v>
      </c>
      <c r="AB8028" s="26">
        <v>18.411536000665642</v>
      </c>
      <c r="AC8028" s="26">
        <v>0</v>
      </c>
      <c r="AD8028" s="26">
        <v>0</v>
      </c>
      <c r="AE8028" s="26">
        <v>60.433414241291118</v>
      </c>
    </row>
    <row r="8029" spans="1:31" x14ac:dyDescent="0.3">
      <c r="A8029">
        <v>2778986</v>
      </c>
      <c r="B8029">
        <v>1</v>
      </c>
      <c r="C8029" t="s">
        <v>80</v>
      </c>
      <c r="D8029" t="s">
        <v>105</v>
      </c>
      <c r="E8029" t="s">
        <v>146</v>
      </c>
      <c r="F8029" t="s">
        <v>16025</v>
      </c>
      <c r="G8029" t="s">
        <v>148</v>
      </c>
      <c r="H8029" t="s">
        <v>149</v>
      </c>
      <c r="I8029" t="s">
        <v>136</v>
      </c>
      <c r="J8029" t="s">
        <v>137</v>
      </c>
      <c r="K8029" t="s">
        <v>138</v>
      </c>
      <c r="L8029" t="s">
        <v>21860</v>
      </c>
      <c r="M8029" t="s">
        <v>21861</v>
      </c>
      <c r="N8029" s="26">
        <v>7.9738888880000003</v>
      </c>
      <c r="O8029">
        <v>7</v>
      </c>
      <c r="P8029">
        <v>0</v>
      </c>
      <c r="Q8029">
        <v>5</v>
      </c>
      <c r="R8029">
        <v>1</v>
      </c>
      <c r="S8029">
        <v>4</v>
      </c>
      <c r="T8029">
        <v>0</v>
      </c>
      <c r="U8029">
        <v>0</v>
      </c>
      <c r="V8029">
        <v>0</v>
      </c>
      <c r="W8029" s="26">
        <v>22.151039350379456</v>
      </c>
      <c r="X8029" s="26">
        <v>0</v>
      </c>
      <c r="Y8029" s="26">
        <v>60.571627234669187</v>
      </c>
      <c r="Z8029" s="26">
        <v>0.31714077255579998</v>
      </c>
      <c r="AA8029" s="26">
        <v>166.47337256446301</v>
      </c>
      <c r="AB8029" s="26">
        <v>0</v>
      </c>
      <c r="AC8029" s="26">
        <v>0</v>
      </c>
      <c r="AD8029" s="26">
        <v>0</v>
      </c>
      <c r="AE8029" s="26">
        <v>249.51317992206745</v>
      </c>
    </row>
    <row r="8030" spans="1:31" x14ac:dyDescent="0.3">
      <c r="A8030">
        <v>2778591</v>
      </c>
      <c r="B8030">
        <v>1</v>
      </c>
      <c r="C8030" t="s">
        <v>80</v>
      </c>
      <c r="D8030" t="s">
        <v>88</v>
      </c>
      <c r="E8030" t="s">
        <v>141</v>
      </c>
      <c r="F8030" t="s">
        <v>8367</v>
      </c>
      <c r="G8030" t="s">
        <v>186</v>
      </c>
      <c r="H8030" t="s">
        <v>135</v>
      </c>
      <c r="I8030" t="s">
        <v>136</v>
      </c>
      <c r="J8030" t="s">
        <v>137</v>
      </c>
      <c r="K8030" t="s">
        <v>187</v>
      </c>
      <c r="L8030" t="s">
        <v>21862</v>
      </c>
      <c r="M8030" t="s">
        <v>21863</v>
      </c>
      <c r="N8030" s="26">
        <v>3.0350000000000001</v>
      </c>
      <c r="O8030">
        <v>0</v>
      </c>
      <c r="P8030">
        <v>845</v>
      </c>
      <c r="Q8030">
        <v>0</v>
      </c>
      <c r="R8030">
        <v>0</v>
      </c>
      <c r="S8030">
        <v>0</v>
      </c>
      <c r="T8030">
        <v>25</v>
      </c>
      <c r="U8030">
        <v>0</v>
      </c>
      <c r="V8030">
        <v>0</v>
      </c>
      <c r="W8030" s="26">
        <v>0</v>
      </c>
      <c r="X8030" s="26">
        <v>607.48729944430556</v>
      </c>
      <c r="Y8030" s="26">
        <v>0</v>
      </c>
      <c r="Z8030" s="26">
        <v>0</v>
      </c>
      <c r="AA8030" s="26">
        <v>0</v>
      </c>
      <c r="AB8030" s="26">
        <v>46.785773803514516</v>
      </c>
      <c r="AC8030" s="26">
        <v>0</v>
      </c>
      <c r="AD8030" s="26">
        <v>0</v>
      </c>
      <c r="AE8030" s="26">
        <v>654.27307324782009</v>
      </c>
    </row>
    <row r="8031" spans="1:31" x14ac:dyDescent="0.3">
      <c r="A8031">
        <v>2778877</v>
      </c>
      <c r="B8031">
        <v>1</v>
      </c>
      <c r="C8031" t="s">
        <v>80</v>
      </c>
      <c r="D8031" t="s">
        <v>96</v>
      </c>
      <c r="E8031" t="s">
        <v>132</v>
      </c>
      <c r="F8031" t="s">
        <v>21864</v>
      </c>
      <c r="G8031" t="s">
        <v>197</v>
      </c>
      <c r="H8031" t="s">
        <v>135</v>
      </c>
      <c r="I8031" t="s">
        <v>136</v>
      </c>
      <c r="J8031" t="s">
        <v>137</v>
      </c>
      <c r="K8031" t="s">
        <v>138</v>
      </c>
      <c r="L8031" t="s">
        <v>21865</v>
      </c>
      <c r="M8031" t="s">
        <v>21866</v>
      </c>
      <c r="N8031" s="26">
        <v>3.5150000000000001</v>
      </c>
      <c r="O8031">
        <v>0</v>
      </c>
      <c r="P8031">
        <v>1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 s="26">
        <v>0</v>
      </c>
      <c r="X8031" s="26">
        <v>8.3196709728051061</v>
      </c>
      <c r="Y8031" s="26">
        <v>0</v>
      </c>
      <c r="Z8031" s="26">
        <v>0</v>
      </c>
      <c r="AA8031" s="26">
        <v>0</v>
      </c>
      <c r="AB8031" s="26">
        <v>0</v>
      </c>
      <c r="AC8031" s="26">
        <v>0</v>
      </c>
      <c r="AD8031" s="26">
        <v>0</v>
      </c>
      <c r="AE8031" s="26">
        <v>8.3196709728051061</v>
      </c>
    </row>
    <row r="8032" spans="1:31" x14ac:dyDescent="0.3">
      <c r="A8032">
        <v>2779043</v>
      </c>
      <c r="B8032">
        <v>1</v>
      </c>
      <c r="C8032" t="s">
        <v>80</v>
      </c>
      <c r="D8032" t="s">
        <v>93</v>
      </c>
      <c r="E8032" t="s">
        <v>170</v>
      </c>
      <c r="F8032" t="s">
        <v>21867</v>
      </c>
      <c r="G8032" t="s">
        <v>204</v>
      </c>
      <c r="H8032" t="s">
        <v>135</v>
      </c>
      <c r="I8032" t="s">
        <v>136</v>
      </c>
      <c r="J8032" t="s">
        <v>137</v>
      </c>
      <c r="K8032" t="s">
        <v>138</v>
      </c>
      <c r="L8032" t="s">
        <v>21868</v>
      </c>
      <c r="M8032" t="s">
        <v>21869</v>
      </c>
      <c r="N8032" s="26">
        <v>1.0761111109999999</v>
      </c>
      <c r="O8032">
        <v>0</v>
      </c>
      <c r="P8032">
        <v>60</v>
      </c>
      <c r="Q8032">
        <v>0</v>
      </c>
      <c r="R8032">
        <v>0</v>
      </c>
      <c r="S8032">
        <v>0</v>
      </c>
      <c r="T8032">
        <v>2</v>
      </c>
      <c r="U8032">
        <v>0</v>
      </c>
      <c r="V8032">
        <v>0</v>
      </c>
      <c r="W8032" s="26">
        <v>0</v>
      </c>
      <c r="X8032" s="26">
        <v>14.192678480114674</v>
      </c>
      <c r="Y8032" s="26">
        <v>0</v>
      </c>
      <c r="Z8032" s="26">
        <v>0</v>
      </c>
      <c r="AA8032" s="26">
        <v>0</v>
      </c>
      <c r="AB8032" s="26">
        <v>0.29976143239756803</v>
      </c>
      <c r="AC8032" s="26">
        <v>0</v>
      </c>
      <c r="AD8032" s="26">
        <v>0</v>
      </c>
      <c r="AE8032" s="26">
        <v>14.492439912512243</v>
      </c>
    </row>
    <row r="8033" spans="1:31" x14ac:dyDescent="0.3">
      <c r="A8033">
        <v>2778502</v>
      </c>
      <c r="B8033">
        <v>1</v>
      </c>
      <c r="C8033" t="s">
        <v>80</v>
      </c>
      <c r="D8033" t="s">
        <v>85</v>
      </c>
      <c r="E8033" t="s">
        <v>132</v>
      </c>
      <c r="F8033" t="s">
        <v>13322</v>
      </c>
      <c r="G8033" t="s">
        <v>134</v>
      </c>
      <c r="H8033" t="s">
        <v>135</v>
      </c>
      <c r="I8033" t="s">
        <v>136</v>
      </c>
      <c r="J8033" t="s">
        <v>137</v>
      </c>
      <c r="K8033" t="s">
        <v>138</v>
      </c>
      <c r="L8033" t="s">
        <v>21870</v>
      </c>
      <c r="M8033" t="s">
        <v>21871</v>
      </c>
      <c r="N8033" s="26">
        <v>5.6419444439999999</v>
      </c>
      <c r="O8033">
        <v>0</v>
      </c>
      <c r="P8033">
        <v>10</v>
      </c>
      <c r="Q8033">
        <v>0</v>
      </c>
      <c r="R8033">
        <v>0</v>
      </c>
      <c r="S8033">
        <v>0</v>
      </c>
      <c r="T8033">
        <v>1</v>
      </c>
      <c r="U8033">
        <v>0</v>
      </c>
      <c r="V8033">
        <v>0</v>
      </c>
      <c r="W8033" s="26">
        <v>0</v>
      </c>
      <c r="X8033" s="26">
        <v>11.200917562099786</v>
      </c>
      <c r="Y8033" s="26">
        <v>0</v>
      </c>
      <c r="Z8033" s="26">
        <v>0</v>
      </c>
      <c r="AA8033" s="26">
        <v>0</v>
      </c>
      <c r="AB8033" s="26">
        <v>1.3750937541449462</v>
      </c>
      <c r="AC8033" s="26">
        <v>0</v>
      </c>
      <c r="AD8033" s="26">
        <v>0</v>
      </c>
      <c r="AE8033" s="26">
        <v>12.576011316244731</v>
      </c>
    </row>
    <row r="8034" spans="1:31" x14ac:dyDescent="0.3">
      <c r="A8034">
        <v>2778528</v>
      </c>
      <c r="B8034">
        <v>1</v>
      </c>
      <c r="C8034" t="s">
        <v>80</v>
      </c>
      <c r="D8034" t="s">
        <v>88</v>
      </c>
      <c r="E8034" t="s">
        <v>132</v>
      </c>
      <c r="F8034" t="s">
        <v>1510</v>
      </c>
      <c r="G8034" t="s">
        <v>134</v>
      </c>
      <c r="H8034" t="s">
        <v>135</v>
      </c>
      <c r="I8034" t="s">
        <v>136</v>
      </c>
      <c r="J8034" t="s">
        <v>137</v>
      </c>
      <c r="K8034" t="s">
        <v>138</v>
      </c>
      <c r="L8034" t="s">
        <v>21872</v>
      </c>
      <c r="M8034" t="s">
        <v>21873</v>
      </c>
      <c r="N8034" s="26">
        <v>6.8516666659999999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1</v>
      </c>
      <c r="W8034" s="26">
        <v>0</v>
      </c>
      <c r="X8034" s="26">
        <v>0</v>
      </c>
      <c r="Y8034" s="26">
        <v>0</v>
      </c>
      <c r="Z8034" s="26">
        <v>0</v>
      </c>
      <c r="AA8034" s="26">
        <v>0</v>
      </c>
      <c r="AB8034" s="26">
        <v>0</v>
      </c>
      <c r="AC8034" s="26">
        <v>0</v>
      </c>
      <c r="AD8034" s="26">
        <v>209.4001327462106</v>
      </c>
      <c r="AE8034" s="26">
        <v>209.4001327462106</v>
      </c>
    </row>
    <row r="8035" spans="1:31" x14ac:dyDescent="0.3">
      <c r="A8035">
        <v>2778965</v>
      </c>
      <c r="B8035">
        <v>2</v>
      </c>
      <c r="C8035" t="s">
        <v>80</v>
      </c>
      <c r="D8035" t="s">
        <v>108</v>
      </c>
      <c r="E8035" t="s">
        <v>141</v>
      </c>
      <c r="F8035" t="s">
        <v>21874</v>
      </c>
      <c r="G8035" t="s">
        <v>303</v>
      </c>
      <c r="H8035" t="s">
        <v>135</v>
      </c>
      <c r="I8035" t="s">
        <v>136</v>
      </c>
      <c r="J8035" t="s">
        <v>137</v>
      </c>
      <c r="K8035" t="s">
        <v>138</v>
      </c>
      <c r="L8035" t="s">
        <v>21709</v>
      </c>
      <c r="M8035" t="s">
        <v>21875</v>
      </c>
      <c r="N8035" s="26">
        <v>1.021111111</v>
      </c>
      <c r="O8035">
        <v>0</v>
      </c>
      <c r="P8035">
        <v>14</v>
      </c>
      <c r="Q8035">
        <v>0</v>
      </c>
      <c r="R8035">
        <v>11</v>
      </c>
      <c r="S8035">
        <v>0</v>
      </c>
      <c r="T8035">
        <v>8</v>
      </c>
      <c r="U8035">
        <v>0</v>
      </c>
      <c r="V8035">
        <v>0</v>
      </c>
      <c r="W8035" s="26">
        <v>0</v>
      </c>
      <c r="X8035" s="26">
        <v>5.198685679449504</v>
      </c>
      <c r="Y8035" s="26">
        <v>0</v>
      </c>
      <c r="Z8035" s="26">
        <v>0.89704814022366874</v>
      </c>
      <c r="AA8035" s="26">
        <v>0</v>
      </c>
      <c r="AB8035" s="26">
        <v>8.9030462442459193</v>
      </c>
      <c r="AC8035" s="26">
        <v>0</v>
      </c>
      <c r="AD8035" s="26">
        <v>0</v>
      </c>
      <c r="AE8035" s="26">
        <v>14.998780063919092</v>
      </c>
    </row>
    <row r="8036" spans="1:31" x14ac:dyDescent="0.3">
      <c r="A8036">
        <v>2778565</v>
      </c>
      <c r="B8036">
        <v>1</v>
      </c>
      <c r="C8036" t="s">
        <v>80</v>
      </c>
      <c r="D8036" t="s">
        <v>84</v>
      </c>
      <c r="E8036" t="s">
        <v>141</v>
      </c>
      <c r="F8036" t="s">
        <v>4615</v>
      </c>
      <c r="G8036" t="s">
        <v>186</v>
      </c>
      <c r="H8036" t="s">
        <v>135</v>
      </c>
      <c r="I8036" t="s">
        <v>136</v>
      </c>
      <c r="J8036" t="s">
        <v>137</v>
      </c>
      <c r="K8036" t="s">
        <v>187</v>
      </c>
      <c r="L8036" t="s">
        <v>21876</v>
      </c>
      <c r="M8036" t="s">
        <v>21877</v>
      </c>
      <c r="N8036" s="26">
        <v>7.8488888880000003</v>
      </c>
      <c r="O8036">
        <v>0</v>
      </c>
      <c r="P8036">
        <v>886</v>
      </c>
      <c r="Q8036">
        <v>0</v>
      </c>
      <c r="R8036">
        <v>0</v>
      </c>
      <c r="S8036">
        <v>0</v>
      </c>
      <c r="T8036">
        <v>56</v>
      </c>
      <c r="U8036">
        <v>0</v>
      </c>
      <c r="V8036">
        <v>0</v>
      </c>
      <c r="W8036" s="26">
        <v>0</v>
      </c>
      <c r="X8036" s="26">
        <v>1616.6341800357845</v>
      </c>
      <c r="Y8036" s="26">
        <v>0</v>
      </c>
      <c r="Z8036" s="26">
        <v>0</v>
      </c>
      <c r="AA8036" s="26">
        <v>0</v>
      </c>
      <c r="AB8036" s="26">
        <v>340.79510995679527</v>
      </c>
      <c r="AC8036" s="26">
        <v>0</v>
      </c>
      <c r="AD8036" s="26">
        <v>0</v>
      </c>
      <c r="AE8036" s="26">
        <v>1957.4292899925799</v>
      </c>
    </row>
    <row r="8037" spans="1:31" x14ac:dyDescent="0.3">
      <c r="A8037">
        <v>2778714</v>
      </c>
      <c r="B8037">
        <v>1</v>
      </c>
      <c r="C8037" t="s">
        <v>80</v>
      </c>
      <c r="D8037" t="s">
        <v>85</v>
      </c>
      <c r="E8037" t="s">
        <v>166</v>
      </c>
      <c r="F8037" t="s">
        <v>9082</v>
      </c>
      <c r="G8037" t="s">
        <v>204</v>
      </c>
      <c r="H8037" t="s">
        <v>135</v>
      </c>
      <c r="I8037" t="s">
        <v>136</v>
      </c>
      <c r="J8037" t="s">
        <v>137</v>
      </c>
      <c r="K8037" t="s">
        <v>138</v>
      </c>
      <c r="L8037" t="s">
        <v>21878</v>
      </c>
      <c r="M8037" t="s">
        <v>21879</v>
      </c>
      <c r="N8037" s="26">
        <v>7.4752777769999996</v>
      </c>
      <c r="O8037">
        <v>0</v>
      </c>
      <c r="P8037">
        <v>28</v>
      </c>
      <c r="Q8037">
        <v>0</v>
      </c>
      <c r="R8037">
        <v>0</v>
      </c>
      <c r="S8037">
        <v>0</v>
      </c>
      <c r="T8037">
        <v>60</v>
      </c>
      <c r="U8037">
        <v>0</v>
      </c>
      <c r="V8037">
        <v>0</v>
      </c>
      <c r="W8037" s="26">
        <v>0</v>
      </c>
      <c r="X8037" s="26">
        <v>59.017347492463728</v>
      </c>
      <c r="Y8037" s="26">
        <v>0</v>
      </c>
      <c r="Z8037" s="26">
        <v>0</v>
      </c>
      <c r="AA8037" s="26">
        <v>0</v>
      </c>
      <c r="AB8037" s="26">
        <v>292.00164295668526</v>
      </c>
      <c r="AC8037" s="26">
        <v>0</v>
      </c>
      <c r="AD8037" s="26">
        <v>0</v>
      </c>
      <c r="AE8037" s="26">
        <v>351.01899044914899</v>
      </c>
    </row>
    <row r="8038" spans="1:31" x14ac:dyDescent="0.3">
      <c r="A8038">
        <v>2778605</v>
      </c>
      <c r="B8038">
        <v>1</v>
      </c>
      <c r="C8038" t="s">
        <v>81</v>
      </c>
      <c r="D8038" t="s">
        <v>123</v>
      </c>
      <c r="E8038" t="s">
        <v>152</v>
      </c>
      <c r="F8038" t="s">
        <v>21880</v>
      </c>
      <c r="G8038" t="s">
        <v>628</v>
      </c>
      <c r="H8038" t="s">
        <v>149</v>
      </c>
      <c r="I8038" t="s">
        <v>136</v>
      </c>
      <c r="J8038" t="s">
        <v>137</v>
      </c>
      <c r="K8038" t="s">
        <v>187</v>
      </c>
      <c r="L8038" t="s">
        <v>21881</v>
      </c>
      <c r="M8038" t="s">
        <v>21882</v>
      </c>
      <c r="N8038" s="26">
        <v>6.7469444440000004</v>
      </c>
      <c r="O8038">
        <v>3</v>
      </c>
      <c r="P8038">
        <v>585</v>
      </c>
      <c r="Q8038">
        <v>105</v>
      </c>
      <c r="R8038">
        <v>76</v>
      </c>
      <c r="S8038">
        <v>6</v>
      </c>
      <c r="T8038">
        <v>83</v>
      </c>
      <c r="U8038">
        <v>2</v>
      </c>
      <c r="V8038">
        <v>1</v>
      </c>
      <c r="W8038" s="26">
        <v>1.4669882602805555</v>
      </c>
      <c r="X8038" s="26">
        <v>718.30993512562395</v>
      </c>
      <c r="Y8038" s="26">
        <v>121.03380174909107</v>
      </c>
      <c r="Z8038" s="26">
        <v>46.36400525371053</v>
      </c>
      <c r="AA8038" s="26">
        <v>1.6381268729649072</v>
      </c>
      <c r="AB8038" s="26">
        <v>424.2367430979736</v>
      </c>
      <c r="AC8038" s="26">
        <v>4102.9227695830596</v>
      </c>
      <c r="AD8038" s="26">
        <v>1.0937389179521344</v>
      </c>
      <c r="AE8038" s="26">
        <v>5417.0661088606566</v>
      </c>
    </row>
    <row r="8039" spans="1:31" x14ac:dyDescent="0.3">
      <c r="A8039">
        <v>2778774</v>
      </c>
      <c r="B8039">
        <v>1</v>
      </c>
      <c r="C8039" t="s">
        <v>81</v>
      </c>
      <c r="D8039" t="s">
        <v>113</v>
      </c>
      <c r="E8039" t="s">
        <v>146</v>
      </c>
      <c r="F8039" t="s">
        <v>21883</v>
      </c>
      <c r="G8039" t="s">
        <v>186</v>
      </c>
      <c r="H8039" t="s">
        <v>149</v>
      </c>
      <c r="I8039" t="s">
        <v>136</v>
      </c>
      <c r="J8039" t="s">
        <v>137</v>
      </c>
      <c r="K8039" t="s">
        <v>187</v>
      </c>
      <c r="L8039" t="s">
        <v>21884</v>
      </c>
      <c r="M8039" t="s">
        <v>21885</v>
      </c>
      <c r="N8039" s="26">
        <v>1.7622222219999999</v>
      </c>
      <c r="O8039">
        <v>0</v>
      </c>
      <c r="P8039">
        <v>181</v>
      </c>
      <c r="Q8039">
        <v>0</v>
      </c>
      <c r="R8039">
        <v>4</v>
      </c>
      <c r="S8039">
        <v>0</v>
      </c>
      <c r="T8039">
        <v>12</v>
      </c>
      <c r="U8039">
        <v>0</v>
      </c>
      <c r="V8039">
        <v>0</v>
      </c>
      <c r="W8039" s="26">
        <v>0</v>
      </c>
      <c r="X8039" s="26">
        <v>68.980135329478401</v>
      </c>
      <c r="Y8039" s="26">
        <v>0</v>
      </c>
      <c r="Z8039" s="26">
        <v>0.18522753050834134</v>
      </c>
      <c r="AA8039" s="26">
        <v>0</v>
      </c>
      <c r="AB8039" s="26">
        <v>6.1639025934436518</v>
      </c>
      <c r="AC8039" s="26">
        <v>0</v>
      </c>
      <c r="AD8039" s="26">
        <v>0</v>
      </c>
      <c r="AE8039" s="26">
        <v>75.329265453430395</v>
      </c>
    </row>
    <row r="8040" spans="1:31" x14ac:dyDescent="0.3">
      <c r="A8040">
        <v>2778459</v>
      </c>
      <c r="B8040">
        <v>1</v>
      </c>
      <c r="C8040" t="s">
        <v>80</v>
      </c>
      <c r="D8040" t="s">
        <v>107</v>
      </c>
      <c r="E8040" t="s">
        <v>141</v>
      </c>
      <c r="F8040" t="s">
        <v>21886</v>
      </c>
      <c r="G8040" t="s">
        <v>143</v>
      </c>
      <c r="H8040" t="s">
        <v>135</v>
      </c>
      <c r="I8040" t="s">
        <v>136</v>
      </c>
      <c r="J8040" t="s">
        <v>137</v>
      </c>
      <c r="K8040" t="s">
        <v>138</v>
      </c>
      <c r="L8040" t="s">
        <v>21887</v>
      </c>
      <c r="M8040" t="s">
        <v>21888</v>
      </c>
      <c r="N8040" s="26">
        <v>0.52861111100000002</v>
      </c>
      <c r="O8040">
        <v>0</v>
      </c>
      <c r="P8040">
        <v>74</v>
      </c>
      <c r="Q8040">
        <v>0</v>
      </c>
      <c r="R8040">
        <v>3</v>
      </c>
      <c r="S8040">
        <v>0</v>
      </c>
      <c r="T8040">
        <v>19</v>
      </c>
      <c r="U8040">
        <v>0</v>
      </c>
      <c r="V8040">
        <v>0</v>
      </c>
      <c r="W8040" s="26">
        <v>0</v>
      </c>
      <c r="X8040" s="26">
        <v>6.6962568200958286</v>
      </c>
      <c r="Y8040" s="26">
        <v>0</v>
      </c>
      <c r="Z8040" s="26">
        <v>2.8309221144884728E-2</v>
      </c>
      <c r="AA8040" s="26">
        <v>0</v>
      </c>
      <c r="AB8040" s="26">
        <v>3.8541102113345915</v>
      </c>
      <c r="AC8040" s="26">
        <v>0</v>
      </c>
      <c r="AD8040" s="26">
        <v>0</v>
      </c>
      <c r="AE8040" s="26">
        <v>10.578676252575304</v>
      </c>
    </row>
    <row r="8041" spans="1:31" x14ac:dyDescent="0.3">
      <c r="A8041">
        <v>2779146</v>
      </c>
      <c r="B8041">
        <v>1</v>
      </c>
      <c r="C8041" t="s">
        <v>81</v>
      </c>
      <c r="D8041" t="s">
        <v>117</v>
      </c>
      <c r="E8041" t="s">
        <v>157</v>
      </c>
      <c r="F8041" t="s">
        <v>5888</v>
      </c>
      <c r="G8041" t="s">
        <v>143</v>
      </c>
      <c r="H8041" t="s">
        <v>149</v>
      </c>
      <c r="I8041" t="s">
        <v>136</v>
      </c>
      <c r="J8041" t="s">
        <v>137</v>
      </c>
      <c r="K8041" t="s">
        <v>138</v>
      </c>
      <c r="L8041" t="s">
        <v>21889</v>
      </c>
      <c r="M8041" t="s">
        <v>21890</v>
      </c>
      <c r="N8041" s="26">
        <v>0.73194444400000003</v>
      </c>
      <c r="O8041">
        <v>3</v>
      </c>
      <c r="P8041">
        <v>1406</v>
      </c>
      <c r="Q8041">
        <v>32</v>
      </c>
      <c r="R8041">
        <v>33</v>
      </c>
      <c r="S8041">
        <v>19</v>
      </c>
      <c r="T8041">
        <v>113</v>
      </c>
      <c r="U8041">
        <v>4</v>
      </c>
      <c r="V8041">
        <v>0</v>
      </c>
      <c r="W8041" s="26">
        <v>0.70660534402730946</v>
      </c>
      <c r="X8041" s="26">
        <v>143.90060027739969</v>
      </c>
      <c r="Y8041" s="26">
        <v>17.698880945863383</v>
      </c>
      <c r="Z8041" s="26">
        <v>4.0236531076583839</v>
      </c>
      <c r="AA8041" s="26">
        <v>92.307642151909491</v>
      </c>
      <c r="AB8041" s="26">
        <v>21.292462872267031</v>
      </c>
      <c r="AC8041" s="26">
        <v>284.4974846726376</v>
      </c>
      <c r="AD8041" s="26">
        <v>0</v>
      </c>
      <c r="AE8041" s="26">
        <v>564.42732937176288</v>
      </c>
    </row>
    <row r="8042" spans="1:31" x14ac:dyDescent="0.3">
      <c r="A8042">
        <v>2778651</v>
      </c>
      <c r="B8042">
        <v>1</v>
      </c>
      <c r="C8042" t="s">
        <v>80</v>
      </c>
      <c r="D8042" t="s">
        <v>100</v>
      </c>
      <c r="E8042" t="s">
        <v>157</v>
      </c>
      <c r="F8042" t="s">
        <v>3099</v>
      </c>
      <c r="G8042" t="s">
        <v>159</v>
      </c>
      <c r="H8042" t="s">
        <v>149</v>
      </c>
      <c r="I8042" t="s">
        <v>136</v>
      </c>
      <c r="J8042" t="s">
        <v>137</v>
      </c>
      <c r="K8042" t="s">
        <v>138</v>
      </c>
      <c r="L8042" t="s">
        <v>21891</v>
      </c>
      <c r="M8042" t="s">
        <v>21892</v>
      </c>
      <c r="N8042" s="26">
        <v>0.19666666599999999</v>
      </c>
      <c r="O8042">
        <v>1</v>
      </c>
      <c r="P8042">
        <v>26</v>
      </c>
      <c r="Q8042">
        <v>53</v>
      </c>
      <c r="R8042">
        <v>34</v>
      </c>
      <c r="S8042">
        <v>6</v>
      </c>
      <c r="T8042">
        <v>13</v>
      </c>
      <c r="U8042">
        <v>0</v>
      </c>
      <c r="V8042">
        <v>0</v>
      </c>
      <c r="W8042" s="26">
        <v>4.5092392166666669E-2</v>
      </c>
      <c r="X8042" s="26">
        <v>0.42145414395461811</v>
      </c>
      <c r="Y8042" s="26">
        <v>3.3214377674061546</v>
      </c>
      <c r="Z8042" s="26">
        <v>1.767131519169501</v>
      </c>
      <c r="AA8042" s="26">
        <v>1.0374324187622357</v>
      </c>
      <c r="AB8042" s="26">
        <v>1.1268574824651836</v>
      </c>
      <c r="AC8042" s="26">
        <v>0</v>
      </c>
      <c r="AD8042" s="26">
        <v>0</v>
      </c>
      <c r="AE8042" s="26">
        <v>7.7194057239243596</v>
      </c>
    </row>
    <row r="8043" spans="1:31" x14ac:dyDescent="0.3">
      <c r="A8043">
        <v>2778628</v>
      </c>
      <c r="B8043">
        <v>1</v>
      </c>
      <c r="C8043" t="s">
        <v>81</v>
      </c>
      <c r="D8043" t="s">
        <v>118</v>
      </c>
      <c r="E8043" t="s">
        <v>157</v>
      </c>
      <c r="F8043" t="s">
        <v>21893</v>
      </c>
      <c r="G8043" t="s">
        <v>186</v>
      </c>
      <c r="H8043" t="s">
        <v>149</v>
      </c>
      <c r="I8043" t="s">
        <v>136</v>
      </c>
      <c r="J8043" t="s">
        <v>137</v>
      </c>
      <c r="K8043" t="s">
        <v>187</v>
      </c>
      <c r="L8043" t="s">
        <v>21894</v>
      </c>
      <c r="M8043" t="s">
        <v>21895</v>
      </c>
      <c r="N8043" s="26">
        <v>8.7061111110000002</v>
      </c>
      <c r="O8043">
        <v>23</v>
      </c>
      <c r="P8043">
        <v>1779</v>
      </c>
      <c r="Q8043">
        <v>54</v>
      </c>
      <c r="R8043">
        <v>164</v>
      </c>
      <c r="S8043">
        <v>12</v>
      </c>
      <c r="T8043">
        <v>125</v>
      </c>
      <c r="U8043">
        <v>1</v>
      </c>
      <c r="V8043">
        <v>0</v>
      </c>
      <c r="W8043" s="26">
        <v>131.50291002383477</v>
      </c>
      <c r="X8043" s="26">
        <v>582.18881306376136</v>
      </c>
      <c r="Y8043" s="26">
        <v>14.062423536889845</v>
      </c>
      <c r="Z8043" s="26">
        <v>91.302158746312926</v>
      </c>
      <c r="AA8043" s="26">
        <v>470.2077238229719</v>
      </c>
      <c r="AB8043" s="26">
        <v>378.84894076719002</v>
      </c>
      <c r="AC8043" s="26">
        <v>1290.8190065117069</v>
      </c>
      <c r="AD8043" s="26">
        <v>0</v>
      </c>
      <c r="AE8043" s="26">
        <v>2958.9319764726679</v>
      </c>
    </row>
    <row r="8044" spans="1:31" x14ac:dyDescent="0.3">
      <c r="A8044">
        <v>2778588</v>
      </c>
      <c r="B8044">
        <v>1</v>
      </c>
      <c r="C8044" t="s">
        <v>80</v>
      </c>
      <c r="D8044" t="s">
        <v>104</v>
      </c>
      <c r="E8044" t="s">
        <v>132</v>
      </c>
      <c r="F8044" t="s">
        <v>21896</v>
      </c>
      <c r="G8044" t="s">
        <v>197</v>
      </c>
      <c r="H8044" t="s">
        <v>135</v>
      </c>
      <c r="I8044" t="s">
        <v>136</v>
      </c>
      <c r="J8044" t="s">
        <v>137</v>
      </c>
      <c r="K8044" t="s">
        <v>138</v>
      </c>
      <c r="L8044" t="s">
        <v>21897</v>
      </c>
      <c r="M8044" t="s">
        <v>21898</v>
      </c>
      <c r="N8044" s="26">
        <v>1.403333333</v>
      </c>
      <c r="O8044">
        <v>0</v>
      </c>
      <c r="P8044">
        <v>4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 s="26">
        <v>0</v>
      </c>
      <c r="X8044" s="26">
        <v>1.8199739461152666</v>
      </c>
      <c r="Y8044" s="26">
        <v>0</v>
      </c>
      <c r="Z8044" s="26">
        <v>0</v>
      </c>
      <c r="AA8044" s="26">
        <v>0</v>
      </c>
      <c r="AB8044" s="26">
        <v>0</v>
      </c>
      <c r="AC8044" s="26">
        <v>0</v>
      </c>
      <c r="AD8044" s="26">
        <v>0</v>
      </c>
      <c r="AE8044" s="26">
        <v>1.8199739461152666</v>
      </c>
    </row>
    <row r="8045" spans="1:31" x14ac:dyDescent="0.3">
      <c r="A8045">
        <v>2778548</v>
      </c>
      <c r="B8045">
        <v>2</v>
      </c>
      <c r="C8045" t="s">
        <v>80</v>
      </c>
      <c r="D8045" t="s">
        <v>97</v>
      </c>
      <c r="E8045" t="s">
        <v>141</v>
      </c>
      <c r="F8045" t="s">
        <v>21899</v>
      </c>
      <c r="G8045" t="s">
        <v>134</v>
      </c>
      <c r="H8045" t="s">
        <v>135</v>
      </c>
      <c r="I8045" t="s">
        <v>136</v>
      </c>
      <c r="J8045" t="s">
        <v>137</v>
      </c>
      <c r="K8045" t="s">
        <v>138</v>
      </c>
      <c r="L8045" t="s">
        <v>21900</v>
      </c>
      <c r="M8045" t="s">
        <v>21901</v>
      </c>
      <c r="N8045" s="26">
        <v>0.893055555</v>
      </c>
      <c r="O8045">
        <v>0</v>
      </c>
      <c r="P8045">
        <v>251</v>
      </c>
      <c r="Q8045">
        <v>0</v>
      </c>
      <c r="R8045">
        <v>8</v>
      </c>
      <c r="S8045">
        <v>0</v>
      </c>
      <c r="T8045">
        <v>47</v>
      </c>
      <c r="U8045">
        <v>0</v>
      </c>
      <c r="V8045">
        <v>0</v>
      </c>
      <c r="W8045" s="26">
        <v>0</v>
      </c>
      <c r="X8045" s="26">
        <v>70.127296076146791</v>
      </c>
      <c r="Y8045" s="26">
        <v>0</v>
      </c>
      <c r="Z8045" s="26">
        <v>0</v>
      </c>
      <c r="AA8045" s="26">
        <v>0</v>
      </c>
      <c r="AB8045" s="26">
        <v>33.86318300893133</v>
      </c>
      <c r="AC8045" s="26">
        <v>0</v>
      </c>
      <c r="AD8045" s="26">
        <v>0</v>
      </c>
      <c r="AE8045" s="26">
        <v>103.99047908507812</v>
      </c>
    </row>
    <row r="8046" spans="1:31" x14ac:dyDescent="0.3">
      <c r="A8046">
        <v>2778983</v>
      </c>
      <c r="B8046">
        <v>1</v>
      </c>
      <c r="C8046" t="s">
        <v>81</v>
      </c>
      <c r="D8046" t="s">
        <v>112</v>
      </c>
      <c r="E8046" t="s">
        <v>152</v>
      </c>
      <c r="F8046" t="s">
        <v>16177</v>
      </c>
      <c r="G8046" t="s">
        <v>159</v>
      </c>
      <c r="H8046" t="s">
        <v>149</v>
      </c>
      <c r="I8046" t="s">
        <v>136</v>
      </c>
      <c r="J8046" t="s">
        <v>137</v>
      </c>
      <c r="K8046" t="s">
        <v>138</v>
      </c>
      <c r="L8046" t="s">
        <v>21902</v>
      </c>
      <c r="M8046" t="s">
        <v>21903</v>
      </c>
      <c r="N8046" s="26">
        <v>0.23861111099999999</v>
      </c>
      <c r="O8046">
        <v>10</v>
      </c>
      <c r="P8046">
        <v>2150</v>
      </c>
      <c r="Q8046">
        <v>124</v>
      </c>
      <c r="R8046">
        <v>391</v>
      </c>
      <c r="S8046">
        <v>33</v>
      </c>
      <c r="T8046">
        <v>184</v>
      </c>
      <c r="U8046">
        <v>3</v>
      </c>
      <c r="V8046">
        <v>0</v>
      </c>
      <c r="W8046" s="26">
        <v>0.50441202671653373</v>
      </c>
      <c r="X8046" s="26">
        <v>38.013809412007618</v>
      </c>
      <c r="Y8046" s="26">
        <v>1.8839623588902581</v>
      </c>
      <c r="Z8046" s="26">
        <v>13.572584521280392</v>
      </c>
      <c r="AA8046" s="26">
        <v>20.908982844579334</v>
      </c>
      <c r="AB8046" s="26">
        <v>8.0318505990120279</v>
      </c>
      <c r="AC8046" s="26">
        <v>39.861487015973438</v>
      </c>
      <c r="AD8046" s="26">
        <v>0</v>
      </c>
      <c r="AE8046" s="26">
        <v>122.7770887784596</v>
      </c>
    </row>
    <row r="8047" spans="1:31" x14ac:dyDescent="0.3">
      <c r="A8047">
        <v>2779229</v>
      </c>
      <c r="B8047">
        <v>1</v>
      </c>
      <c r="C8047" t="s">
        <v>80</v>
      </c>
      <c r="D8047" t="s">
        <v>110</v>
      </c>
      <c r="E8047" t="s">
        <v>132</v>
      </c>
      <c r="F8047" t="s">
        <v>21904</v>
      </c>
      <c r="G8047" t="s">
        <v>197</v>
      </c>
      <c r="H8047" t="s">
        <v>135</v>
      </c>
      <c r="I8047" t="s">
        <v>136</v>
      </c>
      <c r="J8047" t="s">
        <v>137</v>
      </c>
      <c r="K8047" t="s">
        <v>138</v>
      </c>
      <c r="L8047" t="s">
        <v>21905</v>
      </c>
      <c r="M8047" t="s">
        <v>21906</v>
      </c>
      <c r="N8047" s="26">
        <v>2.0338888879999999</v>
      </c>
      <c r="O8047">
        <v>0</v>
      </c>
      <c r="P8047">
        <v>4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 s="26">
        <v>0</v>
      </c>
      <c r="X8047" s="26">
        <v>2.1369570259677064</v>
      </c>
      <c r="Y8047" s="26">
        <v>0</v>
      </c>
      <c r="Z8047" s="26">
        <v>0</v>
      </c>
      <c r="AA8047" s="26">
        <v>0</v>
      </c>
      <c r="AB8047" s="26">
        <v>0</v>
      </c>
      <c r="AC8047" s="26">
        <v>0</v>
      </c>
      <c r="AD8047" s="26">
        <v>0</v>
      </c>
      <c r="AE8047" s="26">
        <v>2.1369570259677064</v>
      </c>
    </row>
    <row r="8048" spans="1:31" x14ac:dyDescent="0.3">
      <c r="A8048">
        <v>2778679</v>
      </c>
      <c r="B8048">
        <v>2</v>
      </c>
      <c r="C8048" t="s">
        <v>80</v>
      </c>
      <c r="D8048" t="s">
        <v>94</v>
      </c>
      <c r="E8048" t="s">
        <v>141</v>
      </c>
      <c r="F8048" t="s">
        <v>21907</v>
      </c>
      <c r="G8048" t="s">
        <v>134</v>
      </c>
      <c r="H8048" t="s">
        <v>135</v>
      </c>
      <c r="I8048" t="s">
        <v>136</v>
      </c>
      <c r="J8048" t="s">
        <v>137</v>
      </c>
      <c r="K8048" t="s">
        <v>138</v>
      </c>
      <c r="L8048" t="s">
        <v>21681</v>
      </c>
      <c r="M8048" t="s">
        <v>21908</v>
      </c>
      <c r="N8048" s="26">
        <v>0.64333333299999995</v>
      </c>
      <c r="O8048">
        <v>0</v>
      </c>
      <c r="P8048">
        <v>240</v>
      </c>
      <c r="Q8048">
        <v>0</v>
      </c>
      <c r="R8048">
        <v>10</v>
      </c>
      <c r="S8048">
        <v>0</v>
      </c>
      <c r="T8048">
        <v>21</v>
      </c>
      <c r="U8048">
        <v>0</v>
      </c>
      <c r="V8048">
        <v>0</v>
      </c>
      <c r="W8048" s="26">
        <v>0</v>
      </c>
      <c r="X8048" s="26">
        <v>22.066198758248099</v>
      </c>
      <c r="Y8048" s="26">
        <v>0</v>
      </c>
      <c r="Z8048" s="26">
        <v>0</v>
      </c>
      <c r="AA8048" s="26">
        <v>0</v>
      </c>
      <c r="AB8048" s="26">
        <v>1.4714757261314668</v>
      </c>
      <c r="AC8048" s="26">
        <v>0</v>
      </c>
      <c r="AD8048" s="26">
        <v>0</v>
      </c>
      <c r="AE8048" s="26">
        <v>23.537674484379565</v>
      </c>
    </row>
    <row r="8049" spans="1:31" x14ac:dyDescent="0.3">
      <c r="A8049">
        <v>2778548</v>
      </c>
      <c r="B8049">
        <v>1</v>
      </c>
      <c r="C8049" t="s">
        <v>80</v>
      </c>
      <c r="D8049" t="s">
        <v>97</v>
      </c>
      <c r="E8049" t="s">
        <v>132</v>
      </c>
      <c r="F8049" t="s">
        <v>21909</v>
      </c>
      <c r="G8049" t="s">
        <v>134</v>
      </c>
      <c r="H8049" t="s">
        <v>135</v>
      </c>
      <c r="I8049" t="s">
        <v>136</v>
      </c>
      <c r="J8049" t="s">
        <v>137</v>
      </c>
      <c r="K8049" t="s">
        <v>138</v>
      </c>
      <c r="L8049" t="s">
        <v>21910</v>
      </c>
      <c r="M8049" t="s">
        <v>21900</v>
      </c>
      <c r="N8049" s="26">
        <v>1.7136111110000001</v>
      </c>
      <c r="O8049">
        <v>0</v>
      </c>
      <c r="P8049">
        <v>1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 s="26">
        <v>0</v>
      </c>
      <c r="X8049" s="26">
        <v>0.58877274667269286</v>
      </c>
      <c r="Y8049" s="26">
        <v>0</v>
      </c>
      <c r="Z8049" s="26">
        <v>0</v>
      </c>
      <c r="AA8049" s="26">
        <v>0</v>
      </c>
      <c r="AB8049" s="26">
        <v>0</v>
      </c>
      <c r="AC8049" s="26">
        <v>0</v>
      </c>
      <c r="AD8049" s="26">
        <v>0</v>
      </c>
      <c r="AE8049" s="26">
        <v>0.58877274667269286</v>
      </c>
    </row>
    <row r="8050" spans="1:31" x14ac:dyDescent="0.3">
      <c r="A8050">
        <v>2778525</v>
      </c>
      <c r="B8050">
        <v>1</v>
      </c>
      <c r="C8050" t="s">
        <v>80</v>
      </c>
      <c r="D8050" t="s">
        <v>104</v>
      </c>
      <c r="E8050" t="s">
        <v>132</v>
      </c>
      <c r="F8050" t="s">
        <v>21911</v>
      </c>
      <c r="G8050" t="s">
        <v>134</v>
      </c>
      <c r="H8050" t="s">
        <v>135</v>
      </c>
      <c r="I8050" t="s">
        <v>136</v>
      </c>
      <c r="J8050" t="s">
        <v>137</v>
      </c>
      <c r="K8050" t="s">
        <v>138</v>
      </c>
      <c r="L8050" t="s">
        <v>21912</v>
      </c>
      <c r="M8050" t="s">
        <v>21913</v>
      </c>
      <c r="N8050" s="26">
        <v>3.5419444439999999</v>
      </c>
      <c r="O8050">
        <v>0</v>
      </c>
      <c r="P8050">
        <v>4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 s="26">
        <v>0</v>
      </c>
      <c r="X8050" s="26">
        <v>2.0603730474921531</v>
      </c>
      <c r="Y8050" s="26">
        <v>0</v>
      </c>
      <c r="Z8050" s="26">
        <v>0</v>
      </c>
      <c r="AA8050" s="26">
        <v>0</v>
      </c>
      <c r="AB8050" s="26">
        <v>0</v>
      </c>
      <c r="AC8050" s="26">
        <v>0</v>
      </c>
      <c r="AD8050" s="26">
        <v>0</v>
      </c>
      <c r="AE8050" s="26">
        <v>2.0603730474921531</v>
      </c>
    </row>
    <row r="8051" spans="1:31" x14ac:dyDescent="0.3">
      <c r="A8051">
        <v>2779719</v>
      </c>
      <c r="B8051">
        <v>1</v>
      </c>
      <c r="C8051" t="s">
        <v>81</v>
      </c>
      <c r="D8051" t="s">
        <v>119</v>
      </c>
      <c r="E8051" t="s">
        <v>132</v>
      </c>
      <c r="F8051" t="s">
        <v>21914</v>
      </c>
      <c r="G8051" t="s">
        <v>307</v>
      </c>
      <c r="H8051" t="s">
        <v>135</v>
      </c>
      <c r="I8051" t="s">
        <v>136</v>
      </c>
      <c r="J8051" t="s">
        <v>137</v>
      </c>
      <c r="K8051" t="s">
        <v>138</v>
      </c>
      <c r="L8051" t="s">
        <v>21915</v>
      </c>
      <c r="M8051" t="s">
        <v>21916</v>
      </c>
      <c r="N8051" s="26">
        <v>2.7774999999999999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1</v>
      </c>
      <c r="U8051">
        <v>0</v>
      </c>
      <c r="V8051">
        <v>0</v>
      </c>
      <c r="W8051" s="26">
        <v>0</v>
      </c>
      <c r="X8051" s="26">
        <v>0</v>
      </c>
      <c r="Y8051" s="26">
        <v>0</v>
      </c>
      <c r="Z8051" s="26">
        <v>0</v>
      </c>
      <c r="AA8051" s="26">
        <v>0</v>
      </c>
      <c r="AB8051" s="26">
        <v>12.413129157644262</v>
      </c>
      <c r="AC8051" s="26">
        <v>0</v>
      </c>
      <c r="AD8051" s="26">
        <v>0</v>
      </c>
      <c r="AE8051" s="26">
        <v>12.413129157644262</v>
      </c>
    </row>
    <row r="8052" spans="1:31" x14ac:dyDescent="0.3">
      <c r="A8052">
        <v>2779696</v>
      </c>
      <c r="B8052">
        <v>1</v>
      </c>
      <c r="C8052" t="s">
        <v>80</v>
      </c>
      <c r="D8052" t="s">
        <v>101</v>
      </c>
      <c r="E8052" t="s">
        <v>146</v>
      </c>
      <c r="F8052" t="s">
        <v>21917</v>
      </c>
      <c r="G8052" t="s">
        <v>148</v>
      </c>
      <c r="H8052" t="s">
        <v>149</v>
      </c>
      <c r="I8052" t="s">
        <v>136</v>
      </c>
      <c r="J8052" t="s">
        <v>137</v>
      </c>
      <c r="K8052" t="s">
        <v>138</v>
      </c>
      <c r="L8052" t="s">
        <v>21918</v>
      </c>
      <c r="M8052" t="s">
        <v>21919</v>
      </c>
      <c r="N8052" s="26">
        <v>1.671944444</v>
      </c>
      <c r="O8052">
        <v>3</v>
      </c>
      <c r="P8052">
        <v>6</v>
      </c>
      <c r="Q8052">
        <v>3</v>
      </c>
      <c r="R8052">
        <v>5</v>
      </c>
      <c r="S8052">
        <v>4</v>
      </c>
      <c r="T8052">
        <v>4</v>
      </c>
      <c r="U8052">
        <v>0</v>
      </c>
      <c r="V8052">
        <v>0</v>
      </c>
      <c r="W8052" s="26">
        <v>1.711563909116784</v>
      </c>
      <c r="X8052" s="26">
        <v>3.6948475543893369</v>
      </c>
      <c r="Y8052" s="26">
        <v>35.790892302249745</v>
      </c>
      <c r="Z8052" s="26">
        <v>0.30825755428643259</v>
      </c>
      <c r="AA8052" s="26">
        <v>8.7564133655826879</v>
      </c>
      <c r="AB8052" s="26">
        <v>5.5524120719411112</v>
      </c>
      <c r="AC8052" s="26">
        <v>0</v>
      </c>
      <c r="AD8052" s="26">
        <v>0</v>
      </c>
      <c r="AE8052" s="26">
        <v>55.814386757566098</v>
      </c>
    </row>
    <row r="8053" spans="1:31" x14ac:dyDescent="0.3">
      <c r="A8053">
        <v>2779364</v>
      </c>
      <c r="B8053">
        <v>1</v>
      </c>
      <c r="C8053" t="s">
        <v>80</v>
      </c>
      <c r="D8053" t="s">
        <v>89</v>
      </c>
      <c r="E8053" t="s">
        <v>132</v>
      </c>
      <c r="F8053" t="s">
        <v>21920</v>
      </c>
      <c r="G8053" t="s">
        <v>134</v>
      </c>
      <c r="H8053" t="s">
        <v>135</v>
      </c>
      <c r="I8053" t="s">
        <v>136</v>
      </c>
      <c r="J8053" t="s">
        <v>137</v>
      </c>
      <c r="K8053" t="s">
        <v>138</v>
      </c>
      <c r="L8053" t="s">
        <v>21921</v>
      </c>
      <c r="M8053" t="s">
        <v>21922</v>
      </c>
      <c r="N8053" s="26">
        <v>3.4436111110000001</v>
      </c>
      <c r="O8053">
        <v>0</v>
      </c>
      <c r="P8053">
        <v>2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 s="26">
        <v>0</v>
      </c>
      <c r="X8053" s="26">
        <v>2.8224456877633677</v>
      </c>
      <c r="Y8053" s="26">
        <v>0</v>
      </c>
      <c r="Z8053" s="26">
        <v>0</v>
      </c>
      <c r="AA8053" s="26">
        <v>0</v>
      </c>
      <c r="AB8053" s="26">
        <v>0</v>
      </c>
      <c r="AC8053" s="26">
        <v>0</v>
      </c>
      <c r="AD8053" s="26">
        <v>0</v>
      </c>
      <c r="AE8053" s="26">
        <v>2.8224456877633677</v>
      </c>
    </row>
    <row r="8054" spans="1:31" x14ac:dyDescent="0.3">
      <c r="A8054">
        <v>2779410</v>
      </c>
      <c r="B8054">
        <v>1</v>
      </c>
      <c r="C8054" t="s">
        <v>80</v>
      </c>
      <c r="D8054" t="s">
        <v>100</v>
      </c>
      <c r="E8054" t="s">
        <v>146</v>
      </c>
      <c r="F8054" t="s">
        <v>8747</v>
      </c>
      <c r="G8054" t="s">
        <v>628</v>
      </c>
      <c r="H8054" t="s">
        <v>149</v>
      </c>
      <c r="I8054" t="s">
        <v>136</v>
      </c>
      <c r="J8054" t="s">
        <v>137</v>
      </c>
      <c r="K8054" t="s">
        <v>187</v>
      </c>
      <c r="L8054" t="s">
        <v>21923</v>
      </c>
      <c r="M8054" t="s">
        <v>21924</v>
      </c>
      <c r="N8054" s="26">
        <v>6.2750000000000004</v>
      </c>
      <c r="O8054">
        <v>0</v>
      </c>
      <c r="P8054">
        <v>390</v>
      </c>
      <c r="Q8054">
        <v>0</v>
      </c>
      <c r="R8054">
        <v>16</v>
      </c>
      <c r="S8054">
        <v>0</v>
      </c>
      <c r="T8054">
        <v>29</v>
      </c>
      <c r="U8054">
        <v>0</v>
      </c>
      <c r="V8054">
        <v>0</v>
      </c>
      <c r="W8054" s="26">
        <v>0</v>
      </c>
      <c r="X8054" s="26">
        <v>637.28983220472878</v>
      </c>
      <c r="Y8054" s="26">
        <v>0</v>
      </c>
      <c r="Z8054" s="26">
        <v>30.121892486332257</v>
      </c>
      <c r="AA8054" s="26">
        <v>0</v>
      </c>
      <c r="AB8054" s="26">
        <v>102.62425976418018</v>
      </c>
      <c r="AC8054" s="26">
        <v>0</v>
      </c>
      <c r="AD8054" s="26">
        <v>0</v>
      </c>
      <c r="AE8054" s="26">
        <v>770.03598445524131</v>
      </c>
    </row>
    <row r="8055" spans="1:31" x14ac:dyDescent="0.3">
      <c r="A8055">
        <v>2779882</v>
      </c>
      <c r="B8055">
        <v>1</v>
      </c>
      <c r="C8055" t="s">
        <v>80</v>
      </c>
      <c r="D8055" t="s">
        <v>105</v>
      </c>
      <c r="E8055" t="s">
        <v>141</v>
      </c>
      <c r="F8055" t="s">
        <v>21925</v>
      </c>
      <c r="G8055" t="s">
        <v>143</v>
      </c>
      <c r="H8055" t="s">
        <v>135</v>
      </c>
      <c r="I8055" t="s">
        <v>136</v>
      </c>
      <c r="J8055" t="s">
        <v>137</v>
      </c>
      <c r="K8055" t="s">
        <v>138</v>
      </c>
      <c r="L8055" t="s">
        <v>21926</v>
      </c>
      <c r="M8055" t="s">
        <v>21927</v>
      </c>
      <c r="N8055" s="26">
        <v>1.205833333</v>
      </c>
      <c r="O8055">
        <v>0</v>
      </c>
      <c r="P8055">
        <v>461</v>
      </c>
      <c r="Q8055">
        <v>0</v>
      </c>
      <c r="R8055">
        <v>0</v>
      </c>
      <c r="S8055">
        <v>0</v>
      </c>
      <c r="T8055">
        <v>26</v>
      </c>
      <c r="U8055">
        <v>0</v>
      </c>
      <c r="V8055">
        <v>0</v>
      </c>
      <c r="W8055" s="26">
        <v>0</v>
      </c>
      <c r="X8055" s="26">
        <v>152.47712363038758</v>
      </c>
      <c r="Y8055" s="26">
        <v>0</v>
      </c>
      <c r="Z8055" s="26">
        <v>0</v>
      </c>
      <c r="AA8055" s="26">
        <v>0</v>
      </c>
      <c r="AB8055" s="26">
        <v>18.958469941608616</v>
      </c>
      <c r="AC8055" s="26">
        <v>0</v>
      </c>
      <c r="AD8055" s="26">
        <v>0</v>
      </c>
      <c r="AE8055" s="26">
        <v>171.43559357199621</v>
      </c>
    </row>
    <row r="8056" spans="1:31" x14ac:dyDescent="0.3">
      <c r="A8056">
        <v>2779965</v>
      </c>
      <c r="B8056">
        <v>1</v>
      </c>
      <c r="C8056" t="s">
        <v>80</v>
      </c>
      <c r="D8056" t="s">
        <v>88</v>
      </c>
      <c r="E8056" t="s">
        <v>141</v>
      </c>
      <c r="F8056" t="s">
        <v>21451</v>
      </c>
      <c r="G8056" t="s">
        <v>143</v>
      </c>
      <c r="H8056" t="s">
        <v>135</v>
      </c>
      <c r="I8056" t="s">
        <v>136</v>
      </c>
      <c r="J8056" t="s">
        <v>137</v>
      </c>
      <c r="K8056" t="s">
        <v>138</v>
      </c>
      <c r="L8056" t="s">
        <v>21928</v>
      </c>
      <c r="M8056" t="s">
        <v>21929</v>
      </c>
      <c r="N8056" s="26">
        <v>0.58805555499999995</v>
      </c>
      <c r="O8056">
        <v>0</v>
      </c>
      <c r="P8056">
        <v>734</v>
      </c>
      <c r="Q8056">
        <v>0</v>
      </c>
      <c r="R8056">
        <v>0</v>
      </c>
      <c r="S8056">
        <v>0</v>
      </c>
      <c r="T8056">
        <v>16</v>
      </c>
      <c r="U8056">
        <v>0</v>
      </c>
      <c r="V8056">
        <v>0</v>
      </c>
      <c r="W8056" s="26">
        <v>0</v>
      </c>
      <c r="X8056" s="26">
        <v>109.24703336608243</v>
      </c>
      <c r="Y8056" s="26">
        <v>0</v>
      </c>
      <c r="Z8056" s="26">
        <v>0</v>
      </c>
      <c r="AA8056" s="26">
        <v>0</v>
      </c>
      <c r="AB8056" s="26">
        <v>6.6533207899200448</v>
      </c>
      <c r="AC8056" s="26">
        <v>0</v>
      </c>
      <c r="AD8056" s="26">
        <v>0</v>
      </c>
      <c r="AE8056" s="26">
        <v>115.90035415600248</v>
      </c>
    </row>
    <row r="8057" spans="1:31" x14ac:dyDescent="0.3">
      <c r="A8057">
        <v>2779473</v>
      </c>
      <c r="B8057">
        <v>1</v>
      </c>
      <c r="C8057" t="s">
        <v>81</v>
      </c>
      <c r="D8057" t="s">
        <v>118</v>
      </c>
      <c r="E8057" t="s">
        <v>146</v>
      </c>
      <c r="F8057" t="s">
        <v>21930</v>
      </c>
      <c r="G8057" t="s">
        <v>148</v>
      </c>
      <c r="H8057" t="s">
        <v>149</v>
      </c>
      <c r="I8057" t="s">
        <v>136</v>
      </c>
      <c r="J8057" t="s">
        <v>137</v>
      </c>
      <c r="K8057" t="s">
        <v>138</v>
      </c>
      <c r="L8057" t="s">
        <v>21931</v>
      </c>
      <c r="M8057" t="s">
        <v>21932</v>
      </c>
      <c r="N8057" s="26">
        <v>2.4222222219999998</v>
      </c>
      <c r="O8057">
        <v>0</v>
      </c>
      <c r="P8057">
        <v>0</v>
      </c>
      <c r="Q8057">
        <v>7</v>
      </c>
      <c r="R8057">
        <v>0</v>
      </c>
      <c r="S8057">
        <v>0</v>
      </c>
      <c r="T8057">
        <v>0</v>
      </c>
      <c r="U8057">
        <v>0</v>
      </c>
      <c r="V8057">
        <v>0</v>
      </c>
      <c r="W8057" s="26">
        <v>0</v>
      </c>
      <c r="X8057" s="26">
        <v>0</v>
      </c>
      <c r="Y8057" s="26">
        <v>5.9799598226373272</v>
      </c>
      <c r="Z8057" s="26">
        <v>0</v>
      </c>
      <c r="AA8057" s="26">
        <v>0</v>
      </c>
      <c r="AB8057" s="26">
        <v>0</v>
      </c>
      <c r="AC8057" s="26">
        <v>0</v>
      </c>
      <c r="AD8057" s="26">
        <v>0</v>
      </c>
      <c r="AE8057" s="26">
        <v>5.9799598226373272</v>
      </c>
    </row>
    <row r="8058" spans="1:31" x14ac:dyDescent="0.3">
      <c r="A8058">
        <v>2779427</v>
      </c>
      <c r="B8058">
        <v>1</v>
      </c>
      <c r="C8058" t="s">
        <v>80</v>
      </c>
      <c r="D8058" t="s">
        <v>84</v>
      </c>
      <c r="E8058" t="s">
        <v>132</v>
      </c>
      <c r="F8058" t="s">
        <v>21933</v>
      </c>
      <c r="G8058" t="s">
        <v>307</v>
      </c>
      <c r="H8058" t="s">
        <v>135</v>
      </c>
      <c r="I8058" t="s">
        <v>136</v>
      </c>
      <c r="J8058" t="s">
        <v>137</v>
      </c>
      <c r="K8058" t="s">
        <v>138</v>
      </c>
      <c r="L8058" t="s">
        <v>21934</v>
      </c>
      <c r="M8058" t="s">
        <v>21935</v>
      </c>
      <c r="N8058" s="26">
        <v>2.568888888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1</v>
      </c>
      <c r="U8058">
        <v>0</v>
      </c>
      <c r="V8058">
        <v>0</v>
      </c>
      <c r="W8058" s="26">
        <v>0</v>
      </c>
      <c r="X8058" s="26">
        <v>0</v>
      </c>
      <c r="Y8058" s="26">
        <v>0</v>
      </c>
      <c r="Z8058" s="26">
        <v>0</v>
      </c>
      <c r="AA8058" s="26">
        <v>0</v>
      </c>
      <c r="AB8058" s="26">
        <v>4.6248082107405555</v>
      </c>
      <c r="AC8058" s="26">
        <v>0</v>
      </c>
      <c r="AD8058" s="26">
        <v>0</v>
      </c>
      <c r="AE8058" s="26">
        <v>4.6248082107405555</v>
      </c>
    </row>
    <row r="8059" spans="1:31" x14ac:dyDescent="0.3">
      <c r="A8059">
        <v>2779659</v>
      </c>
      <c r="B8059">
        <v>1</v>
      </c>
      <c r="C8059" t="s">
        <v>80</v>
      </c>
      <c r="D8059" t="s">
        <v>84</v>
      </c>
      <c r="E8059" t="s">
        <v>146</v>
      </c>
      <c r="F8059" t="s">
        <v>8342</v>
      </c>
      <c r="G8059" t="s">
        <v>159</v>
      </c>
      <c r="H8059" t="s">
        <v>149</v>
      </c>
      <c r="I8059" t="s">
        <v>136</v>
      </c>
      <c r="J8059" t="s">
        <v>137</v>
      </c>
      <c r="K8059" t="s">
        <v>138</v>
      </c>
      <c r="L8059" t="s">
        <v>21936</v>
      </c>
      <c r="M8059" t="s">
        <v>21937</v>
      </c>
      <c r="N8059" s="26">
        <v>0.49111111099999999</v>
      </c>
      <c r="O8059">
        <v>0</v>
      </c>
      <c r="P8059">
        <v>12917</v>
      </c>
      <c r="Q8059">
        <v>0</v>
      </c>
      <c r="R8059">
        <v>0</v>
      </c>
      <c r="S8059">
        <v>2</v>
      </c>
      <c r="T8059">
        <v>637</v>
      </c>
      <c r="U8059">
        <v>1</v>
      </c>
      <c r="V8059">
        <v>2</v>
      </c>
      <c r="W8059" s="26">
        <v>0</v>
      </c>
      <c r="X8059" s="26">
        <v>1311.9139055751555</v>
      </c>
      <c r="Y8059" s="26">
        <v>0</v>
      </c>
      <c r="Z8059" s="26">
        <v>0</v>
      </c>
      <c r="AA8059" s="26">
        <v>14.425460274299027</v>
      </c>
      <c r="AB8059" s="26">
        <v>826.79692205444439</v>
      </c>
      <c r="AC8059" s="26">
        <v>71.483746368741961</v>
      </c>
      <c r="AD8059" s="26">
        <v>34.043972703973417</v>
      </c>
      <c r="AE8059" s="26">
        <v>2258.664006976614</v>
      </c>
    </row>
    <row r="8060" spans="1:31" x14ac:dyDescent="0.3">
      <c r="A8060">
        <v>2779424</v>
      </c>
      <c r="B8060">
        <v>1</v>
      </c>
      <c r="C8060" t="s">
        <v>80</v>
      </c>
      <c r="D8060" t="s">
        <v>97</v>
      </c>
      <c r="E8060" t="s">
        <v>132</v>
      </c>
      <c r="F8060" t="s">
        <v>21938</v>
      </c>
      <c r="G8060" t="s">
        <v>197</v>
      </c>
      <c r="H8060" t="s">
        <v>135</v>
      </c>
      <c r="I8060" t="s">
        <v>136</v>
      </c>
      <c r="J8060" t="s">
        <v>137</v>
      </c>
      <c r="K8060" t="s">
        <v>138</v>
      </c>
      <c r="L8060" t="s">
        <v>21939</v>
      </c>
      <c r="M8060" t="s">
        <v>21940</v>
      </c>
      <c r="N8060" s="26">
        <v>3.7877777770000001</v>
      </c>
      <c r="O8060">
        <v>0</v>
      </c>
      <c r="P8060">
        <v>1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 s="26">
        <v>0</v>
      </c>
      <c r="X8060" s="26">
        <v>0.11430141267539251</v>
      </c>
      <c r="Y8060" s="26">
        <v>0</v>
      </c>
      <c r="Z8060" s="26">
        <v>0</v>
      </c>
      <c r="AA8060" s="26">
        <v>0</v>
      </c>
      <c r="AB8060" s="26">
        <v>0</v>
      </c>
      <c r="AC8060" s="26">
        <v>0</v>
      </c>
      <c r="AD8060" s="26">
        <v>0</v>
      </c>
      <c r="AE8060" s="26">
        <v>0.11430141267539251</v>
      </c>
    </row>
    <row r="8061" spans="1:31" x14ac:dyDescent="0.3">
      <c r="A8061">
        <v>2779447</v>
      </c>
      <c r="B8061">
        <v>1</v>
      </c>
      <c r="C8061" t="s">
        <v>80</v>
      </c>
      <c r="D8061" t="s">
        <v>83</v>
      </c>
      <c r="E8061" t="s">
        <v>170</v>
      </c>
      <c r="F8061" t="s">
        <v>21941</v>
      </c>
      <c r="G8061" t="s">
        <v>143</v>
      </c>
      <c r="H8061" t="s">
        <v>135</v>
      </c>
      <c r="I8061" t="s">
        <v>136</v>
      </c>
      <c r="J8061" t="s">
        <v>137</v>
      </c>
      <c r="K8061" t="s">
        <v>138</v>
      </c>
      <c r="L8061" t="s">
        <v>21942</v>
      </c>
      <c r="M8061" t="s">
        <v>21943</v>
      </c>
      <c r="N8061" s="26">
        <v>1.8691666659999999</v>
      </c>
      <c r="O8061">
        <v>0</v>
      </c>
      <c r="P8061">
        <v>218</v>
      </c>
      <c r="Q8061">
        <v>0</v>
      </c>
      <c r="R8061">
        <v>0</v>
      </c>
      <c r="S8061">
        <v>0</v>
      </c>
      <c r="T8061">
        <v>57</v>
      </c>
      <c r="U8061">
        <v>0</v>
      </c>
      <c r="V8061">
        <v>0</v>
      </c>
      <c r="W8061" s="26">
        <v>0</v>
      </c>
      <c r="X8061" s="26">
        <v>95.002364226648169</v>
      </c>
      <c r="Y8061" s="26">
        <v>0</v>
      </c>
      <c r="Z8061" s="26">
        <v>0</v>
      </c>
      <c r="AA8061" s="26">
        <v>0</v>
      </c>
      <c r="AB8061" s="26">
        <v>95.394417650998406</v>
      </c>
      <c r="AC8061" s="26">
        <v>0</v>
      </c>
      <c r="AD8061" s="26">
        <v>0</v>
      </c>
      <c r="AE8061" s="26">
        <v>190.39678187764656</v>
      </c>
    </row>
    <row r="8062" spans="1:31" x14ac:dyDescent="0.3">
      <c r="A8062">
        <v>2779438</v>
      </c>
      <c r="B8062">
        <v>2</v>
      </c>
      <c r="C8062" t="s">
        <v>81</v>
      </c>
      <c r="D8062" t="s">
        <v>128</v>
      </c>
      <c r="E8062" t="s">
        <v>157</v>
      </c>
      <c r="F8062" t="s">
        <v>13284</v>
      </c>
      <c r="G8062" t="s">
        <v>154</v>
      </c>
      <c r="H8062" t="s">
        <v>149</v>
      </c>
      <c r="I8062" t="s">
        <v>136</v>
      </c>
      <c r="J8062" t="s">
        <v>137</v>
      </c>
      <c r="K8062" t="s">
        <v>138</v>
      </c>
      <c r="L8062" t="s">
        <v>8564</v>
      </c>
      <c r="M8062" t="s">
        <v>21944</v>
      </c>
      <c r="N8062" s="26">
        <v>0.68388888800000003</v>
      </c>
      <c r="O8062">
        <v>23</v>
      </c>
      <c r="P8062">
        <v>196</v>
      </c>
      <c r="Q8062">
        <v>311</v>
      </c>
      <c r="R8062">
        <v>104</v>
      </c>
      <c r="S8062">
        <v>10</v>
      </c>
      <c r="T8062">
        <v>10</v>
      </c>
      <c r="U8062">
        <v>0</v>
      </c>
      <c r="V8062">
        <v>0</v>
      </c>
      <c r="W8062" s="26">
        <v>1.2877053123622997</v>
      </c>
      <c r="X8062" s="26">
        <v>30.709516839321488</v>
      </c>
      <c r="Y8062" s="26">
        <v>9.6694169998332349</v>
      </c>
      <c r="Z8062" s="26">
        <v>11.147968897316254</v>
      </c>
      <c r="AA8062" s="26">
        <v>3.2086345105316676</v>
      </c>
      <c r="AB8062" s="26">
        <v>5.184204353047174</v>
      </c>
      <c r="AC8062" s="26">
        <v>0</v>
      </c>
      <c r="AD8062" s="26">
        <v>0</v>
      </c>
      <c r="AE8062" s="26">
        <v>61.207446912412109</v>
      </c>
    </row>
    <row r="8063" spans="1:31" x14ac:dyDescent="0.3">
      <c r="A8063">
        <v>2779467</v>
      </c>
      <c r="B8063">
        <v>1</v>
      </c>
      <c r="C8063" t="s">
        <v>80</v>
      </c>
      <c r="D8063" t="s">
        <v>94</v>
      </c>
      <c r="E8063" t="s">
        <v>157</v>
      </c>
      <c r="F8063" t="s">
        <v>3289</v>
      </c>
      <c r="G8063" t="s">
        <v>159</v>
      </c>
      <c r="H8063" t="s">
        <v>149</v>
      </c>
      <c r="I8063" t="s">
        <v>136</v>
      </c>
      <c r="J8063" t="s">
        <v>137</v>
      </c>
      <c r="K8063" t="s">
        <v>138</v>
      </c>
      <c r="L8063" t="s">
        <v>13056</v>
      </c>
      <c r="M8063" t="s">
        <v>13057</v>
      </c>
      <c r="N8063" s="26">
        <v>0.76194444400000005</v>
      </c>
      <c r="O8063">
        <v>0</v>
      </c>
      <c r="P8063">
        <v>2709</v>
      </c>
      <c r="Q8063">
        <v>29</v>
      </c>
      <c r="R8063">
        <v>421</v>
      </c>
      <c r="S8063">
        <v>14</v>
      </c>
      <c r="T8063">
        <v>373</v>
      </c>
      <c r="U8063">
        <v>5</v>
      </c>
      <c r="V8063">
        <v>1</v>
      </c>
      <c r="W8063" s="26">
        <v>0</v>
      </c>
      <c r="X8063" s="26">
        <v>299.11664690448777</v>
      </c>
      <c r="Y8063" s="26">
        <v>2.5687859979964522</v>
      </c>
      <c r="Z8063" s="26">
        <v>14.843408065449397</v>
      </c>
      <c r="AA8063" s="26">
        <v>97.430599405985049</v>
      </c>
      <c r="AB8063" s="26">
        <v>185.30804648294838</v>
      </c>
      <c r="AC8063" s="26">
        <v>232.7781590356561</v>
      </c>
      <c r="AD8063" s="26">
        <v>47.639349040259241</v>
      </c>
      <c r="AE8063" s="26">
        <v>879.68499493278239</v>
      </c>
    </row>
    <row r="8064" spans="1:31" x14ac:dyDescent="0.3">
      <c r="A8064">
        <v>2779782</v>
      </c>
      <c r="B8064">
        <v>1</v>
      </c>
      <c r="C8064" t="s">
        <v>80</v>
      </c>
      <c r="D8064" t="s">
        <v>82</v>
      </c>
      <c r="E8064" t="s">
        <v>132</v>
      </c>
      <c r="F8064" t="s">
        <v>8296</v>
      </c>
      <c r="G8064" t="s">
        <v>134</v>
      </c>
      <c r="H8064" t="s">
        <v>135</v>
      </c>
      <c r="I8064" t="s">
        <v>136</v>
      </c>
      <c r="J8064" t="s">
        <v>137</v>
      </c>
      <c r="K8064" t="s">
        <v>138</v>
      </c>
      <c r="L8064" t="s">
        <v>21945</v>
      </c>
      <c r="M8064" t="s">
        <v>21946</v>
      </c>
      <c r="N8064" s="26">
        <v>5.3683333329999998</v>
      </c>
      <c r="O8064">
        <v>0</v>
      </c>
      <c r="P8064">
        <v>9</v>
      </c>
      <c r="Q8064">
        <v>0</v>
      </c>
      <c r="R8064">
        <v>0</v>
      </c>
      <c r="S8064">
        <v>0</v>
      </c>
      <c r="T8064">
        <v>8</v>
      </c>
      <c r="U8064">
        <v>0</v>
      </c>
      <c r="V8064">
        <v>0</v>
      </c>
      <c r="W8064" s="26">
        <v>0</v>
      </c>
      <c r="X8064" s="26">
        <v>21.515658945785489</v>
      </c>
      <c r="Y8064" s="26">
        <v>0</v>
      </c>
      <c r="Z8064" s="26">
        <v>0</v>
      </c>
      <c r="AA8064" s="26">
        <v>0</v>
      </c>
      <c r="AB8064" s="26">
        <v>93.683441794578613</v>
      </c>
      <c r="AC8064" s="26">
        <v>0</v>
      </c>
      <c r="AD8064" s="26">
        <v>0</v>
      </c>
      <c r="AE8064" s="26">
        <v>115.1991007403641</v>
      </c>
    </row>
    <row r="8065" spans="1:31" x14ac:dyDescent="0.3">
      <c r="A8065">
        <v>2779702</v>
      </c>
      <c r="B8065">
        <v>1</v>
      </c>
      <c r="C8065" t="s">
        <v>80</v>
      </c>
      <c r="D8065" t="s">
        <v>105</v>
      </c>
      <c r="E8065" t="s">
        <v>146</v>
      </c>
      <c r="F8065" t="s">
        <v>6731</v>
      </c>
      <c r="G8065" t="s">
        <v>148</v>
      </c>
      <c r="H8065" t="s">
        <v>149</v>
      </c>
      <c r="I8065" t="s">
        <v>136</v>
      </c>
      <c r="J8065" t="s">
        <v>137</v>
      </c>
      <c r="K8065" t="s">
        <v>138</v>
      </c>
      <c r="L8065" t="s">
        <v>21947</v>
      </c>
      <c r="M8065" t="s">
        <v>21948</v>
      </c>
      <c r="N8065" s="26">
        <v>4.9202777769999999</v>
      </c>
      <c r="O8065">
        <v>10</v>
      </c>
      <c r="P8065">
        <v>0</v>
      </c>
      <c r="Q8065">
        <v>2</v>
      </c>
      <c r="R8065">
        <v>0</v>
      </c>
      <c r="S8065">
        <v>3</v>
      </c>
      <c r="T8065">
        <v>0</v>
      </c>
      <c r="U8065">
        <v>0</v>
      </c>
      <c r="V8065">
        <v>0</v>
      </c>
      <c r="W8065" s="26">
        <v>16.410055730573227</v>
      </c>
      <c r="X8065" s="26">
        <v>0</v>
      </c>
      <c r="Y8065" s="26">
        <v>0.39481991822559404</v>
      </c>
      <c r="Z8065" s="26">
        <v>0</v>
      </c>
      <c r="AA8065" s="26">
        <v>6.8188120569711108</v>
      </c>
      <c r="AB8065" s="26">
        <v>0</v>
      </c>
      <c r="AC8065" s="26">
        <v>0</v>
      </c>
      <c r="AD8065" s="26">
        <v>0</v>
      </c>
      <c r="AE8065" s="26">
        <v>23.623687705769932</v>
      </c>
    </row>
    <row r="8066" spans="1:31" x14ac:dyDescent="0.3">
      <c r="A8066">
        <v>2779347</v>
      </c>
      <c r="B8066">
        <v>1</v>
      </c>
      <c r="C8066" t="s">
        <v>80</v>
      </c>
      <c r="D8066" t="s">
        <v>100</v>
      </c>
      <c r="E8066" t="s">
        <v>146</v>
      </c>
      <c r="F8066" t="s">
        <v>21949</v>
      </c>
      <c r="G8066" t="s">
        <v>3589</v>
      </c>
      <c r="H8066" t="s">
        <v>149</v>
      </c>
      <c r="I8066" t="s">
        <v>136</v>
      </c>
      <c r="J8066" t="s">
        <v>137</v>
      </c>
      <c r="K8066" t="s">
        <v>138</v>
      </c>
      <c r="L8066" t="s">
        <v>21950</v>
      </c>
      <c r="M8066" t="s">
        <v>8425</v>
      </c>
      <c r="N8066" s="26">
        <v>1.4450000000000001</v>
      </c>
      <c r="O8066">
        <v>0</v>
      </c>
      <c r="P8066">
        <v>392</v>
      </c>
      <c r="Q8066">
        <v>13</v>
      </c>
      <c r="R8066">
        <v>64</v>
      </c>
      <c r="S8066">
        <v>10</v>
      </c>
      <c r="T8066">
        <v>56</v>
      </c>
      <c r="U8066">
        <v>0</v>
      </c>
      <c r="V8066">
        <v>0</v>
      </c>
      <c r="W8066" s="26">
        <v>0</v>
      </c>
      <c r="X8066" s="26">
        <v>104.65940921859918</v>
      </c>
      <c r="Y8066" s="26">
        <v>228.82362867694602</v>
      </c>
      <c r="Z8066" s="26">
        <v>21.776026023003617</v>
      </c>
      <c r="AA8066" s="26">
        <v>43.216588687052955</v>
      </c>
      <c r="AB8066" s="26">
        <v>29.655838222719989</v>
      </c>
      <c r="AC8066" s="26">
        <v>0</v>
      </c>
      <c r="AD8066" s="26">
        <v>0</v>
      </c>
      <c r="AE8066" s="26">
        <v>428.13149082832172</v>
      </c>
    </row>
    <row r="8067" spans="1:31" x14ac:dyDescent="0.3">
      <c r="A8067">
        <v>2779510</v>
      </c>
      <c r="B8067">
        <v>1</v>
      </c>
      <c r="C8067" t="s">
        <v>80</v>
      </c>
      <c r="D8067" t="s">
        <v>97</v>
      </c>
      <c r="E8067" t="s">
        <v>157</v>
      </c>
      <c r="F8067" t="s">
        <v>21951</v>
      </c>
      <c r="G8067" t="s">
        <v>628</v>
      </c>
      <c r="H8067" t="s">
        <v>149</v>
      </c>
      <c r="I8067" t="s">
        <v>136</v>
      </c>
      <c r="J8067" t="s">
        <v>137</v>
      </c>
      <c r="K8067" t="s">
        <v>187</v>
      </c>
      <c r="L8067" t="s">
        <v>21952</v>
      </c>
      <c r="M8067" t="s">
        <v>21953</v>
      </c>
      <c r="N8067" s="26">
        <v>7.8211111109999996</v>
      </c>
      <c r="O8067">
        <v>1</v>
      </c>
      <c r="P8067">
        <v>4568</v>
      </c>
      <c r="Q8067">
        <v>7</v>
      </c>
      <c r="R8067">
        <v>152</v>
      </c>
      <c r="S8067">
        <v>11</v>
      </c>
      <c r="T8067">
        <v>461</v>
      </c>
      <c r="U8067">
        <v>3</v>
      </c>
      <c r="V8067">
        <v>0</v>
      </c>
      <c r="W8067" s="26">
        <v>50.480428621916637</v>
      </c>
      <c r="X8067" s="26">
        <v>7243.8930064935666</v>
      </c>
      <c r="Y8067" s="26">
        <v>22.634886630984923</v>
      </c>
      <c r="Z8067" s="26">
        <v>102.91648779542533</v>
      </c>
      <c r="AA8067" s="26">
        <v>471.63715555897556</v>
      </c>
      <c r="AB8067" s="26">
        <v>3469.8001370166935</v>
      </c>
      <c r="AC8067" s="26">
        <v>1282.7701222740488</v>
      </c>
      <c r="AD8067" s="26">
        <v>0</v>
      </c>
      <c r="AE8067" s="26">
        <v>12644.132224391611</v>
      </c>
    </row>
    <row r="8068" spans="1:31" x14ac:dyDescent="0.3">
      <c r="A8068">
        <v>2779404</v>
      </c>
      <c r="B8068">
        <v>1</v>
      </c>
      <c r="C8068" t="s">
        <v>80</v>
      </c>
      <c r="D8068" t="s">
        <v>105</v>
      </c>
      <c r="E8068" t="s">
        <v>157</v>
      </c>
      <c r="F8068" t="s">
        <v>21954</v>
      </c>
      <c r="G8068" t="s">
        <v>159</v>
      </c>
      <c r="H8068" t="s">
        <v>149</v>
      </c>
      <c r="I8068" t="s">
        <v>136</v>
      </c>
      <c r="J8068" t="s">
        <v>137</v>
      </c>
      <c r="K8068" t="s">
        <v>138</v>
      </c>
      <c r="L8068" t="s">
        <v>21955</v>
      </c>
      <c r="M8068" t="s">
        <v>21956</v>
      </c>
      <c r="N8068" s="26">
        <v>0.94444444400000005</v>
      </c>
      <c r="O8068">
        <v>0</v>
      </c>
      <c r="P8068">
        <v>5</v>
      </c>
      <c r="Q8068">
        <v>1</v>
      </c>
      <c r="R8068">
        <v>5</v>
      </c>
      <c r="S8068">
        <v>3</v>
      </c>
      <c r="T8068">
        <v>11</v>
      </c>
      <c r="U8068">
        <v>1</v>
      </c>
      <c r="V8068">
        <v>0</v>
      </c>
      <c r="W8068" s="26">
        <v>0</v>
      </c>
      <c r="X8068" s="26">
        <v>2.0085320970850882</v>
      </c>
      <c r="Y8068" s="26">
        <v>0.36813635384888888</v>
      </c>
      <c r="Z8068" s="26">
        <v>2.2050334030751428</v>
      </c>
      <c r="AA8068" s="26">
        <v>29.098244127183087</v>
      </c>
      <c r="AB8068" s="26">
        <v>38.965498694648808</v>
      </c>
      <c r="AC8068" s="26">
        <v>8.9175395428023005</v>
      </c>
      <c r="AD8068" s="26">
        <v>0</v>
      </c>
      <c r="AE8068" s="26">
        <v>81.562984218643322</v>
      </c>
    </row>
    <row r="8069" spans="1:31" x14ac:dyDescent="0.3">
      <c r="A8069">
        <v>2779945</v>
      </c>
      <c r="B8069">
        <v>1</v>
      </c>
      <c r="C8069" t="s">
        <v>81</v>
      </c>
      <c r="D8069" t="s">
        <v>118</v>
      </c>
      <c r="E8069" t="s">
        <v>146</v>
      </c>
      <c r="F8069" t="s">
        <v>8306</v>
      </c>
      <c r="G8069" t="s">
        <v>148</v>
      </c>
      <c r="H8069" t="s">
        <v>149</v>
      </c>
      <c r="I8069" t="s">
        <v>136</v>
      </c>
      <c r="J8069" t="s">
        <v>137</v>
      </c>
      <c r="K8069" t="s">
        <v>138</v>
      </c>
      <c r="L8069" t="s">
        <v>21957</v>
      </c>
      <c r="M8069" t="s">
        <v>21958</v>
      </c>
      <c r="N8069" s="26">
        <v>2.5108333329999999</v>
      </c>
      <c r="O8069">
        <v>2</v>
      </c>
      <c r="P8069">
        <v>0</v>
      </c>
      <c r="Q8069">
        <v>3</v>
      </c>
      <c r="R8069">
        <v>0</v>
      </c>
      <c r="S8069">
        <v>0</v>
      </c>
      <c r="T8069">
        <v>0</v>
      </c>
      <c r="U8069">
        <v>0</v>
      </c>
      <c r="V8069">
        <v>0</v>
      </c>
      <c r="W8069" s="26">
        <v>1.4709037481611114</v>
      </c>
      <c r="X8069" s="26">
        <v>0</v>
      </c>
      <c r="Y8069" s="26">
        <v>2.6577590809280247</v>
      </c>
      <c r="Z8069" s="26">
        <v>0</v>
      </c>
      <c r="AA8069" s="26">
        <v>0</v>
      </c>
      <c r="AB8069" s="26">
        <v>0</v>
      </c>
      <c r="AC8069" s="26">
        <v>0</v>
      </c>
      <c r="AD8069" s="26">
        <v>0</v>
      </c>
      <c r="AE8069" s="26">
        <v>4.1286628290891363</v>
      </c>
    </row>
    <row r="8070" spans="1:31" x14ac:dyDescent="0.3">
      <c r="A8070">
        <v>2779862</v>
      </c>
      <c r="B8070">
        <v>1</v>
      </c>
      <c r="C8070" t="s">
        <v>81</v>
      </c>
      <c r="D8070" t="s">
        <v>118</v>
      </c>
      <c r="E8070" t="s">
        <v>132</v>
      </c>
      <c r="F8070" t="s">
        <v>21959</v>
      </c>
      <c r="G8070" t="s">
        <v>134</v>
      </c>
      <c r="H8070" t="s">
        <v>135</v>
      </c>
      <c r="I8070" t="s">
        <v>136</v>
      </c>
      <c r="J8070" t="s">
        <v>137</v>
      </c>
      <c r="K8070" t="s">
        <v>138</v>
      </c>
      <c r="L8070" t="s">
        <v>21960</v>
      </c>
      <c r="M8070" t="s">
        <v>21961</v>
      </c>
      <c r="N8070" s="26">
        <v>2.954722222</v>
      </c>
      <c r="O8070">
        <v>0</v>
      </c>
      <c r="P8070">
        <v>1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 s="26">
        <v>0</v>
      </c>
      <c r="X8070" s="26">
        <v>0</v>
      </c>
      <c r="Y8070" s="26">
        <v>0</v>
      </c>
      <c r="Z8070" s="26">
        <v>0</v>
      </c>
      <c r="AA8070" s="26">
        <v>0</v>
      </c>
      <c r="AB8070" s="26">
        <v>0</v>
      </c>
      <c r="AC8070" s="26">
        <v>0</v>
      </c>
      <c r="AD8070" s="26">
        <v>0</v>
      </c>
      <c r="AE8070" s="26">
        <v>0</v>
      </c>
    </row>
    <row r="8071" spans="1:31" x14ac:dyDescent="0.3">
      <c r="A8071">
        <v>2779530</v>
      </c>
      <c r="B8071">
        <v>1</v>
      </c>
      <c r="C8071" t="s">
        <v>80</v>
      </c>
      <c r="D8071" t="s">
        <v>88</v>
      </c>
      <c r="E8071" t="s">
        <v>141</v>
      </c>
      <c r="F8071" t="s">
        <v>8367</v>
      </c>
      <c r="G8071" t="s">
        <v>143</v>
      </c>
      <c r="H8071" t="s">
        <v>135</v>
      </c>
      <c r="I8071" t="s">
        <v>136</v>
      </c>
      <c r="J8071" t="s">
        <v>137</v>
      </c>
      <c r="K8071" t="s">
        <v>138</v>
      </c>
      <c r="L8071" t="s">
        <v>21962</v>
      </c>
      <c r="M8071" t="s">
        <v>21963</v>
      </c>
      <c r="N8071" s="26">
        <v>1.7413888879999999</v>
      </c>
      <c r="O8071">
        <v>0</v>
      </c>
      <c r="P8071">
        <v>845</v>
      </c>
      <c r="Q8071">
        <v>0</v>
      </c>
      <c r="R8071">
        <v>0</v>
      </c>
      <c r="S8071">
        <v>0</v>
      </c>
      <c r="T8071">
        <v>25</v>
      </c>
      <c r="U8071">
        <v>0</v>
      </c>
      <c r="V8071">
        <v>0</v>
      </c>
      <c r="W8071" s="26">
        <v>0</v>
      </c>
      <c r="X8071" s="26">
        <v>338.25489411075733</v>
      </c>
      <c r="Y8071" s="26">
        <v>0</v>
      </c>
      <c r="Z8071" s="26">
        <v>0</v>
      </c>
      <c r="AA8071" s="26">
        <v>0</v>
      </c>
      <c r="AB8071" s="26">
        <v>25.667360523132626</v>
      </c>
      <c r="AC8071" s="26">
        <v>0</v>
      </c>
      <c r="AD8071" s="26">
        <v>0</v>
      </c>
      <c r="AE8071" s="26">
        <v>363.92225463388996</v>
      </c>
    </row>
    <row r="8072" spans="1:31" x14ac:dyDescent="0.3">
      <c r="A8072">
        <v>2779507</v>
      </c>
      <c r="B8072">
        <v>1</v>
      </c>
      <c r="C8072" t="s">
        <v>81</v>
      </c>
      <c r="D8072" t="s">
        <v>127</v>
      </c>
      <c r="E8072" t="s">
        <v>152</v>
      </c>
      <c r="F8072" t="s">
        <v>21964</v>
      </c>
      <c r="G8072" t="s">
        <v>628</v>
      </c>
      <c r="H8072" t="s">
        <v>149</v>
      </c>
      <c r="I8072" t="s">
        <v>136</v>
      </c>
      <c r="J8072" t="s">
        <v>137</v>
      </c>
      <c r="K8072" t="s">
        <v>187</v>
      </c>
      <c r="L8072" t="s">
        <v>21965</v>
      </c>
      <c r="M8072" t="s">
        <v>21966</v>
      </c>
      <c r="N8072" s="26">
        <v>4.4988888879999998</v>
      </c>
      <c r="O8072">
        <v>19</v>
      </c>
      <c r="P8072">
        <v>2501</v>
      </c>
      <c r="Q8072">
        <v>332</v>
      </c>
      <c r="R8072">
        <v>217</v>
      </c>
      <c r="S8072">
        <v>22</v>
      </c>
      <c r="T8072">
        <v>295</v>
      </c>
      <c r="U8072">
        <v>0</v>
      </c>
      <c r="V8072">
        <v>0</v>
      </c>
      <c r="W8072" s="26">
        <v>27.395777483755772</v>
      </c>
      <c r="X8072" s="26">
        <v>1859.8617164189338</v>
      </c>
      <c r="Y8072" s="26">
        <v>655.46870841153134</v>
      </c>
      <c r="Z8072" s="26">
        <v>98.331236460676649</v>
      </c>
      <c r="AA8072" s="26">
        <v>401.07733522615541</v>
      </c>
      <c r="AB8072" s="26">
        <v>1368.1843561738067</v>
      </c>
      <c r="AC8072" s="26">
        <v>0</v>
      </c>
      <c r="AD8072" s="26">
        <v>0</v>
      </c>
      <c r="AE8072" s="26">
        <v>4410.3191301748602</v>
      </c>
    </row>
    <row r="8073" spans="1:31" x14ac:dyDescent="0.3">
      <c r="A8073">
        <v>2779344</v>
      </c>
      <c r="B8073">
        <v>1</v>
      </c>
      <c r="C8073" t="s">
        <v>81</v>
      </c>
      <c r="D8073" t="s">
        <v>123</v>
      </c>
      <c r="E8073" t="s">
        <v>170</v>
      </c>
      <c r="F8073" t="s">
        <v>21492</v>
      </c>
      <c r="G8073" t="s">
        <v>204</v>
      </c>
      <c r="H8073" t="s">
        <v>135</v>
      </c>
      <c r="I8073" t="s">
        <v>136</v>
      </c>
      <c r="J8073" t="s">
        <v>137</v>
      </c>
      <c r="K8073" t="s">
        <v>138</v>
      </c>
      <c r="L8073" t="s">
        <v>21967</v>
      </c>
      <c r="M8073" t="s">
        <v>21968</v>
      </c>
      <c r="N8073" s="26">
        <v>4.3936111110000002</v>
      </c>
      <c r="O8073">
        <v>0</v>
      </c>
      <c r="P8073">
        <v>407</v>
      </c>
      <c r="Q8073">
        <v>0</v>
      </c>
      <c r="R8073">
        <v>0</v>
      </c>
      <c r="S8073">
        <v>0</v>
      </c>
      <c r="T8073">
        <v>4</v>
      </c>
      <c r="U8073">
        <v>0</v>
      </c>
      <c r="V8073">
        <v>0</v>
      </c>
      <c r="W8073" s="26">
        <v>0</v>
      </c>
      <c r="X8073" s="26">
        <v>330.86457401358507</v>
      </c>
      <c r="Y8073" s="26">
        <v>0</v>
      </c>
      <c r="Z8073" s="26">
        <v>0</v>
      </c>
      <c r="AA8073" s="26">
        <v>0</v>
      </c>
      <c r="AB8073" s="26">
        <v>1.6125563030881154</v>
      </c>
      <c r="AC8073" s="26">
        <v>0</v>
      </c>
      <c r="AD8073" s="26">
        <v>0</v>
      </c>
      <c r="AE8073" s="26">
        <v>332.4771303166732</v>
      </c>
    </row>
    <row r="8074" spans="1:31" x14ac:dyDescent="0.3">
      <c r="A8074">
        <v>2779868</v>
      </c>
      <c r="B8074">
        <v>1</v>
      </c>
      <c r="C8074" t="s">
        <v>80</v>
      </c>
      <c r="D8074" t="s">
        <v>82</v>
      </c>
      <c r="E8074" t="s">
        <v>132</v>
      </c>
      <c r="F8074" t="s">
        <v>13043</v>
      </c>
      <c r="G8074" t="s">
        <v>197</v>
      </c>
      <c r="H8074" t="s">
        <v>135</v>
      </c>
      <c r="I8074" t="s">
        <v>136</v>
      </c>
      <c r="J8074" t="s">
        <v>137</v>
      </c>
      <c r="K8074" t="s">
        <v>138</v>
      </c>
      <c r="L8074" t="s">
        <v>21969</v>
      </c>
      <c r="M8074" t="s">
        <v>13177</v>
      </c>
      <c r="N8074" s="26">
        <v>1.0141666659999999</v>
      </c>
      <c r="O8074">
        <v>0</v>
      </c>
      <c r="P8074">
        <v>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 s="26">
        <v>0</v>
      </c>
      <c r="X8074" s="26">
        <v>9.8168922871930825E-2</v>
      </c>
      <c r="Y8074" s="26">
        <v>0</v>
      </c>
      <c r="Z8074" s="26">
        <v>0</v>
      </c>
      <c r="AA8074" s="26">
        <v>0</v>
      </c>
      <c r="AB8074" s="26">
        <v>0</v>
      </c>
      <c r="AC8074" s="26">
        <v>0</v>
      </c>
      <c r="AD8074" s="26">
        <v>0</v>
      </c>
      <c r="AE8074" s="26">
        <v>9.8168922871930825E-2</v>
      </c>
    </row>
    <row r="8075" spans="1:31" x14ac:dyDescent="0.3">
      <c r="A8075">
        <v>2779384</v>
      </c>
      <c r="B8075">
        <v>1</v>
      </c>
      <c r="C8075" t="s">
        <v>81</v>
      </c>
      <c r="D8075" t="s">
        <v>113</v>
      </c>
      <c r="E8075" t="s">
        <v>146</v>
      </c>
      <c r="F8075" t="s">
        <v>21970</v>
      </c>
      <c r="G8075" t="s">
        <v>148</v>
      </c>
      <c r="H8075" t="s">
        <v>149</v>
      </c>
      <c r="I8075" t="s">
        <v>136</v>
      </c>
      <c r="J8075" t="s">
        <v>137</v>
      </c>
      <c r="K8075" t="s">
        <v>138</v>
      </c>
      <c r="L8075" t="s">
        <v>21971</v>
      </c>
      <c r="M8075" t="s">
        <v>21972</v>
      </c>
      <c r="N8075" s="26">
        <v>0.87388888799999997</v>
      </c>
      <c r="O8075">
        <v>0</v>
      </c>
      <c r="P8075">
        <v>3</v>
      </c>
      <c r="Q8075">
        <v>0</v>
      </c>
      <c r="R8075">
        <v>3</v>
      </c>
      <c r="S8075">
        <v>0</v>
      </c>
      <c r="T8075">
        <v>196</v>
      </c>
      <c r="U8075">
        <v>0</v>
      </c>
      <c r="V8075">
        <v>0</v>
      </c>
      <c r="W8075" s="26">
        <v>0</v>
      </c>
      <c r="X8075" s="26">
        <v>0.86386592529107509</v>
      </c>
      <c r="Y8075" s="26">
        <v>0</v>
      </c>
      <c r="Z8075" s="26">
        <v>0</v>
      </c>
      <c r="AA8075" s="26">
        <v>0</v>
      </c>
      <c r="AB8075" s="26">
        <v>53.704235389041401</v>
      </c>
      <c r="AC8075" s="26">
        <v>0</v>
      </c>
      <c r="AD8075" s="26">
        <v>0</v>
      </c>
      <c r="AE8075" s="26">
        <v>54.568101314332473</v>
      </c>
    </row>
    <row r="8076" spans="1:31" x14ac:dyDescent="0.3">
      <c r="A8076">
        <v>2779722</v>
      </c>
      <c r="B8076">
        <v>1</v>
      </c>
      <c r="C8076" t="s">
        <v>80</v>
      </c>
      <c r="D8076" t="s">
        <v>88</v>
      </c>
      <c r="E8076" t="s">
        <v>132</v>
      </c>
      <c r="F8076" t="s">
        <v>21973</v>
      </c>
      <c r="G8076" t="s">
        <v>307</v>
      </c>
      <c r="H8076" t="s">
        <v>135</v>
      </c>
      <c r="I8076" t="s">
        <v>136</v>
      </c>
      <c r="J8076" t="s">
        <v>137</v>
      </c>
      <c r="K8076" t="s">
        <v>138</v>
      </c>
      <c r="L8076" t="s">
        <v>21974</v>
      </c>
      <c r="M8076" t="s">
        <v>8470</v>
      </c>
      <c r="N8076" s="26">
        <v>7.2522222220000003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3</v>
      </c>
      <c r="U8076">
        <v>0</v>
      </c>
      <c r="V8076">
        <v>0</v>
      </c>
      <c r="W8076" s="26">
        <v>0</v>
      </c>
      <c r="X8076" s="26">
        <v>0</v>
      </c>
      <c r="Y8076" s="26">
        <v>0</v>
      </c>
      <c r="Z8076" s="26">
        <v>0</v>
      </c>
      <c r="AA8076" s="26">
        <v>0</v>
      </c>
      <c r="AB8076" s="26">
        <v>10.077550150897778</v>
      </c>
      <c r="AC8076" s="26">
        <v>0</v>
      </c>
      <c r="AD8076" s="26">
        <v>0</v>
      </c>
      <c r="AE8076" s="26">
        <v>10.077550150897778</v>
      </c>
    </row>
    <row r="8077" spans="1:31" x14ac:dyDescent="0.3">
      <c r="A8077">
        <v>2779470</v>
      </c>
      <c r="B8077">
        <v>1</v>
      </c>
      <c r="C8077" t="s">
        <v>80</v>
      </c>
      <c r="D8077" t="s">
        <v>105</v>
      </c>
      <c r="E8077" t="s">
        <v>152</v>
      </c>
      <c r="F8077" t="s">
        <v>21975</v>
      </c>
      <c r="G8077" t="s">
        <v>628</v>
      </c>
      <c r="H8077" t="s">
        <v>149</v>
      </c>
      <c r="I8077" t="s">
        <v>136</v>
      </c>
      <c r="J8077" t="s">
        <v>137</v>
      </c>
      <c r="K8077" t="s">
        <v>187</v>
      </c>
      <c r="L8077" t="s">
        <v>21976</v>
      </c>
      <c r="M8077" t="s">
        <v>21977</v>
      </c>
      <c r="N8077" s="26">
        <v>1.4269444440000001</v>
      </c>
      <c r="O8077">
        <v>0</v>
      </c>
      <c r="P8077">
        <v>4645</v>
      </c>
      <c r="Q8077">
        <v>0</v>
      </c>
      <c r="R8077">
        <v>0</v>
      </c>
      <c r="S8077">
        <v>0</v>
      </c>
      <c r="T8077">
        <v>358</v>
      </c>
      <c r="U8077">
        <v>0</v>
      </c>
      <c r="V8077">
        <v>0</v>
      </c>
      <c r="W8077" s="26">
        <v>0</v>
      </c>
      <c r="X8077" s="26">
        <v>1696.7938374383921</v>
      </c>
      <c r="Y8077" s="26">
        <v>0</v>
      </c>
      <c r="Z8077" s="26">
        <v>0</v>
      </c>
      <c r="AA8077" s="26">
        <v>0</v>
      </c>
      <c r="AB8077" s="26">
        <v>457.91978723969089</v>
      </c>
      <c r="AC8077" s="26">
        <v>0</v>
      </c>
      <c r="AD8077" s="26">
        <v>0</v>
      </c>
      <c r="AE8077" s="26">
        <v>2154.7136246780829</v>
      </c>
    </row>
    <row r="8078" spans="1:31" x14ac:dyDescent="0.3">
      <c r="A8078">
        <v>2779493</v>
      </c>
      <c r="B8078">
        <v>1</v>
      </c>
      <c r="C8078" t="s">
        <v>81</v>
      </c>
      <c r="D8078" t="s">
        <v>127</v>
      </c>
      <c r="E8078" t="s">
        <v>157</v>
      </c>
      <c r="F8078" t="s">
        <v>21978</v>
      </c>
      <c r="G8078" t="s">
        <v>628</v>
      </c>
      <c r="H8078" t="s">
        <v>149</v>
      </c>
      <c r="I8078" t="s">
        <v>136</v>
      </c>
      <c r="J8078" t="s">
        <v>137</v>
      </c>
      <c r="K8078" t="s">
        <v>187</v>
      </c>
      <c r="L8078" t="s">
        <v>21979</v>
      </c>
      <c r="M8078" t="s">
        <v>21980</v>
      </c>
      <c r="N8078" s="26">
        <v>5.7822222219999997</v>
      </c>
      <c r="O8078">
        <v>0</v>
      </c>
      <c r="P8078">
        <v>1381</v>
      </c>
      <c r="Q8078">
        <v>0</v>
      </c>
      <c r="R8078">
        <v>7</v>
      </c>
      <c r="S8078">
        <v>15</v>
      </c>
      <c r="T8078">
        <v>209</v>
      </c>
      <c r="U8078">
        <v>1</v>
      </c>
      <c r="V8078">
        <v>2</v>
      </c>
      <c r="W8078" s="26">
        <v>0</v>
      </c>
      <c r="X8078" s="26">
        <v>1864.6388022584683</v>
      </c>
      <c r="Y8078" s="26">
        <v>0</v>
      </c>
      <c r="Z8078" s="26">
        <v>1.8316198122185114</v>
      </c>
      <c r="AA8078" s="26">
        <v>2178.7902983886265</v>
      </c>
      <c r="AB8078" s="26">
        <v>1700.3496420490044</v>
      </c>
      <c r="AC8078" s="26">
        <v>487.41834746671395</v>
      </c>
      <c r="AD8078" s="26">
        <v>207.76503345947575</v>
      </c>
      <c r="AE8078" s="26">
        <v>6440.7937434345076</v>
      </c>
    </row>
    <row r="8079" spans="1:31" x14ac:dyDescent="0.3">
      <c r="A8079">
        <v>2779991</v>
      </c>
      <c r="B8079">
        <v>1</v>
      </c>
      <c r="C8079" t="s">
        <v>80</v>
      </c>
      <c r="D8079" t="s">
        <v>103</v>
      </c>
      <c r="E8079" t="s">
        <v>146</v>
      </c>
      <c r="F8079" t="s">
        <v>21981</v>
      </c>
      <c r="G8079" t="s">
        <v>148</v>
      </c>
      <c r="H8079" t="s">
        <v>149</v>
      </c>
      <c r="I8079" t="s">
        <v>136</v>
      </c>
      <c r="J8079" t="s">
        <v>137</v>
      </c>
      <c r="K8079" t="s">
        <v>138</v>
      </c>
      <c r="L8079" t="s">
        <v>21982</v>
      </c>
      <c r="M8079" t="s">
        <v>8313</v>
      </c>
      <c r="N8079" s="26">
        <v>0.73305555499999997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1</v>
      </c>
      <c r="V8079">
        <v>0</v>
      </c>
      <c r="W8079" s="26">
        <v>0</v>
      </c>
      <c r="X8079" s="26">
        <v>0</v>
      </c>
      <c r="Y8079" s="26">
        <v>0</v>
      </c>
      <c r="Z8079" s="26">
        <v>0</v>
      </c>
      <c r="AA8079" s="26">
        <v>0</v>
      </c>
      <c r="AB8079" s="26">
        <v>0</v>
      </c>
      <c r="AC8079" s="26">
        <v>57.992238628932327</v>
      </c>
      <c r="AD8079" s="26">
        <v>0</v>
      </c>
      <c r="AE8079" s="26">
        <v>57.992238628932327</v>
      </c>
    </row>
    <row r="8080" spans="1:31" x14ac:dyDescent="0.3">
      <c r="A8080">
        <v>2779779</v>
      </c>
      <c r="B8080">
        <v>1</v>
      </c>
      <c r="C8080" t="s">
        <v>80</v>
      </c>
      <c r="D8080" t="s">
        <v>101</v>
      </c>
      <c r="E8080" t="s">
        <v>132</v>
      </c>
      <c r="F8080" t="s">
        <v>21983</v>
      </c>
      <c r="G8080" t="s">
        <v>134</v>
      </c>
      <c r="H8080" t="s">
        <v>135</v>
      </c>
      <c r="I8080" t="s">
        <v>136</v>
      </c>
      <c r="J8080" t="s">
        <v>137</v>
      </c>
      <c r="K8080" t="s">
        <v>138</v>
      </c>
      <c r="L8080" t="s">
        <v>21984</v>
      </c>
      <c r="M8080" t="s">
        <v>21985</v>
      </c>
      <c r="N8080" s="26">
        <v>1.1444444439999999</v>
      </c>
      <c r="O8080">
        <v>0</v>
      </c>
      <c r="P8080">
        <v>4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 s="26">
        <v>0</v>
      </c>
      <c r="X8080" s="26">
        <v>1.167946575034412</v>
      </c>
      <c r="Y8080" s="26">
        <v>0</v>
      </c>
      <c r="Z8080" s="26">
        <v>0</v>
      </c>
      <c r="AA8080" s="26">
        <v>0</v>
      </c>
      <c r="AB8080" s="26">
        <v>0</v>
      </c>
      <c r="AC8080" s="26">
        <v>0</v>
      </c>
      <c r="AD8080" s="26">
        <v>0</v>
      </c>
      <c r="AE8080" s="26">
        <v>1.167946575034412</v>
      </c>
    </row>
    <row r="8081" spans="1:31" x14ac:dyDescent="0.3">
      <c r="A8081">
        <v>2779513</v>
      </c>
      <c r="B8081">
        <v>1</v>
      </c>
      <c r="C8081" t="s">
        <v>80</v>
      </c>
      <c r="D8081" t="s">
        <v>84</v>
      </c>
      <c r="E8081" t="s">
        <v>132</v>
      </c>
      <c r="F8081" t="s">
        <v>21986</v>
      </c>
      <c r="G8081" t="s">
        <v>197</v>
      </c>
      <c r="H8081" t="s">
        <v>135</v>
      </c>
      <c r="I8081" t="s">
        <v>136</v>
      </c>
      <c r="J8081" t="s">
        <v>137</v>
      </c>
      <c r="K8081" t="s">
        <v>138</v>
      </c>
      <c r="L8081" t="s">
        <v>21987</v>
      </c>
      <c r="M8081" t="s">
        <v>21988</v>
      </c>
      <c r="N8081" s="26">
        <v>2.6572222220000001</v>
      </c>
      <c r="O8081">
        <v>0</v>
      </c>
      <c r="P8081">
        <v>3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 s="26">
        <v>0</v>
      </c>
      <c r="X8081" s="26">
        <v>3.1177663115076975</v>
      </c>
      <c r="Y8081" s="26">
        <v>0</v>
      </c>
      <c r="Z8081" s="26">
        <v>0</v>
      </c>
      <c r="AA8081" s="26">
        <v>0</v>
      </c>
      <c r="AB8081" s="26">
        <v>0</v>
      </c>
      <c r="AC8081" s="26">
        <v>0</v>
      </c>
      <c r="AD8081" s="26">
        <v>0</v>
      </c>
      <c r="AE8081" s="26">
        <v>3.1177663115076975</v>
      </c>
    </row>
    <row r="8082" spans="1:31" x14ac:dyDescent="0.3">
      <c r="A8082">
        <v>2779736</v>
      </c>
      <c r="B8082">
        <v>1</v>
      </c>
      <c r="C8082" t="s">
        <v>81</v>
      </c>
      <c r="D8082" t="s">
        <v>120</v>
      </c>
      <c r="E8082" t="s">
        <v>157</v>
      </c>
      <c r="F8082" t="s">
        <v>5576</v>
      </c>
      <c r="G8082" t="s">
        <v>159</v>
      </c>
      <c r="H8082" t="s">
        <v>149</v>
      </c>
      <c r="I8082" t="s">
        <v>136</v>
      </c>
      <c r="J8082" t="s">
        <v>137</v>
      </c>
      <c r="K8082" t="s">
        <v>138</v>
      </c>
      <c r="L8082" t="s">
        <v>21989</v>
      </c>
      <c r="M8082" t="s">
        <v>21990</v>
      </c>
      <c r="N8082" s="26">
        <v>1.1611111110000001</v>
      </c>
      <c r="O8082">
        <v>8</v>
      </c>
      <c r="P8082">
        <v>1235</v>
      </c>
      <c r="Q8082">
        <v>117</v>
      </c>
      <c r="R8082">
        <v>69</v>
      </c>
      <c r="S8082">
        <v>21</v>
      </c>
      <c r="T8082">
        <v>70</v>
      </c>
      <c r="U8082">
        <v>2</v>
      </c>
      <c r="V8082">
        <v>0</v>
      </c>
      <c r="W8082" s="26">
        <v>1.7462678109372221</v>
      </c>
      <c r="X8082" s="26">
        <v>235.50667202334319</v>
      </c>
      <c r="Y8082" s="26">
        <v>12.488069750552343</v>
      </c>
      <c r="Z8082" s="26">
        <v>5.7151746776211576</v>
      </c>
      <c r="AA8082" s="26">
        <v>245.17585204383704</v>
      </c>
      <c r="AB8082" s="26">
        <v>47.234985845494769</v>
      </c>
      <c r="AC8082" s="26">
        <v>106.8735622447178</v>
      </c>
      <c r="AD8082" s="26">
        <v>0</v>
      </c>
      <c r="AE8082" s="26">
        <v>654.74058439650355</v>
      </c>
    </row>
    <row r="8083" spans="1:31" x14ac:dyDescent="0.3">
      <c r="A8083">
        <v>2779613</v>
      </c>
      <c r="B8083">
        <v>1</v>
      </c>
      <c r="C8083" t="s">
        <v>81</v>
      </c>
      <c r="D8083" t="s">
        <v>117</v>
      </c>
      <c r="E8083" t="s">
        <v>132</v>
      </c>
      <c r="F8083" t="s">
        <v>21991</v>
      </c>
      <c r="G8083" t="s">
        <v>307</v>
      </c>
      <c r="H8083" t="s">
        <v>135</v>
      </c>
      <c r="I8083" t="s">
        <v>136</v>
      </c>
      <c r="J8083" t="s">
        <v>137</v>
      </c>
      <c r="K8083" t="s">
        <v>138</v>
      </c>
      <c r="L8083" t="s">
        <v>21992</v>
      </c>
      <c r="M8083" t="s">
        <v>21993</v>
      </c>
      <c r="N8083" s="26">
        <v>2.5594444439999999</v>
      </c>
      <c r="O8083">
        <v>0</v>
      </c>
      <c r="P8083">
        <v>1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 s="26">
        <v>0</v>
      </c>
      <c r="X8083" s="26">
        <v>0.82601875685165338</v>
      </c>
      <c r="Y8083" s="26">
        <v>0</v>
      </c>
      <c r="Z8083" s="26">
        <v>0</v>
      </c>
      <c r="AA8083" s="26">
        <v>0</v>
      </c>
      <c r="AB8083" s="26">
        <v>0</v>
      </c>
      <c r="AC8083" s="26">
        <v>0</v>
      </c>
      <c r="AD8083" s="26">
        <v>0</v>
      </c>
      <c r="AE8083" s="26">
        <v>0.82601875685165338</v>
      </c>
    </row>
    <row r="8084" spans="1:31" x14ac:dyDescent="0.3">
      <c r="A8084">
        <v>2779656</v>
      </c>
      <c r="B8084">
        <v>1</v>
      </c>
      <c r="C8084" t="s">
        <v>80</v>
      </c>
      <c r="D8084" t="s">
        <v>84</v>
      </c>
      <c r="E8084" t="s">
        <v>175</v>
      </c>
      <c r="F8084" t="s">
        <v>21994</v>
      </c>
      <c r="G8084" t="s">
        <v>159</v>
      </c>
      <c r="H8084" t="s">
        <v>149</v>
      </c>
      <c r="I8084" t="s">
        <v>136</v>
      </c>
      <c r="J8084" t="s">
        <v>137</v>
      </c>
      <c r="K8084" t="s">
        <v>138</v>
      </c>
      <c r="L8084" t="s">
        <v>21995</v>
      </c>
      <c r="M8084" t="s">
        <v>21996</v>
      </c>
      <c r="N8084" s="26">
        <v>0.20694444400000001</v>
      </c>
      <c r="O8084">
        <v>0</v>
      </c>
      <c r="P8084">
        <v>22119</v>
      </c>
      <c r="Q8084">
        <v>0</v>
      </c>
      <c r="R8084">
        <v>13</v>
      </c>
      <c r="S8084">
        <v>9</v>
      </c>
      <c r="T8084">
        <v>1506</v>
      </c>
      <c r="U8084">
        <v>1</v>
      </c>
      <c r="V8084">
        <v>1</v>
      </c>
      <c r="W8084" s="26">
        <v>0</v>
      </c>
      <c r="X8084" s="26">
        <v>1061.7348021739067</v>
      </c>
      <c r="Y8084" s="26">
        <v>0</v>
      </c>
      <c r="Z8084" s="26">
        <v>0</v>
      </c>
      <c r="AA8084" s="26">
        <v>65.128278719754078</v>
      </c>
      <c r="AB8084" s="26">
        <v>479.28704040429056</v>
      </c>
      <c r="AC8084" s="26">
        <v>111.5046227040712</v>
      </c>
      <c r="AD8084" s="26">
        <v>7.1394898013646665E-2</v>
      </c>
      <c r="AE8084" s="26">
        <v>1717.7261389000362</v>
      </c>
    </row>
    <row r="8085" spans="1:31" x14ac:dyDescent="0.3">
      <c r="A8085">
        <v>2779550</v>
      </c>
      <c r="B8085">
        <v>1</v>
      </c>
      <c r="C8085" t="s">
        <v>81</v>
      </c>
      <c r="D8085" t="s">
        <v>118</v>
      </c>
      <c r="E8085" t="s">
        <v>132</v>
      </c>
      <c r="F8085" t="s">
        <v>17208</v>
      </c>
      <c r="G8085" t="s">
        <v>197</v>
      </c>
      <c r="H8085" t="s">
        <v>135</v>
      </c>
      <c r="I8085" t="s">
        <v>136</v>
      </c>
      <c r="J8085" t="s">
        <v>137</v>
      </c>
      <c r="K8085" t="s">
        <v>138</v>
      </c>
      <c r="L8085" t="s">
        <v>21997</v>
      </c>
      <c r="M8085" t="s">
        <v>21998</v>
      </c>
      <c r="N8085" s="26">
        <v>1.3502777770000001</v>
      </c>
      <c r="O8085">
        <v>0</v>
      </c>
      <c r="P8085">
        <v>0</v>
      </c>
      <c r="Q8085">
        <v>0</v>
      </c>
      <c r="R8085">
        <v>1</v>
      </c>
      <c r="S8085">
        <v>0</v>
      </c>
      <c r="T8085">
        <v>0</v>
      </c>
      <c r="U8085">
        <v>0</v>
      </c>
      <c r="V8085">
        <v>0</v>
      </c>
      <c r="W8085" s="26">
        <v>0</v>
      </c>
      <c r="X8085" s="26">
        <v>0</v>
      </c>
      <c r="Y8085" s="26">
        <v>0</v>
      </c>
      <c r="Z8085" s="26">
        <v>0</v>
      </c>
      <c r="AA8085" s="26">
        <v>0</v>
      </c>
      <c r="AB8085" s="26">
        <v>0</v>
      </c>
      <c r="AC8085" s="26">
        <v>0</v>
      </c>
      <c r="AD8085" s="26">
        <v>0</v>
      </c>
      <c r="AE8085" s="26">
        <v>0</v>
      </c>
    </row>
    <row r="8086" spans="1:31" x14ac:dyDescent="0.3">
      <c r="A8086">
        <v>2779556</v>
      </c>
      <c r="B8086">
        <v>1</v>
      </c>
      <c r="C8086" t="s">
        <v>81</v>
      </c>
      <c r="D8086" t="s">
        <v>112</v>
      </c>
      <c r="E8086" t="s">
        <v>170</v>
      </c>
      <c r="F8086" t="s">
        <v>21999</v>
      </c>
      <c r="G8086" t="s">
        <v>204</v>
      </c>
      <c r="H8086" t="s">
        <v>135</v>
      </c>
      <c r="I8086" t="s">
        <v>136</v>
      </c>
      <c r="J8086" t="s">
        <v>137</v>
      </c>
      <c r="K8086" t="s">
        <v>138</v>
      </c>
      <c r="L8086" t="s">
        <v>22000</v>
      </c>
      <c r="M8086" t="s">
        <v>22001</v>
      </c>
      <c r="N8086" s="26">
        <v>2.3047222220000001</v>
      </c>
      <c r="O8086">
        <v>0</v>
      </c>
      <c r="P8086">
        <v>5</v>
      </c>
      <c r="Q8086">
        <v>0</v>
      </c>
      <c r="R8086">
        <v>0</v>
      </c>
      <c r="S8086">
        <v>0</v>
      </c>
      <c r="T8086">
        <v>7</v>
      </c>
      <c r="U8086">
        <v>0</v>
      </c>
      <c r="V8086">
        <v>0</v>
      </c>
      <c r="W8086" s="26">
        <v>0</v>
      </c>
      <c r="X8086" s="26">
        <v>1.4541442880708844</v>
      </c>
      <c r="Y8086" s="26">
        <v>0</v>
      </c>
      <c r="Z8086" s="26">
        <v>0</v>
      </c>
      <c r="AA8086" s="26">
        <v>0</v>
      </c>
      <c r="AB8086" s="26">
        <v>10.20793321104639</v>
      </c>
      <c r="AC8086" s="26">
        <v>0</v>
      </c>
      <c r="AD8086" s="26">
        <v>0</v>
      </c>
      <c r="AE8086" s="26">
        <v>11.662077499117274</v>
      </c>
    </row>
    <row r="8087" spans="1:31" x14ac:dyDescent="0.3">
      <c r="A8087">
        <v>2779450</v>
      </c>
      <c r="B8087">
        <v>1</v>
      </c>
      <c r="C8087" t="s">
        <v>81</v>
      </c>
      <c r="D8087" t="s">
        <v>118</v>
      </c>
      <c r="E8087" t="s">
        <v>175</v>
      </c>
      <c r="F8087" t="s">
        <v>3588</v>
      </c>
      <c r="G8087" t="s">
        <v>159</v>
      </c>
      <c r="H8087" t="s">
        <v>149</v>
      </c>
      <c r="I8087" t="s">
        <v>136</v>
      </c>
      <c r="J8087" t="s">
        <v>137</v>
      </c>
      <c r="K8087" t="s">
        <v>138</v>
      </c>
      <c r="L8087" t="s">
        <v>22002</v>
      </c>
      <c r="M8087" t="s">
        <v>22003</v>
      </c>
      <c r="N8087" s="26">
        <v>0.124444444</v>
      </c>
      <c r="O8087">
        <v>32</v>
      </c>
      <c r="P8087">
        <v>8613</v>
      </c>
      <c r="Q8087">
        <v>195</v>
      </c>
      <c r="R8087">
        <v>1424</v>
      </c>
      <c r="S8087">
        <v>42</v>
      </c>
      <c r="T8087">
        <v>1036</v>
      </c>
      <c r="U8087">
        <v>3</v>
      </c>
      <c r="V8087">
        <v>1</v>
      </c>
      <c r="W8087" s="26">
        <v>1.0946274082605867</v>
      </c>
      <c r="X8087" s="26">
        <v>139.75834977790964</v>
      </c>
      <c r="Y8087" s="26">
        <v>43.056843917414305</v>
      </c>
      <c r="Z8087" s="26">
        <v>27.997119117901963</v>
      </c>
      <c r="AA8087" s="26">
        <v>31.697664230922175</v>
      </c>
      <c r="AB8087" s="26">
        <v>89.380344299210307</v>
      </c>
      <c r="AC8087" s="26">
        <v>42.375473108764446</v>
      </c>
      <c r="AD8087" s="26">
        <v>0.11677055135916799</v>
      </c>
      <c r="AE8087" s="26">
        <v>375.47719241174264</v>
      </c>
    </row>
    <row r="8088" spans="1:31" x14ac:dyDescent="0.3">
      <c r="A8088">
        <v>2780091</v>
      </c>
      <c r="B8088">
        <v>1</v>
      </c>
      <c r="C8088" t="s">
        <v>81</v>
      </c>
      <c r="D8088" t="s">
        <v>118</v>
      </c>
      <c r="E8088" t="s">
        <v>141</v>
      </c>
      <c r="F8088" t="s">
        <v>22004</v>
      </c>
      <c r="G8088" t="s">
        <v>143</v>
      </c>
      <c r="H8088" t="s">
        <v>135</v>
      </c>
      <c r="I8088" t="s">
        <v>136</v>
      </c>
      <c r="J8088" t="s">
        <v>137</v>
      </c>
      <c r="K8088" t="s">
        <v>138</v>
      </c>
      <c r="L8088" t="s">
        <v>22005</v>
      </c>
      <c r="M8088" t="s">
        <v>22006</v>
      </c>
      <c r="N8088" s="26">
        <v>0.62444444399999999</v>
      </c>
      <c r="O8088">
        <v>0</v>
      </c>
      <c r="P8088">
        <v>68</v>
      </c>
      <c r="Q8088">
        <v>0</v>
      </c>
      <c r="R8088">
        <v>2</v>
      </c>
      <c r="S8088">
        <v>0</v>
      </c>
      <c r="T8088">
        <v>6</v>
      </c>
      <c r="U8088">
        <v>0</v>
      </c>
      <c r="V8088">
        <v>0</v>
      </c>
      <c r="W8088" s="26">
        <v>0</v>
      </c>
      <c r="X8088" s="26">
        <v>10.865835920201057</v>
      </c>
      <c r="Y8088" s="26">
        <v>0</v>
      </c>
      <c r="Z8088" s="26">
        <v>0</v>
      </c>
      <c r="AA8088" s="26">
        <v>0</v>
      </c>
      <c r="AB8088" s="26">
        <v>1.0326157812591501</v>
      </c>
      <c r="AC8088" s="26">
        <v>0</v>
      </c>
      <c r="AD8088" s="26">
        <v>0</v>
      </c>
      <c r="AE8088" s="26">
        <v>11.898451701460207</v>
      </c>
    </row>
    <row r="8089" spans="1:31" x14ac:dyDescent="0.3">
      <c r="A8089">
        <v>2779811</v>
      </c>
      <c r="B8089">
        <v>1</v>
      </c>
      <c r="C8089" t="s">
        <v>81</v>
      </c>
      <c r="D8089" t="s">
        <v>118</v>
      </c>
      <c r="E8089" t="s">
        <v>132</v>
      </c>
      <c r="F8089" t="s">
        <v>22007</v>
      </c>
      <c r="G8089" t="s">
        <v>197</v>
      </c>
      <c r="H8089" t="s">
        <v>135</v>
      </c>
      <c r="I8089" t="s">
        <v>136</v>
      </c>
      <c r="J8089" t="s">
        <v>137</v>
      </c>
      <c r="K8089" t="s">
        <v>138</v>
      </c>
      <c r="L8089" t="s">
        <v>22008</v>
      </c>
      <c r="M8089" t="s">
        <v>22009</v>
      </c>
      <c r="N8089" s="26">
        <v>3.0808333330000002</v>
      </c>
      <c r="O8089">
        <v>0</v>
      </c>
      <c r="P8089">
        <v>1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 s="26">
        <v>0</v>
      </c>
      <c r="X8089" s="26">
        <v>0</v>
      </c>
      <c r="Y8089" s="26">
        <v>0</v>
      </c>
      <c r="Z8089" s="26">
        <v>0</v>
      </c>
      <c r="AA8089" s="26">
        <v>0</v>
      </c>
      <c r="AB8089" s="26">
        <v>0</v>
      </c>
      <c r="AC8089" s="26">
        <v>0</v>
      </c>
      <c r="AD8089" s="26">
        <v>0</v>
      </c>
      <c r="AE8089" s="26">
        <v>0</v>
      </c>
    </row>
    <row r="8090" spans="1:31" x14ac:dyDescent="0.3">
      <c r="A8090">
        <v>2779416</v>
      </c>
      <c r="B8090">
        <v>1</v>
      </c>
      <c r="C8090" t="s">
        <v>80</v>
      </c>
      <c r="D8090" t="s">
        <v>103</v>
      </c>
      <c r="E8090" t="s">
        <v>132</v>
      </c>
      <c r="F8090" t="s">
        <v>22010</v>
      </c>
      <c r="G8090" t="s">
        <v>197</v>
      </c>
      <c r="H8090" t="s">
        <v>135</v>
      </c>
      <c r="I8090" t="s">
        <v>136</v>
      </c>
      <c r="J8090" t="s">
        <v>137</v>
      </c>
      <c r="K8090" t="s">
        <v>138</v>
      </c>
      <c r="L8090" t="s">
        <v>22011</v>
      </c>
      <c r="M8090" t="s">
        <v>22012</v>
      </c>
      <c r="N8090" s="26">
        <v>1.9183333330000001</v>
      </c>
      <c r="O8090">
        <v>0</v>
      </c>
      <c r="P8090">
        <v>1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 s="26">
        <v>0</v>
      </c>
      <c r="X8090" s="26">
        <v>0.44743917856333337</v>
      </c>
      <c r="Y8090" s="26">
        <v>0</v>
      </c>
      <c r="Z8090" s="26">
        <v>0</v>
      </c>
      <c r="AA8090" s="26">
        <v>0</v>
      </c>
      <c r="AB8090" s="26">
        <v>0</v>
      </c>
      <c r="AC8090" s="26">
        <v>0</v>
      </c>
      <c r="AD8090" s="26">
        <v>0</v>
      </c>
      <c r="AE8090" s="26">
        <v>0.44743917856333337</v>
      </c>
    </row>
    <row r="8091" spans="1:31" x14ac:dyDescent="0.3">
      <c r="A8091">
        <v>2779665</v>
      </c>
      <c r="B8091">
        <v>1</v>
      </c>
      <c r="C8091" t="s">
        <v>80</v>
      </c>
      <c r="D8091" t="s">
        <v>98</v>
      </c>
      <c r="E8091" t="s">
        <v>157</v>
      </c>
      <c r="F8091" t="s">
        <v>22013</v>
      </c>
      <c r="G8091" t="s">
        <v>326</v>
      </c>
      <c r="H8091" t="s">
        <v>149</v>
      </c>
      <c r="I8091" t="s">
        <v>136</v>
      </c>
      <c r="J8091" t="s">
        <v>137</v>
      </c>
      <c r="K8091" t="s">
        <v>138</v>
      </c>
      <c r="L8091" t="s">
        <v>22014</v>
      </c>
      <c r="M8091" t="s">
        <v>22015</v>
      </c>
      <c r="N8091" s="26">
        <v>0.170833333</v>
      </c>
      <c r="O8091">
        <v>0</v>
      </c>
      <c r="P8091">
        <v>5401</v>
      </c>
      <c r="Q8091">
        <v>32</v>
      </c>
      <c r="R8091">
        <v>986</v>
      </c>
      <c r="S8091">
        <v>39</v>
      </c>
      <c r="T8091">
        <v>1083</v>
      </c>
      <c r="U8091">
        <v>2</v>
      </c>
      <c r="V8091">
        <v>0</v>
      </c>
      <c r="W8091" s="26">
        <v>0</v>
      </c>
      <c r="X8091" s="26">
        <v>191.51428894066987</v>
      </c>
      <c r="Y8091" s="26">
        <v>9.667978357282065</v>
      </c>
      <c r="Z8091" s="26">
        <v>47.445824304531691</v>
      </c>
      <c r="AA8091" s="26">
        <v>65.919017292649755</v>
      </c>
      <c r="AB8091" s="26">
        <v>116.02862204459854</v>
      </c>
      <c r="AC8091" s="26">
        <v>101.63252676046812</v>
      </c>
      <c r="AD8091" s="26">
        <v>0</v>
      </c>
      <c r="AE8091" s="26">
        <v>532.20825770020008</v>
      </c>
    </row>
    <row r="8092" spans="1:31" x14ac:dyDescent="0.3">
      <c r="A8092">
        <v>2779333</v>
      </c>
      <c r="B8092">
        <v>1</v>
      </c>
      <c r="C8092" t="s">
        <v>81</v>
      </c>
      <c r="D8092" t="s">
        <v>117</v>
      </c>
      <c r="E8092" t="s">
        <v>152</v>
      </c>
      <c r="F8092" t="s">
        <v>22016</v>
      </c>
      <c r="G8092" t="s">
        <v>159</v>
      </c>
      <c r="H8092" t="s">
        <v>149</v>
      </c>
      <c r="I8092" t="s">
        <v>136</v>
      </c>
      <c r="J8092" t="s">
        <v>137</v>
      </c>
      <c r="K8092" t="s">
        <v>138</v>
      </c>
      <c r="L8092" t="s">
        <v>22017</v>
      </c>
      <c r="M8092" t="s">
        <v>22018</v>
      </c>
      <c r="N8092" s="26">
        <v>1.1599999999999999</v>
      </c>
      <c r="O8092">
        <v>1</v>
      </c>
      <c r="P8092">
        <v>1051</v>
      </c>
      <c r="Q8092">
        <v>9</v>
      </c>
      <c r="R8092">
        <v>54</v>
      </c>
      <c r="S8092">
        <v>8</v>
      </c>
      <c r="T8092">
        <v>125</v>
      </c>
      <c r="U8092">
        <v>0</v>
      </c>
      <c r="V8092">
        <v>0</v>
      </c>
      <c r="W8092" s="26">
        <v>0.2176540559366667</v>
      </c>
      <c r="X8092" s="26">
        <v>119.61296621599233</v>
      </c>
      <c r="Y8092" s="26">
        <v>58.351539919989804</v>
      </c>
      <c r="Z8092" s="26">
        <v>9.9810364043226674</v>
      </c>
      <c r="AA8092" s="26">
        <v>154.59059136828014</v>
      </c>
      <c r="AB8092" s="26">
        <v>41.53851169199978</v>
      </c>
      <c r="AC8092" s="26">
        <v>0</v>
      </c>
      <c r="AD8092" s="26">
        <v>0</v>
      </c>
      <c r="AE8092" s="26">
        <v>384.29229965652138</v>
      </c>
    </row>
    <row r="8093" spans="1:31" x14ac:dyDescent="0.3">
      <c r="A8093">
        <v>2780602</v>
      </c>
      <c r="B8093">
        <v>3</v>
      </c>
      <c r="C8093" t="s">
        <v>80</v>
      </c>
      <c r="D8093" t="s">
        <v>84</v>
      </c>
      <c r="E8093" t="s">
        <v>146</v>
      </c>
      <c r="F8093" t="s">
        <v>22019</v>
      </c>
      <c r="G8093" t="s">
        <v>248</v>
      </c>
      <c r="H8093" t="s">
        <v>149</v>
      </c>
      <c r="I8093" t="s">
        <v>136</v>
      </c>
      <c r="J8093" t="s">
        <v>137</v>
      </c>
      <c r="K8093" t="s">
        <v>138</v>
      </c>
      <c r="L8093" t="s">
        <v>8574</v>
      </c>
      <c r="M8093" t="s">
        <v>8365</v>
      </c>
      <c r="N8093" s="26">
        <v>0.38916666599999999</v>
      </c>
      <c r="O8093">
        <v>0</v>
      </c>
      <c r="P8093">
        <v>24065</v>
      </c>
      <c r="Q8093">
        <v>0</v>
      </c>
      <c r="R8093">
        <v>0</v>
      </c>
      <c r="S8093">
        <v>5</v>
      </c>
      <c r="T8093">
        <v>3834</v>
      </c>
      <c r="U8093">
        <v>0</v>
      </c>
      <c r="V8093">
        <v>23</v>
      </c>
      <c r="W8093" s="26">
        <v>0</v>
      </c>
      <c r="X8093" s="26">
        <v>2119.7362624392167</v>
      </c>
      <c r="Y8093" s="26">
        <v>0</v>
      </c>
      <c r="Z8093" s="26">
        <v>0</v>
      </c>
      <c r="AA8093" s="26">
        <v>442.36340039744255</v>
      </c>
      <c r="AB8093" s="26">
        <v>1307.2050003387037</v>
      </c>
      <c r="AC8093" s="26">
        <v>0</v>
      </c>
      <c r="AD8093" s="26">
        <v>204.58743577872235</v>
      </c>
      <c r="AE8093" s="26">
        <v>4073.8920989540857</v>
      </c>
    </row>
    <row r="8094" spans="1:31" x14ac:dyDescent="0.3">
      <c r="A8094">
        <v>2779479</v>
      </c>
      <c r="B8094">
        <v>1</v>
      </c>
      <c r="C8094" t="s">
        <v>80</v>
      </c>
      <c r="D8094" t="s">
        <v>101</v>
      </c>
      <c r="E8094" t="s">
        <v>152</v>
      </c>
      <c r="F8094" t="s">
        <v>22020</v>
      </c>
      <c r="G8094" t="s">
        <v>159</v>
      </c>
      <c r="H8094" t="s">
        <v>149</v>
      </c>
      <c r="I8094" t="s">
        <v>136</v>
      </c>
      <c r="J8094" t="s">
        <v>137</v>
      </c>
      <c r="K8094" t="s">
        <v>138</v>
      </c>
      <c r="L8094" t="s">
        <v>22021</v>
      </c>
      <c r="M8094" t="s">
        <v>22022</v>
      </c>
      <c r="N8094" s="26">
        <v>0.42166666600000002</v>
      </c>
      <c r="O8094">
        <v>5</v>
      </c>
      <c r="P8094">
        <v>258</v>
      </c>
      <c r="Q8094">
        <v>3</v>
      </c>
      <c r="R8094">
        <v>1</v>
      </c>
      <c r="S8094">
        <v>12</v>
      </c>
      <c r="T8094">
        <v>78</v>
      </c>
      <c r="U8094">
        <v>0</v>
      </c>
      <c r="V8094">
        <v>0</v>
      </c>
      <c r="W8094" s="26">
        <v>1.2003399478336294</v>
      </c>
      <c r="X8094" s="26">
        <v>42.870727582292879</v>
      </c>
      <c r="Y8094" s="26">
        <v>1.8871555474705564</v>
      </c>
      <c r="Z8094" s="26">
        <v>6.5042221464080674E-2</v>
      </c>
      <c r="AA8094" s="26">
        <v>18.29217799995482</v>
      </c>
      <c r="AB8094" s="26">
        <v>33.448696593528524</v>
      </c>
      <c r="AC8094" s="26">
        <v>0</v>
      </c>
      <c r="AD8094" s="26">
        <v>0</v>
      </c>
      <c r="AE8094" s="26">
        <v>97.764139892544492</v>
      </c>
    </row>
    <row r="8095" spans="1:31" x14ac:dyDescent="0.3">
      <c r="A8095">
        <v>2779625</v>
      </c>
      <c r="B8095">
        <v>1</v>
      </c>
      <c r="C8095" t="s">
        <v>80</v>
      </c>
      <c r="D8095" t="s">
        <v>106</v>
      </c>
      <c r="E8095" t="s">
        <v>141</v>
      </c>
      <c r="F8095" t="s">
        <v>22023</v>
      </c>
      <c r="G8095" t="s">
        <v>344</v>
      </c>
      <c r="H8095" t="s">
        <v>135</v>
      </c>
      <c r="I8095" t="s">
        <v>136</v>
      </c>
      <c r="J8095" t="s">
        <v>137</v>
      </c>
      <c r="K8095" t="s">
        <v>138</v>
      </c>
      <c r="L8095" t="s">
        <v>22024</v>
      </c>
      <c r="M8095" t="s">
        <v>8395</v>
      </c>
      <c r="N8095" s="26">
        <v>0.90472222199999996</v>
      </c>
      <c r="O8095">
        <v>0</v>
      </c>
      <c r="P8095">
        <v>28</v>
      </c>
      <c r="Q8095">
        <v>0</v>
      </c>
      <c r="R8095">
        <v>12</v>
      </c>
      <c r="S8095">
        <v>0</v>
      </c>
      <c r="T8095">
        <v>3</v>
      </c>
      <c r="U8095">
        <v>0</v>
      </c>
      <c r="V8095">
        <v>0</v>
      </c>
      <c r="W8095" s="26">
        <v>0</v>
      </c>
      <c r="X8095" s="26">
        <v>7.4880457346362661</v>
      </c>
      <c r="Y8095" s="26">
        <v>0</v>
      </c>
      <c r="Z8095" s="26">
        <v>2.6304998244929596</v>
      </c>
      <c r="AA8095" s="26">
        <v>0</v>
      </c>
      <c r="AB8095" s="26">
        <v>2.3238125230077888</v>
      </c>
      <c r="AC8095" s="26">
        <v>0</v>
      </c>
      <c r="AD8095" s="26">
        <v>0</v>
      </c>
      <c r="AE8095" s="26">
        <v>12.442358082137014</v>
      </c>
    </row>
    <row r="8096" spans="1:31" x14ac:dyDescent="0.3">
      <c r="A8096">
        <v>2780063</v>
      </c>
      <c r="B8096">
        <v>1</v>
      </c>
      <c r="C8096" t="s">
        <v>80</v>
      </c>
      <c r="D8096" t="s">
        <v>92</v>
      </c>
      <c r="E8096" t="s">
        <v>132</v>
      </c>
      <c r="F8096" t="s">
        <v>22025</v>
      </c>
      <c r="G8096" t="s">
        <v>706</v>
      </c>
      <c r="H8096" t="s">
        <v>135</v>
      </c>
      <c r="I8096" t="s">
        <v>136</v>
      </c>
      <c r="J8096" t="s">
        <v>137</v>
      </c>
      <c r="K8096" t="s">
        <v>138</v>
      </c>
      <c r="L8096" t="s">
        <v>22026</v>
      </c>
      <c r="M8096" t="s">
        <v>22027</v>
      </c>
      <c r="N8096" s="26">
        <v>1.5447222220000001</v>
      </c>
      <c r="O8096">
        <v>0</v>
      </c>
      <c r="P8096">
        <v>1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 s="26">
        <v>0</v>
      </c>
      <c r="X8096" s="26">
        <v>0</v>
      </c>
      <c r="Y8096" s="26">
        <v>0</v>
      </c>
      <c r="Z8096" s="26">
        <v>0</v>
      </c>
      <c r="AA8096" s="26">
        <v>0</v>
      </c>
      <c r="AB8096" s="26">
        <v>0</v>
      </c>
      <c r="AC8096" s="26">
        <v>0</v>
      </c>
      <c r="AD8096" s="26">
        <v>0</v>
      </c>
      <c r="AE8096" s="26">
        <v>0</v>
      </c>
    </row>
    <row r="8097" spans="1:31" x14ac:dyDescent="0.3">
      <c r="A8097">
        <v>2779874</v>
      </c>
      <c r="B8097">
        <v>1</v>
      </c>
      <c r="C8097" t="s">
        <v>80</v>
      </c>
      <c r="D8097" t="s">
        <v>96</v>
      </c>
      <c r="E8097" t="s">
        <v>132</v>
      </c>
      <c r="F8097" t="s">
        <v>22028</v>
      </c>
      <c r="G8097" t="s">
        <v>287</v>
      </c>
      <c r="H8097" t="s">
        <v>135</v>
      </c>
      <c r="I8097" t="s">
        <v>136</v>
      </c>
      <c r="J8097" t="s">
        <v>3</v>
      </c>
      <c r="K8097" t="s">
        <v>138</v>
      </c>
      <c r="L8097" t="s">
        <v>22029</v>
      </c>
      <c r="M8097" t="s">
        <v>22030</v>
      </c>
      <c r="N8097" s="26">
        <v>4.3777777770000004</v>
      </c>
      <c r="O8097">
        <v>0</v>
      </c>
      <c r="P8097">
        <v>2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 s="26">
        <v>0</v>
      </c>
      <c r="X8097" s="26">
        <v>0</v>
      </c>
      <c r="Y8097" s="26">
        <v>0</v>
      </c>
      <c r="Z8097" s="26">
        <v>0</v>
      </c>
      <c r="AA8097" s="26">
        <v>0</v>
      </c>
      <c r="AB8097" s="26">
        <v>0</v>
      </c>
      <c r="AC8097" s="26">
        <v>0</v>
      </c>
      <c r="AD8097" s="26">
        <v>0</v>
      </c>
      <c r="AE8097" s="26">
        <v>0</v>
      </c>
    </row>
    <row r="8098" spans="1:31" x14ac:dyDescent="0.3">
      <c r="A8098">
        <v>2779682</v>
      </c>
      <c r="B8098">
        <v>1</v>
      </c>
      <c r="C8098" t="s">
        <v>81</v>
      </c>
      <c r="D8098" t="s">
        <v>121</v>
      </c>
      <c r="E8098" t="s">
        <v>146</v>
      </c>
      <c r="F8098" t="s">
        <v>21685</v>
      </c>
      <c r="G8098" t="s">
        <v>148</v>
      </c>
      <c r="H8098" t="s">
        <v>149</v>
      </c>
      <c r="I8098" t="s">
        <v>136</v>
      </c>
      <c r="J8098" t="s">
        <v>137</v>
      </c>
      <c r="K8098" t="s">
        <v>138</v>
      </c>
      <c r="L8098" t="s">
        <v>22031</v>
      </c>
      <c r="M8098" t="s">
        <v>22032</v>
      </c>
      <c r="N8098" s="26">
        <v>1.1372222219999999</v>
      </c>
      <c r="O8098">
        <v>0</v>
      </c>
      <c r="P8098">
        <v>63</v>
      </c>
      <c r="Q8098">
        <v>1</v>
      </c>
      <c r="R8098">
        <v>5</v>
      </c>
      <c r="S8098">
        <v>1</v>
      </c>
      <c r="T8098">
        <v>3</v>
      </c>
      <c r="U8098">
        <v>0</v>
      </c>
      <c r="V8098">
        <v>0</v>
      </c>
      <c r="W8098" s="26">
        <v>0</v>
      </c>
      <c r="X8098" s="26">
        <v>8.3984249397646895</v>
      </c>
      <c r="Y8098" s="26">
        <v>7.4349369815037214</v>
      </c>
      <c r="Z8098" s="26">
        <v>0.40442085859555554</v>
      </c>
      <c r="AA8098" s="26">
        <v>4.9004184069901582</v>
      </c>
      <c r="AB8098" s="26">
        <v>1.9915815774878818</v>
      </c>
      <c r="AC8098" s="26">
        <v>0</v>
      </c>
      <c r="AD8098" s="26">
        <v>0</v>
      </c>
      <c r="AE8098" s="26">
        <v>23.129782764342007</v>
      </c>
    </row>
    <row r="8099" spans="1:31" x14ac:dyDescent="0.3">
      <c r="A8099">
        <v>2779516</v>
      </c>
      <c r="B8099">
        <v>1</v>
      </c>
      <c r="C8099" t="s">
        <v>80</v>
      </c>
      <c r="D8099" t="s">
        <v>96</v>
      </c>
      <c r="E8099" t="s">
        <v>152</v>
      </c>
      <c r="F8099" t="s">
        <v>1845</v>
      </c>
      <c r="G8099" t="s">
        <v>628</v>
      </c>
      <c r="H8099" t="s">
        <v>149</v>
      </c>
      <c r="I8099" t="s">
        <v>136</v>
      </c>
      <c r="J8099" t="s">
        <v>137</v>
      </c>
      <c r="K8099" t="s">
        <v>187</v>
      </c>
      <c r="L8099" t="s">
        <v>22033</v>
      </c>
      <c r="M8099" t="s">
        <v>22034</v>
      </c>
      <c r="N8099" s="26">
        <v>1.4511111109999999</v>
      </c>
      <c r="O8099">
        <v>0</v>
      </c>
      <c r="P8099">
        <v>293</v>
      </c>
      <c r="Q8099">
        <v>11</v>
      </c>
      <c r="R8099">
        <v>36</v>
      </c>
      <c r="S8099">
        <v>14</v>
      </c>
      <c r="T8099">
        <v>68</v>
      </c>
      <c r="U8099">
        <v>4</v>
      </c>
      <c r="V8099">
        <v>0</v>
      </c>
      <c r="W8099" s="26">
        <v>0</v>
      </c>
      <c r="X8099" s="26">
        <v>141.11484007698053</v>
      </c>
      <c r="Y8099" s="26">
        <v>107.70865466853576</v>
      </c>
      <c r="Z8099" s="26">
        <v>13.686734203042498</v>
      </c>
      <c r="AA8099" s="26">
        <v>123.56954709378411</v>
      </c>
      <c r="AB8099" s="26">
        <v>126.52703466708331</v>
      </c>
      <c r="AC8099" s="26">
        <v>960.86243516619413</v>
      </c>
      <c r="AD8099" s="26">
        <v>0</v>
      </c>
      <c r="AE8099" s="26">
        <v>1473.4692458756203</v>
      </c>
    </row>
    <row r="8100" spans="1:31" x14ac:dyDescent="0.3">
      <c r="A8100">
        <v>2779310</v>
      </c>
      <c r="B8100">
        <v>1</v>
      </c>
      <c r="C8100" t="s">
        <v>80</v>
      </c>
      <c r="D8100" t="s">
        <v>86</v>
      </c>
      <c r="E8100" t="s">
        <v>146</v>
      </c>
      <c r="F8100" t="s">
        <v>22035</v>
      </c>
      <c r="G8100" t="s">
        <v>657</v>
      </c>
      <c r="H8100" t="s">
        <v>149</v>
      </c>
      <c r="I8100" t="s">
        <v>136</v>
      </c>
      <c r="J8100" t="s">
        <v>137</v>
      </c>
      <c r="K8100" t="s">
        <v>138</v>
      </c>
      <c r="L8100" t="s">
        <v>22036</v>
      </c>
      <c r="M8100" t="s">
        <v>22037</v>
      </c>
      <c r="N8100" s="26">
        <v>0.43583333299999999</v>
      </c>
      <c r="O8100">
        <v>0</v>
      </c>
      <c r="P8100">
        <v>144</v>
      </c>
      <c r="Q8100">
        <v>0</v>
      </c>
      <c r="R8100">
        <v>3</v>
      </c>
      <c r="S8100">
        <v>0</v>
      </c>
      <c r="T8100">
        <v>17</v>
      </c>
      <c r="U8100">
        <v>0</v>
      </c>
      <c r="V8100">
        <v>0</v>
      </c>
      <c r="W8100" s="26">
        <v>0</v>
      </c>
      <c r="X8100" s="26">
        <v>60.704727683081224</v>
      </c>
      <c r="Y8100" s="26">
        <v>0</v>
      </c>
      <c r="Z8100" s="26">
        <v>0.30726688276745751</v>
      </c>
      <c r="AA8100" s="26">
        <v>0</v>
      </c>
      <c r="AB8100" s="26">
        <v>7.0078569453302659</v>
      </c>
      <c r="AC8100" s="26">
        <v>0</v>
      </c>
      <c r="AD8100" s="26">
        <v>0</v>
      </c>
      <c r="AE8100" s="26">
        <v>68.019851511178942</v>
      </c>
    </row>
    <row r="8101" spans="1:31" x14ac:dyDescent="0.3">
      <c r="A8101">
        <v>2765748</v>
      </c>
      <c r="B8101">
        <v>1</v>
      </c>
      <c r="C8101" t="s">
        <v>81</v>
      </c>
      <c r="D8101" t="s">
        <v>112</v>
      </c>
      <c r="E8101" t="s">
        <v>132</v>
      </c>
      <c r="F8101" t="s">
        <v>22038</v>
      </c>
      <c r="G8101" t="s">
        <v>197</v>
      </c>
      <c r="H8101" t="s">
        <v>135</v>
      </c>
      <c r="I8101" t="s">
        <v>136</v>
      </c>
      <c r="J8101" t="s">
        <v>137</v>
      </c>
      <c r="K8101" t="s">
        <v>138</v>
      </c>
      <c r="L8101" t="s">
        <v>22039</v>
      </c>
      <c r="M8101" t="s">
        <v>22040</v>
      </c>
      <c r="N8101" s="26">
        <v>2.8688888879999999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 s="26">
        <v>0</v>
      </c>
      <c r="X8101" s="26">
        <v>0</v>
      </c>
      <c r="Y8101" s="26">
        <v>0</v>
      </c>
      <c r="Z8101" s="26">
        <v>0</v>
      </c>
      <c r="AA8101" s="26">
        <v>0</v>
      </c>
      <c r="AB8101" s="26">
        <v>0</v>
      </c>
      <c r="AC8101" s="26">
        <v>0</v>
      </c>
      <c r="AD8101" s="26">
        <v>0</v>
      </c>
      <c r="AE8101" s="26">
        <v>0</v>
      </c>
    </row>
    <row r="8102" spans="1:31" x14ac:dyDescent="0.3">
      <c r="A8102">
        <v>2767049</v>
      </c>
      <c r="B8102">
        <v>1</v>
      </c>
      <c r="C8102" t="s">
        <v>81</v>
      </c>
      <c r="D8102" t="s">
        <v>123</v>
      </c>
      <c r="E8102" t="s">
        <v>146</v>
      </c>
      <c r="F8102" t="s">
        <v>22041</v>
      </c>
      <c r="G8102" t="s">
        <v>186</v>
      </c>
      <c r="H8102" t="s">
        <v>149</v>
      </c>
      <c r="I8102" t="s">
        <v>136</v>
      </c>
      <c r="J8102" t="s">
        <v>137</v>
      </c>
      <c r="K8102" t="s">
        <v>187</v>
      </c>
      <c r="L8102" t="s">
        <v>22042</v>
      </c>
      <c r="M8102" t="s">
        <v>22043</v>
      </c>
      <c r="N8102" s="26">
        <v>3.2961111110000001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 s="26">
        <v>0</v>
      </c>
      <c r="X8102" s="26">
        <v>0</v>
      </c>
      <c r="Y8102" s="26">
        <v>0</v>
      </c>
      <c r="Z8102" s="26">
        <v>0</v>
      </c>
      <c r="AA8102" s="26">
        <v>0</v>
      </c>
      <c r="AB8102" s="26">
        <v>0</v>
      </c>
      <c r="AC8102" s="26">
        <v>0</v>
      </c>
      <c r="AD8102" s="26">
        <v>0</v>
      </c>
      <c r="AE8102" s="26">
        <v>0</v>
      </c>
    </row>
  </sheetData>
  <autoFilter ref="A1:U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0006F-EC3F-4FD5-A66A-718232F968EE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87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7.10700813716405E-5</v>
      </c>
      <c r="D17" s="12">
        <f t="shared" si="1"/>
        <v>0.86044677682320503</v>
      </c>
      <c r="E17" s="12">
        <f t="shared" si="2"/>
        <v>8.5724003105189006E-5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0.16062372911718586</v>
      </c>
      <c r="J17" s="12">
        <f t="shared" si="7"/>
        <v>3.9414819238631198</v>
      </c>
      <c r="K17" s="12">
        <f t="shared" si="8"/>
        <v>0.24821700864395405</v>
      </c>
      <c r="L17" s="12">
        <f t="shared" si="9"/>
        <v>3.0018613300059838</v>
      </c>
      <c r="M17" s="12">
        <f t="shared" si="10"/>
        <v>0</v>
      </c>
      <c r="N17" s="12">
        <f t="shared" si="11"/>
        <v>1.7435053179327684</v>
      </c>
      <c r="O17" s="17">
        <f t="shared" si="12"/>
        <v>4.1136255108219721E-2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6.7618005118775019E-4</v>
      </c>
      <c r="D18" s="12">
        <f t="shared" si="1"/>
        <v>0</v>
      </c>
      <c r="E18" s="12">
        <f t="shared" si="2"/>
        <v>6.7616853448699925E-4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1.7553681809702706E-2</v>
      </c>
      <c r="J18" s="12">
        <f t="shared" si="7"/>
        <v>0.89488290809148752</v>
      </c>
      <c r="K18" s="12">
        <f t="shared" si="8"/>
        <v>3.7879264044311654E-2</v>
      </c>
      <c r="L18" s="12">
        <f t="shared" si="9"/>
        <v>1.2985842460127646</v>
      </c>
      <c r="M18" s="12">
        <f t="shared" si="10"/>
        <v>0.12494311491271293</v>
      </c>
      <c r="N18" s="12">
        <f t="shared" si="11"/>
        <v>0.80660336782435915</v>
      </c>
      <c r="O18" s="17">
        <f t="shared" si="12"/>
        <v>8.3948171591449721E-3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2.8544351636621917E-2</v>
      </c>
      <c r="D21" s="12">
        <f t="shared" si="1"/>
        <v>0</v>
      </c>
      <c r="E21" s="12">
        <f t="shared" si="2"/>
        <v>2.8543865469135388E-2</v>
      </c>
      <c r="F21" s="12">
        <f t="shared" si="3"/>
        <v>5.5790559186193509E-2</v>
      </c>
      <c r="G21" s="12">
        <f t="shared" si="4"/>
        <v>0</v>
      </c>
      <c r="H21" s="12">
        <f t="shared" si="5"/>
        <v>5.1805519244322543E-2</v>
      </c>
      <c r="I21" s="12">
        <f t="shared" si="6"/>
        <v>0.10952694047642393</v>
      </c>
      <c r="J21" s="12">
        <f t="shared" si="7"/>
        <v>0</v>
      </c>
      <c r="K21" s="12">
        <f t="shared" si="8"/>
        <v>0.10698946791895136</v>
      </c>
      <c r="L21" s="12">
        <f t="shared" si="9"/>
        <v>10.440612845955473</v>
      </c>
      <c r="M21" s="12">
        <f t="shared" si="10"/>
        <v>0</v>
      </c>
      <c r="N21" s="12">
        <f t="shared" si="11"/>
        <v>6.0639923095195929</v>
      </c>
      <c r="O21" s="17">
        <f t="shared" si="12"/>
        <v>5.7277945133872334E-2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9.0248551246528981E-5</v>
      </c>
      <c r="D22" s="12">
        <f t="shared" si="1"/>
        <v>0</v>
      </c>
      <c r="E22" s="12">
        <f t="shared" si="2"/>
        <v>9.024701413292132E-5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1.9023991529683605E-4</v>
      </c>
      <c r="J22" s="12">
        <f t="shared" si="7"/>
        <v>0</v>
      </c>
      <c r="K22" s="12">
        <f t="shared" si="8"/>
        <v>1.8583251961590277E-4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1.0385412889974992E-4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2.9381850320427838E-2</v>
      </c>
      <c r="D25" s="12">
        <f t="shared" ref="D25:O25" si="13">SUM(D15:D24)</f>
        <v>0.86044677682320503</v>
      </c>
      <c r="E25" s="12">
        <f t="shared" si="13"/>
        <v>2.93960050208605E-2</v>
      </c>
      <c r="F25" s="12">
        <f t="shared" si="13"/>
        <v>5.5790559186193509E-2</v>
      </c>
      <c r="G25" s="12">
        <f t="shared" si="13"/>
        <v>0</v>
      </c>
      <c r="H25" s="12">
        <f t="shared" si="13"/>
        <v>5.1805519244322543E-2</v>
      </c>
      <c r="I25" s="12">
        <f t="shared" si="13"/>
        <v>0.28789459131860934</v>
      </c>
      <c r="J25" s="12">
        <f t="shared" si="13"/>
        <v>4.8363648319546071</v>
      </c>
      <c r="K25" s="12">
        <f t="shared" si="13"/>
        <v>0.39327157312683297</v>
      </c>
      <c r="L25" s="12">
        <f t="shared" si="13"/>
        <v>14.74105842197422</v>
      </c>
      <c r="M25" s="12">
        <f t="shared" si="13"/>
        <v>0.12494311491271293</v>
      </c>
      <c r="N25" s="12">
        <f t="shared" si="13"/>
        <v>8.6141009952767202</v>
      </c>
      <c r="O25" s="12">
        <f t="shared" si="13"/>
        <v>0.10691287153013677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0.11404122347941527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0.11403928112893957</v>
      </c>
      <c r="F29" s="12">
        <f>(SUMIFS(TARIMSALAG2,KAYNAK,A29,SEBEP,B29,SÜRE,"Uzun",BİLDİRİM,"Bildirimli",İL,$B$10,İLÇE,$B$11)/VLOOKUP($B$11,ABONE2,6,FALSE))</f>
        <v>0.26699728263932587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0.24792604816508831</v>
      </c>
      <c r="I29" s="12">
        <f>(SUMIFS(TICARETHANEAG2,KAYNAK,A29,SEBEP,B29,SÜRE,"Uzun",BİLDİRİM,"Bildirimli",İL,$B$10,İLÇE,$B$11)/VLOOKUP($B$11,ABONE2,9,FALSE))</f>
        <v>0.46853691686212012</v>
      </c>
      <c r="J29" s="12">
        <f>(SUMIFS(TICARETHANEOG2,KAYNAK,A29,SEBEP,B29,SÜRE,"Uzun",BİLDİRİM,"Bildirimli",İL,$B$10,İLÇE,$B$11)/VLOOKUP($B$11,ABONE2,10,FALSE))</f>
        <v>0.74459782479968051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0.47493257600347361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0.16616188360284492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1.5439736093718103E-3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1.5439473124084569E-3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6.0383170915494264E-2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5.8984239853741252E-2</v>
      </c>
      <c r="L31" s="12">
        <f>(SUMIFS(SANAYIAG2,KAYNAK,A31,SEBEP,B31,SÜRE,"Uzun",BİLDİRİM,"Bildirimli",İL,$B$10,İLÇE,$B$11)/VLOOKUP($B$11,ABONE2,12,FALSE))</f>
        <v>1.4679135152726457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0.85257603159774875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1.2331597654522939E-2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0.11558519708878708</v>
      </c>
      <c r="D33" s="12">
        <f t="shared" ref="D33:O33" si="14">SUM(D28:D32)</f>
        <v>0</v>
      </c>
      <c r="E33" s="12">
        <f t="shared" si="14"/>
        <v>0.11558322844134802</v>
      </c>
      <c r="F33" s="12">
        <f t="shared" si="14"/>
        <v>0.26699728263932587</v>
      </c>
      <c r="G33" s="12">
        <f t="shared" si="14"/>
        <v>0</v>
      </c>
      <c r="H33" s="12">
        <f t="shared" si="14"/>
        <v>0.24792604816508831</v>
      </c>
      <c r="I33" s="12">
        <f t="shared" si="14"/>
        <v>0.52892008777761435</v>
      </c>
      <c r="J33" s="12">
        <f t="shared" si="14"/>
        <v>0.74459782479968051</v>
      </c>
      <c r="K33" s="12">
        <f t="shared" si="14"/>
        <v>0.53391681585721484</v>
      </c>
      <c r="L33" s="12">
        <f t="shared" si="14"/>
        <v>1.4679135152726457</v>
      </c>
      <c r="M33" s="12">
        <f t="shared" si="14"/>
        <v>0</v>
      </c>
      <c r="N33" s="12">
        <f t="shared" si="14"/>
        <v>0.85257603159774875</v>
      </c>
      <c r="O33" s="12">
        <f t="shared" si="14"/>
        <v>0.17849348125736786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43C63BB5-8D7C-46F1-93F7-FEC91BF0D85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62740-2913-425F-BD76-0D8042175BCF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88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0.11878901091607662</v>
      </c>
      <c r="D17" s="12">
        <f t="shared" si="1"/>
        <v>6.5745528311413208</v>
      </c>
      <c r="E17" s="12">
        <f t="shared" si="2"/>
        <v>0.12009828401987828</v>
      </c>
      <c r="F17" s="12">
        <f t="shared" si="3"/>
        <v>0.57706615838543907</v>
      </c>
      <c r="G17" s="12">
        <f t="shared" si="4"/>
        <v>0</v>
      </c>
      <c r="H17" s="12">
        <f t="shared" si="5"/>
        <v>0.56226959022170986</v>
      </c>
      <c r="I17" s="12">
        <f t="shared" si="6"/>
        <v>0.55206469557054982</v>
      </c>
      <c r="J17" s="12">
        <f t="shared" si="7"/>
        <v>36.595931014807292</v>
      </c>
      <c r="K17" s="12">
        <f t="shared" si="8"/>
        <v>0.90686678653762465</v>
      </c>
      <c r="L17" s="12">
        <f t="shared" si="9"/>
        <v>102.87670880944142</v>
      </c>
      <c r="M17" s="12">
        <f t="shared" si="10"/>
        <v>1418.8578034666623</v>
      </c>
      <c r="N17" s="12">
        <f t="shared" si="11"/>
        <v>560.60926347282259</v>
      </c>
      <c r="O17" s="17">
        <f t="shared" si="12"/>
        <v>0.44807367273645421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6.3534636992673742E-3</v>
      </c>
      <c r="D18" s="12">
        <f t="shared" si="1"/>
        <v>0</v>
      </c>
      <c r="E18" s="12">
        <f t="shared" si="2"/>
        <v>6.3521751733285267E-3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2.4822038842638821E-2</v>
      </c>
      <c r="J18" s="12">
        <f t="shared" si="7"/>
        <v>2.1401515672050828E-2</v>
      </c>
      <c r="K18" s="12">
        <f t="shared" si="8"/>
        <v>2.4788368515422061E-2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8.6838725725093702E-3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4.5734975590982427E-2</v>
      </c>
      <c r="D21" s="12">
        <f t="shared" si="1"/>
        <v>0</v>
      </c>
      <c r="E21" s="12">
        <f t="shared" si="2"/>
        <v>4.5725700224796217E-2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0.10115681462762095</v>
      </c>
      <c r="J21" s="12">
        <f t="shared" si="7"/>
        <v>0</v>
      </c>
      <c r="K21" s="12">
        <f t="shared" si="8"/>
        <v>0.10016106547497541</v>
      </c>
      <c r="L21" s="12">
        <f t="shared" si="9"/>
        <v>12.103486920674946</v>
      </c>
      <c r="M21" s="12">
        <f t="shared" si="10"/>
        <v>0</v>
      </c>
      <c r="N21" s="12">
        <f t="shared" si="11"/>
        <v>7.8935784265271387</v>
      </c>
      <c r="O21" s="17">
        <f t="shared" si="12"/>
        <v>5.5802675185598762E-2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5.3688646565671174E-4</v>
      </c>
      <c r="D22" s="12">
        <f t="shared" si="1"/>
        <v>0</v>
      </c>
      <c r="E22" s="12">
        <f t="shared" si="2"/>
        <v>5.3677758140554426E-4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4.2231691955015293E-4</v>
      </c>
      <c r="J22" s="12">
        <f t="shared" si="7"/>
        <v>0</v>
      </c>
      <c r="K22" s="12">
        <f t="shared" si="8"/>
        <v>4.181597926542739E-4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5.2134110893934055E-4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0.17141433667198316</v>
      </c>
      <c r="D25" s="12">
        <f t="shared" ref="D25:O25" si="13">SUM(D15:D24)</f>
        <v>6.5745528311413208</v>
      </c>
      <c r="E25" s="12">
        <f t="shared" si="13"/>
        <v>0.17271293699940857</v>
      </c>
      <c r="F25" s="12">
        <f t="shared" si="13"/>
        <v>0.57706615838543907</v>
      </c>
      <c r="G25" s="12">
        <f t="shared" si="13"/>
        <v>0</v>
      </c>
      <c r="H25" s="12">
        <f t="shared" si="13"/>
        <v>0.56226959022170986</v>
      </c>
      <c r="I25" s="12">
        <f t="shared" si="13"/>
        <v>0.67846586596035974</v>
      </c>
      <c r="J25" s="12">
        <f t="shared" si="13"/>
        <v>36.617332530479345</v>
      </c>
      <c r="K25" s="12">
        <f t="shared" si="13"/>
        <v>1.0322343803206764</v>
      </c>
      <c r="L25" s="12">
        <f t="shared" si="13"/>
        <v>114.98019573011638</v>
      </c>
      <c r="M25" s="12">
        <f t="shared" si="13"/>
        <v>1418.8578034666623</v>
      </c>
      <c r="N25" s="12">
        <f t="shared" si="13"/>
        <v>568.50284189934973</v>
      </c>
      <c r="O25" s="12">
        <f t="shared" si="13"/>
        <v>0.5130815616035016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1.5321103244275868E-2</v>
      </c>
      <c r="D29" s="12">
        <f>(SUMIFS(MESKENOG2,KAYNAK,A29,SEBEP,B29,SÜRE,"Uzun",BİLDİRİM,"Bildirimli",İL,$B$10,İLÇE,$B$11)/VLOOKUP($B$11,ABONE2,4,FALSE))</f>
        <v>3.0394940041623304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1.593442621436552E-2</v>
      </c>
      <c r="F29" s="12">
        <f>(SUMIFS(TARIMSALAG2,KAYNAK,A29,SEBEP,B29,SÜRE,"Uzun",BİLDİRİM,"Bildirimli",İL,$B$10,İLÇE,$B$11)/VLOOKUP($B$11,ABONE2,6,FALSE))</f>
        <v>0.31579795465116522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0.30770057119857125</v>
      </c>
      <c r="I29" s="12">
        <f>(SUMIFS(TICARETHANEAG2,KAYNAK,A29,SEBEP,B29,SÜRE,"Uzun",BİLDİRİM,"Bildirimli",İL,$B$10,İLÇE,$B$11)/VLOOKUP($B$11,ABONE2,9,FALSE))</f>
        <v>8.7166529022922185E-2</v>
      </c>
      <c r="J29" s="12">
        <f>(SUMIFS(TICARETHANEOG2,KAYNAK,A29,SEBEP,B29,SÜRE,"Uzun",BİLDİRİM,"Bildirimli",İL,$B$10,İLÇE,$B$11)/VLOOKUP($B$11,ABONE2,10,FALSE))</f>
        <v>6.5800540769029272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0.1510800409086441</v>
      </c>
      <c r="L29" s="12">
        <f>(SUMIFS(SANAYIAG2,KAYNAK,A29,SEBEP,B29,SÜRE,"Uzun",BİLDİRİM,"Bildirimli",İL,$B$10,İLÇE,$B$11)/VLOOKUP($B$11,ABONE2,12,FALSE))</f>
        <v>0.96596062700271601</v>
      </c>
      <c r="M29" s="12">
        <f>(SUMIFS(SANAYIOG2,KAYNAK,A29,SEBEP,B29,SÜRE,"Uzun",BİLDİRİM,"Bildirimli",İL,$B$10,İLÇE,$B$11)/VLOOKUP($B$11,ABONE2,13,FALSE))</f>
        <v>57.690810828664354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20.696343305841548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4.1579225798511338E-2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2.0842262624688017E-2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2.0838035671125778E-2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2.9246517388483717E-2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2.8958625811286273E-2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2.1851511452020387E-2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3.6163365868963883E-2</v>
      </c>
      <c r="D33" s="12">
        <f t="shared" ref="D33:O33" si="14">SUM(D28:D32)</f>
        <v>3.0394940041623304</v>
      </c>
      <c r="E33" s="12">
        <f t="shared" si="14"/>
        <v>3.6772461885491298E-2</v>
      </c>
      <c r="F33" s="12">
        <f t="shared" si="14"/>
        <v>0.31579795465116522</v>
      </c>
      <c r="G33" s="12">
        <f t="shared" si="14"/>
        <v>0</v>
      </c>
      <c r="H33" s="12">
        <f t="shared" si="14"/>
        <v>0.30770057119857125</v>
      </c>
      <c r="I33" s="12">
        <f t="shared" si="14"/>
        <v>0.1164130464114059</v>
      </c>
      <c r="J33" s="12">
        <f t="shared" si="14"/>
        <v>6.5800540769029272</v>
      </c>
      <c r="K33" s="12">
        <f t="shared" si="14"/>
        <v>0.18003866671993038</v>
      </c>
      <c r="L33" s="12">
        <f t="shared" si="14"/>
        <v>0.96596062700271601</v>
      </c>
      <c r="M33" s="12">
        <f t="shared" si="14"/>
        <v>57.690810828664354</v>
      </c>
      <c r="N33" s="12">
        <f t="shared" si="14"/>
        <v>20.696343305841548</v>
      </c>
      <c r="O33" s="12">
        <f t="shared" si="14"/>
        <v>6.3430737250531721E-2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BF6C213-558A-44B4-8375-401C3A318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0C06-3D17-495D-908D-63EE9895E9E0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89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0.39454610074392765</v>
      </c>
      <c r="D17" s="12">
        <f t="shared" si="1"/>
        <v>0.48736127266362395</v>
      </c>
      <c r="E17" s="12">
        <f t="shared" si="2"/>
        <v>0.3946490628293674</v>
      </c>
      <c r="F17" s="12">
        <f t="shared" si="3"/>
        <v>0.18349049844303464</v>
      </c>
      <c r="G17" s="12">
        <f t="shared" si="4"/>
        <v>0.82469281462271027</v>
      </c>
      <c r="H17" s="12">
        <f t="shared" si="5"/>
        <v>0.19561725619584172</v>
      </c>
      <c r="I17" s="12">
        <f t="shared" si="6"/>
        <v>0.9224505878546948</v>
      </c>
      <c r="J17" s="12">
        <f t="shared" si="7"/>
        <v>12.547214579967166</v>
      </c>
      <c r="K17" s="12">
        <f t="shared" si="8"/>
        <v>1.1882318005213925</v>
      </c>
      <c r="L17" s="12">
        <f t="shared" si="9"/>
        <v>12.682736721497571</v>
      </c>
      <c r="M17" s="12">
        <f t="shared" si="10"/>
        <v>3723.9323848980366</v>
      </c>
      <c r="N17" s="12">
        <f t="shared" si="11"/>
        <v>2582.0094162283322</v>
      </c>
      <c r="O17" s="17">
        <f t="shared" si="12"/>
        <v>2.0384642530920738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2.2412619368053194E-2</v>
      </c>
      <c r="D21" s="12">
        <f t="shared" si="1"/>
        <v>0</v>
      </c>
      <c r="E21" s="12">
        <f t="shared" si="2"/>
        <v>2.2387756514463918E-2</v>
      </c>
      <c r="F21" s="12">
        <f t="shared" si="3"/>
        <v>1.2830358080486454E-3</v>
      </c>
      <c r="G21" s="12">
        <f t="shared" si="4"/>
        <v>0</v>
      </c>
      <c r="H21" s="12">
        <f t="shared" si="5"/>
        <v>1.2587703554141558E-3</v>
      </c>
      <c r="I21" s="12">
        <f t="shared" si="6"/>
        <v>2.7841362301286712E-2</v>
      </c>
      <c r="J21" s="12">
        <f t="shared" si="7"/>
        <v>0</v>
      </c>
      <c r="K21" s="12">
        <f t="shared" si="8"/>
        <v>2.7204815095704764E-2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2.2770306369810266E-2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2.1578227705989135E-3</v>
      </c>
      <c r="D22" s="12">
        <f t="shared" si="1"/>
        <v>0</v>
      </c>
      <c r="E22" s="12">
        <f t="shared" si="2"/>
        <v>2.1554290462985101E-3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6.5718999844915412E-3</v>
      </c>
      <c r="J22" s="12">
        <f t="shared" si="7"/>
        <v>0</v>
      </c>
      <c r="K22" s="12">
        <f t="shared" si="8"/>
        <v>6.4216442417867805E-3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2.8209653200253156E-3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0.41911654288257977</v>
      </c>
      <c r="D25" s="12">
        <f t="shared" ref="D25:O25" si="13">SUM(D15:D24)</f>
        <v>0.48736127266362395</v>
      </c>
      <c r="E25" s="12">
        <f t="shared" si="13"/>
        <v>0.41919224839012981</v>
      </c>
      <c r="F25" s="12">
        <f t="shared" si="13"/>
        <v>0.18477353425108328</v>
      </c>
      <c r="G25" s="12">
        <f t="shared" si="13"/>
        <v>0.82469281462271027</v>
      </c>
      <c r="H25" s="12">
        <f t="shared" si="13"/>
        <v>0.19687602655125588</v>
      </c>
      <c r="I25" s="12">
        <f t="shared" si="13"/>
        <v>0.95686385014047315</v>
      </c>
      <c r="J25" s="12">
        <f t="shared" si="13"/>
        <v>12.547214579967166</v>
      </c>
      <c r="K25" s="12">
        <f t="shared" si="13"/>
        <v>1.2218582598588841</v>
      </c>
      <c r="L25" s="12">
        <f t="shared" si="13"/>
        <v>12.682736721497571</v>
      </c>
      <c r="M25" s="12">
        <f t="shared" si="13"/>
        <v>3723.9323848980366</v>
      </c>
      <c r="N25" s="12">
        <f t="shared" si="13"/>
        <v>2582.0094162283322</v>
      </c>
      <c r="O25" s="12">
        <f t="shared" si="13"/>
        <v>2.0640555247819097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4.7996379984091384E-2</v>
      </c>
      <c r="D29" s="12">
        <f>(SUMIFS(MESKENOG2,KAYNAK,A29,SEBEP,B29,SÜRE,"Uzun",BİLDİRİM,"Bildirimli",İL,$B$10,İLÇE,$B$11)/VLOOKUP($B$11,ABONE2,4,FALSE))</f>
        <v>3.2636103579444443E-2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4.7979340462870411E-2</v>
      </c>
      <c r="F29" s="12">
        <f>(SUMIFS(TARIMSALAG2,KAYNAK,A29,SEBEP,B29,SÜRE,"Uzun",BİLDİRİM,"Bildirimli",İL,$B$10,İLÇE,$B$11)/VLOOKUP($B$11,ABONE2,6,FALSE))</f>
        <v>1.4800205604066538E-2</v>
      </c>
      <c r="G29" s="12">
        <f>(SUMIFS(TARIMSALOG2,KAYNAK,A29,SEBEP,B29,SÜRE,"Uzun",BİLDİRİM,"Bildirimli",İL,$B$10,İLÇE,$B$11)/VLOOKUP($B$11,ABONE2,7,FALSE))</f>
        <v>0.31916359099804692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2.055648712452007E-2</v>
      </c>
      <c r="I29" s="12">
        <f>(SUMIFS(TICARETHANEAG2,KAYNAK,A29,SEBEP,B29,SÜRE,"Uzun",BİLDİRİM,"Bildirimli",İL,$B$10,İLÇE,$B$11)/VLOOKUP($B$11,ABONE2,9,FALSE))</f>
        <v>2.7208416048776628E-2</v>
      </c>
      <c r="J29" s="12">
        <f>(SUMIFS(TICARETHANEOG2,KAYNAK,A29,SEBEP,B29,SÜRE,"Uzun",BİLDİRİM,"Bildirimli",İL,$B$10,İLÇE,$B$11)/VLOOKUP($B$11,ABONE2,10,FALSE))</f>
        <v>0.43868311451212078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3.6616111930899899E-2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1.7287684621115027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1.1968397045387327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4.6244249272862026E-2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3.1178076128066216E-2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3.1143489544087001E-2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1.8853241697238982E-2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1.8422193166327691E-2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2.8419039282868805E-2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7.9174456112157593E-2</v>
      </c>
      <c r="D33" s="12">
        <f t="shared" ref="D33:O33" si="14">SUM(D28:D32)</f>
        <v>3.2636103579444443E-2</v>
      </c>
      <c r="E33" s="12">
        <f t="shared" si="14"/>
        <v>7.9122830006957412E-2</v>
      </c>
      <c r="F33" s="12">
        <f t="shared" si="14"/>
        <v>1.4800205604066538E-2</v>
      </c>
      <c r="G33" s="12">
        <f t="shared" si="14"/>
        <v>0.31916359099804692</v>
      </c>
      <c r="H33" s="12">
        <f t="shared" si="14"/>
        <v>2.055648712452007E-2</v>
      </c>
      <c r="I33" s="12">
        <f t="shared" si="14"/>
        <v>4.6061657746015609E-2</v>
      </c>
      <c r="J33" s="12">
        <f t="shared" si="14"/>
        <v>0.43868311451212078</v>
      </c>
      <c r="K33" s="12">
        <f t="shared" si="14"/>
        <v>5.503830509722759E-2</v>
      </c>
      <c r="L33" s="12">
        <f t="shared" si="14"/>
        <v>0</v>
      </c>
      <c r="M33" s="12">
        <f t="shared" si="14"/>
        <v>1.7287684621115027</v>
      </c>
      <c r="N33" s="12">
        <f t="shared" si="14"/>
        <v>1.1968397045387327</v>
      </c>
      <c r="O33" s="12">
        <f t="shared" si="14"/>
        <v>7.4663288555730831E-2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4867D508-A620-48CE-A583-4B4FF2B14B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16D48-B9DD-489C-86C9-474C06510857}">
  <dimension ref="A1:AC70"/>
  <sheetViews>
    <sheetView zoomScale="40" zoomScaleNormal="4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90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4.9929586590355207E-2</v>
      </c>
      <c r="D17" s="12">
        <f t="shared" si="1"/>
        <v>0</v>
      </c>
      <c r="E17" s="12">
        <f t="shared" si="2"/>
        <v>4.9928223027349221E-2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7.745172647334686E-2</v>
      </c>
      <c r="J17" s="12">
        <f t="shared" si="7"/>
        <v>42.698211759205613</v>
      </c>
      <c r="K17" s="12">
        <f t="shared" si="8"/>
        <v>0.15213446515692897</v>
      </c>
      <c r="L17" s="12">
        <f t="shared" si="9"/>
        <v>0.32082361736171078</v>
      </c>
      <c r="M17" s="12">
        <f t="shared" si="10"/>
        <v>0</v>
      </c>
      <c r="N17" s="12">
        <f t="shared" si="11"/>
        <v>0.31761538118809368</v>
      </c>
      <c r="O17" s="17">
        <f t="shared" si="12"/>
        <v>6.2802946565204937E-2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3.282672380216467E-2</v>
      </c>
      <c r="D18" s="12">
        <f t="shared" si="1"/>
        <v>0</v>
      </c>
      <c r="E18" s="12">
        <f t="shared" si="2"/>
        <v>3.2825827313544567E-2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2.8843556891337607E-2</v>
      </c>
      <c r="J18" s="12">
        <f t="shared" si="7"/>
        <v>0</v>
      </c>
      <c r="K18" s="12">
        <f t="shared" si="8"/>
        <v>2.8793015422335966E-2</v>
      </c>
      <c r="L18" s="12">
        <f t="shared" si="9"/>
        <v>0.24350437972499014</v>
      </c>
      <c r="M18" s="12">
        <f t="shared" si="10"/>
        <v>0</v>
      </c>
      <c r="N18" s="12">
        <f t="shared" si="11"/>
        <v>0.24106933592774024</v>
      </c>
      <c r="O18" s="17">
        <f t="shared" si="12"/>
        <v>3.2403124222678166E-2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4.082451024838149E-2</v>
      </c>
      <c r="D21" s="12">
        <f t="shared" si="1"/>
        <v>0</v>
      </c>
      <c r="E21" s="12">
        <f t="shared" si="2"/>
        <v>4.0823395342456693E-2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8.9723241983167057E-2</v>
      </c>
      <c r="J21" s="12">
        <f t="shared" si="7"/>
        <v>0</v>
      </c>
      <c r="K21" s="12">
        <f t="shared" si="8"/>
        <v>8.9566023354739815E-2</v>
      </c>
      <c r="L21" s="12">
        <f t="shared" si="9"/>
        <v>3.6779756956338043</v>
      </c>
      <c r="M21" s="12">
        <f t="shared" si="10"/>
        <v>0</v>
      </c>
      <c r="N21" s="12">
        <f t="shared" si="11"/>
        <v>3.6411959386774662</v>
      </c>
      <c r="O21" s="17">
        <f t="shared" si="12"/>
        <v>4.8344962195733095E-2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1.3633749126339493E-5</v>
      </c>
      <c r="D22" s="12">
        <f t="shared" si="1"/>
        <v>0</v>
      </c>
      <c r="E22" s="12">
        <f t="shared" si="2"/>
        <v>1.363337679247472E-5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8.1853789372595152E-5</v>
      </c>
      <c r="J22" s="12">
        <f t="shared" si="7"/>
        <v>0</v>
      </c>
      <c r="K22" s="12">
        <f t="shared" si="8"/>
        <v>8.1710360087024463E-5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2.2133513256098873E-5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0.12359445439002771</v>
      </c>
      <c r="D25" s="12">
        <f t="shared" ref="D25:O25" si="13">SUM(D15:D24)</f>
        <v>0</v>
      </c>
      <c r="E25" s="12">
        <f t="shared" si="13"/>
        <v>0.12359107906014294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0.19610037913722411</v>
      </c>
      <c r="J25" s="12">
        <f t="shared" si="13"/>
        <v>42.698211759205613</v>
      </c>
      <c r="K25" s="12">
        <f t="shared" si="13"/>
        <v>0.27057521429409176</v>
      </c>
      <c r="L25" s="12">
        <f t="shared" si="13"/>
        <v>4.2423036927205056</v>
      </c>
      <c r="M25" s="12">
        <f t="shared" si="13"/>
        <v>0</v>
      </c>
      <c r="N25" s="12">
        <f t="shared" si="13"/>
        <v>4.1998806557932999</v>
      </c>
      <c r="O25" s="12">
        <f t="shared" si="13"/>
        <v>0.1435731664968723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1.0541808151974141E-2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1.054152025815018E-2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1.7087379443731541E-2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1.7057437877865438E-2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1.1350947018413601E-2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1.1408240480654799E-2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1.1407928924806951E-2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1.4329247246602289E-2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1.430413865100642E-2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1.1764680774575646E-2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2.1950048632628942E-2</v>
      </c>
      <c r="D33" s="12">
        <f t="shared" ref="D33:O33" si="14">SUM(D28:D32)</f>
        <v>0</v>
      </c>
      <c r="E33" s="12">
        <f t="shared" si="14"/>
        <v>2.1949449182957131E-2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3.1416626690333828E-2</v>
      </c>
      <c r="J33" s="12">
        <f t="shared" si="14"/>
        <v>0</v>
      </c>
      <c r="K33" s="12">
        <f t="shared" si="14"/>
        <v>3.1361576528871858E-2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2.3115627792989247E-2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5B4FCA5B-6886-4D58-A337-397F6CC8F4A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78794-F374-46BF-A181-E7BD1D7821B4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91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5.5834210210874369E-2</v>
      </c>
      <c r="D17" s="12">
        <f t="shared" si="1"/>
        <v>0.56207363934229337</v>
      </c>
      <c r="E17" s="12">
        <f t="shared" si="2"/>
        <v>5.8299661976124781E-2</v>
      </c>
      <c r="F17" s="12">
        <f t="shared" si="3"/>
        <v>8.4889892719726953E-2</v>
      </c>
      <c r="G17" s="12">
        <f t="shared" si="4"/>
        <v>0.95776581501731173</v>
      </c>
      <c r="H17" s="12">
        <f t="shared" si="5"/>
        <v>0.27516055601953976</v>
      </c>
      <c r="I17" s="12">
        <f t="shared" si="6"/>
        <v>0.19178317538706929</v>
      </c>
      <c r="J17" s="12">
        <f t="shared" si="7"/>
        <v>20.13152824859332</v>
      </c>
      <c r="K17" s="12">
        <f t="shared" si="8"/>
        <v>1.1554139781814234</v>
      </c>
      <c r="L17" s="12">
        <f t="shared" si="9"/>
        <v>9.2629817756071358</v>
      </c>
      <c r="M17" s="12">
        <f t="shared" si="10"/>
        <v>19.773636326737581</v>
      </c>
      <c r="N17" s="12">
        <f t="shared" si="11"/>
        <v>15.102234304012939</v>
      </c>
      <c r="O17" s="17">
        <f t="shared" si="12"/>
        <v>0.27973923935314549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1.1139783456694254E-2</v>
      </c>
      <c r="D21" s="12">
        <f t="shared" si="1"/>
        <v>0</v>
      </c>
      <c r="E21" s="12">
        <f t="shared" si="2"/>
        <v>1.1085531264535028E-2</v>
      </c>
      <c r="F21" s="12">
        <f t="shared" si="3"/>
        <v>5.4958764276606441E-3</v>
      </c>
      <c r="G21" s="12">
        <f t="shared" si="4"/>
        <v>0</v>
      </c>
      <c r="H21" s="12">
        <f t="shared" si="5"/>
        <v>4.2978779188321574E-3</v>
      </c>
      <c r="I21" s="12">
        <f t="shared" si="6"/>
        <v>2.0281907801860628E-2</v>
      </c>
      <c r="J21" s="12">
        <f t="shared" si="7"/>
        <v>0</v>
      </c>
      <c r="K21" s="12">
        <f t="shared" si="8"/>
        <v>1.9301741253815317E-2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1.2283267294828572E-2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6.6973993667568621E-2</v>
      </c>
      <c r="D25" s="12">
        <f t="shared" ref="D25:O25" si="13">SUM(D15:D24)</f>
        <v>0.56207363934229337</v>
      </c>
      <c r="E25" s="12">
        <f t="shared" si="13"/>
        <v>6.9385193240659809E-2</v>
      </c>
      <c r="F25" s="12">
        <f t="shared" si="13"/>
        <v>9.0385769147387593E-2</v>
      </c>
      <c r="G25" s="12">
        <f t="shared" si="13"/>
        <v>0.95776581501731173</v>
      </c>
      <c r="H25" s="12">
        <f t="shared" si="13"/>
        <v>0.27945843393837194</v>
      </c>
      <c r="I25" s="12">
        <f t="shared" si="13"/>
        <v>0.21206508318892991</v>
      </c>
      <c r="J25" s="12">
        <f t="shared" si="13"/>
        <v>20.13152824859332</v>
      </c>
      <c r="K25" s="12">
        <f t="shared" si="13"/>
        <v>1.1747157194352387</v>
      </c>
      <c r="L25" s="12">
        <f t="shared" si="13"/>
        <v>9.2629817756071358</v>
      </c>
      <c r="M25" s="12">
        <f t="shared" si="13"/>
        <v>19.773636326737581</v>
      </c>
      <c r="N25" s="12">
        <f t="shared" si="13"/>
        <v>15.102234304012939</v>
      </c>
      <c r="O25" s="12">
        <f t="shared" si="13"/>
        <v>0.29202250664797408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7.7225844444669942E-2</v>
      </c>
      <c r="D29" s="12">
        <f>(SUMIFS(MESKENOG2,KAYNAK,A29,SEBEP,B29,SÜRE,"Uzun",BİLDİRİM,"Bildirimli",İL,$B$10,İLÇE,$B$11)/VLOOKUP($B$11,ABONE2,4,FALSE))</f>
        <v>0.32694679217574796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7.8442017891412197E-2</v>
      </c>
      <c r="F29" s="12">
        <f>(SUMIFS(TARIMSALAG2,KAYNAK,A29,SEBEP,B29,SÜRE,"Uzun",BİLDİRİM,"Bildirimli",İL,$B$10,İLÇE,$B$11)/VLOOKUP($B$11,ABONE2,6,FALSE))</f>
        <v>8.3823262719834146E-2</v>
      </c>
      <c r="G29" s="12">
        <f>(SUMIFS(TARIMSALOG2,KAYNAK,A29,SEBEP,B29,SÜRE,"Uzun",BİLDİRİM,"Bildirimli",İL,$B$10,İLÇE,$B$11)/VLOOKUP($B$11,ABONE2,7,FALSE))</f>
        <v>0.42871934129356926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0.15900417212903678</v>
      </c>
      <c r="I29" s="12">
        <f>(SUMIFS(TICARETHANEAG2,KAYNAK,A29,SEBEP,B29,SÜRE,"Uzun",BİLDİRİM,"Bildirimli",İL,$B$10,İLÇE,$B$11)/VLOOKUP($B$11,ABONE2,9,FALSE))</f>
        <v>0.14389752172646414</v>
      </c>
      <c r="J29" s="12">
        <f>(SUMIFS(TICARETHANEOG2,KAYNAK,A29,SEBEP,B29,SÜRE,"Uzun",BİLDİRİM,"Bildirimli",İL,$B$10,İLÇE,$B$11)/VLOOKUP($B$11,ABONE2,10,FALSE))</f>
        <v>20.487957991036993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1.1270677302805046</v>
      </c>
      <c r="L29" s="12">
        <f>(SUMIFS(SANAYIAG2,KAYNAK,A29,SEBEP,B29,SÜRE,"Uzun",BİLDİRİM,"Bildirimli",İL,$B$10,İLÇE,$B$11)/VLOOKUP($B$11,ABONE2,12,FALSE))</f>
        <v>35.048419787086019</v>
      </c>
      <c r="M29" s="12">
        <f>(SUMIFS(SANAYIOG2,KAYNAK,A29,SEBEP,B29,SÜRE,"Uzun",BİLDİRİM,"Bildirimli",İL,$B$10,İLÇE,$B$11)/VLOOKUP($B$11,ABONE2,13,FALSE))</f>
        <v>51.134666636417059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43.985223592269932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0.30458646161170488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3.8242763752407301E-3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3.8056516526340381E-3</v>
      </c>
      <c r="F31" s="12">
        <f>(SUMIFS(TARIMSALAG2,KAYNAK,A31,SEBEP,B31,SÜRE,"Uzun",BİLDİRİM,"Bildirimli",İL,$B$10,İLÇE,$B$11)/VLOOKUP($B$11,ABONE2,6,FALSE))</f>
        <v>6.396629794832441E-2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5.0022838599113745E-2</v>
      </c>
      <c r="I31" s="12">
        <f>(SUMIFS(TICARETHANEAG2,KAYNAK,A31,SEBEP,B31,SÜRE,"Uzun",BİLDİRİM,"Bildirimli",İL,$B$10,İLÇE,$B$11)/VLOOKUP($B$11,ABONE2,9,FALSE))</f>
        <v>6.3729712479191044E-3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6.0649837898412301E-3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6.2845551262377623E-3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8.105012081991067E-2</v>
      </c>
      <c r="D33" s="12">
        <f t="shared" ref="D33:O33" si="14">SUM(D28:D32)</f>
        <v>0.32694679217574796</v>
      </c>
      <c r="E33" s="12">
        <f t="shared" si="14"/>
        <v>8.2247669544046234E-2</v>
      </c>
      <c r="F33" s="12">
        <f t="shared" si="14"/>
        <v>0.14778956066815857</v>
      </c>
      <c r="G33" s="12">
        <f t="shared" si="14"/>
        <v>0.42871934129356926</v>
      </c>
      <c r="H33" s="12">
        <f t="shared" si="14"/>
        <v>0.20902701072815053</v>
      </c>
      <c r="I33" s="12">
        <f t="shared" si="14"/>
        <v>0.15027049297438325</v>
      </c>
      <c r="J33" s="12">
        <f t="shared" si="14"/>
        <v>20.487957991036993</v>
      </c>
      <c r="K33" s="12">
        <f t="shared" si="14"/>
        <v>1.1331327140703458</v>
      </c>
      <c r="L33" s="12">
        <f t="shared" si="14"/>
        <v>35.048419787086019</v>
      </c>
      <c r="M33" s="12">
        <f t="shared" si="14"/>
        <v>51.134666636417059</v>
      </c>
      <c r="N33" s="12">
        <f t="shared" si="14"/>
        <v>43.985223592269932</v>
      </c>
      <c r="O33" s="12">
        <f t="shared" si="14"/>
        <v>0.31087101673794265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F85A5A6A-A862-4830-BA12-BB4569B6234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53509-6F66-45B5-B760-639E85EF3736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92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0.18442340985172356</v>
      </c>
      <c r="D17" s="12">
        <f t="shared" si="1"/>
        <v>8.5848306451795064</v>
      </c>
      <c r="E17" s="12">
        <f t="shared" si="2"/>
        <v>0.19593712590891627</v>
      </c>
      <c r="F17" s="12">
        <f t="shared" si="3"/>
        <v>0.24710987644561064</v>
      </c>
      <c r="G17" s="12">
        <f t="shared" si="4"/>
        <v>3.205249767001435</v>
      </c>
      <c r="H17" s="12">
        <f t="shared" si="5"/>
        <v>0.31209148163006212</v>
      </c>
      <c r="I17" s="12">
        <f t="shared" si="6"/>
        <v>0.57827749572811848</v>
      </c>
      <c r="J17" s="12">
        <f t="shared" si="7"/>
        <v>13.076889884810027</v>
      </c>
      <c r="K17" s="12">
        <f t="shared" si="8"/>
        <v>0.95546217698261438</v>
      </c>
      <c r="L17" s="12">
        <f t="shared" si="9"/>
        <v>0</v>
      </c>
      <c r="M17" s="12">
        <f t="shared" si="10"/>
        <v>26.629025493277727</v>
      </c>
      <c r="N17" s="12">
        <f t="shared" si="11"/>
        <v>11.937149359055532</v>
      </c>
      <c r="O17" s="17">
        <f t="shared" si="12"/>
        <v>0.29785193330485826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1.3409641427930429E-2</v>
      </c>
      <c r="D21" s="12">
        <f t="shared" si="1"/>
        <v>0</v>
      </c>
      <c r="E21" s="12">
        <f t="shared" si="2"/>
        <v>1.3391261985183813E-2</v>
      </c>
      <c r="F21" s="12">
        <f t="shared" si="3"/>
        <v>3.9698662790579415E-3</v>
      </c>
      <c r="G21" s="12">
        <f t="shared" si="4"/>
        <v>0</v>
      </c>
      <c r="H21" s="12">
        <f t="shared" si="5"/>
        <v>3.8826600302918159E-3</v>
      </c>
      <c r="I21" s="12">
        <f t="shared" si="6"/>
        <v>2.4864719441894834E-2</v>
      </c>
      <c r="J21" s="12">
        <f t="shared" si="7"/>
        <v>0</v>
      </c>
      <c r="K21" s="12">
        <f t="shared" si="8"/>
        <v>2.4114348841925978E-2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1.4340751801973989E-2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0.197833051279654</v>
      </c>
      <c r="D25" s="12">
        <f t="shared" ref="D25:O25" si="13">SUM(D15:D24)</f>
        <v>8.5848306451795064</v>
      </c>
      <c r="E25" s="12">
        <f t="shared" si="13"/>
        <v>0.20932838789410008</v>
      </c>
      <c r="F25" s="12">
        <f t="shared" si="13"/>
        <v>0.2510797427246686</v>
      </c>
      <c r="G25" s="12">
        <f t="shared" si="13"/>
        <v>3.205249767001435</v>
      </c>
      <c r="H25" s="12">
        <f t="shared" si="13"/>
        <v>0.31597414166035392</v>
      </c>
      <c r="I25" s="12">
        <f t="shared" si="13"/>
        <v>0.60314221517001332</v>
      </c>
      <c r="J25" s="12">
        <f t="shared" si="13"/>
        <v>13.076889884810027</v>
      </c>
      <c r="K25" s="12">
        <f t="shared" si="13"/>
        <v>0.97957652582454036</v>
      </c>
      <c r="L25" s="12">
        <f t="shared" si="13"/>
        <v>0</v>
      </c>
      <c r="M25" s="12">
        <f t="shared" si="13"/>
        <v>26.629025493277727</v>
      </c>
      <c r="N25" s="12">
        <f t="shared" si="13"/>
        <v>11.937149359055532</v>
      </c>
      <c r="O25" s="12">
        <f t="shared" si="13"/>
        <v>0.31219268510683224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0.30874329039951554</v>
      </c>
      <c r="D29" s="12">
        <f>(SUMIFS(MESKENOG2,KAYNAK,A29,SEBEP,B29,SÜRE,"Uzun",BİLDİRİM,"Bildirimli",İL,$B$10,İLÇE,$B$11)/VLOOKUP($B$11,ABONE2,4,FALSE))</f>
        <v>15.532185370032879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0.32960875377620602</v>
      </c>
      <c r="F29" s="12">
        <f>(SUMIFS(TARIMSALAG2,KAYNAK,A29,SEBEP,B29,SÜRE,"Uzun",BİLDİRİM,"Bildirimli",İL,$B$10,İLÇE,$B$11)/VLOOKUP($B$11,ABONE2,6,FALSE))</f>
        <v>0.44226481101939075</v>
      </c>
      <c r="G29" s="12">
        <f>(SUMIFS(TARIMSALOG2,KAYNAK,A29,SEBEP,B29,SÜRE,"Uzun",BİLDİRİM,"Bildirimli",İL,$B$10,İLÇE,$B$11)/VLOOKUP($B$11,ABONE2,7,FALSE))</f>
        <v>5.110047812204904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0.54480223091562774</v>
      </c>
      <c r="I29" s="12">
        <f>(SUMIFS(TICARETHANEAG2,KAYNAK,A29,SEBEP,B29,SÜRE,"Uzun",BİLDİRİM,"Bildirimli",İL,$B$10,İLÇE,$B$11)/VLOOKUP($B$11,ABONE2,9,FALSE))</f>
        <v>1.2171848232866147</v>
      </c>
      <c r="J29" s="12">
        <f>(SUMIFS(TICARETHANEOG2,KAYNAK,A29,SEBEP,B29,SÜRE,"Uzun",BİLDİRİM,"Bildirimli",İL,$B$10,İLÇE,$B$11)/VLOOKUP($B$11,ABONE2,10,FALSE))</f>
        <v>10.873888320261786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1.5086060240638721</v>
      </c>
      <c r="L29" s="12">
        <f>(SUMIFS(SANAYIAG2,KAYNAK,A29,SEBEP,B29,SÜRE,"Uzun",BİLDİRİM,"Bildirimli",İL,$B$10,İLÇE,$B$11)/VLOOKUP($B$11,ABONE2,12,FALSE))</f>
        <v>1.2760308581974096</v>
      </c>
      <c r="M29" s="12">
        <f>(SUMIFS(SANAYIOG2,KAYNAK,A29,SEBEP,B29,SÜRE,"Uzun",BİLDİRİM,"Bildirimli",İL,$B$10,İLÇE,$B$11)/VLOOKUP($B$11,ABONE2,13,FALSE))</f>
        <v>452.51988443938745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203.55775832562745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0.58443243649693111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0.30874329039951554</v>
      </c>
      <c r="D33" s="12">
        <f t="shared" ref="D33:O33" si="14">SUM(D28:D32)</f>
        <v>15.532185370032879</v>
      </c>
      <c r="E33" s="12">
        <f t="shared" si="14"/>
        <v>0.32960875377620602</v>
      </c>
      <c r="F33" s="12">
        <f t="shared" si="14"/>
        <v>0.44226481101939075</v>
      </c>
      <c r="G33" s="12">
        <f t="shared" si="14"/>
        <v>5.110047812204904</v>
      </c>
      <c r="H33" s="12">
        <f t="shared" si="14"/>
        <v>0.54480223091562774</v>
      </c>
      <c r="I33" s="12">
        <f t="shared" si="14"/>
        <v>1.2171848232866147</v>
      </c>
      <c r="J33" s="12">
        <f t="shared" si="14"/>
        <v>10.873888320261786</v>
      </c>
      <c r="K33" s="12">
        <f t="shared" si="14"/>
        <v>1.5086060240638721</v>
      </c>
      <c r="L33" s="12">
        <f t="shared" si="14"/>
        <v>1.2760308581974096</v>
      </c>
      <c r="M33" s="12">
        <f t="shared" si="14"/>
        <v>452.51988443938745</v>
      </c>
      <c r="N33" s="12">
        <f t="shared" si="14"/>
        <v>203.55775832562745</v>
      </c>
      <c r="O33" s="12">
        <f t="shared" si="14"/>
        <v>0.58443243649693111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70311938-BBE5-4608-A6FB-771E571D238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86433-99E1-476E-BD2B-AEDC52DAE6EB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93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6.4768764543399679E-2</v>
      </c>
      <c r="D17" s="12">
        <f t="shared" si="1"/>
        <v>1.2906787405716256</v>
      </c>
      <c r="E17" s="12">
        <f t="shared" si="2"/>
        <v>6.5385017316524033E-2</v>
      </c>
      <c r="F17" s="12">
        <f t="shared" si="3"/>
        <v>7.8577080180697742E-2</v>
      </c>
      <c r="G17" s="12">
        <f t="shared" si="4"/>
        <v>0.87594242896891961</v>
      </c>
      <c r="H17" s="12">
        <f t="shared" si="5"/>
        <v>0.17056310232395117</v>
      </c>
      <c r="I17" s="12">
        <f t="shared" si="6"/>
        <v>0.11411607142539369</v>
      </c>
      <c r="J17" s="12">
        <f t="shared" si="7"/>
        <v>1.4596825644221179</v>
      </c>
      <c r="K17" s="12">
        <f t="shared" si="8"/>
        <v>0.14862767472867205</v>
      </c>
      <c r="L17" s="12">
        <f t="shared" si="9"/>
        <v>0.30104925454272047</v>
      </c>
      <c r="M17" s="12">
        <f t="shared" si="10"/>
        <v>19.110831401042073</v>
      </c>
      <c r="N17" s="12">
        <f t="shared" si="11"/>
        <v>9.7059403277923959</v>
      </c>
      <c r="O17" s="17">
        <f t="shared" si="12"/>
        <v>9.7182737828667515E-2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1.3848904599308055E-2</v>
      </c>
      <c r="D21" s="12">
        <f t="shared" si="1"/>
        <v>0</v>
      </c>
      <c r="E21" s="12">
        <f t="shared" si="2"/>
        <v>1.38419428924691E-2</v>
      </c>
      <c r="F21" s="12">
        <f t="shared" si="3"/>
        <v>1.6957708059436249E-2</v>
      </c>
      <c r="G21" s="12">
        <f t="shared" si="4"/>
        <v>0</v>
      </c>
      <c r="H21" s="12">
        <f t="shared" si="5"/>
        <v>1.5001425269590026E-2</v>
      </c>
      <c r="I21" s="12">
        <f t="shared" si="6"/>
        <v>3.2555450973494209E-2</v>
      </c>
      <c r="J21" s="12">
        <f t="shared" si="7"/>
        <v>0</v>
      </c>
      <c r="K21" s="12">
        <f t="shared" si="8"/>
        <v>3.1720456333538281E-2</v>
      </c>
      <c r="L21" s="12">
        <f t="shared" si="9"/>
        <v>0.14661334752958893</v>
      </c>
      <c r="M21" s="12">
        <f t="shared" si="10"/>
        <v>0</v>
      </c>
      <c r="N21" s="12">
        <f t="shared" si="11"/>
        <v>7.3306673764794467E-2</v>
      </c>
      <c r="O21" s="17">
        <f t="shared" si="12"/>
        <v>1.7115144401898694E-2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6.0518430948950936E-4</v>
      </c>
      <c r="D22" s="12">
        <f t="shared" si="1"/>
        <v>0</v>
      </c>
      <c r="E22" s="12">
        <f t="shared" si="2"/>
        <v>6.0488008934588792E-4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8.9480149018320325E-5</v>
      </c>
      <c r="J22" s="12">
        <f t="shared" si="7"/>
        <v>0</v>
      </c>
      <c r="K22" s="12">
        <f t="shared" si="8"/>
        <v>8.7185127982562387E-5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4.6136559184206135E-4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7.9222853452197248E-2</v>
      </c>
      <c r="D25" s="12">
        <f t="shared" ref="D25:O25" si="13">SUM(D15:D24)</f>
        <v>1.2906787405716256</v>
      </c>
      <c r="E25" s="12">
        <f t="shared" si="13"/>
        <v>7.9831840298339021E-2</v>
      </c>
      <c r="F25" s="12">
        <f t="shared" si="13"/>
        <v>9.5534788240133992E-2</v>
      </c>
      <c r="G25" s="12">
        <f t="shared" si="13"/>
        <v>0.87594242896891961</v>
      </c>
      <c r="H25" s="12">
        <f t="shared" si="13"/>
        <v>0.1855645275935412</v>
      </c>
      <c r="I25" s="12">
        <f t="shared" si="13"/>
        <v>0.14676100254790622</v>
      </c>
      <c r="J25" s="12">
        <f t="shared" si="13"/>
        <v>1.4596825644221179</v>
      </c>
      <c r="K25" s="12">
        <f t="shared" si="13"/>
        <v>0.1804353161901929</v>
      </c>
      <c r="L25" s="12">
        <f t="shared" si="13"/>
        <v>0.4476626020723094</v>
      </c>
      <c r="M25" s="12">
        <f t="shared" si="13"/>
        <v>19.110831401042073</v>
      </c>
      <c r="N25" s="12">
        <f t="shared" si="13"/>
        <v>9.7792470015571897</v>
      </c>
      <c r="O25" s="12">
        <f t="shared" si="13"/>
        <v>0.11475924782240828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1.030845705878686</v>
      </c>
      <c r="D29" s="12">
        <f>(SUMIFS(MESKENOG2,KAYNAK,A29,SEBEP,B29,SÜRE,"Uzun",BİLDİRİM,"Bildirimli",İL,$B$10,İLÇE,$B$11)/VLOOKUP($B$11,ABONE2,4,FALSE))</f>
        <v>7.3064655449276614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1.03400039766235</v>
      </c>
      <c r="F29" s="12">
        <f>(SUMIFS(TARIMSALAG2,KAYNAK,A29,SEBEP,B29,SÜRE,"Uzun",BİLDİRİM,"Bildirimli",İL,$B$10,İLÇE,$B$11)/VLOOKUP($B$11,ABONE2,6,FALSE))</f>
        <v>1.0494386845746071</v>
      </c>
      <c r="G29" s="12">
        <f>(SUMIFS(TARIMSALOG2,KAYNAK,A29,SEBEP,B29,SÜRE,"Uzun",BİLDİRİM,"Bildirimli",İL,$B$10,İLÇE,$B$11)/VLOOKUP($B$11,ABONE2,7,FALSE))</f>
        <v>5.3005393577275264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1.5398560838861288</v>
      </c>
      <c r="I29" s="12">
        <f>(SUMIFS(TICARETHANEAG2,KAYNAK,A29,SEBEP,B29,SÜRE,"Uzun",BİLDİRİM,"Bildirimli",İL,$B$10,İLÇE,$B$11)/VLOOKUP($B$11,ABONE2,9,FALSE))</f>
        <v>2.6226756899544794</v>
      </c>
      <c r="J29" s="12">
        <f>(SUMIFS(TICARETHANEOG2,KAYNAK,A29,SEBEP,B29,SÜRE,"Uzun",BİLDİRİM,"Bildirimli",İL,$B$10,İLÇE,$B$11)/VLOOKUP($B$11,ABONE2,10,FALSE))</f>
        <v>24.183103974728816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3.1756657888352535</v>
      </c>
      <c r="L29" s="12">
        <f>(SUMIFS(SANAYIAG2,KAYNAK,A29,SEBEP,B29,SÜRE,"Uzun",BİLDİRİM,"Bildirimli",İL,$B$10,İLÇE,$B$11)/VLOOKUP($B$11,ABONE2,12,FALSE))</f>
        <v>29.31765143500974</v>
      </c>
      <c r="M29" s="12">
        <f>(SUMIFS(SANAYIOG2,KAYNAK,A29,SEBEP,B29,SÜRE,"Uzun",BİLDİRİM,"Bildirimli",İL,$B$10,İLÇE,$B$11)/VLOOKUP($B$11,ABONE2,13,FALSE))</f>
        <v>430.76129064744009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230.03947104122494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1.6447718321395612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3.2532730300583491E-2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3.2516376420072629E-2</v>
      </c>
      <c r="F31" s="12">
        <f>(SUMIFS(TARIMSALAG2,KAYNAK,A31,SEBEP,B31,SÜRE,"Uzun",BİLDİRİM,"Bildirimli",İL,$B$10,İLÇE,$B$11)/VLOOKUP($B$11,ABONE2,6,FALSE))</f>
        <v>3.1002251971339927E-2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2.7425756152126921E-2</v>
      </c>
      <c r="I31" s="12">
        <f>(SUMIFS(TICARETHANEAG2,KAYNAK,A31,SEBEP,B31,SÜRE,"Uzun",BİLDİRİM,"Bildirimli",İL,$B$10,İLÇE,$B$11)/VLOOKUP($B$11,ABONE2,9,FALSE))</f>
        <v>9.9422650926491773E-2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9.6872620804610787E-2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4.3285648207166717E-2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1.0633784361792695</v>
      </c>
      <c r="D33" s="12">
        <f t="shared" ref="D33:O33" si="14">SUM(D28:D32)</f>
        <v>7.3064655449276614</v>
      </c>
      <c r="E33" s="12">
        <f t="shared" si="14"/>
        <v>1.0665167740824226</v>
      </c>
      <c r="F33" s="12">
        <f t="shared" si="14"/>
        <v>1.0804409365459471</v>
      </c>
      <c r="G33" s="12">
        <f t="shared" si="14"/>
        <v>5.3005393577275264</v>
      </c>
      <c r="H33" s="12">
        <f t="shared" si="14"/>
        <v>1.5672818400382558</v>
      </c>
      <c r="I33" s="12">
        <f t="shared" si="14"/>
        <v>2.7220983408809714</v>
      </c>
      <c r="J33" s="12">
        <f t="shared" si="14"/>
        <v>24.183103974728816</v>
      </c>
      <c r="K33" s="12">
        <f t="shared" si="14"/>
        <v>3.2725384096398642</v>
      </c>
      <c r="L33" s="12">
        <f t="shared" si="14"/>
        <v>29.31765143500974</v>
      </c>
      <c r="M33" s="12">
        <f t="shared" si="14"/>
        <v>430.76129064744009</v>
      </c>
      <c r="N33" s="12">
        <f t="shared" si="14"/>
        <v>230.03947104122494</v>
      </c>
      <c r="O33" s="12">
        <f t="shared" si="14"/>
        <v>1.6880574803467279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2636FB9-9EBC-4D21-BF29-6CF7753F854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FEFA7-A6C6-4233-B611-0E415338D5C3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94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0.11340061944858883</v>
      </c>
      <c r="D17" s="12">
        <f t="shared" si="1"/>
        <v>0.11182286629701235</v>
      </c>
      <c r="E17" s="12">
        <f t="shared" si="2"/>
        <v>0.11339993281217504</v>
      </c>
      <c r="F17" s="12">
        <f t="shared" si="3"/>
        <v>0.12122698005110094</v>
      </c>
      <c r="G17" s="12">
        <f t="shared" si="4"/>
        <v>0.50239877009502487</v>
      </c>
      <c r="H17" s="12">
        <f t="shared" si="5"/>
        <v>0.18342616352862215</v>
      </c>
      <c r="I17" s="12">
        <f t="shared" si="6"/>
        <v>0.25924773679862156</v>
      </c>
      <c r="J17" s="12">
        <f t="shared" si="7"/>
        <v>6.9639526549818864</v>
      </c>
      <c r="K17" s="12">
        <f t="shared" si="8"/>
        <v>0.50080858143514306</v>
      </c>
      <c r="L17" s="12">
        <f t="shared" si="9"/>
        <v>18.253608054639674</v>
      </c>
      <c r="M17" s="12">
        <f t="shared" si="10"/>
        <v>98.308092866003818</v>
      </c>
      <c r="N17" s="12">
        <f t="shared" si="11"/>
        <v>84.232579053016721</v>
      </c>
      <c r="O17" s="17">
        <f t="shared" si="12"/>
        <v>0.28464096726169275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6.0659603401302801E-4</v>
      </c>
      <c r="D18" s="12">
        <f t="shared" si="1"/>
        <v>0</v>
      </c>
      <c r="E18" s="12">
        <f t="shared" si="2"/>
        <v>6.0633204409483966E-4</v>
      </c>
      <c r="F18" s="12">
        <f t="shared" si="3"/>
        <v>9.6486804453733713E-5</v>
      </c>
      <c r="G18" s="12">
        <f t="shared" si="4"/>
        <v>0</v>
      </c>
      <c r="H18" s="12">
        <f t="shared" si="5"/>
        <v>8.0742196352788121E-5</v>
      </c>
      <c r="I18" s="12">
        <f t="shared" si="6"/>
        <v>6.8711482164394533E-4</v>
      </c>
      <c r="J18" s="12">
        <f t="shared" si="7"/>
        <v>0</v>
      </c>
      <c r="K18" s="12">
        <f t="shared" si="8"/>
        <v>6.6235906599115824E-4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5.8608648239194593E-4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6.3588909071695593E-2</v>
      </c>
      <c r="D21" s="12">
        <f t="shared" si="1"/>
        <v>0</v>
      </c>
      <c r="E21" s="12">
        <f t="shared" si="2"/>
        <v>6.3561235249312578E-2</v>
      </c>
      <c r="F21" s="12">
        <f t="shared" si="3"/>
        <v>1.6531811756485541E-2</v>
      </c>
      <c r="G21" s="12">
        <f t="shared" si="4"/>
        <v>0</v>
      </c>
      <c r="H21" s="12">
        <f t="shared" si="5"/>
        <v>1.3834169329854243E-2</v>
      </c>
      <c r="I21" s="12">
        <f t="shared" si="6"/>
        <v>0.1793221582707285</v>
      </c>
      <c r="J21" s="12">
        <f t="shared" si="7"/>
        <v>0</v>
      </c>
      <c r="K21" s="12">
        <f t="shared" si="8"/>
        <v>0.17286143963470857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7.8660449160640467E-2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1.0507053943942478E-3</v>
      </c>
      <c r="D22" s="12">
        <f t="shared" si="1"/>
        <v>0</v>
      </c>
      <c r="E22" s="12">
        <f t="shared" si="2"/>
        <v>1.0502481285772078E-3</v>
      </c>
      <c r="F22" s="12">
        <f t="shared" si="3"/>
        <v>6.9162559351665228E-3</v>
      </c>
      <c r="G22" s="12">
        <f t="shared" si="4"/>
        <v>0</v>
      </c>
      <c r="H22" s="12">
        <f t="shared" si="5"/>
        <v>5.7876690797768688E-3</v>
      </c>
      <c r="I22" s="12">
        <f t="shared" si="6"/>
        <v>3.8373868536676953E-4</v>
      </c>
      <c r="J22" s="12">
        <f t="shared" si="7"/>
        <v>0</v>
      </c>
      <c r="K22" s="12">
        <f t="shared" si="8"/>
        <v>3.6991313419217395E-4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1.1959777847548913E-3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0.17864682994869172</v>
      </c>
      <c r="D25" s="12">
        <f t="shared" ref="D25:O25" si="13">SUM(D15:D24)</f>
        <v>0.11182286629701235</v>
      </c>
      <c r="E25" s="12">
        <f t="shared" si="13"/>
        <v>0.17861774823415968</v>
      </c>
      <c r="F25" s="12">
        <f t="shared" si="13"/>
        <v>0.14477153454720673</v>
      </c>
      <c r="G25" s="12">
        <f t="shared" si="13"/>
        <v>0.50239877009502487</v>
      </c>
      <c r="H25" s="12">
        <f t="shared" si="13"/>
        <v>0.20312874413460605</v>
      </c>
      <c r="I25" s="12">
        <f t="shared" si="13"/>
        <v>0.43964074857636082</v>
      </c>
      <c r="J25" s="12">
        <f t="shared" si="13"/>
        <v>6.9639526549818864</v>
      </c>
      <c r="K25" s="12">
        <f t="shared" si="13"/>
        <v>0.67470229327003495</v>
      </c>
      <c r="L25" s="12">
        <f t="shared" si="13"/>
        <v>18.253608054639674</v>
      </c>
      <c r="M25" s="12">
        <f t="shared" si="13"/>
        <v>98.308092866003818</v>
      </c>
      <c r="N25" s="12">
        <f t="shared" si="13"/>
        <v>84.232579053016721</v>
      </c>
      <c r="O25" s="12">
        <f t="shared" si="13"/>
        <v>0.36508348068948004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0.1160285385772744</v>
      </c>
      <c r="D29" s="12">
        <f>(SUMIFS(MESKENOG2,KAYNAK,A29,SEBEP,B29,SÜRE,"Uzun",BİLDİRİM,"Bildirimli",İL,$B$10,İLÇE,$B$11)/VLOOKUP($B$11,ABONE2,4,FALSE))</f>
        <v>1.0377168721314367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0.11642965631317576</v>
      </c>
      <c r="F29" s="12">
        <f>(SUMIFS(TARIMSALAG2,KAYNAK,A29,SEBEP,B29,SÜRE,"Uzun",BİLDİRİM,"Bildirimli",İL,$B$10,İLÇE,$B$11)/VLOOKUP($B$11,ABONE2,6,FALSE))</f>
        <v>0.10422351783166577</v>
      </c>
      <c r="G29" s="12">
        <f>(SUMIFS(TARIMSALOG2,KAYNAK,A29,SEBEP,B29,SÜRE,"Uzun",BİLDİRİM,"Bildirimli",İL,$B$10,İLÇE,$B$11)/VLOOKUP($B$11,ABONE2,7,FALSE))</f>
        <v>0.66827229218136963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0.19626436167796774</v>
      </c>
      <c r="I29" s="12">
        <f>(SUMIFS(TICARETHANEAG2,KAYNAK,A29,SEBEP,B29,SÜRE,"Uzun",BİLDİRİM,"Bildirimli",İL,$B$10,İLÇE,$B$11)/VLOOKUP($B$11,ABONE2,9,FALSE))</f>
        <v>0.39771243356209202</v>
      </c>
      <c r="J29" s="12">
        <f>(SUMIFS(TICARETHANEOG2,KAYNAK,A29,SEBEP,B29,SÜRE,"Uzun",BİLDİRİM,"Bildirimli",İL,$B$10,İLÇE,$B$11)/VLOOKUP($B$11,ABONE2,10,FALSE))</f>
        <v>14.021735026838504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0.88856631082275639</v>
      </c>
      <c r="L29" s="12">
        <f>(SUMIFS(SANAYIAG2,KAYNAK,A29,SEBEP,B29,SÜRE,"Uzun",BİLDİRİM,"Bildirimli",İL,$B$10,İLÇE,$B$11)/VLOOKUP($B$11,ABONE2,12,FALSE))</f>
        <v>25.100007079230689</v>
      </c>
      <c r="M29" s="12">
        <f>(SUMIFS(SANAYIOG2,KAYNAK,A29,SEBEP,B29,SÜRE,"Uzun",BİLDİRİM,"Bildirimli",İL,$B$10,İLÇE,$B$11)/VLOOKUP($B$11,ABONE2,13,FALSE))</f>
        <v>214.15764351958495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180.91674040919298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0.47072123365526974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3.8348272488650951E-3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3.833158336318805E-3</v>
      </c>
      <c r="F31" s="12">
        <f>(SUMIFS(TARIMSALAG2,KAYNAK,A31,SEBEP,B31,SÜRE,"Uzun",BİLDİRİM,"Bildirimli",İL,$B$10,İLÇE,$B$11)/VLOOKUP($B$11,ABONE2,6,FALSE))</f>
        <v>3.1680537874807881E-3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2.651094337854501E-3</v>
      </c>
      <c r="I31" s="12">
        <f>(SUMIFS(TICARETHANEAG2,KAYNAK,A31,SEBEP,B31,SÜRE,"Uzun",BİLDİRİM,"Bildirimli",İL,$B$10,İLÇE,$B$11)/VLOOKUP($B$11,ABONE2,9,FALSE))</f>
        <v>1.600406234903055E-2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1.5427459073297589E-2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5.6616724454987295E-3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0.11986336582613949</v>
      </c>
      <c r="D33" s="12">
        <f t="shared" ref="D33:O33" si="14">SUM(D28:D32)</f>
        <v>1.0377168721314367</v>
      </c>
      <c r="E33" s="12">
        <f t="shared" si="14"/>
        <v>0.12026281464949456</v>
      </c>
      <c r="F33" s="12">
        <f t="shared" si="14"/>
        <v>0.10739157161914656</v>
      </c>
      <c r="G33" s="12">
        <f t="shared" si="14"/>
        <v>0.66827229218136963</v>
      </c>
      <c r="H33" s="12">
        <f t="shared" si="14"/>
        <v>0.19891545601582222</v>
      </c>
      <c r="I33" s="12">
        <f t="shared" si="14"/>
        <v>0.41371649591112258</v>
      </c>
      <c r="J33" s="12">
        <f t="shared" si="14"/>
        <v>14.021735026838504</v>
      </c>
      <c r="K33" s="12">
        <f t="shared" si="14"/>
        <v>0.90399376989605396</v>
      </c>
      <c r="L33" s="12">
        <f t="shared" si="14"/>
        <v>25.100007079230689</v>
      </c>
      <c r="M33" s="12">
        <f t="shared" si="14"/>
        <v>214.15764351958495</v>
      </c>
      <c r="N33" s="12">
        <f t="shared" si="14"/>
        <v>180.91674040919298</v>
      </c>
      <c r="O33" s="12">
        <f t="shared" si="14"/>
        <v>0.4763829061007685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4D5EC2F0-D2F5-4E13-9C6F-6A285E3124D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31351-AAF0-408E-8E7B-B88B1E85F0F8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95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0.44581431218365303</v>
      </c>
      <c r="D17" s="12">
        <f t="shared" si="1"/>
        <v>6.4321613892615588</v>
      </c>
      <c r="E17" s="12">
        <f t="shared" si="2"/>
        <v>0.45327824692339019</v>
      </c>
      <c r="F17" s="12">
        <f t="shared" si="3"/>
        <v>1.7161149694966649</v>
      </c>
      <c r="G17" s="12">
        <f t="shared" si="4"/>
        <v>32.15803252857684</v>
      </c>
      <c r="H17" s="12">
        <f t="shared" si="5"/>
        <v>11.415274822705175</v>
      </c>
      <c r="I17" s="12">
        <f t="shared" si="6"/>
        <v>1.2704306789926227</v>
      </c>
      <c r="J17" s="12">
        <f t="shared" si="7"/>
        <v>37.980646296535234</v>
      </c>
      <c r="K17" s="12">
        <f t="shared" si="8"/>
        <v>3.3792092103878306</v>
      </c>
      <c r="L17" s="12">
        <f t="shared" si="9"/>
        <v>146.4716175764429</v>
      </c>
      <c r="M17" s="12">
        <f t="shared" si="10"/>
        <v>790.92801913593109</v>
      </c>
      <c r="N17" s="12">
        <f t="shared" si="11"/>
        <v>707.23238256976379</v>
      </c>
      <c r="O17" s="17">
        <f t="shared" si="12"/>
        <v>2.0230901915517312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5.418834479612486E-2</v>
      </c>
      <c r="D21" s="12">
        <f t="shared" si="1"/>
        <v>0</v>
      </c>
      <c r="E21" s="12">
        <f t="shared" si="2"/>
        <v>5.4120781344823926E-2</v>
      </c>
      <c r="F21" s="12">
        <f t="shared" si="3"/>
        <v>1.4097034796280217E-2</v>
      </c>
      <c r="G21" s="12">
        <f t="shared" si="4"/>
        <v>0</v>
      </c>
      <c r="H21" s="12">
        <f t="shared" si="5"/>
        <v>9.6055505236483495E-3</v>
      </c>
      <c r="I21" s="12">
        <f t="shared" si="6"/>
        <v>0.10463974472568187</v>
      </c>
      <c r="J21" s="12">
        <f t="shared" si="7"/>
        <v>0</v>
      </c>
      <c r="K21" s="12">
        <f t="shared" si="8"/>
        <v>9.8628828050413259E-2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6.1143758017171999E-2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7.2807260379911923E-5</v>
      </c>
      <c r="J22" s="12">
        <f t="shared" si="7"/>
        <v>0</v>
      </c>
      <c r="K22" s="12">
        <f t="shared" si="8"/>
        <v>6.8624926252037986E-5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1.1356851404419247E-5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0.50000265697977786</v>
      </c>
      <c r="D25" s="12">
        <f t="shared" ref="D25:O25" si="13">SUM(D15:D24)</f>
        <v>6.4321613892615588</v>
      </c>
      <c r="E25" s="12">
        <f t="shared" si="13"/>
        <v>0.50739902826821415</v>
      </c>
      <c r="F25" s="12">
        <f t="shared" si="13"/>
        <v>1.730212004292945</v>
      </c>
      <c r="G25" s="12">
        <f t="shared" si="13"/>
        <v>32.15803252857684</v>
      </c>
      <c r="H25" s="12">
        <f t="shared" si="13"/>
        <v>11.424880373228824</v>
      </c>
      <c r="I25" s="12">
        <f t="shared" si="13"/>
        <v>1.3751432309786846</v>
      </c>
      <c r="J25" s="12">
        <f t="shared" si="13"/>
        <v>37.980646296535234</v>
      </c>
      <c r="K25" s="12">
        <f t="shared" si="13"/>
        <v>3.4779066633644962</v>
      </c>
      <c r="L25" s="12">
        <f t="shared" si="13"/>
        <v>146.4716175764429</v>
      </c>
      <c r="M25" s="12">
        <f t="shared" si="13"/>
        <v>790.92801913593109</v>
      </c>
      <c r="N25" s="12">
        <f t="shared" si="13"/>
        <v>707.23238256976379</v>
      </c>
      <c r="O25" s="12">
        <f t="shared" si="13"/>
        <v>2.0842453064203079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0.46657270429526954</v>
      </c>
      <c r="D28" s="12">
        <f>(SUMIFS(MESKENOG2,KAYNAK,A28,SEBEP,B28,SÜRE,"Uzun",BİLDİRİM,"Bildirimli",İL,$B$10,İLÇE,$B$11)/VLOOKUP($B$11,ABONE2,4,FALSE))</f>
        <v>1.3513761844299155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0.46767590050961955</v>
      </c>
      <c r="F28" s="12">
        <f>(SUMIFS(TARIMSALAG2,KAYNAK,A28,SEBEP,B28,SÜRE,"Uzun",BİLDİRİM,"Bildirimli",İL,$B$10,İLÇE,$B$11)/VLOOKUP($B$11,ABONE2,6,FALSE))</f>
        <v>0.35883964629076481</v>
      </c>
      <c r="G28" s="12">
        <f>(SUMIFS(TARIMSALOG2,KAYNAK,A28,SEBEP,B28,SÜRE,"Uzun",BİLDİRİM,"Bildirimli",İL,$B$10,İLÇE,$B$11)/VLOOKUP($B$11,ABONE2,7,FALSE))</f>
        <v>4.7767541051041036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1.7664401520956459</v>
      </c>
      <c r="I28" s="12">
        <f>(SUMIFS(TICARETHANEAG2,KAYNAK,A28,SEBEP,B28,SÜRE,"Uzun",BİLDİRİM,"Bildirimli",İL,$B$10,İLÇE,$B$11)/VLOOKUP($B$11,ABONE2,9,FALSE))</f>
        <v>1.897997509685577</v>
      </c>
      <c r="J28" s="12">
        <f>(SUMIFS(TICARETHANEOG2,KAYNAK,A28,SEBEP,B28,SÜRE,"Uzun",BİLDİRİM,"Bildirimli",İL,$B$10,İLÇE,$B$11)/VLOOKUP($B$11,ABONE2,10,FALSE))</f>
        <v>58.757220912691423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5.1642139458201752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143.18259655531031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124.58745414552975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1.4318358041421531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0.12982471239487453</v>
      </c>
      <c r="D29" s="12">
        <f>(SUMIFS(MESKENOG2,KAYNAK,A29,SEBEP,B29,SÜRE,"Uzun",BİLDİRİM,"Bildirimli",İL,$B$10,İLÇE,$B$11)/VLOOKUP($B$11,ABONE2,4,FALSE))</f>
        <v>5.158129510461567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0.13609413486254021</v>
      </c>
      <c r="F29" s="12">
        <f>(SUMIFS(TARIMSALAG2,KAYNAK,A29,SEBEP,B29,SÜRE,"Uzun",BİLDİRİM,"Bildirimli",İL,$B$10,İLÇE,$B$11)/VLOOKUP($B$11,ABONE2,6,FALSE))</f>
        <v>0.1247640978466831</v>
      </c>
      <c r="G29" s="12">
        <f>(SUMIFS(TARIMSALOG2,KAYNAK,A29,SEBEP,B29,SÜRE,"Uzun",BİLDİRİM,"Bildirimli",İL,$B$10,İLÇE,$B$11)/VLOOKUP($B$11,ABONE2,7,FALSE))</f>
        <v>1.8745612929417972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0.68227045969086775</v>
      </c>
      <c r="I29" s="12">
        <f>(SUMIFS(TICARETHANEAG2,KAYNAK,A29,SEBEP,B29,SÜRE,"Uzun",BİLDİRİM,"Bildirimli",İL,$B$10,İLÇE,$B$11)/VLOOKUP($B$11,ABONE2,9,FALSE))</f>
        <v>0.53875607969673978</v>
      </c>
      <c r="J29" s="12">
        <f>(SUMIFS(TICARETHANEOG2,KAYNAK,A29,SEBEP,B29,SÜRE,"Uzun",BİLDİRİM,"Bildirimli",İL,$B$10,İLÇE,$B$11)/VLOOKUP($B$11,ABONE2,10,FALSE))</f>
        <v>7.6684363444930996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0.94831283182134385</v>
      </c>
      <c r="L29" s="12">
        <f>(SUMIFS(SANAYIAG2,KAYNAK,A29,SEBEP,B29,SÜRE,"Uzun",BİLDİRİM,"Bildirimli",İL,$B$10,İLÇE,$B$11)/VLOOKUP($B$11,ABONE2,12,FALSE))</f>
        <v>12.38099770030172</v>
      </c>
      <c r="M29" s="12">
        <f>(SUMIFS(SANAYIOG2,KAYNAK,A29,SEBEP,B29,SÜRE,"Uzun",BİLDİRİM,"Bildirimli",İL,$B$10,İLÇE,$B$11)/VLOOKUP($B$11,ABONE2,13,FALSE))</f>
        <v>36.071897258773411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32.995157056374488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0.32119741168106192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0.59639741669014401</v>
      </c>
      <c r="D33" s="12">
        <f t="shared" ref="D33:O33" si="14">SUM(D28:D32)</f>
        <v>6.509505694891482</v>
      </c>
      <c r="E33" s="12">
        <f t="shared" si="14"/>
        <v>0.60377003537215979</v>
      </c>
      <c r="F33" s="12">
        <f t="shared" si="14"/>
        <v>0.48360374413744789</v>
      </c>
      <c r="G33" s="12">
        <f t="shared" si="14"/>
        <v>6.6513153980459006</v>
      </c>
      <c r="H33" s="12">
        <f t="shared" si="14"/>
        <v>2.4487106117865136</v>
      </c>
      <c r="I33" s="12">
        <f t="shared" si="14"/>
        <v>2.4367535893823167</v>
      </c>
      <c r="J33" s="12">
        <f t="shared" si="14"/>
        <v>66.425657257184525</v>
      </c>
      <c r="K33" s="12">
        <f t="shared" si="14"/>
        <v>6.1125267776415191</v>
      </c>
      <c r="L33" s="12">
        <f t="shared" si="14"/>
        <v>12.38099770030172</v>
      </c>
      <c r="M33" s="12">
        <f t="shared" si="14"/>
        <v>179.25449381408373</v>
      </c>
      <c r="N33" s="12">
        <f t="shared" si="14"/>
        <v>157.58261120190423</v>
      </c>
      <c r="O33" s="12">
        <f t="shared" si="14"/>
        <v>1.7530332158232149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1A2056B-C5B3-40C4-BA41-C512EE245FA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5BA28-162D-40BA-BF7F-844065452BA9}">
  <dimension ref="A1:AC70"/>
  <sheetViews>
    <sheetView zoomScale="55" zoomScaleNormal="55" workbookViewId="0">
      <selection activeCell="I31" sqref="I31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96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0.16200043115176757</v>
      </c>
      <c r="D17" s="12">
        <f t="shared" si="1"/>
        <v>2.9536659446459788</v>
      </c>
      <c r="E17" s="12">
        <f t="shared" si="2"/>
        <v>0.1689550094146908</v>
      </c>
      <c r="F17" s="12">
        <f t="shared" si="3"/>
        <v>0.19063069594963952</v>
      </c>
      <c r="G17" s="12">
        <f t="shared" si="4"/>
        <v>3.6669562124399748</v>
      </c>
      <c r="H17" s="12">
        <f t="shared" si="5"/>
        <v>0.50599355925994416</v>
      </c>
      <c r="I17" s="12">
        <f t="shared" si="6"/>
        <v>0.48993653429024808</v>
      </c>
      <c r="J17" s="12">
        <f t="shared" si="7"/>
        <v>5.8793425343499113</v>
      </c>
      <c r="K17" s="12">
        <f t="shared" si="8"/>
        <v>0.66062276159624533</v>
      </c>
      <c r="L17" s="12">
        <f t="shared" si="9"/>
        <v>5.6056956128779012</v>
      </c>
      <c r="M17" s="12">
        <f t="shared" si="10"/>
        <v>40.557359599598726</v>
      </c>
      <c r="N17" s="12">
        <f t="shared" si="11"/>
        <v>23.913710082112619</v>
      </c>
      <c r="O17" s="17">
        <f t="shared" si="12"/>
        <v>0.27085995348644482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1.1183444048318267E-2</v>
      </c>
      <c r="D18" s="12">
        <f t="shared" si="1"/>
        <v>9.7521028113011055E-2</v>
      </c>
      <c r="E18" s="12">
        <f t="shared" si="2"/>
        <v>1.1398527654325948E-2</v>
      </c>
      <c r="F18" s="12">
        <f t="shared" si="3"/>
        <v>2.6138587235949508E-2</v>
      </c>
      <c r="G18" s="12">
        <f t="shared" si="4"/>
        <v>9.5991100812601038E-2</v>
      </c>
      <c r="H18" s="12">
        <f t="shared" si="5"/>
        <v>3.2475418636363038E-2</v>
      </c>
      <c r="I18" s="12">
        <f t="shared" si="6"/>
        <v>7.0778403621830216E-2</v>
      </c>
      <c r="J18" s="12">
        <f t="shared" si="7"/>
        <v>0.35610466676346214</v>
      </c>
      <c r="K18" s="12">
        <f t="shared" si="8"/>
        <v>7.9814884340934367E-2</v>
      </c>
      <c r="L18" s="12">
        <f t="shared" si="9"/>
        <v>0</v>
      </c>
      <c r="M18" s="12">
        <f t="shared" si="10"/>
        <v>10.960709619551993</v>
      </c>
      <c r="N18" s="12">
        <f t="shared" si="11"/>
        <v>5.7413240864319963</v>
      </c>
      <c r="O18" s="17">
        <f t="shared" si="12"/>
        <v>2.5992635550564813E-2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4.5451827477284483E-2</v>
      </c>
      <c r="D21" s="12">
        <f t="shared" si="1"/>
        <v>0</v>
      </c>
      <c r="E21" s="12">
        <f t="shared" si="2"/>
        <v>4.5338598191807508E-2</v>
      </c>
      <c r="F21" s="12">
        <f t="shared" si="3"/>
        <v>1.2650080610237204E-2</v>
      </c>
      <c r="G21" s="12">
        <f t="shared" si="4"/>
        <v>0</v>
      </c>
      <c r="H21" s="12">
        <f t="shared" si="5"/>
        <v>1.1502499457831718E-2</v>
      </c>
      <c r="I21" s="12">
        <f t="shared" si="6"/>
        <v>0.23568068764977165</v>
      </c>
      <c r="J21" s="12">
        <f t="shared" si="7"/>
        <v>0</v>
      </c>
      <c r="K21" s="12">
        <f t="shared" si="8"/>
        <v>0.2282165167516472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7.7966465627598194E-2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4.4195127041959988E-3</v>
      </c>
      <c r="D22" s="12">
        <f t="shared" si="1"/>
        <v>0</v>
      </c>
      <c r="E22" s="12">
        <f t="shared" si="2"/>
        <v>4.4085028440115515E-3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1.2147161008777571E-2</v>
      </c>
      <c r="J22" s="12">
        <f t="shared" si="7"/>
        <v>0</v>
      </c>
      <c r="K22" s="12">
        <f t="shared" si="8"/>
        <v>1.1762451991671826E-2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5.674506213951807E-3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0.22305521538156631</v>
      </c>
      <c r="D25" s="12">
        <f t="shared" ref="D25:O25" si="13">SUM(D15:D24)</f>
        <v>3.0511869727589898</v>
      </c>
      <c r="E25" s="12">
        <f t="shared" si="13"/>
        <v>0.23010063810483583</v>
      </c>
      <c r="F25" s="12">
        <f t="shared" si="13"/>
        <v>0.22941936379582623</v>
      </c>
      <c r="G25" s="12">
        <f t="shared" si="13"/>
        <v>3.7629473132525759</v>
      </c>
      <c r="H25" s="12">
        <f t="shared" si="13"/>
        <v>0.54997147735413898</v>
      </c>
      <c r="I25" s="12">
        <f t="shared" si="13"/>
        <v>0.8085427865706275</v>
      </c>
      <c r="J25" s="12">
        <f t="shared" si="13"/>
        <v>6.2354472011133737</v>
      </c>
      <c r="K25" s="12">
        <f t="shared" si="13"/>
        <v>0.98041661468049879</v>
      </c>
      <c r="L25" s="12">
        <f t="shared" si="13"/>
        <v>5.6056956128779012</v>
      </c>
      <c r="M25" s="12">
        <f t="shared" si="13"/>
        <v>51.518069219150718</v>
      </c>
      <c r="N25" s="12">
        <f t="shared" si="13"/>
        <v>29.655034168544617</v>
      </c>
      <c r="O25" s="12">
        <f t="shared" si="13"/>
        <v>0.38049356087855962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0.17948923389821592</v>
      </c>
      <c r="D28" s="12">
        <f>(SUMIFS(MESKENOG2,KAYNAK,A28,SEBEP,B28,SÜRE,"Uzun",BİLDİRİM,"Bildirimli",İL,$B$10,İLÇE,$B$11)/VLOOKUP($B$11,ABONE2,4,FALSE))</f>
        <v>2.3212215633322835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0.18482470300484211</v>
      </c>
      <c r="F28" s="12">
        <f>(SUMIFS(TARIMSALAG2,KAYNAK,A28,SEBEP,B28,SÜRE,"Uzun",BİLDİRİM,"Bildirimli",İL,$B$10,İLÇE,$B$11)/VLOOKUP($B$11,ABONE2,6,FALSE))</f>
        <v>0.15602116769672686</v>
      </c>
      <c r="G28" s="12">
        <f>(SUMIFS(TARIMSALOG2,KAYNAK,A28,SEBEP,B28,SÜRE,"Uzun",BİLDİRİM,"Bildirimli",İL,$B$10,İLÇE,$B$11)/VLOOKUP($B$11,ABONE2,7,FALSE))</f>
        <v>4.3072947416249248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0.53261349613325115</v>
      </c>
      <c r="I28" s="12">
        <f>(SUMIFS(TICARETHANEAG2,KAYNAK,A28,SEBEP,B28,SÜRE,"Uzun",BİLDİRİM,"Bildirimli",İL,$B$10,İLÇE,$B$11)/VLOOKUP($B$11,ABONE2,9,FALSE))</f>
        <v>0.46949298449265942</v>
      </c>
      <c r="J28" s="12">
        <f>(SUMIFS(TICARETHANEOG2,KAYNAK,A28,SEBEP,B28,SÜRE,"Uzun",BİLDİRİM,"Bildirimli",İL,$B$10,İLÇE,$B$11)/VLOOKUP($B$11,ABONE2,10,FALSE))</f>
        <v>9.1946612715587825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0.74582511785072514</v>
      </c>
      <c r="L28" s="12">
        <f>(SUMIFS(SANAYIAG2,KAYNAK,A28,SEBEP,B28,SÜRE,"Uzun",BİLDİRİM,"Bildirimli",İL,$B$10,İLÇE,$B$11)/VLOOKUP($B$11,ABONE2,12,FALSE))</f>
        <v>12.902178034086734</v>
      </c>
      <c r="M28" s="12">
        <f>(SUMIFS(SANAYIOG2,KAYNAK,A28,SEBEP,B28,SÜRE,"Uzun",BİLDİRİM,"Bildirimli",İL,$B$10,İLÇE,$B$11)/VLOOKUP($B$11,ABONE2,13,FALSE))</f>
        <v>442.78616999018345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238.07950715394696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0.36979084074123686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0.29013549031792774</v>
      </c>
      <c r="D29" s="12">
        <f>(SUMIFS(MESKENOG2,KAYNAK,A29,SEBEP,B29,SÜRE,"Uzun",BİLDİRİM,"Bildirimli",İL,$B$10,İLÇE,$B$11)/VLOOKUP($B$11,ABONE2,4,FALSE))</f>
        <v>9.1168430280512123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0.31212452449067368</v>
      </c>
      <c r="F29" s="12">
        <f>(SUMIFS(TARIMSALAG2,KAYNAK,A29,SEBEP,B29,SÜRE,"Uzun",BİLDİRİM,"Bildirimli",İL,$B$10,İLÇE,$B$11)/VLOOKUP($B$11,ABONE2,6,FALSE))</f>
        <v>0.40393312507503731</v>
      </c>
      <c r="G29" s="12">
        <f>(SUMIFS(TARIMSALOG2,KAYNAK,A29,SEBEP,B29,SÜRE,"Uzun",BİLDİRİM,"Bildirimli",İL,$B$10,İLÇE,$B$11)/VLOOKUP($B$11,ABONE2,7,FALSE))</f>
        <v>14.588898510076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1.6907548794105676</v>
      </c>
      <c r="I29" s="12">
        <f>(SUMIFS(TICARETHANEAG2,KAYNAK,A29,SEBEP,B29,SÜRE,"Uzun",BİLDİRİM,"Bildirimli",İL,$B$10,İLÇE,$B$11)/VLOOKUP($B$11,ABONE2,9,FALSE))</f>
        <v>0.80990768387797774</v>
      </c>
      <c r="J29" s="12">
        <f>(SUMIFS(TICARETHANEOG2,KAYNAK,A29,SEBEP,B29,SÜRE,"Uzun",BİLDİRİM,"Bildirimli",İL,$B$10,İLÇE,$B$11)/VLOOKUP($B$11,ABONE2,10,FALSE))</f>
        <v>28.16883285971198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1.6763838263987818</v>
      </c>
      <c r="L29" s="12">
        <f>(SUMIFS(SANAYIAG2,KAYNAK,A29,SEBEP,B29,SÜRE,"Uzun",BİLDİRİM,"Bildirimli",İL,$B$10,İLÇE,$B$11)/VLOOKUP($B$11,ABONE2,12,FALSE))</f>
        <v>1.5671966379952977</v>
      </c>
      <c r="M29" s="12">
        <f>(SUMIFS(SANAYIOG2,KAYNAK,A29,SEBEP,B29,SÜRE,"Uzun",BİLDİRİM,"Bildirimli",İL,$B$10,İLÇE,$B$11)/VLOOKUP($B$11,ABONE2,13,FALSE))</f>
        <v>401.19391575357747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210.89547807949072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0.64898568360779063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1.3160617731293109E-2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1.3127832089331966E-2</v>
      </c>
      <c r="F31" s="12">
        <f>(SUMIFS(TARIMSALAG2,KAYNAK,A31,SEBEP,B31,SÜRE,"Uzun",BİLDİRİM,"Bildirimli",İL,$B$10,İLÇE,$B$11)/VLOOKUP($B$11,ABONE2,6,FALSE))</f>
        <v>1.7126914128466021E-3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1.5573206728626277E-3</v>
      </c>
      <c r="I31" s="12">
        <f>(SUMIFS(TICARETHANEAG2,KAYNAK,A31,SEBEP,B31,SÜRE,"Uzun",BİLDİRİM,"Bildirimli",İL,$B$10,İLÇE,$B$11)/VLOOKUP($B$11,ABONE2,9,FALSE))</f>
        <v>3.496374735709494E-2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3.3856421219706799E-2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1.6708775527445367E-2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0.48278534194743677</v>
      </c>
      <c r="D33" s="12">
        <f t="shared" ref="D33:O33" si="14">SUM(D28:D32)</f>
        <v>11.438064591383496</v>
      </c>
      <c r="E33" s="12">
        <f t="shared" si="14"/>
        <v>0.51007705958484773</v>
      </c>
      <c r="F33" s="12">
        <f t="shared" si="14"/>
        <v>0.56166698418461081</v>
      </c>
      <c r="G33" s="12">
        <f t="shared" si="14"/>
        <v>18.896193251700925</v>
      </c>
      <c r="H33" s="12">
        <f t="shared" si="14"/>
        <v>2.2249256962166815</v>
      </c>
      <c r="I33" s="12">
        <f t="shared" si="14"/>
        <v>1.3143644157277321</v>
      </c>
      <c r="J33" s="12">
        <f t="shared" si="14"/>
        <v>37.363494131270762</v>
      </c>
      <c r="K33" s="12">
        <f t="shared" si="14"/>
        <v>2.4560653654692137</v>
      </c>
      <c r="L33" s="12">
        <f t="shared" si="14"/>
        <v>14.469374672082033</v>
      </c>
      <c r="M33" s="12">
        <f t="shared" si="14"/>
        <v>843.98008574376092</v>
      </c>
      <c r="N33" s="12">
        <f t="shared" si="14"/>
        <v>448.97498523343768</v>
      </c>
      <c r="O33" s="12">
        <f t="shared" si="14"/>
        <v>1.0354852998764728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88D17FDC-6927-4C9D-8339-B369D2128E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AC70"/>
  <sheetViews>
    <sheetView tabSelected="1" zoomScale="55" zoomScaleNormal="55" workbookViewId="0">
      <selection sqref="A1:C1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21</v>
      </c>
      <c r="C10" s="39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4.0769237367527196E-4</v>
      </c>
      <c r="D15" s="12">
        <f t="shared" ref="D15:D24" si="1">(SUMIFS(MESKENOG2,KAYNAK,A15,SEBEP,B15,SÜRE,"Uzun",BİLDİRİM,"Bildirimsiz")/VLOOKUP($B$10,ABONE2,4,FALSE))</f>
        <v>0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4.0725295567421347E-4</v>
      </c>
      <c r="F15" s="12">
        <f t="shared" ref="F15:F24" si="3">(SUMIFS(TARIMSALAG2,KAYNAK,A15,SEBEP,B15,SÜRE,"Uzun",BİLDİRİM,"Bildirimsiz")/VLOOKUP($B$10,ABONE2,6,FALSE))</f>
        <v>0</v>
      </c>
      <c r="G15" s="12">
        <f t="shared" ref="G15:G24" si="4">(SUMIFS(TARIMSALOG2,KAYNAK,A15,SEBEP,B15,SÜRE,"Uzun",BİLDİRİM,"Bildirimsiz")/VLOOKUP($B$10,ABONE2,7,FALSE))</f>
        <v>0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0</v>
      </c>
      <c r="I15" s="12">
        <f t="shared" ref="I15:I24" si="6">(SUMIFS(TICARETHANEAG2,KAYNAK,A15,SEBEP,B15,SÜRE,"Uzun",BİLDİRİM,"Bildirimsiz")/VLOOKUP($B$10,ABONE2,9,FALSE))</f>
        <v>1.293865698045999E-3</v>
      </c>
      <c r="J15" s="12">
        <f t="shared" ref="J15:J24" si="7">(SUMIFS(TICARETHANEOG2,KAYNAK,A15,SEBEP,B15,SÜRE,"Uzun",BİLDİRİM,"Bildirimsiz")/VLOOKUP($B$10,ABONE2,10,FALSE))</f>
        <v>4.5756368729291216E-2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2.4772104032550596E-3</v>
      </c>
      <c r="L15" s="12">
        <f t="shared" ref="L15:L24" si="9">(SUMIFS(SANAYIAG2,KAYNAK,A15,SEBEP,B15,SÜRE,"Uzun",BİLDİRİM,"Bildirimsiz")/VLOOKUP($B$10,ABONE2,12,FALSE))</f>
        <v>0.1116336270581033</v>
      </c>
      <c r="M15" s="12">
        <f t="shared" ref="M15:M24" si="10">(SUMIFS(SANAYIOG2,KAYNAK,A15,SEBEP,B15,SÜRE,"Uzun",BİLDİRİM,"Bildirimsiz")/VLOOKUP($B$10,ABONE2,13,FALSE))</f>
        <v>7.6922466026994631E-3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5.9796024385401887E-2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8.0664800890354466E-4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0.13475632017855146</v>
      </c>
      <c r="D17" s="12">
        <f t="shared" si="1"/>
        <v>3.4520288088209901</v>
      </c>
      <c r="E17" s="12">
        <f t="shared" si="2"/>
        <v>0.1383317347314042</v>
      </c>
      <c r="F17" s="12">
        <f t="shared" si="3"/>
        <v>0.23893478648218297</v>
      </c>
      <c r="G17" s="12">
        <f t="shared" si="4"/>
        <v>2.2329480087200855</v>
      </c>
      <c r="H17" s="12">
        <f t="shared" si="5"/>
        <v>0.66654062123079505</v>
      </c>
      <c r="I17" s="12">
        <f t="shared" si="6"/>
        <v>0.34352558585536169</v>
      </c>
      <c r="J17" s="12">
        <f t="shared" si="7"/>
        <v>13.682677783268398</v>
      </c>
      <c r="K17" s="12">
        <f t="shared" si="8"/>
        <v>0.69853967747530543</v>
      </c>
      <c r="L17" s="12">
        <f t="shared" si="9"/>
        <v>18.868841602388962</v>
      </c>
      <c r="M17" s="12">
        <f t="shared" si="10"/>
        <v>243.83158716547703</v>
      </c>
      <c r="N17" s="12">
        <f t="shared" si="11"/>
        <v>131.06216989537589</v>
      </c>
      <c r="O17" s="17">
        <f t="shared" si="12"/>
        <v>0.40903398715751488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4.7045767167831175E-3</v>
      </c>
      <c r="D18" s="12">
        <f t="shared" si="1"/>
        <v>5.4941650743988938E-3</v>
      </c>
      <c r="E18" s="12">
        <f t="shared" si="2"/>
        <v>4.7054277489832902E-3</v>
      </c>
      <c r="F18" s="12">
        <f t="shared" si="3"/>
        <v>1.673951539283328E-3</v>
      </c>
      <c r="G18" s="12">
        <f t="shared" si="4"/>
        <v>2.6850813843274494E-3</v>
      </c>
      <c r="H18" s="12">
        <f t="shared" si="5"/>
        <v>1.89078311121447E-3</v>
      </c>
      <c r="I18" s="12">
        <f t="shared" si="6"/>
        <v>1.0905067111677887E-2</v>
      </c>
      <c r="J18" s="12">
        <f t="shared" si="7"/>
        <v>0.21215867946068634</v>
      </c>
      <c r="K18" s="12">
        <f t="shared" si="8"/>
        <v>1.6261319691746056E-2</v>
      </c>
      <c r="L18" s="12">
        <f t="shared" si="9"/>
        <v>0.10230647055414202</v>
      </c>
      <c r="M18" s="12">
        <f t="shared" si="10"/>
        <v>5.7061336208155806</v>
      </c>
      <c r="N18" s="12">
        <f t="shared" si="11"/>
        <v>2.897044850870186</v>
      </c>
      <c r="O18" s="17">
        <f t="shared" si="12"/>
        <v>1.0142220981341231E-2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3.9181538913483006E-2</v>
      </c>
      <c r="D21" s="12">
        <f t="shared" si="1"/>
        <v>0</v>
      </c>
      <c r="E21" s="12">
        <f t="shared" si="2"/>
        <v>3.913930836265727E-2</v>
      </c>
      <c r="F21" s="12">
        <f t="shared" si="3"/>
        <v>1.7206744770129123E-2</v>
      </c>
      <c r="G21" s="12">
        <f t="shared" si="4"/>
        <v>4.32577427387882E-5</v>
      </c>
      <c r="H21" s="12">
        <f t="shared" si="5"/>
        <v>1.3526123640993707E-2</v>
      </c>
      <c r="I21" s="12">
        <f t="shared" si="6"/>
        <v>0.14026712298989857</v>
      </c>
      <c r="J21" s="12">
        <f t="shared" si="7"/>
        <v>0</v>
      </c>
      <c r="K21" s="12">
        <f t="shared" si="8"/>
        <v>0.13653399178969686</v>
      </c>
      <c r="L21" s="12">
        <f t="shared" si="9"/>
        <v>3.3147343192633647</v>
      </c>
      <c r="M21" s="12">
        <f t="shared" si="10"/>
        <v>0</v>
      </c>
      <c r="N21" s="12">
        <f t="shared" si="11"/>
        <v>1.6616113777101245</v>
      </c>
      <c r="O21" s="17">
        <f t="shared" si="12"/>
        <v>5.6274066992539715E-2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1.2100304779284075E-3</v>
      </c>
      <c r="D22" s="12">
        <f t="shared" si="1"/>
        <v>0</v>
      </c>
      <c r="E22" s="12">
        <f t="shared" si="2"/>
        <v>1.2087262858263136E-3</v>
      </c>
      <c r="F22" s="12">
        <f t="shared" si="3"/>
        <v>6.0219870182597383E-4</v>
      </c>
      <c r="G22" s="12">
        <f t="shared" si="4"/>
        <v>0</v>
      </c>
      <c r="H22" s="12">
        <f t="shared" si="5"/>
        <v>4.7306030108366237E-4</v>
      </c>
      <c r="I22" s="12">
        <f t="shared" si="6"/>
        <v>5.5867933743431819E-3</v>
      </c>
      <c r="J22" s="12">
        <f t="shared" si="7"/>
        <v>0</v>
      </c>
      <c r="K22" s="12">
        <f t="shared" si="8"/>
        <v>5.4381039864789798E-3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1.8732927414910393E-3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4.2250589494648835E-6</v>
      </c>
      <c r="D24" s="12">
        <f t="shared" si="1"/>
        <v>0</v>
      </c>
      <c r="E24" s="12">
        <f t="shared" si="2"/>
        <v>4.2205051067201899E-6</v>
      </c>
      <c r="F24" s="12">
        <f t="shared" si="3"/>
        <v>7.4177433410541209E-7</v>
      </c>
      <c r="G24" s="12">
        <f t="shared" si="4"/>
        <v>0</v>
      </c>
      <c r="H24" s="12">
        <f t="shared" si="5"/>
        <v>5.8270466004665226E-7</v>
      </c>
      <c r="I24" s="12">
        <f t="shared" si="6"/>
        <v>2.3519166169972703E-5</v>
      </c>
      <c r="J24" s="12">
        <f t="shared" si="7"/>
        <v>0</v>
      </c>
      <c r="K24" s="12">
        <f t="shared" si="8"/>
        <v>2.2893216687582756E-5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7.1449284317593442E-6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0.18026438371937073</v>
      </c>
      <c r="D25" s="12">
        <f t="shared" ref="D25:O25" si="13">SUM(D15:D24)</f>
        <v>3.4575229738953888</v>
      </c>
      <c r="E25" s="12">
        <f t="shared" si="13"/>
        <v>0.18379667058965199</v>
      </c>
      <c r="F25" s="12">
        <f t="shared" si="13"/>
        <v>0.25841842326775549</v>
      </c>
      <c r="G25" s="12">
        <f t="shared" si="13"/>
        <v>2.2356763478471517</v>
      </c>
      <c r="H25" s="12">
        <f t="shared" si="13"/>
        <v>0.68243117098874695</v>
      </c>
      <c r="I25" s="12">
        <f t="shared" si="13"/>
        <v>0.50160195419549725</v>
      </c>
      <c r="J25" s="12">
        <f t="shared" si="13"/>
        <v>13.940592831458375</v>
      </c>
      <c r="K25" s="12">
        <f t="shared" si="13"/>
        <v>0.85927319656316992</v>
      </c>
      <c r="L25" s="12">
        <f t="shared" si="13"/>
        <v>22.397516019264575</v>
      </c>
      <c r="M25" s="12">
        <f t="shared" si="13"/>
        <v>249.54541303289531</v>
      </c>
      <c r="N25" s="12">
        <f t="shared" si="13"/>
        <v>135.6806221483416</v>
      </c>
      <c r="O25" s="12">
        <f t="shared" si="13"/>
        <v>0.47813736081022218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5.6520179507590598E-2</v>
      </c>
      <c r="D28" s="12">
        <f>(SUMIFS(MESKENOG2,KAYNAK,A28,SEBEP,B28,SÜRE,"Uzun",BİLDİRİM,"Bildirimli")/VLOOKUP($B$10,ABONE2,4,FALSE))</f>
        <v>0.31111907235406772</v>
      </c>
      <c r="E28" s="12">
        <f>(SUMIFS(MESKENAG2,KAYNAK,A28,SEBEP,B28,SÜRE,"Uzun",BİLDİRİM,"Bildirimli")+SUMIFS(MESKENOG2,KAYNAK,A28,SEBEP,B28,SÜRE,"Uzun",BİLDİRİM,"Bildirimli"))/VLOOKUP($B$10,ABONE2,5,FALSE)</f>
        <v>5.6794590666077012E-2</v>
      </c>
      <c r="F28" s="12">
        <f>(SUMIFS(TARIMSALAG2,KAYNAK,A28,SEBEP,B28,SÜRE,"Uzun",BİLDİRİM,"Bildirimli")/VLOOKUP($B$10,ABONE2,6,FALSE))</f>
        <v>3.8633245563089523E-2</v>
      </c>
      <c r="G28" s="12">
        <f>(SUMIFS(TARIMSALOG2,KAYNAK,A28,SEBEP,B28,SÜRE,"Uzun",BİLDİRİM,"Bildirimli")/VLOOKUP($B$10,ABONE2,7,FALSE))</f>
        <v>0.32583018252564994</v>
      </c>
      <c r="H28" s="12">
        <f>(SUMIFS(TARIMSALAG2,KAYNAK,A28,SEBEP,B28,SÜRE,"Uzun",BİLDİRİM,"Bildirimli")+SUMIFS(TARIMSALOG2,KAYNAK,A28,SEBEP,B28,SÜRE,"Uzun",BİLDİRİM,"Bildirimli"))/VLOOKUP($B$10,ABONE2,8,FALSE)</f>
        <v>0.10022114508027148</v>
      </c>
      <c r="I28" s="12">
        <f>(SUMIFS(TICARETHANEAG2,KAYNAK,A28,SEBEP,B28,SÜRE,"Uzun",BİLDİRİM,"Bildirimli")/VLOOKUP($B$10,ABONE2,9,FALSE))</f>
        <v>0.12208943987441981</v>
      </c>
      <c r="J28" s="12">
        <f>(SUMIFS(TICARETHANEOG2,KAYNAK,A28,SEBEP,B28,SÜRE,"Uzun",BİLDİRİM,"Bildirimli")/VLOOKUP($B$10,ABONE2,10,FALSE))</f>
        <v>5.0478515773258907</v>
      </c>
      <c r="K28" s="12">
        <f>(SUMIFS(TICARETHANEAG2,KAYNAK,A28,SEBEP,B28,SÜRE,"Uzun",BİLDİRİM,"Bildirimli")+SUMIFS(TICARETHANEOG2,KAYNAK,A28,SEBEP,B28,SÜRE,"Uzun",BİLDİRİM,"Bildirimli"))/VLOOKUP($B$10,ABONE2,11,FALSE)</f>
        <v>0.2531858502671574</v>
      </c>
      <c r="L28" s="12">
        <f>(SUMIFS(SANAYIAG2,KAYNAK,A28,SEBEP,B28,SÜRE,"Uzun",BİLDİRİM,"Bildirimli")/VLOOKUP($B$10,ABONE2,12,FALSE))</f>
        <v>0.92160441810982585</v>
      </c>
      <c r="M28" s="12">
        <f>(SUMIFS(SANAYIOG2,KAYNAK,A28,SEBEP,B28,SÜRE,"Uzun",BİLDİRİM,"Bildirimli")/VLOOKUP($B$10,ABONE2,13,FALSE))</f>
        <v>18.29174693005502</v>
      </c>
      <c r="N28" s="12">
        <f>(SUMIFS(SANAYIAG2,KAYNAK,A28,SEBEP,B28,SÜRE,"Uzun",BİLDİRİM,"Bildirimli")+SUMIFS(SANAYIOG2,KAYNAK,A28,SEBEP,B28,SÜRE,"Uzun",BİLDİRİM,"Bildirimli"))/VLOOKUP($B$10,ABONE2,14,FALSE)</f>
        <v>9.584434774579293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0.10191162576381835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0.25693807549055947</v>
      </c>
      <c r="D29" s="12">
        <f>(SUMIFS(MESKENOG2,KAYNAK,A29,SEBEP,B29,SÜRE,"Uzun",BİLDİRİM,"Bildirimli")/VLOOKUP($B$10,ABONE2,4,FALSE))</f>
        <v>4.8533131406881438</v>
      </c>
      <c r="E29" s="12">
        <f>(SUMIFS(MESKENAG2,KAYNAK,A29,SEBEP,B29,SÜRE,"Uzun",BİLDİRİM,"Bildirimli")+SUMIFS(MESKENOG2,KAYNAK,A29,SEBEP,B29,SÜRE,"Uzun",BİLDİRİM,"Bildirimli"))/VLOOKUP($B$10,ABONE2,5,FALSE)</f>
        <v>0.26189212926658867</v>
      </c>
      <c r="F29" s="12">
        <f>(SUMIFS(TARIMSALAG2,KAYNAK,A29,SEBEP,B29,SÜRE,"Uzun",BİLDİRİM,"Bildirimli")/VLOOKUP($B$10,ABONE2,6,FALSE))</f>
        <v>0.44150783788956305</v>
      </c>
      <c r="G29" s="12">
        <f>(SUMIFS(TARIMSALOG2,KAYNAK,A29,SEBEP,B29,SÜRE,"Uzun",BİLDİRİM,"Bildirimli")/VLOOKUP($B$10,ABONE2,7,FALSE))</f>
        <v>2.2065374324519129</v>
      </c>
      <c r="H29" s="12">
        <f>(SUMIFS(TARIMSALAG2,KAYNAK,A29,SEBEP,B29,SÜRE,"Uzun",BİLDİRİM,"Bildirimli")+SUMIFS(TARIMSALOG2,KAYNAK,A29,SEBEP,B29,SÜRE,"Uzun",BİLDİRİM,"Bildirimli"))/VLOOKUP($B$10,ABONE2,8,FALSE)</f>
        <v>0.8200093165767447</v>
      </c>
      <c r="I29" s="12">
        <f>(SUMIFS(TICARETHANEAG2,KAYNAK,A29,SEBEP,B29,SÜRE,"Uzun",BİLDİRİM,"Bildirimli")/VLOOKUP($B$10,ABONE2,9,FALSE))</f>
        <v>0.70143289107498163</v>
      </c>
      <c r="J29" s="12">
        <f>(SUMIFS(TICARETHANEOG2,KAYNAK,A29,SEBEP,B29,SÜRE,"Uzun",BİLDİRİM,"Bildirimli")/VLOOKUP($B$10,ABONE2,10,FALSE))</f>
        <v>14.51733505521416</v>
      </c>
      <c r="K29" s="12">
        <f>(SUMIFS(TICARETHANEAG2,KAYNAK,A29,SEBEP,B29,SÜRE,"Uzun",BİLDİRİM,"Bildirimli")+SUMIFS(TICARETHANEOG2,KAYNAK,A29,SEBEP,B29,SÜRE,"Uzun",BİLDİRİM,"Bildirimli"))/VLOOKUP($B$10,ABONE2,11,FALSE)</f>
        <v>1.0691354170018632</v>
      </c>
      <c r="L29" s="12">
        <f>(SUMIFS(SANAYIAG2,KAYNAK,A29,SEBEP,B29,SÜRE,"Uzun",BİLDİRİM,"Bildirimli")/VLOOKUP($B$10,ABONE2,12,FALSE))</f>
        <v>17.705617634033665</v>
      </c>
      <c r="M29" s="12">
        <f>(SUMIFS(SANAYIOG2,KAYNAK,A29,SEBEP,B29,SÜRE,"Uzun",BİLDİRİM,"Bildirimli")/VLOOKUP($B$10,ABONE2,13,FALSE))</f>
        <v>167.94147997864124</v>
      </c>
      <c r="N29" s="12">
        <f>(SUMIFS(SANAYIAG2,KAYNAK,A29,SEBEP,B29,SÜRE,"Uzun",BİLDİRİM,"Bildirimli")+SUMIFS(SANAYIOG2,KAYNAK,A29,SEBEP,B29,SÜRE,"Uzun",BİLDİRİM,"Bildirimli"))/VLOOKUP($B$10,ABONE2,14,FALSE)</f>
        <v>92.631185346229117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0.52504867582459191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0</v>
      </c>
      <c r="D30" s="12">
        <f>(SUMIFS(MESKENOG2,KAYNAK,A30,SEBEP,B30,SÜRE,"Uzun",BİLDİRİM,"Bildirimli")/VLOOKUP($B$10,ABONE2,4,FALSE))</f>
        <v>0</v>
      </c>
      <c r="E30" s="12">
        <f>(SUMIFS(MESKENAG2,KAYNAK,A30,SEBEP,B30,SÜRE,"Uzun",BİLDİRİM,"Bildirimli")+SUMIFS(MESKENOG2,KAYNAK,A30,SEBEP,B30,SÜRE,"Uzun",BİLDİRİM,"Bildirimli"))/VLOOKUP($B$10,ABONE2,5,FALSE)</f>
        <v>0</v>
      </c>
      <c r="F30" s="12">
        <f>(SUMIFS(TARIMSALAG2,KAYNAK,A30,SEBEP,B30,SÜRE,"Uzun",BİLDİRİM,"Bildirimli")/VLOOKUP($B$10,ABONE2,6,FALSE))</f>
        <v>0</v>
      </c>
      <c r="G30" s="12">
        <f>(SUMIFS(TARIMSALOG2,KAYNAK,A30,SEBEP,B30,SÜRE,"Uzun",BİLDİRİM,"Bildirimli")/VLOOKUP($B$10,ABONE2,7,FALSE))</f>
        <v>0</v>
      </c>
      <c r="H30" s="12">
        <f>(SUMIFS(TARIMSALAG2,KAYNAK,A30,SEBEP,B30,SÜRE,"Uzun",BİLDİRİM,"Bildirimli")+SUMIFS(TARIMSALOG2,KAYNAK,A30,SEBEP,B30,SÜRE,"Uzun",BİLDİRİM,"Bildirimli"))/VLOOKUP($B$10,ABONE2,8,FALSE)</f>
        <v>0</v>
      </c>
      <c r="I30" s="12">
        <f>(SUMIFS(TICARETHANEAG2,KAYNAK,A30,SEBEP,B30,SÜRE,"Uzun",BİLDİRİM,"Bildirimli")/VLOOKUP($B$10,ABONE2,9,FALSE))</f>
        <v>0</v>
      </c>
      <c r="J30" s="12">
        <f>(SUMIFS(TICARETHANEOG2,KAYNAK,A30,SEBEP,B30,SÜRE,"Uzun",BİLDİRİM,"Bildirimli")/VLOOKUP($B$10,ABONE2,10,FALSE))</f>
        <v>0</v>
      </c>
      <c r="K30" s="12">
        <f>(SUMIFS(TICARETHANEAG2,KAYNAK,A30,SEBEP,B30,SÜRE,"Uzun",BİLDİRİM,"Bildirimli")+SUMIFS(TICARETHANEOG2,KAYNAK,A30,SEBEP,B30,SÜRE,"Uzun",BİLDİRİM,"Bildirimli"))/VLOOKUP($B$10,ABONE2,11,FALSE)</f>
        <v>0</v>
      </c>
      <c r="L30" s="12">
        <f>(SUMIFS(SANAYIAG2,KAYNAK,A30,SEBEP,B30,SÜRE,"Uzun",BİLDİRİM,"Bildirimli")/VLOOKUP($B$10,ABONE2,12,FALSE))</f>
        <v>0</v>
      </c>
      <c r="M30" s="12">
        <f>(SUMIFS(SANAYIOG2,KAYNAK,A30,SEBEP,B30,SÜRE,"Uzun",BİLDİRİM,"Bildirimli")/VLOOKUP($B$10,ABONE2,13,FALSE))</f>
        <v>0</v>
      </c>
      <c r="N30" s="12">
        <f>(SUMIFS(SANAYIAG2,KAYNAK,A30,SEBEP,B30,SÜRE,"Uzun",BİLDİRİM,"Bildirimli")+SUMIFS(SANAYIOG2,KAYNAK,A30,SEBEP,B30,SÜRE,"Uzun",BİLDİRİM,"Bildirimli"))/VLOOKUP($B$10,ABONE2,14,FALSE)</f>
        <v>0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2.5051294158369E-2</v>
      </c>
      <c r="D31" s="12">
        <f>(SUMIFS(MESKENOG2,KAYNAK,A31,SEBEP,B31,SÜRE,"Uzun",BİLDİRİM,"Bildirimli")/VLOOKUP($B$10,ABONE2,4,FALSE))</f>
        <v>0</v>
      </c>
      <c r="E31" s="12">
        <f>(SUMIFS(MESKENAG2,KAYNAK,A31,SEBEP,B31,SÜRE,"Uzun",BİLDİRİM,"Bildirimli")+SUMIFS(MESKENOG2,KAYNAK,A31,SEBEP,B31,SÜRE,"Uzun",BİLDİRİM,"Bildirimli"))/VLOOKUP($B$10,ABONE2,5,FALSE)</f>
        <v>2.5024293433524029E-2</v>
      </c>
      <c r="F31" s="12">
        <f>(SUMIFS(TARIMSALAG2,KAYNAK,A31,SEBEP,B31,SÜRE,"Uzun",BİLDİRİM,"Bildirimli")/VLOOKUP($B$10,ABONE2,6,FALSE))</f>
        <v>2.0943655936351602E-2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1.6452397112450549E-2</v>
      </c>
      <c r="I31" s="12">
        <f>(SUMIFS(TICARETHANEAG2,KAYNAK,A31,SEBEP,B31,SÜRE,"Uzun",BİLDİRİM,"Bildirimli")/VLOOKUP($B$10,ABONE2,9,FALSE))</f>
        <v>5.6795234378068923E-2</v>
      </c>
      <c r="J31" s="12">
        <f>(SUMIFS(TICARETHANEOG2,KAYNAK,A31,SEBEP,B31,SÜRE,"Uzun",BİLDİRİM,"Bildirimli")/VLOOKUP($B$10,ABONE2,10,FALSE))</f>
        <v>0</v>
      </c>
      <c r="K31" s="12">
        <f>(SUMIFS(TICARETHANEAG2,KAYNAK,A31,SEBEP,B31,SÜRE,"Uzun",BİLDİRİM,"Bildirimli")+SUMIFS(TICARETHANEOG2,KAYNAK,A31,SEBEP,B31,SÜRE,"Uzun",BİLDİRİM,"Bildirimli"))/VLOOKUP($B$10,ABONE2,11,FALSE)</f>
        <v>5.5283660910530087E-2</v>
      </c>
      <c r="L31" s="12">
        <f>(SUMIFS(SANAYIAG2,KAYNAK,A31,SEBEP,B31,SÜRE,"Uzun",BİLDİRİM,"Bildirimli")/VLOOKUP($B$10,ABONE2,12,FALSE))</f>
        <v>0.9147527308678054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0.45854762373206887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3.0241669816975483E-2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0.33850954915651904</v>
      </c>
      <c r="D33" s="12">
        <f t="shared" ref="D33:O33" si="14">SUM(D28:D32)</f>
        <v>5.1644322130422111</v>
      </c>
      <c r="E33" s="12">
        <f t="shared" si="14"/>
        <v>0.3437110133661897</v>
      </c>
      <c r="F33" s="12">
        <f t="shared" si="14"/>
        <v>0.50108473938900411</v>
      </c>
      <c r="G33" s="12">
        <f t="shared" si="14"/>
        <v>2.5323676149775629</v>
      </c>
      <c r="H33" s="12">
        <f t="shared" si="14"/>
        <v>0.93668285876946666</v>
      </c>
      <c r="I33" s="12">
        <f t="shared" si="14"/>
        <v>0.8803175653274703</v>
      </c>
      <c r="J33" s="12">
        <f t="shared" si="14"/>
        <v>19.565186632540051</v>
      </c>
      <c r="K33" s="12">
        <f t="shared" si="14"/>
        <v>1.3776049281795506</v>
      </c>
      <c r="L33" s="12">
        <f t="shared" si="14"/>
        <v>19.541974783011298</v>
      </c>
      <c r="M33" s="12">
        <f t="shared" si="14"/>
        <v>186.23322690869625</v>
      </c>
      <c r="N33" s="12">
        <f t="shared" si="14"/>
        <v>102.67416774454048</v>
      </c>
      <c r="O33" s="12">
        <f t="shared" si="14"/>
        <v>0.65720197140538572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A4276-3EDD-42F7-955A-2054D8859B23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97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0.7477065887728388</v>
      </c>
      <c r="D17" s="12">
        <f t="shared" si="1"/>
        <v>23.682795522934224</v>
      </c>
      <c r="E17" s="12">
        <f t="shared" si="2"/>
        <v>0.84658740149637102</v>
      </c>
      <c r="F17" s="12">
        <f t="shared" si="3"/>
        <v>0.34956537944710903</v>
      </c>
      <c r="G17" s="12">
        <f t="shared" si="4"/>
        <v>9.2331694544084115</v>
      </c>
      <c r="H17" s="12">
        <f t="shared" si="5"/>
        <v>0.64249921739272642</v>
      </c>
      <c r="I17" s="12">
        <f t="shared" si="6"/>
        <v>1.5931488303138139</v>
      </c>
      <c r="J17" s="12">
        <f t="shared" si="7"/>
        <v>28.279027100340883</v>
      </c>
      <c r="K17" s="12">
        <f t="shared" si="8"/>
        <v>2.5581949243125877</v>
      </c>
      <c r="L17" s="12">
        <f t="shared" si="9"/>
        <v>4.8115898051051369</v>
      </c>
      <c r="M17" s="12">
        <f t="shared" si="10"/>
        <v>96.937210934534932</v>
      </c>
      <c r="N17" s="12">
        <f t="shared" si="11"/>
        <v>61.504279730908088</v>
      </c>
      <c r="O17" s="17">
        <f t="shared" si="12"/>
        <v>1.1436818759598795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6.9466517029228805E-2</v>
      </c>
      <c r="D21" s="12">
        <f t="shared" si="1"/>
        <v>0</v>
      </c>
      <c r="E21" s="12">
        <f t="shared" si="2"/>
        <v>6.9167023720934181E-2</v>
      </c>
      <c r="F21" s="12">
        <f t="shared" si="3"/>
        <v>2.7408759622661323E-2</v>
      </c>
      <c r="G21" s="12">
        <f t="shared" si="4"/>
        <v>0</v>
      </c>
      <c r="H21" s="12">
        <f t="shared" si="5"/>
        <v>2.6504965049890469E-2</v>
      </c>
      <c r="I21" s="12">
        <f t="shared" si="6"/>
        <v>0.1621191748254904</v>
      </c>
      <c r="J21" s="12">
        <f t="shared" si="7"/>
        <v>0</v>
      </c>
      <c r="K21" s="12">
        <f t="shared" si="8"/>
        <v>0.15625643068626649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8.1134589119123246E-2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6.4260649511439227E-3</v>
      </c>
      <c r="D22" s="12">
        <f t="shared" si="1"/>
        <v>0</v>
      </c>
      <c r="E22" s="12">
        <f t="shared" si="2"/>
        <v>6.3983600433143795E-3</v>
      </c>
      <c r="F22" s="12">
        <f t="shared" si="3"/>
        <v>7.9044994742025771E-3</v>
      </c>
      <c r="G22" s="12">
        <f t="shared" si="4"/>
        <v>0</v>
      </c>
      <c r="H22" s="12">
        <f t="shared" si="5"/>
        <v>7.643851279114329E-3</v>
      </c>
      <c r="I22" s="12">
        <f t="shared" si="6"/>
        <v>2.3039434222277256E-3</v>
      </c>
      <c r="J22" s="12">
        <f t="shared" si="7"/>
        <v>0</v>
      </c>
      <c r="K22" s="12">
        <f t="shared" si="8"/>
        <v>2.2206255123610559E-3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5.7782037130239454E-3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0.82359917075321154</v>
      </c>
      <c r="D25" s="12">
        <f t="shared" ref="D25:O25" si="13">SUM(D15:D24)</f>
        <v>23.682795522934224</v>
      </c>
      <c r="E25" s="12">
        <f t="shared" si="13"/>
        <v>0.92215278526061961</v>
      </c>
      <c r="F25" s="12">
        <f t="shared" si="13"/>
        <v>0.38487863854397292</v>
      </c>
      <c r="G25" s="12">
        <f t="shared" si="13"/>
        <v>9.2331694544084115</v>
      </c>
      <c r="H25" s="12">
        <f t="shared" si="13"/>
        <v>0.67664803372173121</v>
      </c>
      <c r="I25" s="12">
        <f t="shared" si="13"/>
        <v>1.757571948561532</v>
      </c>
      <c r="J25" s="12">
        <f t="shared" si="13"/>
        <v>28.279027100340883</v>
      </c>
      <c r="K25" s="12">
        <f t="shared" si="13"/>
        <v>2.7166719805112152</v>
      </c>
      <c r="L25" s="12">
        <f t="shared" si="13"/>
        <v>4.8115898051051369</v>
      </c>
      <c r="M25" s="12">
        <f t="shared" si="13"/>
        <v>96.937210934534932</v>
      </c>
      <c r="N25" s="12">
        <f t="shared" si="13"/>
        <v>61.504279730908088</v>
      </c>
      <c r="O25" s="12">
        <f t="shared" si="13"/>
        <v>1.2305946687920266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8.4186572992628994E-2</v>
      </c>
      <c r="D28" s="12">
        <f>(SUMIFS(MESKENOG2,KAYNAK,A28,SEBEP,B28,SÜRE,"Uzun",BİLDİRİM,"Bildirimli",İL,$B$10,İLÇE,$B$11)/VLOOKUP($B$11,ABONE2,4,FALSE))</f>
        <v>0.50092039027142798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8.5983251377447917E-2</v>
      </c>
      <c r="F28" s="12">
        <f>(SUMIFS(TARIMSALAG2,KAYNAK,A28,SEBEP,B28,SÜRE,"Uzun",BİLDİRİM,"Bildirimli",İL,$B$10,İLÇE,$B$11)/VLOOKUP($B$11,ABONE2,6,FALSE))</f>
        <v>5.2518726769389006E-2</v>
      </c>
      <c r="G28" s="12">
        <f>(SUMIFS(TARIMSALOG2,KAYNAK,A28,SEBEP,B28,SÜRE,"Uzun",BİLDİRİM,"Bildirimli",İL,$B$10,İLÇE,$B$11)/VLOOKUP($B$11,ABONE2,7,FALSE))</f>
        <v>8.6869899054753383E-2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5.3651445050232324E-2</v>
      </c>
      <c r="I28" s="12">
        <f>(SUMIFS(TICARETHANEAG2,KAYNAK,A28,SEBEP,B28,SÜRE,"Uzun",BİLDİRİM,"Bildirimli",İL,$B$10,İLÇE,$B$11)/VLOOKUP($B$11,ABONE2,9,FALSE))</f>
        <v>0.22631592864727046</v>
      </c>
      <c r="J28" s="12">
        <f>(SUMIFS(TICARETHANEOG2,KAYNAK,A28,SEBEP,B28,SÜRE,"Uzun",BİLDİRİM,"Bildirimli",İL,$B$10,İLÇE,$B$11)/VLOOKUP($B$11,ABONE2,10,FALSE))</f>
        <v>6.5641012292367611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0.45551036950651552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67.765025079123717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41.701553894845361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0.16407309654831131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1.7299705968836896</v>
      </c>
      <c r="D29" s="12">
        <f>(SUMIFS(MESKENOG2,KAYNAK,A29,SEBEP,B29,SÜRE,"Uzun",BİLDİRİM,"Bildirimli",İL,$B$10,İLÇE,$B$11)/VLOOKUP($B$11,ABONE2,4,FALSE))</f>
        <v>30.10353270693048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1.8522984801265643</v>
      </c>
      <c r="F29" s="12">
        <f>(SUMIFS(TARIMSALAG2,KAYNAK,A29,SEBEP,B29,SÜRE,"Uzun",BİLDİRİM,"Bildirimli",İL,$B$10,İLÇE,$B$11)/VLOOKUP($B$11,ABONE2,6,FALSE))</f>
        <v>0.46969119583106328</v>
      </c>
      <c r="G29" s="12">
        <f>(SUMIFS(TARIMSALOG2,KAYNAK,A29,SEBEP,B29,SÜRE,"Uzun",BİLDİRİM,"Bildirimli",İL,$B$10,İLÇE,$B$11)/VLOOKUP($B$11,ABONE2,7,FALSE))</f>
        <v>5.091248732754674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0.62208549156439996</v>
      </c>
      <c r="I29" s="12">
        <f>(SUMIFS(TICARETHANEAG2,KAYNAK,A29,SEBEP,B29,SÜRE,"Uzun",BİLDİRİM,"Bildirimli",İL,$B$10,İLÇE,$B$11)/VLOOKUP($B$11,ABONE2,9,FALSE))</f>
        <v>4.211736246378929</v>
      </c>
      <c r="J29" s="12">
        <f>(SUMIFS(TICARETHANEOG2,KAYNAK,A29,SEBEP,B29,SÜRE,"Uzun",BİLDİRİM,"Bildirimli",İL,$B$10,İLÇE,$B$11)/VLOOKUP($B$11,ABONE2,10,FALSE))</f>
        <v>54.925122069739203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6.045693308127789</v>
      </c>
      <c r="L29" s="12">
        <f>(SUMIFS(SANAYIAG2,KAYNAK,A29,SEBEP,B29,SÜRE,"Uzun",BİLDİRİM,"Bildirimli",İL,$B$10,İLÇE,$B$11)/VLOOKUP($B$11,ABONE2,12,FALSE))</f>
        <v>23.889988233296084</v>
      </c>
      <c r="M29" s="12">
        <f>(SUMIFS(SANAYIOG2,KAYNAK,A29,SEBEP,B29,SÜRE,"Uzun",BİLDİRİM,"Bildirimli",İL,$B$10,İLÇE,$B$11)/VLOOKUP($B$11,ABONE2,13,FALSE))</f>
        <v>182.1306343668827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121.26884739242631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2.5286685526603123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0.12142806498753157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0.12090454812706154</v>
      </c>
      <c r="F31" s="12">
        <f>(SUMIFS(TARIMSALAG2,KAYNAK,A31,SEBEP,B31,SÜRE,"Uzun",BİLDİRİM,"Bildirimli",İL,$B$10,İLÇE,$B$11)/VLOOKUP($B$11,ABONE2,6,FALSE))</f>
        <v>1.5514819688450348E-2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1.5003223759813491E-2</v>
      </c>
      <c r="I31" s="12">
        <f>(SUMIFS(TICARETHANEAG2,KAYNAK,A31,SEBEP,B31,SÜRE,"Uzun",BİLDİRİM,"Bildirimli",İL,$B$10,İLÇE,$B$11)/VLOOKUP($B$11,ABONE2,9,FALSE))</f>
        <v>0.27131180974115837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0.26150031320366113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0.13830120457762041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1.9355852348638503</v>
      </c>
      <c r="D33" s="12">
        <f t="shared" ref="D33:O33" si="14">SUM(D28:D32)</f>
        <v>30.604453097201908</v>
      </c>
      <c r="E33" s="12">
        <f t="shared" si="14"/>
        <v>2.0591862796310738</v>
      </c>
      <c r="F33" s="12">
        <f t="shared" si="14"/>
        <v>0.53772474228890266</v>
      </c>
      <c r="G33" s="12">
        <f t="shared" si="14"/>
        <v>5.1781186318094274</v>
      </c>
      <c r="H33" s="12">
        <f t="shared" si="14"/>
        <v>0.69074016037444574</v>
      </c>
      <c r="I33" s="12">
        <f t="shared" si="14"/>
        <v>4.7093639847673581</v>
      </c>
      <c r="J33" s="12">
        <f t="shared" si="14"/>
        <v>61.489223298975965</v>
      </c>
      <c r="K33" s="12">
        <f t="shared" si="14"/>
        <v>6.7627039908379656</v>
      </c>
      <c r="L33" s="12">
        <f t="shared" si="14"/>
        <v>23.889988233296084</v>
      </c>
      <c r="M33" s="12">
        <f t="shared" si="14"/>
        <v>249.89565944600642</v>
      </c>
      <c r="N33" s="12">
        <f t="shared" si="14"/>
        <v>162.97040128727167</v>
      </c>
      <c r="O33" s="12">
        <f t="shared" si="14"/>
        <v>2.831042853786244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90726ED9-2EB0-40E6-9537-DC1585FAB0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B2A80-EB1F-454C-9A5E-788DF7A98B91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98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3.8828674842377203E-2</v>
      </c>
      <c r="D17" s="12">
        <f t="shared" si="1"/>
        <v>2.3944582734854874E-2</v>
      </c>
      <c r="E17" s="12">
        <f t="shared" si="2"/>
        <v>3.8818240326127566E-2</v>
      </c>
      <c r="F17" s="12">
        <f t="shared" si="3"/>
        <v>6.3892287317356466E-2</v>
      </c>
      <c r="G17" s="12">
        <f t="shared" si="4"/>
        <v>0.46505332761762525</v>
      </c>
      <c r="H17" s="12">
        <f t="shared" si="5"/>
        <v>8.9530068837968962E-2</v>
      </c>
      <c r="I17" s="12">
        <f t="shared" si="6"/>
        <v>6.2071228018416517E-2</v>
      </c>
      <c r="J17" s="12">
        <f t="shared" si="7"/>
        <v>0.92244748786715136</v>
      </c>
      <c r="K17" s="12">
        <f t="shared" si="8"/>
        <v>9.0217464133879655E-2</v>
      </c>
      <c r="L17" s="12">
        <f t="shared" si="9"/>
        <v>0</v>
      </c>
      <c r="M17" s="12">
        <f t="shared" si="10"/>
        <v>24.695740891715527</v>
      </c>
      <c r="N17" s="12">
        <f t="shared" si="11"/>
        <v>23.243050251026379</v>
      </c>
      <c r="O17" s="17">
        <f t="shared" si="12"/>
        <v>6.9746061965319683E-2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2.6087254906078747E-2</v>
      </c>
      <c r="D21" s="12">
        <f t="shared" si="1"/>
        <v>0</v>
      </c>
      <c r="E21" s="12">
        <f t="shared" si="2"/>
        <v>2.6068966394877689E-2</v>
      </c>
      <c r="F21" s="12">
        <f t="shared" si="3"/>
        <v>6.6516285008469803E-2</v>
      </c>
      <c r="G21" s="12">
        <f t="shared" si="4"/>
        <v>0</v>
      </c>
      <c r="H21" s="12">
        <f t="shared" si="5"/>
        <v>6.2265298967219378E-2</v>
      </c>
      <c r="I21" s="12">
        <f t="shared" si="6"/>
        <v>3.8344401840506651E-2</v>
      </c>
      <c r="J21" s="12">
        <f t="shared" si="7"/>
        <v>0</v>
      </c>
      <c r="K21" s="12">
        <f t="shared" si="8"/>
        <v>3.7090008108049591E-2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3.3687850538463439E-2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3.5061081213464708E-4</v>
      </c>
      <c r="D22" s="12">
        <f t="shared" si="1"/>
        <v>0</v>
      </c>
      <c r="E22" s="12">
        <f t="shared" si="2"/>
        <v>3.5036501587175849E-4</v>
      </c>
      <c r="F22" s="12">
        <f t="shared" si="3"/>
        <v>3.7537376887351925E-6</v>
      </c>
      <c r="G22" s="12">
        <f t="shared" si="4"/>
        <v>0</v>
      </c>
      <c r="H22" s="12">
        <f t="shared" si="5"/>
        <v>3.5138402483520286E-6</v>
      </c>
      <c r="I22" s="12">
        <f t="shared" si="6"/>
        <v>2.4553870568666454E-3</v>
      </c>
      <c r="J22" s="12">
        <f t="shared" si="7"/>
        <v>0</v>
      </c>
      <c r="K22" s="12">
        <f t="shared" si="8"/>
        <v>2.375061846743378E-3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7.2349669382946124E-4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6.52665405605906E-2</v>
      </c>
      <c r="D25" s="12">
        <f t="shared" ref="D25:O25" si="13">SUM(D15:D24)</f>
        <v>2.3944582734854874E-2</v>
      </c>
      <c r="E25" s="12">
        <f t="shared" si="13"/>
        <v>6.5237571736877012E-2</v>
      </c>
      <c r="F25" s="12">
        <f t="shared" si="13"/>
        <v>0.13041232606351499</v>
      </c>
      <c r="G25" s="12">
        <f t="shared" si="13"/>
        <v>0.46505332761762525</v>
      </c>
      <c r="H25" s="12">
        <f t="shared" si="13"/>
        <v>0.1517988816454367</v>
      </c>
      <c r="I25" s="12">
        <f t="shared" si="13"/>
        <v>0.1028710169157898</v>
      </c>
      <c r="J25" s="12">
        <f t="shared" si="13"/>
        <v>0.92244748786715136</v>
      </c>
      <c r="K25" s="12">
        <f t="shared" si="13"/>
        <v>0.12968253408867261</v>
      </c>
      <c r="L25" s="12">
        <f t="shared" si="13"/>
        <v>0</v>
      </c>
      <c r="M25" s="12">
        <f t="shared" si="13"/>
        <v>24.695740891715527</v>
      </c>
      <c r="N25" s="12">
        <f t="shared" si="13"/>
        <v>23.243050251026379</v>
      </c>
      <c r="O25" s="12">
        <f t="shared" si="13"/>
        <v>0.10415740919761257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9.0194328997774742E-2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9.0131098121161379E-2</v>
      </c>
      <c r="F29" s="12">
        <f>(SUMIFS(TARIMSALAG2,KAYNAK,A29,SEBEP,B29,SÜRE,"Uzun",BİLDİRİM,"Bildirimli",İL,$B$10,İLÇE,$B$11)/VLOOKUP($B$11,ABONE2,6,FALSE))</f>
        <v>0.26840814487350045</v>
      </c>
      <c r="G29" s="12">
        <f>(SUMIFS(TARIMSALOG2,KAYNAK,A29,SEBEP,B29,SÜRE,"Uzun",BİLDİRİM,"Bildirimli",İL,$B$10,İLÇE,$B$11)/VLOOKUP($B$11,ABONE2,7,FALSE))</f>
        <v>7.4426672954295739E-2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0.25601099236739239</v>
      </c>
      <c r="I29" s="12">
        <f>(SUMIFS(TICARETHANEAG2,KAYNAK,A29,SEBEP,B29,SÜRE,"Uzun",BİLDİRİM,"Bildirimli",İL,$B$10,İLÇE,$B$11)/VLOOKUP($B$11,ABONE2,9,FALSE))</f>
        <v>0.20563960287195163</v>
      </c>
      <c r="J29" s="12">
        <f>(SUMIFS(TICARETHANEOG2,KAYNAK,A29,SEBEP,B29,SÜRE,"Uzun",BİLDİRİM,"Bildirimli",İL,$B$10,İLÇE,$B$11)/VLOOKUP($B$11,ABONE2,10,FALSE))</f>
        <v>0.38129679162139524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0.21138602910503893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21.223115541858334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19.974696980572549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0.15082037331505621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2.1248586502653731E-2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2.1233690147569248E-2</v>
      </c>
      <c r="F31" s="12">
        <f>(SUMIFS(TARIMSALAG2,KAYNAK,A31,SEBEP,B31,SÜRE,"Uzun",BİLDİRİM,"Bildirimli",İL,$B$10,İLÇE,$B$11)/VLOOKUP($B$11,ABONE2,6,FALSE))</f>
        <v>4.764434500041638E-2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4.4599444860315356E-2</v>
      </c>
      <c r="I31" s="12">
        <f>(SUMIFS(TICARETHANEAG2,KAYNAK,A31,SEBEP,B31,SÜRE,"Uzun",BİLDİRİM,"Bildirimli",İL,$B$10,İLÇE,$B$11)/VLOOKUP($B$11,ABONE2,9,FALSE))</f>
        <v>3.4541555568395235E-2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3.3411567650092643E-2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2.7210685704557633E-2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0.11144291550042848</v>
      </c>
      <c r="D33" s="12">
        <f t="shared" ref="D33:O33" si="14">SUM(D28:D32)</f>
        <v>0</v>
      </c>
      <c r="E33" s="12">
        <f t="shared" si="14"/>
        <v>0.11136478826873063</v>
      </c>
      <c r="F33" s="12">
        <f t="shared" si="14"/>
        <v>0.31605248987391682</v>
      </c>
      <c r="G33" s="12">
        <f t="shared" si="14"/>
        <v>7.4426672954295739E-2</v>
      </c>
      <c r="H33" s="12">
        <f t="shared" si="14"/>
        <v>0.30061043722770775</v>
      </c>
      <c r="I33" s="12">
        <f t="shared" si="14"/>
        <v>0.24018115844034688</v>
      </c>
      <c r="J33" s="12">
        <f t="shared" si="14"/>
        <v>0.38129679162139524</v>
      </c>
      <c r="K33" s="12">
        <f t="shared" si="14"/>
        <v>0.24479759675513157</v>
      </c>
      <c r="L33" s="12">
        <f t="shared" si="14"/>
        <v>0</v>
      </c>
      <c r="M33" s="12">
        <f t="shared" si="14"/>
        <v>21.223115541858334</v>
      </c>
      <c r="N33" s="12">
        <f t="shared" si="14"/>
        <v>19.974696980572549</v>
      </c>
      <c r="O33" s="12">
        <f t="shared" si="14"/>
        <v>0.17803105901961386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021F6348-372D-491E-B75D-5997A069204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794F8-2E28-49F6-A87B-0F30B9CBF8C3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99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0.13640246524512173</v>
      </c>
      <c r="D17" s="12">
        <f t="shared" si="1"/>
        <v>1.0025674218741951</v>
      </c>
      <c r="E17" s="12">
        <f t="shared" si="2"/>
        <v>0.13927849719851101</v>
      </c>
      <c r="F17" s="12">
        <f t="shared" si="3"/>
        <v>6.7943681701435429E-2</v>
      </c>
      <c r="G17" s="12">
        <f t="shared" si="4"/>
        <v>2.7691617365132379</v>
      </c>
      <c r="H17" s="12">
        <f t="shared" si="5"/>
        <v>0.19599239310334934</v>
      </c>
      <c r="I17" s="12">
        <f t="shared" si="6"/>
        <v>0.32015332381857625</v>
      </c>
      <c r="J17" s="12">
        <f t="shared" si="7"/>
        <v>59.226110957600305</v>
      </c>
      <c r="K17" s="12">
        <f t="shared" si="8"/>
        <v>3.1694425469037073</v>
      </c>
      <c r="L17" s="12">
        <f t="shared" si="9"/>
        <v>6.791185138640266</v>
      </c>
      <c r="M17" s="12">
        <f t="shared" si="10"/>
        <v>5.8921522489498317</v>
      </c>
      <c r="N17" s="12">
        <f t="shared" si="11"/>
        <v>6.6113785607021791</v>
      </c>
      <c r="O17" s="17">
        <f t="shared" si="12"/>
        <v>0.63777952585669784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6.0863427303752396E-2</v>
      </c>
      <c r="D21" s="12">
        <f t="shared" si="1"/>
        <v>0</v>
      </c>
      <c r="E21" s="12">
        <f t="shared" si="2"/>
        <v>6.0661335126761515E-2</v>
      </c>
      <c r="F21" s="12">
        <f t="shared" si="3"/>
        <v>1.2668961773852889E-2</v>
      </c>
      <c r="G21" s="12">
        <f t="shared" si="4"/>
        <v>0</v>
      </c>
      <c r="H21" s="12">
        <f t="shared" si="5"/>
        <v>1.2068401509178147E-2</v>
      </c>
      <c r="I21" s="12">
        <f t="shared" si="6"/>
        <v>0.15134236471228435</v>
      </c>
      <c r="J21" s="12">
        <f t="shared" si="7"/>
        <v>0</v>
      </c>
      <c r="K21" s="12">
        <f t="shared" si="8"/>
        <v>0.14402191384292043</v>
      </c>
      <c r="L21" s="12">
        <f t="shared" si="9"/>
        <v>2.4368182458811511</v>
      </c>
      <c r="M21" s="12">
        <f t="shared" si="10"/>
        <v>0</v>
      </c>
      <c r="N21" s="12">
        <f t="shared" si="11"/>
        <v>1.949454596704921</v>
      </c>
      <c r="O21" s="17">
        <f t="shared" si="12"/>
        <v>7.6011962690137783E-2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0.19726589254887411</v>
      </c>
      <c r="D25" s="12">
        <f t="shared" ref="D25:O25" si="13">SUM(D15:D24)</f>
        <v>1.0025674218741951</v>
      </c>
      <c r="E25" s="12">
        <f t="shared" si="13"/>
        <v>0.19993983232527252</v>
      </c>
      <c r="F25" s="12">
        <f t="shared" si="13"/>
        <v>8.061264347528832E-2</v>
      </c>
      <c r="G25" s="12">
        <f t="shared" si="13"/>
        <v>2.7691617365132379</v>
      </c>
      <c r="H25" s="12">
        <f t="shared" si="13"/>
        <v>0.20806079461252749</v>
      </c>
      <c r="I25" s="12">
        <f t="shared" si="13"/>
        <v>0.4714956885308606</v>
      </c>
      <c r="J25" s="12">
        <f t="shared" si="13"/>
        <v>59.226110957600305</v>
      </c>
      <c r="K25" s="12">
        <f t="shared" si="13"/>
        <v>3.3134644607466277</v>
      </c>
      <c r="L25" s="12">
        <f t="shared" si="13"/>
        <v>9.2280033845214167</v>
      </c>
      <c r="M25" s="12">
        <f t="shared" si="13"/>
        <v>5.8921522489498317</v>
      </c>
      <c r="N25" s="12">
        <f t="shared" si="13"/>
        <v>8.5608331574070995</v>
      </c>
      <c r="O25" s="12">
        <f t="shared" si="13"/>
        <v>0.71379148854683561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0.22758581757329718</v>
      </c>
      <c r="D29" s="12">
        <f>(SUMIFS(MESKENOG2,KAYNAK,A29,SEBEP,B29,SÜRE,"Uzun",BİLDİRİM,"Bildirimli",İL,$B$10,İLÇE,$B$11)/VLOOKUP($B$11,ABONE2,4,FALSE))</f>
        <v>2.0801292051289151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0.23373704077492072</v>
      </c>
      <c r="F29" s="12">
        <f>(SUMIFS(TARIMSALAG2,KAYNAK,A29,SEBEP,B29,SÜRE,"Uzun",BİLDİRİM,"Bildirimli",İL,$B$10,İLÇE,$B$11)/VLOOKUP($B$11,ABONE2,6,FALSE))</f>
        <v>7.4420199341233798E-2</v>
      </c>
      <c r="G29" s="12">
        <f>(SUMIFS(TARIMSALOG2,KAYNAK,A29,SEBEP,B29,SÜRE,"Uzun",BİLDİRİM,"Bildirimli",İL,$B$10,İLÇE,$B$11)/VLOOKUP($B$11,ABONE2,7,FALSE))</f>
        <v>0.39080423946678405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8.9418088376530772E-2</v>
      </c>
      <c r="I29" s="12">
        <f>(SUMIFS(TICARETHANEAG2,KAYNAK,A29,SEBEP,B29,SÜRE,"Uzun",BİLDİRİM,"Bildirimli",İL,$B$10,İLÇE,$B$11)/VLOOKUP($B$11,ABONE2,9,FALSE))</f>
        <v>0.56272617327545205</v>
      </c>
      <c r="J29" s="12">
        <f>(SUMIFS(TICARETHANEOG2,KAYNAK,A29,SEBEP,B29,SÜRE,"Uzun",BİLDİRİM,"Bildirimli",İL,$B$10,İLÇE,$B$11)/VLOOKUP($B$11,ABONE2,10,FALSE))</f>
        <v>46.77782309631808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2.7981567289641598</v>
      </c>
      <c r="L29" s="12">
        <f>(SUMIFS(SANAYIAG2,KAYNAK,A29,SEBEP,B29,SÜRE,"Uzun",BİLDİRİM,"Bildirimli",İL,$B$10,İLÇE,$B$11)/VLOOKUP($B$11,ABONE2,12,FALSE))</f>
        <v>33.216281275380283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26.573025020304225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0.68602220070503495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8.1726732984321412E-2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8.1455365857644083E-2</v>
      </c>
      <c r="F31" s="12">
        <f>(SUMIFS(TARIMSALAG2,KAYNAK,A31,SEBEP,B31,SÜRE,"Uzun",BİLDİRİM,"Bildirimli",İL,$B$10,İLÇE,$B$11)/VLOOKUP($B$11,ABONE2,6,FALSE))</f>
        <v>2.3150865920740536E-2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2.2053420809373604E-2</v>
      </c>
      <c r="I31" s="12">
        <f>(SUMIFS(TICARETHANEAG2,KAYNAK,A31,SEBEP,B31,SÜRE,"Uzun",BİLDİRİM,"Bildirimli",İL,$B$10,İLÇE,$B$11)/VLOOKUP($B$11,ABONE2,9,FALSE))</f>
        <v>0.12663710890657023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0.12051165463769302</v>
      </c>
      <c r="L31" s="12">
        <f>(SUMIFS(SANAYIAG2,KAYNAK,A31,SEBEP,B31,SÜRE,"Uzun",BİLDİRİM,"Bildirimli",İL,$B$10,İLÇE,$B$11)/VLOOKUP($B$11,ABONE2,12,FALSE))</f>
        <v>10.028678492237516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8.022942793790012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9.9639886894145407E-2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0.30931255055761858</v>
      </c>
      <c r="D33" s="12">
        <f t="shared" ref="D33:O33" si="14">SUM(D28:D32)</f>
        <v>2.0801292051289151</v>
      </c>
      <c r="E33" s="12">
        <f t="shared" si="14"/>
        <v>0.31519240663256481</v>
      </c>
      <c r="F33" s="12">
        <f t="shared" si="14"/>
        <v>9.757106526197433E-2</v>
      </c>
      <c r="G33" s="12">
        <f t="shared" si="14"/>
        <v>0.39080423946678405</v>
      </c>
      <c r="H33" s="12">
        <f t="shared" si="14"/>
        <v>0.11147150918590437</v>
      </c>
      <c r="I33" s="12">
        <f t="shared" si="14"/>
        <v>0.68936328218202225</v>
      </c>
      <c r="J33" s="12">
        <f t="shared" si="14"/>
        <v>46.77782309631808</v>
      </c>
      <c r="K33" s="12">
        <f t="shared" si="14"/>
        <v>2.9186683836018528</v>
      </c>
      <c r="L33" s="12">
        <f t="shared" si="14"/>
        <v>43.2449597676178</v>
      </c>
      <c r="M33" s="12">
        <f t="shared" si="14"/>
        <v>0</v>
      </c>
      <c r="N33" s="12">
        <f t="shared" si="14"/>
        <v>34.595967814094237</v>
      </c>
      <c r="O33" s="12">
        <f t="shared" si="14"/>
        <v>0.78566208759918033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00E7FA04-750E-4088-BB46-B5E9B69312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7C0F-C9B9-4A78-BA13-FD4F58123BFE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100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0.19520821719615544</v>
      </c>
      <c r="D17" s="12">
        <f t="shared" si="1"/>
        <v>0.73249210029843359</v>
      </c>
      <c r="E17" s="12">
        <f t="shared" si="2"/>
        <v>0.19624134236415738</v>
      </c>
      <c r="F17" s="12">
        <f t="shared" si="3"/>
        <v>0.48108404070062188</v>
      </c>
      <c r="G17" s="12">
        <f t="shared" si="4"/>
        <v>3.8694567640080617</v>
      </c>
      <c r="H17" s="12">
        <f t="shared" si="5"/>
        <v>0.920814610803661</v>
      </c>
      <c r="I17" s="12">
        <f t="shared" si="6"/>
        <v>0.49382210221207645</v>
      </c>
      <c r="J17" s="12">
        <f t="shared" si="7"/>
        <v>7.7236742862400076</v>
      </c>
      <c r="K17" s="12">
        <f t="shared" si="8"/>
        <v>0.80100047345348668</v>
      </c>
      <c r="L17" s="12">
        <f t="shared" si="9"/>
        <v>15.406175884440684</v>
      </c>
      <c r="M17" s="12">
        <f t="shared" si="10"/>
        <v>38.4700662627437</v>
      </c>
      <c r="N17" s="12">
        <f t="shared" si="11"/>
        <v>22.233753541555654</v>
      </c>
      <c r="O17" s="17">
        <f t="shared" si="12"/>
        <v>0.40857884621925394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1.4964344649281916E-2</v>
      </c>
      <c r="D21" s="12">
        <f t="shared" si="1"/>
        <v>0</v>
      </c>
      <c r="E21" s="12">
        <f t="shared" si="2"/>
        <v>1.4935570212590158E-2</v>
      </c>
      <c r="F21" s="12">
        <f t="shared" si="3"/>
        <v>2.2171778901870186E-2</v>
      </c>
      <c r="G21" s="12">
        <f t="shared" si="4"/>
        <v>0</v>
      </c>
      <c r="H21" s="12">
        <f t="shared" si="5"/>
        <v>1.9294406849600453E-2</v>
      </c>
      <c r="I21" s="12">
        <f t="shared" si="6"/>
        <v>3.8746299398211483E-2</v>
      </c>
      <c r="J21" s="12">
        <f t="shared" si="7"/>
        <v>0</v>
      </c>
      <c r="K21" s="12">
        <f t="shared" si="8"/>
        <v>3.7100065860122225E-2</v>
      </c>
      <c r="L21" s="12">
        <f t="shared" si="9"/>
        <v>3.962752346124105</v>
      </c>
      <c r="M21" s="12">
        <f t="shared" si="10"/>
        <v>0</v>
      </c>
      <c r="N21" s="12">
        <f t="shared" si="11"/>
        <v>2.7896632039501821</v>
      </c>
      <c r="O21" s="17">
        <f t="shared" si="12"/>
        <v>2.8191395391314131E-2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8.6883527700991128E-5</v>
      </c>
      <c r="D22" s="12">
        <f t="shared" si="1"/>
        <v>0</v>
      </c>
      <c r="E22" s="12">
        <f t="shared" si="2"/>
        <v>8.6716462278082094E-5</v>
      </c>
      <c r="F22" s="12">
        <f t="shared" si="3"/>
        <v>6.9857432689091558E-4</v>
      </c>
      <c r="G22" s="12">
        <f t="shared" si="4"/>
        <v>0</v>
      </c>
      <c r="H22" s="12">
        <f t="shared" si="5"/>
        <v>6.0791591587548222E-4</v>
      </c>
      <c r="I22" s="12">
        <f t="shared" si="6"/>
        <v>7.2467368365869176E-5</v>
      </c>
      <c r="J22" s="12">
        <f t="shared" si="7"/>
        <v>0</v>
      </c>
      <c r="K22" s="12">
        <f t="shared" si="8"/>
        <v>6.93884107860785E-5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1.1078800820323179E-4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1.9890515247158536E-4</v>
      </c>
      <c r="D24" s="12">
        <f t="shared" si="1"/>
        <v>0</v>
      </c>
      <c r="E24" s="12">
        <f t="shared" si="2"/>
        <v>1.9852268442159077E-4</v>
      </c>
      <c r="F24" s="12">
        <f t="shared" si="3"/>
        <v>1.6457857374292207E-5</v>
      </c>
      <c r="G24" s="12">
        <f t="shared" si="4"/>
        <v>0</v>
      </c>
      <c r="H24" s="12">
        <f t="shared" si="5"/>
        <v>1.4322017076649906E-5</v>
      </c>
      <c r="I24" s="12">
        <f t="shared" si="6"/>
        <v>1.0629756719957913E-3</v>
      </c>
      <c r="J24" s="12">
        <f t="shared" si="7"/>
        <v>0</v>
      </c>
      <c r="K24" s="12">
        <f t="shared" si="8"/>
        <v>1.0178124892250204E-3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3.2391881854280566E-4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0.21045835052560996</v>
      </c>
      <c r="D25" s="12">
        <f t="shared" ref="D25:O25" si="13">SUM(D15:D24)</f>
        <v>0.73249210029843359</v>
      </c>
      <c r="E25" s="12">
        <f t="shared" si="13"/>
        <v>0.21146215172344721</v>
      </c>
      <c r="F25" s="12">
        <f t="shared" si="13"/>
        <v>0.50397085178675727</v>
      </c>
      <c r="G25" s="12">
        <f t="shared" si="13"/>
        <v>3.8694567640080617</v>
      </c>
      <c r="H25" s="12">
        <f t="shared" si="13"/>
        <v>0.94073125558621362</v>
      </c>
      <c r="I25" s="12">
        <f t="shared" si="13"/>
        <v>0.53370384465064957</v>
      </c>
      <c r="J25" s="12">
        <f t="shared" si="13"/>
        <v>7.7236742862400076</v>
      </c>
      <c r="K25" s="12">
        <f t="shared" si="13"/>
        <v>0.83918774021362008</v>
      </c>
      <c r="L25" s="12">
        <f t="shared" si="13"/>
        <v>19.368928230564787</v>
      </c>
      <c r="M25" s="12">
        <f t="shared" si="13"/>
        <v>38.4700662627437</v>
      </c>
      <c r="N25" s="12">
        <f t="shared" si="13"/>
        <v>25.023416745505834</v>
      </c>
      <c r="O25" s="12">
        <f t="shared" si="13"/>
        <v>0.43720494843731417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0.61526099712522409</v>
      </c>
      <c r="D29" s="12">
        <f>(SUMIFS(MESKENOG2,KAYNAK,A29,SEBEP,B29,SÜRE,"Uzun",BİLDİRİM,"Bildirimli",İL,$B$10,İLÇE,$B$11)/VLOOKUP($B$11,ABONE2,4,FALSE))</f>
        <v>1.5400576397758978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0.61703925758836964</v>
      </c>
      <c r="F29" s="12">
        <f>(SUMIFS(TARIMSALAG2,KAYNAK,A29,SEBEP,B29,SÜRE,"Uzun",BİLDİRİM,"Bildirimli",İL,$B$10,İLÇE,$B$11)/VLOOKUP($B$11,ABONE2,6,FALSE))</f>
        <v>1.3592107622654166</v>
      </c>
      <c r="G29" s="12">
        <f>(SUMIFS(TARIMSALOG2,KAYNAK,A29,SEBEP,B29,SÜRE,"Uzun",BİLDİRİM,"Bildirimli",İL,$B$10,İLÇE,$B$11)/VLOOKUP($B$11,ABONE2,7,FALSE))</f>
        <v>4.2998796456331982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1.7408399719662213</v>
      </c>
      <c r="I29" s="12">
        <f>(SUMIFS(TICARETHANEAG2,KAYNAK,A29,SEBEP,B29,SÜRE,"Uzun",BİLDİRİM,"Bildirimli",İL,$B$10,İLÇE,$B$11)/VLOOKUP($B$11,ABONE2,9,FALSE))</f>
        <v>1.4660352270959565</v>
      </c>
      <c r="J29" s="12">
        <f>(SUMIFS(TICARETHANEOG2,KAYNAK,A29,SEBEP,B29,SÜRE,"Uzun",BİLDİRİM,"Bildirimli",İL,$B$10,İLÇE,$B$11)/VLOOKUP($B$11,ABONE2,10,FALSE))</f>
        <v>16.322860714989474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2.097264654617454</v>
      </c>
      <c r="L29" s="12">
        <f>(SUMIFS(SANAYIAG2,KAYNAK,A29,SEBEP,B29,SÜRE,"Uzun",BİLDİRİM,"Bildirimli",İL,$B$10,İLÇE,$B$11)/VLOOKUP($B$11,ABONE2,12,FALSE))</f>
        <v>0.90689370408407743</v>
      </c>
      <c r="M29" s="12">
        <f>(SUMIFS(SANAYIOG2,KAYNAK,A29,SEBEP,B29,SÜRE,"Uzun",BİLDİRİM,"Bildirimli",İL,$B$10,İLÇE,$B$11)/VLOOKUP($B$11,ABONE2,13,FALSE))</f>
        <v>152.53964057452771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45.794566062843565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1.0732665998375672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6.2075964474497661E-2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6.1956600683318409E-2</v>
      </c>
      <c r="F31" s="12">
        <f>(SUMIFS(TARIMSALAG2,KAYNAK,A31,SEBEP,B31,SÜRE,"Uzun",BİLDİRİM,"Bildirimli",İL,$B$10,İLÇE,$B$11)/VLOOKUP($B$11,ABONE2,6,FALSE))</f>
        <v>9.3819184864491784E-2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8.1643675551928419E-2</v>
      </c>
      <c r="I31" s="12">
        <f>(SUMIFS(TICARETHANEAG2,KAYNAK,A31,SEBEP,B31,SÜRE,"Uzun",BİLDİRİM,"Bildirimli",İL,$B$10,İLÇE,$B$11)/VLOOKUP($B$11,ABONE2,9,FALSE))</f>
        <v>1.2935293711063419E-2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1.2385705371972368E-2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5.4566443477709003E-2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0.67733696159972179</v>
      </c>
      <c r="D33" s="12">
        <f t="shared" ref="D33:O33" si="14">SUM(D28:D32)</f>
        <v>1.5400576397758978</v>
      </c>
      <c r="E33" s="12">
        <f t="shared" si="14"/>
        <v>0.67899585827168807</v>
      </c>
      <c r="F33" s="12">
        <f t="shared" si="14"/>
        <v>1.4530299471299084</v>
      </c>
      <c r="G33" s="12">
        <f t="shared" si="14"/>
        <v>4.2998796456331982</v>
      </c>
      <c r="H33" s="12">
        <f t="shared" si="14"/>
        <v>1.8224836475181498</v>
      </c>
      <c r="I33" s="12">
        <f t="shared" si="14"/>
        <v>1.4789705208070199</v>
      </c>
      <c r="J33" s="12">
        <f t="shared" si="14"/>
        <v>16.322860714989474</v>
      </c>
      <c r="K33" s="12">
        <f t="shared" si="14"/>
        <v>2.1096503599894265</v>
      </c>
      <c r="L33" s="12">
        <f t="shared" si="14"/>
        <v>0.90689370408407743</v>
      </c>
      <c r="M33" s="12">
        <f t="shared" si="14"/>
        <v>152.53964057452771</v>
      </c>
      <c r="N33" s="12">
        <f t="shared" si="14"/>
        <v>45.794566062843565</v>
      </c>
      <c r="O33" s="12">
        <f t="shared" si="14"/>
        <v>1.1278330433152761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FCD39D83-783B-434E-80EC-F00ADFCBDD9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4E371-53EC-40BF-84E7-E7BFAC0D9B86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101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0.71396115006294458</v>
      </c>
      <c r="D17" s="12">
        <f t="shared" si="1"/>
        <v>3.041470801967701</v>
      </c>
      <c r="E17" s="12">
        <f t="shared" si="2"/>
        <v>0.72439585411687646</v>
      </c>
      <c r="F17" s="12">
        <f t="shared" si="3"/>
        <v>1.087392450616522</v>
      </c>
      <c r="G17" s="12">
        <f t="shared" si="4"/>
        <v>18.178879924807259</v>
      </c>
      <c r="H17" s="12">
        <f t="shared" si="5"/>
        <v>5.2865941145340738</v>
      </c>
      <c r="I17" s="12">
        <f t="shared" si="6"/>
        <v>1.6799637995425896</v>
      </c>
      <c r="J17" s="12">
        <f t="shared" si="7"/>
        <v>33.799227616135987</v>
      </c>
      <c r="K17" s="12">
        <f t="shared" si="8"/>
        <v>3.6413393725783925</v>
      </c>
      <c r="L17" s="12">
        <f t="shared" si="9"/>
        <v>8.1833867720234075</v>
      </c>
      <c r="M17" s="12">
        <f t="shared" si="10"/>
        <v>165.22700237587884</v>
      </c>
      <c r="N17" s="12">
        <f t="shared" si="11"/>
        <v>141.06644612913186</v>
      </c>
      <c r="O17" s="17">
        <f t="shared" si="12"/>
        <v>1.2418942733840719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0.15976744565275383</v>
      </c>
      <c r="D21" s="12">
        <f t="shared" si="1"/>
        <v>0</v>
      </c>
      <c r="E21" s="12">
        <f t="shared" si="2"/>
        <v>0.15905117536297231</v>
      </c>
      <c r="F21" s="12">
        <f t="shared" si="3"/>
        <v>6.52324203345655E-2</v>
      </c>
      <c r="G21" s="12">
        <f t="shared" si="4"/>
        <v>0</v>
      </c>
      <c r="H21" s="12">
        <f t="shared" si="5"/>
        <v>4.9205489476504147E-2</v>
      </c>
      <c r="I21" s="12">
        <f t="shared" si="6"/>
        <v>0.29190241990528187</v>
      </c>
      <c r="J21" s="12">
        <f t="shared" si="7"/>
        <v>0</v>
      </c>
      <c r="K21" s="12">
        <f t="shared" si="8"/>
        <v>0.27407728296000483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0.17326250810243779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1.8903755900574544E-3</v>
      </c>
      <c r="D22" s="12">
        <f t="shared" si="1"/>
        <v>0</v>
      </c>
      <c r="E22" s="12">
        <f t="shared" si="2"/>
        <v>1.8819006478303047E-3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2.0032878157613319E-2</v>
      </c>
      <c r="J22" s="12">
        <f t="shared" si="7"/>
        <v>0</v>
      </c>
      <c r="K22" s="12">
        <f t="shared" si="8"/>
        <v>1.8809562514380977E-2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4.1785860158002255E-3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0.87561897130575583</v>
      </c>
      <c r="D25" s="12">
        <f t="shared" ref="D25:O25" si="13">SUM(D15:D24)</f>
        <v>3.041470801967701</v>
      </c>
      <c r="E25" s="12">
        <f t="shared" si="13"/>
        <v>0.8853289301276791</v>
      </c>
      <c r="F25" s="12">
        <f t="shared" si="13"/>
        <v>1.1526248709510876</v>
      </c>
      <c r="G25" s="12">
        <f t="shared" si="13"/>
        <v>18.178879924807259</v>
      </c>
      <c r="H25" s="12">
        <f t="shared" si="13"/>
        <v>5.3357996040105782</v>
      </c>
      <c r="I25" s="12">
        <f t="shared" si="13"/>
        <v>1.9918990976054847</v>
      </c>
      <c r="J25" s="12">
        <f t="shared" si="13"/>
        <v>33.799227616135987</v>
      </c>
      <c r="K25" s="12">
        <f t="shared" si="13"/>
        <v>3.9342262180527783</v>
      </c>
      <c r="L25" s="12">
        <f t="shared" si="13"/>
        <v>8.1833867720234075</v>
      </c>
      <c r="M25" s="12">
        <f t="shared" si="13"/>
        <v>165.22700237587884</v>
      </c>
      <c r="N25" s="12">
        <f t="shared" si="13"/>
        <v>141.06644612913186</v>
      </c>
      <c r="O25" s="12">
        <f t="shared" si="13"/>
        <v>1.4193353675023097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7.0419852777396777E-2</v>
      </c>
      <c r="D29" s="12">
        <f>(SUMIFS(MESKENOG2,KAYNAK,A29,SEBEP,B29,SÜRE,"Uzun",BİLDİRİM,"Bildirimli",İL,$B$10,İLÇE,$B$11)/VLOOKUP($B$11,ABONE2,4,FALSE))</f>
        <v>8.9482648909809011E-3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7.0144263016986938E-2</v>
      </c>
      <c r="F29" s="12">
        <f>(SUMIFS(TARIMSALAG2,KAYNAK,A29,SEBEP,B29,SÜRE,"Uzun",BİLDİRİM,"Bildirimli",İL,$B$10,İLÇE,$B$11)/VLOOKUP($B$11,ABONE2,6,FALSE))</f>
        <v>8.2806490547120346E-2</v>
      </c>
      <c r="G29" s="12">
        <f>(SUMIFS(TARIMSALOG2,KAYNAK,A29,SEBEP,B29,SÜRE,"Uzun",BİLDİRİM,"Bildirimli",İL,$B$10,İLÇE,$B$11)/VLOOKUP($B$11,ABONE2,7,FALSE))</f>
        <v>0.75174797417831152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0.2471584929909906</v>
      </c>
      <c r="I29" s="12">
        <f>(SUMIFS(TICARETHANEAG2,KAYNAK,A29,SEBEP,B29,SÜRE,"Uzun",BİLDİRİM,"Bildirimli",İL,$B$10,İLÇE,$B$11)/VLOOKUP($B$11,ABONE2,9,FALSE))</f>
        <v>0.21982415948076292</v>
      </c>
      <c r="J29" s="12">
        <f>(SUMIFS(TICARETHANEOG2,KAYNAK,A29,SEBEP,B29,SÜRE,"Uzun",BİLDİRİM,"Bildirimli",İL,$B$10,İLÇE,$B$11)/VLOOKUP($B$11,ABONE2,10,FALSE))</f>
        <v>2.8114458783356975E-2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0.20811733063782908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29.795143134166565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25.211274959679404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0.10123648580833207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6.9230878016023234E-2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6.8920501763490891E-2</v>
      </c>
      <c r="F31" s="12">
        <f>(SUMIFS(TARIMSALAG2,KAYNAK,A31,SEBEP,B31,SÜRE,"Uzun",BİLDİRİM,"Bildirimli",İL,$B$10,İLÇE,$B$11)/VLOOKUP($B$11,ABONE2,6,FALSE))</f>
        <v>0.14887443006292941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0.11229752267677866</v>
      </c>
      <c r="I31" s="12">
        <f>(SUMIFS(TICARETHANEAG2,KAYNAK,A31,SEBEP,B31,SÜRE,"Uzun",BİLDİRİM,"Bildirimli",İL,$B$10,İLÇE,$B$11)/VLOOKUP($B$11,ABONE2,9,FALSE))</f>
        <v>0.19473628690844028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0.18284463837916781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8.5128450229045083E-2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0.13965073079342</v>
      </c>
      <c r="D33" s="12">
        <f t="shared" ref="D33:O33" si="14">SUM(D28:D32)</f>
        <v>8.9482648909809011E-3</v>
      </c>
      <c r="E33" s="12">
        <f t="shared" si="14"/>
        <v>0.13906476478047783</v>
      </c>
      <c r="F33" s="12">
        <f t="shared" si="14"/>
        <v>0.23168092061004975</v>
      </c>
      <c r="G33" s="12">
        <f t="shared" si="14"/>
        <v>0.75174797417831152</v>
      </c>
      <c r="H33" s="12">
        <f t="shared" si="14"/>
        <v>0.35945601566776925</v>
      </c>
      <c r="I33" s="12">
        <f t="shared" si="14"/>
        <v>0.4145604463892032</v>
      </c>
      <c r="J33" s="12">
        <f t="shared" si="14"/>
        <v>2.8114458783356975E-2</v>
      </c>
      <c r="K33" s="12">
        <f t="shared" si="14"/>
        <v>0.39096196901699687</v>
      </c>
      <c r="L33" s="12">
        <f t="shared" si="14"/>
        <v>0</v>
      </c>
      <c r="M33" s="12">
        <f t="shared" si="14"/>
        <v>29.795143134166565</v>
      </c>
      <c r="N33" s="12">
        <f t="shared" si="14"/>
        <v>25.211274959679404</v>
      </c>
      <c r="O33" s="12">
        <f t="shared" si="14"/>
        <v>0.18636493603737714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2932D88-1A06-4B83-AA1C-4B8B8B4F733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2559F-4C07-49C6-9506-E73353425469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102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2.8927621467012873E-2</v>
      </c>
      <c r="D17" s="12">
        <f t="shared" si="1"/>
        <v>3.2169274494945437E-2</v>
      </c>
      <c r="E17" s="12">
        <f t="shared" si="2"/>
        <v>2.8929655764488828E-2</v>
      </c>
      <c r="F17" s="12">
        <f t="shared" si="3"/>
        <v>7.7590847376211844E-2</v>
      </c>
      <c r="G17" s="12">
        <f t="shared" si="4"/>
        <v>0.2499492791247753</v>
      </c>
      <c r="H17" s="12">
        <f t="shared" si="5"/>
        <v>8.9494597514097787E-2</v>
      </c>
      <c r="I17" s="12">
        <f t="shared" si="6"/>
        <v>0.12231777551385942</v>
      </c>
      <c r="J17" s="12">
        <f t="shared" si="7"/>
        <v>2.1220183793991505</v>
      </c>
      <c r="K17" s="12">
        <f t="shared" si="8"/>
        <v>0.20264702124405415</v>
      </c>
      <c r="L17" s="12">
        <f t="shared" si="9"/>
        <v>39.781748154473831</v>
      </c>
      <c r="M17" s="12">
        <f t="shared" si="10"/>
        <v>1472.1831277841266</v>
      </c>
      <c r="N17" s="12">
        <f t="shared" si="11"/>
        <v>1242.9989070433821</v>
      </c>
      <c r="O17" s="17">
        <f t="shared" si="12"/>
        <v>1.8554970892475764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3.3809087255114417E-2</v>
      </c>
      <c r="D21" s="12">
        <f t="shared" si="1"/>
        <v>0</v>
      </c>
      <c r="E21" s="12">
        <f t="shared" si="2"/>
        <v>3.3787870382033076E-2</v>
      </c>
      <c r="F21" s="12">
        <f t="shared" si="3"/>
        <v>1.6991736169650051E-2</v>
      </c>
      <c r="G21" s="12">
        <f t="shared" si="4"/>
        <v>0</v>
      </c>
      <c r="H21" s="12">
        <f t="shared" si="5"/>
        <v>1.5818220144234722E-2</v>
      </c>
      <c r="I21" s="12">
        <f t="shared" si="6"/>
        <v>4.0025273396220418E-2</v>
      </c>
      <c r="J21" s="12">
        <f t="shared" si="7"/>
        <v>0</v>
      </c>
      <c r="K21" s="12">
        <f t="shared" si="8"/>
        <v>3.8417432694559231E-2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3.267444523547422E-2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6.2736708722127291E-2</v>
      </c>
      <c r="D25" s="12">
        <f t="shared" ref="D25:O25" si="13">SUM(D15:D24)</f>
        <v>3.2169274494945437E-2</v>
      </c>
      <c r="E25" s="12">
        <f t="shared" si="13"/>
        <v>6.2717526146521901E-2</v>
      </c>
      <c r="F25" s="12">
        <f t="shared" si="13"/>
        <v>9.4582583545861895E-2</v>
      </c>
      <c r="G25" s="12">
        <f t="shared" si="13"/>
        <v>0.2499492791247753</v>
      </c>
      <c r="H25" s="12">
        <f t="shared" si="13"/>
        <v>0.1053128176583325</v>
      </c>
      <c r="I25" s="12">
        <f t="shared" si="13"/>
        <v>0.16234304891007983</v>
      </c>
      <c r="J25" s="12">
        <f t="shared" si="13"/>
        <v>2.1220183793991505</v>
      </c>
      <c r="K25" s="12">
        <f t="shared" si="13"/>
        <v>0.24106445393861337</v>
      </c>
      <c r="L25" s="12">
        <f t="shared" si="13"/>
        <v>39.781748154473831</v>
      </c>
      <c r="M25" s="12">
        <f t="shared" si="13"/>
        <v>1472.1831277841266</v>
      </c>
      <c r="N25" s="12">
        <f t="shared" si="13"/>
        <v>1242.9989070433821</v>
      </c>
      <c r="O25" s="12">
        <f t="shared" si="13"/>
        <v>1.8881715344830505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6.645272525969316E-2</v>
      </c>
      <c r="D29" s="12">
        <f>(SUMIFS(MESKENOG2,KAYNAK,A29,SEBEP,B29,SÜRE,"Uzun",BİLDİRİM,"Bildirimli",İL,$B$10,İLÇE,$B$11)/VLOOKUP($B$11,ABONE2,4,FALSE))</f>
        <v>2.8859512486915276E-2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6.6429133660839829E-2</v>
      </c>
      <c r="F29" s="12">
        <f>(SUMIFS(TARIMSALAG2,KAYNAK,A29,SEBEP,B29,SÜRE,"Uzun",BİLDİRİM,"Bildirimli",İL,$B$10,İLÇE,$B$11)/VLOOKUP($B$11,ABONE2,6,FALSE))</f>
        <v>0.34287576613089826</v>
      </c>
      <c r="G29" s="12">
        <f>(SUMIFS(TARIMSALOG2,KAYNAK,A29,SEBEP,B29,SÜRE,"Uzun",BİLDİRİM,"Bildirimli",İL,$B$10,İLÇE,$B$11)/VLOOKUP($B$11,ABONE2,7,FALSE))</f>
        <v>0.29847520100758468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0.33980928874509864</v>
      </c>
      <c r="I29" s="12">
        <f>(SUMIFS(TICARETHANEAG2,KAYNAK,A29,SEBEP,B29,SÜRE,"Uzun",BİLDİRİM,"Bildirimli",İL,$B$10,İLÇE,$B$11)/VLOOKUP($B$11,ABONE2,9,FALSE))</f>
        <v>0.63685217877593747</v>
      </c>
      <c r="J29" s="12">
        <f>(SUMIFS(TICARETHANEOG2,KAYNAK,A29,SEBEP,B29,SÜRE,"Uzun",BİLDİRİM,"Bildirimli",İL,$B$10,İLÇE,$B$11)/VLOOKUP($B$11,ABONE2,10,FALSE))</f>
        <v>4.6005948470751648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0.79607824401511718</v>
      </c>
      <c r="L29" s="12">
        <f>(SUMIFS(SANAYIAG2,KAYNAK,A29,SEBEP,B29,SÜRE,"Uzun",BİLDİRİM,"Bildirimli",İL,$B$10,İLÇE,$B$11)/VLOOKUP($B$11,ABONE2,12,FALSE))</f>
        <v>104.20544459252997</v>
      </c>
      <c r="M29" s="12">
        <f>(SUMIFS(SANAYIOG2,KAYNAK,A29,SEBEP,B29,SÜRE,"Uzun",BİLDİRİM,"Bildirimli",İL,$B$10,İLÇE,$B$11)/VLOOKUP($B$11,ABONE2,13,FALSE))</f>
        <v>212.51787749649787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195.18788823186304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0.49378531410779208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1.1984782564290685E-4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1.1977261520949429E-4</v>
      </c>
      <c r="F31" s="12">
        <f>(SUMIFS(TARIMSALAG2,KAYNAK,A31,SEBEP,B31,SÜRE,"Uzun",BİLDİRİM,"Bildirimli",İL,$B$10,İLÇE,$B$11)/VLOOKUP($B$11,ABONE2,6,FALSE))</f>
        <v>1.8923878780254168E-3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1.761692139874118E-3</v>
      </c>
      <c r="I31" s="12">
        <f>(SUMIFS(TICARETHANEAG2,KAYNAK,A31,SEBEP,B31,SÜRE,"Uzun",BİLDİRİM,"Bildirimli",İL,$B$10,İLÇE,$B$11)/VLOOKUP($B$11,ABONE2,9,FALSE))</f>
        <v>1.0453145297003323E-2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1.0033235798758967E-2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1.8939230724223704E-3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6.6572573085336068E-2</v>
      </c>
      <c r="D33" s="12">
        <f t="shared" ref="D33:O33" si="14">SUM(D28:D32)</f>
        <v>2.8859512486915276E-2</v>
      </c>
      <c r="E33" s="12">
        <f t="shared" si="14"/>
        <v>6.6548906276049327E-2</v>
      </c>
      <c r="F33" s="12">
        <f t="shared" si="14"/>
        <v>0.34476815400892369</v>
      </c>
      <c r="G33" s="12">
        <f t="shared" si="14"/>
        <v>0.29847520100758468</v>
      </c>
      <c r="H33" s="12">
        <f t="shared" si="14"/>
        <v>0.34157098088497273</v>
      </c>
      <c r="I33" s="12">
        <f t="shared" si="14"/>
        <v>0.64730532407294084</v>
      </c>
      <c r="J33" s="12">
        <f t="shared" si="14"/>
        <v>4.6005948470751648</v>
      </c>
      <c r="K33" s="12">
        <f t="shared" si="14"/>
        <v>0.8061114798138761</v>
      </c>
      <c r="L33" s="12">
        <f t="shared" si="14"/>
        <v>104.20544459252997</v>
      </c>
      <c r="M33" s="12">
        <f t="shared" si="14"/>
        <v>212.51787749649787</v>
      </c>
      <c r="N33" s="12">
        <f t="shared" si="14"/>
        <v>195.18788823186304</v>
      </c>
      <c r="O33" s="12">
        <f t="shared" si="14"/>
        <v>0.49567923718021445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EB8D7C4D-985C-41B1-A311-544A8C7A8B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9831-208D-4E99-BF14-12332770BCD8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103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0.18175771749954361</v>
      </c>
      <c r="D17" s="12">
        <f t="shared" si="1"/>
        <v>2.9428355720506691</v>
      </c>
      <c r="E17" s="12">
        <f t="shared" si="2"/>
        <v>0.18389695079545035</v>
      </c>
      <c r="F17" s="12">
        <f t="shared" si="3"/>
        <v>0.68691112079446215</v>
      </c>
      <c r="G17" s="12">
        <f t="shared" si="4"/>
        <v>4.6267506522613591</v>
      </c>
      <c r="H17" s="12">
        <f t="shared" si="5"/>
        <v>1.6944687372846199</v>
      </c>
      <c r="I17" s="12">
        <f t="shared" si="6"/>
        <v>0.59597919312171777</v>
      </c>
      <c r="J17" s="12">
        <f t="shared" si="7"/>
        <v>28.633755934640973</v>
      </c>
      <c r="K17" s="12">
        <f t="shared" si="8"/>
        <v>2.0677518037113649</v>
      </c>
      <c r="L17" s="12">
        <f t="shared" si="9"/>
        <v>70.873780107117895</v>
      </c>
      <c r="M17" s="12">
        <f t="shared" si="10"/>
        <v>348.29356163575073</v>
      </c>
      <c r="N17" s="12">
        <f t="shared" si="11"/>
        <v>303.25123548350041</v>
      </c>
      <c r="O17" s="17">
        <f t="shared" si="12"/>
        <v>1.9956422605280404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1.807812393912802E-2</v>
      </c>
      <c r="D21" s="12">
        <f t="shared" si="1"/>
        <v>0</v>
      </c>
      <c r="E21" s="12">
        <f t="shared" si="2"/>
        <v>1.8064117334933804E-2</v>
      </c>
      <c r="F21" s="12">
        <f t="shared" si="3"/>
        <v>3.9585725587383026E-2</v>
      </c>
      <c r="G21" s="12">
        <f t="shared" si="4"/>
        <v>0</v>
      </c>
      <c r="H21" s="12">
        <f t="shared" si="5"/>
        <v>2.9462242384246835E-2</v>
      </c>
      <c r="I21" s="12">
        <f t="shared" si="6"/>
        <v>0.10144221440117514</v>
      </c>
      <c r="J21" s="12">
        <f t="shared" si="7"/>
        <v>0</v>
      </c>
      <c r="K21" s="12">
        <f t="shared" si="8"/>
        <v>9.6117260354725231E-2</v>
      </c>
      <c r="L21" s="12">
        <f t="shared" si="9"/>
        <v>2.8932310099682672</v>
      </c>
      <c r="M21" s="12">
        <f t="shared" si="10"/>
        <v>0</v>
      </c>
      <c r="N21" s="12">
        <f t="shared" si="11"/>
        <v>0.46974968427529062</v>
      </c>
      <c r="O21" s="17">
        <f t="shared" si="12"/>
        <v>3.3826420252019686E-2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1.456048333725712E-4</v>
      </c>
      <c r="D22" s="12">
        <f t="shared" si="1"/>
        <v>0</v>
      </c>
      <c r="E22" s="12">
        <f t="shared" si="2"/>
        <v>1.454920213752267E-4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1.1730117709562023E-4</v>
      </c>
      <c r="J22" s="12">
        <f t="shared" si="7"/>
        <v>0</v>
      </c>
      <c r="K22" s="12">
        <f t="shared" si="8"/>
        <v>1.1114374666770732E-4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1.3476264285502347E-4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0.1999814462720442</v>
      </c>
      <c r="D25" s="12">
        <f t="shared" ref="D25:O25" si="13">SUM(D15:D24)</f>
        <v>2.9428355720506691</v>
      </c>
      <c r="E25" s="12">
        <f t="shared" si="13"/>
        <v>0.20210656015175937</v>
      </c>
      <c r="F25" s="12">
        <f t="shared" si="13"/>
        <v>0.7264968463818452</v>
      </c>
      <c r="G25" s="12">
        <f t="shared" si="13"/>
        <v>4.6267506522613591</v>
      </c>
      <c r="H25" s="12">
        <f t="shared" si="13"/>
        <v>1.7239309796688667</v>
      </c>
      <c r="I25" s="12">
        <f t="shared" si="13"/>
        <v>0.69753870869998857</v>
      </c>
      <c r="J25" s="12">
        <f t="shared" si="13"/>
        <v>28.633755934640973</v>
      </c>
      <c r="K25" s="12">
        <f t="shared" si="13"/>
        <v>2.1639802078127581</v>
      </c>
      <c r="L25" s="12">
        <f t="shared" si="13"/>
        <v>73.767011117086156</v>
      </c>
      <c r="M25" s="12">
        <f t="shared" si="13"/>
        <v>348.29356163575073</v>
      </c>
      <c r="N25" s="12">
        <f t="shared" si="13"/>
        <v>303.72098516777572</v>
      </c>
      <c r="O25" s="12">
        <f t="shared" si="13"/>
        <v>2.0296034434229151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0.15598181197655814</v>
      </c>
      <c r="D29" s="12">
        <f>(SUMIFS(MESKENOG2,KAYNAK,A29,SEBEP,B29,SÜRE,"Uzun",BİLDİRİM,"Bildirimli",İL,$B$10,İLÇE,$B$11)/VLOOKUP($B$11,ABONE2,4,FALSE))</f>
        <v>1.7423071347606285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0.15721086821017577</v>
      </c>
      <c r="F29" s="12">
        <f>(SUMIFS(TARIMSALAG2,KAYNAK,A29,SEBEP,B29,SÜRE,"Uzun",BİLDİRİM,"Bildirimli",İL,$B$10,İLÇE,$B$11)/VLOOKUP($B$11,ABONE2,6,FALSE))</f>
        <v>0.6479557932982466</v>
      </c>
      <c r="G29" s="12">
        <f>(SUMIFS(TARIMSALOG2,KAYNAK,A29,SEBEP,B29,SÜRE,"Uzun",BİLDİRİM,"Bildirimli",İL,$B$10,İLÇE,$B$11)/VLOOKUP($B$11,ABONE2,7,FALSE))</f>
        <v>7.7778068102099311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2.4713132268064046</v>
      </c>
      <c r="I29" s="12">
        <f>(SUMIFS(TICARETHANEAG2,KAYNAK,A29,SEBEP,B29,SÜRE,"Uzun",BİLDİRİM,"Bildirimli",İL,$B$10,İLÇE,$B$11)/VLOOKUP($B$11,ABONE2,9,FALSE))</f>
        <v>0.56923593029093389</v>
      </c>
      <c r="J29" s="12">
        <f>(SUMIFS(TICARETHANEOG2,KAYNAK,A29,SEBEP,B29,SÜRE,"Uzun",BİLDİRİM,"Bildirimli",İL,$B$10,İLÇE,$B$11)/VLOOKUP($B$11,ABONE2,10,FALSE))</f>
        <v>9.2237304916321428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1.0235318672086788</v>
      </c>
      <c r="L29" s="12">
        <f>(SUMIFS(SANAYIAG2,KAYNAK,A29,SEBEP,B29,SÜRE,"Uzun",BİLDİRİM,"Bildirimli",İL,$B$10,İLÇE,$B$11)/VLOOKUP($B$11,ABONE2,12,FALSE))</f>
        <v>25.267207045015457</v>
      </c>
      <c r="M29" s="12">
        <f>(SUMIFS(SANAYIOG2,KAYNAK,A29,SEBEP,B29,SÜRE,"Uzun",BİLDİRİM,"Bildirimli",İL,$B$10,İLÇE,$B$11)/VLOOKUP($B$11,ABONE2,13,FALSE))</f>
        <v>99.046510949276581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87.067583378105027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0.78642268545624427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1.2424016986610564E-2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1.2414391082450398E-2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4.4375476207412827E-2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4.2046097131958934E-2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1.703747664727405E-2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0.16840582896316869</v>
      </c>
      <c r="D33" s="12">
        <f t="shared" ref="D33:O33" si="14">SUM(D28:D32)</f>
        <v>1.7423071347606285</v>
      </c>
      <c r="E33" s="12">
        <f t="shared" si="14"/>
        <v>0.16962525929262617</v>
      </c>
      <c r="F33" s="12">
        <f t="shared" si="14"/>
        <v>0.6479557932982466</v>
      </c>
      <c r="G33" s="12">
        <f t="shared" si="14"/>
        <v>7.7778068102099311</v>
      </c>
      <c r="H33" s="12">
        <f t="shared" si="14"/>
        <v>2.4713132268064046</v>
      </c>
      <c r="I33" s="12">
        <f t="shared" si="14"/>
        <v>0.61361140649834667</v>
      </c>
      <c r="J33" s="12">
        <f t="shared" si="14"/>
        <v>9.2237304916321428</v>
      </c>
      <c r="K33" s="12">
        <f t="shared" si="14"/>
        <v>1.0655779643406378</v>
      </c>
      <c r="L33" s="12">
        <f t="shared" si="14"/>
        <v>25.267207045015457</v>
      </c>
      <c r="M33" s="12">
        <f t="shared" si="14"/>
        <v>99.046510949276581</v>
      </c>
      <c r="N33" s="12">
        <f t="shared" si="14"/>
        <v>87.067583378105027</v>
      </c>
      <c r="O33" s="12">
        <f t="shared" si="14"/>
        <v>0.80346016210351834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130B2941-C4A4-4140-A744-5D670FBDD8B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B08B2D-7B80-4893-8BDC-B32572AEE1D0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104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0.1792675306768641</v>
      </c>
      <c r="D17" s="12">
        <f t="shared" si="1"/>
        <v>1.4042181559046569</v>
      </c>
      <c r="E17" s="12">
        <f t="shared" si="2"/>
        <v>0.18740077378318171</v>
      </c>
      <c r="F17" s="12">
        <f t="shared" si="3"/>
        <v>7.1646443758436096E-2</v>
      </c>
      <c r="G17" s="12">
        <f t="shared" si="4"/>
        <v>2.4123123926938339</v>
      </c>
      <c r="H17" s="12">
        <f t="shared" si="5"/>
        <v>0.58004717815013873</v>
      </c>
      <c r="I17" s="12">
        <f t="shared" si="6"/>
        <v>0.28248409455024065</v>
      </c>
      <c r="J17" s="12">
        <f t="shared" si="7"/>
        <v>8.0211765426106911</v>
      </c>
      <c r="K17" s="12">
        <f t="shared" si="8"/>
        <v>1.2996283754069189</v>
      </c>
      <c r="L17" s="12">
        <f t="shared" si="9"/>
        <v>7.624684903264459</v>
      </c>
      <c r="M17" s="12">
        <f t="shared" si="10"/>
        <v>373.83826714318059</v>
      </c>
      <c r="N17" s="12">
        <f t="shared" si="11"/>
        <v>329.09724125866597</v>
      </c>
      <c r="O17" s="17">
        <f t="shared" si="12"/>
        <v>1.4012807940868703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1.1273502449810639E-4</v>
      </c>
      <c r="D18" s="12">
        <f t="shared" si="1"/>
        <v>0</v>
      </c>
      <c r="E18" s="12">
        <f t="shared" si="2"/>
        <v>1.1198650342145544E-4</v>
      </c>
      <c r="F18" s="12">
        <f t="shared" si="3"/>
        <v>2.1547507963243242E-3</v>
      </c>
      <c r="G18" s="12">
        <f t="shared" si="4"/>
        <v>1.4807779107206341E-3</v>
      </c>
      <c r="H18" s="12">
        <f t="shared" si="5"/>
        <v>2.0083615560498387E-3</v>
      </c>
      <c r="I18" s="12">
        <f t="shared" si="6"/>
        <v>2.4634671823263276E-3</v>
      </c>
      <c r="J18" s="12">
        <f t="shared" si="7"/>
        <v>1.1470438130161498</v>
      </c>
      <c r="K18" s="12">
        <f t="shared" si="8"/>
        <v>0.15290275141019571</v>
      </c>
      <c r="L18" s="12">
        <f t="shared" si="9"/>
        <v>0</v>
      </c>
      <c r="M18" s="12">
        <f t="shared" si="10"/>
        <v>38.210228678195044</v>
      </c>
      <c r="N18" s="12">
        <f t="shared" si="11"/>
        <v>33.542010694886145</v>
      </c>
      <c r="O18" s="17">
        <f t="shared" si="12"/>
        <v>0.12736095782118015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2.5034564460312176E-2</v>
      </c>
      <c r="D21" s="12">
        <f t="shared" si="1"/>
        <v>0</v>
      </c>
      <c r="E21" s="12">
        <f t="shared" si="2"/>
        <v>2.4868343720779403E-2</v>
      </c>
      <c r="F21" s="12">
        <f t="shared" si="3"/>
        <v>1.8382427174938876E-2</v>
      </c>
      <c r="G21" s="12">
        <f t="shared" si="4"/>
        <v>8.8478902010566613E-4</v>
      </c>
      <c r="H21" s="12">
        <f t="shared" si="5"/>
        <v>1.4581879688834098E-2</v>
      </c>
      <c r="I21" s="12">
        <f t="shared" si="6"/>
        <v>3.3640837656540447E-2</v>
      </c>
      <c r="J21" s="12">
        <f t="shared" si="7"/>
        <v>0</v>
      </c>
      <c r="K21" s="12">
        <f t="shared" si="8"/>
        <v>2.9219213996570081E-2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2.4743760769424968E-2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5.3690183655507118E-3</v>
      </c>
      <c r="D22" s="12">
        <f t="shared" si="1"/>
        <v>0</v>
      </c>
      <c r="E22" s="12">
        <f t="shared" si="2"/>
        <v>5.3333699641294812E-3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5.6058852468213972E-3</v>
      </c>
      <c r="J22" s="12">
        <f t="shared" si="7"/>
        <v>0</v>
      </c>
      <c r="K22" s="12">
        <f t="shared" si="8"/>
        <v>4.8690690267411815E-3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4.8662068799838164E-3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0.20978384852722509</v>
      </c>
      <c r="D25" s="12">
        <f t="shared" ref="D25:O25" si="13">SUM(D15:D24)</f>
        <v>1.4042181559046569</v>
      </c>
      <c r="E25" s="12">
        <f t="shared" si="13"/>
        <v>0.21771447397151203</v>
      </c>
      <c r="F25" s="12">
        <f t="shared" si="13"/>
        <v>9.2183621729699294E-2</v>
      </c>
      <c r="G25" s="12">
        <f t="shared" si="13"/>
        <v>2.4146779596246604</v>
      </c>
      <c r="H25" s="12">
        <f t="shared" si="13"/>
        <v>0.59663741939502268</v>
      </c>
      <c r="I25" s="12">
        <f t="shared" si="13"/>
        <v>0.32419428463592881</v>
      </c>
      <c r="J25" s="12">
        <f t="shared" si="13"/>
        <v>9.1682203556268416</v>
      </c>
      <c r="K25" s="12">
        <f t="shared" si="13"/>
        <v>1.486619409840426</v>
      </c>
      <c r="L25" s="12">
        <f t="shared" si="13"/>
        <v>7.624684903264459</v>
      </c>
      <c r="M25" s="12">
        <f t="shared" si="13"/>
        <v>412.04849582137564</v>
      </c>
      <c r="N25" s="12">
        <f t="shared" si="13"/>
        <v>362.6392519535521</v>
      </c>
      <c r="O25" s="12">
        <f t="shared" si="13"/>
        <v>1.5582517195574592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0.2925045954888067</v>
      </c>
      <c r="D29" s="12">
        <f>(SUMIFS(MESKENOG2,KAYNAK,A29,SEBEP,B29,SÜRE,"Uzun",BİLDİRİM,"Bildirimli",İL,$B$10,İLÇE,$B$11)/VLOOKUP($B$11,ABONE2,4,FALSE))</f>
        <v>5.7457206329953214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0.32871203996116066</v>
      </c>
      <c r="F29" s="12">
        <f>(SUMIFS(TARIMSALAG2,KAYNAK,A29,SEBEP,B29,SÜRE,"Uzun",BİLDİRİM,"Bildirimli",İL,$B$10,İLÇE,$B$11)/VLOOKUP($B$11,ABONE2,6,FALSE))</f>
        <v>8.3753354684831915E-2</v>
      </c>
      <c r="G29" s="12">
        <f>(SUMIFS(TARIMSALOG2,KAYNAK,A29,SEBEP,B29,SÜRE,"Uzun",BİLDİRİM,"Bildirimli",İL,$B$10,İLÇE,$B$11)/VLOOKUP($B$11,ABONE2,7,FALSE))</f>
        <v>1.8630703186854189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0.47022714930082743</v>
      </c>
      <c r="I29" s="12">
        <f>(SUMIFS(TICARETHANEAG2,KAYNAK,A29,SEBEP,B29,SÜRE,"Uzun",BİLDİRİM,"Bildirimli",İL,$B$10,İLÇE,$B$11)/VLOOKUP($B$11,ABONE2,9,FALSE))</f>
        <v>0.56307667042397158</v>
      </c>
      <c r="J29" s="12">
        <f>(SUMIFS(TICARETHANEOG2,KAYNAK,A29,SEBEP,B29,SÜRE,"Uzun",BİLDİRİM,"Bildirimli",İL,$B$10,İLÇE,$B$11)/VLOOKUP($B$11,ABONE2,10,FALSE))</f>
        <v>6.5143059827001446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1.3452836000410622</v>
      </c>
      <c r="L29" s="12">
        <f>(SUMIFS(SANAYIAG2,KAYNAK,A29,SEBEP,B29,SÜRE,"Uzun",BİLDİRİM,"Bildirimli",İL,$B$10,İLÇE,$B$11)/VLOOKUP($B$11,ABONE2,12,FALSE))</f>
        <v>6.6997824580485892</v>
      </c>
      <c r="M29" s="12">
        <f>(SUMIFS(SANAYIOG2,KAYNAK,A29,SEBEP,B29,SÜRE,"Uzun",BİLDİRİM,"Bildirimli",İL,$B$10,İLÇE,$B$11)/VLOOKUP($B$11,ABONE2,13,FALSE))</f>
        <v>15.593659233623924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14.507077003123769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0.54150523500953762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1.3444096534994631E-2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1.3354832442865545E-2</v>
      </c>
      <c r="F31" s="12">
        <f>(SUMIFS(TARIMSALAG2,KAYNAK,A31,SEBEP,B31,SÜRE,"Uzun",BİLDİRİM,"Bildirimli",İL,$B$10,İLÇE,$B$11)/VLOOKUP($B$11,ABONE2,6,FALSE))</f>
        <v>3.0104972526026771E-3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2.3566068438480503E-3</v>
      </c>
      <c r="I31" s="12">
        <f>(SUMIFS(TICARETHANEAG2,KAYNAK,A31,SEBEP,B31,SÜRE,"Uzun",BİLDİRİM,"Bildirimli",İL,$B$10,İLÇE,$B$11)/VLOOKUP($B$11,ABONE2,9,FALSE))</f>
        <v>6.037170897502394E-2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5.2436681330285353E-2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1.8652206983724291E-2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0.30594869202380132</v>
      </c>
      <c r="D33" s="12">
        <f t="shared" ref="D33:O33" si="14">SUM(D28:D32)</f>
        <v>5.7457206329953214</v>
      </c>
      <c r="E33" s="12">
        <f t="shared" si="14"/>
        <v>0.34206687240402622</v>
      </c>
      <c r="F33" s="12">
        <f t="shared" si="14"/>
        <v>8.6763851937434591E-2</v>
      </c>
      <c r="G33" s="12">
        <f t="shared" si="14"/>
        <v>1.8630703186854189</v>
      </c>
      <c r="H33" s="12">
        <f t="shared" si="14"/>
        <v>0.47258375614467546</v>
      </c>
      <c r="I33" s="12">
        <f t="shared" si="14"/>
        <v>0.62344837939899556</v>
      </c>
      <c r="J33" s="12">
        <f t="shared" si="14"/>
        <v>6.5143059827001446</v>
      </c>
      <c r="K33" s="12">
        <f t="shared" si="14"/>
        <v>1.3977202813713476</v>
      </c>
      <c r="L33" s="12">
        <f t="shared" si="14"/>
        <v>6.6997824580485892</v>
      </c>
      <c r="M33" s="12">
        <f t="shared" si="14"/>
        <v>15.593659233623924</v>
      </c>
      <c r="N33" s="12">
        <f t="shared" si="14"/>
        <v>14.507077003123769</v>
      </c>
      <c r="O33" s="12">
        <f t="shared" si="14"/>
        <v>0.5601574419932619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6B7950C8-0D5A-454A-A75A-B8B207A728B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61EA-F75A-4D41-ABAD-EB89E53DA3A3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105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0.2142083437387142</v>
      </c>
      <c r="D17" s="12">
        <f t="shared" si="1"/>
        <v>1.8225295103920249</v>
      </c>
      <c r="E17" s="12">
        <f t="shared" si="2"/>
        <v>0.21693520536566535</v>
      </c>
      <c r="F17" s="12">
        <f t="shared" si="3"/>
        <v>0.25948280864733969</v>
      </c>
      <c r="G17" s="12">
        <f t="shared" si="4"/>
        <v>3.1213313374936096</v>
      </c>
      <c r="H17" s="12">
        <f t="shared" si="5"/>
        <v>0.47879192012940958</v>
      </c>
      <c r="I17" s="12">
        <f t="shared" si="6"/>
        <v>0.82439247627226064</v>
      </c>
      <c r="J17" s="12">
        <f t="shared" si="7"/>
        <v>16.762683610179476</v>
      </c>
      <c r="K17" s="12">
        <f t="shared" si="8"/>
        <v>1.624771359477015</v>
      </c>
      <c r="L17" s="12">
        <f t="shared" si="9"/>
        <v>12.081476139002566</v>
      </c>
      <c r="M17" s="12">
        <f t="shared" si="10"/>
        <v>197.00513888717472</v>
      </c>
      <c r="N17" s="12">
        <f t="shared" si="11"/>
        <v>111.06551138594949</v>
      </c>
      <c r="O17" s="17">
        <f t="shared" si="12"/>
        <v>0.65902319709714619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9.5495816342280396E-2</v>
      </c>
      <c r="D21" s="12">
        <f t="shared" si="1"/>
        <v>0</v>
      </c>
      <c r="E21" s="12">
        <f t="shared" si="2"/>
        <v>9.5333905971070151E-2</v>
      </c>
      <c r="F21" s="12">
        <f t="shared" si="3"/>
        <v>3.9460046007361194E-2</v>
      </c>
      <c r="G21" s="12">
        <f t="shared" si="4"/>
        <v>0</v>
      </c>
      <c r="H21" s="12">
        <f t="shared" si="5"/>
        <v>3.643614465769586E-2</v>
      </c>
      <c r="I21" s="12">
        <f t="shared" si="6"/>
        <v>0.19491375609768524</v>
      </c>
      <c r="J21" s="12">
        <f t="shared" si="7"/>
        <v>0</v>
      </c>
      <c r="K21" s="12">
        <f t="shared" si="8"/>
        <v>0.18512570208888227</v>
      </c>
      <c r="L21" s="12">
        <f t="shared" si="9"/>
        <v>3.9611516428093645</v>
      </c>
      <c r="M21" s="12">
        <f t="shared" si="10"/>
        <v>0</v>
      </c>
      <c r="N21" s="12">
        <f t="shared" si="11"/>
        <v>1.8408671535047667</v>
      </c>
      <c r="O21" s="17">
        <f t="shared" si="12"/>
        <v>0.10967771394514082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1.2277405654414228E-3</v>
      </c>
      <c r="D22" s="12">
        <f t="shared" si="1"/>
        <v>0</v>
      </c>
      <c r="E22" s="12">
        <f t="shared" si="2"/>
        <v>1.2256589671231467E-3</v>
      </c>
      <c r="F22" s="12">
        <f t="shared" si="3"/>
        <v>7.2150966497812506E-5</v>
      </c>
      <c r="G22" s="12">
        <f t="shared" si="4"/>
        <v>0</v>
      </c>
      <c r="H22" s="12">
        <f t="shared" si="5"/>
        <v>6.6621895271395454E-5</v>
      </c>
      <c r="I22" s="12">
        <f t="shared" si="6"/>
        <v>1.3490338530950761E-3</v>
      </c>
      <c r="J22" s="12">
        <f t="shared" si="7"/>
        <v>0</v>
      </c>
      <c r="K22" s="12">
        <f t="shared" si="8"/>
        <v>1.2812889361730479E-3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1.2064268312089743E-3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0.31093190064643605</v>
      </c>
      <c r="D25" s="12">
        <f t="shared" ref="D25:O25" si="13">SUM(D15:D24)</f>
        <v>1.8225295103920249</v>
      </c>
      <c r="E25" s="12">
        <f t="shared" si="13"/>
        <v>0.31349477030385864</v>
      </c>
      <c r="F25" s="12">
        <f t="shared" si="13"/>
        <v>0.2990150056211987</v>
      </c>
      <c r="G25" s="12">
        <f t="shared" si="13"/>
        <v>3.1213313374936096</v>
      </c>
      <c r="H25" s="12">
        <f t="shared" si="13"/>
        <v>0.51529468668237688</v>
      </c>
      <c r="I25" s="12">
        <f t="shared" si="13"/>
        <v>1.0206552662230408</v>
      </c>
      <c r="J25" s="12">
        <f t="shared" si="13"/>
        <v>16.762683610179476</v>
      </c>
      <c r="K25" s="12">
        <f t="shared" si="13"/>
        <v>1.8111783505020704</v>
      </c>
      <c r="L25" s="12">
        <f t="shared" si="13"/>
        <v>16.04262778181193</v>
      </c>
      <c r="M25" s="12">
        <f t="shared" si="13"/>
        <v>197.00513888717472</v>
      </c>
      <c r="N25" s="12">
        <f t="shared" si="13"/>
        <v>112.90637853945425</v>
      </c>
      <c r="O25" s="12">
        <f t="shared" si="13"/>
        <v>0.76990733787349597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0.21167132630807714</v>
      </c>
      <c r="D29" s="12">
        <f>(SUMIFS(MESKENOG2,KAYNAK,A29,SEBEP,B29,SÜRE,"Uzun",BİLDİRİM,"Bildirimli",İL,$B$10,İLÇE,$B$11)/VLOOKUP($B$11,ABONE2,4,FALSE))</f>
        <v>0.83961431938022579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0.2127359853371468</v>
      </c>
      <c r="F29" s="12">
        <f>(SUMIFS(TARIMSALAG2,KAYNAK,A29,SEBEP,B29,SÜRE,"Uzun",BİLDİRİM,"Bildirimli",İL,$B$10,İLÇE,$B$11)/VLOOKUP($B$11,ABONE2,6,FALSE))</f>
        <v>0.14249813284265941</v>
      </c>
      <c r="G29" s="12">
        <f>(SUMIFS(TARIMSALOG2,KAYNAK,A29,SEBEP,B29,SÜRE,"Uzun",BİLDİRİM,"Bildirimli",İL,$B$10,İLÇE,$B$11)/VLOOKUP($B$11,ABONE2,7,FALSE))</f>
        <v>1.445981443842147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0.24238663633457855</v>
      </c>
      <c r="I29" s="12">
        <f>(SUMIFS(TICARETHANEAG2,KAYNAK,A29,SEBEP,B29,SÜRE,"Uzun",BİLDİRİM,"Bildirimli",İL,$B$10,İLÇE,$B$11)/VLOOKUP($B$11,ABONE2,9,FALSE))</f>
        <v>0.69620054740859239</v>
      </c>
      <c r="J29" s="12">
        <f>(SUMIFS(TICARETHANEOG2,KAYNAK,A29,SEBEP,B29,SÜRE,"Uzun",BİLDİRİM,"Bildirimli",İL,$B$10,İLÇE,$B$11)/VLOOKUP($B$11,ABONE2,10,FALSE))</f>
        <v>8.3784411881355663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1.0819823814130201</v>
      </c>
      <c r="L29" s="12">
        <f>(SUMIFS(SANAYIAG2,KAYNAK,A29,SEBEP,B29,SÜRE,"Uzun",BİLDİRİM,"Bildirimli",İL,$B$10,İLÇE,$B$11)/VLOOKUP($B$11,ABONE2,12,FALSE))</f>
        <v>0.23665106209919712</v>
      </c>
      <c r="M29" s="12">
        <f>(SUMIFS(SANAYIOG2,KAYNAK,A29,SEBEP,B29,SÜRE,"Uzun",BİLDİRİM,"Bildirimli",İL,$B$10,İLÇE,$B$11)/VLOOKUP($B$11,ABONE2,13,FALSE))</f>
        <v>80.509819828103204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43.204446791620015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0.42413650370139538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2.1631389706389802E-2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2.1594714316081585E-2</v>
      </c>
      <c r="F31" s="12">
        <f>(SUMIFS(TARIMSALAG2,KAYNAK,A31,SEBEP,B31,SÜRE,"Uzun",BİLDİRİM,"Bildirimli",İL,$B$10,İLÇE,$B$11)/VLOOKUP($B$11,ABONE2,6,FALSE))</f>
        <v>2.1446858683754375E-2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1.9803343496068371E-2</v>
      </c>
      <c r="I31" s="12">
        <f>(SUMIFS(TICARETHANEAG2,KAYNAK,A31,SEBEP,B31,SÜRE,"Uzun",BİLDİRİM,"Bildirimli",İL,$B$10,İLÇE,$B$11)/VLOOKUP($B$11,ABONE2,9,FALSE))</f>
        <v>6.9348947601176839E-2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6.5866426622853622E-2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2.7178789094643802E-2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0.23330271601446695</v>
      </c>
      <c r="D33" s="12">
        <f t="shared" ref="D33:O33" si="14">SUM(D28:D32)</f>
        <v>0.83961431938022579</v>
      </c>
      <c r="E33" s="12">
        <f t="shared" si="14"/>
        <v>0.23433069965322839</v>
      </c>
      <c r="F33" s="12">
        <f t="shared" si="14"/>
        <v>0.16394499152641379</v>
      </c>
      <c r="G33" s="12">
        <f t="shared" si="14"/>
        <v>1.445981443842147</v>
      </c>
      <c r="H33" s="12">
        <f t="shared" si="14"/>
        <v>0.2621899798306469</v>
      </c>
      <c r="I33" s="12">
        <f t="shared" si="14"/>
        <v>0.76554949500976921</v>
      </c>
      <c r="J33" s="12">
        <f t="shared" si="14"/>
        <v>8.3784411881355663</v>
      </c>
      <c r="K33" s="12">
        <f t="shared" si="14"/>
        <v>1.1478488080358737</v>
      </c>
      <c r="L33" s="12">
        <f t="shared" si="14"/>
        <v>0.23665106209919712</v>
      </c>
      <c r="M33" s="12">
        <f t="shared" si="14"/>
        <v>80.509819828103204</v>
      </c>
      <c r="N33" s="12">
        <f t="shared" si="14"/>
        <v>43.204446791620015</v>
      </c>
      <c r="O33" s="12">
        <f t="shared" si="14"/>
        <v>0.45131529279603921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A13DFC70-E658-440E-8CB8-2762E8A359D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9E711-EE17-45C8-B4BA-002C3D56616E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106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2.9014048262295703E-2</v>
      </c>
      <c r="D17" s="12">
        <f t="shared" si="1"/>
        <v>0.50046671709635182</v>
      </c>
      <c r="E17" s="12">
        <f t="shared" si="2"/>
        <v>2.9489991350702991E-2</v>
      </c>
      <c r="F17" s="12">
        <f t="shared" si="3"/>
        <v>0.25077458318575369</v>
      </c>
      <c r="G17" s="12">
        <f t="shared" si="4"/>
        <v>2.2768316906545607</v>
      </c>
      <c r="H17" s="12">
        <f t="shared" si="5"/>
        <v>0.67082757155312778</v>
      </c>
      <c r="I17" s="12">
        <f t="shared" si="6"/>
        <v>0.13402426754024332</v>
      </c>
      <c r="J17" s="12">
        <f t="shared" si="7"/>
        <v>3.6369657179608894</v>
      </c>
      <c r="K17" s="12">
        <f t="shared" si="8"/>
        <v>0.28089886845635775</v>
      </c>
      <c r="L17" s="12">
        <f t="shared" si="9"/>
        <v>4.1032561005442218E-3</v>
      </c>
      <c r="M17" s="12">
        <f t="shared" si="10"/>
        <v>17.827682548249154</v>
      </c>
      <c r="N17" s="12">
        <f t="shared" si="11"/>
        <v>11.751462335016674</v>
      </c>
      <c r="O17" s="17">
        <f t="shared" si="12"/>
        <v>0.12682613582989283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8.3197738800282455E-3</v>
      </c>
      <c r="D21" s="12">
        <f t="shared" si="1"/>
        <v>0</v>
      </c>
      <c r="E21" s="12">
        <f t="shared" si="2"/>
        <v>8.3113748632507953E-3</v>
      </c>
      <c r="F21" s="12">
        <f t="shared" si="3"/>
        <v>2.2644808025512612E-2</v>
      </c>
      <c r="G21" s="12">
        <f t="shared" si="4"/>
        <v>0</v>
      </c>
      <c r="H21" s="12">
        <f t="shared" si="5"/>
        <v>1.7949965393951439E-2</v>
      </c>
      <c r="I21" s="12">
        <f t="shared" si="6"/>
        <v>2.6164656435484601E-2</v>
      </c>
      <c r="J21" s="12">
        <f t="shared" si="7"/>
        <v>0</v>
      </c>
      <c r="K21" s="12">
        <f t="shared" si="8"/>
        <v>2.506760028240286E-2</v>
      </c>
      <c r="L21" s="12">
        <f t="shared" si="9"/>
        <v>0.79133059352217505</v>
      </c>
      <c r="M21" s="12">
        <f t="shared" si="10"/>
        <v>0</v>
      </c>
      <c r="N21" s="12">
        <f t="shared" si="11"/>
        <v>0.26977179324619605</v>
      </c>
      <c r="O21" s="17">
        <f t="shared" si="12"/>
        <v>1.1971588357978621E-2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3.7333822142323947E-2</v>
      </c>
      <c r="D25" s="12">
        <f t="shared" ref="D25:O25" si="13">SUM(D15:D24)</f>
        <v>0.50046671709635182</v>
      </c>
      <c r="E25" s="12">
        <f t="shared" si="13"/>
        <v>3.7801366213953788E-2</v>
      </c>
      <c r="F25" s="12">
        <f t="shared" si="13"/>
        <v>0.27341939121126629</v>
      </c>
      <c r="G25" s="12">
        <f t="shared" si="13"/>
        <v>2.2768316906545607</v>
      </c>
      <c r="H25" s="12">
        <f t="shared" si="13"/>
        <v>0.68877753694707922</v>
      </c>
      <c r="I25" s="12">
        <f t="shared" si="13"/>
        <v>0.16018892397572793</v>
      </c>
      <c r="J25" s="12">
        <f t="shared" si="13"/>
        <v>3.6369657179608894</v>
      </c>
      <c r="K25" s="12">
        <f t="shared" si="13"/>
        <v>0.3059664687387606</v>
      </c>
      <c r="L25" s="12">
        <f t="shared" si="13"/>
        <v>0.79543384962271924</v>
      </c>
      <c r="M25" s="12">
        <f t="shared" si="13"/>
        <v>17.827682548249154</v>
      </c>
      <c r="N25" s="12">
        <f t="shared" si="13"/>
        <v>12.02123412826287</v>
      </c>
      <c r="O25" s="12">
        <f t="shared" si="13"/>
        <v>0.13879772418787145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0.56776413078126953</v>
      </c>
      <c r="D29" s="12">
        <f>(SUMIFS(MESKENOG2,KAYNAK,A29,SEBEP,B29,SÜRE,"Uzun",BİLDİRİM,"Bildirimli",İL,$B$10,İLÇE,$B$11)/VLOOKUP($B$11,ABONE2,4,FALSE))</f>
        <v>1.4958581999956986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0.56870106461754788</v>
      </c>
      <c r="F29" s="12">
        <f>(SUMIFS(TARIMSALAG2,KAYNAK,A29,SEBEP,B29,SÜRE,"Uzun",BİLDİRİM,"Bildirimli",İL,$B$10,İLÇE,$B$11)/VLOOKUP($B$11,ABONE2,6,FALSE))</f>
        <v>1.1779936652608123</v>
      </c>
      <c r="G29" s="12">
        <f>(SUMIFS(TARIMSALOG2,KAYNAK,A29,SEBEP,B29,SÜRE,"Uzun",BİLDİRİM,"Bildirimli",İL,$B$10,İLÇE,$B$11)/VLOOKUP($B$11,ABONE2,7,FALSE))</f>
        <v>6.0177194308864124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2.181391478301435</v>
      </c>
      <c r="I29" s="12">
        <f>(SUMIFS(TICARETHANEAG2,KAYNAK,A29,SEBEP,B29,SÜRE,"Uzun",BİLDİRİM,"Bildirimli",İL,$B$10,İLÇE,$B$11)/VLOOKUP($B$11,ABONE2,9,FALSE))</f>
        <v>1.8172512786000103</v>
      </c>
      <c r="J29" s="12">
        <f>(SUMIFS(TICARETHANEOG2,KAYNAK,A29,SEBEP,B29,SÜRE,"Uzun",BİLDİRİM,"Bildirimli",İL,$B$10,İLÇE,$B$11)/VLOOKUP($B$11,ABONE2,10,FALSE))</f>
        <v>27.323687772735244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2.8867089711967466</v>
      </c>
      <c r="L29" s="12">
        <f>(SUMIFS(SANAYIAG2,KAYNAK,A29,SEBEP,B29,SÜRE,"Uzun",BİLDİRİM,"Bildirimli",İL,$B$10,İLÇE,$B$11)/VLOOKUP($B$11,ABONE2,12,FALSE))</f>
        <v>102.92566773560094</v>
      </c>
      <c r="M29" s="12">
        <f>(SUMIFS(SANAYIOG2,KAYNAK,A29,SEBEP,B29,SÜRE,"Uzun",BİLDİRİM,"Bildirimli",İL,$B$10,İLÇE,$B$11)/VLOOKUP($B$11,ABONE2,13,FALSE))</f>
        <v>386.85825908671239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290.06305748974256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1.2818092800081335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2.0387052822687054E-3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2.0366471590412033E-3</v>
      </c>
      <c r="F31" s="12">
        <f>(SUMIFS(TARIMSALAG2,KAYNAK,A31,SEBEP,B31,SÜRE,"Uzun",BİLDİRİM,"Bildirimli",İL,$B$10,İLÇE,$B$11)/VLOOKUP($B$11,ABONE2,6,FALSE))</f>
        <v>2.2034981319573023E-2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1.7466571220082074E-2</v>
      </c>
      <c r="I31" s="12">
        <f>(SUMIFS(TICARETHANEAG2,KAYNAK,A31,SEBEP,B31,SÜRE,"Uzun",BİLDİRİM,"Bildirimli",İL,$B$10,İLÇE,$B$11)/VLOOKUP($B$11,ABONE2,9,FALSE))</f>
        <v>8.6024643391628252E-3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8.2417721795613793E-3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4.195480602574588E-3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0.56980283606353821</v>
      </c>
      <c r="D33" s="12">
        <f t="shared" ref="D33:O33" si="14">SUM(D28:D32)</f>
        <v>1.4958581999956986</v>
      </c>
      <c r="E33" s="12">
        <f t="shared" si="14"/>
        <v>0.57073771177658905</v>
      </c>
      <c r="F33" s="12">
        <f t="shared" si="14"/>
        <v>1.2000286465803853</v>
      </c>
      <c r="G33" s="12">
        <f t="shared" si="14"/>
        <v>6.0177194308864124</v>
      </c>
      <c r="H33" s="12">
        <f t="shared" si="14"/>
        <v>2.1988580495215171</v>
      </c>
      <c r="I33" s="12">
        <f t="shared" si="14"/>
        <v>1.8258537429391732</v>
      </c>
      <c r="J33" s="12">
        <f t="shared" si="14"/>
        <v>27.323687772735244</v>
      </c>
      <c r="K33" s="12">
        <f t="shared" si="14"/>
        <v>2.8949507433763082</v>
      </c>
      <c r="L33" s="12">
        <f t="shared" si="14"/>
        <v>102.92566773560094</v>
      </c>
      <c r="M33" s="12">
        <f t="shared" si="14"/>
        <v>386.85825908671239</v>
      </c>
      <c r="N33" s="12">
        <f t="shared" si="14"/>
        <v>290.06305748974256</v>
      </c>
      <c r="O33" s="12">
        <f t="shared" si="14"/>
        <v>1.2860047606107081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F47AF234-3385-4E93-B58F-F3D96E6DB61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FC30C-13AA-4800-ADD5-5B988B64636E}">
  <sheetPr codeName="Sayfa3"/>
  <dimension ref="A1:AC70"/>
  <sheetViews>
    <sheetView zoomScale="55" zoomScaleNormal="55" workbookViewId="0">
      <selection activeCell="H22" sqref="H2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5.3777039623102848E-4</v>
      </c>
      <c r="D15" s="12">
        <f t="shared" ref="D15:D24" si="1">(SUMIFS(MESKENOG2,KAYNAK,A15,SEBEP,B15,SÜRE,"Uzun",BİLDİRİM,"Bildirimsiz",İL,$B$10)/VLOOKUP($B$10,ABONE2,4,FALSE))</f>
        <v>0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5.3732423840241949E-4</v>
      </c>
      <c r="F15" s="12">
        <f t="shared" ref="F15:F24" si="3">(SUMIFS(TARIMSALAG2,KAYNAK,A15,SEBEP,B15,SÜRE,"Uzun",BİLDİRİM,"Bildirimsiz",İL,$B$10)/VLOOKUP($B$10,ABONE2,6,FALSE))</f>
        <v>0</v>
      </c>
      <c r="G15" s="12">
        <f t="shared" ref="G15:G24" si="4">(SUMIFS(TARIMSALOG2,KAYNAK,A15,SEBEP,B15,SÜRE,"Uzun",BİLDİRİM,"Bildirimsiz",İL,$B$10)/VLOOKUP($B$10,ABONE2,7,FALSE))</f>
        <v>0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2">
        <f t="shared" ref="I15:I24" si="6">(SUMIFS(TICARETHANEAG2,KAYNAK,A15,SEBEP,B15,SÜRE,"Uzun",BİLDİRİM,"Bildirimsiz",İL,$B$10)/VLOOKUP($B$10,ABONE2,9,FALSE))</f>
        <v>1.6839492671176413E-3</v>
      </c>
      <c r="J15" s="12">
        <f t="shared" ref="J15:J24" si="7">(SUMIFS(TICARETHANEOG2,KAYNAK,A15,SEBEP,B15,SÜRE,"Uzun",BİLDİRİM,"Bildirimsiz",İL,$B$10)/VLOOKUP($B$10,ABONE2,10,FALSE))</f>
        <v>7.0334250137070342E-2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3.2372657847922121E-3</v>
      </c>
      <c r="L15" s="12">
        <f t="shared" ref="L15:L24" si="9">(SUMIFS(SANAYIAG2,KAYNAK,A15,SEBEP,B15,SÜRE,"Uzun",BİLDİRİM,"Bildirimsiz",İL,$B$10)/VLOOKUP($B$10,ABONE2,12,FALSE))</f>
        <v>0.14212866664470714</v>
      </c>
      <c r="M15" s="12">
        <f t="shared" ref="M15:M24" si="10">(SUMIFS(SANAYIOG2,KAYNAK,A15,SEBEP,B15,SÜRE,"Uzun",BİLDİRİM,"Bildirimsiz",İL,$B$10)/VLOOKUP($B$10,ABONE2,13,FALSE))</f>
        <v>1.1172641585151426E-2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8.1124542637519767E-2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1.0720364463373707E-3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0.12412519132544475</v>
      </c>
      <c r="D17" s="12">
        <f t="shared" si="1"/>
        <v>4.5007936201730603</v>
      </c>
      <c r="E17" s="12">
        <f t="shared" si="2"/>
        <v>0.12775626677407706</v>
      </c>
      <c r="F17" s="12">
        <f t="shared" si="3"/>
        <v>0.21536893223566586</v>
      </c>
      <c r="G17" s="12">
        <f t="shared" si="4"/>
        <v>3.1629227887826508</v>
      </c>
      <c r="H17" s="12">
        <f t="shared" si="5"/>
        <v>0.57996359758781535</v>
      </c>
      <c r="I17" s="12">
        <f t="shared" si="6"/>
        <v>0.33604820005477021</v>
      </c>
      <c r="J17" s="12">
        <f t="shared" si="7"/>
        <v>14.636504623749758</v>
      </c>
      <c r="K17" s="12">
        <f t="shared" si="8"/>
        <v>0.65961757836368917</v>
      </c>
      <c r="L17" s="12">
        <f t="shared" si="9"/>
        <v>14.371063300203305</v>
      </c>
      <c r="M17" s="12">
        <f t="shared" si="10"/>
        <v>277.66922478920907</v>
      </c>
      <c r="N17" s="12">
        <f t="shared" si="11"/>
        <v>137.02501287629198</v>
      </c>
      <c r="O17" s="17">
        <f t="shared" si="12"/>
        <v>0.39327139470551165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5.2342085501079797E-3</v>
      </c>
      <c r="D18" s="12">
        <f t="shared" si="1"/>
        <v>6.597617123924638E-3</v>
      </c>
      <c r="E18" s="12">
        <f t="shared" si="2"/>
        <v>5.2353396934603546E-3</v>
      </c>
      <c r="F18" s="12">
        <f t="shared" si="3"/>
        <v>2.3489909833320534E-3</v>
      </c>
      <c r="G18" s="12">
        <f t="shared" si="4"/>
        <v>2.3544334572438209E-3</v>
      </c>
      <c r="H18" s="12">
        <f t="shared" si="5"/>
        <v>2.3496641845867621E-3</v>
      </c>
      <c r="I18" s="12">
        <f t="shared" si="6"/>
        <v>1.2106491104627861E-2</v>
      </c>
      <c r="J18" s="12">
        <f t="shared" si="7"/>
        <v>0.29759097117083222</v>
      </c>
      <c r="K18" s="12">
        <f t="shared" si="8"/>
        <v>1.8566007709902681E-2</v>
      </c>
      <c r="L18" s="12">
        <f t="shared" si="9"/>
        <v>0.13025360397381008</v>
      </c>
      <c r="M18" s="12">
        <f t="shared" si="10"/>
        <v>7.3737970431544015</v>
      </c>
      <c r="N18" s="12">
        <f t="shared" si="11"/>
        <v>3.5045620560993376</v>
      </c>
      <c r="O18" s="17">
        <f t="shared" si="12"/>
        <v>1.169395448800617E-2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4.0123053075382102E-2</v>
      </c>
      <c r="D21" s="12">
        <f t="shared" si="1"/>
        <v>0</v>
      </c>
      <c r="E21" s="12">
        <f t="shared" si="2"/>
        <v>4.0089765236626509E-2</v>
      </c>
      <c r="F21" s="12">
        <f t="shared" si="3"/>
        <v>2.3171460640967825E-2</v>
      </c>
      <c r="G21" s="12">
        <f t="shared" si="4"/>
        <v>1.4325525636610552E-4</v>
      </c>
      <c r="H21" s="12">
        <f t="shared" si="5"/>
        <v>2.0323010283661996E-2</v>
      </c>
      <c r="I21" s="12">
        <f t="shared" si="6"/>
        <v>0.16105718005557479</v>
      </c>
      <c r="J21" s="12">
        <f t="shared" si="7"/>
        <v>0</v>
      </c>
      <c r="K21" s="12">
        <f t="shared" si="8"/>
        <v>0.15741301863311688</v>
      </c>
      <c r="L21" s="12">
        <f t="shared" si="9"/>
        <v>3.2849994101431705</v>
      </c>
      <c r="M21" s="12">
        <f t="shared" si="10"/>
        <v>0</v>
      </c>
      <c r="N21" s="12">
        <f t="shared" si="11"/>
        <v>1.7547260890892151</v>
      </c>
      <c r="O21" s="17">
        <f t="shared" si="12"/>
        <v>6.1192680072077038E-2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1.4724304184778865E-3</v>
      </c>
      <c r="D22" s="12">
        <f t="shared" si="1"/>
        <v>0</v>
      </c>
      <c r="E22" s="12">
        <f t="shared" si="2"/>
        <v>1.4712088258374402E-3</v>
      </c>
      <c r="F22" s="12">
        <f t="shared" si="3"/>
        <v>9.9556050039846457E-4</v>
      </c>
      <c r="G22" s="12">
        <f t="shared" si="4"/>
        <v>0</v>
      </c>
      <c r="H22" s="12">
        <f t="shared" si="5"/>
        <v>8.7241566059363131E-4</v>
      </c>
      <c r="I22" s="12">
        <f t="shared" si="6"/>
        <v>6.8653218679669619E-3</v>
      </c>
      <c r="J22" s="12">
        <f t="shared" si="7"/>
        <v>0</v>
      </c>
      <c r="K22" s="12">
        <f t="shared" si="8"/>
        <v>6.7099836142152872E-3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2.322908771062916E-3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5.5731030847364492E-6</v>
      </c>
      <c r="D24" s="12">
        <f t="shared" si="1"/>
        <v>0</v>
      </c>
      <c r="E24" s="12">
        <f t="shared" si="2"/>
        <v>5.5684793947967909E-6</v>
      </c>
      <c r="F24" s="12">
        <f t="shared" si="3"/>
        <v>1.2702007954081373E-6</v>
      </c>
      <c r="G24" s="12">
        <f t="shared" si="4"/>
        <v>0</v>
      </c>
      <c r="H24" s="12">
        <f t="shared" si="5"/>
        <v>1.1130846046714604E-6</v>
      </c>
      <c r="I24" s="12">
        <f t="shared" si="6"/>
        <v>3.0609886864575896E-5</v>
      </c>
      <c r="J24" s="12">
        <f t="shared" si="7"/>
        <v>0</v>
      </c>
      <c r="K24" s="12">
        <f t="shared" si="8"/>
        <v>2.9917292043164034E-5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9.4956208913596085E-6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0.17149822686872851</v>
      </c>
      <c r="D25" s="12">
        <f t="shared" ref="D25:O25" si="13">SUM(D15:D24)</f>
        <v>4.5073912372969849</v>
      </c>
      <c r="E25" s="12">
        <f t="shared" si="13"/>
        <v>0.17509547324779856</v>
      </c>
      <c r="F25" s="12">
        <f t="shared" si="13"/>
        <v>0.24188621456115958</v>
      </c>
      <c r="G25" s="12">
        <f t="shared" si="13"/>
        <v>3.1654204774962609</v>
      </c>
      <c r="H25" s="12">
        <f t="shared" si="13"/>
        <v>0.60350980080126237</v>
      </c>
      <c r="I25" s="12">
        <f t="shared" si="13"/>
        <v>0.51779175223692198</v>
      </c>
      <c r="J25" s="12">
        <f t="shared" si="13"/>
        <v>15.004429845057661</v>
      </c>
      <c r="K25" s="12">
        <f t="shared" si="13"/>
        <v>0.84557377139775936</v>
      </c>
      <c r="L25" s="12">
        <f t="shared" si="13"/>
        <v>17.928444980964994</v>
      </c>
      <c r="M25" s="12">
        <f t="shared" si="13"/>
        <v>285.05419447394866</v>
      </c>
      <c r="N25" s="12">
        <f t="shared" si="13"/>
        <v>142.36542556411806</v>
      </c>
      <c r="O25" s="12">
        <f t="shared" si="13"/>
        <v>0.46956247010388641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1.9649104173612965E-2</v>
      </c>
      <c r="D28" s="12">
        <f>(SUMIFS(MESKENOG2,KAYNAK,A28,SEBEP,B28,SÜRE,"Uzun",BİLDİRİM,"Bildirimli",İL,$B$10)/VLOOKUP($B$10,ABONE2,4,FALSE))</f>
        <v>0.25341544498184726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1.984304694872259E-2</v>
      </c>
      <c r="F28" s="12">
        <f>(SUMIFS(TARIMSALAG2,KAYNAK,A28,SEBEP,B28,SÜRE,"Uzun",BİLDİRİM,"Bildirimli",İL,$B$10)/VLOOKUP($B$10,ABONE2,6,FALSE))</f>
        <v>7.7296642049720522E-3</v>
      </c>
      <c r="G28" s="12">
        <f>(SUMIFS(TARIMSALOG2,KAYNAK,A28,SEBEP,B28,SÜRE,"Uzun",BİLDİRİM,"Bildirimli",İL,$B$10)/VLOOKUP($B$10,ABONE2,7,FALSE))</f>
        <v>0.12606238512742785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2.2366709322605288E-2</v>
      </c>
      <c r="I28" s="12">
        <f>(SUMIFS(TICARETHANEAG2,KAYNAK,A28,SEBEP,B28,SÜRE,"Uzun",BİLDİRİM,"Bildirimli",İL,$B$10)/VLOOKUP($B$10,ABONE2,9,FALSE))</f>
        <v>6.4912951692165294E-2</v>
      </c>
      <c r="J28" s="12">
        <f>(SUMIFS(TICARETHANEOG2,KAYNAK,A28,SEBEP,B28,SÜRE,"Uzun",BİLDİRİM,"Bildirimli",İL,$B$10)/VLOOKUP($B$10,ABONE2,10,FALSE))</f>
        <v>3.991344194041877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0.15375437593892685</v>
      </c>
      <c r="L28" s="12">
        <f>(SUMIFS(SANAYIAG2,KAYNAK,A28,SEBEP,B28,SÜRE,"Uzun",BİLDİRİM,"Bildirimli",İL,$B$10)/VLOOKUP($B$10,ABONE2,12,FALSE))</f>
        <v>0.64448745761558379</v>
      </c>
      <c r="M28" s="12">
        <f>(SUMIFS(SANAYIOG2,KAYNAK,A28,SEBEP,B28,SÜRE,"Uzun",BİLDİRİM,"Bildirimli",İL,$B$10)/VLOOKUP($B$10,ABONE2,13,FALSE))</f>
        <v>11.259782440693677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5.58948155946059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4.8877257547188829E-2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0.1873746152456881</v>
      </c>
      <c r="D29" s="12">
        <f>(SUMIFS(MESKENOG2,KAYNAK,A29,SEBEP,B29,SÜRE,"Uzun",BİLDİRİM,"Bildirimli",İL,$B$10)/VLOOKUP($B$10,ABONE2,4,FALSE))</f>
        <v>5.9448163881777241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0.1921512406191867</v>
      </c>
      <c r="F29" s="12">
        <f>(SUMIFS(TARIMSALAG2,KAYNAK,A29,SEBEP,B29,SÜRE,"Uzun",BİLDİRİM,"Bildirimli",İL,$B$10)/VLOOKUP($B$10,ABONE2,6,FALSE))</f>
        <v>0.58352575332073664</v>
      </c>
      <c r="G29" s="12">
        <f>(SUMIFS(TARIMSALOG2,KAYNAK,A29,SEBEP,B29,SÜRE,"Uzun",BİLDİRİM,"Bildirimli",İL,$B$10)/VLOOKUP($B$10,ABONE2,7,FALSE))</f>
        <v>3.9138628865445586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0.99546840532710923</v>
      </c>
      <c r="I29" s="12">
        <f>(SUMIFS(TICARETHANEAG2,KAYNAK,A29,SEBEP,B29,SÜRE,"Uzun",BİLDİRİM,"Bildirimli",İL,$B$10)/VLOOKUP($B$10,ABONE2,9,FALSE))</f>
        <v>0.52175046000625325</v>
      </c>
      <c r="J29" s="12">
        <f>(SUMIFS(TICARETHANEOG2,KAYNAK,A29,SEBEP,B29,SÜRE,"Uzun",BİLDİRİM,"Bildirimli",İL,$B$10)/VLOOKUP($B$10,ABONE2,10,FALSE))</f>
        <v>12.789813937612802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0.79933388496087021</v>
      </c>
      <c r="L29" s="12">
        <f>(SUMIFS(SANAYIAG2,KAYNAK,A29,SEBEP,B29,SÜRE,"Uzun",BİLDİRİM,"Bildirimli",İL,$B$10)/VLOOKUP($B$10,ABONE2,12,FALSE))</f>
        <v>6.0326962942445492</v>
      </c>
      <c r="M29" s="12">
        <f>(SUMIFS(SANAYIOG2,KAYNAK,A29,SEBEP,B29,SÜRE,"Uzun",BİLDİRİM,"Bildirimli",İL,$B$10)/VLOOKUP($B$10,ABONE2,13,FALSE))</f>
        <v>101.12984817376994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50.332440756941814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0.37008297994522116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2.8849288875494317E-2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2.8825354244336094E-2</v>
      </c>
      <c r="F31" s="12">
        <f>(SUMIFS(TARIMSALAG2,KAYNAK,A31,SEBEP,B31,SÜRE,"Uzun",BİLDİRİM,"Bildirimli",İL,$B$10)/VLOOKUP($B$10,ABONE2,6,FALSE))</f>
        <v>3.1101430205827511E-2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2.7254370545601026E-2</v>
      </c>
      <c r="I31" s="12">
        <f>(SUMIFS(TICARETHANEAG2,KAYNAK,A31,SEBEP,B31,SÜRE,"Uzun",BİLDİRİM,"Bildirimli",İL,$B$10)/VLOOKUP($B$10,ABONE2,9,FALSE))</f>
        <v>6.5961041112003127E-2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6.4468573149242453E-2</v>
      </c>
      <c r="L31" s="12">
        <f>(SUMIFS(SANAYIAG2,KAYNAK,A31,SEBEP,B31,SÜRE,"Uzun",BİLDİRİM,"Bildirimli",İL,$B$10)/VLOOKUP($B$10,ABONE2,12,FALSE))</f>
        <v>1.1291499359361419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0.6031504434864452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3.5389730445104538E-2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0.23587300829479538</v>
      </c>
      <c r="D33" s="12">
        <f t="shared" ref="D33:O33" si="14">SUM(D28:D32)</f>
        <v>6.1982318331595714</v>
      </c>
      <c r="E33" s="12">
        <f t="shared" si="14"/>
        <v>0.24081964181224538</v>
      </c>
      <c r="F33" s="12">
        <f t="shared" si="14"/>
        <v>0.62235684773153621</v>
      </c>
      <c r="G33" s="12">
        <f t="shared" si="14"/>
        <v>4.0399252716719865</v>
      </c>
      <c r="H33" s="12">
        <f t="shared" si="14"/>
        <v>1.0450894851953154</v>
      </c>
      <c r="I33" s="12">
        <f t="shared" si="14"/>
        <v>0.6526244528104217</v>
      </c>
      <c r="J33" s="12">
        <f t="shared" si="14"/>
        <v>16.781158131654678</v>
      </c>
      <c r="K33" s="12">
        <f t="shared" si="14"/>
        <v>1.0175568340490395</v>
      </c>
      <c r="L33" s="12">
        <f t="shared" si="14"/>
        <v>7.8063336877962746</v>
      </c>
      <c r="M33" s="12">
        <f t="shared" si="14"/>
        <v>112.38963061446361</v>
      </c>
      <c r="N33" s="12">
        <f t="shared" si="14"/>
        <v>56.525072759888843</v>
      </c>
      <c r="O33" s="12">
        <f t="shared" si="14"/>
        <v>0.45434996793751448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DD03F637-AFDB-4A0D-9130-1C3A500152F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3BEE4-8993-4CFD-95C0-39073E3EA8DB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107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0.10530325946802008</v>
      </c>
      <c r="D17" s="12">
        <f t="shared" si="1"/>
        <v>0.84933955171030551</v>
      </c>
      <c r="E17" s="12">
        <f t="shared" si="2"/>
        <v>0.10739642407794041</v>
      </c>
      <c r="F17" s="12">
        <f t="shared" si="3"/>
        <v>0.13450161754170589</v>
      </c>
      <c r="G17" s="12">
        <f t="shared" si="4"/>
        <v>2.6765297710467251</v>
      </c>
      <c r="H17" s="12">
        <f t="shared" si="5"/>
        <v>0.7719946154128865</v>
      </c>
      <c r="I17" s="12">
        <f t="shared" si="6"/>
        <v>0.32125516361304163</v>
      </c>
      <c r="J17" s="12">
        <f t="shared" si="7"/>
        <v>7.9521984989137895</v>
      </c>
      <c r="K17" s="12">
        <f t="shared" si="8"/>
        <v>0.57561994145639983</v>
      </c>
      <c r="L17" s="12">
        <f t="shared" si="9"/>
        <v>1.4353924154041444</v>
      </c>
      <c r="M17" s="12">
        <f t="shared" si="10"/>
        <v>49.274957881269053</v>
      </c>
      <c r="N17" s="12">
        <f t="shared" si="11"/>
        <v>12.82576514537198</v>
      </c>
      <c r="O17" s="17">
        <f t="shared" si="12"/>
        <v>0.19138748973487557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2.8218775688020233E-2</v>
      </c>
      <c r="D21" s="12">
        <f t="shared" si="1"/>
        <v>0</v>
      </c>
      <c r="E21" s="12">
        <f t="shared" si="2"/>
        <v>2.8139389046237695E-2</v>
      </c>
      <c r="F21" s="12">
        <f t="shared" si="3"/>
        <v>2.3417993478979909E-2</v>
      </c>
      <c r="G21" s="12">
        <f t="shared" si="4"/>
        <v>0</v>
      </c>
      <c r="H21" s="12">
        <f t="shared" si="5"/>
        <v>1.7545199801829479E-2</v>
      </c>
      <c r="I21" s="12">
        <f t="shared" si="6"/>
        <v>0.10932328351041905</v>
      </c>
      <c r="J21" s="12">
        <f t="shared" si="7"/>
        <v>0</v>
      </c>
      <c r="K21" s="12">
        <f t="shared" si="8"/>
        <v>0.10567917406007175</v>
      </c>
      <c r="L21" s="12">
        <f t="shared" si="9"/>
        <v>4.3830825998284619E-2</v>
      </c>
      <c r="M21" s="12">
        <f t="shared" si="10"/>
        <v>0</v>
      </c>
      <c r="N21" s="12">
        <f t="shared" si="11"/>
        <v>3.339491504631209E-2</v>
      </c>
      <c r="O21" s="17">
        <f t="shared" si="12"/>
        <v>3.819546908425768E-2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0.1335220351560403</v>
      </c>
      <c r="D25" s="12">
        <f t="shared" ref="D25:O25" si="13">SUM(D15:D24)</f>
        <v>0.84933955171030551</v>
      </c>
      <c r="E25" s="12">
        <f t="shared" si="13"/>
        <v>0.13553581312417812</v>
      </c>
      <c r="F25" s="12">
        <f t="shared" si="13"/>
        <v>0.1579196110206858</v>
      </c>
      <c r="G25" s="12">
        <f t="shared" si="13"/>
        <v>2.6765297710467251</v>
      </c>
      <c r="H25" s="12">
        <f t="shared" si="13"/>
        <v>0.78953981521471595</v>
      </c>
      <c r="I25" s="12">
        <f t="shared" si="13"/>
        <v>0.43057844712346066</v>
      </c>
      <c r="J25" s="12">
        <f t="shared" si="13"/>
        <v>7.9521984989137895</v>
      </c>
      <c r="K25" s="12">
        <f t="shared" si="13"/>
        <v>0.6812991155164716</v>
      </c>
      <c r="L25" s="12">
        <f t="shared" si="13"/>
        <v>1.4792232414024291</v>
      </c>
      <c r="M25" s="12">
        <f t="shared" si="13"/>
        <v>49.274957881269053</v>
      </c>
      <c r="N25" s="12">
        <f t="shared" si="13"/>
        <v>12.859160060418292</v>
      </c>
      <c r="O25" s="12">
        <f t="shared" si="13"/>
        <v>0.22958295881913326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1.643904935491854E-2</v>
      </c>
      <c r="D29" s="12">
        <f>(SUMIFS(MESKENOG2,KAYNAK,A29,SEBEP,B29,SÜRE,"Uzun",BİLDİRİM,"Bildirimli",İL,$B$10,İLÇE,$B$11)/VLOOKUP($B$11,ABONE2,4,FALSE))</f>
        <v>8.5017262642051589E-3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1.6416719632613038E-2</v>
      </c>
      <c r="F29" s="12">
        <f>(SUMIFS(TARIMSALAG2,KAYNAK,A29,SEBEP,B29,SÜRE,"Uzun",BİLDİRİM,"Bildirimli",İL,$B$10,İLÇE,$B$11)/VLOOKUP($B$11,ABONE2,6,FALSE))</f>
        <v>4.9348147540230362E-2</v>
      </c>
      <c r="G29" s="12">
        <f>(SUMIFS(TARIMSALOG2,KAYNAK,A29,SEBEP,B29,SÜRE,"Uzun",BİLDİRİM,"Bildirimli",İL,$B$10,İLÇE,$B$11)/VLOOKUP($B$11,ABONE2,7,FALSE))</f>
        <v>1.5310040793783659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0.42091967419651277</v>
      </c>
      <c r="I29" s="12">
        <f>(SUMIFS(TICARETHANEAG2,KAYNAK,A29,SEBEP,B29,SÜRE,"Uzun",BİLDİRİM,"Bildirimli",İL,$B$10,İLÇE,$B$11)/VLOOKUP($B$11,ABONE2,9,FALSE))</f>
        <v>9.0812033598606748E-2</v>
      </c>
      <c r="J29" s="12">
        <f>(SUMIFS(TICARETHANEOG2,KAYNAK,A29,SEBEP,B29,SÜRE,"Uzun",BİLDİRİM,"Bildirimli",İL,$B$10,İLÇE,$B$11)/VLOOKUP($B$11,ABONE2,10,FALSE))</f>
        <v>2.7830275640069391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0.18055255127888448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96.545524127963006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22.987029554276905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6.1691046125154532E-2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1.172521532773913E-2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1.1692229294633467E-2</v>
      </c>
      <c r="F31" s="12">
        <f>(SUMIFS(TARIMSALAG2,KAYNAK,A31,SEBEP,B31,SÜRE,"Uzun",BİLDİRİM,"Bildirimli",İL,$B$10,İLÇE,$B$11)/VLOOKUP($B$11,ABONE2,6,FALSE))</f>
        <v>0.10920438315525877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8.1817971442104037E-2</v>
      </c>
      <c r="I31" s="12">
        <f>(SUMIFS(TICARETHANEAG2,KAYNAK,A31,SEBEP,B31,SÜRE,"Uzun",BİLDİRİM,"Bildirimli",İL,$B$10,İLÇE,$B$11)/VLOOKUP($B$11,ABONE2,9,FALSE))</f>
        <v>1.2571054773045633E-2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1.2152019613944111E-2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1.3170524773927834E-2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2.8164264682657668E-2</v>
      </c>
      <c r="D33" s="12">
        <f t="shared" ref="D33:O33" si="14">SUM(D28:D32)</f>
        <v>8.5017262642051589E-3</v>
      </c>
      <c r="E33" s="12">
        <f t="shared" si="14"/>
        <v>2.8108948927246503E-2</v>
      </c>
      <c r="F33" s="12">
        <f t="shared" si="14"/>
        <v>0.15855253069548914</v>
      </c>
      <c r="G33" s="12">
        <f t="shared" si="14"/>
        <v>1.5310040793783659</v>
      </c>
      <c r="H33" s="12">
        <f t="shared" si="14"/>
        <v>0.50273764563861678</v>
      </c>
      <c r="I33" s="12">
        <f t="shared" si="14"/>
        <v>0.10338308837165239</v>
      </c>
      <c r="J33" s="12">
        <f t="shared" si="14"/>
        <v>2.7830275640069391</v>
      </c>
      <c r="K33" s="12">
        <f t="shared" si="14"/>
        <v>0.19270457089282858</v>
      </c>
      <c r="L33" s="12">
        <f t="shared" si="14"/>
        <v>0</v>
      </c>
      <c r="M33" s="12">
        <f t="shared" si="14"/>
        <v>96.545524127963006</v>
      </c>
      <c r="N33" s="12">
        <f t="shared" si="14"/>
        <v>22.987029554276905</v>
      </c>
      <c r="O33" s="12">
        <f t="shared" si="14"/>
        <v>7.4861570899082366E-2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2369531-B04D-42D1-ADFF-E4199FAE9AA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B8EF-4544-4DF6-ADD5-85C51046143E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108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0.21077660767260481</v>
      </c>
      <c r="D17" s="12">
        <f t="shared" si="1"/>
        <v>0.3986809256014</v>
      </c>
      <c r="E17" s="12">
        <f t="shared" si="2"/>
        <v>0.21078623934608517</v>
      </c>
      <c r="F17" s="12">
        <f t="shared" si="3"/>
        <v>0.17070103343806359</v>
      </c>
      <c r="G17" s="12">
        <f t="shared" si="4"/>
        <v>14.076628841135312</v>
      </c>
      <c r="H17" s="12">
        <f t="shared" si="5"/>
        <v>0.26687420219006813</v>
      </c>
      <c r="I17" s="12">
        <f t="shared" si="6"/>
        <v>0.58068818456110582</v>
      </c>
      <c r="J17" s="12">
        <f t="shared" si="7"/>
        <v>8.287964939935085</v>
      </c>
      <c r="K17" s="12">
        <f t="shared" si="8"/>
        <v>0.78439003988078204</v>
      </c>
      <c r="L17" s="12">
        <f t="shared" si="9"/>
        <v>0.78138280841236007</v>
      </c>
      <c r="M17" s="12">
        <f t="shared" si="10"/>
        <v>39.829075878991674</v>
      </c>
      <c r="N17" s="12">
        <f t="shared" si="11"/>
        <v>32.019537264875808</v>
      </c>
      <c r="O17" s="17">
        <f t="shared" si="12"/>
        <v>0.3243712481005474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2.2234890188434362E-2</v>
      </c>
      <c r="D18" s="12">
        <f t="shared" si="1"/>
        <v>0</v>
      </c>
      <c r="E18" s="12">
        <f t="shared" si="2"/>
        <v>2.2233750463682277E-2</v>
      </c>
      <c r="F18" s="12">
        <f t="shared" si="3"/>
        <v>2.0764204958028741E-2</v>
      </c>
      <c r="G18" s="12">
        <f t="shared" si="4"/>
        <v>0.22926518175154931</v>
      </c>
      <c r="H18" s="12">
        <f t="shared" si="5"/>
        <v>2.2206194295483931E-2</v>
      </c>
      <c r="I18" s="12">
        <f t="shared" si="6"/>
        <v>0.12758773895532871</v>
      </c>
      <c r="J18" s="12">
        <f t="shared" si="7"/>
        <v>1.4600306993567123</v>
      </c>
      <c r="K18" s="12">
        <f t="shared" si="8"/>
        <v>0.16280395238014864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4.5363752791194867E-2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1.9030828144243197E-2</v>
      </c>
      <c r="D21" s="12">
        <f t="shared" si="1"/>
        <v>0</v>
      </c>
      <c r="E21" s="12">
        <f t="shared" si="2"/>
        <v>1.9029852654564371E-2</v>
      </c>
      <c r="F21" s="12">
        <f t="shared" si="3"/>
        <v>7.5352133885437005E-3</v>
      </c>
      <c r="G21" s="12">
        <f t="shared" si="4"/>
        <v>0</v>
      </c>
      <c r="H21" s="12">
        <f t="shared" si="5"/>
        <v>7.4830999762766212E-3</v>
      </c>
      <c r="I21" s="12">
        <f t="shared" si="6"/>
        <v>3.3907484950089078E-2</v>
      </c>
      <c r="J21" s="12">
        <f t="shared" si="7"/>
        <v>0</v>
      </c>
      <c r="K21" s="12">
        <f t="shared" si="8"/>
        <v>3.3011316587023463E-2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1.9717096013088218E-2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0.25204232600528237</v>
      </c>
      <c r="D25" s="12">
        <f t="shared" ref="D25:O25" si="13">SUM(D15:D24)</f>
        <v>0.3986809256014</v>
      </c>
      <c r="E25" s="12">
        <f t="shared" si="13"/>
        <v>0.25204984246433182</v>
      </c>
      <c r="F25" s="12">
        <f t="shared" si="13"/>
        <v>0.19900045178463605</v>
      </c>
      <c r="G25" s="12">
        <f t="shared" si="13"/>
        <v>14.305894022886861</v>
      </c>
      <c r="H25" s="12">
        <f t="shared" si="13"/>
        <v>0.29656349646182867</v>
      </c>
      <c r="I25" s="12">
        <f t="shared" si="13"/>
        <v>0.74218340846652364</v>
      </c>
      <c r="J25" s="12">
        <f t="shared" si="13"/>
        <v>9.7479956392917977</v>
      </c>
      <c r="K25" s="12">
        <f t="shared" si="13"/>
        <v>0.9802053088479542</v>
      </c>
      <c r="L25" s="12">
        <f t="shared" si="13"/>
        <v>0.78138280841236007</v>
      </c>
      <c r="M25" s="12">
        <f t="shared" si="13"/>
        <v>39.829075878991674</v>
      </c>
      <c r="N25" s="12">
        <f t="shared" si="13"/>
        <v>32.019537264875808</v>
      </c>
      <c r="O25" s="12">
        <f t="shared" si="13"/>
        <v>0.38945209690483051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0.95978464770096183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0.95973545068175525</v>
      </c>
      <c r="F29" s="12">
        <f>(SUMIFS(TARIMSALAG2,KAYNAK,A29,SEBEP,B29,SÜRE,"Uzun",BİLDİRİM,"Bildirimli",İL,$B$10,İLÇE,$B$11)/VLOOKUP($B$11,ABONE2,6,FALSE))</f>
        <v>0.98363634548104406</v>
      </c>
      <c r="G29" s="12">
        <f>(SUMIFS(TARIMSALOG2,KAYNAK,A29,SEBEP,B29,SÜRE,"Uzun",BİLDİRİM,"Bildirimli",İL,$B$10,İLÇE,$B$11)/VLOOKUP($B$11,ABONE2,7,FALSE))</f>
        <v>47.874704649107464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1.3079342051628866</v>
      </c>
      <c r="I29" s="12">
        <f>(SUMIFS(TICARETHANEAG2,KAYNAK,A29,SEBEP,B29,SÜRE,"Uzun",BİLDİRİM,"Bildirimli",İL,$B$10,İLÇE,$B$11)/VLOOKUP($B$11,ABONE2,9,FALSE))</f>
        <v>3.4878029611559938</v>
      </c>
      <c r="J29" s="12">
        <f>(SUMIFS(TICARETHANEOG2,KAYNAK,A29,SEBEP,B29,SÜRE,"Uzun",BİLDİRİM,"Bildirimli",İL,$B$10,İLÇE,$B$11)/VLOOKUP($B$11,ABONE2,10,FALSE))</f>
        <v>17.675043227535788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3.8627690167232243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881.16114072839707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704.92891258271766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1.7372047844547895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2.9440478736243315E-2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2.9438969664597602E-2</v>
      </c>
      <c r="F31" s="12">
        <f>(SUMIFS(TARIMSALAG2,KAYNAK,A31,SEBEP,B31,SÜRE,"Uzun",BİLDİRİM,"Bildirimli",İL,$B$10,İLÇE,$B$11)/VLOOKUP($B$11,ABONE2,6,FALSE))</f>
        <v>7.3327222855585114E-2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7.2820092984401508E-2</v>
      </c>
      <c r="I31" s="12">
        <f>(SUMIFS(TICARETHANEAG2,KAYNAK,A31,SEBEP,B31,SÜRE,"Uzun",BİLDİRİM,"Bildirimli",İL,$B$10,İLÇE,$B$11)/VLOOKUP($B$11,ABONE2,9,FALSE))</f>
        <v>0.20547522225631953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0.20004455130413779</v>
      </c>
      <c r="L31" s="12">
        <f>(SUMIFS(SANAYIAG2,KAYNAK,A31,SEBEP,B31,SÜRE,"Uzun",BİLDİRİM,"Bildirimli",İL,$B$10,İLÇE,$B$11)/VLOOKUP($B$11,ABONE2,12,FALSE))</f>
        <v>5.6616338150682557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1.1323267630136511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6.3958893635570974E-2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0.98922512643720517</v>
      </c>
      <c r="D33" s="12">
        <f t="shared" ref="D33:O33" si="14">SUM(D28:D32)</f>
        <v>0</v>
      </c>
      <c r="E33" s="12">
        <f t="shared" si="14"/>
        <v>0.98917442034635283</v>
      </c>
      <c r="F33" s="12">
        <f t="shared" si="14"/>
        <v>1.0569635683366292</v>
      </c>
      <c r="G33" s="12">
        <f t="shared" si="14"/>
        <v>47.874704649107464</v>
      </c>
      <c r="H33" s="12">
        <f t="shared" si="14"/>
        <v>1.3807542981472882</v>
      </c>
      <c r="I33" s="12">
        <f t="shared" si="14"/>
        <v>3.6932781834123132</v>
      </c>
      <c r="J33" s="12">
        <f t="shared" si="14"/>
        <v>17.675043227535788</v>
      </c>
      <c r="K33" s="12">
        <f t="shared" si="14"/>
        <v>4.0628135680273623</v>
      </c>
      <c r="L33" s="12">
        <f t="shared" si="14"/>
        <v>5.6616338150682557</v>
      </c>
      <c r="M33" s="12">
        <f t="shared" si="14"/>
        <v>881.16114072839707</v>
      </c>
      <c r="N33" s="12">
        <f t="shared" si="14"/>
        <v>706.06123934573134</v>
      </c>
      <c r="O33" s="12">
        <f t="shared" si="14"/>
        <v>1.8011636780903606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32BF8D3B-040C-4DDF-AB4B-A04CE1AF35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1F40F-BF8D-425B-87F8-58531B1EDE74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109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</v>
      </c>
      <c r="D17" s="12">
        <f t="shared" si="1"/>
        <v>0</v>
      </c>
      <c r="E17" s="12">
        <f t="shared" si="2"/>
        <v>0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0</v>
      </c>
      <c r="J17" s="12">
        <f t="shared" si="7"/>
        <v>0</v>
      </c>
      <c r="K17" s="12">
        <f t="shared" si="8"/>
        <v>0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2.1550361795554117E-3</v>
      </c>
      <c r="D21" s="12">
        <f t="shared" si="1"/>
        <v>0</v>
      </c>
      <c r="E21" s="12">
        <f t="shared" si="2"/>
        <v>2.1544581894308158E-3</v>
      </c>
      <c r="F21" s="12">
        <f t="shared" si="3"/>
        <v>5.7086496092444454E-3</v>
      </c>
      <c r="G21" s="12">
        <f t="shared" si="4"/>
        <v>0</v>
      </c>
      <c r="H21" s="12">
        <f t="shared" si="5"/>
        <v>5.6776804431906778E-3</v>
      </c>
      <c r="I21" s="12">
        <f t="shared" si="6"/>
        <v>2.2722575448730296E-5</v>
      </c>
      <c r="J21" s="12">
        <f t="shared" si="7"/>
        <v>0</v>
      </c>
      <c r="K21" s="12">
        <f t="shared" si="8"/>
        <v>2.2283437469294974E-5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2.1140852861455499E-3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2.1550361795554117E-3</v>
      </c>
      <c r="D25" s="12">
        <f t="shared" ref="D25:O25" si="13">SUM(D15:D24)</f>
        <v>0</v>
      </c>
      <c r="E25" s="12">
        <f t="shared" si="13"/>
        <v>2.1544581894308158E-3</v>
      </c>
      <c r="F25" s="12">
        <f t="shared" si="13"/>
        <v>5.7086496092444454E-3</v>
      </c>
      <c r="G25" s="12">
        <f t="shared" si="13"/>
        <v>0</v>
      </c>
      <c r="H25" s="12">
        <f t="shared" si="13"/>
        <v>5.6776804431906778E-3</v>
      </c>
      <c r="I25" s="12">
        <f t="shared" si="13"/>
        <v>2.2722575448730296E-5</v>
      </c>
      <c r="J25" s="12">
        <f t="shared" si="13"/>
        <v>0</v>
      </c>
      <c r="K25" s="12">
        <f t="shared" si="13"/>
        <v>2.2283437469294974E-5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2.1140852861455499E-3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6.3863367517566815E-3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6.3846239083205124E-3</v>
      </c>
      <c r="F29" s="12">
        <f>(SUMIFS(TARIMSALAG2,KAYNAK,A29,SEBEP,B29,SÜRE,"Uzun",BİLDİRİM,"Bildirimli",İL,$B$10,İLÇE,$B$11)/VLOOKUP($B$11,ABONE2,6,FALSE))</f>
        <v>3.4360344539935118E-2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3.4173941224166934E-2</v>
      </c>
      <c r="I29" s="12">
        <f>(SUMIFS(TICARETHANEAG2,KAYNAK,A29,SEBEP,B29,SÜRE,"Uzun",BİLDİRİM,"Bildirimli",İL,$B$10,İLÇE,$B$11)/VLOOKUP($B$11,ABONE2,9,FALSE))</f>
        <v>1.3087674775365916E-2</v>
      </c>
      <c r="J29" s="12">
        <f>(SUMIFS(TICARETHANEOG2,KAYNAK,A29,SEBEP,B29,SÜRE,"Uzun",BİLDİRİM,"Bildirimli",İL,$B$10,İLÇE,$B$11)/VLOOKUP($B$11,ABONE2,10,FALSE))</f>
        <v>2.989922836890567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7.0618185837057118E-2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62.142607126855886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43.499824988799119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6.2592037426630831E-2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6.3863367517566815E-3</v>
      </c>
      <c r="D33" s="12">
        <f t="shared" ref="D33:O33" si="14">SUM(D28:D32)</f>
        <v>0</v>
      </c>
      <c r="E33" s="12">
        <f t="shared" si="14"/>
        <v>6.3846239083205124E-3</v>
      </c>
      <c r="F33" s="12">
        <f t="shared" si="14"/>
        <v>3.4360344539935118E-2</v>
      </c>
      <c r="G33" s="12">
        <f t="shared" si="14"/>
        <v>0</v>
      </c>
      <c r="H33" s="12">
        <f t="shared" si="14"/>
        <v>3.4173941224166934E-2</v>
      </c>
      <c r="I33" s="12">
        <f t="shared" si="14"/>
        <v>1.3087674775365916E-2</v>
      </c>
      <c r="J33" s="12">
        <f t="shared" si="14"/>
        <v>2.989922836890567</v>
      </c>
      <c r="K33" s="12">
        <f t="shared" si="14"/>
        <v>7.0618185837057118E-2</v>
      </c>
      <c r="L33" s="12">
        <f t="shared" si="14"/>
        <v>0</v>
      </c>
      <c r="M33" s="12">
        <f t="shared" si="14"/>
        <v>62.142607126855886</v>
      </c>
      <c r="N33" s="12">
        <f t="shared" si="14"/>
        <v>43.499824988799119</v>
      </c>
      <c r="O33" s="12">
        <f t="shared" si="14"/>
        <v>6.2592037426630831E-2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DD0E6897-DB8F-42C4-AEA5-548315B88BE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40745-C42C-4094-9A68-6B412B18975C}">
  <dimension ref="A1:AC70"/>
  <sheetViews>
    <sheetView topLeftCell="B12" zoomScale="70" zoomScaleNormal="7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110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2.6865125004453663E-2</v>
      </c>
      <c r="D17" s="12">
        <f t="shared" si="1"/>
        <v>1.9257011594620532</v>
      </c>
      <c r="E17" s="12">
        <f t="shared" si="2"/>
        <v>2.6964350513137135E-2</v>
      </c>
      <c r="F17" s="12">
        <f t="shared" si="3"/>
        <v>0</v>
      </c>
      <c r="G17" s="12">
        <f t="shared" si="4"/>
        <v>1.5983616252361008</v>
      </c>
      <c r="H17" s="12">
        <f t="shared" si="5"/>
        <v>0.2996928047317689</v>
      </c>
      <c r="I17" s="12">
        <f t="shared" si="6"/>
        <v>0.13612723454858139</v>
      </c>
      <c r="J17" s="12">
        <f t="shared" si="7"/>
        <v>7.8608037335689502</v>
      </c>
      <c r="K17" s="12">
        <f t="shared" si="8"/>
        <v>0.16591331584634042</v>
      </c>
      <c r="L17" s="12">
        <f t="shared" si="9"/>
        <v>8.8516207102892611E-2</v>
      </c>
      <c r="M17" s="12">
        <f t="shared" si="10"/>
        <v>0</v>
      </c>
      <c r="N17" s="12">
        <f t="shared" si="11"/>
        <v>7.4685549743065641E-2</v>
      </c>
      <c r="O17" s="17">
        <f t="shared" si="12"/>
        <v>4.2529363619670066E-2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1.4628195478072351E-2</v>
      </c>
      <c r="D21" s="12">
        <f t="shared" si="1"/>
        <v>0</v>
      </c>
      <c r="E21" s="12">
        <f t="shared" si="2"/>
        <v>1.4627431067606627E-2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3.1947568066563993E-2</v>
      </c>
      <c r="J21" s="12">
        <f t="shared" si="7"/>
        <v>0</v>
      </c>
      <c r="K21" s="12">
        <f t="shared" si="8"/>
        <v>3.1824379366064103E-2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1.6544340280563272E-2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2.5633091344169358E-4</v>
      </c>
      <c r="D22" s="12">
        <f t="shared" si="1"/>
        <v>0</v>
      </c>
      <c r="E22" s="12">
        <f t="shared" si="2"/>
        <v>2.5631751862254334E-4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2.0237078303444764E-4</v>
      </c>
      <c r="J22" s="12">
        <f t="shared" si="7"/>
        <v>0</v>
      </c>
      <c r="K22" s="12">
        <f t="shared" si="8"/>
        <v>2.0159044840211454E-4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2.5012083781305878E-4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4.1749651395967709E-2</v>
      </c>
      <c r="D25" s="12">
        <f t="shared" ref="D25:O25" si="13">SUM(D15:D24)</f>
        <v>1.9257011594620532</v>
      </c>
      <c r="E25" s="12">
        <f t="shared" si="13"/>
        <v>4.1848099099366307E-2</v>
      </c>
      <c r="F25" s="12">
        <f t="shared" si="13"/>
        <v>0</v>
      </c>
      <c r="G25" s="12">
        <f t="shared" si="13"/>
        <v>1.5983616252361008</v>
      </c>
      <c r="H25" s="12">
        <f t="shared" si="13"/>
        <v>0.2996928047317689</v>
      </c>
      <c r="I25" s="12">
        <f t="shared" si="13"/>
        <v>0.16827717339817982</v>
      </c>
      <c r="J25" s="12">
        <f t="shared" si="13"/>
        <v>7.8608037335689502</v>
      </c>
      <c r="K25" s="12">
        <f t="shared" si="13"/>
        <v>0.19793928566080665</v>
      </c>
      <c r="L25" s="12">
        <f t="shared" si="13"/>
        <v>8.8516207102892611E-2</v>
      </c>
      <c r="M25" s="12">
        <f t="shared" si="13"/>
        <v>0</v>
      </c>
      <c r="N25" s="12">
        <f t="shared" si="13"/>
        <v>7.4685549743065641E-2</v>
      </c>
      <c r="O25" s="12">
        <f t="shared" si="13"/>
        <v>5.9323824738046399E-2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0.21159909147265255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0.21158803415800961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0.3360569094995331</v>
      </c>
      <c r="J29" s="12">
        <f>(SUMIFS(TICARETHANEOG2,KAYNAK,A29,SEBEP,B29,SÜRE,"Uzun",BİLDİRİM,"Bildirimli",İL,$B$10,İLÇE,$B$11)/VLOOKUP($B$11,ABONE2,10,FALSE))</f>
        <v>110.94852012474331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0.76257468306486764</v>
      </c>
      <c r="L29" s="12">
        <f>(SUMIFS(SANAYIAG2,KAYNAK,A29,SEBEP,B29,SÜRE,"Uzun",BİLDİRİM,"Bildirimli",İL,$B$10,İLÇE,$B$11)/VLOOKUP($B$11,ABONE2,12,FALSE))</f>
        <v>3.138137340945494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2.6478033814227606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0.27364884127972328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5.7616300008685124E-2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5.7613289213348892E-2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0.13256751710357292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0.13205634141325245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6.5913122126106546E-2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0.26921539148133766</v>
      </c>
      <c r="D33" s="12">
        <f t="shared" ref="D33:O33" si="14">SUM(D28:D32)</f>
        <v>0</v>
      </c>
      <c r="E33" s="12">
        <f t="shared" si="14"/>
        <v>0.26920132337135849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0.46862442660310599</v>
      </c>
      <c r="J33" s="12">
        <f t="shared" si="14"/>
        <v>110.94852012474331</v>
      </c>
      <c r="K33" s="12">
        <f t="shared" si="14"/>
        <v>0.89463102447812015</v>
      </c>
      <c r="L33" s="12">
        <f t="shared" si="14"/>
        <v>3.138137340945494</v>
      </c>
      <c r="M33" s="12">
        <f t="shared" si="14"/>
        <v>0</v>
      </c>
      <c r="N33" s="12">
        <f t="shared" si="14"/>
        <v>2.6478033814227606</v>
      </c>
      <c r="O33" s="12">
        <f t="shared" si="14"/>
        <v>0.33956196340582984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611E4263-AC97-47D4-ACDF-B96B84B8A13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7FA4E-CBBF-4D32-A977-75A64F965D90}">
  <dimension ref="A1:AC70"/>
  <sheetViews>
    <sheetView topLeftCell="B6" zoomScale="70" zoomScaleNormal="70" workbookViewId="0">
      <selection activeCell="G28" sqref="G28:G33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111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3.7333297841012162E-4</v>
      </c>
      <c r="D17" s="12">
        <f t="shared" si="1"/>
        <v>3.3369500442951243</v>
      </c>
      <c r="E17" s="12">
        <f t="shared" si="2"/>
        <v>4.6200568786363273E-4</v>
      </c>
      <c r="F17" s="12">
        <f t="shared" si="3"/>
        <v>4.3014536245487588E-2</v>
      </c>
      <c r="G17" s="12">
        <v>0</v>
      </c>
      <c r="H17" s="12">
        <f t="shared" si="4"/>
        <v>4.3014536245487588E-2</v>
      </c>
      <c r="I17" s="12">
        <f t="shared" si="5"/>
        <v>3.0702389932579241E-3</v>
      </c>
      <c r="J17" s="12">
        <f t="shared" si="6"/>
        <v>0.46724430312564841</v>
      </c>
      <c r="K17" s="12">
        <f t="shared" si="7"/>
        <v>7.1073516060598651E-3</v>
      </c>
      <c r="L17" s="12">
        <f t="shared" si="8"/>
        <v>0</v>
      </c>
      <c r="M17" s="12">
        <f t="shared" si="9"/>
        <v>0</v>
      </c>
      <c r="N17" s="12">
        <f t="shared" si="10"/>
        <v>0</v>
      </c>
      <c r="O17" s="17">
        <f t="shared" si="11"/>
        <v>1.4575107346290605E-3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6.6414303598548871E-2</v>
      </c>
      <c r="D21" s="12">
        <f t="shared" si="1"/>
        <v>0</v>
      </c>
      <c r="E21" s="12">
        <f t="shared" si="2"/>
        <v>6.6412538575066404E-2</v>
      </c>
      <c r="F21" s="12">
        <f t="shared" si="3"/>
        <v>2.8752621375540146E-3</v>
      </c>
      <c r="G21" s="12">
        <v>0</v>
      </c>
      <c r="H21" s="12">
        <f t="shared" si="4"/>
        <v>2.8752621375540146E-3</v>
      </c>
      <c r="I21" s="12">
        <f t="shared" si="5"/>
        <v>5.5996989169425505E-2</v>
      </c>
      <c r="J21" s="12">
        <f t="shared" si="6"/>
        <v>0</v>
      </c>
      <c r="K21" s="12">
        <f t="shared" si="7"/>
        <v>5.5509960339675243E-2</v>
      </c>
      <c r="L21" s="12">
        <f t="shared" si="8"/>
        <v>0.17963731676885097</v>
      </c>
      <c r="M21" s="12">
        <f t="shared" si="9"/>
        <v>0</v>
      </c>
      <c r="N21" s="12">
        <f t="shared" si="10"/>
        <v>0.13064532128643708</v>
      </c>
      <c r="O21" s="17">
        <f t="shared" si="11"/>
        <v>6.4845594824908745E-2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6.6787636576958992E-2</v>
      </c>
      <c r="D25" s="12">
        <f t="shared" ref="D25:O25" si="12">SUM(D15:D24)</f>
        <v>3.3369500442951243</v>
      </c>
      <c r="E25" s="12">
        <f t="shared" si="12"/>
        <v>6.6874544262930033E-2</v>
      </c>
      <c r="F25" s="12">
        <f t="shared" si="12"/>
        <v>4.5889798383041601E-2</v>
      </c>
      <c r="G25" s="12">
        <v>0</v>
      </c>
      <c r="H25" s="12">
        <f t="shared" si="12"/>
        <v>4.5889798383041601E-2</v>
      </c>
      <c r="I25" s="12">
        <f t="shared" si="12"/>
        <v>5.9067228162683429E-2</v>
      </c>
      <c r="J25" s="12">
        <f t="shared" si="12"/>
        <v>0.46724430312564841</v>
      </c>
      <c r="K25" s="12">
        <f t="shared" si="12"/>
        <v>6.261731194573511E-2</v>
      </c>
      <c r="L25" s="12">
        <f t="shared" si="12"/>
        <v>0.17963731676885097</v>
      </c>
      <c r="M25" s="12">
        <f t="shared" si="12"/>
        <v>0</v>
      </c>
      <c r="N25" s="12">
        <f t="shared" si="12"/>
        <v>0.13064532128643708</v>
      </c>
      <c r="O25" s="12">
        <f t="shared" si="12"/>
        <v>6.6303105559537806E-2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2.0749639765842591E-2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2.0749088324369065E-2</v>
      </c>
      <c r="F31" s="12">
        <f>(SUMIFS(TARIMSALAG2,KAYNAK,A31,SEBEP,B31,SÜRE,"Uzun",BİLDİRİM,"Bildirimli",İL,$B$10,İLÇE,$B$11)/VLOOKUP($B$11,ABONE2,6,FALSE))</f>
        <v>9.2686779145190971E-3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9.2686779145190971E-3</v>
      </c>
      <c r="I31" s="12">
        <f>(SUMIFS(TICARETHANEAG2,KAYNAK,A31,SEBEP,B31,SÜRE,"Uzun",BİLDİRİM,"Bildirimli",İL,$B$10,İLÇE,$B$11)/VLOOKUP($B$11,ABONE2,9,FALSE))</f>
        <v>0.13476769195707816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0.13359556195016992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3.370481388173311E-2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2.0749639765842591E-2</v>
      </c>
      <c r="D33" s="12">
        <f t="shared" ref="D33:O33" si="13">SUM(D28:D32)</f>
        <v>0</v>
      </c>
      <c r="E33" s="12">
        <f t="shared" si="13"/>
        <v>2.0749088324369065E-2</v>
      </c>
      <c r="F33" s="12">
        <f t="shared" si="13"/>
        <v>9.2686779145190971E-3</v>
      </c>
      <c r="G33" s="12">
        <v>0</v>
      </c>
      <c r="H33" s="12">
        <f t="shared" si="13"/>
        <v>9.2686779145190971E-3</v>
      </c>
      <c r="I33" s="12">
        <f t="shared" si="13"/>
        <v>0.13476769195707816</v>
      </c>
      <c r="J33" s="12">
        <f t="shared" si="13"/>
        <v>0</v>
      </c>
      <c r="K33" s="12">
        <f t="shared" si="13"/>
        <v>0.13359556195016992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3.370481388173311E-2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65E30A9F-5F61-4AA0-9C4E-8727A498515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5DA2B-6FBF-46E4-AC1B-76692A60A0DA}">
  <dimension ref="A1:AC70"/>
  <sheetViews>
    <sheetView topLeftCell="A11" zoomScale="70" zoomScaleNormal="7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112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0.13326781034434224</v>
      </c>
      <c r="D17" s="12">
        <f t="shared" si="1"/>
        <v>1.3008268742968518</v>
      </c>
      <c r="E17" s="12">
        <f t="shared" si="2"/>
        <v>0.13451676560698284</v>
      </c>
      <c r="F17" s="12">
        <f t="shared" si="3"/>
        <v>8.0559311188414681E-2</v>
      </c>
      <c r="G17" s="12">
        <f t="shared" si="4"/>
        <v>0.3828961720820534</v>
      </c>
      <c r="H17" s="12">
        <f t="shared" si="5"/>
        <v>0.15372374938836661</v>
      </c>
      <c r="I17" s="12">
        <f t="shared" si="6"/>
        <v>0.28573628704646697</v>
      </c>
      <c r="J17" s="12">
        <f t="shared" si="7"/>
        <v>4.8192183565974549</v>
      </c>
      <c r="K17" s="12">
        <f t="shared" si="8"/>
        <v>0.42279201653509635</v>
      </c>
      <c r="L17" s="12">
        <f t="shared" si="9"/>
        <v>8.0451860793063723</v>
      </c>
      <c r="M17" s="12">
        <f t="shared" si="10"/>
        <v>77.043016349930113</v>
      </c>
      <c r="N17" s="12">
        <f t="shared" si="11"/>
        <v>53.341471600479203</v>
      </c>
      <c r="O17" s="17">
        <f t="shared" si="12"/>
        <v>0.23651630099379431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2.8164838236019608E-2</v>
      </c>
      <c r="D21" s="12">
        <f t="shared" si="1"/>
        <v>0</v>
      </c>
      <c r="E21" s="12">
        <f t="shared" si="2"/>
        <v>2.813470989046318E-2</v>
      </c>
      <c r="F21" s="12">
        <f t="shared" si="3"/>
        <v>9.3879767053406463E-3</v>
      </c>
      <c r="G21" s="12">
        <f t="shared" si="4"/>
        <v>0</v>
      </c>
      <c r="H21" s="12">
        <f t="shared" si="5"/>
        <v>7.1161199444737611E-3</v>
      </c>
      <c r="I21" s="12">
        <f t="shared" si="6"/>
        <v>5.2807231032375418E-2</v>
      </c>
      <c r="J21" s="12">
        <f t="shared" si="7"/>
        <v>0</v>
      </c>
      <c r="K21" s="12">
        <f t="shared" si="8"/>
        <v>5.1210768653042874E-2</v>
      </c>
      <c r="L21" s="12">
        <f t="shared" si="9"/>
        <v>0.91951183371374423</v>
      </c>
      <c r="M21" s="12">
        <f t="shared" si="10"/>
        <v>0</v>
      </c>
      <c r="N21" s="12">
        <f t="shared" si="11"/>
        <v>0.31586284364212591</v>
      </c>
      <c r="O21" s="17">
        <f t="shared" si="12"/>
        <v>3.051774403692319E-2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0.16143264858036185</v>
      </c>
      <c r="D25" s="12">
        <f t="shared" ref="D25:O25" si="13">SUM(D15:D24)</f>
        <v>1.3008268742968518</v>
      </c>
      <c r="E25" s="12">
        <f t="shared" si="13"/>
        <v>0.16265147549744602</v>
      </c>
      <c r="F25" s="12">
        <f t="shared" si="13"/>
        <v>8.9947287893755334E-2</v>
      </c>
      <c r="G25" s="12">
        <f t="shared" si="13"/>
        <v>0.3828961720820534</v>
      </c>
      <c r="H25" s="12">
        <f t="shared" si="13"/>
        <v>0.16083986933284036</v>
      </c>
      <c r="I25" s="12">
        <f t="shared" si="13"/>
        <v>0.33854351807884242</v>
      </c>
      <c r="J25" s="12">
        <f t="shared" si="13"/>
        <v>4.8192183565974549</v>
      </c>
      <c r="K25" s="12">
        <f t="shared" si="13"/>
        <v>0.47400278518813921</v>
      </c>
      <c r="L25" s="12">
        <f t="shared" si="13"/>
        <v>8.9646979130201174</v>
      </c>
      <c r="M25" s="12">
        <f t="shared" si="13"/>
        <v>77.043016349930113</v>
      </c>
      <c r="N25" s="12">
        <f t="shared" si="13"/>
        <v>53.657334444121325</v>
      </c>
      <c r="O25" s="12">
        <f t="shared" si="13"/>
        <v>0.26703404503071748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0.36582983347435116</v>
      </c>
      <c r="D29" s="12">
        <f>(SUMIFS(MESKENOG2,KAYNAK,A29,SEBEP,B29,SÜRE,"Uzun",BİLDİRİM,"Bildirimli",İL,$B$10,İLÇE,$B$11)/VLOOKUP($B$11,ABONE2,4,FALSE))</f>
        <v>2.3698555936563666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0.36797356957895005</v>
      </c>
      <c r="F29" s="12">
        <f>(SUMIFS(TARIMSALAG2,KAYNAK,A29,SEBEP,B29,SÜRE,"Uzun",BİLDİRİM,"Bildirimli",İL,$B$10,İLÇE,$B$11)/VLOOKUP($B$11,ABONE2,6,FALSE))</f>
        <v>0.19932869162723701</v>
      </c>
      <c r="G29" s="12">
        <f>(SUMIFS(TARIMSALOG2,KAYNAK,A29,SEBEP,B29,SÜRE,"Uzun",BİLDİRİM,"Bildirimli",İL,$B$10,İLÇE,$B$11)/VLOOKUP($B$11,ABONE2,7,FALSE))</f>
        <v>0.4830131707298943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0.26797932019512999</v>
      </c>
      <c r="I29" s="12">
        <f>(SUMIFS(TICARETHANEAG2,KAYNAK,A29,SEBEP,B29,SÜRE,"Uzun",BİLDİRİM,"Bildirimli",İL,$B$10,İLÇE,$B$11)/VLOOKUP($B$11,ABONE2,9,FALSE))</f>
        <v>1.0978080627231814</v>
      </c>
      <c r="J29" s="12">
        <f>(SUMIFS(TICARETHANEOG2,KAYNAK,A29,SEBEP,B29,SÜRE,"Uzun",BİLDİRİM,"Bildirimli",İL,$B$10,İLÇE,$B$11)/VLOOKUP($B$11,ABONE2,10,FALSE))</f>
        <v>17.432543290550985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1.5916379749864693</v>
      </c>
      <c r="L29" s="12">
        <f>(SUMIFS(SANAYIAG2,KAYNAK,A29,SEBEP,B29,SÜRE,"Uzun",BİLDİRİM,"Bildirimli",İL,$B$10,İLÇE,$B$11)/VLOOKUP($B$11,ABONE2,12,FALSE))</f>
        <v>33.972483605979932</v>
      </c>
      <c r="M29" s="12">
        <f>(SUMIFS(SANAYIOG2,KAYNAK,A29,SEBEP,B29,SÜRE,"Uzun",BİLDİRİM,"Bildirimli",İL,$B$10,İLÇE,$B$11)/VLOOKUP($B$11,ABONE2,13,FALSE))</f>
        <v>160.97618141520877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117.34895697692407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0.67643748432554485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1.1463625778427265E-2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1.1117058709330503E-2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1.7956882894112759E-3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0.36582983347435116</v>
      </c>
      <c r="D33" s="12">
        <f t="shared" ref="D33:O33" si="14">SUM(D28:D32)</f>
        <v>2.3698555936563666</v>
      </c>
      <c r="E33" s="12">
        <f t="shared" si="14"/>
        <v>0.36797356957895005</v>
      </c>
      <c r="F33" s="12">
        <f t="shared" si="14"/>
        <v>0.19932869162723701</v>
      </c>
      <c r="G33" s="12">
        <f t="shared" si="14"/>
        <v>0.4830131707298943</v>
      </c>
      <c r="H33" s="12">
        <f t="shared" si="14"/>
        <v>0.26797932019512999</v>
      </c>
      <c r="I33" s="12">
        <f t="shared" si="14"/>
        <v>1.1092716885016087</v>
      </c>
      <c r="J33" s="12">
        <f t="shared" si="14"/>
        <v>17.432543290550985</v>
      </c>
      <c r="K33" s="12">
        <f t="shared" si="14"/>
        <v>1.6027550336957999</v>
      </c>
      <c r="L33" s="12">
        <f t="shared" si="14"/>
        <v>33.972483605979932</v>
      </c>
      <c r="M33" s="12">
        <f t="shared" si="14"/>
        <v>160.97618141520877</v>
      </c>
      <c r="N33" s="12">
        <f t="shared" si="14"/>
        <v>117.34895697692407</v>
      </c>
      <c r="O33" s="12">
        <f t="shared" si="14"/>
        <v>0.67823317261495608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4CE79E1-BE5E-45F7-BABF-4CD724376F3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099A6-FD3C-44E9-9FE3-9DC292106298}">
  <dimension ref="A1:AC70"/>
  <sheetViews>
    <sheetView topLeftCell="A7" zoomScale="70" zoomScaleNormal="7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113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0.28307993756958377</v>
      </c>
      <c r="D17" s="12">
        <f t="shared" si="1"/>
        <v>0.88608408041420517</v>
      </c>
      <c r="E17" s="12">
        <f t="shared" si="2"/>
        <v>0.2840810651051246</v>
      </c>
      <c r="F17" s="12">
        <f t="shared" si="3"/>
        <v>0.19878484470139388</v>
      </c>
      <c r="G17" s="12">
        <f t="shared" si="4"/>
        <v>0.50369088394462103</v>
      </c>
      <c r="H17" s="12">
        <f t="shared" si="5"/>
        <v>0.25734264596010553</v>
      </c>
      <c r="I17" s="12">
        <f t="shared" si="6"/>
        <v>0.65459674631895204</v>
      </c>
      <c r="J17" s="12">
        <f t="shared" si="7"/>
        <v>22.244192852810905</v>
      </c>
      <c r="K17" s="12">
        <f t="shared" si="8"/>
        <v>1.53645079758957</v>
      </c>
      <c r="L17" s="12">
        <f t="shared" si="9"/>
        <v>3.574702513734104</v>
      </c>
      <c r="M17" s="12">
        <f t="shared" si="10"/>
        <v>287.79547146877115</v>
      </c>
      <c r="N17" s="12">
        <f t="shared" si="11"/>
        <v>154.04452137228313</v>
      </c>
      <c r="O17" s="17">
        <f t="shared" si="12"/>
        <v>0.67070251106942136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1.7179833844236467E-2</v>
      </c>
      <c r="K18" s="12">
        <f t="shared" si="8"/>
        <v>7.0173179715670526E-4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1.0422386210453633E-4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1.6280806654259614E-2</v>
      </c>
      <c r="D21" s="12">
        <f t="shared" si="1"/>
        <v>0</v>
      </c>
      <c r="E21" s="12">
        <f t="shared" si="2"/>
        <v>1.625377671750743E-2</v>
      </c>
      <c r="F21" s="12">
        <f t="shared" si="3"/>
        <v>4.4170552194191691E-3</v>
      </c>
      <c r="G21" s="12">
        <f t="shared" si="4"/>
        <v>0</v>
      </c>
      <c r="H21" s="12">
        <f t="shared" si="5"/>
        <v>3.5687511243954161E-3</v>
      </c>
      <c r="I21" s="12">
        <f t="shared" si="6"/>
        <v>4.5463989204827873E-2</v>
      </c>
      <c r="J21" s="12">
        <f t="shared" si="7"/>
        <v>0</v>
      </c>
      <c r="K21" s="12">
        <f t="shared" si="8"/>
        <v>4.3606955711962048E-2</v>
      </c>
      <c r="L21" s="12">
        <f t="shared" si="9"/>
        <v>4.7913019800208144E-2</v>
      </c>
      <c r="M21" s="12">
        <f t="shared" si="10"/>
        <v>0</v>
      </c>
      <c r="N21" s="12">
        <f t="shared" si="11"/>
        <v>2.2547303435392067E-2</v>
      </c>
      <c r="O21" s="17">
        <f t="shared" si="12"/>
        <v>1.9048616065101269E-2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1.0135563641608719E-3</v>
      </c>
      <c r="D22" s="12">
        <f t="shared" si="1"/>
        <v>0</v>
      </c>
      <c r="E22" s="12">
        <f t="shared" si="2"/>
        <v>1.0118736241713964E-3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3.1446739195097983E-3</v>
      </c>
      <c r="J22" s="12">
        <f t="shared" si="7"/>
        <v>0</v>
      </c>
      <c r="K22" s="12">
        <f t="shared" si="8"/>
        <v>3.0162257807782502E-3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1.2064378901968334E-3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0.30037430058800429</v>
      </c>
      <c r="D25" s="12">
        <f t="shared" ref="D25:O25" si="13">SUM(D15:D24)</f>
        <v>0.88608408041420517</v>
      </c>
      <c r="E25" s="12">
        <f t="shared" si="13"/>
        <v>0.30134671544680341</v>
      </c>
      <c r="F25" s="12">
        <f t="shared" si="13"/>
        <v>0.20320189992081306</v>
      </c>
      <c r="G25" s="12">
        <f t="shared" si="13"/>
        <v>0.50369088394462103</v>
      </c>
      <c r="H25" s="12">
        <f t="shared" si="13"/>
        <v>0.26091139708450095</v>
      </c>
      <c r="I25" s="12">
        <f t="shared" si="13"/>
        <v>0.70320540944328969</v>
      </c>
      <c r="J25" s="12">
        <f t="shared" si="13"/>
        <v>22.26137268665514</v>
      </c>
      <c r="K25" s="12">
        <f t="shared" si="13"/>
        <v>1.583775710879467</v>
      </c>
      <c r="L25" s="12">
        <f t="shared" si="13"/>
        <v>3.622615533534312</v>
      </c>
      <c r="M25" s="12">
        <f t="shared" si="13"/>
        <v>287.79547146877115</v>
      </c>
      <c r="N25" s="12">
        <f t="shared" si="13"/>
        <v>154.06706867571853</v>
      </c>
      <c r="O25" s="12">
        <f t="shared" si="13"/>
        <v>0.6910617888868239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0.31172570145854384</v>
      </c>
      <c r="D29" s="12">
        <f>(SUMIFS(MESKENOG2,KAYNAK,A29,SEBEP,B29,SÜRE,"Uzun",BİLDİRİM,"Bildirimli",İL,$B$10,İLÇE,$B$11)/VLOOKUP($B$11,ABONE2,4,FALSE))</f>
        <v>1.6523063769818473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0.31395137808747886</v>
      </c>
      <c r="F29" s="12">
        <f>(SUMIFS(TARIMSALAG2,KAYNAK,A29,SEBEP,B29,SÜRE,"Uzun",BİLDİRİM,"Bildirimli",İL,$B$10,İLÇE,$B$11)/VLOOKUP($B$11,ABONE2,6,FALSE))</f>
        <v>0.15098469287175514</v>
      </c>
      <c r="G29" s="12">
        <f>(SUMIFS(TARIMSALOG2,KAYNAK,A29,SEBEP,B29,SÜRE,"Uzun",BİLDİRİM,"Bildirimli",İL,$B$10,İLÇE,$B$11)/VLOOKUP($B$11,ABONE2,7,FALSE))</f>
        <v>0.20728466197546308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0.16179721206563255</v>
      </c>
      <c r="I29" s="12">
        <f>(SUMIFS(TICARETHANEAG2,KAYNAK,A29,SEBEP,B29,SÜRE,"Uzun",BİLDİRİM,"Bildirimli",İL,$B$10,İLÇE,$B$11)/VLOOKUP($B$11,ABONE2,9,FALSE))</f>
        <v>0.68893332964001663</v>
      </c>
      <c r="J29" s="12">
        <f>(SUMIFS(TICARETHANEOG2,KAYNAK,A29,SEBEP,B29,SÜRE,"Uzun",BİLDİRİM,"Bildirimli",İL,$B$10,İLÇE,$B$11)/VLOOKUP($B$11,ABONE2,10,FALSE))</f>
        <v>18.412731976372353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1.4128840493955268</v>
      </c>
      <c r="L29" s="12">
        <f>(SUMIFS(SANAYIAG2,KAYNAK,A29,SEBEP,B29,SÜRE,"Uzun",BİLDİRİM,"Bildirimli",İL,$B$10,İLÇE,$B$11)/VLOOKUP($B$11,ABONE2,12,FALSE))</f>
        <v>0.99452165222464184</v>
      </c>
      <c r="M29" s="12">
        <f>(SUMIFS(SANAYIOG2,KAYNAK,A29,SEBEP,B29,SÜRE,"Uzun",BİLDİRİM,"Bildirimli",İL,$B$10,İLÇE,$B$11)/VLOOKUP($B$11,ABONE2,13,FALSE))</f>
        <v>211.35989921130053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112.36442741879424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0.61001768517527455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1.498197914395178E-2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1.4957105563834814E-2</v>
      </c>
      <c r="F31" s="12">
        <f>(SUMIFS(TARIMSALAG2,KAYNAK,A31,SEBEP,B31,SÜRE,"Uzun",BİLDİRİM,"Bildirimli",İL,$B$10,İLÇE,$B$11)/VLOOKUP($B$11,ABONE2,6,FALSE))</f>
        <v>8.0711709015730501E-4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6.5210867420317277E-4</v>
      </c>
      <c r="I31" s="12">
        <f>(SUMIFS(TICARETHANEAG2,KAYNAK,A31,SEBEP,B31,SÜRE,"Uzun",BİLDİRİM,"Bildirimli",İL,$B$10,İLÇE,$B$11)/VLOOKUP($B$11,ABONE2,9,FALSE))</f>
        <v>2.3759587230352919E-2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2.2789097178002937E-2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1.466152156535775E-2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0.32670768060249561</v>
      </c>
      <c r="D33" s="12">
        <f t="shared" ref="D33:O33" si="14">SUM(D28:D32)</f>
        <v>1.6523063769818473</v>
      </c>
      <c r="E33" s="12">
        <f t="shared" si="14"/>
        <v>0.3289084836513137</v>
      </c>
      <c r="F33" s="12">
        <f t="shared" si="14"/>
        <v>0.15179180996191244</v>
      </c>
      <c r="G33" s="12">
        <f t="shared" si="14"/>
        <v>0.20728466197546308</v>
      </c>
      <c r="H33" s="12">
        <f t="shared" si="14"/>
        <v>0.16244932073983573</v>
      </c>
      <c r="I33" s="12">
        <f t="shared" si="14"/>
        <v>0.71269291687036951</v>
      </c>
      <c r="J33" s="12">
        <f t="shared" si="14"/>
        <v>18.412731976372353</v>
      </c>
      <c r="K33" s="12">
        <f t="shared" si="14"/>
        <v>1.4356731465735297</v>
      </c>
      <c r="L33" s="12">
        <f t="shared" si="14"/>
        <v>0.99452165222464184</v>
      </c>
      <c r="M33" s="12">
        <f t="shared" si="14"/>
        <v>211.35989921130053</v>
      </c>
      <c r="N33" s="12">
        <f t="shared" si="14"/>
        <v>112.36442741879424</v>
      </c>
      <c r="O33" s="12">
        <f t="shared" si="14"/>
        <v>0.62467920674063226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37CC8580-D3B1-40C1-A171-02E3A014F71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457C0-E2C6-46A7-ABE5-AD50E5DF7AC2}">
  <dimension ref="A1:AC70"/>
  <sheetViews>
    <sheetView topLeftCell="B6" zoomScale="80" zoomScaleNormal="80" workbookViewId="0">
      <selection activeCell="M28" sqref="M28:M33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114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9.0744695063803685E-2</v>
      </c>
      <c r="D17" s="12">
        <f t="shared" si="1"/>
        <v>0.34164919677622951</v>
      </c>
      <c r="E17" s="12">
        <f t="shared" si="2"/>
        <v>9.1125376115190421E-2</v>
      </c>
      <c r="F17" s="12">
        <f t="shared" si="3"/>
        <v>0.28277799586067759</v>
      </c>
      <c r="G17" s="12">
        <f t="shared" si="4"/>
        <v>3.0624757597077621</v>
      </c>
      <c r="H17" s="12">
        <f t="shared" si="5"/>
        <v>0.36507167965878201</v>
      </c>
      <c r="I17" s="12">
        <f t="shared" si="6"/>
        <v>0.19980393674350391</v>
      </c>
      <c r="J17" s="12">
        <f t="shared" si="7"/>
        <v>2.711286090470765</v>
      </c>
      <c r="K17" s="12">
        <f t="shared" si="8"/>
        <v>0.26400911466207128</v>
      </c>
      <c r="L17" s="12">
        <f t="shared" si="9"/>
        <v>26.532575501639752</v>
      </c>
      <c r="M17" s="12">
        <v>0</v>
      </c>
      <c r="N17" s="12">
        <f t="shared" si="10"/>
        <v>29.974385679783996</v>
      </c>
      <c r="O17" s="17">
        <f t="shared" si="11"/>
        <v>0.15133363684853163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1.1585338430941226E-2</v>
      </c>
      <c r="D21" s="12">
        <f t="shared" si="1"/>
        <v>0</v>
      </c>
      <c r="E21" s="12">
        <f t="shared" si="2"/>
        <v>1.1567760751846345E-2</v>
      </c>
      <c r="F21" s="12">
        <f t="shared" si="3"/>
        <v>1.323094716729962E-4</v>
      </c>
      <c r="G21" s="12">
        <f t="shared" si="4"/>
        <v>0</v>
      </c>
      <c r="H21" s="12">
        <f t="shared" si="5"/>
        <v>1.2839241494583514E-4</v>
      </c>
      <c r="I21" s="12">
        <f t="shared" si="6"/>
        <v>1.6057676987027154E-2</v>
      </c>
      <c r="J21" s="12">
        <f t="shared" si="7"/>
        <v>0</v>
      </c>
      <c r="K21" s="12">
        <f t="shared" si="8"/>
        <v>1.5647167994804818E-2</v>
      </c>
      <c r="L21" s="12">
        <f t="shared" si="9"/>
        <v>0</v>
      </c>
      <c r="M21" s="12">
        <v>0</v>
      </c>
      <c r="N21" s="12">
        <f t="shared" si="10"/>
        <v>0</v>
      </c>
      <c r="O21" s="17">
        <f t="shared" si="11"/>
        <v>1.1925600732264648E-2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0.10233003349474491</v>
      </c>
      <c r="D25" s="12">
        <f t="shared" ref="D25:O25" si="12">SUM(D15:D24)</f>
        <v>0.34164919677622951</v>
      </c>
      <c r="E25" s="12">
        <f t="shared" si="12"/>
        <v>0.10269313686703677</v>
      </c>
      <c r="F25" s="12">
        <f t="shared" si="12"/>
        <v>0.28291030533235056</v>
      </c>
      <c r="G25" s="12">
        <f t="shared" si="12"/>
        <v>3.0624757597077621</v>
      </c>
      <c r="H25" s="12">
        <f t="shared" si="12"/>
        <v>0.36520007207372784</v>
      </c>
      <c r="I25" s="12">
        <f t="shared" si="12"/>
        <v>0.21586161373053106</v>
      </c>
      <c r="J25" s="12">
        <f t="shared" si="12"/>
        <v>2.711286090470765</v>
      </c>
      <c r="K25" s="12">
        <f t="shared" si="12"/>
        <v>0.27965628265687609</v>
      </c>
      <c r="L25" s="12">
        <f t="shared" si="12"/>
        <v>26.532575501639752</v>
      </c>
      <c r="M25" s="12">
        <v>0</v>
      </c>
      <c r="N25" s="12">
        <f t="shared" si="12"/>
        <v>29.974385679783996</v>
      </c>
      <c r="O25" s="12">
        <f t="shared" si="12"/>
        <v>0.16325923758079627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8.6586127568264018E-2</v>
      </c>
      <c r="D29" s="12">
        <f>(SUMIFS(MESKENOG2,KAYNAK,A29,SEBEP,B29,SÜRE,"Uzun",BİLDİRİM,"Bildirimli",İL,$B$10,İLÇE,$B$11)/VLOOKUP($B$11,ABONE2,4,FALSE))</f>
        <v>0.45061333030480905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8.7138442322783463E-2</v>
      </c>
      <c r="F29" s="12">
        <f>(SUMIFS(TARIMSALAG2,KAYNAK,A29,SEBEP,B29,SÜRE,"Uzun",BİLDİRİM,"Bildirimli",İL,$B$10,İLÇE,$B$11)/VLOOKUP($B$11,ABONE2,6,FALSE))</f>
        <v>0.44064125657211406</v>
      </c>
      <c r="G29" s="12">
        <f>(SUMIFS(TARIMSALOG2,KAYNAK,A29,SEBEP,B29,SÜRE,"Uzun",BİLDİRİM,"Bildirimli",İL,$B$10,İLÇE,$B$11)/VLOOKUP($B$11,ABONE2,7,FALSE))</f>
        <v>20.265737359336711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1.0275684438250132</v>
      </c>
      <c r="I29" s="12">
        <f>(SUMIFS(TICARETHANEAG2,KAYNAK,A29,SEBEP,B29,SÜRE,"Uzun",BİLDİRİM,"Bildirimli",İL,$B$10,İLÇE,$B$11)/VLOOKUP($B$11,ABONE2,9,FALSE))</f>
        <v>0.25714542072288771</v>
      </c>
      <c r="J29" s="12">
        <f>(SUMIFS(TICARETHANEOG2,KAYNAK,A29,SEBEP,B29,SÜRE,"Uzun",BİLDİRİM,"Bildirimli",İL,$B$10,İLÇE,$B$11)/VLOOKUP($B$11,ABONE2,10,FALSE))</f>
        <v>3.0484470942279809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0.32850408847444507</v>
      </c>
      <c r="L29" s="12">
        <f>(SUMIFS(SANAYIAG2,KAYNAK,A29,SEBEP,B29,SÜRE,"Uzun",BİLDİRİM,"Bildirimli",İL,$B$10,İLÇE,$B$11)/VLOOKUP($B$11,ABONE2,12,FALSE))</f>
        <v>0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0.14702891046324312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4.299867905872768E-3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4.2933439964807085E-3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9.2591979876936008E-3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9.0224897740593391E-3</v>
      </c>
      <c r="L31" s="12">
        <f>(SUMIFS(SANAYIAG2,KAYNAK,A31,SEBEP,B31,SÜRE,"Uzun",BİLDİRİM,"Bildirimli",İL,$B$10,İLÇE,$B$11)/VLOOKUP($B$11,ABONE2,12,FALSE))</f>
        <v>0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4.9280621929035651E-3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9.0885995474136783E-2</v>
      </c>
      <c r="D33" s="12">
        <f t="shared" ref="D33:O33" si="13">SUM(D28:D32)</f>
        <v>0.45061333030480905</v>
      </c>
      <c r="E33" s="12">
        <f t="shared" si="13"/>
        <v>9.1431786319264172E-2</v>
      </c>
      <c r="F33" s="12">
        <f t="shared" si="13"/>
        <v>0.44064125657211406</v>
      </c>
      <c r="G33" s="12">
        <f t="shared" si="13"/>
        <v>20.265737359336711</v>
      </c>
      <c r="H33" s="12">
        <f t="shared" si="13"/>
        <v>1.0275684438250132</v>
      </c>
      <c r="I33" s="12">
        <f t="shared" si="13"/>
        <v>0.2664046187105813</v>
      </c>
      <c r="J33" s="12">
        <f t="shared" si="13"/>
        <v>3.0484470942279809</v>
      </c>
      <c r="K33" s="12">
        <f t="shared" si="13"/>
        <v>0.33752657824850441</v>
      </c>
      <c r="L33" s="12">
        <f t="shared" si="13"/>
        <v>0</v>
      </c>
      <c r="M33" s="12">
        <v>0</v>
      </c>
      <c r="N33" s="12">
        <f t="shared" si="13"/>
        <v>0</v>
      </c>
      <c r="O33" s="12">
        <f t="shared" si="13"/>
        <v>0.15195697265614669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CB10CD16-2FAC-4BF3-BE21-60DC46218DE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B122D-F66E-4454-BB12-9EF2B965A19D}">
  <dimension ref="A1:AC70"/>
  <sheetViews>
    <sheetView topLeftCell="A21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115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6.0493654101762842E-2</v>
      </c>
      <c r="D17" s="12">
        <v>0</v>
      </c>
      <c r="E17" s="12">
        <f t="shared" si="1"/>
        <v>6.2195726856721985E-2</v>
      </c>
      <c r="F17" s="12">
        <f t="shared" si="2"/>
        <v>0.14791871635736659</v>
      </c>
      <c r="G17" s="12">
        <f t="shared" si="3"/>
        <v>0.63005501385819096</v>
      </c>
      <c r="H17" s="12">
        <f t="shared" si="4"/>
        <v>0.16983400260740406</v>
      </c>
      <c r="I17" s="12">
        <f t="shared" si="5"/>
        <v>0.11501860139502251</v>
      </c>
      <c r="J17" s="12">
        <f t="shared" si="6"/>
        <v>2.4734404104074206</v>
      </c>
      <c r="K17" s="12">
        <f t="shared" si="7"/>
        <v>0.18979418189636676</v>
      </c>
      <c r="L17" s="12">
        <f t="shared" si="8"/>
        <v>0</v>
      </c>
      <c r="M17" s="12">
        <f t="shared" si="9"/>
        <v>29.117941942070576</v>
      </c>
      <c r="N17" s="12">
        <f t="shared" si="10"/>
        <v>22.398416878515828</v>
      </c>
      <c r="O17" s="17">
        <f t="shared" si="11"/>
        <v>9.6013236593577189E-2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v>0</v>
      </c>
      <c r="E18" s="12">
        <f t="shared" si="1"/>
        <v>0</v>
      </c>
      <c r="F18" s="12">
        <f t="shared" si="2"/>
        <v>0</v>
      </c>
      <c r="G18" s="12">
        <f t="shared" si="3"/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v>0</v>
      </c>
      <c r="E20" s="12">
        <f t="shared" si="1"/>
        <v>0</v>
      </c>
      <c r="F20" s="12">
        <f t="shared" si="2"/>
        <v>0</v>
      </c>
      <c r="G20" s="12">
        <f t="shared" si="3"/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3.3152367514791407E-3</v>
      </c>
      <c r="D21" s="12">
        <v>0</v>
      </c>
      <c r="E21" s="12">
        <f t="shared" si="1"/>
        <v>3.3087699891693923E-3</v>
      </c>
      <c r="F21" s="12">
        <f t="shared" si="2"/>
        <v>2.9349482147410198E-3</v>
      </c>
      <c r="G21" s="12">
        <f t="shared" si="3"/>
        <v>0</v>
      </c>
      <c r="H21" s="12">
        <f t="shared" si="4"/>
        <v>2.8015414777073371E-3</v>
      </c>
      <c r="I21" s="12">
        <f t="shared" si="5"/>
        <v>6.4666017451448388E-3</v>
      </c>
      <c r="J21" s="12">
        <f t="shared" si="6"/>
        <v>0</v>
      </c>
      <c r="K21" s="12">
        <f t="shared" si="7"/>
        <v>6.2615731546202718E-3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3.6796969266271054E-3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4.4657046603714543E-6</v>
      </c>
      <c r="D22" s="12">
        <v>0</v>
      </c>
      <c r="E22" s="12">
        <f t="shared" si="1"/>
        <v>4.4569937740158204E-6</v>
      </c>
      <c r="F22" s="12">
        <f t="shared" si="2"/>
        <v>0</v>
      </c>
      <c r="G22" s="12">
        <f t="shared" si="3"/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3.6731828289873166E-6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v>0</v>
      </c>
      <c r="E24" s="12">
        <f t="shared" si="1"/>
        <v>0</v>
      </c>
      <c r="F24" s="12">
        <f t="shared" si="2"/>
        <v>0</v>
      </c>
      <c r="G24" s="12">
        <f t="shared" si="3"/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6.3813356557902351E-2</v>
      </c>
      <c r="D25" s="12">
        <f t="shared" ref="D25:O25" si="12">SUM(D15:D24)</f>
        <v>0</v>
      </c>
      <c r="E25" s="12">
        <f t="shared" si="12"/>
        <v>6.5508953839665401E-2</v>
      </c>
      <c r="F25" s="12">
        <f t="shared" si="12"/>
        <v>0.15085366457210761</v>
      </c>
      <c r="G25" s="12">
        <f t="shared" si="12"/>
        <v>0.63005501385819096</v>
      </c>
      <c r="H25" s="12">
        <f t="shared" si="12"/>
        <v>0.17263554408511139</v>
      </c>
      <c r="I25" s="12">
        <f t="shared" si="12"/>
        <v>0.12148520314016735</v>
      </c>
      <c r="J25" s="12">
        <f t="shared" si="12"/>
        <v>2.4734404104074206</v>
      </c>
      <c r="K25" s="12">
        <f t="shared" si="12"/>
        <v>0.19605575505098705</v>
      </c>
      <c r="L25" s="12">
        <f t="shared" si="12"/>
        <v>0</v>
      </c>
      <c r="M25" s="12">
        <f t="shared" si="12"/>
        <v>29.117941942070576</v>
      </c>
      <c r="N25" s="12">
        <f t="shared" si="12"/>
        <v>22.398416878515828</v>
      </c>
      <c r="O25" s="12">
        <f t="shared" si="12"/>
        <v>9.9696606703033278E-2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0.13114090707019357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0.13347770222497402</v>
      </c>
      <c r="F29" s="12">
        <f>(SUMIFS(TARIMSALAG2,KAYNAK,A29,SEBEP,B29,SÜRE,"Uzun",BİLDİRİM,"Bildirimli",İL,$B$10,İLÇE,$B$11)/VLOOKUP($B$11,ABONE2,6,FALSE))</f>
        <v>8.3805698047715094E-2</v>
      </c>
      <c r="G29" s="12">
        <f>(SUMIFS(TARIMSALOG2,KAYNAK,A29,SEBEP,B29,SÜRE,"Uzun",BİLDİRİM,"Bildirimli",İL,$B$10,İLÇE,$B$11)/VLOOKUP($B$11,ABONE2,7,FALSE))</f>
        <v>0.77049617743645848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0.11501890165629435</v>
      </c>
      <c r="I29" s="12">
        <f>(SUMIFS(TICARETHANEAG2,KAYNAK,A29,SEBEP,B29,SÜRE,"Uzun",BİLDİRİM,"Bildirimli",İL,$B$10,İLÇE,$B$11)/VLOOKUP($B$11,ABONE2,9,FALSE))</f>
        <v>0.48064823262827933</v>
      </c>
      <c r="J29" s="12">
        <f>(SUMIFS(TICARETHANEOG2,KAYNAK,A29,SEBEP,B29,SÜRE,"Uzun",BİLDİRİM,"Bildirimli",İL,$B$10,İLÇE,$B$11)/VLOOKUP($B$11,ABONE2,10,FALSE))</f>
        <v>4.0531778298291208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0.59391803596375314</v>
      </c>
      <c r="L29" s="12">
        <f>(SUMIFS(SANAYIAG2,KAYNAK,A29,SEBEP,B29,SÜRE,"Uzun",BİLDİRİM,"Bildirimli",İL,$B$10,İLÇE,$B$11)/VLOOKUP($B$11,ABONE2,12,FALSE))</f>
        <v>9.4026118719068119</v>
      </c>
      <c r="M29" s="12">
        <f>(SUMIFS(SANAYIOG2,KAYNAK,A29,SEBEP,B29,SÜRE,"Uzun",BİLDİRİM,"Bildirimli",İL,$B$10,İLÇE,$B$11)/VLOOKUP($B$11,ABONE2,13,FALSE))</f>
        <v>20.872977516437441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18.225970060007295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0.20409099441129633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0.13114090707019357</v>
      </c>
      <c r="D33" s="12">
        <f t="shared" ref="D33:O33" si="13">SUM(D28:D32)</f>
        <v>0</v>
      </c>
      <c r="E33" s="12">
        <f t="shared" si="13"/>
        <v>0.13347770222497402</v>
      </c>
      <c r="F33" s="12">
        <f t="shared" si="13"/>
        <v>8.3805698047715094E-2</v>
      </c>
      <c r="G33" s="12">
        <f t="shared" si="13"/>
        <v>0.77049617743645848</v>
      </c>
      <c r="H33" s="12">
        <f t="shared" si="13"/>
        <v>0.11501890165629435</v>
      </c>
      <c r="I33" s="12">
        <f t="shared" si="13"/>
        <v>0.48064823262827933</v>
      </c>
      <c r="J33" s="12">
        <f t="shared" si="13"/>
        <v>4.0531778298291208</v>
      </c>
      <c r="K33" s="12">
        <f t="shared" si="13"/>
        <v>0.59391803596375314</v>
      </c>
      <c r="L33" s="12">
        <f t="shared" si="13"/>
        <v>9.4026118719068119</v>
      </c>
      <c r="M33" s="12">
        <f t="shared" si="13"/>
        <v>20.872977516437441</v>
      </c>
      <c r="N33" s="12">
        <f t="shared" si="13"/>
        <v>18.225970060007295</v>
      </c>
      <c r="O33" s="12">
        <f t="shared" si="13"/>
        <v>0.20409099441129633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1CF6F377-AA81-4275-BABA-516EBE2D82C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DC490-F6DF-4097-884C-AC0174C9B003}">
  <dimension ref="A1:AC70"/>
  <sheetViews>
    <sheetView topLeftCell="A18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116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0.34784587826559377</v>
      </c>
      <c r="D17" s="12">
        <f t="shared" si="1"/>
        <v>0.59866305469055259</v>
      </c>
      <c r="E17" s="12">
        <f t="shared" si="2"/>
        <v>0.34951191235869533</v>
      </c>
      <c r="F17" s="12">
        <f t="shared" si="3"/>
        <v>0.47237903772247858</v>
      </c>
      <c r="G17" s="12">
        <f t="shared" si="4"/>
        <v>2.0220528865461356</v>
      </c>
      <c r="H17" s="12">
        <f t="shared" si="5"/>
        <v>1.2864436559387145</v>
      </c>
      <c r="I17" s="12">
        <f t="shared" si="6"/>
        <v>0.49040451559256099</v>
      </c>
      <c r="J17" s="12">
        <f t="shared" si="7"/>
        <v>15.55404884957704</v>
      </c>
      <c r="K17" s="12">
        <f t="shared" si="8"/>
        <v>1.157978191013687</v>
      </c>
      <c r="L17" s="12">
        <f t="shared" si="9"/>
        <v>7.3792317333333343E-2</v>
      </c>
      <c r="M17" s="12">
        <f t="shared" si="10"/>
        <v>57.198476365742586</v>
      </c>
      <c r="N17" s="12">
        <f t="shared" si="11"/>
        <v>45.77353955606074</v>
      </c>
      <c r="O17" s="17">
        <f t="shared" si="12"/>
        <v>0.57860595619712918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1.969172985269451E-2</v>
      </c>
      <c r="D21" s="12">
        <f t="shared" si="1"/>
        <v>0</v>
      </c>
      <c r="E21" s="12">
        <f t="shared" si="2"/>
        <v>1.9560929028945701E-2</v>
      </c>
      <c r="F21" s="12">
        <f t="shared" si="3"/>
        <v>1.2348418031457656E-3</v>
      </c>
      <c r="G21" s="12">
        <f t="shared" si="4"/>
        <v>0</v>
      </c>
      <c r="H21" s="12">
        <f t="shared" si="5"/>
        <v>5.8616271380165926E-4</v>
      </c>
      <c r="I21" s="12">
        <f t="shared" si="6"/>
        <v>6.3615979637667618E-3</v>
      </c>
      <c r="J21" s="12">
        <f t="shared" si="7"/>
        <v>0</v>
      </c>
      <c r="K21" s="12">
        <f t="shared" si="8"/>
        <v>6.0796718083116564E-3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1.5882685290629781E-2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0.36753760811828828</v>
      </c>
      <c r="D25" s="12">
        <f t="shared" ref="D25:O25" si="13">SUM(D15:D24)</f>
        <v>0.59866305469055259</v>
      </c>
      <c r="E25" s="12">
        <f t="shared" si="13"/>
        <v>0.36907284138764102</v>
      </c>
      <c r="F25" s="12">
        <f t="shared" si="13"/>
        <v>0.47361387952562434</v>
      </c>
      <c r="G25" s="12">
        <f t="shared" si="13"/>
        <v>2.0220528865461356</v>
      </c>
      <c r="H25" s="12">
        <f t="shared" si="13"/>
        <v>1.2870298186525162</v>
      </c>
      <c r="I25" s="12">
        <f t="shared" si="13"/>
        <v>0.49676611355632777</v>
      </c>
      <c r="J25" s="12">
        <f t="shared" si="13"/>
        <v>15.55404884957704</v>
      </c>
      <c r="K25" s="12">
        <f t="shared" si="13"/>
        <v>1.1640578628219986</v>
      </c>
      <c r="L25" s="12">
        <f t="shared" si="13"/>
        <v>7.3792317333333343E-2</v>
      </c>
      <c r="M25" s="12">
        <f t="shared" si="13"/>
        <v>57.198476365742586</v>
      </c>
      <c r="N25" s="12">
        <f t="shared" si="13"/>
        <v>45.77353955606074</v>
      </c>
      <c r="O25" s="12">
        <f t="shared" si="13"/>
        <v>0.59448864148775893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0.88390879512711051</v>
      </c>
      <c r="D29" s="12">
        <f>(SUMIFS(MESKENOG2,KAYNAK,A29,SEBEP,B29,SÜRE,"Uzun",BİLDİRİM,"Bildirimli",İL,$B$10,İLÇE,$B$11)/VLOOKUP($B$11,ABONE2,4,FALSE))</f>
        <v>7.013962832226758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0.92462721467051179</v>
      </c>
      <c r="F29" s="12">
        <f>(SUMIFS(TARIMSALAG2,KAYNAK,A29,SEBEP,B29,SÜRE,"Uzun",BİLDİRİM,"Bildirimli",İL,$B$10,İLÇE,$B$11)/VLOOKUP($B$11,ABONE2,6,FALSE))</f>
        <v>0.30598988948819988</v>
      </c>
      <c r="G29" s="12">
        <f>(SUMIFS(TARIMSALOG2,KAYNAK,A29,SEBEP,B29,SÜRE,"Uzun",BİLDİRİM,"Bildirimli",İL,$B$10,İLÇE,$B$11)/VLOOKUP($B$11,ABONE2,7,FALSE))</f>
        <v>0.98074781704815095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0.66044934887988804</v>
      </c>
      <c r="I29" s="12">
        <f>(SUMIFS(TICARETHANEAG2,KAYNAK,A29,SEBEP,B29,SÜRE,"Uzun",BİLDİRİM,"Bildirimli",İL,$B$10,İLÇE,$B$11)/VLOOKUP($B$11,ABONE2,9,FALSE))</f>
        <v>1.8261662768120304</v>
      </c>
      <c r="J29" s="12">
        <f>(SUMIFS(TICARETHANEOG2,KAYNAK,A29,SEBEP,B29,SÜRE,"Uzun",BİLDİRİM,"Bildirimli",İL,$B$10,İLÇE,$B$11)/VLOOKUP($B$11,ABONE2,10,FALSE))</f>
        <v>26.843475059066705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2.9348552768063247</v>
      </c>
      <c r="L29" s="12">
        <f>(SUMIFS(SANAYIAG2,KAYNAK,A29,SEBEP,B29,SÜRE,"Uzun",BİLDİRİM,"Bildirimli",İL,$B$10,İLÇE,$B$11)/VLOOKUP($B$11,ABONE2,12,FALSE))</f>
        <v>2.5895160306263025</v>
      </c>
      <c r="M29" s="12">
        <f>(SUMIFS(SANAYIOG2,KAYNAK,A29,SEBEP,B29,SÜRE,"Uzun",BİLDİRİM,"Bildirimli",İL,$B$10,İLÇE,$B$11)/VLOOKUP($B$11,ABONE2,13,FALSE))</f>
        <v>111.33728363958782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89.587730117795516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1.2751397684166859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2.263911870683662E-2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2.2488740075911208E-2</v>
      </c>
      <c r="F31" s="12">
        <f>(SUMIFS(TARIMSALAG2,KAYNAK,A31,SEBEP,B31,SÜRE,"Uzun",BİLDİRİM,"Bildirimli",İL,$B$10,İLÇE,$B$11)/VLOOKUP($B$11,ABONE2,6,FALSE))</f>
        <v>4.3461333451519524E-3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2.0630507565003696E-3</v>
      </c>
      <c r="I31" s="12">
        <f>(SUMIFS(TICARETHANEAG2,KAYNAK,A31,SEBEP,B31,SÜRE,"Uzun",BİLDİRİM,"Bildirimli",İL,$B$10,İLÇE,$B$11)/VLOOKUP($B$11,ABONE2,9,FALSE))</f>
        <v>3.0204261010862828E-2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2.8865702486156393E-2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2.1879407200221933E-2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0.90654791383394717</v>
      </c>
      <c r="D33" s="12">
        <f t="shared" ref="D33:O33" si="14">SUM(D28:D32)</f>
        <v>7.013962832226758</v>
      </c>
      <c r="E33" s="12">
        <f t="shared" si="14"/>
        <v>0.94711595474642296</v>
      </c>
      <c r="F33" s="12">
        <f t="shared" si="14"/>
        <v>0.31033602283335182</v>
      </c>
      <c r="G33" s="12">
        <f t="shared" si="14"/>
        <v>0.98074781704815095</v>
      </c>
      <c r="H33" s="12">
        <f t="shared" si="14"/>
        <v>0.66251239963638842</v>
      </c>
      <c r="I33" s="12">
        <f t="shared" si="14"/>
        <v>1.8563705378228932</v>
      </c>
      <c r="J33" s="12">
        <f t="shared" si="14"/>
        <v>26.843475059066705</v>
      </c>
      <c r="K33" s="12">
        <f t="shared" si="14"/>
        <v>2.9637209792924812</v>
      </c>
      <c r="L33" s="12">
        <f t="shared" si="14"/>
        <v>2.5895160306263025</v>
      </c>
      <c r="M33" s="12">
        <f t="shared" si="14"/>
        <v>111.33728363958782</v>
      </c>
      <c r="N33" s="12">
        <f t="shared" si="14"/>
        <v>89.587730117795516</v>
      </c>
      <c r="O33" s="12">
        <f t="shared" si="14"/>
        <v>1.2970191756169078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B1EAAC9-5A6F-4C3E-BEF3-390FD185F30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9B744-55A9-4CCD-AA9D-79438136B7F6}">
  <dimension ref="A1:AC70"/>
  <sheetViews>
    <sheetView zoomScale="55" zoomScaleNormal="55" workbookViewId="0">
      <selection activeCell="B28" sqref="B28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0</v>
      </c>
      <c r="D15" s="12">
        <f t="shared" ref="D15:D24" si="1">(SUMIFS(MESKENOG2,KAYNAK,A15,SEBEP,B15,SÜRE,"Uzun",BİLDİRİM,"Bildirimsiz",İL,$B$10)/VLOOKUP($B$10,ABONE2,4,FALSE))</f>
        <v>0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2">
        <f t="shared" ref="F15:F24" si="3">(SUMIFS(TARIMSALAG2,KAYNAK,A15,SEBEP,B15,SÜRE,"Uzun",BİLDİRİM,"Bildirimsiz",İL,$B$10)/VLOOKUP($B$10,ABONE2,6,FALSE))</f>
        <v>0</v>
      </c>
      <c r="G15" s="12">
        <f t="shared" ref="G15:G24" si="4">(SUMIFS(TARIMSALOG2,KAYNAK,A15,SEBEP,B15,SÜRE,"Uzun",BİLDİRİM,"Bildirimsiz",İL,$B$10)/VLOOKUP($B$10,ABONE2,7,FALSE))</f>
        <v>0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2">
        <f t="shared" ref="I15:I24" si="6">(SUMIFS(TICARETHANEAG2,KAYNAK,A15,SEBEP,B15,SÜRE,"Uzun",BİLDİRİM,"Bildirimsiz",İL,$B$10)/VLOOKUP($B$10,ABONE2,9,FALSE))</f>
        <v>0</v>
      </c>
      <c r="J15" s="12">
        <f t="shared" ref="J15:J24" si="7">(SUMIFS(TICARETHANEOG2,KAYNAK,A15,SEBEP,B15,SÜRE,"Uzun",BİLDİRİM,"Bildirimsiz",İL,$B$10)/VLOOKUP($B$10,ABONE2,10,FALSE))</f>
        <v>0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2">
        <f t="shared" ref="L15:L24" si="9">(SUMIFS(SANAYIAG2,KAYNAK,A15,SEBEP,B15,SÜRE,"Uzun",BİLDİRİM,"Bildirimsiz",İL,$B$10)/VLOOKUP($B$10,ABONE2,12,FALSE))</f>
        <v>0</v>
      </c>
      <c r="M15" s="12">
        <f t="shared" ref="M15:M24" si="10">(SUMIFS(SANAYIOG2,KAYNAK,A15,SEBEP,B15,SÜRE,"Uzun",BİLDİRİM,"Bildirimsiz",İL,$B$10)/VLOOKUP($B$10,ABONE2,13,FALSE))</f>
        <v>0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0.16807655423356169</v>
      </c>
      <c r="D17" s="12">
        <f t="shared" si="1"/>
        <v>1.9832923002509526</v>
      </c>
      <c r="E17" s="12">
        <f t="shared" si="2"/>
        <v>0.17144350616106671</v>
      </c>
      <c r="F17" s="12">
        <f t="shared" si="3"/>
        <v>0.27201516212847621</v>
      </c>
      <c r="G17" s="12">
        <f t="shared" si="4"/>
        <v>1.8306519082446626</v>
      </c>
      <c r="H17" s="12">
        <f t="shared" si="5"/>
        <v>0.76165891452414525</v>
      </c>
      <c r="I17" s="12">
        <f t="shared" si="6"/>
        <v>0.36832727904501938</v>
      </c>
      <c r="J17" s="12">
        <f t="shared" si="7"/>
        <v>11.906948952420288</v>
      </c>
      <c r="K17" s="12">
        <f t="shared" si="8"/>
        <v>0.82539652393407648</v>
      </c>
      <c r="L17" s="12">
        <f t="shared" si="9"/>
        <v>35.333922887175696</v>
      </c>
      <c r="M17" s="12">
        <f t="shared" si="10"/>
        <v>169.04483038445491</v>
      </c>
      <c r="N17" s="12">
        <f t="shared" si="11"/>
        <v>114.3449136810225</v>
      </c>
      <c r="O17" s="17">
        <f t="shared" si="12"/>
        <v>0.45694437820360972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3.0445971517521022E-3</v>
      </c>
      <c r="D18" s="12">
        <f t="shared" si="1"/>
        <v>3.948842144937229E-3</v>
      </c>
      <c r="E18" s="12">
        <f t="shared" si="2"/>
        <v>3.0462743900800645E-3</v>
      </c>
      <c r="F18" s="12">
        <f t="shared" si="3"/>
        <v>7.2637042672947646E-4</v>
      </c>
      <c r="G18" s="12">
        <f t="shared" si="4"/>
        <v>2.8281157703643226E-3</v>
      </c>
      <c r="H18" s="12">
        <f t="shared" si="5"/>
        <v>1.3866310546158779E-3</v>
      </c>
      <c r="I18" s="12">
        <f t="shared" si="6"/>
        <v>6.9200715452485502E-3</v>
      </c>
      <c r="J18" s="12">
        <f t="shared" si="7"/>
        <v>5.3110331231593422E-2</v>
      </c>
      <c r="K18" s="12">
        <f t="shared" si="8"/>
        <v>8.7497655688234983E-3</v>
      </c>
      <c r="L18" s="12">
        <f t="shared" si="9"/>
        <v>0</v>
      </c>
      <c r="M18" s="12">
        <f t="shared" si="10"/>
        <v>2.0203225678716747</v>
      </c>
      <c r="N18" s="12">
        <f t="shared" si="11"/>
        <v>1.1938269719241714</v>
      </c>
      <c r="O18" s="17">
        <f t="shared" si="12"/>
        <v>5.4257278454550965E-3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3.6230631942638016E-2</v>
      </c>
      <c r="D21" s="12">
        <f t="shared" si="1"/>
        <v>0</v>
      </c>
      <c r="E21" s="12">
        <f t="shared" si="2"/>
        <v>3.6163429574918568E-2</v>
      </c>
      <c r="F21" s="12">
        <f t="shared" si="3"/>
        <v>8.8338235271017626E-3</v>
      </c>
      <c r="G21" s="12">
        <f t="shared" si="4"/>
        <v>0</v>
      </c>
      <c r="H21" s="12">
        <f t="shared" si="5"/>
        <v>6.0586890959462318E-3</v>
      </c>
      <c r="I21" s="12">
        <f t="shared" si="6"/>
        <v>7.1308715534502604E-2</v>
      </c>
      <c r="J21" s="12">
        <f t="shared" si="7"/>
        <v>0</v>
      </c>
      <c r="K21" s="12">
        <f t="shared" si="8"/>
        <v>6.8484026270396625E-2</v>
      </c>
      <c r="L21" s="12">
        <f t="shared" si="9"/>
        <v>3.423585325864078</v>
      </c>
      <c r="M21" s="12">
        <f t="shared" si="10"/>
        <v>0</v>
      </c>
      <c r="N21" s="12">
        <f t="shared" si="11"/>
        <v>1.4005576333080318</v>
      </c>
      <c r="O21" s="17">
        <f t="shared" si="12"/>
        <v>4.1323945255736447E-2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3.8761288183516746E-4</v>
      </c>
      <c r="D22" s="12">
        <f t="shared" si="1"/>
        <v>0</v>
      </c>
      <c r="E22" s="12">
        <f t="shared" si="2"/>
        <v>3.8689391829461642E-4</v>
      </c>
      <c r="F22" s="12">
        <f t="shared" si="3"/>
        <v>5.0020286159052453E-5</v>
      </c>
      <c r="G22" s="12">
        <f t="shared" si="4"/>
        <v>0</v>
      </c>
      <c r="H22" s="12">
        <f t="shared" si="5"/>
        <v>3.430647684982559E-5</v>
      </c>
      <c r="I22" s="12">
        <f t="shared" si="6"/>
        <v>1.3460503822423921E-3</v>
      </c>
      <c r="J22" s="12">
        <f t="shared" si="7"/>
        <v>0</v>
      </c>
      <c r="K22" s="12">
        <f t="shared" si="8"/>
        <v>1.2927304754797165E-3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5.0668506810396484E-4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0.20773939620978696</v>
      </c>
      <c r="D25" s="12">
        <f t="shared" ref="D25:O25" si="13">SUM(D15:D24)</f>
        <v>1.9872411423958898</v>
      </c>
      <c r="E25" s="12">
        <f t="shared" si="13"/>
        <v>0.21104010404435997</v>
      </c>
      <c r="F25" s="12">
        <f t="shared" si="13"/>
        <v>0.28162537636846646</v>
      </c>
      <c r="G25" s="12">
        <f t="shared" si="13"/>
        <v>1.8334800240150269</v>
      </c>
      <c r="H25" s="12">
        <f t="shared" si="13"/>
        <v>0.76913854115155722</v>
      </c>
      <c r="I25" s="12">
        <f t="shared" si="13"/>
        <v>0.44790211650701289</v>
      </c>
      <c r="J25" s="12">
        <f t="shared" si="13"/>
        <v>11.960059283651882</v>
      </c>
      <c r="K25" s="12">
        <f t="shared" si="13"/>
        <v>0.90392304624877629</v>
      </c>
      <c r="L25" s="12">
        <f t="shared" si="13"/>
        <v>38.75750821303977</v>
      </c>
      <c r="M25" s="12">
        <f t="shared" si="13"/>
        <v>171.0651529523266</v>
      </c>
      <c r="N25" s="12">
        <f t="shared" si="13"/>
        <v>116.9392982862547</v>
      </c>
      <c r="O25" s="12">
        <f t="shared" si="13"/>
        <v>0.50420073637290519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0.17208202406458173</v>
      </c>
      <c r="D28" s="12">
        <f>(SUMIFS(MESKENOG2,KAYNAK,A28,SEBEP,B28,SÜRE,"Uzun",BİLDİRİM,"Bildirimli",İL,$B$10)/VLOOKUP($B$10,ABONE2,4,FALSE))</f>
        <v>0.3919297777487688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0.17248980854951068</v>
      </c>
      <c r="F28" s="12">
        <f>(SUMIFS(TARIMSALAG2,KAYNAK,A28,SEBEP,B28,SÜRE,"Uzun",BİLDİRİM,"Bildirimli",İL,$B$10)/VLOOKUP($B$10,ABONE2,6,FALSE))</f>
        <v>8.2013895780485804E-2</v>
      </c>
      <c r="G28" s="12">
        <f>(SUMIFS(TARIMSALOG2,KAYNAK,A28,SEBEP,B28,SÜRE,"Uzun",BİLDİRİM,"Bildirimli",İL,$B$10)/VLOOKUP($B$10,ABONE2,7,FALSE))</f>
        <v>0.4122473710524851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0.1857563222321657</v>
      </c>
      <c r="I28" s="12">
        <f>(SUMIFS(TICARETHANEAG2,KAYNAK,A28,SEBEP,B28,SÜRE,"Uzun",BİLDİRİM,"Bildirimli",İL,$B$10)/VLOOKUP($B$10,ABONE2,9,FALSE))</f>
        <v>0.31173776823086163</v>
      </c>
      <c r="J28" s="12">
        <f>(SUMIFS(TICARETHANEOG2,KAYNAK,A28,SEBEP,B28,SÜRE,"Uzun",BİLDİRİM,"Bildirimli",İL,$B$10)/VLOOKUP($B$10,ABONE2,10,FALSE))</f>
        <v>7.0147396338148136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0.57725787001752471</v>
      </c>
      <c r="L28" s="12">
        <f>(SUMIFS(SANAYIAG2,KAYNAK,A28,SEBEP,B28,SÜRE,"Uzun",BİLDİRİM,"Bildirimli",İL,$B$10)/VLOOKUP($B$10,ABONE2,12,FALSE))</f>
        <v>1.9360504342048193</v>
      </c>
      <c r="M28" s="12">
        <f>(SUMIFS(SANAYIOG2,KAYNAK,A28,SEBEP,B28,SÜRE,"Uzun",BİLDİRİM,"Bildirimli",İL,$B$10)/VLOOKUP($B$10,ABONE2,13,FALSE))</f>
        <v>33.833547566569301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20.784571466965652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0.26310955864689189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0.47496485411982931</v>
      </c>
      <c r="D29" s="12">
        <f>(SUMIFS(MESKENOG2,KAYNAK,A29,SEBEP,B29,SÜRE,"Uzun",BİLDİRİM,"Bildirimli",İL,$B$10)/VLOOKUP($B$10,ABONE2,4,FALSE))</f>
        <v>3.32472384072494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0.48025072800778251</v>
      </c>
      <c r="F29" s="12">
        <f>(SUMIFS(TARIMSALAG2,KAYNAK,A29,SEBEP,B29,SÜRE,"Uzun",BİLDİRİM,"Bildirimli",İL,$B$10)/VLOOKUP($B$10,ABONE2,6,FALSE))</f>
        <v>0.24215134769736019</v>
      </c>
      <c r="G29" s="12">
        <f>(SUMIFS(TARIMSALOG2,KAYNAK,A29,SEBEP,B29,SÜRE,"Uzun",BİLDİRİM,"Bildirimli",İL,$B$10)/VLOOKUP($B$10,ABONE2,7,FALSE))</f>
        <v>1.4679686162333807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0.62724028430366063</v>
      </c>
      <c r="I29" s="12">
        <f>(SUMIFS(TICARETHANEAG2,KAYNAK,A29,SEBEP,B29,SÜRE,"Uzun",BİLDİRİM,"Bildirimli",İL,$B$10)/VLOOKUP($B$10,ABONE2,9,FALSE))</f>
        <v>1.2974203987124655</v>
      </c>
      <c r="J29" s="12">
        <f>(SUMIFS(TICARETHANEOG2,KAYNAK,A29,SEBEP,B29,SÜRE,"Uzun",BİLDİRİM,"Bildirimli",İL,$B$10)/VLOOKUP($B$10,ABONE2,10,FALSE))</f>
        <v>17.733441925173505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1.9484860251567648</v>
      </c>
      <c r="L29" s="12">
        <f>(SUMIFS(SANAYIAG2,KAYNAK,A29,SEBEP,B29,SÜRE,"Uzun",BİLDİRİM,"Bildirimli",İL,$B$10)/VLOOKUP($B$10,ABONE2,12,FALSE))</f>
        <v>60.436847538618871</v>
      </c>
      <c r="M29" s="12">
        <f>(SUMIFS(SANAYIOG2,KAYNAK,A29,SEBEP,B29,SÜRE,"Uzun",BİLDİRİM,"Bildirimli",İL,$B$10)/VLOOKUP($B$10,ABONE2,13,FALSE))</f>
        <v>315.60619917374765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211.21873714119496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0.99606682280251291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1.3147565526829849E-2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1.3123178772148109E-2</v>
      </c>
      <c r="F31" s="12">
        <f>(SUMIFS(TARIMSALAG2,KAYNAK,A31,SEBEP,B31,SÜRE,"Uzun",BİLDİRİM,"Bildirimli",İL,$B$10)/VLOOKUP($B$10,ABONE2,6,FALSE))</f>
        <v>6.6847631735664909E-3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4.5847533205089878E-3</v>
      </c>
      <c r="I31" s="12">
        <f>(SUMIFS(TICARETHANEAG2,KAYNAK,A31,SEBEP,B31,SÜRE,"Uzun",BİLDİRİM,"Bildirimli",İL,$B$10)/VLOOKUP($B$10,ABONE2,9,FALSE))</f>
        <v>2.6393228581771365E-2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2.5347736893115824E-2</v>
      </c>
      <c r="L31" s="12">
        <f>(SUMIFS(SANAYIAG2,KAYNAK,A31,SEBEP,B31,SÜRE,"Uzun",BİLDİRİM,"Bildirimli",İL,$B$10)/VLOOKUP($B$10,ABONE2,12,FALSE))</f>
        <v>0.12990581945693011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5.314328977783505E-2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1.4594142383040175E-2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0.66019444371124081</v>
      </c>
      <c r="D33" s="12">
        <f t="shared" ref="D33:O33" si="14">SUM(D28:D32)</f>
        <v>3.7166536184737087</v>
      </c>
      <c r="E33" s="12">
        <f t="shared" si="14"/>
        <v>0.66586371532944122</v>
      </c>
      <c r="F33" s="12">
        <f t="shared" si="14"/>
        <v>0.33085000665141245</v>
      </c>
      <c r="G33" s="12">
        <f t="shared" si="14"/>
        <v>1.8802159872858657</v>
      </c>
      <c r="H33" s="12">
        <f t="shared" si="14"/>
        <v>0.81758135985633529</v>
      </c>
      <c r="I33" s="12">
        <f t="shared" si="14"/>
        <v>1.6355513955250984</v>
      </c>
      <c r="J33" s="12">
        <f t="shared" si="14"/>
        <v>24.748181558988318</v>
      </c>
      <c r="K33" s="12">
        <f t="shared" si="14"/>
        <v>2.5510916320674055</v>
      </c>
      <c r="L33" s="12">
        <f t="shared" si="14"/>
        <v>62.502803792280616</v>
      </c>
      <c r="M33" s="12">
        <f t="shared" si="14"/>
        <v>349.43974674031693</v>
      </c>
      <c r="N33" s="12">
        <f t="shared" si="14"/>
        <v>232.05645189793844</v>
      </c>
      <c r="O33" s="12">
        <f t="shared" si="14"/>
        <v>1.273770523832445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A0A5F97-85A7-4ED8-A7AD-D733ED044BD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7FFD-BE28-412B-8083-89AD01C931FE}">
  <dimension ref="A1:AC70"/>
  <sheetViews>
    <sheetView topLeftCell="A21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117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0.18906896766512579</v>
      </c>
      <c r="D17" s="12">
        <f t="shared" si="1"/>
        <v>1.8800973367218459</v>
      </c>
      <c r="E17" s="12">
        <f t="shared" si="2"/>
        <v>0.19716107813255851</v>
      </c>
      <c r="F17" s="12">
        <f t="shared" si="3"/>
        <v>0.16464167711403399</v>
      </c>
      <c r="G17" s="12">
        <f t="shared" si="4"/>
        <v>2.4982880829692578</v>
      </c>
      <c r="H17" s="12">
        <f t="shared" si="5"/>
        <v>0.8375846806582955</v>
      </c>
      <c r="I17" s="12">
        <f t="shared" si="6"/>
        <v>0.34106020666541015</v>
      </c>
      <c r="J17" s="12">
        <f t="shared" si="7"/>
        <v>14.443405161969082</v>
      </c>
      <c r="K17" s="12">
        <f t="shared" si="8"/>
        <v>0.84028114877355553</v>
      </c>
      <c r="L17" s="12">
        <f t="shared" si="9"/>
        <v>8.6396733867933495</v>
      </c>
      <c r="M17" s="12">
        <f t="shared" si="10"/>
        <v>183.46218240462593</v>
      </c>
      <c r="N17" s="12">
        <f t="shared" si="11"/>
        <v>80.441775304831737</v>
      </c>
      <c r="O17" s="17">
        <f t="shared" si="12"/>
        <v>0.49686204114560895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3.6032762681794443E-2</v>
      </c>
      <c r="D21" s="12">
        <f t="shared" si="1"/>
        <v>0</v>
      </c>
      <c r="E21" s="12">
        <f t="shared" si="2"/>
        <v>3.5860334411871024E-2</v>
      </c>
      <c r="F21" s="12">
        <f t="shared" si="3"/>
        <v>3.5770212414482127E-3</v>
      </c>
      <c r="G21" s="12">
        <f t="shared" si="4"/>
        <v>0</v>
      </c>
      <c r="H21" s="12">
        <f t="shared" si="5"/>
        <v>2.5455318898814192E-3</v>
      </c>
      <c r="I21" s="12">
        <f t="shared" si="6"/>
        <v>7.9554365631904433E-2</v>
      </c>
      <c r="J21" s="12">
        <f t="shared" si="7"/>
        <v>0</v>
      </c>
      <c r="K21" s="12">
        <f t="shared" si="8"/>
        <v>7.6738152761956238E-2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4.1727671919342055E-2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2.3767120247162369E-3</v>
      </c>
      <c r="D22" s="12">
        <f t="shared" si="1"/>
        <v>0</v>
      </c>
      <c r="E22" s="12">
        <f t="shared" si="2"/>
        <v>2.3653386991084545E-3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1.5132237957050836E-3</v>
      </c>
      <c r="J22" s="12">
        <f t="shared" si="7"/>
        <v>0</v>
      </c>
      <c r="K22" s="12">
        <f t="shared" si="8"/>
        <v>1.4596558953802337E-3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2.0829227887595721E-3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0.22747844237163647</v>
      </c>
      <c r="D25" s="12">
        <f t="shared" ref="D25:O25" si="13">SUM(D15:D24)</f>
        <v>1.8800973367218459</v>
      </c>
      <c r="E25" s="12">
        <f t="shared" si="13"/>
        <v>0.235386751243538</v>
      </c>
      <c r="F25" s="12">
        <f t="shared" si="13"/>
        <v>0.1682186983554822</v>
      </c>
      <c r="G25" s="12">
        <f t="shared" si="13"/>
        <v>2.4982880829692578</v>
      </c>
      <c r="H25" s="12">
        <f t="shared" si="13"/>
        <v>0.84013021254817688</v>
      </c>
      <c r="I25" s="12">
        <f t="shared" si="13"/>
        <v>0.42212779609301965</v>
      </c>
      <c r="J25" s="12">
        <f t="shared" si="13"/>
        <v>14.443405161969082</v>
      </c>
      <c r="K25" s="12">
        <f t="shared" si="13"/>
        <v>0.91847895743089203</v>
      </c>
      <c r="L25" s="12">
        <f t="shared" si="13"/>
        <v>8.6396733867933495</v>
      </c>
      <c r="M25" s="12">
        <f t="shared" si="13"/>
        <v>183.46218240462593</v>
      </c>
      <c r="N25" s="12">
        <f t="shared" si="13"/>
        <v>80.441775304831737</v>
      </c>
      <c r="O25" s="12">
        <f t="shared" si="13"/>
        <v>0.5406726358537105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1.482180657493138</v>
      </c>
      <c r="D29" s="12">
        <f>(SUMIFS(MESKENOG2,KAYNAK,A29,SEBEP,B29,SÜRE,"Uzun",BİLDİRİM,"Bildirimli",İL,$B$10,İLÇE,$B$11)/VLOOKUP($B$11,ABONE2,4,FALSE))</f>
        <v>2.1679557613925744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1.4854623102425031</v>
      </c>
      <c r="F29" s="12">
        <f>(SUMIFS(TARIMSALAG2,KAYNAK,A29,SEBEP,B29,SÜRE,"Uzun",BİLDİRİM,"Bildirimli",İL,$B$10,İLÇE,$B$11)/VLOOKUP($B$11,ABONE2,6,FALSE))</f>
        <v>0.8231206024944171</v>
      </c>
      <c r="G29" s="12">
        <f>(SUMIFS(TARIMSALOG2,KAYNAK,A29,SEBEP,B29,SÜRE,"Uzun",BİLDİRİM,"Bildirimli",İL,$B$10,İLÇE,$B$11)/VLOOKUP($B$11,ABONE2,7,FALSE))</f>
        <v>7.1583904305236059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2.649993557900407</v>
      </c>
      <c r="I29" s="12">
        <f>(SUMIFS(TICARETHANEAG2,KAYNAK,A29,SEBEP,B29,SÜRE,"Uzun",BİLDİRİM,"Bildirimli",İL,$B$10,İLÇE,$B$11)/VLOOKUP($B$11,ABONE2,9,FALSE))</f>
        <v>3.3702874805146417</v>
      </c>
      <c r="J29" s="12">
        <f>(SUMIFS(TICARETHANEOG2,KAYNAK,A29,SEBEP,B29,SÜRE,"Uzun",BİLDİRİM,"Bildirimli",İL,$B$10,İLÇE,$B$11)/VLOOKUP($B$11,ABONE2,10,FALSE))</f>
        <v>37.376488928231176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4.5741020218589714</v>
      </c>
      <c r="L29" s="12">
        <f>(SUMIFS(SANAYIAG2,KAYNAK,A29,SEBEP,B29,SÜRE,"Uzun",BİLDİRİM,"Bildirimli",İL,$B$10,İLÇE,$B$11)/VLOOKUP($B$11,ABONE2,12,FALSE))</f>
        <v>203.95170472589376</v>
      </c>
      <c r="M29" s="12">
        <f>(SUMIFS(SANAYIOG2,KAYNAK,A29,SEBEP,B29,SÜRE,"Uzun",BİLDİRİM,"Bildirimli",İL,$B$10,İLÇE,$B$11)/VLOOKUP($B$11,ABONE2,13,FALSE))</f>
        <v>785.44761890377731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442.78038376323877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2.9400817593976725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4.4126821371129825E-2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4.3915660447016509E-2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0.11820310141056076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0.11401872896517591</v>
      </c>
      <c r="L31" s="12">
        <f>(SUMIFS(SANAYIAG2,KAYNAK,A31,SEBEP,B31,SÜRE,"Uzun",BİLDİRİM,"Bildirimli",İL,$B$10,İLÇE,$B$11)/VLOOKUP($B$11,ABONE2,12,FALSE))</f>
        <v>0.85292492607592196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0.50261647429473977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5.5582832436446475E-2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1.5263074788642679</v>
      </c>
      <c r="D33" s="12">
        <f t="shared" ref="D33:O33" si="14">SUM(D28:D32)</f>
        <v>2.1679557613925744</v>
      </c>
      <c r="E33" s="12">
        <f t="shared" si="14"/>
        <v>1.5293779706895196</v>
      </c>
      <c r="F33" s="12">
        <f t="shared" si="14"/>
        <v>0.8231206024944171</v>
      </c>
      <c r="G33" s="12">
        <f t="shared" si="14"/>
        <v>7.1583904305236059</v>
      </c>
      <c r="H33" s="12">
        <f t="shared" si="14"/>
        <v>2.649993557900407</v>
      </c>
      <c r="I33" s="12">
        <f t="shared" si="14"/>
        <v>3.4884905819252023</v>
      </c>
      <c r="J33" s="12">
        <f t="shared" si="14"/>
        <v>37.376488928231176</v>
      </c>
      <c r="K33" s="12">
        <f t="shared" si="14"/>
        <v>4.6881207508241474</v>
      </c>
      <c r="L33" s="12">
        <f t="shared" si="14"/>
        <v>204.80462965196969</v>
      </c>
      <c r="M33" s="12">
        <f t="shared" si="14"/>
        <v>785.44761890377731</v>
      </c>
      <c r="N33" s="12">
        <f t="shared" si="14"/>
        <v>443.28300023753349</v>
      </c>
      <c r="O33" s="12">
        <f t="shared" si="14"/>
        <v>2.9956645918341192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CE950FFE-ED23-4792-AB67-1639106342F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D8BCE-9D69-4768-B3FE-360C91B83F90}">
  <dimension ref="A1:AC70"/>
  <sheetViews>
    <sheetView topLeftCell="A15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118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0.14986006490250739</v>
      </c>
      <c r="D17" s="12">
        <f t="shared" si="1"/>
        <v>0.98010215128297673</v>
      </c>
      <c r="E17" s="12">
        <f t="shared" si="2"/>
        <v>0.1519339003790495</v>
      </c>
      <c r="F17" s="12">
        <f t="shared" si="3"/>
        <v>0.5942125457391837</v>
      </c>
      <c r="G17" s="12">
        <f t="shared" si="4"/>
        <v>1.9181419678909224</v>
      </c>
      <c r="H17" s="12">
        <f t="shared" si="5"/>
        <v>1.0693937398967228</v>
      </c>
      <c r="I17" s="12">
        <f t="shared" si="6"/>
        <v>0.31933441125646711</v>
      </c>
      <c r="J17" s="12">
        <f t="shared" si="7"/>
        <v>9.2601687013435292</v>
      </c>
      <c r="K17" s="12">
        <f t="shared" si="8"/>
        <v>0.67859276615458419</v>
      </c>
      <c r="L17" s="12">
        <f t="shared" si="9"/>
        <v>2.9002278688173218</v>
      </c>
      <c r="M17" s="12">
        <f t="shared" si="10"/>
        <v>154.83383438525081</v>
      </c>
      <c r="N17" s="12">
        <f t="shared" si="11"/>
        <v>89.36650800012093</v>
      </c>
      <c r="O17" s="17">
        <f t="shared" si="12"/>
        <v>0.39052759978354512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8.6447093446152222E-3</v>
      </c>
      <c r="D18" s="12">
        <f t="shared" si="1"/>
        <v>1.9821370037707078E-2</v>
      </c>
      <c r="E18" s="12">
        <f t="shared" si="2"/>
        <v>8.6726271722402434E-3</v>
      </c>
      <c r="F18" s="12">
        <f t="shared" si="3"/>
        <v>2.7598740088624007E-3</v>
      </c>
      <c r="G18" s="12">
        <f t="shared" si="4"/>
        <v>1.6862031158684992E-2</v>
      </c>
      <c r="H18" s="12">
        <f t="shared" si="5"/>
        <v>7.8213823963404379E-3</v>
      </c>
      <c r="I18" s="12">
        <f t="shared" si="6"/>
        <v>5.4250771195074945E-3</v>
      </c>
      <c r="J18" s="12">
        <f t="shared" si="7"/>
        <v>4.9324559962530691E-2</v>
      </c>
      <c r="K18" s="12">
        <f t="shared" si="8"/>
        <v>7.1890350987476011E-3</v>
      </c>
      <c r="L18" s="12">
        <f t="shared" si="9"/>
        <v>0</v>
      </c>
      <c r="M18" s="12">
        <f t="shared" si="10"/>
        <v>1.4398102158842323</v>
      </c>
      <c r="N18" s="12">
        <f t="shared" si="11"/>
        <v>0.81940418790159564</v>
      </c>
      <c r="O18" s="17">
        <f t="shared" si="12"/>
        <v>9.3080724222707589E-3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2.5705057907293431E-2</v>
      </c>
      <c r="D21" s="12">
        <f t="shared" si="1"/>
        <v>0</v>
      </c>
      <c r="E21" s="12">
        <f t="shared" si="2"/>
        <v>2.5640850055283524E-2</v>
      </c>
      <c r="F21" s="12">
        <f t="shared" si="3"/>
        <v>1.8846375335499529E-2</v>
      </c>
      <c r="G21" s="12">
        <f t="shared" si="4"/>
        <v>0</v>
      </c>
      <c r="H21" s="12">
        <f t="shared" si="5"/>
        <v>1.2082084892502294E-2</v>
      </c>
      <c r="I21" s="12">
        <f t="shared" si="6"/>
        <v>3.032658287106502E-2</v>
      </c>
      <c r="J21" s="12">
        <f t="shared" si="7"/>
        <v>0</v>
      </c>
      <c r="K21" s="12">
        <f t="shared" si="8"/>
        <v>2.9108007745025623E-2</v>
      </c>
      <c r="L21" s="12">
        <f t="shared" si="9"/>
        <v>2.3549611642195423E-2</v>
      </c>
      <c r="M21" s="12">
        <f t="shared" si="10"/>
        <v>0</v>
      </c>
      <c r="N21" s="12">
        <f t="shared" si="11"/>
        <v>1.0147393634441931E-2</v>
      </c>
      <c r="O21" s="17">
        <f t="shared" si="12"/>
        <v>2.553149407088965E-2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1.1214325385142032E-3</v>
      </c>
      <c r="D22" s="12">
        <f t="shared" si="1"/>
        <v>0</v>
      </c>
      <c r="E22" s="12">
        <f t="shared" si="2"/>
        <v>1.1186313476072734E-3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1.7194641091194435E-3</v>
      </c>
      <c r="J22" s="12">
        <f t="shared" si="7"/>
        <v>0</v>
      </c>
      <c r="K22" s="12">
        <f t="shared" si="8"/>
        <v>1.650373034717863E-3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1.1517156150744614E-3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0.18533126469293026</v>
      </c>
      <c r="D25" s="12">
        <f t="shared" ref="D25:O25" si="13">SUM(D15:D24)</f>
        <v>0.99992352132068385</v>
      </c>
      <c r="E25" s="12">
        <f t="shared" si="13"/>
        <v>0.18736600895418054</v>
      </c>
      <c r="F25" s="12">
        <f t="shared" si="13"/>
        <v>0.61581879508354553</v>
      </c>
      <c r="G25" s="12">
        <f t="shared" si="13"/>
        <v>1.9350039990496073</v>
      </c>
      <c r="H25" s="12">
        <f t="shared" si="13"/>
        <v>1.0892972071855656</v>
      </c>
      <c r="I25" s="12">
        <f t="shared" si="13"/>
        <v>0.35680553535615911</v>
      </c>
      <c r="J25" s="12">
        <f t="shared" si="13"/>
        <v>9.3094932613060593</v>
      </c>
      <c r="K25" s="12">
        <f t="shared" si="13"/>
        <v>0.71654018203307523</v>
      </c>
      <c r="L25" s="12">
        <f t="shared" si="13"/>
        <v>2.9237774804595174</v>
      </c>
      <c r="M25" s="12">
        <f t="shared" si="13"/>
        <v>156.27364460113503</v>
      </c>
      <c r="N25" s="12">
        <f t="shared" si="13"/>
        <v>90.196059581656968</v>
      </c>
      <c r="O25" s="12">
        <f t="shared" si="13"/>
        <v>0.42651888189178006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1.5061501789628542</v>
      </c>
      <c r="D28" s="12">
        <f>(SUMIFS(MESKENOG2,KAYNAK,A28,SEBEP,B28,SÜRE,"Uzun",BİLDİRİM,"Bildirimli",İL,$B$10,İLÇE,$B$11)/VLOOKUP($B$11,ABONE2,4,FALSE))</f>
        <v>2.5456592775893587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1.5087467358976132</v>
      </c>
      <c r="F28" s="12">
        <f>(SUMIFS(TARIMSALAG2,KAYNAK,A28,SEBEP,B28,SÜRE,"Uzun",BİLDİRİM,"Bildirimli",İL,$B$10,İLÇE,$B$11)/VLOOKUP($B$11,ABONE2,6,FALSE))</f>
        <v>0.81764865732569358</v>
      </c>
      <c r="G28" s="12">
        <f>(SUMIFS(TARIMSALOG2,KAYNAK,A28,SEBEP,B28,SÜRE,"Uzun",BİLDİRİM,"Bildirimli",İL,$B$10,İLÇE,$B$11)/VLOOKUP($B$11,ABONE2,7,FALSE))</f>
        <v>3.3624990889926609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1.7310395426996739</v>
      </c>
      <c r="I28" s="12">
        <f>(SUMIFS(TICARETHANEAG2,KAYNAK,A28,SEBEP,B28,SÜRE,"Uzun",BİLDİRİM,"Bildirimli",İL,$B$10,İLÇE,$B$11)/VLOOKUP($B$11,ABONE2,9,FALSE))</f>
        <v>2.4247910578919876</v>
      </c>
      <c r="J28" s="12">
        <f>(SUMIFS(TICARETHANEOG2,KAYNAK,A28,SEBEP,B28,SÜRE,"Uzun",BİLDİRİM,"Bildirimli",İL,$B$10,İLÇE,$B$11)/VLOOKUP($B$11,ABONE2,10,FALSE))</f>
        <v>53.757371171945948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4.4874238823139292</v>
      </c>
      <c r="L28" s="12">
        <f>(SUMIFS(SANAYIAG2,KAYNAK,A28,SEBEP,B28,SÜRE,"Uzun",BİLDİRİM,"Bildirimli",İL,$B$10,İLÇE,$B$11)/VLOOKUP($B$11,ABONE2,12,FALSE))</f>
        <v>18.410743751683565</v>
      </c>
      <c r="M28" s="12">
        <f>(SUMIFS(SANAYIOG2,KAYNAK,A28,SEBEP,B28,SÜRE,"Uzun",BİLDİRİM,"Bildirimli",İL,$B$10,İLÇE,$B$11)/VLOOKUP($B$11,ABONE2,13,FALSE))</f>
        <v>351.86889469232074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208.18367518131447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2.2656619573469938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0.45935550535799058</v>
      </c>
      <c r="D29" s="12">
        <f>(SUMIFS(MESKENOG2,KAYNAK,A29,SEBEP,B29,SÜRE,"Uzun",BİLDİRİM,"Bildirimli",İL,$B$10,İLÇE,$B$11)/VLOOKUP($B$11,ABONE2,4,FALSE))</f>
        <v>1.5564102019820538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0.4620958036238671</v>
      </c>
      <c r="F29" s="12">
        <f>(SUMIFS(TARIMSALAG2,KAYNAK,A29,SEBEP,B29,SÜRE,"Uzun",BİLDİRİM,"Bildirimli",İL,$B$10,İLÇE,$B$11)/VLOOKUP($B$11,ABONE2,6,FALSE))</f>
        <v>0.21392935934892612</v>
      </c>
      <c r="G29" s="12">
        <f>(SUMIFS(TARIMSALOG2,KAYNAK,A29,SEBEP,B29,SÜRE,"Uzun",BİLDİRİM,"Bildirimli",İL,$B$10,İLÇE,$B$11)/VLOOKUP($B$11,ABONE2,7,FALSE))</f>
        <v>2.7827930827139786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1.1359390309163606</v>
      </c>
      <c r="I29" s="12">
        <f>(SUMIFS(TICARETHANEAG2,KAYNAK,A29,SEBEP,B29,SÜRE,"Uzun",BİLDİRİM,"Bildirimli",İL,$B$10,İLÇE,$B$11)/VLOOKUP($B$11,ABONE2,9,FALSE))</f>
        <v>0.91407509222545524</v>
      </c>
      <c r="J29" s="12">
        <f>(SUMIFS(TICARETHANEOG2,KAYNAK,A29,SEBEP,B29,SÜRE,"Uzun",BİLDİRİM,"Bildirimli",İL,$B$10,İLÇE,$B$11)/VLOOKUP($B$11,ABONE2,10,FALSE))</f>
        <v>32.013184004626908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2.1636916653739013</v>
      </c>
      <c r="L29" s="12">
        <f>(SUMIFS(SANAYIAG2,KAYNAK,A29,SEBEP,B29,SÜRE,"Uzun",BİLDİRİM,"Bildirimli",İL,$B$10,İLÇE,$B$11)/VLOOKUP($B$11,ABONE2,12,FALSE))</f>
        <v>19.908487600697658</v>
      </c>
      <c r="M29" s="12">
        <f>(SUMIFS(SANAYIOG2,KAYNAK,A29,SEBEP,B29,SÜRE,"Uzun",BİLDİRİM,"Bildirimli",İL,$B$10,İLÇE,$B$11)/VLOOKUP($B$11,ABONE2,13,FALSE))</f>
        <v>538.15398784476383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314.84495115423118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1.1476018816466433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1.0480704415614142E-2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1.0454524995186289E-2</v>
      </c>
      <c r="F31" s="12">
        <f>(SUMIFS(TARIMSALAG2,KAYNAK,A31,SEBEP,B31,SÜRE,"Uzun",BİLDİRİM,"Bildirimli",İL,$B$10,İLÇE,$B$11)/VLOOKUP($B$11,ABONE2,6,FALSE))</f>
        <v>4.6460711963154161E-3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2.978515794745775E-3</v>
      </c>
      <c r="I31" s="12">
        <f>(SUMIFS(TICARETHANEAG2,KAYNAK,A31,SEBEP,B31,SÜRE,"Uzun",BİLDİRİM,"Bildirimli",İL,$B$10,İLÇE,$B$11)/VLOOKUP($B$11,ABONE2,9,FALSE))</f>
        <v>1.7756738756354772E-2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1.7043241945320427E-2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1.1190077676766002E-2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1.9759863887364588</v>
      </c>
      <c r="D33" s="12">
        <f t="shared" ref="D33:O33" si="14">SUM(D28:D32)</f>
        <v>4.1020694795714121</v>
      </c>
      <c r="E33" s="12">
        <f t="shared" si="14"/>
        <v>1.9812970645166668</v>
      </c>
      <c r="F33" s="12">
        <f t="shared" si="14"/>
        <v>1.0362240878709352</v>
      </c>
      <c r="G33" s="12">
        <f t="shared" si="14"/>
        <v>6.1452921717066396</v>
      </c>
      <c r="H33" s="12">
        <f t="shared" si="14"/>
        <v>2.86995708941078</v>
      </c>
      <c r="I33" s="12">
        <f t="shared" si="14"/>
        <v>3.3566228888737975</v>
      </c>
      <c r="J33" s="12">
        <f t="shared" si="14"/>
        <v>85.770555176572856</v>
      </c>
      <c r="K33" s="12">
        <f t="shared" si="14"/>
        <v>6.6681587896331509</v>
      </c>
      <c r="L33" s="12">
        <f t="shared" si="14"/>
        <v>38.319231352381223</v>
      </c>
      <c r="M33" s="12">
        <f t="shared" si="14"/>
        <v>890.02288253708457</v>
      </c>
      <c r="N33" s="12">
        <f t="shared" si="14"/>
        <v>523.0286263355456</v>
      </c>
      <c r="O33" s="12">
        <f t="shared" si="14"/>
        <v>3.4244539166704029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A3C4D995-4808-49F9-BFB5-A9710B8E2D0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A27BF-F7CD-4C29-88CA-A21524150021}">
  <dimension ref="A1:AC70"/>
  <sheetViews>
    <sheetView topLeftCell="A21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119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3.1243553410606618E-2</v>
      </c>
      <c r="D17" s="12">
        <f t="shared" si="1"/>
        <v>0.12712328859757555</v>
      </c>
      <c r="E17" s="12">
        <f t="shared" si="2"/>
        <v>3.1407815420520908E-2</v>
      </c>
      <c r="F17" s="12">
        <f t="shared" si="3"/>
        <v>2.539490576516653E-2</v>
      </c>
      <c r="G17" s="12">
        <f t="shared" si="4"/>
        <v>0.19148807468523882</v>
      </c>
      <c r="H17" s="12">
        <f t="shared" si="5"/>
        <v>6.8014377832302284E-2</v>
      </c>
      <c r="I17" s="12">
        <f t="shared" si="6"/>
        <v>7.720271722174761E-2</v>
      </c>
      <c r="J17" s="12">
        <f t="shared" si="7"/>
        <v>0.49308929568047372</v>
      </c>
      <c r="K17" s="12">
        <f t="shared" si="8"/>
        <v>9.1929378495056266E-2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4.4446991284697181E-2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4.2557916460149878E-2</v>
      </c>
      <c r="D21" s="12">
        <f t="shared" si="1"/>
        <v>0</v>
      </c>
      <c r="E21" s="12">
        <f t="shared" si="2"/>
        <v>4.2485005861451659E-2</v>
      </c>
      <c r="F21" s="12">
        <f t="shared" si="3"/>
        <v>1.1231880165464387E-3</v>
      </c>
      <c r="G21" s="12">
        <f t="shared" si="4"/>
        <v>0</v>
      </c>
      <c r="H21" s="12">
        <f t="shared" si="5"/>
        <v>8.3497820871034089E-4</v>
      </c>
      <c r="I21" s="12">
        <f t="shared" si="6"/>
        <v>3.8396908310289322E-2</v>
      </c>
      <c r="J21" s="12">
        <f t="shared" si="7"/>
        <v>0</v>
      </c>
      <c r="K21" s="12">
        <f t="shared" si="8"/>
        <v>3.703726293600601E-2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3.5301970564550401E-2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7.3801469870756503E-2</v>
      </c>
      <c r="D25" s="12">
        <f t="shared" ref="D25:O25" si="13">SUM(D15:D24)</f>
        <v>0.12712328859757555</v>
      </c>
      <c r="E25" s="12">
        <f t="shared" si="13"/>
        <v>7.3892821281972568E-2</v>
      </c>
      <c r="F25" s="12">
        <f t="shared" si="13"/>
        <v>2.6518093781712968E-2</v>
      </c>
      <c r="G25" s="12">
        <f t="shared" si="13"/>
        <v>0.19148807468523882</v>
      </c>
      <c r="H25" s="12">
        <f t="shared" si="13"/>
        <v>6.8849356041012624E-2</v>
      </c>
      <c r="I25" s="12">
        <f t="shared" si="13"/>
        <v>0.11559962553203693</v>
      </c>
      <c r="J25" s="12">
        <f t="shared" si="13"/>
        <v>0.49308929568047372</v>
      </c>
      <c r="K25" s="12">
        <f t="shared" si="13"/>
        <v>0.12896664143106229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7.9748961849247582E-2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0.23053232165361406</v>
      </c>
      <c r="D29" s="12">
        <f>(SUMIFS(MESKENOG2,KAYNAK,A29,SEBEP,B29,SÜRE,"Uzun",BİLDİRİM,"Bildirimli",İL,$B$10,İLÇE,$B$11)/VLOOKUP($B$11,ABONE2,4,FALSE))</f>
        <v>5.5847322914444449E-2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0.23023304976953121</v>
      </c>
      <c r="F29" s="12">
        <f>(SUMIFS(TARIMSALAG2,KAYNAK,A29,SEBEP,B29,SÜRE,"Uzun",BİLDİRİM,"Bildirimli",İL,$B$10,İLÇE,$B$11)/VLOOKUP($B$11,ABONE2,6,FALSE))</f>
        <v>2.8938120542447879E-2</v>
      </c>
      <c r="G29" s="12">
        <f>(SUMIFS(TARIMSALOG2,KAYNAK,A29,SEBEP,B29,SÜRE,"Uzun",BİLDİRİM,"Bildirimli",İL,$B$10,İLÇE,$B$11)/VLOOKUP($B$11,ABONE2,7,FALSE))</f>
        <v>1.2666604051781357E-2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2.476285284737717E-2</v>
      </c>
      <c r="I29" s="12">
        <f>(SUMIFS(TICARETHANEAG2,KAYNAK,A29,SEBEP,B29,SÜRE,"Uzun",BİLDİRİM,"Bildirimli",İL,$B$10,İLÇE,$B$11)/VLOOKUP($B$11,ABONE2,9,FALSE))</f>
        <v>0.52352375849391108</v>
      </c>
      <c r="J29" s="12">
        <f>(SUMIFS(TICARETHANEOG2,KAYNAK,A29,SEBEP,B29,SÜRE,"Uzun",BİLDİRİM,"Bildirimli",İL,$B$10,İLÇE,$B$11)/VLOOKUP($B$11,ABONE2,10,FALSE))</f>
        <v>7.6097121266545127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0.77444769117647927</v>
      </c>
      <c r="L29" s="12">
        <f>(SUMIFS(SANAYIAG2,KAYNAK,A29,SEBEP,B29,SÜRE,"Uzun",BİLDİRİM,"Bildirimli",İL,$B$10,İLÇE,$B$11)/VLOOKUP($B$11,ABONE2,12,FALSE))</f>
        <v>0.21933026843110132</v>
      </c>
      <c r="M29" s="12">
        <f>(SUMIFS(SANAYIOG2,KAYNAK,A29,SEBEP,B29,SÜRE,"Uzun",BİLDİRİM,"Bildirimli",İL,$B$10,İLÇE,$B$11)/VLOOKUP($B$11,ABONE2,13,FALSE))</f>
        <v>28.424750792595781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3.3532658822271766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0.26521529729946342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5.115511295690176E-3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5.1067473565164735E-3</v>
      </c>
      <c r="F31" s="12">
        <f>(SUMIFS(TARIMSALAG2,KAYNAK,A31,SEBEP,B31,SÜRE,"Uzun",BİLDİRİM,"Bildirimli",İL,$B$10,İLÇE,$B$11)/VLOOKUP($B$11,ABONE2,6,FALSE))</f>
        <v>6.3325220703702514E-5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4.7075982444991102E-5</v>
      </c>
      <c r="I31" s="12">
        <f>(SUMIFS(TICARETHANEAG2,KAYNAK,A31,SEBEP,B31,SÜRE,"Uzun",BİLDİRİM,"Bildirimli",İL,$B$10,İLÇE,$B$11)/VLOOKUP($B$11,ABONE2,9,FALSE))</f>
        <v>3.5204786891991462E-3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3.395817543922772E-3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4.1070774554738208E-3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0.23564783294930425</v>
      </c>
      <c r="D33" s="12">
        <f t="shared" ref="D33:O33" si="14">SUM(D28:D32)</f>
        <v>5.5847322914444449E-2</v>
      </c>
      <c r="E33" s="12">
        <f t="shared" si="14"/>
        <v>0.23533979712604769</v>
      </c>
      <c r="F33" s="12">
        <f t="shared" si="14"/>
        <v>2.9001445763151581E-2</v>
      </c>
      <c r="G33" s="12">
        <f t="shared" si="14"/>
        <v>1.2666604051781357E-2</v>
      </c>
      <c r="H33" s="12">
        <f t="shared" si="14"/>
        <v>2.4809928829822161E-2</v>
      </c>
      <c r="I33" s="12">
        <f t="shared" si="14"/>
        <v>0.52704423718311022</v>
      </c>
      <c r="J33" s="12">
        <f t="shared" si="14"/>
        <v>7.6097121266545127</v>
      </c>
      <c r="K33" s="12">
        <f t="shared" si="14"/>
        <v>0.77784350872040209</v>
      </c>
      <c r="L33" s="12">
        <f t="shared" si="14"/>
        <v>0.21933026843110132</v>
      </c>
      <c r="M33" s="12">
        <f t="shared" si="14"/>
        <v>28.424750792595781</v>
      </c>
      <c r="N33" s="12">
        <f t="shared" si="14"/>
        <v>3.3532658822271766</v>
      </c>
      <c r="O33" s="12">
        <f t="shared" si="14"/>
        <v>0.26932237475493725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3E7567D5-DB2E-4213-9B82-A13E2004CDD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CF2C-42B9-422E-9127-6775677857DF}">
  <dimension ref="A1:AC70"/>
  <sheetViews>
    <sheetView topLeftCell="A15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120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0.25595142685182959</v>
      </c>
      <c r="D17" s="12">
        <f t="shared" si="1"/>
        <v>5.0040785296972583</v>
      </c>
      <c r="E17" s="12">
        <f t="shared" si="2"/>
        <v>0.26247839028026992</v>
      </c>
      <c r="F17" s="12">
        <f t="shared" si="3"/>
        <v>0.24828880633160172</v>
      </c>
      <c r="G17" s="12">
        <f t="shared" si="4"/>
        <v>4.6179522223021143</v>
      </c>
      <c r="H17" s="12">
        <f t="shared" si="5"/>
        <v>2.5149360943944563</v>
      </c>
      <c r="I17" s="12">
        <f t="shared" si="6"/>
        <v>0.3828634374964146</v>
      </c>
      <c r="J17" s="12">
        <f t="shared" si="7"/>
        <v>37.856224589766072</v>
      </c>
      <c r="K17" s="12">
        <f t="shared" si="8"/>
        <v>2.386156329284415</v>
      </c>
      <c r="L17" s="12">
        <f t="shared" si="9"/>
        <v>18.581727968212871</v>
      </c>
      <c r="M17" s="12">
        <f t="shared" si="10"/>
        <v>226.18341782050382</v>
      </c>
      <c r="N17" s="12">
        <f t="shared" si="11"/>
        <v>171.88759124375082</v>
      </c>
      <c r="O17" s="17">
        <f t="shared" si="12"/>
        <v>1.0655789863048011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1.3840867353550135E-2</v>
      </c>
      <c r="E18" s="12">
        <f t="shared" si="2"/>
        <v>1.9026204033244669E-5</v>
      </c>
      <c r="F18" s="12">
        <f t="shared" si="3"/>
        <v>4.7655537006044187E-3</v>
      </c>
      <c r="G18" s="12">
        <f t="shared" si="4"/>
        <v>5.072377574733904E-3</v>
      </c>
      <c r="H18" s="12">
        <f t="shared" si="5"/>
        <v>4.9247104676146012E-3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3.9904535393774473E-4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2.5602537441664335E-2</v>
      </c>
      <c r="D21" s="12">
        <f t="shared" si="1"/>
        <v>0</v>
      </c>
      <c r="E21" s="12">
        <f t="shared" si="2"/>
        <v>2.5567343180445658E-2</v>
      </c>
      <c r="F21" s="12">
        <f t="shared" si="3"/>
        <v>3.6930016531121889E-3</v>
      </c>
      <c r="G21" s="12">
        <f t="shared" si="4"/>
        <v>0</v>
      </c>
      <c r="H21" s="12">
        <f t="shared" si="5"/>
        <v>1.777354751969982E-3</v>
      </c>
      <c r="I21" s="12">
        <f t="shared" si="6"/>
        <v>5.5578316129846365E-2</v>
      </c>
      <c r="J21" s="12">
        <f t="shared" si="7"/>
        <v>0</v>
      </c>
      <c r="K21" s="12">
        <f t="shared" si="8"/>
        <v>5.2607148286426909E-2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2.8040570094220719E-2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0.28155396429349394</v>
      </c>
      <c r="D25" s="12">
        <f t="shared" ref="D25:O25" si="13">SUM(D15:D24)</f>
        <v>5.0179193970508083</v>
      </c>
      <c r="E25" s="12">
        <f t="shared" si="13"/>
        <v>0.28806475966474887</v>
      </c>
      <c r="F25" s="12">
        <f t="shared" si="13"/>
        <v>0.25674736168531836</v>
      </c>
      <c r="G25" s="12">
        <f t="shared" si="13"/>
        <v>4.6230245998768487</v>
      </c>
      <c r="H25" s="12">
        <f t="shared" si="13"/>
        <v>2.5216381596140409</v>
      </c>
      <c r="I25" s="12">
        <f t="shared" si="13"/>
        <v>0.43844175362626098</v>
      </c>
      <c r="J25" s="12">
        <f t="shared" si="13"/>
        <v>37.856224589766072</v>
      </c>
      <c r="K25" s="12">
        <f t="shared" si="13"/>
        <v>2.4387634775708418</v>
      </c>
      <c r="L25" s="12">
        <f t="shared" si="13"/>
        <v>18.581727968212871</v>
      </c>
      <c r="M25" s="12">
        <f t="shared" si="13"/>
        <v>226.18341782050382</v>
      </c>
      <c r="N25" s="12">
        <f t="shared" si="13"/>
        <v>171.88759124375082</v>
      </c>
      <c r="O25" s="12">
        <f t="shared" si="13"/>
        <v>1.0940186017529596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0.39453449143902436</v>
      </c>
      <c r="D29" s="12">
        <f>(SUMIFS(MESKENOG2,KAYNAK,A29,SEBEP,B29,SÜRE,"Uzun",BİLDİRİM,"Bildirimli",İL,$B$10,İLÇE,$B$11)/VLOOKUP($B$11,ABONE2,4,FALSE))</f>
        <v>2.04790694744369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0.39680728265126175</v>
      </c>
      <c r="F29" s="12">
        <f>(SUMIFS(TARIMSALAG2,KAYNAK,A29,SEBEP,B29,SÜRE,"Uzun",BİLDİRİM,"Bildirimli",İL,$B$10,İLÇE,$B$11)/VLOOKUP($B$11,ABONE2,6,FALSE))</f>
        <v>0.11574478285647866</v>
      </c>
      <c r="G29" s="12">
        <f>(SUMIFS(TARIMSALOG2,KAYNAK,A29,SEBEP,B29,SÜRE,"Uzun",BİLDİRİM,"Bildirimli",İL,$B$10,İLÇE,$B$11)/VLOOKUP($B$11,ABONE2,7,FALSE))</f>
        <v>0.62479825953591261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0.37980280576443648</v>
      </c>
      <c r="I29" s="12">
        <f>(SUMIFS(TICARETHANEAG2,KAYNAK,A29,SEBEP,B29,SÜRE,"Uzun",BİLDİRİM,"Bildirimli",İL,$B$10,İLÇE,$B$11)/VLOOKUP($B$11,ABONE2,9,FALSE))</f>
        <v>0.774449757509442</v>
      </c>
      <c r="J29" s="12">
        <f>(SUMIFS(TICARETHANEOG2,KAYNAK,A29,SEBEP,B29,SÜRE,"Uzun",BİLDİRİM,"Bildirimli",İL,$B$10,İLÇE,$B$11)/VLOOKUP($B$11,ABONE2,10,FALSE))</f>
        <v>3.1934514403424794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0.90376745753510745</v>
      </c>
      <c r="L29" s="12">
        <f>(SUMIFS(SANAYIAG2,KAYNAK,A29,SEBEP,B29,SÜRE,"Uzun",BİLDİRİM,"Bildirimli",İL,$B$10,İLÇE,$B$11)/VLOOKUP($B$11,ABONE2,12,FALSE))</f>
        <v>0.26920165726278267</v>
      </c>
      <c r="M29" s="12">
        <f>(SUMIFS(SANAYIOG2,KAYNAK,A29,SEBEP,B29,SÜRE,"Uzun",BİLDİRİM,"Bildirimli",İL,$B$10,İLÇE,$B$11)/VLOOKUP($B$11,ABONE2,13,FALSE))</f>
        <v>75.479115210346606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55.808830127232376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0.56907287058268918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0.39453449143902436</v>
      </c>
      <c r="D33" s="12">
        <f t="shared" ref="D33:O33" si="14">SUM(D28:D32)</f>
        <v>2.04790694744369</v>
      </c>
      <c r="E33" s="12">
        <f t="shared" si="14"/>
        <v>0.39680728265126175</v>
      </c>
      <c r="F33" s="12">
        <f t="shared" si="14"/>
        <v>0.11574478285647866</v>
      </c>
      <c r="G33" s="12">
        <f t="shared" si="14"/>
        <v>0.62479825953591261</v>
      </c>
      <c r="H33" s="12">
        <f t="shared" si="14"/>
        <v>0.37980280576443648</v>
      </c>
      <c r="I33" s="12">
        <f t="shared" si="14"/>
        <v>0.774449757509442</v>
      </c>
      <c r="J33" s="12">
        <f t="shared" si="14"/>
        <v>3.1934514403424794</v>
      </c>
      <c r="K33" s="12">
        <f t="shared" si="14"/>
        <v>0.90376745753510745</v>
      </c>
      <c r="L33" s="12">
        <f t="shared" si="14"/>
        <v>0.26920165726278267</v>
      </c>
      <c r="M33" s="12">
        <f t="shared" si="14"/>
        <v>75.479115210346606</v>
      </c>
      <c r="N33" s="12">
        <f t="shared" si="14"/>
        <v>55.808830127232376</v>
      </c>
      <c r="O33" s="12">
        <f t="shared" si="14"/>
        <v>0.56907287058268918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9A32023B-F045-4D07-86CD-A38ACEDFA07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E0AFA-8A65-424B-A04D-642FBFAE44DA}">
  <dimension ref="A1:AC70"/>
  <sheetViews>
    <sheetView topLeftCell="A15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121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0.11223907734469776</v>
      </c>
      <c r="D17" s="12">
        <f t="shared" si="1"/>
        <v>0.9544608419474061</v>
      </c>
      <c r="E17" s="12">
        <f t="shared" si="2"/>
        <v>0.11638157603318325</v>
      </c>
      <c r="F17" s="12">
        <f t="shared" si="3"/>
        <v>6.2007859876722936E-2</v>
      </c>
      <c r="G17" s="12">
        <f t="shared" si="4"/>
        <v>5.3090431045153048</v>
      </c>
      <c r="H17" s="12">
        <f t="shared" si="5"/>
        <v>0.21038160715442061</v>
      </c>
      <c r="I17" s="12">
        <f t="shared" si="6"/>
        <v>0.28014290007360104</v>
      </c>
      <c r="J17" s="12">
        <f t="shared" si="7"/>
        <v>3.1812301089025925</v>
      </c>
      <c r="K17" s="12">
        <f t="shared" si="8"/>
        <v>0.42683678035347272</v>
      </c>
      <c r="L17" s="12">
        <f t="shared" si="9"/>
        <v>61.036122076940472</v>
      </c>
      <c r="M17" s="12" t="e">
        <f t="shared" si="10"/>
        <v>#DIV/0!</v>
      </c>
      <c r="N17" s="12">
        <f t="shared" si="11"/>
        <v>82.847539473767142</v>
      </c>
      <c r="O17" s="17">
        <f t="shared" si="12"/>
        <v>0.18537762352258111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 t="e">
        <f t="shared" si="10"/>
        <v>#DIV/0!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2.5983467916082192E-2</v>
      </c>
      <c r="D21" s="12">
        <f t="shared" si="1"/>
        <v>0</v>
      </c>
      <c r="E21" s="12">
        <f t="shared" si="2"/>
        <v>2.5855667274625901E-2</v>
      </c>
      <c r="F21" s="12">
        <f t="shared" si="3"/>
        <v>2.3037440005415455E-3</v>
      </c>
      <c r="G21" s="12">
        <f t="shared" si="4"/>
        <v>0</v>
      </c>
      <c r="H21" s="12">
        <f t="shared" si="5"/>
        <v>2.2385995686496252E-3</v>
      </c>
      <c r="I21" s="12">
        <f t="shared" si="6"/>
        <v>8.3532988036759834E-2</v>
      </c>
      <c r="J21" s="12">
        <f t="shared" si="7"/>
        <v>0</v>
      </c>
      <c r="K21" s="12">
        <f t="shared" si="8"/>
        <v>7.9309130818958185E-2</v>
      </c>
      <c r="L21" s="12">
        <f t="shared" si="9"/>
        <v>0</v>
      </c>
      <c r="M21" s="12" t="e">
        <f t="shared" si="10"/>
        <v>#DIV/0!</v>
      </c>
      <c r="N21" s="12">
        <f t="shared" si="11"/>
        <v>0</v>
      </c>
      <c r="O21" s="17">
        <f t="shared" si="12"/>
        <v>3.1698366443347704E-2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2.05443772400642E-3</v>
      </c>
      <c r="D22" s="12">
        <f t="shared" si="1"/>
        <v>0</v>
      </c>
      <c r="E22" s="12">
        <f t="shared" si="2"/>
        <v>2.0443328965904645E-3</v>
      </c>
      <c r="F22" s="12">
        <f t="shared" si="3"/>
        <v>2.2810176790123457E-3</v>
      </c>
      <c r="G22" s="12">
        <f t="shared" si="4"/>
        <v>0</v>
      </c>
      <c r="H22" s="12">
        <f t="shared" si="5"/>
        <v>2.2165158937446443E-3</v>
      </c>
      <c r="I22" s="12">
        <f t="shared" si="6"/>
        <v>6.0402159292587833E-2</v>
      </c>
      <c r="J22" s="12">
        <f t="shared" si="7"/>
        <v>0</v>
      </c>
      <c r="K22" s="12">
        <f t="shared" si="8"/>
        <v>5.7347915663872803E-2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9.6618067534677901E-3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0.14027698298478639</v>
      </c>
      <c r="D25" s="12">
        <f t="shared" ref="D25:O25" si="13">SUM(D15:D24)</f>
        <v>0.9544608419474061</v>
      </c>
      <c r="E25" s="12">
        <f t="shared" si="13"/>
        <v>0.14428157620439963</v>
      </c>
      <c r="F25" s="12">
        <f t="shared" si="13"/>
        <v>6.6592621556276821E-2</v>
      </c>
      <c r="G25" s="12">
        <f t="shared" si="13"/>
        <v>5.3090431045153048</v>
      </c>
      <c r="H25" s="12">
        <f t="shared" si="13"/>
        <v>0.21483672261681488</v>
      </c>
      <c r="I25" s="12">
        <f t="shared" si="13"/>
        <v>0.42407804740294874</v>
      </c>
      <c r="J25" s="12">
        <f t="shared" si="13"/>
        <v>3.1812301089025925</v>
      </c>
      <c r="K25" s="12">
        <f t="shared" si="13"/>
        <v>0.56349382683630367</v>
      </c>
      <c r="L25" s="12">
        <f t="shared" si="13"/>
        <v>61.036122076940472</v>
      </c>
      <c r="M25" s="12" t="e">
        <f t="shared" si="13"/>
        <v>#DIV/0!</v>
      </c>
      <c r="N25" s="12">
        <f t="shared" si="13"/>
        <v>82.847539473767142</v>
      </c>
      <c r="O25" s="12">
        <f t="shared" si="13"/>
        <v>0.22673779671939659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0.35590679500328731</v>
      </c>
      <c r="D29" s="12">
        <f>(SUMIFS(MESKENOG2,KAYNAK,A29,SEBEP,B29,SÜRE,"Uzun",BİLDİRİM,"Bildirimli",İL,$B$10,İLÇE,$B$11)/VLOOKUP($B$11,ABONE2,4,FALSE))</f>
        <v>1.9729934103693765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0.3638604949251617</v>
      </c>
      <c r="F29" s="12">
        <f>(SUMIFS(TARIMSALAG2,KAYNAK,A29,SEBEP,B29,SÜRE,"Uzun",BİLDİRİM,"Bildirimli",İL,$B$10,İLÇE,$B$11)/VLOOKUP($B$11,ABONE2,6,FALSE))</f>
        <v>0.12674035746426332</v>
      </c>
      <c r="G29" s="12">
        <f>(SUMIFS(TARIMSALOG2,KAYNAK,A29,SEBEP,B29,SÜRE,"Uzun",BİLDİRİM,"Bildirimli",İL,$B$10,İLÇE,$B$11)/VLOOKUP($B$11,ABONE2,7,FALSE))</f>
        <v>7.890164950832312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0.34627164416618755</v>
      </c>
      <c r="I29" s="12">
        <f>(SUMIFS(TICARETHANEAG2,KAYNAK,A29,SEBEP,B29,SÜRE,"Uzun",BİLDİRİM,"Bildirimli",İL,$B$10,İLÇE,$B$11)/VLOOKUP($B$11,ABONE2,9,FALSE))</f>
        <v>1.5331670631909207</v>
      </c>
      <c r="J29" s="12">
        <f>(SUMIFS(TICARETHANEOG2,KAYNAK,A29,SEBEP,B29,SÜRE,"Uzun",BİLDİRİM,"Bildirimli",İL,$B$10,İLÇE,$B$11)/VLOOKUP($B$11,ABONE2,10,FALSE))</f>
        <v>10.25313393758374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1.9740934072262506</v>
      </c>
      <c r="L29" s="12">
        <f>(SUMIFS(SANAYIAG2,KAYNAK,A29,SEBEP,B29,SÜRE,"Uzun",BİLDİRİM,"Bildirimli",İL,$B$10,İLÇE,$B$11)/VLOOKUP($B$11,ABONE2,12,FALSE))</f>
        <v>2.5980925985840003E-3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2.5980925985840003E-3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0.58413981842411178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0.35590679500328731</v>
      </c>
      <c r="D33" s="12">
        <f t="shared" ref="D33:O33" si="14">SUM(D28:D32)</f>
        <v>1.9729934103693765</v>
      </c>
      <c r="E33" s="12">
        <f t="shared" si="14"/>
        <v>0.3638604949251617</v>
      </c>
      <c r="F33" s="12">
        <f t="shared" si="14"/>
        <v>0.12674035746426332</v>
      </c>
      <c r="G33" s="12">
        <f t="shared" si="14"/>
        <v>7.890164950832312</v>
      </c>
      <c r="H33" s="12">
        <f t="shared" si="14"/>
        <v>0.34627164416618755</v>
      </c>
      <c r="I33" s="12">
        <f t="shared" si="14"/>
        <v>1.5331670631909207</v>
      </c>
      <c r="J33" s="12">
        <f t="shared" si="14"/>
        <v>10.25313393758374</v>
      </c>
      <c r="K33" s="12">
        <f t="shared" si="14"/>
        <v>1.9740934072262506</v>
      </c>
      <c r="L33" s="12">
        <f t="shared" si="14"/>
        <v>2.5980925985840003E-3</v>
      </c>
      <c r="M33" s="12" t="e">
        <f t="shared" si="14"/>
        <v>#DIV/0!</v>
      </c>
      <c r="N33" s="12">
        <f t="shared" si="14"/>
        <v>2.5980925985840003E-3</v>
      </c>
      <c r="O33" s="12">
        <f t="shared" si="14"/>
        <v>0.58413981842411178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B9456CD9-9CCA-4010-BF93-82C4775479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9F45E-FF56-4125-95D8-B09AE68B07B9}">
  <dimension ref="A1:AC70"/>
  <sheetViews>
    <sheetView topLeftCell="A15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122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0.33149117478361723</v>
      </c>
      <c r="D17" s="12">
        <f t="shared" si="1"/>
        <v>0.43794584037993189</v>
      </c>
      <c r="E17" s="12">
        <f t="shared" si="2"/>
        <v>0.33163108252442863</v>
      </c>
      <c r="F17" s="12">
        <f t="shared" si="3"/>
        <v>0.27660604851339465</v>
      </c>
      <c r="G17" s="12">
        <f t="shared" si="4"/>
        <v>2.1507531043398815</v>
      </c>
      <c r="H17" s="12">
        <f t="shared" si="5"/>
        <v>1.0915680118827027</v>
      </c>
      <c r="I17" s="12">
        <f t="shared" si="6"/>
        <v>0.42417442415276818</v>
      </c>
      <c r="J17" s="12">
        <f t="shared" si="7"/>
        <v>12.138193500322414</v>
      </c>
      <c r="K17" s="12">
        <f t="shared" si="8"/>
        <v>0.86190882120963386</v>
      </c>
      <c r="L17" s="12">
        <f t="shared" si="9"/>
        <v>37.594635027254157</v>
      </c>
      <c r="M17" s="12">
        <f t="shared" si="10"/>
        <v>90.894931085659479</v>
      </c>
      <c r="N17" s="12">
        <f t="shared" si="11"/>
        <v>81.203968165949419</v>
      </c>
      <c r="O17" s="17">
        <f t="shared" si="12"/>
        <v>0.48218815328358505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1.4376887772255565E-2</v>
      </c>
      <c r="D21" s="12">
        <f t="shared" si="1"/>
        <v>0</v>
      </c>
      <c r="E21" s="12">
        <f t="shared" si="2"/>
        <v>1.4357992988482131E-2</v>
      </c>
      <c r="F21" s="12">
        <f t="shared" si="3"/>
        <v>2.4654295302365386E-2</v>
      </c>
      <c r="G21" s="12">
        <f t="shared" si="4"/>
        <v>0</v>
      </c>
      <c r="H21" s="12">
        <f t="shared" si="5"/>
        <v>1.3933518166634261E-2</v>
      </c>
      <c r="I21" s="12">
        <f t="shared" si="6"/>
        <v>2.8492264569697424E-2</v>
      </c>
      <c r="J21" s="12">
        <f t="shared" si="7"/>
        <v>0</v>
      </c>
      <c r="K21" s="12">
        <f t="shared" si="8"/>
        <v>2.7427553630513996E-2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1.6206828857016266E-2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1.5842910794972796E-5</v>
      </c>
      <c r="D22" s="12">
        <f t="shared" si="1"/>
        <v>0</v>
      </c>
      <c r="E22" s="12">
        <f t="shared" si="2"/>
        <v>1.582208929462065E-5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1.3383186260803556E-5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0.34588390546666775</v>
      </c>
      <c r="D25" s="12">
        <f t="shared" ref="D25:O25" si="13">SUM(D15:D24)</f>
        <v>0.43794584037993189</v>
      </c>
      <c r="E25" s="12">
        <f t="shared" si="13"/>
        <v>0.34600489760220537</v>
      </c>
      <c r="F25" s="12">
        <f t="shared" si="13"/>
        <v>0.30126034381576006</v>
      </c>
      <c r="G25" s="12">
        <f t="shared" si="13"/>
        <v>2.1507531043398815</v>
      </c>
      <c r="H25" s="12">
        <f t="shared" si="13"/>
        <v>1.1055015300493369</v>
      </c>
      <c r="I25" s="12">
        <f t="shared" si="13"/>
        <v>0.45266668872246563</v>
      </c>
      <c r="J25" s="12">
        <f t="shared" si="13"/>
        <v>12.138193500322414</v>
      </c>
      <c r="K25" s="12">
        <f t="shared" si="13"/>
        <v>0.88933637484014783</v>
      </c>
      <c r="L25" s="12">
        <f t="shared" si="13"/>
        <v>37.594635027254157</v>
      </c>
      <c r="M25" s="12">
        <f t="shared" si="13"/>
        <v>90.894931085659479</v>
      </c>
      <c r="N25" s="12">
        <f t="shared" si="13"/>
        <v>81.203968165949419</v>
      </c>
      <c r="O25" s="12">
        <f t="shared" si="13"/>
        <v>0.49840836532686211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1.3020534193889126</v>
      </c>
      <c r="D29" s="12">
        <f>(SUMIFS(MESKENOG2,KAYNAK,A29,SEBEP,B29,SÜRE,"Uzun",BİLDİRİM,"Bildirimli",İL,$B$10,İLÇE,$B$11)/VLOOKUP($B$11,ABONE2,4,FALSE))</f>
        <v>20.647924382601524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1.3274786751569967</v>
      </c>
      <c r="F29" s="12">
        <f>(SUMIFS(TARIMSALAG2,KAYNAK,A29,SEBEP,B29,SÜRE,"Uzun",BİLDİRİM,"Bildirimli",İL,$B$10,İLÇE,$B$11)/VLOOKUP($B$11,ABONE2,6,FALSE))</f>
        <v>0.32359742352643922</v>
      </c>
      <c r="G29" s="12">
        <f>(SUMIFS(TARIMSALOG2,KAYNAK,A29,SEBEP,B29,SÜRE,"Uzun",BİLDİRİM,"Bildirimli",İL,$B$10,İLÇE,$B$11)/VLOOKUP($B$11,ABONE2,7,FALSE))</f>
        <v>1.6021419995092236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0.87956510741697014</v>
      </c>
      <c r="I29" s="12">
        <f>(SUMIFS(TICARETHANEAG2,KAYNAK,A29,SEBEP,B29,SÜRE,"Uzun",BİLDİRİM,"Bildirimli",İL,$B$10,İLÇE,$B$11)/VLOOKUP($B$11,ABONE2,9,FALSE))</f>
        <v>3.0050335967524715</v>
      </c>
      <c r="J29" s="12">
        <f>(SUMIFS(TICARETHANEOG2,KAYNAK,A29,SEBEP,B29,SÜRE,"Uzun",BİLDİRİM,"Bildirimli",İL,$B$10,İLÇE,$B$11)/VLOOKUP($B$11,ABONE2,10,FALSE))</f>
        <v>18.719775981540455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3.5922687069208648</v>
      </c>
      <c r="L29" s="12">
        <f>(SUMIFS(SANAYIAG2,KAYNAK,A29,SEBEP,B29,SÜRE,"Uzun",BİLDİRİM,"Bildirimli",İL,$B$10,İLÇE,$B$11)/VLOOKUP($B$11,ABONE2,12,FALSE))</f>
        <v>131.67850598035221</v>
      </c>
      <c r="M29" s="12">
        <f>(SUMIFS(SANAYIOG2,KAYNAK,A29,SEBEP,B29,SÜRE,"Uzun",BİLDİRİM,"Bildirimli",İL,$B$10,İLÇE,$B$11)/VLOOKUP($B$11,ABONE2,13,FALSE))</f>
        <v>518.6608879650629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448.30045487693371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2.0152487716617213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1.7619848219429635E-2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1.7596691384132546E-2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5.1334282983409536E-2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4.9416001882450544E-2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2.193656500906226E-2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1.3196732676083422</v>
      </c>
      <c r="D33" s="12">
        <f t="shared" ref="D33:O33" si="14">SUM(D28:D32)</f>
        <v>20.647924382601524</v>
      </c>
      <c r="E33" s="12">
        <f t="shared" si="14"/>
        <v>1.3450753665411292</v>
      </c>
      <c r="F33" s="12">
        <f t="shared" si="14"/>
        <v>0.32359742352643922</v>
      </c>
      <c r="G33" s="12">
        <f t="shared" si="14"/>
        <v>1.6021419995092236</v>
      </c>
      <c r="H33" s="12">
        <f t="shared" si="14"/>
        <v>0.87956510741697014</v>
      </c>
      <c r="I33" s="12">
        <f t="shared" si="14"/>
        <v>3.0563678797358809</v>
      </c>
      <c r="J33" s="12">
        <f t="shared" si="14"/>
        <v>18.719775981540455</v>
      </c>
      <c r="K33" s="12">
        <f t="shared" si="14"/>
        <v>3.6416847088033153</v>
      </c>
      <c r="L33" s="12">
        <f t="shared" si="14"/>
        <v>131.67850598035221</v>
      </c>
      <c r="M33" s="12">
        <f t="shared" si="14"/>
        <v>518.6608879650629</v>
      </c>
      <c r="N33" s="12">
        <f t="shared" si="14"/>
        <v>448.30045487693371</v>
      </c>
      <c r="O33" s="12">
        <f t="shared" si="14"/>
        <v>2.0371853366707837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5F5729B0-D618-481E-A7AD-7E9C8920F8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48DE-CA97-4963-B7E4-9968055E0C53}">
  <dimension ref="A1:AC70"/>
  <sheetViews>
    <sheetView topLeftCell="A15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123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0.13510077198538431</v>
      </c>
      <c r="D17" s="12">
        <f t="shared" si="1"/>
        <v>11.139504177274487</v>
      </c>
      <c r="E17" s="12">
        <f t="shared" si="2"/>
        <v>0.14776847061129419</v>
      </c>
      <c r="F17" s="12">
        <f t="shared" si="3"/>
        <v>0.27154867091255036</v>
      </c>
      <c r="G17" s="12">
        <f t="shared" si="4"/>
        <v>0.73035707454965582</v>
      </c>
      <c r="H17" s="12">
        <f t="shared" si="5"/>
        <v>0.43483173578432832</v>
      </c>
      <c r="I17" s="12">
        <f t="shared" si="6"/>
        <v>0.71850381517898065</v>
      </c>
      <c r="J17" s="12">
        <f t="shared" si="7"/>
        <v>4.4232021203381464</v>
      </c>
      <c r="K17" s="12">
        <f t="shared" si="8"/>
        <v>0.85442065751317187</v>
      </c>
      <c r="L17" s="12">
        <f t="shared" si="9"/>
        <v>67.472569250036273</v>
      </c>
      <c r="M17" s="12">
        <f t="shared" si="10"/>
        <v>180.14534842191657</v>
      </c>
      <c r="N17" s="12">
        <f t="shared" si="11"/>
        <v>125.00760542291133</v>
      </c>
      <c r="O17" s="17">
        <f t="shared" si="12"/>
        <v>0.49557155866097641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5.3944899119781141E-2</v>
      </c>
      <c r="D21" s="12">
        <f t="shared" si="1"/>
        <v>0</v>
      </c>
      <c r="E21" s="12">
        <f t="shared" si="2"/>
        <v>5.3882800548937577E-2</v>
      </c>
      <c r="F21" s="12">
        <f t="shared" si="3"/>
        <v>1.2199938407495509E-3</v>
      </c>
      <c r="G21" s="12">
        <f t="shared" si="4"/>
        <v>0</v>
      </c>
      <c r="H21" s="12">
        <f t="shared" si="5"/>
        <v>7.8581623662737519E-4</v>
      </c>
      <c r="I21" s="12">
        <f t="shared" si="6"/>
        <v>8.0067525002969861E-2</v>
      </c>
      <c r="J21" s="12">
        <f t="shared" si="7"/>
        <v>0</v>
      </c>
      <c r="K21" s="12">
        <f t="shared" si="8"/>
        <v>7.7130032047939598E-2</v>
      </c>
      <c r="L21" s="12">
        <f t="shared" si="9"/>
        <v>4.6955476778055409</v>
      </c>
      <c r="M21" s="12">
        <f t="shared" si="10"/>
        <v>0</v>
      </c>
      <c r="N21" s="12">
        <f t="shared" si="11"/>
        <v>2.2978212040324988</v>
      </c>
      <c r="O21" s="17">
        <f t="shared" si="12"/>
        <v>5.9373286456937339E-2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0.18904567110516546</v>
      </c>
      <c r="D25" s="12">
        <f t="shared" ref="D25:O25" si="13">SUM(D15:D24)</f>
        <v>11.139504177274487</v>
      </c>
      <c r="E25" s="12">
        <f t="shared" si="13"/>
        <v>0.20165127116023177</v>
      </c>
      <c r="F25" s="12">
        <f t="shared" si="13"/>
        <v>0.27276866475329992</v>
      </c>
      <c r="G25" s="12">
        <f t="shared" si="13"/>
        <v>0.73035707454965582</v>
      </c>
      <c r="H25" s="12">
        <f t="shared" si="13"/>
        <v>0.4356175520209557</v>
      </c>
      <c r="I25" s="12">
        <f t="shared" si="13"/>
        <v>0.79857134018195053</v>
      </c>
      <c r="J25" s="12">
        <f t="shared" si="13"/>
        <v>4.4232021203381464</v>
      </c>
      <c r="K25" s="12">
        <f t="shared" si="13"/>
        <v>0.93155068956111142</v>
      </c>
      <c r="L25" s="12">
        <f t="shared" si="13"/>
        <v>72.168116927841808</v>
      </c>
      <c r="M25" s="12">
        <f t="shared" si="13"/>
        <v>180.14534842191657</v>
      </c>
      <c r="N25" s="12">
        <f t="shared" si="13"/>
        <v>127.30542662694383</v>
      </c>
      <c r="O25" s="12">
        <f t="shared" si="13"/>
        <v>0.55494484511791375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0.22632811406138104</v>
      </c>
      <c r="D29" s="12">
        <f>(SUMIFS(MESKENOG2,KAYNAK,A29,SEBEP,B29,SÜRE,"Uzun",BİLDİRİM,"Bildirimli",İL,$B$10,İLÇE,$B$11)/VLOOKUP($B$11,ABONE2,4,FALSE))</f>
        <v>0.11079579389837274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0.22619511924471758</v>
      </c>
      <c r="F29" s="12">
        <f>(SUMIFS(TARIMSALAG2,KAYNAK,A29,SEBEP,B29,SÜRE,"Uzun",BİLDİRİM,"Bildirimli",İL,$B$10,İLÇE,$B$11)/VLOOKUP($B$11,ABONE2,6,FALSE))</f>
        <v>0.14282236647278357</v>
      </c>
      <c r="G29" s="12">
        <f>(SUMIFS(TARIMSALOG2,KAYNAK,A29,SEBEP,B29,SÜRE,"Uzun",BİLDİRİM,"Bildirimli",İL,$B$10,İLÇE,$B$11)/VLOOKUP($B$11,ABONE2,7,FALSE))</f>
        <v>0.60329712237759325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0.30669846125262312</v>
      </c>
      <c r="I29" s="12">
        <f>(SUMIFS(TICARETHANEAG2,KAYNAK,A29,SEBEP,B29,SÜRE,"Uzun",BİLDİRİM,"Bildirimli",İL,$B$10,İLÇE,$B$11)/VLOOKUP($B$11,ABONE2,9,FALSE))</f>
        <v>0.9382294006438604</v>
      </c>
      <c r="J29" s="12">
        <f>(SUMIFS(TICARETHANEOG2,KAYNAK,A29,SEBEP,B29,SÜRE,"Uzun",BİLDİRİM,"Bildirimli",İL,$B$10,İLÇE,$B$11)/VLOOKUP($B$11,ABONE2,10,FALSE))</f>
        <v>2.3591909975257557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0.99036120664203864</v>
      </c>
      <c r="L29" s="12">
        <f>(SUMIFS(SANAYIAG2,KAYNAK,A29,SEBEP,B29,SÜRE,"Uzun",BİLDİRİM,"Bildirimli",İL,$B$10,İLÇE,$B$11)/VLOOKUP($B$11,ABONE2,12,FALSE))</f>
        <v>34.413816004148813</v>
      </c>
      <c r="M29" s="12">
        <f>(SUMIFS(SANAYIOG2,KAYNAK,A29,SEBEP,B29,SÜRE,"Uzun",BİLDİRİM,"Bildirimli",İL,$B$10,İLÇE,$B$11)/VLOOKUP($B$11,ABONE2,13,FALSE))</f>
        <v>364.36214516347104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202.8980691918878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0.71480932739526615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4.4821288414629339E-2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4.4769692471373697E-2</v>
      </c>
      <c r="F31" s="12">
        <f>(SUMIFS(TARIMSALAG2,KAYNAK,A31,SEBEP,B31,SÜRE,"Uzun",BİLDİRİM,"Bildirimli",İL,$B$10,İLÇE,$B$11)/VLOOKUP($B$11,ABONE2,6,FALSE))</f>
        <v>4.9535427953968758E-2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3.1906508274335763E-2</v>
      </c>
      <c r="I31" s="12">
        <f>(SUMIFS(TICARETHANEAG2,KAYNAK,A31,SEBEP,B31,SÜRE,"Uzun",BİLDİRİM,"Bildirimli",İL,$B$10,İLÇE,$B$11)/VLOOKUP($B$11,ABONE2,9,FALSE))</f>
        <v>4.6205869956170043E-2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4.4510683081438254E-2</v>
      </c>
      <c r="L31" s="12">
        <f>(SUMIFS(SANAYIAG2,KAYNAK,A31,SEBEP,B31,SÜRE,"Uzun",BİLDİRİM,"Bildirimli",İL,$B$10,İLÇE,$B$11)/VLOOKUP($B$11,ABONE2,12,FALSE))</f>
        <v>0.40571750484551472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0.19854260875418805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4.447382540324557E-2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0.27114940247601038</v>
      </c>
      <c r="D33" s="12">
        <f t="shared" ref="D33:O33" si="14">SUM(D28:D32)</f>
        <v>0.11079579389837274</v>
      </c>
      <c r="E33" s="12">
        <f t="shared" si="14"/>
        <v>0.27096481171609127</v>
      </c>
      <c r="F33" s="12">
        <f t="shared" si="14"/>
        <v>0.19235779442675233</v>
      </c>
      <c r="G33" s="12">
        <f t="shared" si="14"/>
        <v>0.60329712237759325</v>
      </c>
      <c r="H33" s="12">
        <f t="shared" si="14"/>
        <v>0.3386049695269589</v>
      </c>
      <c r="I33" s="12">
        <f t="shared" si="14"/>
        <v>0.98443527060003044</v>
      </c>
      <c r="J33" s="12">
        <f t="shared" si="14"/>
        <v>2.3591909975257557</v>
      </c>
      <c r="K33" s="12">
        <f t="shared" si="14"/>
        <v>1.034871889723477</v>
      </c>
      <c r="L33" s="12">
        <f t="shared" si="14"/>
        <v>34.819533508994326</v>
      </c>
      <c r="M33" s="12">
        <f t="shared" si="14"/>
        <v>364.36214516347104</v>
      </c>
      <c r="N33" s="12">
        <f t="shared" si="14"/>
        <v>203.09661180064199</v>
      </c>
      <c r="O33" s="12">
        <f t="shared" si="14"/>
        <v>0.75928315279851177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EA9C78F-CCCC-42ED-AB42-243ADF6336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509E4-3618-4BF2-BFE9-B74EEC8DEB34}">
  <dimension ref="A1:AC70"/>
  <sheetViews>
    <sheetView topLeftCell="A12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124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1.6537041349950699E-2</v>
      </c>
      <c r="D17" s="12">
        <f t="shared" si="1"/>
        <v>0</v>
      </c>
      <c r="E17" s="12">
        <f t="shared" si="2"/>
        <v>1.6493537130680851E-2</v>
      </c>
      <c r="F17" s="12">
        <f t="shared" si="3"/>
        <v>0.20803836615060317</v>
      </c>
      <c r="G17" s="12">
        <f t="shared" si="4"/>
        <v>1.4250308068666668E-2</v>
      </c>
      <c r="H17" s="12">
        <f t="shared" si="5"/>
        <v>0.10695902045179359</v>
      </c>
      <c r="I17" s="12">
        <f t="shared" si="6"/>
        <v>1.3700620611684347E-2</v>
      </c>
      <c r="J17" s="12">
        <f t="shared" si="7"/>
        <v>1.6832931223883252</v>
      </c>
      <c r="K17" s="12">
        <f t="shared" si="8"/>
        <v>9.0015949517519608E-2</v>
      </c>
      <c r="L17" s="12">
        <f t="shared" si="9"/>
        <v>0</v>
      </c>
      <c r="M17" s="12">
        <f t="shared" si="10"/>
        <v>23.298652279061123</v>
      </c>
      <c r="N17" s="12">
        <f t="shared" si="11"/>
        <v>19.062533682868192</v>
      </c>
      <c r="O17" s="17">
        <f t="shared" si="12"/>
        <v>5.4729414123523737E-2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2.3474147935124152E-2</v>
      </c>
      <c r="D21" s="12">
        <f t="shared" si="1"/>
        <v>0</v>
      </c>
      <c r="E21" s="12">
        <f t="shared" si="2"/>
        <v>2.3412394175347438E-2</v>
      </c>
      <c r="F21" s="12">
        <f t="shared" si="3"/>
        <v>2.099172901678115E-2</v>
      </c>
      <c r="G21" s="12">
        <f t="shared" si="4"/>
        <v>0</v>
      </c>
      <c r="H21" s="12">
        <f t="shared" si="5"/>
        <v>1.0042497907783646E-2</v>
      </c>
      <c r="I21" s="12">
        <f t="shared" si="6"/>
        <v>3.6599875896643139E-2</v>
      </c>
      <c r="J21" s="12">
        <f t="shared" si="7"/>
        <v>0</v>
      </c>
      <c r="K21" s="12">
        <f t="shared" si="8"/>
        <v>3.4926933808083892E-2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2.4054119398566741E-2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4.0011189285074855E-2</v>
      </c>
      <c r="D25" s="12">
        <f t="shared" ref="D25:O25" si="13">SUM(D15:D24)</f>
        <v>0</v>
      </c>
      <c r="E25" s="12">
        <f t="shared" si="13"/>
        <v>3.9905931306028292E-2</v>
      </c>
      <c r="F25" s="12">
        <f t="shared" si="13"/>
        <v>0.22903009516738432</v>
      </c>
      <c r="G25" s="12">
        <f t="shared" si="13"/>
        <v>1.4250308068666668E-2</v>
      </c>
      <c r="H25" s="12">
        <f t="shared" si="13"/>
        <v>0.11700151835957724</v>
      </c>
      <c r="I25" s="12">
        <f t="shared" si="13"/>
        <v>5.0300496508327484E-2</v>
      </c>
      <c r="J25" s="12">
        <f t="shared" si="13"/>
        <v>1.6832931223883252</v>
      </c>
      <c r="K25" s="12">
        <f t="shared" si="13"/>
        <v>0.12494288332560349</v>
      </c>
      <c r="L25" s="12">
        <f t="shared" si="13"/>
        <v>0</v>
      </c>
      <c r="M25" s="12">
        <f t="shared" si="13"/>
        <v>23.298652279061123</v>
      </c>
      <c r="N25" s="12">
        <f t="shared" si="13"/>
        <v>19.062533682868192</v>
      </c>
      <c r="O25" s="12">
        <f t="shared" si="13"/>
        <v>7.8783533522090471E-2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5.3765726212175541E-2</v>
      </c>
      <c r="D29" s="12">
        <f>(SUMIFS(MESKENOG2,KAYNAK,A29,SEBEP,B29,SÜRE,"Uzun",BİLDİRİM,"Bildirimli",İL,$B$10,İLÇE,$B$11)/VLOOKUP($B$11,ABONE2,4,FALSE))</f>
        <v>0.83911767016987815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5.5831762237056055E-2</v>
      </c>
      <c r="F29" s="12">
        <f>(SUMIFS(TARIMSALAG2,KAYNAK,A29,SEBEP,B29,SÜRE,"Uzun",BİLDİRİM,"Bildirimli",İL,$B$10,İLÇE,$B$11)/VLOOKUP($B$11,ABONE2,6,FALSE))</f>
        <v>0.24008403797125474</v>
      </c>
      <c r="G29" s="12">
        <f>(SUMIFS(TARIMSALOG2,KAYNAK,A29,SEBEP,B29,SÜRE,"Uzun",BİLDİRİM,"Bildirimli",İL,$B$10,İLÇE,$B$11)/VLOOKUP($B$11,ABONE2,7,FALSE))</f>
        <v>1.9976076902080837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1.1568037913792177</v>
      </c>
      <c r="I29" s="12">
        <f>(SUMIFS(TICARETHANEAG2,KAYNAK,A29,SEBEP,B29,SÜRE,"Uzun",BİLDİRİM,"Bildirimli",İL,$B$10,İLÇE,$B$11)/VLOOKUP($B$11,ABONE2,9,FALSE))</f>
        <v>3.0826731973144925E-2</v>
      </c>
      <c r="J29" s="12">
        <f>(SUMIFS(TICARETHANEOG2,KAYNAK,A29,SEBEP,B29,SÜRE,"Uzun",BİLDİRİM,"Bildirimli",İL,$B$10,İLÇE,$B$11)/VLOOKUP($B$11,ABONE2,10,FALSE))</f>
        <v>0.3266102971202991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4.4346689708415959E-2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106.97071000151882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87.521490001242668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0.23882983699795887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7.2908604074571068E-3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7.2716802419656055E-3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4.5831752736724502E-3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4.3736831203049593E-3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6.0549152704826902E-3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6.1056586619632647E-2</v>
      </c>
      <c r="D33" s="12">
        <f t="shared" ref="D33:O33" si="14">SUM(D28:D32)</f>
        <v>0.83911767016987815</v>
      </c>
      <c r="E33" s="12">
        <f t="shared" si="14"/>
        <v>6.3103442479021665E-2</v>
      </c>
      <c r="F33" s="12">
        <f t="shared" si="14"/>
        <v>0.24008403797125474</v>
      </c>
      <c r="G33" s="12">
        <f t="shared" si="14"/>
        <v>1.9976076902080837</v>
      </c>
      <c r="H33" s="12">
        <f t="shared" si="14"/>
        <v>1.1568037913792177</v>
      </c>
      <c r="I33" s="12">
        <f t="shared" si="14"/>
        <v>3.5409907246817376E-2</v>
      </c>
      <c r="J33" s="12">
        <f t="shared" si="14"/>
        <v>0.3266102971202991</v>
      </c>
      <c r="K33" s="12">
        <f t="shared" si="14"/>
        <v>4.8720372828720916E-2</v>
      </c>
      <c r="L33" s="12">
        <f t="shared" si="14"/>
        <v>0</v>
      </c>
      <c r="M33" s="12">
        <f t="shared" si="14"/>
        <v>106.97071000151882</v>
      </c>
      <c r="N33" s="12">
        <f t="shared" si="14"/>
        <v>87.521490001242668</v>
      </c>
      <c r="O33" s="12">
        <f t="shared" si="14"/>
        <v>0.24488475226844156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7D5293E0-119A-4F2E-BC5E-5FBBDF1D7D3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5F5F7-206B-4779-BEAD-7B2750C6F99E}">
  <dimension ref="A1:AC70"/>
  <sheetViews>
    <sheetView topLeftCell="A12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125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0.18540706809277993</v>
      </c>
      <c r="D17" s="12">
        <f t="shared" si="1"/>
        <v>0.49440967584649326</v>
      </c>
      <c r="E17" s="12">
        <f t="shared" si="2"/>
        <v>0.18623561672075056</v>
      </c>
      <c r="F17" s="12">
        <f t="shared" si="3"/>
        <v>0.11987414221667946</v>
      </c>
      <c r="G17" s="12">
        <f t="shared" si="4"/>
        <v>1.3601069011739182</v>
      </c>
      <c r="H17" s="12">
        <f t="shared" si="5"/>
        <v>0.4835514173996292</v>
      </c>
      <c r="I17" s="12">
        <f t="shared" si="6"/>
        <v>0.28233089974377318</v>
      </c>
      <c r="J17" s="12">
        <f t="shared" si="7"/>
        <v>14.007634216867952</v>
      </c>
      <c r="K17" s="12">
        <f t="shared" si="8"/>
        <v>0.9677702350754861</v>
      </c>
      <c r="L17" s="12">
        <f t="shared" si="9"/>
        <v>0</v>
      </c>
      <c r="M17" s="12">
        <f t="shared" si="10"/>
        <v>210.45805685184726</v>
      </c>
      <c r="N17" s="12">
        <f t="shared" si="11"/>
        <v>120.26174677248414</v>
      </c>
      <c r="O17" s="17">
        <f t="shared" si="12"/>
        <v>0.44867238194374492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1.8419394836167442E-3</v>
      </c>
      <c r="D21" s="12">
        <f t="shared" si="1"/>
        <v>0</v>
      </c>
      <c r="E21" s="12">
        <f t="shared" si="2"/>
        <v>1.8370005724436321E-3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1.5252034213130228E-3</v>
      </c>
      <c r="J21" s="12">
        <f t="shared" si="7"/>
        <v>0</v>
      </c>
      <c r="K21" s="12">
        <f t="shared" si="8"/>
        <v>1.4490350194062954E-3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1.4578262333169187E-3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0.18724900757639668</v>
      </c>
      <c r="D25" s="12">
        <f t="shared" ref="D25:O25" si="13">SUM(D15:D24)</f>
        <v>0.49440967584649326</v>
      </c>
      <c r="E25" s="12">
        <f t="shared" si="13"/>
        <v>0.18807261729319419</v>
      </c>
      <c r="F25" s="12">
        <f t="shared" si="13"/>
        <v>0.11987414221667946</v>
      </c>
      <c r="G25" s="12">
        <f t="shared" si="13"/>
        <v>1.3601069011739182</v>
      </c>
      <c r="H25" s="12">
        <f t="shared" si="13"/>
        <v>0.4835514173996292</v>
      </c>
      <c r="I25" s="12">
        <f t="shared" si="13"/>
        <v>0.28385610316508619</v>
      </c>
      <c r="J25" s="12">
        <f t="shared" si="13"/>
        <v>14.007634216867952</v>
      </c>
      <c r="K25" s="12">
        <f t="shared" si="13"/>
        <v>0.96921927009489239</v>
      </c>
      <c r="L25" s="12">
        <f t="shared" si="13"/>
        <v>0</v>
      </c>
      <c r="M25" s="12">
        <f t="shared" si="13"/>
        <v>210.45805685184726</v>
      </c>
      <c r="N25" s="12">
        <f t="shared" si="13"/>
        <v>120.26174677248414</v>
      </c>
      <c r="O25" s="12">
        <f t="shared" si="13"/>
        <v>0.45013020817706184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</v>
      </c>
      <c r="J33" s="12">
        <f t="shared" si="14"/>
        <v>0</v>
      </c>
      <c r="K33" s="12">
        <f t="shared" si="14"/>
        <v>0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8F64CADA-8708-4246-917A-E52A4F6479D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91EB-6887-4CEF-A747-6F06C92B37EB}">
  <dimension ref="A1:AC70"/>
  <sheetViews>
    <sheetView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126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9.1438715432796386E-2</v>
      </c>
      <c r="D17" s="12">
        <f t="shared" si="1"/>
        <v>0.71624131101196364</v>
      </c>
      <c r="E17" s="12">
        <f t="shared" si="2"/>
        <v>9.3852944936579877E-2</v>
      </c>
      <c r="F17" s="12">
        <f t="shared" si="3"/>
        <v>0.34052223612522109</v>
      </c>
      <c r="G17" s="12">
        <f t="shared" si="4"/>
        <v>5.8654592159482233</v>
      </c>
      <c r="H17" s="12">
        <f t="shared" si="5"/>
        <v>0.95285782079074277</v>
      </c>
      <c r="I17" s="12">
        <f t="shared" si="6"/>
        <v>0.13878198032462452</v>
      </c>
      <c r="J17" s="12">
        <f t="shared" si="7"/>
        <v>5.594157136344255</v>
      </c>
      <c r="K17" s="12">
        <f t="shared" si="8"/>
        <v>0.36222204657621621</v>
      </c>
      <c r="L17" s="12">
        <f t="shared" si="9"/>
        <v>0</v>
      </c>
      <c r="M17" s="12">
        <f t="shared" si="10"/>
        <v>432.69020007572885</v>
      </c>
      <c r="N17" s="12">
        <f t="shared" si="11"/>
        <v>216.34510003786443</v>
      </c>
      <c r="O17" s="17">
        <f t="shared" si="12"/>
        <v>0.33647439202880547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2.7770561012271464E-3</v>
      </c>
      <c r="D21" s="12">
        <f t="shared" si="1"/>
        <v>0</v>
      </c>
      <c r="E21" s="12">
        <f t="shared" si="2"/>
        <v>2.7663255907896382E-3</v>
      </c>
      <c r="F21" s="12">
        <f t="shared" si="3"/>
        <v>1.7578012702552845E-3</v>
      </c>
      <c r="G21" s="12">
        <f t="shared" si="4"/>
        <v>0</v>
      </c>
      <c r="H21" s="12">
        <f t="shared" si="5"/>
        <v>1.5629819858944973E-3</v>
      </c>
      <c r="I21" s="12">
        <f t="shared" si="6"/>
        <v>3.7068467816062442E-4</v>
      </c>
      <c r="J21" s="12">
        <f t="shared" si="7"/>
        <v>0</v>
      </c>
      <c r="K21" s="12">
        <f t="shared" si="8"/>
        <v>3.5550225592972294E-4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2.2410627214339471E-3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9.4215771534023537E-2</v>
      </c>
      <c r="D25" s="12">
        <f t="shared" ref="D25:O25" si="13">SUM(D15:D24)</f>
        <v>0.71624131101196364</v>
      </c>
      <c r="E25" s="12">
        <f t="shared" si="13"/>
        <v>9.6619270527369516E-2</v>
      </c>
      <c r="F25" s="12">
        <f t="shared" si="13"/>
        <v>0.34228003739547636</v>
      </c>
      <c r="G25" s="12">
        <f t="shared" si="13"/>
        <v>5.8654592159482233</v>
      </c>
      <c r="H25" s="12">
        <f t="shared" si="13"/>
        <v>0.95442080277663732</v>
      </c>
      <c r="I25" s="12">
        <f t="shared" si="13"/>
        <v>0.13915266500278514</v>
      </c>
      <c r="J25" s="12">
        <f t="shared" si="13"/>
        <v>5.594157136344255</v>
      </c>
      <c r="K25" s="12">
        <f t="shared" si="13"/>
        <v>0.36257754883214593</v>
      </c>
      <c r="L25" s="12">
        <f t="shared" si="13"/>
        <v>0</v>
      </c>
      <c r="M25" s="12">
        <f t="shared" si="13"/>
        <v>432.69020007572885</v>
      </c>
      <c r="N25" s="12">
        <f t="shared" si="13"/>
        <v>216.34510003786443</v>
      </c>
      <c r="O25" s="12">
        <f t="shared" si="13"/>
        <v>0.3387154547502394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0.33230879806332581</v>
      </c>
      <c r="D29" s="12">
        <f>(SUMIFS(MESKENOG2,KAYNAK,A29,SEBEP,B29,SÜRE,"Uzun",BİLDİRİM,"Bildirimli",İL,$B$10,İLÇE,$B$11)/VLOOKUP($B$11,ABONE2,4,FALSE))</f>
        <v>0.28967934906466664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0.33214407839949794</v>
      </c>
      <c r="F29" s="12">
        <f>(SUMIFS(TARIMSALAG2,KAYNAK,A29,SEBEP,B29,SÜRE,"Uzun",BİLDİRİM,"Bildirimli",İL,$B$10,İLÇE,$B$11)/VLOOKUP($B$11,ABONE2,6,FALSE))</f>
        <v>0.53423489522678647</v>
      </c>
      <c r="G29" s="12">
        <f>(SUMIFS(TARIMSALOG2,KAYNAK,A29,SEBEP,B29,SÜRE,"Uzun",BİLDİRİM,"Bildirimli",İL,$B$10,İLÇE,$B$11)/VLOOKUP($B$11,ABONE2,7,FALSE))</f>
        <v>1.4045477128330637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0.63069273899171385</v>
      </c>
      <c r="I29" s="12">
        <f>(SUMIFS(TICARETHANEAG2,KAYNAK,A29,SEBEP,B29,SÜRE,"Uzun",BİLDİRİM,"Bildirimli",İL,$B$10,İLÇE,$B$11)/VLOOKUP($B$11,ABONE2,9,FALSE))</f>
        <v>1.2648994343132876</v>
      </c>
      <c r="J29" s="12">
        <f>(SUMIFS(TICARETHANEOG2,KAYNAK,A29,SEBEP,B29,SÜRE,"Uzun",BİLDİRİM,"Bildirimli",İL,$B$10,İLÇE,$B$11)/VLOOKUP($B$11,ABONE2,10,FALSE))</f>
        <v>2.6284424207594155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1.3207471306705645</v>
      </c>
      <c r="L29" s="12">
        <f>(SUMIFS(SANAYIAG2,KAYNAK,A29,SEBEP,B29,SÜRE,"Uzun",BİLDİRİM,"Bildirimli",İL,$B$10,İLÇE,$B$11)/VLOOKUP($B$11,ABONE2,12,FALSE))</f>
        <v>1.1015951401676058</v>
      </c>
      <c r="M29" s="12">
        <f>(SUMIFS(SANAYIOG2,KAYNAK,A29,SEBEP,B29,SÜRE,"Uzun",BİLDİRİM,"Bildirimli",İL,$B$10,İLÇE,$B$11)/VLOOKUP($B$11,ABONE2,13,FALSE))</f>
        <v>268.88831842930665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134.99495678473713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0.5680628911382325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4.8051175241600021E-3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4.7865506094607749E-3</v>
      </c>
      <c r="F31" s="12">
        <f>(SUMIFS(TARIMSALAG2,KAYNAK,A31,SEBEP,B31,SÜRE,"Uzun",BİLDİRİM,"Bildirimli",İL,$B$10,İLÇE,$B$11)/VLOOKUP($B$11,ABONE2,6,FALSE))</f>
        <v>4.5437730866113059E-2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4.0401811072387682E-2</v>
      </c>
      <c r="I31" s="12">
        <f>(SUMIFS(TICARETHANEAG2,KAYNAK,A31,SEBEP,B31,SÜRE,"Uzun",BİLDİRİM,"Bildirimli",İL,$B$10,İLÇE,$B$11)/VLOOKUP($B$11,ABONE2,9,FALSE))</f>
        <v>2.6422187973999024E-2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2.5339993759563022E-2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1.2933877822464737E-2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0.33711391558748582</v>
      </c>
      <c r="D33" s="12">
        <f t="shared" ref="D33:O33" si="14">SUM(D28:D32)</f>
        <v>0.28967934906466664</v>
      </c>
      <c r="E33" s="12">
        <f t="shared" si="14"/>
        <v>0.3369306290089587</v>
      </c>
      <c r="F33" s="12">
        <f t="shared" si="14"/>
        <v>0.57967262609289949</v>
      </c>
      <c r="G33" s="12">
        <f t="shared" si="14"/>
        <v>1.4045477128330637</v>
      </c>
      <c r="H33" s="12">
        <f t="shared" si="14"/>
        <v>0.67109455006410157</v>
      </c>
      <c r="I33" s="12">
        <f t="shared" si="14"/>
        <v>1.2913216222872865</v>
      </c>
      <c r="J33" s="12">
        <f t="shared" si="14"/>
        <v>2.6284424207594155</v>
      </c>
      <c r="K33" s="12">
        <f t="shared" si="14"/>
        <v>1.3460871244301276</v>
      </c>
      <c r="L33" s="12">
        <f t="shared" si="14"/>
        <v>1.1015951401676058</v>
      </c>
      <c r="M33" s="12">
        <f t="shared" si="14"/>
        <v>268.88831842930665</v>
      </c>
      <c r="N33" s="12">
        <f t="shared" si="14"/>
        <v>134.99495678473713</v>
      </c>
      <c r="O33" s="12">
        <f t="shared" si="14"/>
        <v>0.58099676896069719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7B5D7E4F-5B9C-48B0-BFEE-10BB56F37F9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FD8E-CDE5-4196-A262-20FA77D37B78}">
  <sheetPr codeName="Sayfa12"/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82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7.2018867982941701E-2</v>
      </c>
      <c r="D17" s="12">
        <f t="shared" si="1"/>
        <v>0</v>
      </c>
      <c r="E17" s="12">
        <f t="shared" si="2"/>
        <v>7.2008390196949698E-2</v>
      </c>
      <c r="F17" s="12">
        <f t="shared" si="3"/>
        <v>1.7224277868536999E-3</v>
      </c>
      <c r="G17" s="12">
        <f t="shared" si="4"/>
        <v>0</v>
      </c>
      <c r="H17" s="12">
        <f t="shared" si="5"/>
        <v>1.0765173667835624E-3</v>
      </c>
      <c r="I17" s="12">
        <f t="shared" si="6"/>
        <v>0.12836979940434529</v>
      </c>
      <c r="J17" s="12">
        <f t="shared" si="7"/>
        <v>5.0935453254991749</v>
      </c>
      <c r="K17" s="12">
        <f t="shared" si="8"/>
        <v>0.17014004007899811</v>
      </c>
      <c r="L17" s="12">
        <f t="shared" si="9"/>
        <v>0.52227575056648212</v>
      </c>
      <c r="M17" s="12">
        <f t="shared" si="10"/>
        <v>1.6488570534943123</v>
      </c>
      <c r="N17" s="12">
        <f t="shared" si="11"/>
        <v>0.71754984307397274</v>
      </c>
      <c r="O17" s="17">
        <f t="shared" si="12"/>
        <v>0.1022377488203445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1.3321257524641982E-2</v>
      </c>
      <c r="D18" s="12">
        <f t="shared" si="1"/>
        <v>0</v>
      </c>
      <c r="E18" s="12">
        <f t="shared" si="2"/>
        <v>1.3319319459112813E-2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2.379672085600679E-2</v>
      </c>
      <c r="J18" s="12">
        <f t="shared" si="7"/>
        <v>0.57889231391334861</v>
      </c>
      <c r="K18" s="12">
        <f t="shared" si="8"/>
        <v>2.8466540965605365E-2</v>
      </c>
      <c r="L18" s="12">
        <f t="shared" si="9"/>
        <v>0.13232703159429979</v>
      </c>
      <c r="M18" s="12">
        <f t="shared" si="10"/>
        <v>8.3503105610387642</v>
      </c>
      <c r="N18" s="12">
        <f t="shared" si="11"/>
        <v>1.5567775100313404</v>
      </c>
      <c r="O18" s="17">
        <f t="shared" si="12"/>
        <v>1.9204727518854686E-2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8.476327739794251E-2</v>
      </c>
      <c r="D21" s="12">
        <f t="shared" si="1"/>
        <v>0</v>
      </c>
      <c r="E21" s="12">
        <f t="shared" si="2"/>
        <v>8.4750945470137604E-2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0.34994562057392803</v>
      </c>
      <c r="J21" s="12">
        <f t="shared" si="7"/>
        <v>0</v>
      </c>
      <c r="K21" s="12">
        <f t="shared" si="8"/>
        <v>0.34700165359479679</v>
      </c>
      <c r="L21" s="12">
        <f t="shared" si="9"/>
        <v>1.413859073629125</v>
      </c>
      <c r="M21" s="12">
        <f t="shared" si="10"/>
        <v>0</v>
      </c>
      <c r="N21" s="12">
        <f t="shared" si="11"/>
        <v>1.16879016753341</v>
      </c>
      <c r="O21" s="17">
        <f t="shared" si="12"/>
        <v>0.16499869194095751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2.7495568729563598E-3</v>
      </c>
      <c r="D22" s="12">
        <f t="shared" si="1"/>
        <v>0</v>
      </c>
      <c r="E22" s="12">
        <f t="shared" si="2"/>
        <v>2.7491568490557554E-3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5.0179803344108471E-3</v>
      </c>
      <c r="J22" s="12">
        <f t="shared" si="7"/>
        <v>0</v>
      </c>
      <c r="K22" s="12">
        <f t="shared" si="8"/>
        <v>4.975765865825107E-3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3.4203349089734097E-3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0.17285295977848256</v>
      </c>
      <c r="D25" s="12">
        <f t="shared" ref="D25:O25" si="13">SUM(D15:D24)</f>
        <v>0</v>
      </c>
      <c r="E25" s="12">
        <f t="shared" si="13"/>
        <v>0.17282781197525587</v>
      </c>
      <c r="F25" s="12">
        <f t="shared" si="13"/>
        <v>1.7224277868536999E-3</v>
      </c>
      <c r="G25" s="12">
        <f t="shared" si="13"/>
        <v>0</v>
      </c>
      <c r="H25" s="12">
        <f t="shared" si="13"/>
        <v>1.0765173667835624E-3</v>
      </c>
      <c r="I25" s="12">
        <f t="shared" si="13"/>
        <v>0.50713012116869094</v>
      </c>
      <c r="J25" s="12">
        <f t="shared" si="13"/>
        <v>5.6724376394125233</v>
      </c>
      <c r="K25" s="12">
        <f t="shared" si="13"/>
        <v>0.55058400050522538</v>
      </c>
      <c r="L25" s="12">
        <f t="shared" si="13"/>
        <v>2.068461855789907</v>
      </c>
      <c r="M25" s="12">
        <f t="shared" si="13"/>
        <v>9.9991676145330768</v>
      </c>
      <c r="N25" s="12">
        <f t="shared" si="13"/>
        <v>3.4431175206387232</v>
      </c>
      <c r="O25" s="12">
        <f t="shared" si="13"/>
        <v>0.28986150318913012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5.5345357753883578E-3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5.5337305741536853E-3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1.2858254817746119E-2</v>
      </c>
      <c r="J28" s="12">
        <f>(SUMIFS(TICARETHANEOG2,KAYNAK,A28,SEBEP,B28,SÜRE,"Uzun",BİLDİRİM,"Bildirimli",İL,$B$10,İLÇE,$B$11)/VLOOKUP($B$11,ABONE2,10,FALSE))</f>
        <v>0.95896465403739239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2.0817508582600636E-2</v>
      </c>
      <c r="L28" s="12">
        <f>(SUMIFS(SANAYIAG2,KAYNAK,A28,SEBEP,B28,SÜRE,"Uzun",BİLDİRİM,"Bildirimli",İL,$B$10,İLÇE,$B$11)/VLOOKUP($B$11,ABONE2,12,FALSE))</f>
        <v>7.9411644860990754E-2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6.564695975175236E-2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1.0207904695827542E-2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0.14390591211789697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0.14388497572452694</v>
      </c>
      <c r="F29" s="12">
        <f>(SUMIFS(TARIMSALAG2,KAYNAK,A29,SEBEP,B29,SÜRE,"Uzun",BİLDİRİM,"Bildirimli",İL,$B$10,İLÇE,$B$11)/VLOOKUP($B$11,ABONE2,6,FALSE))</f>
        <v>8.627554214221303E-2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5.392221383888314E-2</v>
      </c>
      <c r="I29" s="12">
        <f>(SUMIFS(TICARETHANEAG2,KAYNAK,A29,SEBEP,B29,SÜRE,"Uzun",BİLDİRİM,"Bildirimli",İL,$B$10,İLÇE,$B$11)/VLOOKUP($B$11,ABONE2,9,FALSE))</f>
        <v>0.10488007174886611</v>
      </c>
      <c r="J29" s="12">
        <f>(SUMIFS(TICARETHANEOG2,KAYNAK,A29,SEBEP,B29,SÜRE,"Uzun",BİLDİRİM,"Bildirimli",İL,$B$10,İLÇE,$B$11)/VLOOKUP($B$11,ABONE2,10,FALSE))</f>
        <v>5.0610724490608234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0.14657474041509652</v>
      </c>
      <c r="L29" s="12">
        <f>(SUMIFS(SANAYIAG2,KAYNAK,A29,SEBEP,B29,SÜRE,"Uzun",BİLDİRİM,"Bildirimli",İL,$B$10,İLÇE,$B$11)/VLOOKUP($B$11,ABONE2,12,FALSE))</f>
        <v>1.6071213315849939</v>
      </c>
      <c r="M29" s="12">
        <f>(SUMIFS(SANAYIOG2,KAYNAK,A29,SEBEP,B29,SÜRE,"Uzun",BİLDİRİM,"Bildirimli",İL,$B$10,İLÇE,$B$11)/VLOOKUP($B$11,ABONE2,13,FALSE))</f>
        <v>2.3669758239202769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1.7388294435897764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0.14604299910533725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3.5526093369387486E-3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3.5520924796013844E-3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3.5220127525528375E-2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3.4923833226242977E-2</v>
      </c>
      <c r="L31" s="12">
        <f>(SUMIFS(SANAYIAG2,KAYNAK,A31,SEBEP,B31,SÜRE,"Uzun",BİLDİRİM,"Bildirimli",İL,$B$10,İLÇE,$B$11)/VLOOKUP($B$11,ABONE2,12,FALSE))</f>
        <v>0.47738233473756275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0.3946360633830519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1.3372700484959761E-2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0.15299305723022405</v>
      </c>
      <c r="D33" s="12">
        <f t="shared" ref="D33:O33" si="14">SUM(D28:D32)</f>
        <v>0</v>
      </c>
      <c r="E33" s="12">
        <f t="shared" si="14"/>
        <v>0.15297079877828201</v>
      </c>
      <c r="F33" s="12">
        <f t="shared" si="14"/>
        <v>8.627554214221303E-2</v>
      </c>
      <c r="G33" s="12">
        <f t="shared" si="14"/>
        <v>0</v>
      </c>
      <c r="H33" s="12">
        <f t="shared" si="14"/>
        <v>5.392221383888314E-2</v>
      </c>
      <c r="I33" s="12">
        <f t="shared" si="14"/>
        <v>0.15295845409214059</v>
      </c>
      <c r="J33" s="12">
        <f t="shared" si="14"/>
        <v>6.0200371030982156</v>
      </c>
      <c r="K33" s="12">
        <f t="shared" si="14"/>
        <v>0.20231608222394015</v>
      </c>
      <c r="L33" s="12">
        <f t="shared" si="14"/>
        <v>2.1639153111835476</v>
      </c>
      <c r="M33" s="12">
        <f t="shared" si="14"/>
        <v>2.3669758239202769</v>
      </c>
      <c r="N33" s="12">
        <f t="shared" si="14"/>
        <v>2.1991124667245807</v>
      </c>
      <c r="O33" s="12">
        <f t="shared" si="14"/>
        <v>0.16962360428612455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 xr:uid="{7AC9EC44-F12F-4ECE-BA5D-97B91F6250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FEA6-A02E-4652-A310-B2591DB1267B}">
  <dimension ref="A1:AC70"/>
  <sheetViews>
    <sheetView topLeftCell="A18" zoomScale="80" zoomScaleNormal="80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127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0.17165726649014654</v>
      </c>
      <c r="D17" s="12">
        <f t="shared" si="1"/>
        <v>2.4777996849407136</v>
      </c>
      <c r="E17" s="12">
        <f t="shared" si="2"/>
        <v>0.17558698006132789</v>
      </c>
      <c r="F17" s="12">
        <f t="shared" si="3"/>
        <v>1.1178116766121038</v>
      </c>
      <c r="G17" s="12">
        <f t="shared" si="4"/>
        <v>3.716067890418612</v>
      </c>
      <c r="H17" s="12">
        <f t="shared" si="5"/>
        <v>2.3550765403294887</v>
      </c>
      <c r="I17" s="12">
        <f t="shared" si="6"/>
        <v>0.28387282477559089</v>
      </c>
      <c r="J17" s="12">
        <f t="shared" si="7"/>
        <v>32.169440095142349</v>
      </c>
      <c r="K17" s="12">
        <f t="shared" si="8"/>
        <v>1.1725609941407942</v>
      </c>
      <c r="L17" s="12">
        <f t="shared" si="9"/>
        <v>126.87761727568477</v>
      </c>
      <c r="M17" s="12">
        <f t="shared" si="10"/>
        <v>272.02202275366358</v>
      </c>
      <c r="N17" s="12">
        <f t="shared" si="11"/>
        <v>224.36266573104365</v>
      </c>
      <c r="O17" s="17">
        <f t="shared" si="12"/>
        <v>0.58644720004355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2.9850163073609319E-2</v>
      </c>
      <c r="D21" s="12">
        <f t="shared" si="1"/>
        <v>0</v>
      </c>
      <c r="E21" s="12">
        <f t="shared" si="2"/>
        <v>2.9799297788796964E-2</v>
      </c>
      <c r="F21" s="12">
        <f t="shared" si="3"/>
        <v>2.5200112665923625E-2</v>
      </c>
      <c r="G21" s="12">
        <f t="shared" si="4"/>
        <v>0</v>
      </c>
      <c r="H21" s="12">
        <f t="shared" si="5"/>
        <v>1.3200059015483804E-2</v>
      </c>
      <c r="I21" s="12">
        <f t="shared" si="6"/>
        <v>0.13081243696020217</v>
      </c>
      <c r="J21" s="12">
        <f t="shared" si="7"/>
        <v>0</v>
      </c>
      <c r="K21" s="12">
        <f t="shared" si="8"/>
        <v>0.12716654086725726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4.2042388776129341E-2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8.5555685502037746E-4</v>
      </c>
      <c r="D22" s="12">
        <f t="shared" si="1"/>
        <v>0</v>
      </c>
      <c r="E22" s="12">
        <f t="shared" si="2"/>
        <v>8.5409896874362717E-4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1.8443737896082222E-3</v>
      </c>
      <c r="J22" s="12">
        <f t="shared" si="7"/>
        <v>0</v>
      </c>
      <c r="K22" s="12">
        <f t="shared" si="8"/>
        <v>1.7929689281919604E-3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9.3996023027644352E-4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0.20236298641877623</v>
      </c>
      <c r="D25" s="12">
        <f t="shared" ref="D25:O25" si="13">SUM(D15:D24)</f>
        <v>2.4777996849407136</v>
      </c>
      <c r="E25" s="12">
        <f t="shared" si="13"/>
        <v>0.2062403768188685</v>
      </c>
      <c r="F25" s="12">
        <f t="shared" si="13"/>
        <v>1.1430117892780274</v>
      </c>
      <c r="G25" s="12">
        <f t="shared" si="13"/>
        <v>3.716067890418612</v>
      </c>
      <c r="H25" s="12">
        <f t="shared" si="13"/>
        <v>2.3682765993449726</v>
      </c>
      <c r="I25" s="12">
        <f t="shared" si="13"/>
        <v>0.41652963552540129</v>
      </c>
      <c r="J25" s="12">
        <f t="shared" si="13"/>
        <v>32.169440095142349</v>
      </c>
      <c r="K25" s="12">
        <f t="shared" si="13"/>
        <v>1.3015205039362434</v>
      </c>
      <c r="L25" s="12">
        <f t="shared" si="13"/>
        <v>126.87761727568477</v>
      </c>
      <c r="M25" s="12">
        <f t="shared" si="13"/>
        <v>272.02202275366358</v>
      </c>
      <c r="N25" s="12">
        <f t="shared" si="13"/>
        <v>224.36266573104365</v>
      </c>
      <c r="O25" s="12">
        <f t="shared" si="13"/>
        <v>0.62942954904995574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0.53630425772515022</v>
      </c>
      <c r="D29" s="12">
        <f>(SUMIFS(MESKENOG2,KAYNAK,A29,SEBEP,B29,SÜRE,"Uzun",BİLDİRİM,"Bildirimli",İL,$B$10,İLÇE,$B$11)/VLOOKUP($B$11,ABONE2,4,FALSE))</f>
        <v>3.1081003841983432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0.54068665061626386</v>
      </c>
      <c r="F29" s="12">
        <f>(SUMIFS(TARIMSALAG2,KAYNAK,A29,SEBEP,B29,SÜRE,"Uzun",BİLDİRİM,"Bildirimli",İL,$B$10,İLÇE,$B$11)/VLOOKUP($B$11,ABONE2,6,FALSE))</f>
        <v>0.91133089918979926</v>
      </c>
      <c r="G29" s="12">
        <f>(SUMIFS(TARIMSALOG2,KAYNAK,A29,SEBEP,B29,SÜRE,"Uzun",BİLDİRİM,"Bildirimli",İL,$B$10,İLÇE,$B$11)/VLOOKUP($B$11,ABONE2,7,FALSE))</f>
        <v>3.4343721314920908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2.1127791050480336</v>
      </c>
      <c r="I29" s="12">
        <f>(SUMIFS(TICARETHANEAG2,KAYNAK,A29,SEBEP,B29,SÜRE,"Uzun",BİLDİRİM,"Bildirimli",İL,$B$10,İLÇE,$B$11)/VLOOKUP($B$11,ABONE2,9,FALSE))</f>
        <v>1.7195051688735665</v>
      </c>
      <c r="J29" s="12">
        <f>(SUMIFS(TICARETHANEOG2,KAYNAK,A29,SEBEP,B29,SÜRE,"Uzun",BİLDİRİM,"Bildirimli",İL,$B$10,İLÇE,$B$11)/VLOOKUP($B$11,ABONE2,10,FALSE))</f>
        <v>54.998497277690355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3.2044531881867226</v>
      </c>
      <c r="L29" s="12">
        <f>(SUMIFS(SANAYIAG2,KAYNAK,A29,SEBEP,B29,SÜRE,"Uzun",BİLDİRİM,"Bildirimli",İL,$B$10,İLÇE,$B$11)/VLOOKUP($B$11,ABONE2,12,FALSE))</f>
        <v>314.5438687996421</v>
      </c>
      <c r="M29" s="12">
        <f>(SUMIFS(SANAYIOG2,KAYNAK,A29,SEBEP,B29,SÜRE,"Uzun",BİLDİRİM,"Bildirimli",İL,$B$10,İLÇE,$B$11)/VLOOKUP($B$11,ABONE2,13,FALSE))</f>
        <v>545.37507112798323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469.57975096046823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1.3409384464082852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3.5498895557191795E-3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3.543840471737334E-3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3.6202162388549196E-2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3.5193165648822335E-2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7.6130375250039297E-3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0.53985414728086945</v>
      </c>
      <c r="D33" s="12">
        <f t="shared" ref="D33:O33" si="14">SUM(D28:D32)</f>
        <v>3.1081003841983432</v>
      </c>
      <c r="E33" s="12">
        <f t="shared" si="14"/>
        <v>0.54423049108800114</v>
      </c>
      <c r="F33" s="12">
        <f t="shared" si="14"/>
        <v>0.91133089918979926</v>
      </c>
      <c r="G33" s="12">
        <f t="shared" si="14"/>
        <v>3.4343721314920908</v>
      </c>
      <c r="H33" s="12">
        <f t="shared" si="14"/>
        <v>2.1127791050480336</v>
      </c>
      <c r="I33" s="12">
        <f t="shared" si="14"/>
        <v>1.7557073312621156</v>
      </c>
      <c r="J33" s="12">
        <f t="shared" si="14"/>
        <v>54.998497277690355</v>
      </c>
      <c r="K33" s="12">
        <f t="shared" si="14"/>
        <v>3.2396463538355449</v>
      </c>
      <c r="L33" s="12">
        <f t="shared" si="14"/>
        <v>314.5438687996421</v>
      </c>
      <c r="M33" s="12">
        <f t="shared" si="14"/>
        <v>545.37507112798323</v>
      </c>
      <c r="N33" s="12">
        <f t="shared" si="14"/>
        <v>469.57975096046823</v>
      </c>
      <c r="O33" s="12">
        <f t="shared" si="14"/>
        <v>1.3485514839332891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2097DD70-148E-4460-8775-FCCD359E70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02AA0-0C73-4A60-B4C0-59803F019DE9}">
  <dimension ref="A1:AC70"/>
  <sheetViews>
    <sheetView topLeftCell="A15" zoomScale="80" zoomScaleNormal="80" workbookViewId="0">
      <selection activeCell="F39" sqref="F39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81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128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0.1235653286062243</v>
      </c>
      <c r="D17" s="12">
        <f t="shared" si="1"/>
        <v>1.5668321039046811</v>
      </c>
      <c r="E17" s="12">
        <f t="shared" si="2"/>
        <v>0.125445438289775</v>
      </c>
      <c r="F17" s="12">
        <f t="shared" si="3"/>
        <v>0.31057409776583128</v>
      </c>
      <c r="G17" s="12">
        <f t="shared" si="4"/>
        <v>2.2742993725187741</v>
      </c>
      <c r="H17" s="12">
        <f t="shared" si="5"/>
        <v>1.222303689615412</v>
      </c>
      <c r="I17" s="12">
        <f t="shared" si="6"/>
        <v>0.2746601998019218</v>
      </c>
      <c r="J17" s="12">
        <f t="shared" si="7"/>
        <v>8.2226335677686109</v>
      </c>
      <c r="K17" s="12">
        <f t="shared" si="8"/>
        <v>0.7054003117920552</v>
      </c>
      <c r="L17" s="12">
        <f t="shared" si="9"/>
        <v>44.001763487488368</v>
      </c>
      <c r="M17" s="12">
        <f t="shared" si="10"/>
        <v>176.33217391635802</v>
      </c>
      <c r="N17" s="12">
        <f t="shared" si="11"/>
        <v>125.4358622129466</v>
      </c>
      <c r="O17" s="17">
        <f t="shared" si="12"/>
        <v>0.54293090902597285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1.1966623051467E-2</v>
      </c>
      <c r="D18" s="12">
        <f t="shared" si="1"/>
        <v>3.9543877820341598E-3</v>
      </c>
      <c r="E18" s="12">
        <f t="shared" si="2"/>
        <v>1.1956185701023709E-2</v>
      </c>
      <c r="F18" s="12">
        <f t="shared" si="3"/>
        <v>7.4162173415431507E-3</v>
      </c>
      <c r="G18" s="12">
        <f t="shared" si="4"/>
        <v>3.981362682244703E-3</v>
      </c>
      <c r="H18" s="12">
        <f t="shared" si="5"/>
        <v>5.8214633925831568E-3</v>
      </c>
      <c r="I18" s="12">
        <f t="shared" si="6"/>
        <v>3.930983509310898E-2</v>
      </c>
      <c r="J18" s="12">
        <f t="shared" si="7"/>
        <v>0.20682397006140926</v>
      </c>
      <c r="K18" s="12">
        <f t="shared" si="8"/>
        <v>4.8388257216035034E-2</v>
      </c>
      <c r="L18" s="12">
        <f t="shared" si="9"/>
        <v>0</v>
      </c>
      <c r="M18" s="12">
        <f t="shared" si="10"/>
        <v>5.9052073892184618</v>
      </c>
      <c r="N18" s="12">
        <f t="shared" si="11"/>
        <v>3.6339737779805916</v>
      </c>
      <c r="O18" s="17">
        <f t="shared" si="12"/>
        <v>2.6472013981177971E-2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7.8099074870145307E-2</v>
      </c>
      <c r="D21" s="12">
        <f t="shared" si="1"/>
        <v>0</v>
      </c>
      <c r="E21" s="12">
        <f t="shared" si="2"/>
        <v>7.7997337042147882E-2</v>
      </c>
      <c r="F21" s="12">
        <f t="shared" si="3"/>
        <v>4.1791004986338233E-2</v>
      </c>
      <c r="G21" s="12">
        <f t="shared" si="4"/>
        <v>0</v>
      </c>
      <c r="H21" s="12">
        <f t="shared" si="5"/>
        <v>2.238803838553834E-2</v>
      </c>
      <c r="I21" s="12">
        <f t="shared" si="6"/>
        <v>0.16530679581737787</v>
      </c>
      <c r="J21" s="12">
        <f t="shared" si="7"/>
        <v>0</v>
      </c>
      <c r="K21" s="12">
        <f t="shared" si="8"/>
        <v>0.15634800035511734</v>
      </c>
      <c r="L21" s="12">
        <f t="shared" si="9"/>
        <v>8.6134754148360155</v>
      </c>
      <c r="M21" s="12">
        <f t="shared" si="10"/>
        <v>0</v>
      </c>
      <c r="N21" s="12">
        <f t="shared" si="11"/>
        <v>3.312875159552314</v>
      </c>
      <c r="O21" s="17">
        <f t="shared" si="12"/>
        <v>9.7202599952239108E-2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4.7534230281080658E-5</v>
      </c>
      <c r="D22" s="12">
        <f t="shared" si="1"/>
        <v>0</v>
      </c>
      <c r="E22" s="12">
        <f t="shared" si="2"/>
        <v>4.7472308557265529E-5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3.9480167442159315E-5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0.2136785607581177</v>
      </c>
      <c r="D25" s="12">
        <f t="shared" ref="D25:O25" si="13">SUM(D15:D24)</f>
        <v>1.5707864916867151</v>
      </c>
      <c r="E25" s="12">
        <f t="shared" si="13"/>
        <v>0.21544643334150385</v>
      </c>
      <c r="F25" s="12">
        <f t="shared" si="13"/>
        <v>0.35978132009371266</v>
      </c>
      <c r="G25" s="12">
        <f t="shared" si="13"/>
        <v>2.2782807352010188</v>
      </c>
      <c r="H25" s="12">
        <f t="shared" si="13"/>
        <v>1.2505131913935335</v>
      </c>
      <c r="I25" s="12">
        <f t="shared" si="13"/>
        <v>0.47927683071240867</v>
      </c>
      <c r="J25" s="12">
        <f t="shared" si="13"/>
        <v>8.4294575378300198</v>
      </c>
      <c r="K25" s="12">
        <f t="shared" si="13"/>
        <v>0.91013656936320753</v>
      </c>
      <c r="L25" s="12">
        <f t="shared" si="13"/>
        <v>52.615238902324386</v>
      </c>
      <c r="M25" s="12">
        <f t="shared" si="13"/>
        <v>182.23738130557649</v>
      </c>
      <c r="N25" s="12">
        <f t="shared" si="13"/>
        <v>132.38271115047951</v>
      </c>
      <c r="O25" s="12">
        <f t="shared" si="13"/>
        <v>0.66664500312683206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0.39018380161930782</v>
      </c>
      <c r="D29" s="12">
        <f>(SUMIFS(MESKENOG2,KAYNAK,A29,SEBEP,B29,SÜRE,"Uzun",BİLDİRİM,"Bildirimli",İL,$B$10,İLÇE,$B$11)/VLOOKUP($B$11,ABONE2,4,FALSE))</f>
        <v>2.5171283877949335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0.3929545223074617</v>
      </c>
      <c r="F29" s="12">
        <f>(SUMIFS(TARIMSALAG2,KAYNAK,A29,SEBEP,B29,SÜRE,"Uzun",BİLDİRİM,"Bildirimli",İL,$B$10,İLÇE,$B$11)/VLOOKUP($B$11,ABONE2,6,FALSE))</f>
        <v>0.18678495473432769</v>
      </c>
      <c r="G29" s="12">
        <f>(SUMIFS(TARIMSALOG2,KAYNAK,A29,SEBEP,B29,SÜRE,"Uzun",BİLDİRİM,"Bildirimli",İL,$B$10,İLÇE,$B$11)/VLOOKUP($B$11,ABONE2,7,FALSE))</f>
        <v>1.5331954222220223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0.81190410035361438</v>
      </c>
      <c r="I29" s="12">
        <f>(SUMIFS(TICARETHANEAG2,KAYNAK,A29,SEBEP,B29,SÜRE,"Uzun",BİLDİRİM,"Bildirimli",İL,$B$10,İLÇE,$B$11)/VLOOKUP($B$11,ABONE2,9,FALSE))</f>
        <v>1.5225736151991025</v>
      </c>
      <c r="J29" s="12">
        <f>(SUMIFS(TICARETHANEOG2,KAYNAK,A29,SEBEP,B29,SÜRE,"Uzun",BİLDİRİM,"Bildirimli",İL,$B$10,İLÇE,$B$11)/VLOOKUP($B$11,ABONE2,10,FALSE))</f>
        <v>13.438572007968919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2.1683606912935716</v>
      </c>
      <c r="L29" s="12">
        <f>(SUMIFS(SANAYIAG2,KAYNAK,A29,SEBEP,B29,SÜRE,"Uzun",BİLDİRİM,"Bildirimli",İL,$B$10,İLÇE,$B$11)/VLOOKUP($B$11,ABONE2,12,FALSE))</f>
        <v>66.611949985864626</v>
      </c>
      <c r="M29" s="12">
        <f>(SUMIFS(SANAYIOG2,KAYNAK,A29,SEBEP,B29,SÜRE,"Uzun",BİLDİRİM,"Bildirimli",İL,$B$10,İLÇE,$B$11)/VLOOKUP($B$11,ABONE2,13,FALSE))</f>
        <v>263.41808175375127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187.72341568917949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1.1376108318783089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1.0000795698589747E-2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9.9877678972449518E-3</v>
      </c>
      <c r="F31" s="12">
        <f>(SUMIFS(TARIMSALAG2,KAYNAK,A31,SEBEP,B31,SÜRE,"Uzun",BİLDİRİM,"Bildirimli",İL,$B$10,İLÇE,$B$11)/VLOOKUP($B$11,ABONE2,6,FALSE))</f>
        <v>3.2344487899494752E-3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1.732740423187219E-3</v>
      </c>
      <c r="I31" s="12">
        <f>(SUMIFS(TICARETHANEAG2,KAYNAK,A31,SEBEP,B31,SÜRE,"Uzun",BİLDİRİM,"Bildirimli",İL,$B$10,İLÇE,$B$11)/VLOOKUP($B$11,ABONE2,9,FALSE))</f>
        <v>1.8588413329142899E-2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1.7581014981359777E-2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1.0997915499103719E-2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0.40018459731789757</v>
      </c>
      <c r="D33" s="12">
        <f t="shared" ref="D33:O33" si="14">SUM(D28:D32)</f>
        <v>2.5171283877949335</v>
      </c>
      <c r="E33" s="12">
        <f t="shared" si="14"/>
        <v>0.40294229020470662</v>
      </c>
      <c r="F33" s="12">
        <f t="shared" si="14"/>
        <v>0.19001940352427715</v>
      </c>
      <c r="G33" s="12">
        <f t="shared" si="14"/>
        <v>1.5331954222220223</v>
      </c>
      <c r="H33" s="12">
        <f t="shared" si="14"/>
        <v>0.81363684077680165</v>
      </c>
      <c r="I33" s="12">
        <f t="shared" si="14"/>
        <v>1.5411620285282455</v>
      </c>
      <c r="J33" s="12">
        <f t="shared" si="14"/>
        <v>13.438572007968919</v>
      </c>
      <c r="K33" s="12">
        <f t="shared" si="14"/>
        <v>2.1859417062749316</v>
      </c>
      <c r="L33" s="12">
        <f t="shared" si="14"/>
        <v>66.611949985864626</v>
      </c>
      <c r="M33" s="12">
        <f t="shared" si="14"/>
        <v>263.41808175375127</v>
      </c>
      <c r="N33" s="12">
        <f t="shared" si="14"/>
        <v>187.72341568917949</v>
      </c>
      <c r="O33" s="12">
        <f t="shared" si="14"/>
        <v>1.1486087473774127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 xr:uid="{E5DDEEEB-7EE1-4380-ADBD-E148666C5BB6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O52"/>
  <sheetViews>
    <sheetView zoomScale="85" zoomScaleNormal="85" workbookViewId="0">
      <selection activeCell="K16" sqref="K16"/>
    </sheetView>
  </sheetViews>
  <sheetFormatPr defaultColWidth="8.664062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5">
        <v>3005615</v>
      </c>
      <c r="D3" s="25">
        <v>3243</v>
      </c>
      <c r="E3" s="25">
        <v>3008858</v>
      </c>
      <c r="F3" s="25">
        <v>82869</v>
      </c>
      <c r="G3" s="25">
        <v>22622</v>
      </c>
      <c r="H3" s="25">
        <v>105491</v>
      </c>
      <c r="I3" s="25">
        <v>588725</v>
      </c>
      <c r="J3" s="25">
        <v>16097</v>
      </c>
      <c r="K3" s="25">
        <v>604822</v>
      </c>
      <c r="L3" s="25">
        <v>2349</v>
      </c>
      <c r="M3" s="25">
        <v>2337</v>
      </c>
      <c r="N3" s="25">
        <v>4686</v>
      </c>
      <c r="O3" s="25">
        <v>3723857</v>
      </c>
    </row>
    <row r="4" spans="1:15" x14ac:dyDescent="0.3">
      <c r="A4" t="s">
        <v>80</v>
      </c>
      <c r="B4" t="s">
        <v>22</v>
      </c>
      <c r="C4" s="25">
        <v>2278605</v>
      </c>
      <c r="D4" s="25">
        <v>1892</v>
      </c>
      <c r="E4" s="25">
        <v>2280497</v>
      </c>
      <c r="F4" s="25">
        <v>48394</v>
      </c>
      <c r="G4" s="25">
        <v>6831</v>
      </c>
      <c r="H4" s="25">
        <v>55225</v>
      </c>
      <c r="I4" s="25">
        <v>452348</v>
      </c>
      <c r="J4" s="25">
        <v>10472</v>
      </c>
      <c r="K4" s="25">
        <v>462820</v>
      </c>
      <c r="L4" s="25">
        <v>1845</v>
      </c>
      <c r="M4" s="25">
        <v>1609</v>
      </c>
      <c r="N4" s="25">
        <v>3454</v>
      </c>
      <c r="O4" s="25">
        <v>2801996</v>
      </c>
    </row>
    <row r="5" spans="1:15" x14ac:dyDescent="0.3">
      <c r="A5" t="s">
        <v>81</v>
      </c>
      <c r="B5" t="s">
        <v>23</v>
      </c>
      <c r="C5" s="25">
        <v>727010</v>
      </c>
      <c r="D5" s="25">
        <v>1351</v>
      </c>
      <c r="E5" s="25">
        <v>728361</v>
      </c>
      <c r="F5" s="25">
        <v>34475</v>
      </c>
      <c r="G5" s="25">
        <v>15791</v>
      </c>
      <c r="H5" s="25">
        <v>50266</v>
      </c>
      <c r="I5" s="25">
        <v>136377</v>
      </c>
      <c r="J5" s="25">
        <v>5625</v>
      </c>
      <c r="K5" s="25">
        <v>142002</v>
      </c>
      <c r="L5" s="25">
        <v>504</v>
      </c>
      <c r="M5" s="25">
        <v>728</v>
      </c>
      <c r="N5" s="25">
        <v>1232</v>
      </c>
      <c r="O5" s="25">
        <v>921861</v>
      </c>
    </row>
    <row r="6" spans="1:15" x14ac:dyDescent="0.3">
      <c r="A6" t="s">
        <v>95</v>
      </c>
      <c r="B6" t="s">
        <v>80</v>
      </c>
      <c r="C6" s="25">
        <v>44057</v>
      </c>
      <c r="D6" s="25">
        <v>55</v>
      </c>
      <c r="E6" s="25">
        <v>44112</v>
      </c>
      <c r="F6" s="25">
        <v>216</v>
      </c>
      <c r="G6" s="25">
        <v>101</v>
      </c>
      <c r="H6" s="25">
        <v>317</v>
      </c>
      <c r="I6" s="25">
        <v>8319</v>
      </c>
      <c r="J6" s="25">
        <v>507</v>
      </c>
      <c r="K6" s="25">
        <v>8826</v>
      </c>
      <c r="L6" s="25">
        <v>10</v>
      </c>
      <c r="M6" s="25">
        <v>67</v>
      </c>
      <c r="N6" s="25">
        <v>77</v>
      </c>
      <c r="O6" s="25">
        <v>53332</v>
      </c>
    </row>
    <row r="7" spans="1:15" x14ac:dyDescent="0.3">
      <c r="A7" t="s">
        <v>111</v>
      </c>
      <c r="B7" t="s">
        <v>80</v>
      </c>
      <c r="C7" s="25">
        <v>37627</v>
      </c>
      <c r="D7" s="25">
        <v>1</v>
      </c>
      <c r="E7" s="25">
        <v>37628</v>
      </c>
      <c r="F7" s="25">
        <v>230</v>
      </c>
      <c r="G7" s="25">
        <v>0</v>
      </c>
      <c r="H7" s="25">
        <v>230</v>
      </c>
      <c r="I7" s="25">
        <v>4901</v>
      </c>
      <c r="J7" s="25">
        <v>43</v>
      </c>
      <c r="K7" s="25">
        <v>4944</v>
      </c>
      <c r="L7" s="25">
        <v>16</v>
      </c>
      <c r="M7" s="25">
        <v>6</v>
      </c>
      <c r="N7" s="25">
        <v>22</v>
      </c>
      <c r="O7" s="25">
        <v>42824</v>
      </c>
    </row>
    <row r="8" spans="1:15" x14ac:dyDescent="0.3">
      <c r="A8" t="s">
        <v>98</v>
      </c>
      <c r="B8" t="s">
        <v>80</v>
      </c>
      <c r="C8" s="25">
        <v>19956</v>
      </c>
      <c r="D8" s="25">
        <v>14</v>
      </c>
      <c r="E8" s="25">
        <v>19970</v>
      </c>
      <c r="F8" s="25">
        <v>4277</v>
      </c>
      <c r="G8" s="25">
        <v>292</v>
      </c>
      <c r="H8" s="25">
        <v>4569</v>
      </c>
      <c r="I8" s="25">
        <v>6298</v>
      </c>
      <c r="J8" s="25">
        <v>213</v>
      </c>
      <c r="K8" s="25">
        <v>6511</v>
      </c>
      <c r="L8" s="25">
        <v>1</v>
      </c>
      <c r="M8" s="25">
        <v>16</v>
      </c>
      <c r="N8" s="25">
        <v>17</v>
      </c>
      <c r="O8" s="25">
        <v>31067</v>
      </c>
    </row>
    <row r="9" spans="1:15" x14ac:dyDescent="0.3">
      <c r="A9" t="s">
        <v>110</v>
      </c>
      <c r="B9" t="s">
        <v>80</v>
      </c>
      <c r="C9" s="25">
        <v>133949</v>
      </c>
      <c r="D9" s="25">
        <v>7</v>
      </c>
      <c r="E9" s="25">
        <v>133956</v>
      </c>
      <c r="F9" s="25">
        <v>13</v>
      </c>
      <c r="G9" s="25">
        <v>3</v>
      </c>
      <c r="H9" s="25">
        <v>16</v>
      </c>
      <c r="I9" s="25">
        <v>16792</v>
      </c>
      <c r="J9" s="25">
        <v>65</v>
      </c>
      <c r="K9" s="25">
        <v>16857</v>
      </c>
      <c r="L9" s="25">
        <v>27</v>
      </c>
      <c r="M9" s="25">
        <v>5</v>
      </c>
      <c r="N9" s="25">
        <v>32</v>
      </c>
      <c r="O9" s="25">
        <v>150861</v>
      </c>
    </row>
    <row r="10" spans="1:15" x14ac:dyDescent="0.3">
      <c r="A10" t="s">
        <v>94</v>
      </c>
      <c r="B10" t="s">
        <v>80</v>
      </c>
      <c r="C10" s="25">
        <v>57420</v>
      </c>
      <c r="D10" s="25">
        <v>25</v>
      </c>
      <c r="E10" s="25">
        <v>57445</v>
      </c>
      <c r="F10" s="25">
        <v>3359</v>
      </c>
      <c r="G10" s="25">
        <v>655</v>
      </c>
      <c r="H10" s="25">
        <v>4014</v>
      </c>
      <c r="I10" s="25">
        <v>11612</v>
      </c>
      <c r="J10" s="25">
        <v>434</v>
      </c>
      <c r="K10" s="25">
        <v>12046</v>
      </c>
      <c r="L10" s="25">
        <v>16</v>
      </c>
      <c r="M10" s="25">
        <v>75</v>
      </c>
      <c r="N10" s="25">
        <v>91</v>
      </c>
      <c r="O10" s="25">
        <v>73596</v>
      </c>
    </row>
    <row r="11" spans="1:15" x14ac:dyDescent="0.3">
      <c r="A11" t="s">
        <v>109</v>
      </c>
      <c r="B11" t="s">
        <v>80</v>
      </c>
      <c r="C11" s="25">
        <v>7455</v>
      </c>
      <c r="D11" s="25">
        <v>2</v>
      </c>
      <c r="E11" s="25">
        <v>7457</v>
      </c>
      <c r="F11" s="25">
        <v>1100</v>
      </c>
      <c r="G11" s="25">
        <v>6</v>
      </c>
      <c r="H11" s="25">
        <v>1106</v>
      </c>
      <c r="I11" s="25">
        <v>1979</v>
      </c>
      <c r="J11" s="25">
        <v>39</v>
      </c>
      <c r="K11" s="25">
        <v>2018</v>
      </c>
      <c r="L11" s="25">
        <v>3</v>
      </c>
      <c r="M11" s="25">
        <v>7</v>
      </c>
      <c r="N11" s="25">
        <v>10</v>
      </c>
      <c r="O11" s="25">
        <v>10591</v>
      </c>
    </row>
    <row r="12" spans="1:15" x14ac:dyDescent="0.3">
      <c r="A12" t="s">
        <v>83</v>
      </c>
      <c r="B12" t="s">
        <v>80</v>
      </c>
      <c r="C12" s="25">
        <v>211681</v>
      </c>
      <c r="D12" s="25">
        <v>46</v>
      </c>
      <c r="E12" s="25">
        <v>211727</v>
      </c>
      <c r="F12" s="25">
        <v>388</v>
      </c>
      <c r="G12" s="25">
        <v>43</v>
      </c>
      <c r="H12" s="25">
        <v>431</v>
      </c>
      <c r="I12" s="25">
        <v>53853</v>
      </c>
      <c r="J12" s="25">
        <v>906</v>
      </c>
      <c r="K12" s="25">
        <v>54759</v>
      </c>
      <c r="L12" s="25">
        <v>616</v>
      </c>
      <c r="M12" s="25">
        <v>229</v>
      </c>
      <c r="N12" s="25">
        <v>845</v>
      </c>
      <c r="O12" s="25">
        <v>267762</v>
      </c>
    </row>
    <row r="13" spans="1:15" x14ac:dyDescent="0.3">
      <c r="A13" t="s">
        <v>84</v>
      </c>
      <c r="B13" t="s">
        <v>80</v>
      </c>
      <c r="C13" s="25">
        <v>247981</v>
      </c>
      <c r="D13" s="25">
        <v>52</v>
      </c>
      <c r="E13" s="25">
        <v>248033</v>
      </c>
      <c r="F13" s="25">
        <v>836</v>
      </c>
      <c r="G13" s="25">
        <v>44</v>
      </c>
      <c r="H13" s="25">
        <v>880</v>
      </c>
      <c r="I13" s="25">
        <v>36406</v>
      </c>
      <c r="J13" s="25">
        <v>223</v>
      </c>
      <c r="K13" s="25">
        <v>36629</v>
      </c>
      <c r="L13" s="25">
        <v>102</v>
      </c>
      <c r="M13" s="25">
        <v>14</v>
      </c>
      <c r="N13" s="25">
        <v>116</v>
      </c>
      <c r="O13" s="25">
        <v>285658</v>
      </c>
    </row>
    <row r="14" spans="1:15" x14ac:dyDescent="0.3">
      <c r="A14" t="s">
        <v>96</v>
      </c>
      <c r="B14" t="s">
        <v>80</v>
      </c>
      <c r="C14" s="25">
        <v>51253</v>
      </c>
      <c r="D14" s="25">
        <v>128</v>
      </c>
      <c r="E14" s="25">
        <v>51381</v>
      </c>
      <c r="F14" s="25">
        <v>862</v>
      </c>
      <c r="G14" s="25">
        <v>86</v>
      </c>
      <c r="H14" s="25">
        <v>948</v>
      </c>
      <c r="I14" s="25">
        <v>11221</v>
      </c>
      <c r="J14" s="25">
        <v>367</v>
      </c>
      <c r="K14" s="25">
        <v>11588</v>
      </c>
      <c r="L14" s="25">
        <v>10</v>
      </c>
      <c r="M14" s="25">
        <v>11</v>
      </c>
      <c r="N14" s="25">
        <v>21</v>
      </c>
      <c r="O14" s="25">
        <v>63938</v>
      </c>
    </row>
    <row r="15" spans="1:15" x14ac:dyDescent="0.3">
      <c r="A15" t="s">
        <v>88</v>
      </c>
      <c r="B15" t="s">
        <v>80</v>
      </c>
      <c r="C15" s="25">
        <v>98596</v>
      </c>
      <c r="D15" s="25">
        <v>20</v>
      </c>
      <c r="E15" s="25">
        <v>98616</v>
      </c>
      <c r="F15" s="25">
        <v>38</v>
      </c>
      <c r="G15" s="25">
        <v>1</v>
      </c>
      <c r="H15" s="25">
        <v>39</v>
      </c>
      <c r="I15" s="25">
        <v>14183</v>
      </c>
      <c r="J15" s="25">
        <v>141</v>
      </c>
      <c r="K15" s="25">
        <v>14324</v>
      </c>
      <c r="L15" s="25">
        <v>30</v>
      </c>
      <c r="M15" s="25">
        <v>16</v>
      </c>
      <c r="N15" s="25">
        <v>46</v>
      </c>
      <c r="O15" s="25">
        <v>113025</v>
      </c>
    </row>
    <row r="16" spans="1:15" x14ac:dyDescent="0.3">
      <c r="A16" t="s">
        <v>107</v>
      </c>
      <c r="B16" t="s">
        <v>80</v>
      </c>
      <c r="C16" s="25">
        <v>53169</v>
      </c>
      <c r="D16" s="25">
        <v>150</v>
      </c>
      <c r="E16" s="25">
        <v>53319</v>
      </c>
      <c r="F16" s="25">
        <v>959</v>
      </c>
      <c r="G16" s="25">
        <v>321</v>
      </c>
      <c r="H16" s="25">
        <v>1280</v>
      </c>
      <c r="I16" s="25">
        <v>8062</v>
      </c>
      <c r="J16" s="25">
        <v>278</v>
      </c>
      <c r="K16" s="25">
        <v>8340</v>
      </c>
      <c r="L16" s="25">
        <v>32</v>
      </c>
      <c r="M16" s="25">
        <v>10</v>
      </c>
      <c r="N16" s="25">
        <v>42</v>
      </c>
      <c r="O16" s="25">
        <v>62981</v>
      </c>
    </row>
    <row r="17" spans="1:15" x14ac:dyDescent="0.3">
      <c r="A17" t="s">
        <v>101</v>
      </c>
      <c r="B17" t="s">
        <v>80</v>
      </c>
      <c r="C17" s="25">
        <v>28423</v>
      </c>
      <c r="D17" s="25">
        <v>128</v>
      </c>
      <c r="E17" s="25">
        <v>28551</v>
      </c>
      <c r="F17" s="25">
        <v>350</v>
      </c>
      <c r="G17" s="25">
        <v>114</v>
      </c>
      <c r="H17" s="25">
        <v>464</v>
      </c>
      <c r="I17" s="25">
        <v>4336</v>
      </c>
      <c r="J17" s="25">
        <v>282</v>
      </c>
      <c r="K17" s="25">
        <v>4618</v>
      </c>
      <c r="L17" s="25">
        <v>2</v>
      </c>
      <c r="M17" s="25">
        <v>11</v>
      </c>
      <c r="N17" s="25">
        <v>13</v>
      </c>
      <c r="O17" s="25">
        <v>33646</v>
      </c>
    </row>
    <row r="18" spans="1:15" x14ac:dyDescent="0.3">
      <c r="A18" t="s">
        <v>87</v>
      </c>
      <c r="B18" t="s">
        <v>80</v>
      </c>
      <c r="C18" s="25">
        <v>58712</v>
      </c>
      <c r="D18" s="25">
        <v>1</v>
      </c>
      <c r="E18" s="25">
        <v>58713</v>
      </c>
      <c r="F18" s="25">
        <v>13</v>
      </c>
      <c r="G18" s="25">
        <v>1</v>
      </c>
      <c r="H18" s="25">
        <v>14</v>
      </c>
      <c r="I18" s="25">
        <v>9782</v>
      </c>
      <c r="J18" s="25">
        <v>232</v>
      </c>
      <c r="K18" s="25">
        <v>10014</v>
      </c>
      <c r="L18" s="25">
        <v>115</v>
      </c>
      <c r="M18" s="25">
        <v>83</v>
      </c>
      <c r="N18" s="25">
        <v>198</v>
      </c>
      <c r="O18" s="25">
        <v>68939</v>
      </c>
    </row>
    <row r="19" spans="1:15" x14ac:dyDescent="0.3">
      <c r="A19" t="s">
        <v>89</v>
      </c>
      <c r="B19" t="s">
        <v>80</v>
      </c>
      <c r="C19" s="25">
        <v>18009</v>
      </c>
      <c r="D19" s="25">
        <v>20</v>
      </c>
      <c r="E19" s="25">
        <v>18029</v>
      </c>
      <c r="F19" s="25">
        <v>415</v>
      </c>
      <c r="G19" s="25">
        <v>8</v>
      </c>
      <c r="H19" s="25">
        <v>423</v>
      </c>
      <c r="I19" s="25">
        <v>3590</v>
      </c>
      <c r="J19" s="25">
        <v>84</v>
      </c>
      <c r="K19" s="25">
        <v>3674</v>
      </c>
      <c r="L19" s="25">
        <v>4</v>
      </c>
      <c r="M19" s="25">
        <v>9</v>
      </c>
      <c r="N19" s="25">
        <v>13</v>
      </c>
      <c r="O19" s="25">
        <v>22139</v>
      </c>
    </row>
    <row r="20" spans="1:15" x14ac:dyDescent="0.3">
      <c r="A20" t="s">
        <v>90</v>
      </c>
      <c r="B20" t="s">
        <v>80</v>
      </c>
      <c r="C20" s="25">
        <v>219696</v>
      </c>
      <c r="D20" s="25">
        <v>6</v>
      </c>
      <c r="E20" s="25">
        <v>219702</v>
      </c>
      <c r="F20" s="25">
        <v>10</v>
      </c>
      <c r="G20" s="25">
        <v>3</v>
      </c>
      <c r="H20" s="25">
        <v>13</v>
      </c>
      <c r="I20" s="25">
        <v>31333</v>
      </c>
      <c r="J20" s="25">
        <v>55</v>
      </c>
      <c r="K20" s="25">
        <v>31388</v>
      </c>
      <c r="L20" s="25">
        <v>99</v>
      </c>
      <c r="M20" s="25">
        <v>1</v>
      </c>
      <c r="N20" s="25">
        <v>100</v>
      </c>
      <c r="O20" s="25">
        <v>251203</v>
      </c>
    </row>
    <row r="21" spans="1:15" x14ac:dyDescent="0.3">
      <c r="A21" t="s">
        <v>99</v>
      </c>
      <c r="B21" t="s">
        <v>80</v>
      </c>
      <c r="C21" s="25">
        <v>14408</v>
      </c>
      <c r="D21" s="25">
        <v>48</v>
      </c>
      <c r="E21" s="25">
        <v>14456</v>
      </c>
      <c r="F21" s="25">
        <v>422</v>
      </c>
      <c r="G21" s="25">
        <v>21</v>
      </c>
      <c r="H21" s="25">
        <v>443</v>
      </c>
      <c r="I21" s="25">
        <v>2715</v>
      </c>
      <c r="J21" s="25">
        <v>138</v>
      </c>
      <c r="K21" s="25">
        <v>2853</v>
      </c>
      <c r="L21" s="25">
        <v>24</v>
      </c>
      <c r="M21" s="25">
        <v>6</v>
      </c>
      <c r="N21" s="25">
        <v>30</v>
      </c>
      <c r="O21" s="25">
        <v>17782</v>
      </c>
    </row>
    <row r="22" spans="1:15" x14ac:dyDescent="0.3">
      <c r="A22" t="s">
        <v>85</v>
      </c>
      <c r="B22" t="s">
        <v>80</v>
      </c>
      <c r="C22" s="25">
        <v>198040</v>
      </c>
      <c r="D22" s="25">
        <v>3</v>
      </c>
      <c r="E22" s="25">
        <v>198043</v>
      </c>
      <c r="F22" s="25">
        <v>55</v>
      </c>
      <c r="G22" s="25">
        <v>6</v>
      </c>
      <c r="H22" s="25">
        <v>61</v>
      </c>
      <c r="I22" s="25">
        <v>32625</v>
      </c>
      <c r="J22" s="25">
        <v>118</v>
      </c>
      <c r="K22" s="25">
        <v>32743</v>
      </c>
      <c r="L22" s="25">
        <v>27</v>
      </c>
      <c r="M22" s="25">
        <v>5</v>
      </c>
      <c r="N22" s="25">
        <v>32</v>
      </c>
      <c r="O22" s="25">
        <v>230879</v>
      </c>
    </row>
    <row r="23" spans="1:15" x14ac:dyDescent="0.3">
      <c r="A23" t="s">
        <v>104</v>
      </c>
      <c r="B23" t="s">
        <v>80</v>
      </c>
      <c r="C23" s="25">
        <v>54907</v>
      </c>
      <c r="D23" s="25">
        <v>367</v>
      </c>
      <c r="E23" s="25">
        <v>55274</v>
      </c>
      <c r="F23" s="25">
        <v>3986</v>
      </c>
      <c r="G23" s="25">
        <v>1106</v>
      </c>
      <c r="H23" s="25">
        <v>5092</v>
      </c>
      <c r="I23" s="25">
        <v>9767</v>
      </c>
      <c r="J23" s="25">
        <v>1478</v>
      </c>
      <c r="K23" s="25">
        <v>11245</v>
      </c>
      <c r="L23" s="25">
        <v>27</v>
      </c>
      <c r="M23" s="25">
        <v>194</v>
      </c>
      <c r="N23" s="25">
        <v>221</v>
      </c>
      <c r="O23" s="25">
        <v>71832</v>
      </c>
    </row>
    <row r="24" spans="1:15" x14ac:dyDescent="0.3">
      <c r="A24" t="s">
        <v>102</v>
      </c>
      <c r="B24" t="s">
        <v>80</v>
      </c>
      <c r="C24" s="25">
        <v>12740</v>
      </c>
      <c r="D24" s="25">
        <v>8</v>
      </c>
      <c r="E24" s="25">
        <v>12748</v>
      </c>
      <c r="F24" s="25">
        <v>1631</v>
      </c>
      <c r="G24" s="25">
        <v>121</v>
      </c>
      <c r="H24" s="25">
        <v>1752</v>
      </c>
      <c r="I24" s="25">
        <v>2700</v>
      </c>
      <c r="J24" s="25">
        <v>113</v>
      </c>
      <c r="K24" s="25">
        <v>2813</v>
      </c>
      <c r="L24" s="25">
        <v>4</v>
      </c>
      <c r="M24" s="25">
        <v>21</v>
      </c>
      <c r="N24" s="25">
        <v>25</v>
      </c>
      <c r="O24" s="25">
        <v>17338</v>
      </c>
    </row>
    <row r="25" spans="1:15" x14ac:dyDescent="0.3">
      <c r="A25" t="s">
        <v>108</v>
      </c>
      <c r="B25" t="s">
        <v>80</v>
      </c>
      <c r="C25" s="25">
        <v>19508</v>
      </c>
      <c r="D25" s="25">
        <v>1</v>
      </c>
      <c r="E25" s="25">
        <v>19509</v>
      </c>
      <c r="F25" s="25">
        <v>3877</v>
      </c>
      <c r="G25" s="25">
        <v>27</v>
      </c>
      <c r="H25" s="25">
        <v>3904</v>
      </c>
      <c r="I25" s="25">
        <v>4494</v>
      </c>
      <c r="J25" s="25">
        <v>122</v>
      </c>
      <c r="K25" s="25">
        <v>4616</v>
      </c>
      <c r="L25" s="25">
        <v>2</v>
      </c>
      <c r="M25" s="25">
        <v>8</v>
      </c>
      <c r="N25" s="25">
        <v>10</v>
      </c>
      <c r="O25" s="25">
        <v>28039</v>
      </c>
    </row>
    <row r="26" spans="1:15" x14ac:dyDescent="0.3">
      <c r="A26" t="s">
        <v>82</v>
      </c>
      <c r="B26" t="s">
        <v>80</v>
      </c>
      <c r="C26" s="25">
        <v>185557</v>
      </c>
      <c r="D26" s="25">
        <v>27</v>
      </c>
      <c r="E26" s="25">
        <v>185584</v>
      </c>
      <c r="F26" s="25">
        <v>5</v>
      </c>
      <c r="G26" s="25">
        <v>3</v>
      </c>
      <c r="H26" s="25">
        <v>8</v>
      </c>
      <c r="I26" s="25">
        <v>79915</v>
      </c>
      <c r="J26" s="25">
        <v>678</v>
      </c>
      <c r="K26" s="25">
        <v>80593</v>
      </c>
      <c r="L26" s="25">
        <v>186</v>
      </c>
      <c r="M26" s="25">
        <v>39</v>
      </c>
      <c r="N26" s="25">
        <v>225</v>
      </c>
      <c r="O26" s="25">
        <v>266410</v>
      </c>
    </row>
    <row r="27" spans="1:15" x14ac:dyDescent="0.3">
      <c r="A27" t="s">
        <v>100</v>
      </c>
      <c r="B27" t="s">
        <v>80</v>
      </c>
      <c r="C27" s="25">
        <v>63844</v>
      </c>
      <c r="D27" s="25">
        <v>123</v>
      </c>
      <c r="E27" s="25">
        <v>63967</v>
      </c>
      <c r="F27" s="25">
        <v>3735</v>
      </c>
      <c r="G27" s="25">
        <v>557</v>
      </c>
      <c r="H27" s="25">
        <v>4292</v>
      </c>
      <c r="I27" s="25">
        <v>13026</v>
      </c>
      <c r="J27" s="25">
        <v>578</v>
      </c>
      <c r="K27" s="25">
        <v>13604</v>
      </c>
      <c r="L27" s="25">
        <v>195</v>
      </c>
      <c r="M27" s="25">
        <v>82</v>
      </c>
      <c r="N27" s="25">
        <v>277</v>
      </c>
      <c r="O27" s="25">
        <v>82140</v>
      </c>
    </row>
    <row r="28" spans="1:15" x14ac:dyDescent="0.3">
      <c r="A28" t="s">
        <v>105</v>
      </c>
      <c r="B28" t="s">
        <v>80</v>
      </c>
      <c r="C28" s="25">
        <v>88321</v>
      </c>
      <c r="D28" s="25">
        <v>150</v>
      </c>
      <c r="E28" s="25">
        <v>88471</v>
      </c>
      <c r="F28" s="25">
        <v>1952</v>
      </c>
      <c r="G28" s="25">
        <v>162</v>
      </c>
      <c r="H28" s="25">
        <v>2114</v>
      </c>
      <c r="I28" s="25">
        <v>12672</v>
      </c>
      <c r="J28" s="25">
        <v>670</v>
      </c>
      <c r="K28" s="25">
        <v>13342</v>
      </c>
      <c r="L28" s="25">
        <v>112</v>
      </c>
      <c r="M28" s="25">
        <v>129</v>
      </c>
      <c r="N28" s="25">
        <v>241</v>
      </c>
      <c r="O28" s="25">
        <v>104168</v>
      </c>
    </row>
    <row r="29" spans="1:15" x14ac:dyDescent="0.3">
      <c r="A29" t="s">
        <v>86</v>
      </c>
      <c r="B29" t="s">
        <v>80</v>
      </c>
      <c r="C29" s="25">
        <v>32925</v>
      </c>
      <c r="D29" s="25">
        <v>5</v>
      </c>
      <c r="E29" s="25">
        <v>32930</v>
      </c>
      <c r="F29" s="25">
        <v>383</v>
      </c>
      <c r="G29" s="25">
        <v>0</v>
      </c>
      <c r="H29" s="25">
        <v>383</v>
      </c>
      <c r="I29" s="25">
        <v>7126</v>
      </c>
      <c r="J29" s="25">
        <v>68</v>
      </c>
      <c r="K29" s="25">
        <v>7194</v>
      </c>
      <c r="L29" s="25">
        <v>6</v>
      </c>
      <c r="M29" s="25">
        <v>1</v>
      </c>
      <c r="N29" s="25">
        <v>7</v>
      </c>
      <c r="O29" s="25">
        <v>40514</v>
      </c>
    </row>
    <row r="30" spans="1:15" x14ac:dyDescent="0.3">
      <c r="A30" t="s">
        <v>93</v>
      </c>
      <c r="B30" t="s">
        <v>80</v>
      </c>
      <c r="C30" s="25">
        <v>73567</v>
      </c>
      <c r="D30" s="25">
        <v>37</v>
      </c>
      <c r="E30" s="25">
        <v>73604</v>
      </c>
      <c r="F30" s="25">
        <v>7676</v>
      </c>
      <c r="G30" s="25">
        <v>1001</v>
      </c>
      <c r="H30" s="25">
        <v>8677</v>
      </c>
      <c r="I30" s="25">
        <v>16981</v>
      </c>
      <c r="J30" s="25">
        <v>447</v>
      </c>
      <c r="K30" s="25">
        <v>17428</v>
      </c>
      <c r="L30" s="25">
        <v>42</v>
      </c>
      <c r="M30" s="25">
        <v>42</v>
      </c>
      <c r="N30" s="25">
        <v>84</v>
      </c>
      <c r="O30" s="25">
        <v>99793</v>
      </c>
    </row>
    <row r="31" spans="1:15" x14ac:dyDescent="0.3">
      <c r="A31" t="s">
        <v>92</v>
      </c>
      <c r="B31" t="s">
        <v>80</v>
      </c>
      <c r="C31" s="25">
        <v>47359</v>
      </c>
      <c r="D31" s="25">
        <v>65</v>
      </c>
      <c r="E31" s="25">
        <v>47424</v>
      </c>
      <c r="F31" s="25">
        <v>1959</v>
      </c>
      <c r="G31" s="25">
        <v>44</v>
      </c>
      <c r="H31" s="25">
        <v>2003</v>
      </c>
      <c r="I31" s="25">
        <v>6588</v>
      </c>
      <c r="J31" s="25">
        <v>205</v>
      </c>
      <c r="K31" s="25">
        <v>6793</v>
      </c>
      <c r="L31" s="25">
        <v>16</v>
      </c>
      <c r="M31" s="25">
        <v>13</v>
      </c>
      <c r="N31" s="25">
        <v>29</v>
      </c>
      <c r="O31" s="25">
        <v>56249</v>
      </c>
    </row>
    <row r="32" spans="1:15" x14ac:dyDescent="0.3">
      <c r="A32" t="s">
        <v>91</v>
      </c>
      <c r="B32" t="s">
        <v>80</v>
      </c>
      <c r="C32" s="25">
        <v>20229</v>
      </c>
      <c r="D32" s="25">
        <v>99</v>
      </c>
      <c r="E32" s="25">
        <v>20328</v>
      </c>
      <c r="F32" s="25">
        <v>922</v>
      </c>
      <c r="G32" s="25">
        <v>257</v>
      </c>
      <c r="H32" s="25">
        <v>1179</v>
      </c>
      <c r="I32" s="25">
        <v>4608</v>
      </c>
      <c r="J32" s="25">
        <v>234</v>
      </c>
      <c r="K32" s="25">
        <v>4842</v>
      </c>
      <c r="L32" s="25">
        <v>8</v>
      </c>
      <c r="M32" s="25">
        <v>10</v>
      </c>
      <c r="N32" s="25">
        <v>18</v>
      </c>
      <c r="O32" s="25">
        <v>26367</v>
      </c>
    </row>
    <row r="33" spans="1:15" x14ac:dyDescent="0.3">
      <c r="A33" t="s">
        <v>106</v>
      </c>
      <c r="B33" t="s">
        <v>80</v>
      </c>
      <c r="C33" s="25">
        <v>45520</v>
      </c>
      <c r="D33" s="25">
        <v>46</v>
      </c>
      <c r="E33" s="25">
        <v>45566</v>
      </c>
      <c r="F33" s="25">
        <v>3506</v>
      </c>
      <c r="G33" s="25">
        <v>917</v>
      </c>
      <c r="H33" s="25">
        <v>4423</v>
      </c>
      <c r="I33" s="25">
        <v>9437</v>
      </c>
      <c r="J33" s="25">
        <v>413</v>
      </c>
      <c r="K33" s="25">
        <v>9850</v>
      </c>
      <c r="L33" s="25">
        <v>15</v>
      </c>
      <c r="M33" s="25">
        <v>29</v>
      </c>
      <c r="N33" s="25">
        <v>44</v>
      </c>
      <c r="O33" s="25">
        <v>59883</v>
      </c>
    </row>
    <row r="34" spans="1:15" x14ac:dyDescent="0.3">
      <c r="A34" t="s">
        <v>103</v>
      </c>
      <c r="B34" t="s">
        <v>80</v>
      </c>
      <c r="C34" s="25">
        <v>90278</v>
      </c>
      <c r="D34" s="25">
        <v>70</v>
      </c>
      <c r="E34" s="25">
        <v>90348</v>
      </c>
      <c r="F34" s="25">
        <v>2433</v>
      </c>
      <c r="G34" s="25">
        <v>836</v>
      </c>
      <c r="H34" s="25">
        <v>3269</v>
      </c>
      <c r="I34" s="25">
        <v>18285</v>
      </c>
      <c r="J34" s="25">
        <v>1013</v>
      </c>
      <c r="K34" s="25">
        <v>19298</v>
      </c>
      <c r="L34" s="25">
        <v>88</v>
      </c>
      <c r="M34" s="25">
        <v>454</v>
      </c>
      <c r="N34" s="25">
        <v>542</v>
      </c>
      <c r="O34" s="25">
        <v>113457</v>
      </c>
    </row>
    <row r="35" spans="1:15" x14ac:dyDescent="0.3">
      <c r="A35" t="s">
        <v>97</v>
      </c>
      <c r="B35" t="s">
        <v>80</v>
      </c>
      <c r="C35" s="25">
        <v>43418</v>
      </c>
      <c r="D35" s="25">
        <v>188</v>
      </c>
      <c r="E35" s="25">
        <v>43606</v>
      </c>
      <c r="F35" s="25">
        <v>2786</v>
      </c>
      <c r="G35" s="25">
        <v>95</v>
      </c>
      <c r="H35" s="25">
        <v>2881</v>
      </c>
      <c r="I35" s="25">
        <v>8742</v>
      </c>
      <c r="J35" s="25">
        <v>328</v>
      </c>
      <c r="K35" s="25">
        <v>9070</v>
      </c>
      <c r="L35" s="25">
        <v>10</v>
      </c>
      <c r="M35" s="25">
        <v>16</v>
      </c>
      <c r="N35" s="25">
        <v>26</v>
      </c>
      <c r="O35" s="25">
        <v>55583</v>
      </c>
    </row>
    <row r="36" spans="1:15" x14ac:dyDescent="0.3">
      <c r="A36" t="s">
        <v>124</v>
      </c>
      <c r="B36" t="s">
        <v>81</v>
      </c>
      <c r="C36" s="25">
        <v>9099</v>
      </c>
      <c r="D36" s="25">
        <v>24</v>
      </c>
      <c r="E36" s="25">
        <v>9123</v>
      </c>
      <c r="F36" s="25">
        <v>587</v>
      </c>
      <c r="G36" s="25">
        <v>640</v>
      </c>
      <c r="H36" s="25">
        <v>1227</v>
      </c>
      <c r="I36" s="25">
        <v>2046</v>
      </c>
      <c r="J36" s="25">
        <v>98</v>
      </c>
      <c r="K36" s="25">
        <v>2144</v>
      </c>
      <c r="L36" s="25">
        <v>2</v>
      </c>
      <c r="M36" s="25">
        <v>9</v>
      </c>
      <c r="N36" s="25">
        <v>11</v>
      </c>
      <c r="O36" s="25">
        <v>12505</v>
      </c>
    </row>
    <row r="37" spans="1:15" x14ac:dyDescent="0.3">
      <c r="A37" t="s">
        <v>112</v>
      </c>
      <c r="B37" t="s">
        <v>81</v>
      </c>
      <c r="C37" s="25">
        <v>98052</v>
      </c>
      <c r="D37" s="25">
        <v>105</v>
      </c>
      <c r="E37" s="25">
        <v>98157</v>
      </c>
      <c r="F37" s="25">
        <v>7624</v>
      </c>
      <c r="G37" s="25">
        <v>2434</v>
      </c>
      <c r="H37" s="25">
        <v>10058</v>
      </c>
      <c r="I37" s="25">
        <v>20241</v>
      </c>
      <c r="J37" s="25">
        <v>631</v>
      </c>
      <c r="K37" s="25">
        <v>20872</v>
      </c>
      <c r="L37" s="25">
        <v>45</v>
      </c>
      <c r="M37" s="25">
        <v>86</v>
      </c>
      <c r="N37" s="25">
        <v>131</v>
      </c>
      <c r="O37" s="25">
        <v>129218</v>
      </c>
    </row>
    <row r="38" spans="1:15" x14ac:dyDescent="0.3">
      <c r="A38" t="s">
        <v>113</v>
      </c>
      <c r="B38" t="s">
        <v>81</v>
      </c>
      <c r="C38" s="25">
        <v>48106</v>
      </c>
      <c r="D38" s="25">
        <v>80</v>
      </c>
      <c r="E38" s="25">
        <v>48186</v>
      </c>
      <c r="F38" s="25">
        <v>5225</v>
      </c>
      <c r="G38" s="25">
        <v>1242</v>
      </c>
      <c r="H38" s="25">
        <v>6467</v>
      </c>
      <c r="I38" s="25">
        <v>9158</v>
      </c>
      <c r="J38" s="25">
        <v>390</v>
      </c>
      <c r="K38" s="25">
        <v>9548</v>
      </c>
      <c r="L38" s="25">
        <v>40</v>
      </c>
      <c r="M38" s="25">
        <v>45</v>
      </c>
      <c r="N38" s="25">
        <v>85</v>
      </c>
      <c r="O38" s="25">
        <v>64286</v>
      </c>
    </row>
    <row r="39" spans="1:15" x14ac:dyDescent="0.3">
      <c r="A39" t="s">
        <v>114</v>
      </c>
      <c r="B39" t="s">
        <v>81</v>
      </c>
      <c r="C39" s="25">
        <v>21059</v>
      </c>
      <c r="D39" s="25">
        <v>32</v>
      </c>
      <c r="E39" s="25">
        <v>21091</v>
      </c>
      <c r="F39" s="25">
        <v>590</v>
      </c>
      <c r="G39" s="25">
        <v>18</v>
      </c>
      <c r="H39" s="25">
        <v>608</v>
      </c>
      <c r="I39" s="25">
        <v>3926</v>
      </c>
      <c r="J39" s="25">
        <v>103</v>
      </c>
      <c r="K39" s="25">
        <v>4029</v>
      </c>
      <c r="L39" s="25">
        <v>23</v>
      </c>
      <c r="M39" s="25">
        <v>0</v>
      </c>
      <c r="N39" s="25">
        <v>23</v>
      </c>
      <c r="O39" s="25">
        <v>25751</v>
      </c>
    </row>
    <row r="40" spans="1:15" x14ac:dyDescent="0.3">
      <c r="A40" t="s">
        <v>125</v>
      </c>
      <c r="B40" t="s">
        <v>81</v>
      </c>
      <c r="C40" s="25">
        <v>6695</v>
      </c>
      <c r="D40" s="25">
        <v>18</v>
      </c>
      <c r="E40" s="25">
        <v>6713</v>
      </c>
      <c r="F40" s="25">
        <v>1222</v>
      </c>
      <c r="G40" s="25">
        <v>507</v>
      </c>
      <c r="H40" s="25">
        <v>1729</v>
      </c>
      <c r="I40" s="25">
        <v>1579</v>
      </c>
      <c r="J40" s="25">
        <v>83</v>
      </c>
      <c r="K40" s="25">
        <v>1662</v>
      </c>
      <c r="L40" s="25">
        <v>3</v>
      </c>
      <c r="M40" s="25">
        <v>4</v>
      </c>
      <c r="N40" s="25">
        <v>7</v>
      </c>
      <c r="O40" s="25">
        <v>10111</v>
      </c>
    </row>
    <row r="41" spans="1:15" x14ac:dyDescent="0.3">
      <c r="A41" t="s">
        <v>115</v>
      </c>
      <c r="B41" t="s">
        <v>81</v>
      </c>
      <c r="C41" s="25">
        <v>19443</v>
      </c>
      <c r="D41" s="25">
        <v>38</v>
      </c>
      <c r="E41" s="25">
        <v>19481</v>
      </c>
      <c r="F41" s="25">
        <v>945</v>
      </c>
      <c r="G41" s="25">
        <v>45</v>
      </c>
      <c r="H41" s="25">
        <v>990</v>
      </c>
      <c r="I41" s="25">
        <v>3054</v>
      </c>
      <c r="J41" s="25">
        <v>100</v>
      </c>
      <c r="K41" s="25">
        <v>3154</v>
      </c>
      <c r="L41" s="25">
        <v>3</v>
      </c>
      <c r="M41" s="25">
        <v>10</v>
      </c>
      <c r="N41" s="25">
        <v>13</v>
      </c>
      <c r="O41" s="25">
        <v>23638</v>
      </c>
    </row>
    <row r="42" spans="1:15" x14ac:dyDescent="0.3">
      <c r="A42" t="s">
        <v>116</v>
      </c>
      <c r="B42" t="s">
        <v>81</v>
      </c>
      <c r="C42" s="25">
        <v>20488</v>
      </c>
      <c r="D42" s="25">
        <v>137</v>
      </c>
      <c r="E42" s="25">
        <v>20625</v>
      </c>
      <c r="F42" s="25">
        <v>1022</v>
      </c>
      <c r="G42" s="25">
        <v>1131</v>
      </c>
      <c r="H42" s="25">
        <v>2153</v>
      </c>
      <c r="I42" s="25">
        <v>4162</v>
      </c>
      <c r="J42" s="25">
        <v>193</v>
      </c>
      <c r="K42" s="25">
        <v>4355</v>
      </c>
      <c r="L42" s="25">
        <v>3</v>
      </c>
      <c r="M42" s="25">
        <v>12</v>
      </c>
      <c r="N42" s="25">
        <v>15</v>
      </c>
      <c r="O42" s="25">
        <v>27148</v>
      </c>
    </row>
    <row r="43" spans="1:15" x14ac:dyDescent="0.3">
      <c r="A43" t="s">
        <v>126</v>
      </c>
      <c r="B43" t="s">
        <v>81</v>
      </c>
      <c r="C43" s="25">
        <v>7734</v>
      </c>
      <c r="D43" s="25">
        <v>30</v>
      </c>
      <c r="E43" s="25">
        <v>7764</v>
      </c>
      <c r="F43" s="25">
        <v>1412</v>
      </c>
      <c r="G43" s="25">
        <v>176</v>
      </c>
      <c r="H43" s="25">
        <v>1588</v>
      </c>
      <c r="I43" s="25">
        <v>1522</v>
      </c>
      <c r="J43" s="25">
        <v>65</v>
      </c>
      <c r="K43" s="25">
        <v>1587</v>
      </c>
      <c r="L43" s="25">
        <v>2</v>
      </c>
      <c r="M43" s="25">
        <v>2</v>
      </c>
      <c r="N43" s="25">
        <v>4</v>
      </c>
      <c r="O43" s="25">
        <v>10943</v>
      </c>
    </row>
    <row r="44" spans="1:15" x14ac:dyDescent="0.3">
      <c r="A44" t="s">
        <v>117</v>
      </c>
      <c r="B44" t="s">
        <v>81</v>
      </c>
      <c r="C44" s="25">
        <v>22669</v>
      </c>
      <c r="D44" s="25">
        <v>109</v>
      </c>
      <c r="E44" s="25">
        <v>22778</v>
      </c>
      <c r="F44" s="25">
        <v>997</v>
      </c>
      <c r="G44" s="25">
        <v>404</v>
      </c>
      <c r="H44" s="25">
        <v>1401</v>
      </c>
      <c r="I44" s="25">
        <v>5259</v>
      </c>
      <c r="J44" s="25">
        <v>193</v>
      </c>
      <c r="K44" s="25">
        <v>5452</v>
      </c>
      <c r="L44" s="25">
        <v>33</v>
      </c>
      <c r="M44" s="25">
        <v>23</v>
      </c>
      <c r="N44" s="25">
        <v>56</v>
      </c>
      <c r="O44" s="25">
        <v>29687</v>
      </c>
    </row>
    <row r="45" spans="1:15" x14ac:dyDescent="0.3">
      <c r="A45" t="s">
        <v>118</v>
      </c>
      <c r="B45" t="s">
        <v>81</v>
      </c>
      <c r="C45" s="25">
        <v>83063</v>
      </c>
      <c r="D45" s="25">
        <v>208</v>
      </c>
      <c r="E45" s="25">
        <v>83271</v>
      </c>
      <c r="F45" s="25">
        <v>3458</v>
      </c>
      <c r="G45" s="25">
        <v>1936</v>
      </c>
      <c r="H45" s="25">
        <v>5394</v>
      </c>
      <c r="I45" s="25">
        <v>17533</v>
      </c>
      <c r="J45" s="25">
        <v>734</v>
      </c>
      <c r="K45" s="25">
        <v>18267</v>
      </c>
      <c r="L45" s="25">
        <v>53</v>
      </c>
      <c r="M45" s="25">
        <v>70</v>
      </c>
      <c r="N45" s="25">
        <v>123</v>
      </c>
      <c r="O45" s="25">
        <v>107055</v>
      </c>
    </row>
    <row r="46" spans="1:15" x14ac:dyDescent="0.3">
      <c r="A46" t="s">
        <v>119</v>
      </c>
      <c r="B46" t="s">
        <v>81</v>
      </c>
      <c r="C46" s="25">
        <v>17481</v>
      </c>
      <c r="D46" s="25">
        <v>30</v>
      </c>
      <c r="E46" s="25">
        <v>17511</v>
      </c>
      <c r="F46" s="25">
        <v>2816</v>
      </c>
      <c r="G46" s="25">
        <v>972</v>
      </c>
      <c r="H46" s="25">
        <v>3788</v>
      </c>
      <c r="I46" s="25">
        <v>2833</v>
      </c>
      <c r="J46" s="25">
        <v>104</v>
      </c>
      <c r="K46" s="25">
        <v>2937</v>
      </c>
      <c r="L46" s="25">
        <v>8</v>
      </c>
      <c r="M46" s="25">
        <v>1</v>
      </c>
      <c r="N46" s="25">
        <v>9</v>
      </c>
      <c r="O46" s="25">
        <v>24245</v>
      </c>
    </row>
    <row r="47" spans="1:15" x14ac:dyDescent="0.3">
      <c r="A47" t="s">
        <v>120</v>
      </c>
      <c r="B47" t="s">
        <v>81</v>
      </c>
      <c r="C47" s="25">
        <v>29785</v>
      </c>
      <c r="D47" s="25">
        <v>41</v>
      </c>
      <c r="E47" s="25">
        <v>29826</v>
      </c>
      <c r="F47" s="25">
        <v>1478</v>
      </c>
      <c r="G47" s="25">
        <v>1593</v>
      </c>
      <c r="H47" s="25">
        <v>3071</v>
      </c>
      <c r="I47" s="25">
        <v>6020</v>
      </c>
      <c r="J47" s="25">
        <v>340</v>
      </c>
      <c r="K47" s="25">
        <v>6360</v>
      </c>
      <c r="L47" s="25">
        <v>17</v>
      </c>
      <c r="M47" s="25">
        <v>48</v>
      </c>
      <c r="N47" s="25">
        <v>65</v>
      </c>
      <c r="O47" s="25">
        <v>39322</v>
      </c>
    </row>
    <row r="48" spans="1:15" x14ac:dyDescent="0.3">
      <c r="A48" t="s">
        <v>121</v>
      </c>
      <c r="B48" t="s">
        <v>81</v>
      </c>
      <c r="C48" s="25">
        <v>9711</v>
      </c>
      <c r="D48" s="25">
        <v>48</v>
      </c>
      <c r="E48" s="25">
        <v>9759</v>
      </c>
      <c r="F48" s="25">
        <v>756</v>
      </c>
      <c r="G48" s="25">
        <v>22</v>
      </c>
      <c r="H48" s="25">
        <v>778</v>
      </c>
      <c r="I48" s="25">
        <v>1596</v>
      </c>
      <c r="J48" s="25">
        <v>85</v>
      </c>
      <c r="K48" s="25">
        <v>1681</v>
      </c>
      <c r="L48" s="25">
        <v>3</v>
      </c>
      <c r="M48" s="25">
        <v>0</v>
      </c>
      <c r="N48" s="25">
        <v>3</v>
      </c>
      <c r="O48" s="25">
        <v>12221</v>
      </c>
    </row>
    <row r="49" spans="1:15" x14ac:dyDescent="0.3">
      <c r="A49" t="s">
        <v>122</v>
      </c>
      <c r="B49" t="s">
        <v>81</v>
      </c>
      <c r="C49" s="25">
        <v>56232</v>
      </c>
      <c r="D49" s="25">
        <v>74</v>
      </c>
      <c r="E49" s="25">
        <v>56306</v>
      </c>
      <c r="F49" s="25">
        <v>399</v>
      </c>
      <c r="G49" s="25">
        <v>307</v>
      </c>
      <c r="H49" s="25">
        <v>706</v>
      </c>
      <c r="I49" s="25">
        <v>9145</v>
      </c>
      <c r="J49" s="25">
        <v>355</v>
      </c>
      <c r="K49" s="25">
        <v>9500</v>
      </c>
      <c r="L49" s="25">
        <v>10</v>
      </c>
      <c r="M49" s="25">
        <v>45</v>
      </c>
      <c r="N49" s="25">
        <v>55</v>
      </c>
      <c r="O49" s="25">
        <v>66567</v>
      </c>
    </row>
    <row r="50" spans="1:15" x14ac:dyDescent="0.3">
      <c r="A50" t="s">
        <v>127</v>
      </c>
      <c r="B50" t="s">
        <v>81</v>
      </c>
      <c r="C50" s="25">
        <v>69130</v>
      </c>
      <c r="D50" s="25">
        <v>118</v>
      </c>
      <c r="E50" s="25">
        <v>69248</v>
      </c>
      <c r="F50" s="25">
        <v>2024</v>
      </c>
      <c r="G50" s="25">
        <v>1840</v>
      </c>
      <c r="H50" s="25">
        <v>3864</v>
      </c>
      <c r="I50" s="25">
        <v>10987</v>
      </c>
      <c r="J50" s="25">
        <v>315</v>
      </c>
      <c r="K50" s="25">
        <v>11302</v>
      </c>
      <c r="L50" s="25">
        <v>22</v>
      </c>
      <c r="M50" s="25">
        <v>45</v>
      </c>
      <c r="N50" s="25">
        <v>67</v>
      </c>
      <c r="O50" s="25">
        <v>84481</v>
      </c>
    </row>
    <row r="51" spans="1:15" x14ac:dyDescent="0.3">
      <c r="A51" t="s">
        <v>123</v>
      </c>
      <c r="B51" t="s">
        <v>81</v>
      </c>
      <c r="C51" s="25">
        <v>83299</v>
      </c>
      <c r="D51" s="25">
        <v>96</v>
      </c>
      <c r="E51" s="25">
        <v>83395</v>
      </c>
      <c r="F51" s="25">
        <v>2780</v>
      </c>
      <c r="G51" s="25">
        <v>1536</v>
      </c>
      <c r="H51" s="25">
        <v>4316</v>
      </c>
      <c r="I51" s="25">
        <v>15728</v>
      </c>
      <c r="J51" s="25">
        <v>599</v>
      </c>
      <c r="K51" s="25">
        <v>16327</v>
      </c>
      <c r="L51" s="25">
        <v>92</v>
      </c>
      <c r="M51" s="25">
        <v>96</v>
      </c>
      <c r="N51" s="25">
        <v>188</v>
      </c>
      <c r="O51" s="25">
        <v>104226</v>
      </c>
    </row>
    <row r="52" spans="1:15" x14ac:dyDescent="0.3">
      <c r="A52" t="s">
        <v>128</v>
      </c>
      <c r="B52" t="s">
        <v>81</v>
      </c>
      <c r="C52" s="25">
        <v>124964</v>
      </c>
      <c r="D52" s="25">
        <v>163</v>
      </c>
      <c r="E52" s="25">
        <v>125127</v>
      </c>
      <c r="F52" s="25">
        <v>1140</v>
      </c>
      <c r="G52" s="25">
        <v>988</v>
      </c>
      <c r="H52" s="25">
        <v>2128</v>
      </c>
      <c r="I52" s="25">
        <v>21588</v>
      </c>
      <c r="J52" s="25">
        <v>1237</v>
      </c>
      <c r="K52" s="25">
        <v>22825</v>
      </c>
      <c r="L52" s="25">
        <v>145</v>
      </c>
      <c r="M52" s="25">
        <v>232</v>
      </c>
      <c r="N52" s="25">
        <v>377</v>
      </c>
      <c r="O52" s="25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4B19E-D29D-4BEA-94C2-24CAE32B5806}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6640625" defaultRowHeight="14.4" x14ac:dyDescent="0.3"/>
  <cols>
    <col min="1" max="1" width="17.6640625" style="23" bestFit="1" customWidth="1"/>
    <col min="2" max="2" width="19" style="23" customWidth="1"/>
    <col min="3" max="15" width="18.44140625" style="23" customWidth="1"/>
    <col min="16" max="16384" width="8.6640625" style="23"/>
  </cols>
  <sheetData>
    <row r="1" spans="1:15" ht="15" customHeight="1" x14ac:dyDescent="0.3">
      <c r="C1" s="23" t="s">
        <v>68</v>
      </c>
      <c r="F1" s="23" t="s">
        <v>69</v>
      </c>
      <c r="I1" s="23" t="s">
        <v>70</v>
      </c>
      <c r="L1" s="23" t="s">
        <v>71</v>
      </c>
      <c r="O1" s="23" t="s">
        <v>17</v>
      </c>
    </row>
    <row r="2" spans="1:15" x14ac:dyDescent="0.3">
      <c r="C2" s="23" t="s">
        <v>20</v>
      </c>
      <c r="D2" s="23" t="s">
        <v>131</v>
      </c>
      <c r="E2" s="23" t="s">
        <v>25</v>
      </c>
      <c r="F2" s="23" t="s">
        <v>20</v>
      </c>
      <c r="G2" s="23" t="s">
        <v>131</v>
      </c>
      <c r="H2" s="23" t="s">
        <v>25</v>
      </c>
      <c r="I2" s="23" t="s">
        <v>1</v>
      </c>
      <c r="J2" s="23" t="s">
        <v>2</v>
      </c>
      <c r="K2" s="23" t="s">
        <v>25</v>
      </c>
      <c r="L2" s="23" t="s">
        <v>1</v>
      </c>
      <c r="M2" s="23" t="s">
        <v>2</v>
      </c>
      <c r="N2" s="23" t="s">
        <v>25</v>
      </c>
    </row>
    <row r="3" spans="1:15" x14ac:dyDescent="0.3">
      <c r="A3" s="23" t="s">
        <v>21</v>
      </c>
      <c r="B3" s="23" t="s">
        <v>21</v>
      </c>
      <c r="C3" s="24">
        <v>628837.01409497648</v>
      </c>
      <c r="D3" s="24">
        <v>16103.948339122973</v>
      </c>
      <c r="E3" s="24">
        <v>644940.96243409941</v>
      </c>
      <c r="F3" s="24">
        <v>54815.521403282168</v>
      </c>
      <c r="G3" s="24">
        <v>56783.888262640015</v>
      </c>
      <c r="H3" s="24">
        <v>111599.40966592218</v>
      </c>
      <c r="I3" s="24">
        <v>338642.58123570459</v>
      </c>
      <c r="J3" s="24">
        <v>299520.40615469369</v>
      </c>
      <c r="K3" s="24">
        <v>638162.98739039828</v>
      </c>
      <c r="L3" s="24">
        <v>26223.257026689116</v>
      </c>
      <c r="M3" s="24">
        <v>411418.09229566529</v>
      </c>
      <c r="N3" s="24">
        <v>437641.34932235442</v>
      </c>
      <c r="O3" s="24">
        <v>1832344.7088127742</v>
      </c>
    </row>
    <row r="4" spans="1:15" x14ac:dyDescent="0.3">
      <c r="A4" s="23" t="s">
        <v>80</v>
      </c>
      <c r="B4" s="23" t="s">
        <v>22</v>
      </c>
      <c r="C4" s="24">
        <v>506709.05007193878</v>
      </c>
      <c r="D4" s="24">
        <v>6280.0341515436385</v>
      </c>
      <c r="E4" s="24">
        <v>512989.08422348241</v>
      </c>
      <c r="F4" s="24">
        <v>32975.483576707884</v>
      </c>
      <c r="G4" s="24">
        <v>24892.519995150305</v>
      </c>
      <c r="H4" s="24">
        <v>57868.003571858193</v>
      </c>
      <c r="I4" s="24">
        <v>279648.53157749481</v>
      </c>
      <c r="J4" s="24">
        <v>239107.21192181559</v>
      </c>
      <c r="K4" s="24">
        <v>518755.7434993104</v>
      </c>
      <c r="L4" s="24">
        <v>21077.789076206231</v>
      </c>
      <c r="M4" s="24">
        <v>297136.98490167881</v>
      </c>
      <c r="N4" s="24">
        <v>318214.77397788502</v>
      </c>
      <c r="O4" s="24">
        <v>1407827.6052725359</v>
      </c>
    </row>
    <row r="5" spans="1:15" x14ac:dyDescent="0.3">
      <c r="A5" s="23" t="s">
        <v>81</v>
      </c>
      <c r="B5" s="23" t="s">
        <v>23</v>
      </c>
      <c r="C5" s="24">
        <v>122127.9640230377</v>
      </c>
      <c r="D5" s="24">
        <v>9823.9141875793357</v>
      </c>
      <c r="E5" s="24">
        <v>131951.87821061703</v>
      </c>
      <c r="F5" s="24">
        <v>21840.03782657428</v>
      </c>
      <c r="G5" s="24">
        <v>31891.36826748971</v>
      </c>
      <c r="H5" s="24">
        <v>53731.40609406399</v>
      </c>
      <c r="I5" s="24">
        <v>58994.049658209784</v>
      </c>
      <c r="J5" s="24">
        <v>60413.194232878086</v>
      </c>
      <c r="K5" s="24">
        <v>119407.24389108787</v>
      </c>
      <c r="L5" s="24">
        <v>5145.4679504828864</v>
      </c>
      <c r="M5" s="24">
        <v>114281.10739398649</v>
      </c>
      <c r="N5" s="24">
        <v>119426.57534446937</v>
      </c>
      <c r="O5" s="24">
        <v>424517.10354023823</v>
      </c>
    </row>
    <row r="6" spans="1:15" x14ac:dyDescent="0.3">
      <c r="A6" s="23" t="s">
        <v>95</v>
      </c>
      <c r="B6" s="23" t="s">
        <v>80</v>
      </c>
      <c r="C6" s="24">
        <v>8464.3699669750004</v>
      </c>
      <c r="D6" s="24">
        <v>62.021292405063292</v>
      </c>
      <c r="E6" s="24">
        <v>8526.3912593800633</v>
      </c>
      <c r="F6" s="24">
        <v>53.34921780821918</v>
      </c>
      <c r="G6" s="24">
        <v>414.36284179107457</v>
      </c>
      <c r="H6" s="24">
        <v>467.71205959929375</v>
      </c>
      <c r="I6" s="24">
        <v>5113.2063446340899</v>
      </c>
      <c r="J6" s="24">
        <v>12458.207577748108</v>
      </c>
      <c r="K6" s="24">
        <v>17571.413922382199</v>
      </c>
      <c r="L6" s="24">
        <v>82.312399999999997</v>
      </c>
      <c r="M6" s="24">
        <v>35961.007195696206</v>
      </c>
      <c r="N6" s="24">
        <v>36043.319595696208</v>
      </c>
      <c r="O6" s="24">
        <v>62608.836837057766</v>
      </c>
    </row>
    <row r="7" spans="1:15" x14ac:dyDescent="0.3">
      <c r="A7" s="23" t="s">
        <v>111</v>
      </c>
      <c r="B7" s="23" t="s">
        <v>80</v>
      </c>
      <c r="C7" s="24">
        <v>9598.6847834852906</v>
      </c>
      <c r="D7" s="24">
        <v>12.4252</v>
      </c>
      <c r="E7" s="24">
        <v>9611.1099834852903</v>
      </c>
      <c r="F7" s="24">
        <v>130.24876717171716</v>
      </c>
      <c r="G7" s="24">
        <v>0</v>
      </c>
      <c r="H7" s="24">
        <v>130.24876717171716</v>
      </c>
      <c r="I7" s="24">
        <v>4341.4482679711164</v>
      </c>
      <c r="J7" s="24">
        <v>16440.993679959083</v>
      </c>
      <c r="K7" s="24">
        <v>20782.441947930201</v>
      </c>
      <c r="L7" s="24">
        <v>247.7809</v>
      </c>
      <c r="M7" s="24">
        <v>436.09269999999998</v>
      </c>
      <c r="N7" s="24">
        <v>683.87360000000001</v>
      </c>
      <c r="O7" s="24">
        <v>31207.674298587208</v>
      </c>
    </row>
    <row r="8" spans="1:15" x14ac:dyDescent="0.3">
      <c r="A8" s="23" t="s">
        <v>98</v>
      </c>
      <c r="B8" s="23" t="s">
        <v>80</v>
      </c>
      <c r="C8" s="24">
        <v>3656.0975609850052</v>
      </c>
      <c r="D8" s="24">
        <v>8.4098000000000006</v>
      </c>
      <c r="E8" s="24">
        <v>3664.5073609850051</v>
      </c>
      <c r="F8" s="24">
        <v>3623.4979455543303</v>
      </c>
      <c r="G8" s="24">
        <v>799.79548373983744</v>
      </c>
      <c r="H8" s="24">
        <v>4423.2934292941682</v>
      </c>
      <c r="I8" s="24">
        <v>3602.1696682719371</v>
      </c>
      <c r="J8" s="24">
        <v>1489.4835271552945</v>
      </c>
      <c r="K8" s="24">
        <v>5091.6531954272314</v>
      </c>
      <c r="L8" s="24">
        <v>0</v>
      </c>
      <c r="M8" s="24">
        <v>1241.0123000000001</v>
      </c>
      <c r="N8" s="24">
        <v>1241.0123000000001</v>
      </c>
      <c r="O8" s="24">
        <v>14420.466285706405</v>
      </c>
    </row>
    <row r="9" spans="1:15" x14ac:dyDescent="0.3">
      <c r="A9" s="23" t="s">
        <v>110</v>
      </c>
      <c r="B9" s="23" t="s">
        <v>80</v>
      </c>
      <c r="C9" s="24">
        <v>34537.77430904995</v>
      </c>
      <c r="D9" s="24">
        <v>164.19084936708862</v>
      </c>
      <c r="E9" s="24">
        <v>34701.965158417035</v>
      </c>
      <c r="F9" s="24">
        <v>3.7078000000000002</v>
      </c>
      <c r="G9" s="24">
        <v>1.1979</v>
      </c>
      <c r="H9" s="24">
        <v>4.9057000000000004</v>
      </c>
      <c r="I9" s="24">
        <v>13265.167801833746</v>
      </c>
      <c r="J9" s="24">
        <v>7811.5580393171986</v>
      </c>
      <c r="K9" s="24">
        <v>21076.725841150947</v>
      </c>
      <c r="L9" s="24">
        <v>271.59012222222225</v>
      </c>
      <c r="M9" s="24">
        <v>1223.2077901515152</v>
      </c>
      <c r="N9" s="24">
        <v>1494.7979123737373</v>
      </c>
      <c r="O9" s="24">
        <v>57278.394611941723</v>
      </c>
    </row>
    <row r="10" spans="1:15" x14ac:dyDescent="0.3">
      <c r="A10" s="23" t="s">
        <v>94</v>
      </c>
      <c r="B10" s="23" t="s">
        <v>80</v>
      </c>
      <c r="C10" s="24">
        <v>9550.5640862082346</v>
      </c>
      <c r="D10" s="24">
        <v>12.009385316455695</v>
      </c>
      <c r="E10" s="24">
        <v>9562.5734715246908</v>
      </c>
      <c r="F10" s="24">
        <v>2146.5939491297318</v>
      </c>
      <c r="G10" s="24">
        <v>2011.8845377715263</v>
      </c>
      <c r="H10" s="24">
        <v>4158.4784869012583</v>
      </c>
      <c r="I10" s="24">
        <v>5278.6471266962981</v>
      </c>
      <c r="J10" s="24">
        <v>4102.6646185191885</v>
      </c>
      <c r="K10" s="24">
        <v>9381.3117452154875</v>
      </c>
      <c r="L10" s="24">
        <v>102.79300000000001</v>
      </c>
      <c r="M10" s="24">
        <v>10792.274518793052</v>
      </c>
      <c r="N10" s="24">
        <v>10895.067518793052</v>
      </c>
      <c r="O10" s="24">
        <v>33997.43122243449</v>
      </c>
    </row>
    <row r="11" spans="1:15" x14ac:dyDescent="0.3">
      <c r="A11" s="23" t="s">
        <v>109</v>
      </c>
      <c r="B11" s="23" t="s">
        <v>80</v>
      </c>
      <c r="C11" s="24">
        <v>916.12326677775445</v>
      </c>
      <c r="D11" s="24">
        <v>0</v>
      </c>
      <c r="E11" s="24">
        <v>916.12326677775445</v>
      </c>
      <c r="F11" s="24">
        <v>450.32244875912409</v>
      </c>
      <c r="G11" s="24">
        <v>5.8457999999999997</v>
      </c>
      <c r="H11" s="24">
        <v>456.16824875912408</v>
      </c>
      <c r="I11" s="24">
        <v>677.08168353352983</v>
      </c>
      <c r="J11" s="24">
        <v>330.22012657534248</v>
      </c>
      <c r="K11" s="24">
        <v>1007.3018101088724</v>
      </c>
      <c r="L11" s="24">
        <v>82.726799999999997</v>
      </c>
      <c r="M11" s="24">
        <v>325.70069999999998</v>
      </c>
      <c r="N11" s="24">
        <v>408.42750000000001</v>
      </c>
      <c r="O11" s="24">
        <v>2788.0208256457508</v>
      </c>
    </row>
    <row r="12" spans="1:15" x14ac:dyDescent="0.3">
      <c r="A12" s="23" t="s">
        <v>83</v>
      </c>
      <c r="B12" s="23" t="s">
        <v>80</v>
      </c>
      <c r="C12" s="24">
        <v>50656.463740414903</v>
      </c>
      <c r="D12" s="24">
        <v>128.57749999999999</v>
      </c>
      <c r="E12" s="24">
        <v>50785.041240414903</v>
      </c>
      <c r="F12" s="24">
        <v>155.48869999999999</v>
      </c>
      <c r="G12" s="24">
        <v>202.65180000000001</v>
      </c>
      <c r="H12" s="24">
        <v>358.14049999999997</v>
      </c>
      <c r="I12" s="24">
        <v>41266.435989582293</v>
      </c>
      <c r="J12" s="24">
        <v>27853.479793662504</v>
      </c>
      <c r="K12" s="24">
        <v>69119.915783244796</v>
      </c>
      <c r="L12" s="24">
        <v>7902.3429654044921</v>
      </c>
      <c r="M12" s="24">
        <v>56767.784243972252</v>
      </c>
      <c r="N12" s="24">
        <v>64670.127209376747</v>
      </c>
      <c r="O12" s="24">
        <v>184933.22473303645</v>
      </c>
    </row>
    <row r="13" spans="1:15" x14ac:dyDescent="0.3">
      <c r="A13" s="23" t="s">
        <v>84</v>
      </c>
      <c r="B13" s="23" t="s">
        <v>80</v>
      </c>
      <c r="C13" s="24">
        <v>51232.148758800664</v>
      </c>
      <c r="D13" s="24">
        <v>49.377628268173702</v>
      </c>
      <c r="E13" s="24">
        <v>51281.526387068836</v>
      </c>
      <c r="F13" s="24">
        <v>413.98276867400841</v>
      </c>
      <c r="G13" s="24">
        <v>110.05027297979798</v>
      </c>
      <c r="H13" s="24">
        <v>524.03304165380644</v>
      </c>
      <c r="I13" s="24">
        <v>23086.130662401196</v>
      </c>
      <c r="J13" s="24">
        <v>7158.2731425713582</v>
      </c>
      <c r="K13" s="24">
        <v>30244.403804972553</v>
      </c>
      <c r="L13" s="24">
        <v>1132.3866</v>
      </c>
      <c r="M13" s="24">
        <v>1225.7924111111111</v>
      </c>
      <c r="N13" s="24">
        <v>2358.1790111111113</v>
      </c>
      <c r="O13" s="24">
        <v>84408.142244806309</v>
      </c>
    </row>
    <row r="14" spans="1:15" x14ac:dyDescent="0.3">
      <c r="A14" s="23" t="s">
        <v>96</v>
      </c>
      <c r="B14" s="23" t="s">
        <v>80</v>
      </c>
      <c r="C14" s="24">
        <v>16479.347343166268</v>
      </c>
      <c r="D14" s="24">
        <v>359.91502301369866</v>
      </c>
      <c r="E14" s="24">
        <v>16839.262366179966</v>
      </c>
      <c r="F14" s="24">
        <v>304.69807070656094</v>
      </c>
      <c r="G14" s="24">
        <v>928.30278193861625</v>
      </c>
      <c r="H14" s="24">
        <v>1233.0008526451772</v>
      </c>
      <c r="I14" s="24">
        <v>9892.5701253674997</v>
      </c>
      <c r="J14" s="24">
        <v>7774.2766668779377</v>
      </c>
      <c r="K14" s="24">
        <v>17666.846792245437</v>
      </c>
      <c r="L14" s="24">
        <v>62.305199999999999</v>
      </c>
      <c r="M14" s="24">
        <v>962.4896</v>
      </c>
      <c r="N14" s="24">
        <v>1024.7947999999999</v>
      </c>
      <c r="O14" s="24">
        <v>36763.904811070584</v>
      </c>
    </row>
    <row r="15" spans="1:15" x14ac:dyDescent="0.3">
      <c r="A15" s="23" t="s">
        <v>88</v>
      </c>
      <c r="B15" s="23" t="s">
        <v>80</v>
      </c>
      <c r="C15" s="24">
        <v>23013.379932619373</v>
      </c>
      <c r="D15" s="24">
        <v>138.5729</v>
      </c>
      <c r="E15" s="24">
        <v>23151.952832619372</v>
      </c>
      <c r="F15" s="24">
        <v>4.9337</v>
      </c>
      <c r="G15" s="24">
        <v>0.25140000000000001</v>
      </c>
      <c r="H15" s="24">
        <v>5.1851000000000003</v>
      </c>
      <c r="I15" s="24">
        <v>9852.1220160910252</v>
      </c>
      <c r="J15" s="24">
        <v>14095.681184470681</v>
      </c>
      <c r="K15" s="24">
        <v>23947.803200561706</v>
      </c>
      <c r="L15" s="24">
        <v>434.25420000000003</v>
      </c>
      <c r="M15" s="24">
        <v>10471.169400000001</v>
      </c>
      <c r="N15" s="24">
        <v>10905.4236</v>
      </c>
      <c r="O15" s="24">
        <v>58010.364733181079</v>
      </c>
    </row>
    <row r="16" spans="1:15" x14ac:dyDescent="0.3">
      <c r="A16" s="23" t="s">
        <v>107</v>
      </c>
      <c r="B16" s="23" t="s">
        <v>80</v>
      </c>
      <c r="C16" s="24">
        <v>8833.0020663099604</v>
      </c>
      <c r="D16" s="24">
        <v>278.89325946450811</v>
      </c>
      <c r="E16" s="24">
        <v>9111.8953257744688</v>
      </c>
      <c r="F16" s="24">
        <v>539.75393127883922</v>
      </c>
      <c r="G16" s="24">
        <v>1902.4002726166118</v>
      </c>
      <c r="H16" s="24">
        <v>2442.1542038954512</v>
      </c>
      <c r="I16" s="24">
        <v>3430.6861028637277</v>
      </c>
      <c r="J16" s="24">
        <v>1628.5094932208915</v>
      </c>
      <c r="K16" s="24">
        <v>5059.195596084619</v>
      </c>
      <c r="L16" s="24">
        <v>106.2835</v>
      </c>
      <c r="M16" s="24">
        <v>4560.2884999999997</v>
      </c>
      <c r="N16" s="24">
        <v>4666.5720000000001</v>
      </c>
      <c r="O16" s="24">
        <v>21279.81712575454</v>
      </c>
    </row>
    <row r="17" spans="1:15" x14ac:dyDescent="0.3">
      <c r="A17" s="23" t="s">
        <v>101</v>
      </c>
      <c r="B17" s="23" t="s">
        <v>80</v>
      </c>
      <c r="C17" s="24">
        <v>6016.0916986486964</v>
      </c>
      <c r="D17" s="24">
        <v>172.53250872377319</v>
      </c>
      <c r="E17" s="24">
        <v>6188.6242073724698</v>
      </c>
      <c r="F17" s="24">
        <v>97.950704657534246</v>
      </c>
      <c r="G17" s="24">
        <v>811.8476931193178</v>
      </c>
      <c r="H17" s="24">
        <v>909.79839777685208</v>
      </c>
      <c r="I17" s="24">
        <v>2700.9438001129638</v>
      </c>
      <c r="J17" s="24">
        <v>5711.354297731762</v>
      </c>
      <c r="K17" s="24">
        <v>8412.2980978447267</v>
      </c>
      <c r="L17" s="24">
        <v>2.3803999999999998</v>
      </c>
      <c r="M17" s="24">
        <v>840.74929999999995</v>
      </c>
      <c r="N17" s="24">
        <v>843.12969999999996</v>
      </c>
      <c r="O17" s="24">
        <v>16353.850402994047</v>
      </c>
    </row>
    <row r="18" spans="1:15" x14ac:dyDescent="0.3">
      <c r="A18" s="23" t="s">
        <v>87</v>
      </c>
      <c r="B18" s="23" t="s">
        <v>80</v>
      </c>
      <c r="C18" s="24">
        <v>13806.904678146018</v>
      </c>
      <c r="D18" s="24">
        <v>63.772799999999997</v>
      </c>
      <c r="E18" s="24">
        <v>13870.677478146019</v>
      </c>
      <c r="F18" s="24">
        <v>8.5147999999999993</v>
      </c>
      <c r="G18" s="24">
        <v>0</v>
      </c>
      <c r="H18" s="24">
        <v>8.5147999999999993</v>
      </c>
      <c r="I18" s="24">
        <v>9542.1660451279095</v>
      </c>
      <c r="J18" s="24">
        <v>15431.460971897686</v>
      </c>
      <c r="K18" s="24">
        <v>24973.627017025596</v>
      </c>
      <c r="L18" s="24">
        <v>2111.1825146585061</v>
      </c>
      <c r="M18" s="24">
        <v>5845.5100398229124</v>
      </c>
      <c r="N18" s="24">
        <v>7956.6925544814185</v>
      </c>
      <c r="O18" s="24">
        <v>46809.511849653034</v>
      </c>
    </row>
    <row r="19" spans="1:15" x14ac:dyDescent="0.3">
      <c r="A19" s="23" t="s">
        <v>89</v>
      </c>
      <c r="B19" s="23" t="s">
        <v>80</v>
      </c>
      <c r="C19" s="24">
        <v>7020.5711076325115</v>
      </c>
      <c r="D19" s="24">
        <v>221.0736</v>
      </c>
      <c r="E19" s="24">
        <v>7241.6447076325112</v>
      </c>
      <c r="F19" s="24">
        <v>108.58269451453523</v>
      </c>
      <c r="G19" s="24">
        <v>11.97</v>
      </c>
      <c r="H19" s="24">
        <v>120.55269451453523</v>
      </c>
      <c r="I19" s="24">
        <v>3008.6316666002031</v>
      </c>
      <c r="J19" s="24">
        <v>838.12132188305486</v>
      </c>
      <c r="K19" s="24">
        <v>3846.7529884832579</v>
      </c>
      <c r="L19" s="24">
        <v>121.1444</v>
      </c>
      <c r="M19" s="24">
        <v>5683.1446999999998</v>
      </c>
      <c r="N19" s="24">
        <v>5804.2891</v>
      </c>
      <c r="O19" s="24">
        <v>17013.239490630305</v>
      </c>
    </row>
    <row r="20" spans="1:15" x14ac:dyDescent="0.3">
      <c r="A20" s="23" t="s">
        <v>90</v>
      </c>
      <c r="B20" s="23" t="s">
        <v>80</v>
      </c>
      <c r="C20" s="24">
        <v>50449.50007704</v>
      </c>
      <c r="D20" s="24">
        <v>22.8</v>
      </c>
      <c r="E20" s="24">
        <v>50472.300077040003</v>
      </c>
      <c r="F20" s="24">
        <v>2.4306999999999999</v>
      </c>
      <c r="G20" s="24">
        <v>0</v>
      </c>
      <c r="H20" s="24">
        <v>2.4306999999999999</v>
      </c>
      <c r="I20" s="24">
        <v>17534.951915205384</v>
      </c>
      <c r="J20" s="24">
        <v>5291.6506237351505</v>
      </c>
      <c r="K20" s="24">
        <v>22826.602538940533</v>
      </c>
      <c r="L20" s="24">
        <v>751.92698712121216</v>
      </c>
      <c r="M20" s="24">
        <v>29.536000000000001</v>
      </c>
      <c r="N20" s="24">
        <v>781.46298712121211</v>
      </c>
      <c r="O20" s="24">
        <v>74082.796303101743</v>
      </c>
    </row>
    <row r="21" spans="1:15" x14ac:dyDescent="0.3">
      <c r="A21" s="23" t="s">
        <v>99</v>
      </c>
      <c r="B21" s="23" t="s">
        <v>80</v>
      </c>
      <c r="C21" s="24">
        <v>2614.6486230229043</v>
      </c>
      <c r="D21" s="24">
        <v>210.5274</v>
      </c>
      <c r="E21" s="24">
        <v>2825.1760230229042</v>
      </c>
      <c r="F21" s="24">
        <v>79.505756624425572</v>
      </c>
      <c r="G21" s="24">
        <v>51.498699999999999</v>
      </c>
      <c r="H21" s="24">
        <v>131.00445662442559</v>
      </c>
      <c r="I21" s="24">
        <v>1268.8718713819685</v>
      </c>
      <c r="J21" s="24">
        <v>1291.0569025431619</v>
      </c>
      <c r="K21" s="24">
        <v>2559.9287739251304</v>
      </c>
      <c r="L21" s="24">
        <v>40.657922465753423</v>
      </c>
      <c r="M21" s="24">
        <v>150.2133</v>
      </c>
      <c r="N21" s="24">
        <v>190.87122246575342</v>
      </c>
      <c r="O21" s="24">
        <v>5706.980476038214</v>
      </c>
    </row>
    <row r="22" spans="1:15" x14ac:dyDescent="0.3">
      <c r="A22" s="23" t="s">
        <v>85</v>
      </c>
      <c r="B22" s="23" t="s">
        <v>80</v>
      </c>
      <c r="C22" s="24">
        <v>43332.122957874781</v>
      </c>
      <c r="D22" s="24">
        <v>205.24639999999999</v>
      </c>
      <c r="E22" s="24">
        <v>43537.369357874777</v>
      </c>
      <c r="F22" s="24">
        <v>2.5045000000000002</v>
      </c>
      <c r="G22" s="24">
        <v>2.0066999999999999</v>
      </c>
      <c r="H22" s="24">
        <v>4.5112000000000005</v>
      </c>
      <c r="I22" s="24">
        <v>18998.493165446132</v>
      </c>
      <c r="J22" s="24">
        <v>10499.688703623533</v>
      </c>
      <c r="K22" s="24">
        <v>29498.181869069667</v>
      </c>
      <c r="L22" s="24">
        <v>327.26209999999998</v>
      </c>
      <c r="M22" s="24">
        <v>2604.5655667394249</v>
      </c>
      <c r="N22" s="24">
        <v>2931.8276667394248</v>
      </c>
      <c r="O22" s="24">
        <v>75971.890093683862</v>
      </c>
    </row>
    <row r="23" spans="1:15" x14ac:dyDescent="0.3">
      <c r="A23" s="23" t="s">
        <v>104</v>
      </c>
      <c r="B23" s="23" t="s">
        <v>80</v>
      </c>
      <c r="C23" s="24">
        <v>10668.45472247117</v>
      </c>
      <c r="D23" s="24">
        <v>256.94165459599134</v>
      </c>
      <c r="E23" s="24">
        <v>10925.396377067162</v>
      </c>
      <c r="F23" s="24">
        <v>1479.1253928766068</v>
      </c>
      <c r="G23" s="24">
        <v>1590.7646399330831</v>
      </c>
      <c r="H23" s="24">
        <v>3069.8900328096897</v>
      </c>
      <c r="I23" s="24">
        <v>4909.0345164853379</v>
      </c>
      <c r="J23" s="24">
        <v>10332.60994884432</v>
      </c>
      <c r="K23" s="24">
        <v>15241.644465329657</v>
      </c>
      <c r="L23" s="24">
        <v>350.38979999999998</v>
      </c>
      <c r="M23" s="24">
        <v>35350.136838751067</v>
      </c>
      <c r="N23" s="24">
        <v>35700.526638751064</v>
      </c>
      <c r="O23" s="24">
        <v>64937.457513957575</v>
      </c>
    </row>
    <row r="24" spans="1:15" x14ac:dyDescent="0.3">
      <c r="A24" s="23" t="s">
        <v>102</v>
      </c>
      <c r="B24" s="23" t="s">
        <v>80</v>
      </c>
      <c r="C24" s="24">
        <v>2014.6237950142076</v>
      </c>
      <c r="D24" s="24">
        <v>1.4328000000000001</v>
      </c>
      <c r="E24" s="24">
        <v>2016.0565950142077</v>
      </c>
      <c r="F24" s="24">
        <v>1272.2792420439798</v>
      </c>
      <c r="G24" s="24">
        <v>219.89500000000001</v>
      </c>
      <c r="H24" s="24">
        <v>1492.1742420439798</v>
      </c>
      <c r="I24" s="24">
        <v>1290.7972766844573</v>
      </c>
      <c r="J24" s="24">
        <v>1032.9094872036824</v>
      </c>
      <c r="K24" s="24">
        <v>2323.7067638881399</v>
      </c>
      <c r="L24" s="24">
        <v>58.218600000000002</v>
      </c>
      <c r="M24" s="24">
        <v>12752.6756</v>
      </c>
      <c r="N24" s="24">
        <v>12810.894200000001</v>
      </c>
      <c r="O24" s="24">
        <v>18642.831800946329</v>
      </c>
    </row>
    <row r="25" spans="1:15" x14ac:dyDescent="0.3">
      <c r="A25" s="23" t="s">
        <v>108</v>
      </c>
      <c r="B25" s="23" t="s">
        <v>80</v>
      </c>
      <c r="C25" s="24">
        <v>2929.5201610764943</v>
      </c>
      <c r="D25" s="24">
        <v>0</v>
      </c>
      <c r="E25" s="24">
        <v>2929.5201610764943</v>
      </c>
      <c r="F25" s="24">
        <v>2476.4114112836182</v>
      </c>
      <c r="G25" s="24">
        <v>189.9436</v>
      </c>
      <c r="H25" s="24">
        <v>2666.3550112836183</v>
      </c>
      <c r="I25" s="24">
        <v>2539.49876833497</v>
      </c>
      <c r="J25" s="24">
        <v>783.1750427169444</v>
      </c>
      <c r="K25" s="24">
        <v>3322.6738110519145</v>
      </c>
      <c r="L25" s="24">
        <v>7.0410000000000004</v>
      </c>
      <c r="M25" s="24">
        <v>327.56439999999998</v>
      </c>
      <c r="N25" s="24">
        <v>334.60539999999997</v>
      </c>
      <c r="O25" s="24">
        <v>9253.1543834120275</v>
      </c>
    </row>
    <row r="26" spans="1:15" x14ac:dyDescent="0.3">
      <c r="A26" s="23" t="s">
        <v>82</v>
      </c>
      <c r="B26" s="23" t="s">
        <v>80</v>
      </c>
      <c r="C26" s="24">
        <v>41575.611057986105</v>
      </c>
      <c r="D26" s="24">
        <v>114.83240000000001</v>
      </c>
      <c r="E26" s="24">
        <v>41690.443457986104</v>
      </c>
      <c r="F26" s="24">
        <v>0.30859999999999999</v>
      </c>
      <c r="G26" s="24">
        <v>0.1583</v>
      </c>
      <c r="H26" s="24">
        <v>0.46689999999999998</v>
      </c>
      <c r="I26" s="24">
        <v>42297.095966340734</v>
      </c>
      <c r="J26" s="24">
        <v>28610.040649577124</v>
      </c>
      <c r="K26" s="24">
        <v>70907.136615917858</v>
      </c>
      <c r="L26" s="24">
        <v>1240.2566783561645</v>
      </c>
      <c r="M26" s="24">
        <v>1460.253698856372</v>
      </c>
      <c r="N26" s="24">
        <v>2700.5103772125367</v>
      </c>
      <c r="O26" s="24">
        <v>115298.5573511165</v>
      </c>
    </row>
    <row r="27" spans="1:15" x14ac:dyDescent="0.3">
      <c r="A27" s="23" t="s">
        <v>100</v>
      </c>
      <c r="B27" s="23" t="s">
        <v>80</v>
      </c>
      <c r="C27" s="24">
        <v>13316.688022364899</v>
      </c>
      <c r="D27" s="24">
        <v>205.7722449396077</v>
      </c>
      <c r="E27" s="24">
        <v>13522.460267304506</v>
      </c>
      <c r="F27" s="24">
        <v>2249.7565834592233</v>
      </c>
      <c r="G27" s="24">
        <v>1246.2031937897029</v>
      </c>
      <c r="H27" s="24">
        <v>3495.959777248926</v>
      </c>
      <c r="I27" s="24">
        <v>7860.3115440112497</v>
      </c>
      <c r="J27" s="24">
        <v>9931.6685807249287</v>
      </c>
      <c r="K27" s="24">
        <v>17791.980124736179</v>
      </c>
      <c r="L27" s="24">
        <v>1967.4989344397013</v>
      </c>
      <c r="M27" s="24">
        <v>9718.1149811860578</v>
      </c>
      <c r="N27" s="24">
        <v>11685.61391562576</v>
      </c>
      <c r="O27" s="24">
        <v>46496.014084915369</v>
      </c>
    </row>
    <row r="28" spans="1:15" x14ac:dyDescent="0.3">
      <c r="A28" s="23" t="s">
        <v>105</v>
      </c>
      <c r="B28" s="23" t="s">
        <v>80</v>
      </c>
      <c r="C28" s="24">
        <v>19143.600719358506</v>
      </c>
      <c r="D28" s="24">
        <v>143.54917083464696</v>
      </c>
      <c r="E28" s="24">
        <v>19287.149890193152</v>
      </c>
      <c r="F28" s="24">
        <v>502.12171639274112</v>
      </c>
      <c r="G28" s="24">
        <v>698.85140000000001</v>
      </c>
      <c r="H28" s="24">
        <v>1200.9731163927411</v>
      </c>
      <c r="I28" s="24">
        <v>8216.4008166487056</v>
      </c>
      <c r="J28" s="24">
        <v>10567.199387821576</v>
      </c>
      <c r="K28" s="24">
        <v>18783.600204470284</v>
      </c>
      <c r="L28" s="24">
        <v>1327.3233282194631</v>
      </c>
      <c r="M28" s="24">
        <v>18015.513084343434</v>
      </c>
      <c r="N28" s="24">
        <v>19342.836412562898</v>
      </c>
      <c r="O28" s="24">
        <v>58614.559623619076</v>
      </c>
    </row>
    <row r="29" spans="1:15" x14ac:dyDescent="0.3">
      <c r="A29" s="23" t="s">
        <v>86</v>
      </c>
      <c r="B29" s="23" t="s">
        <v>80</v>
      </c>
      <c r="C29" s="24">
        <v>9056.0597121144456</v>
      </c>
      <c r="D29" s="24">
        <v>15.1035</v>
      </c>
      <c r="E29" s="24">
        <v>9071.1632121144448</v>
      </c>
      <c r="F29" s="24">
        <v>93.866378082191787</v>
      </c>
      <c r="G29" s="24">
        <v>0</v>
      </c>
      <c r="H29" s="24">
        <v>93.866378082191787</v>
      </c>
      <c r="I29" s="24">
        <v>3139.1768591507735</v>
      </c>
      <c r="J29" s="24">
        <v>2779.9702841213766</v>
      </c>
      <c r="K29" s="24">
        <v>5919.1471432721501</v>
      </c>
      <c r="L29" s="24">
        <v>107.95350000000001</v>
      </c>
      <c r="M29" s="24">
        <v>345.51690000000002</v>
      </c>
      <c r="N29" s="24">
        <v>453.47040000000004</v>
      </c>
      <c r="O29" s="24">
        <v>15537.647133468787</v>
      </c>
    </row>
    <row r="30" spans="1:15" x14ac:dyDescent="0.3">
      <c r="A30" s="23" t="s">
        <v>93</v>
      </c>
      <c r="B30" s="23" t="s">
        <v>80</v>
      </c>
      <c r="C30" s="24">
        <v>12307.119032989234</v>
      </c>
      <c r="D30" s="24">
        <v>53.673435616438354</v>
      </c>
      <c r="E30" s="24">
        <v>12360.792468605672</v>
      </c>
      <c r="F30" s="24">
        <v>7689.2368789853917</v>
      </c>
      <c r="G30" s="24">
        <v>4618.002236349038</v>
      </c>
      <c r="H30" s="24">
        <v>12307.239115334429</v>
      </c>
      <c r="I30" s="24">
        <v>8844.2674604312288</v>
      </c>
      <c r="J30" s="24">
        <v>4629.4736287315136</v>
      </c>
      <c r="K30" s="24">
        <v>13473.741089162742</v>
      </c>
      <c r="L30" s="24">
        <v>273.39530000000002</v>
      </c>
      <c r="M30" s="24">
        <v>4032.1732999999999</v>
      </c>
      <c r="N30" s="24">
        <v>4305.5685999999996</v>
      </c>
      <c r="O30" s="24">
        <v>42447.341273102844</v>
      </c>
    </row>
    <row r="31" spans="1:15" x14ac:dyDescent="0.3">
      <c r="A31" s="23" t="s">
        <v>92</v>
      </c>
      <c r="B31" s="23" t="s">
        <v>80</v>
      </c>
      <c r="C31" s="24">
        <v>9304.0412500934654</v>
      </c>
      <c r="D31" s="24">
        <v>743.64525000000003</v>
      </c>
      <c r="E31" s="24">
        <v>10047.686500093465</v>
      </c>
      <c r="F31" s="24">
        <v>533.00918296040106</v>
      </c>
      <c r="G31" s="24">
        <v>120.78368602739727</v>
      </c>
      <c r="H31" s="24">
        <v>653.79286898779833</v>
      </c>
      <c r="I31" s="24">
        <v>3849.2702629845026</v>
      </c>
      <c r="J31" s="24">
        <v>3347.464776333959</v>
      </c>
      <c r="K31" s="24">
        <v>7196.7350393184615</v>
      </c>
      <c r="L31" s="24">
        <v>34.700499999999998</v>
      </c>
      <c r="M31" s="24">
        <v>596.97320000000002</v>
      </c>
      <c r="N31" s="24">
        <v>631.67370000000005</v>
      </c>
      <c r="O31" s="24">
        <v>18529.888108399726</v>
      </c>
    </row>
    <row r="32" spans="1:15" x14ac:dyDescent="0.3">
      <c r="A32" s="23" t="s">
        <v>91</v>
      </c>
      <c r="B32" s="23" t="s">
        <v>80</v>
      </c>
      <c r="C32" s="24">
        <v>3950.3490620156763</v>
      </c>
      <c r="D32" s="24">
        <v>115.69790376919883</v>
      </c>
      <c r="E32" s="24">
        <v>4066.0469657848753</v>
      </c>
      <c r="F32" s="24">
        <v>466.50352884578001</v>
      </c>
      <c r="G32" s="24">
        <v>309.38792327867719</v>
      </c>
      <c r="H32" s="24">
        <v>775.89145212445715</v>
      </c>
      <c r="I32" s="24">
        <v>2654.6190129596007</v>
      </c>
      <c r="J32" s="24">
        <v>3978.2430212014806</v>
      </c>
      <c r="K32" s="24">
        <v>6632.8620341610813</v>
      </c>
      <c r="L32" s="24">
        <v>92.399699999999996</v>
      </c>
      <c r="M32" s="24">
        <v>153.1353</v>
      </c>
      <c r="N32" s="24">
        <v>245.535</v>
      </c>
      <c r="O32" s="24">
        <v>11720.335452070412</v>
      </c>
    </row>
    <row r="33" spans="1:15" x14ac:dyDescent="0.3">
      <c r="A33" s="23" t="s">
        <v>106</v>
      </c>
      <c r="B33" s="23" t="s">
        <v>80</v>
      </c>
      <c r="C33" s="24">
        <v>7994.3686664283396</v>
      </c>
      <c r="D33" s="24">
        <v>13.278850951285001</v>
      </c>
      <c r="E33" s="24">
        <v>8007.6475173796243</v>
      </c>
      <c r="F33" s="24">
        <v>4719.3581408370856</v>
      </c>
      <c r="G33" s="24">
        <v>3926.3325442110126</v>
      </c>
      <c r="H33" s="24">
        <v>8645.6906850480991</v>
      </c>
      <c r="I33" s="24">
        <v>5336.3314666903434</v>
      </c>
      <c r="J33" s="24">
        <v>2966.03275455841</v>
      </c>
      <c r="K33" s="24">
        <v>8302.3642212487539</v>
      </c>
      <c r="L33" s="24">
        <v>51.476100000000002</v>
      </c>
      <c r="M33" s="24">
        <v>4854.1763392405064</v>
      </c>
      <c r="N33" s="24">
        <v>4905.6524392405063</v>
      </c>
      <c r="O33" s="24">
        <v>29861.354862916982</v>
      </c>
    </row>
    <row r="34" spans="1:15" x14ac:dyDescent="0.3">
      <c r="A34" s="23" t="s">
        <v>103</v>
      </c>
      <c r="B34" s="23" t="s">
        <v>80</v>
      </c>
      <c r="C34" s="24">
        <v>19535.700789126837</v>
      </c>
      <c r="D34" s="24">
        <v>43.923263044831877</v>
      </c>
      <c r="E34" s="24">
        <v>19579.624052171668</v>
      </c>
      <c r="F34" s="24">
        <v>2439.830535995347</v>
      </c>
      <c r="G34" s="24">
        <v>3944.3278818975455</v>
      </c>
      <c r="H34" s="24">
        <v>6384.1584178928924</v>
      </c>
      <c r="I34" s="24">
        <v>10191.291000681857</v>
      </c>
      <c r="J34" s="24">
        <v>12882.756786460724</v>
      </c>
      <c r="K34" s="24">
        <v>23074.047787142583</v>
      </c>
      <c r="L34" s="24">
        <v>1727.9269233187135</v>
      </c>
      <c r="M34" s="24">
        <v>69116.626493015021</v>
      </c>
      <c r="N34" s="24">
        <v>70844.553416333729</v>
      </c>
      <c r="O34" s="24">
        <v>119882.38367354087</v>
      </c>
    </row>
    <row r="35" spans="1:15" x14ac:dyDescent="0.3">
      <c r="A35" s="23" t="s">
        <v>97</v>
      </c>
      <c r="B35" s="23" t="s">
        <v>80</v>
      </c>
      <c r="C35" s="24">
        <v>14735.118123741966</v>
      </c>
      <c r="D35" s="24">
        <v>2461.8381312328765</v>
      </c>
      <c r="E35" s="24">
        <v>17196.956254974844</v>
      </c>
      <c r="F35" s="24">
        <v>927.60953006648913</v>
      </c>
      <c r="G35" s="24">
        <v>773.80340570707074</v>
      </c>
      <c r="H35" s="24">
        <v>1701.4129357735599</v>
      </c>
      <c r="I35" s="24">
        <v>5660.7123729699879</v>
      </c>
      <c r="J35" s="24">
        <v>7058.9869020276401</v>
      </c>
      <c r="K35" s="24">
        <v>12719.699274997627</v>
      </c>
      <c r="L35" s="24">
        <v>59.878700000000002</v>
      </c>
      <c r="M35" s="24">
        <v>1293.5864999999999</v>
      </c>
      <c r="N35" s="24">
        <v>1353.4651999999999</v>
      </c>
      <c r="O35" s="24">
        <v>32971.533665746028</v>
      </c>
    </row>
    <row r="36" spans="1:15" x14ac:dyDescent="0.3">
      <c r="A36" s="23" t="s">
        <v>124</v>
      </c>
      <c r="B36" s="23" t="s">
        <v>81</v>
      </c>
      <c r="C36" s="24">
        <v>1410.7678247426056</v>
      </c>
      <c r="D36" s="24">
        <v>28.462299999999999</v>
      </c>
      <c r="E36" s="24">
        <v>1439.2301247426055</v>
      </c>
      <c r="F36" s="24">
        <v>422.67756375901223</v>
      </c>
      <c r="G36" s="24">
        <v>1137.4021825392015</v>
      </c>
      <c r="H36" s="24">
        <v>1560.0797462982136</v>
      </c>
      <c r="I36" s="24">
        <v>717.74886842559476</v>
      </c>
      <c r="J36" s="24">
        <v>705.65946094001833</v>
      </c>
      <c r="K36" s="24">
        <v>1423.4083293656131</v>
      </c>
      <c r="L36" s="24">
        <v>11.813800000000001</v>
      </c>
      <c r="M36" s="24">
        <v>1437.015605479452</v>
      </c>
      <c r="N36" s="24">
        <v>1448.8294054794519</v>
      </c>
      <c r="O36" s="24">
        <v>5871.547605885884</v>
      </c>
    </row>
    <row r="37" spans="1:15" x14ac:dyDescent="0.3">
      <c r="A37" s="23" t="s">
        <v>112</v>
      </c>
      <c r="B37" s="23" t="s">
        <v>81</v>
      </c>
      <c r="C37" s="24">
        <v>14166.609886921211</v>
      </c>
      <c r="D37" s="24">
        <v>424.09616493150685</v>
      </c>
      <c r="E37" s="24">
        <v>14590.706051852718</v>
      </c>
      <c r="F37" s="24">
        <v>3367.2559426023131</v>
      </c>
      <c r="G37" s="24">
        <v>4696.7438921077774</v>
      </c>
      <c r="H37" s="24">
        <v>8063.99983471009</v>
      </c>
      <c r="I37" s="24">
        <v>6952.9216010632617</v>
      </c>
      <c r="J37" s="24">
        <v>6207.5866876392656</v>
      </c>
      <c r="K37" s="24">
        <v>13160.508288702527</v>
      </c>
      <c r="L37" s="24">
        <v>469.97548239642913</v>
      </c>
      <c r="M37" s="24">
        <v>12111.121598864534</v>
      </c>
      <c r="N37" s="24">
        <v>12581.097081260963</v>
      </c>
      <c r="O37" s="24">
        <v>48396.3112565263</v>
      </c>
    </row>
    <row r="38" spans="1:15" x14ac:dyDescent="0.3">
      <c r="A38" s="23" t="s">
        <v>113</v>
      </c>
      <c r="B38" s="23" t="s">
        <v>81</v>
      </c>
      <c r="C38" s="24">
        <v>9754.555399768582</v>
      </c>
      <c r="D38" s="24">
        <v>374.02969999999999</v>
      </c>
      <c r="E38" s="24">
        <v>10128.585099768581</v>
      </c>
      <c r="F38" s="24">
        <v>3649.0207686069734</v>
      </c>
      <c r="G38" s="24">
        <v>1713.7040204847503</v>
      </c>
      <c r="H38" s="24">
        <v>5362.7247890917242</v>
      </c>
      <c r="I38" s="24">
        <v>4497.0073310921471</v>
      </c>
      <c r="J38" s="24">
        <v>4830.6034426764545</v>
      </c>
      <c r="K38" s="24">
        <v>9327.6107737686016</v>
      </c>
      <c r="L38" s="24">
        <v>152.76430219780221</v>
      </c>
      <c r="M38" s="24">
        <v>5932.7206617315624</v>
      </c>
      <c r="N38" s="24">
        <v>6085.4849639293643</v>
      </c>
      <c r="O38" s="24">
        <v>30904.405626558273</v>
      </c>
    </row>
    <row r="39" spans="1:15" x14ac:dyDescent="0.3">
      <c r="A39" s="23" t="s">
        <v>114</v>
      </c>
      <c r="B39" s="23" t="s">
        <v>81</v>
      </c>
      <c r="C39" s="24">
        <v>2358.6505474712944</v>
      </c>
      <c r="D39" s="24">
        <v>114.3308</v>
      </c>
      <c r="E39" s="24">
        <v>2472.9813474712946</v>
      </c>
      <c r="F39" s="24">
        <v>132.62126810309303</v>
      </c>
      <c r="G39" s="24">
        <v>44.896999999999998</v>
      </c>
      <c r="H39" s="24">
        <v>177.51826810309302</v>
      </c>
      <c r="I39" s="24">
        <v>1190.0892478393723</v>
      </c>
      <c r="J39" s="24">
        <v>507.47087572635621</v>
      </c>
      <c r="K39" s="24">
        <v>1697.5601235657286</v>
      </c>
      <c r="L39" s="24">
        <v>653.06815567765568</v>
      </c>
      <c r="M39" s="24">
        <v>11.297697802197803</v>
      </c>
      <c r="N39" s="24">
        <v>664.36585347985351</v>
      </c>
      <c r="O39" s="24">
        <v>5012.4255926199694</v>
      </c>
    </row>
    <row r="40" spans="1:15" x14ac:dyDescent="0.3">
      <c r="A40" s="23" t="s">
        <v>125</v>
      </c>
      <c r="B40" s="23" t="s">
        <v>81</v>
      </c>
      <c r="C40" s="24">
        <v>999.77946126100244</v>
      </c>
      <c r="D40" s="24">
        <v>59.777999999999999</v>
      </c>
      <c r="E40" s="24">
        <v>1059.5574612610023</v>
      </c>
      <c r="F40" s="24">
        <v>1017.1813764387338</v>
      </c>
      <c r="G40" s="24">
        <v>997.1191606717864</v>
      </c>
      <c r="H40" s="24">
        <v>2014.3005371105201</v>
      </c>
      <c r="I40" s="24">
        <v>541.76870594731179</v>
      </c>
      <c r="J40" s="24">
        <v>433.50890536391313</v>
      </c>
      <c r="K40" s="24">
        <v>975.27761131122497</v>
      </c>
      <c r="L40" s="24">
        <v>34.134300000000003</v>
      </c>
      <c r="M40" s="24">
        <v>359.06284663414971</v>
      </c>
      <c r="N40" s="24">
        <v>393.1971466341497</v>
      </c>
      <c r="O40" s="24">
        <v>4442.3327563168968</v>
      </c>
    </row>
    <row r="41" spans="1:15" x14ac:dyDescent="0.3">
      <c r="A41" s="23" t="s">
        <v>115</v>
      </c>
      <c r="B41" s="23" t="s">
        <v>81</v>
      </c>
      <c r="C41" s="24">
        <v>1889.9584761683643</v>
      </c>
      <c r="D41" s="24">
        <v>294.48689999999999</v>
      </c>
      <c r="E41" s="24">
        <v>2184.4453761683644</v>
      </c>
      <c r="F41" s="24">
        <v>319.42847753588711</v>
      </c>
      <c r="G41" s="24">
        <v>140.80869395599834</v>
      </c>
      <c r="H41" s="24">
        <v>460.23717149188542</v>
      </c>
      <c r="I41" s="24">
        <v>875.64528108209834</v>
      </c>
      <c r="J41" s="24">
        <v>650.88150414092149</v>
      </c>
      <c r="K41" s="24">
        <v>1526.5267852230199</v>
      </c>
      <c r="L41" s="24">
        <v>12.826522222222222</v>
      </c>
      <c r="M41" s="24">
        <v>199.77748493150685</v>
      </c>
      <c r="N41" s="24">
        <v>212.60400715372907</v>
      </c>
      <c r="O41" s="24">
        <v>4383.8133400369989</v>
      </c>
    </row>
    <row r="42" spans="1:15" x14ac:dyDescent="0.3">
      <c r="A42" s="23" t="s">
        <v>116</v>
      </c>
      <c r="B42" s="23" t="s">
        <v>81</v>
      </c>
      <c r="C42" s="24">
        <v>3039.8305384308137</v>
      </c>
      <c r="D42" s="24">
        <v>268.54828311592661</v>
      </c>
      <c r="E42" s="24">
        <v>3308.3788215467403</v>
      </c>
      <c r="F42" s="24">
        <v>349.69885007145598</v>
      </c>
      <c r="G42" s="24">
        <v>1367.3917544590847</v>
      </c>
      <c r="H42" s="24">
        <v>1717.0906045305408</v>
      </c>
      <c r="I42" s="24">
        <v>1229.007001565571</v>
      </c>
      <c r="J42" s="24">
        <v>1198.2552785949595</v>
      </c>
      <c r="K42" s="24">
        <v>2427.2622801605303</v>
      </c>
      <c r="L42" s="24">
        <v>50.567340614180338</v>
      </c>
      <c r="M42" s="24">
        <v>386.22819487489801</v>
      </c>
      <c r="N42" s="24">
        <v>436.79553548907836</v>
      </c>
      <c r="O42" s="24">
        <v>7889.5272417268898</v>
      </c>
    </row>
    <row r="43" spans="1:15" x14ac:dyDescent="0.3">
      <c r="A43" s="23" t="s">
        <v>126</v>
      </c>
      <c r="B43" s="23" t="s">
        <v>81</v>
      </c>
      <c r="C43" s="24">
        <v>875.86222114039788</v>
      </c>
      <c r="D43" s="24">
        <v>83.046000000000006</v>
      </c>
      <c r="E43" s="24">
        <v>958.90822114039793</v>
      </c>
      <c r="F43" s="24">
        <v>511.92856795753039</v>
      </c>
      <c r="G43" s="24">
        <v>1034.6023490279242</v>
      </c>
      <c r="H43" s="24">
        <v>1546.5309169854545</v>
      </c>
      <c r="I43" s="24">
        <v>717.49621723259531</v>
      </c>
      <c r="J43" s="24">
        <v>354.77486882296205</v>
      </c>
      <c r="K43" s="24">
        <v>1072.2710860555574</v>
      </c>
      <c r="L43" s="24">
        <v>23.053638583638584</v>
      </c>
      <c r="M43" s="24">
        <v>19.700192271544246</v>
      </c>
      <c r="N43" s="24">
        <v>42.753830855182827</v>
      </c>
      <c r="O43" s="24">
        <v>3620.464055036593</v>
      </c>
    </row>
    <row r="44" spans="1:15" x14ac:dyDescent="0.3">
      <c r="A44" s="23" t="s">
        <v>117</v>
      </c>
      <c r="B44" s="23" t="s">
        <v>81</v>
      </c>
      <c r="C44" s="24">
        <v>3101.8937622043054</v>
      </c>
      <c r="D44" s="24">
        <v>494.49245753424657</v>
      </c>
      <c r="E44" s="24">
        <v>3596.386219738552</v>
      </c>
      <c r="F44" s="24">
        <v>390.98104465753426</v>
      </c>
      <c r="G44" s="24">
        <v>892.97694275811875</v>
      </c>
      <c r="H44" s="24">
        <v>1283.957987415653</v>
      </c>
      <c r="I44" s="24">
        <v>2079.5436113101177</v>
      </c>
      <c r="J44" s="24">
        <v>1512.0161134683422</v>
      </c>
      <c r="K44" s="24">
        <v>3591.5597247784599</v>
      </c>
      <c r="L44" s="24">
        <v>342.10826336996337</v>
      </c>
      <c r="M44" s="24">
        <v>2151.745782496118</v>
      </c>
      <c r="N44" s="24">
        <v>2493.8540458660814</v>
      </c>
      <c r="O44" s="24">
        <v>10965.757977798747</v>
      </c>
    </row>
    <row r="45" spans="1:15" x14ac:dyDescent="0.3">
      <c r="A45" s="23" t="s">
        <v>118</v>
      </c>
      <c r="B45" s="23" t="s">
        <v>81</v>
      </c>
      <c r="C45" s="24">
        <v>15223.759819313465</v>
      </c>
      <c r="D45" s="24">
        <v>811.25006684931509</v>
      </c>
      <c r="E45" s="24">
        <v>16035.009886162781</v>
      </c>
      <c r="F45" s="24">
        <v>3009.3961781004364</v>
      </c>
      <c r="G45" s="24">
        <v>4665.7845156173535</v>
      </c>
      <c r="H45" s="24">
        <v>7675.1806937177898</v>
      </c>
      <c r="I45" s="24">
        <v>7229.8641310373141</v>
      </c>
      <c r="J45" s="24">
        <v>6392.7615900113396</v>
      </c>
      <c r="K45" s="24">
        <v>13622.625721048655</v>
      </c>
      <c r="L45" s="24">
        <v>355.23090769230771</v>
      </c>
      <c r="M45" s="24">
        <v>6586.4366716332979</v>
      </c>
      <c r="N45" s="24">
        <v>6941.6675793256054</v>
      </c>
      <c r="O45" s="24">
        <v>44274.483880254833</v>
      </c>
    </row>
    <row r="46" spans="1:15" x14ac:dyDescent="0.3">
      <c r="A46" s="23" t="s">
        <v>119</v>
      </c>
      <c r="B46" s="23" t="s">
        <v>81</v>
      </c>
      <c r="C46" s="24">
        <v>3083.8574015944018</v>
      </c>
      <c r="D46" s="24">
        <v>440.55349999999999</v>
      </c>
      <c r="E46" s="24">
        <v>3524.4109015944018</v>
      </c>
      <c r="F46" s="24">
        <v>2974.1209840513234</v>
      </c>
      <c r="G46" s="24">
        <v>1668.4794769950872</v>
      </c>
      <c r="H46" s="24">
        <v>4642.6004610464106</v>
      </c>
      <c r="I46" s="24">
        <v>1538.7270105706521</v>
      </c>
      <c r="J46" s="24">
        <v>1002.9819521542804</v>
      </c>
      <c r="K46" s="24">
        <v>2541.7089627249325</v>
      </c>
      <c r="L46" s="24">
        <v>27.716029670329672</v>
      </c>
      <c r="M46" s="24">
        <v>36.357543956043955</v>
      </c>
      <c r="N46" s="24">
        <v>64.07357362637363</v>
      </c>
      <c r="O46" s="24">
        <v>10772.79389899212</v>
      </c>
    </row>
    <row r="47" spans="1:15" x14ac:dyDescent="0.3">
      <c r="A47" s="23" t="s">
        <v>120</v>
      </c>
      <c r="B47" s="23" t="s">
        <v>81</v>
      </c>
      <c r="C47" s="24">
        <v>5251.3037371944265</v>
      </c>
      <c r="D47" s="24">
        <v>240.53030000000001</v>
      </c>
      <c r="E47" s="24">
        <v>5491.8340371944269</v>
      </c>
      <c r="F47" s="24">
        <v>1714.3498434189673</v>
      </c>
      <c r="G47" s="24">
        <v>7815.5815542874252</v>
      </c>
      <c r="H47" s="24">
        <v>9529.9313977063921</v>
      </c>
      <c r="I47" s="24">
        <v>2305.8442007897629</v>
      </c>
      <c r="J47" s="24">
        <v>2994.8308355235572</v>
      </c>
      <c r="K47" s="24">
        <v>5300.6750363133197</v>
      </c>
      <c r="L47" s="24">
        <v>91.662692653921425</v>
      </c>
      <c r="M47" s="24">
        <v>8012.5496469530162</v>
      </c>
      <c r="N47" s="24">
        <v>8104.2123396069373</v>
      </c>
      <c r="O47" s="24">
        <v>28426.652810821077</v>
      </c>
    </row>
    <row r="48" spans="1:15" x14ac:dyDescent="0.3">
      <c r="A48" s="23" t="s">
        <v>121</v>
      </c>
      <c r="B48" s="23" t="s">
        <v>81</v>
      </c>
      <c r="C48" s="24">
        <v>1201.6975721172571</v>
      </c>
      <c r="D48" s="24">
        <v>196.85730000000001</v>
      </c>
      <c r="E48" s="24">
        <v>1398.5548721172572</v>
      </c>
      <c r="F48" s="24">
        <v>168.80369561643835</v>
      </c>
      <c r="G48" s="24">
        <v>50.275399999999998</v>
      </c>
      <c r="H48" s="24">
        <v>219.07909561643834</v>
      </c>
      <c r="I48" s="24">
        <v>610.28063027116639</v>
      </c>
      <c r="J48" s="24">
        <v>451.12082871335133</v>
      </c>
      <c r="K48" s="24">
        <v>1061.4014589845178</v>
      </c>
      <c r="L48" s="24">
        <v>73.186776469243597</v>
      </c>
      <c r="M48" s="24">
        <v>39.589470329670327</v>
      </c>
      <c r="N48" s="24">
        <v>112.77624679891392</v>
      </c>
      <c r="O48" s="24">
        <v>2791.811673517127</v>
      </c>
    </row>
    <row r="49" spans="1:15" x14ac:dyDescent="0.3">
      <c r="A49" s="23" t="s">
        <v>122</v>
      </c>
      <c r="B49" s="23" t="s">
        <v>81</v>
      </c>
      <c r="C49" s="24">
        <v>9738.5311795685702</v>
      </c>
      <c r="D49" s="24">
        <v>1047.7843944802455</v>
      </c>
      <c r="E49" s="24">
        <v>10786.315574048816</v>
      </c>
      <c r="F49" s="24">
        <v>125.72818428324339</v>
      </c>
      <c r="G49" s="24">
        <v>538.75288218459218</v>
      </c>
      <c r="H49" s="24">
        <v>664.4810664678356</v>
      </c>
      <c r="I49" s="24">
        <v>3962.26443295839</v>
      </c>
      <c r="J49" s="24">
        <v>4203.6378125950314</v>
      </c>
      <c r="K49" s="24">
        <v>8165.9022455534214</v>
      </c>
      <c r="L49" s="24">
        <v>109.05955901741054</v>
      </c>
      <c r="M49" s="24">
        <v>30957.647716023232</v>
      </c>
      <c r="N49" s="24">
        <v>31066.707275040641</v>
      </c>
      <c r="O49" s="24">
        <v>50683.406161110717</v>
      </c>
    </row>
    <row r="50" spans="1:15" x14ac:dyDescent="0.3">
      <c r="A50" s="23" t="s">
        <v>127</v>
      </c>
      <c r="B50" s="23" t="s">
        <v>81</v>
      </c>
      <c r="C50" s="24">
        <v>13441.126542056851</v>
      </c>
      <c r="D50" s="24">
        <v>273.71542320354393</v>
      </c>
      <c r="E50" s="24">
        <v>13714.841965260395</v>
      </c>
      <c r="F50" s="24">
        <v>1702.3018063577438</v>
      </c>
      <c r="G50" s="24">
        <v>2533.8298745539564</v>
      </c>
      <c r="H50" s="24">
        <v>4236.1316809116997</v>
      </c>
      <c r="I50" s="24">
        <v>6914.3124069829655</v>
      </c>
      <c r="J50" s="24">
        <v>7514.8559139221807</v>
      </c>
      <c r="K50" s="24">
        <v>14429.168320905146</v>
      </c>
      <c r="L50" s="24">
        <v>204.33079230769232</v>
      </c>
      <c r="M50" s="24">
        <v>2941.5861138190576</v>
      </c>
      <c r="N50" s="24">
        <v>3145.9169061267498</v>
      </c>
      <c r="O50" s="24">
        <v>35526.058873203998</v>
      </c>
    </row>
    <row r="51" spans="1:15" x14ac:dyDescent="0.3">
      <c r="A51" s="23" t="s">
        <v>123</v>
      </c>
      <c r="B51" s="23" t="s">
        <v>81</v>
      </c>
      <c r="C51" s="24">
        <v>14073.451854294015</v>
      </c>
      <c r="D51" s="24">
        <v>560.84825349748564</v>
      </c>
      <c r="E51" s="24">
        <v>14634.300107791501</v>
      </c>
      <c r="F51" s="24">
        <v>1588.8654581305721</v>
      </c>
      <c r="G51" s="24">
        <v>1652.3252836105653</v>
      </c>
      <c r="H51" s="24">
        <v>3241.1907417411376</v>
      </c>
      <c r="I51" s="24">
        <v>7217.1420070324102</v>
      </c>
      <c r="J51" s="24">
        <v>4608.6403409033828</v>
      </c>
      <c r="K51" s="24">
        <v>11825.782347935794</v>
      </c>
      <c r="L51" s="24">
        <v>581.86287617461846</v>
      </c>
      <c r="M51" s="24">
        <v>17160.145044625351</v>
      </c>
      <c r="N51" s="24">
        <v>17742.00792079997</v>
      </c>
      <c r="O51" s="24">
        <v>47443.281118268402</v>
      </c>
    </row>
    <row r="52" spans="1:15" x14ac:dyDescent="0.3">
      <c r="A52" s="23" t="s">
        <v>128</v>
      </c>
      <c r="B52" s="23" t="s">
        <v>81</v>
      </c>
      <c r="C52" s="24">
        <v>22516.327798790117</v>
      </c>
      <c r="D52" s="24">
        <v>4111.1043439670675</v>
      </c>
      <c r="E52" s="24">
        <v>26627.432142757185</v>
      </c>
      <c r="F52" s="24">
        <v>395.67781688302546</v>
      </c>
      <c r="G52" s="24">
        <v>940.6932842360925</v>
      </c>
      <c r="H52" s="24">
        <v>1336.3711011191181</v>
      </c>
      <c r="I52" s="24">
        <v>10414.386973009063</v>
      </c>
      <c r="J52" s="24">
        <v>16843.607821681773</v>
      </c>
      <c r="K52" s="24">
        <v>27257.994794690836</v>
      </c>
      <c r="L52" s="24">
        <v>1952.1065114354708</v>
      </c>
      <c r="M52" s="24">
        <v>25938.125121560843</v>
      </c>
      <c r="N52" s="24">
        <v>27890.231632996314</v>
      </c>
      <c r="O52" s="24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1A131-AB79-40DD-AF98-8DD543AAEF72}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664062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2">
        <v>15551205.020000614</v>
      </c>
      <c r="D3" s="22">
        <v>144123.59100000001</v>
      </c>
      <c r="E3" s="22">
        <v>15695328.611000614</v>
      </c>
      <c r="F3" s="22">
        <v>544355.37899999844</v>
      </c>
      <c r="G3" s="22">
        <v>631304.84299999964</v>
      </c>
      <c r="H3" s="22">
        <v>1175660.2219999982</v>
      </c>
      <c r="I3" s="22">
        <v>3774496.082000114</v>
      </c>
      <c r="J3" s="22">
        <v>4557876.8999999994</v>
      </c>
      <c r="K3" s="22">
        <v>8332372.9820001135</v>
      </c>
      <c r="L3" s="22">
        <v>98553.172999999995</v>
      </c>
      <c r="M3" s="22">
        <v>1997602.9110000003</v>
      </c>
      <c r="N3" s="22">
        <v>2096156.0840000003</v>
      </c>
      <c r="O3" s="22">
        <v>27299517.899000727</v>
      </c>
    </row>
    <row r="4" spans="1:15" x14ac:dyDescent="0.3">
      <c r="A4" t="s">
        <v>80</v>
      </c>
      <c r="B4" t="s">
        <v>22</v>
      </c>
      <c r="C4" s="22">
        <v>11948322.594000474</v>
      </c>
      <c r="D4" s="22">
        <v>116789.739</v>
      </c>
      <c r="E4" s="22">
        <v>12065112.333000474</v>
      </c>
      <c r="F4" s="22">
        <v>308582.28199999925</v>
      </c>
      <c r="G4" s="22">
        <v>242380.64399999991</v>
      </c>
      <c r="H4" s="22">
        <v>550962.92599999916</v>
      </c>
      <c r="I4" s="22">
        <v>2999894.826000113</v>
      </c>
      <c r="J4" s="22">
        <v>3565181.5409999993</v>
      </c>
      <c r="K4" s="22">
        <v>6565076.3670001123</v>
      </c>
      <c r="L4" s="22">
        <v>79997.452999999994</v>
      </c>
      <c r="M4" s="22">
        <v>1376825.6430000002</v>
      </c>
      <c r="N4" s="22">
        <v>1456823.0960000001</v>
      </c>
      <c r="O4" s="22">
        <v>20637974.722000584</v>
      </c>
    </row>
    <row r="5" spans="1:15" x14ac:dyDescent="0.3">
      <c r="A5" t="s">
        <v>81</v>
      </c>
      <c r="B5" t="s">
        <v>23</v>
      </c>
      <c r="C5" s="22">
        <v>3602882.4260001415</v>
      </c>
      <c r="D5" s="22">
        <v>27333.851999999999</v>
      </c>
      <c r="E5" s="22">
        <v>3630216.2780001415</v>
      </c>
      <c r="F5" s="22">
        <v>235773.09699999916</v>
      </c>
      <c r="G5" s="22">
        <v>388924.19899999979</v>
      </c>
      <c r="H5" s="22">
        <v>624697.29599999893</v>
      </c>
      <c r="I5" s="22">
        <v>774601.25600000122</v>
      </c>
      <c r="J5" s="22">
        <v>992695.35900000005</v>
      </c>
      <c r="K5" s="22">
        <v>1767296.6150000012</v>
      </c>
      <c r="L5" s="22">
        <v>18555.72</v>
      </c>
      <c r="M5" s="22">
        <v>620777.26800000004</v>
      </c>
      <c r="N5" s="22">
        <v>639332.98800000001</v>
      </c>
      <c r="O5" s="22">
        <v>6661543.1770001417</v>
      </c>
    </row>
    <row r="6" spans="1:15" x14ac:dyDescent="0.3">
      <c r="A6" t="s">
        <v>95</v>
      </c>
      <c r="B6" t="s">
        <v>80</v>
      </c>
      <c r="C6" s="22">
        <v>261681.30500000599</v>
      </c>
      <c r="D6" s="22">
        <v>1667.03</v>
      </c>
      <c r="E6" s="22">
        <v>263348.33500000602</v>
      </c>
      <c r="F6" s="22">
        <v>1164.4010000000001</v>
      </c>
      <c r="G6" s="22">
        <v>4297.1000000000004</v>
      </c>
      <c r="H6" s="22">
        <v>5461.5010000000002</v>
      </c>
      <c r="I6" s="22">
        <v>53084.347000000103</v>
      </c>
      <c r="J6" s="22">
        <v>463972.18700000003</v>
      </c>
      <c r="K6" s="22">
        <v>517056.53400000016</v>
      </c>
      <c r="L6" s="22">
        <v>407.38900000000001</v>
      </c>
      <c r="M6" s="22">
        <v>220303.91700000002</v>
      </c>
      <c r="N6" s="22">
        <v>220711.30600000001</v>
      </c>
      <c r="O6" s="22">
        <v>1006577.6760000063</v>
      </c>
    </row>
    <row r="7" spans="1:15" x14ac:dyDescent="0.3">
      <c r="A7" t="s">
        <v>111</v>
      </c>
      <c r="B7" t="s">
        <v>80</v>
      </c>
      <c r="C7" s="22">
        <v>175442.07700000002</v>
      </c>
      <c r="D7" s="22">
        <v>60</v>
      </c>
      <c r="E7" s="22">
        <v>175502.07700000002</v>
      </c>
      <c r="F7" s="22">
        <v>1273.48</v>
      </c>
      <c r="G7" s="22">
        <v>0</v>
      </c>
      <c r="H7" s="22">
        <v>1273.48</v>
      </c>
      <c r="I7" s="22">
        <v>30700.360000000499</v>
      </c>
      <c r="J7" s="22">
        <v>85430.8</v>
      </c>
      <c r="K7" s="22">
        <v>116131.1600000005</v>
      </c>
      <c r="L7" s="22">
        <v>1166.18</v>
      </c>
      <c r="M7" s="22">
        <v>2208</v>
      </c>
      <c r="N7" s="22">
        <v>3374.1800000000003</v>
      </c>
      <c r="O7" s="22">
        <v>296280.89700000052</v>
      </c>
    </row>
    <row r="8" spans="1:15" x14ac:dyDescent="0.3">
      <c r="A8" t="s">
        <v>98</v>
      </c>
      <c r="B8" t="s">
        <v>80</v>
      </c>
      <c r="C8" s="22">
        <v>80006.1679999997</v>
      </c>
      <c r="D8" s="22">
        <v>182.6</v>
      </c>
      <c r="E8" s="22">
        <v>80188.767999999705</v>
      </c>
      <c r="F8" s="22">
        <v>23055.989999999802</v>
      </c>
      <c r="G8" s="22">
        <v>8730.7900000000009</v>
      </c>
      <c r="H8" s="22">
        <v>31786.779999999802</v>
      </c>
      <c r="I8" s="22">
        <v>33818.502999999298</v>
      </c>
      <c r="J8" s="22">
        <v>16819.77</v>
      </c>
      <c r="K8" s="22">
        <v>50638.272999999303</v>
      </c>
      <c r="L8" s="22">
        <v>5</v>
      </c>
      <c r="M8" s="22">
        <v>5562</v>
      </c>
      <c r="N8" s="22">
        <v>5567</v>
      </c>
      <c r="O8" s="22">
        <v>168180.82099999883</v>
      </c>
    </row>
    <row r="9" spans="1:15" x14ac:dyDescent="0.3">
      <c r="A9" t="s">
        <v>110</v>
      </c>
      <c r="B9" t="s">
        <v>80</v>
      </c>
      <c r="C9" s="22">
        <v>696877.38400002208</v>
      </c>
      <c r="D9" s="22">
        <v>1555.588</v>
      </c>
      <c r="E9" s="22">
        <v>698432.97200002207</v>
      </c>
      <c r="F9" s="22">
        <v>53.52</v>
      </c>
      <c r="G9" s="22">
        <v>21.1</v>
      </c>
      <c r="H9" s="22">
        <v>74.62</v>
      </c>
      <c r="I9" s="22">
        <v>118303.099999994</v>
      </c>
      <c r="J9" s="22">
        <v>62732</v>
      </c>
      <c r="K9" s="22">
        <v>181035.09999999398</v>
      </c>
      <c r="L9" s="22">
        <v>959.48399999999992</v>
      </c>
      <c r="M9" s="22">
        <v>2209.4899999999998</v>
      </c>
      <c r="N9" s="22">
        <v>3168.9739999999997</v>
      </c>
      <c r="O9" s="22">
        <v>882711.66600001603</v>
      </c>
    </row>
    <row r="10" spans="1:15" x14ac:dyDescent="0.3">
      <c r="A10" t="s">
        <v>94</v>
      </c>
      <c r="B10" t="s">
        <v>80</v>
      </c>
      <c r="C10" s="22">
        <v>254054.51300000498</v>
      </c>
      <c r="D10" s="22">
        <v>627.91</v>
      </c>
      <c r="E10" s="22">
        <v>254682.42300000499</v>
      </c>
      <c r="F10" s="22">
        <v>30934.684999999699</v>
      </c>
      <c r="G10" s="22">
        <v>25220.35</v>
      </c>
      <c r="H10" s="22">
        <v>56155.034999999698</v>
      </c>
      <c r="I10" s="22">
        <v>64981.527000001006</v>
      </c>
      <c r="J10" s="22">
        <v>121911.02600000001</v>
      </c>
      <c r="K10" s="22">
        <v>186892.553000001</v>
      </c>
      <c r="L10" s="22">
        <v>720.91300000000001</v>
      </c>
      <c r="M10" s="22">
        <v>69387.739999999991</v>
      </c>
      <c r="N10" s="22">
        <v>70108.652999999991</v>
      </c>
      <c r="O10" s="22">
        <v>567838.66400000569</v>
      </c>
    </row>
    <row r="11" spans="1:15" x14ac:dyDescent="0.3">
      <c r="A11" t="s">
        <v>109</v>
      </c>
      <c r="B11" t="s">
        <v>80</v>
      </c>
      <c r="C11" s="22">
        <v>30825.185999999903</v>
      </c>
      <c r="D11" s="22">
        <v>155</v>
      </c>
      <c r="E11" s="22">
        <v>30980.185999999903</v>
      </c>
      <c r="F11" s="22">
        <v>4649.0910000000003</v>
      </c>
      <c r="G11" s="22">
        <v>157.80000000000001</v>
      </c>
      <c r="H11" s="22">
        <v>4806.8910000000005</v>
      </c>
      <c r="I11" s="22">
        <v>10492.643000000018</v>
      </c>
      <c r="J11" s="22">
        <v>5026.3999999999996</v>
      </c>
      <c r="K11" s="22">
        <v>15519.043000000018</v>
      </c>
      <c r="L11" s="22">
        <v>172.04900000000001</v>
      </c>
      <c r="M11" s="22">
        <v>2140</v>
      </c>
      <c r="N11" s="22">
        <v>2312.049</v>
      </c>
      <c r="O11" s="22">
        <v>53618.168999999922</v>
      </c>
    </row>
    <row r="12" spans="1:15" x14ac:dyDescent="0.3">
      <c r="A12" t="s">
        <v>83</v>
      </c>
      <c r="B12" t="s">
        <v>80</v>
      </c>
      <c r="C12" s="22">
        <v>1017528.6450000748</v>
      </c>
      <c r="D12" s="22">
        <v>1529.5640000000001</v>
      </c>
      <c r="E12" s="22">
        <v>1019058.2090000748</v>
      </c>
      <c r="F12" s="22">
        <v>1722.125</v>
      </c>
      <c r="G12" s="22">
        <v>1306.3</v>
      </c>
      <c r="H12" s="22">
        <v>3028.4250000000002</v>
      </c>
      <c r="I12" s="22">
        <v>423547.027000056</v>
      </c>
      <c r="J12" s="22">
        <v>347904.68299999996</v>
      </c>
      <c r="K12" s="22">
        <v>771451.71000005596</v>
      </c>
      <c r="L12" s="22">
        <v>25424.62</v>
      </c>
      <c r="M12" s="22">
        <v>184769.5</v>
      </c>
      <c r="N12" s="22">
        <v>210194.12</v>
      </c>
      <c r="O12" s="22">
        <v>2003732.4640001308</v>
      </c>
    </row>
    <row r="13" spans="1:15" x14ac:dyDescent="0.3">
      <c r="A13" t="s">
        <v>84</v>
      </c>
      <c r="B13" t="s">
        <v>80</v>
      </c>
      <c r="C13" s="22">
        <v>1258990.6400000982</v>
      </c>
      <c r="D13" s="22">
        <v>1242</v>
      </c>
      <c r="E13" s="22">
        <v>1260232.6400000982</v>
      </c>
      <c r="F13" s="22">
        <v>4100.6260000000202</v>
      </c>
      <c r="G13" s="22">
        <v>1967.2</v>
      </c>
      <c r="H13" s="22">
        <v>6067.82600000002</v>
      </c>
      <c r="I13" s="22">
        <v>229196.42600002201</v>
      </c>
      <c r="J13" s="22">
        <v>61610.19</v>
      </c>
      <c r="K13" s="22">
        <v>290806.61600002204</v>
      </c>
      <c r="L13" s="22">
        <v>2808.6990000000001</v>
      </c>
      <c r="M13" s="22">
        <v>18908.400000000001</v>
      </c>
      <c r="N13" s="22">
        <v>21717.099000000002</v>
      </c>
      <c r="O13" s="22">
        <v>1578824.1810001202</v>
      </c>
    </row>
    <row r="14" spans="1:15" x14ac:dyDescent="0.3">
      <c r="A14" t="s">
        <v>96</v>
      </c>
      <c r="B14" t="s">
        <v>80</v>
      </c>
      <c r="C14" s="22">
        <v>343035.27700001001</v>
      </c>
      <c r="D14" s="22">
        <v>13611.61</v>
      </c>
      <c r="E14" s="22">
        <v>356646.88700001</v>
      </c>
      <c r="F14" s="22">
        <v>3954.9940000000001</v>
      </c>
      <c r="G14" s="22">
        <v>4122.8100000000004</v>
      </c>
      <c r="H14" s="22">
        <v>8077.8040000000001</v>
      </c>
      <c r="I14" s="22">
        <v>87812.787999999302</v>
      </c>
      <c r="J14" s="22">
        <v>82300.48000000001</v>
      </c>
      <c r="K14" s="22">
        <v>170113.26799999931</v>
      </c>
      <c r="L14" s="22">
        <v>322.62599999999998</v>
      </c>
      <c r="M14" s="22">
        <v>5514</v>
      </c>
      <c r="N14" s="22">
        <v>5836.6260000000002</v>
      </c>
      <c r="O14" s="22">
        <v>540674.58500000928</v>
      </c>
    </row>
    <row r="15" spans="1:15" x14ac:dyDescent="0.3">
      <c r="A15" t="s">
        <v>88</v>
      </c>
      <c r="B15" t="s">
        <v>80</v>
      </c>
      <c r="C15" s="22">
        <v>600584.30400002783</v>
      </c>
      <c r="D15" s="22">
        <v>1152.51</v>
      </c>
      <c r="E15" s="22">
        <v>601736.81400002784</v>
      </c>
      <c r="F15" s="22">
        <v>290.61599999999999</v>
      </c>
      <c r="G15" s="22">
        <v>15</v>
      </c>
      <c r="H15" s="22">
        <v>305.61599999999999</v>
      </c>
      <c r="I15" s="22">
        <v>103706.431999996</v>
      </c>
      <c r="J15" s="22">
        <v>58181.446000000004</v>
      </c>
      <c r="K15" s="22">
        <v>161887.87799999601</v>
      </c>
      <c r="L15" s="22">
        <v>2260.163</v>
      </c>
      <c r="M15" s="22">
        <v>53476</v>
      </c>
      <c r="N15" s="22">
        <v>55736.163</v>
      </c>
      <c r="O15" s="22">
        <v>819666.47100002388</v>
      </c>
    </row>
    <row r="16" spans="1:15" x14ac:dyDescent="0.3">
      <c r="A16" t="s">
        <v>107</v>
      </c>
      <c r="B16" t="s">
        <v>80</v>
      </c>
      <c r="C16" s="22">
        <v>289384.25499998394</v>
      </c>
      <c r="D16" s="22">
        <v>17115.3</v>
      </c>
      <c r="E16" s="22">
        <v>306499.55499998393</v>
      </c>
      <c r="F16" s="22">
        <v>8464.0500000000284</v>
      </c>
      <c r="G16" s="22">
        <v>14179.788</v>
      </c>
      <c r="H16" s="22">
        <v>22643.838000000029</v>
      </c>
      <c r="I16" s="22">
        <v>46237.268999999797</v>
      </c>
      <c r="J16" s="22">
        <v>46431.509999999995</v>
      </c>
      <c r="K16" s="22">
        <v>92668.778999999791</v>
      </c>
      <c r="L16" s="22">
        <v>547.93200000000002</v>
      </c>
      <c r="M16" s="22">
        <v>11219.4</v>
      </c>
      <c r="N16" s="22">
        <v>11767.332</v>
      </c>
      <c r="O16" s="22">
        <v>433579.50399998378</v>
      </c>
    </row>
    <row r="17" spans="1:15" x14ac:dyDescent="0.3">
      <c r="A17" t="s">
        <v>101</v>
      </c>
      <c r="B17" t="s">
        <v>80</v>
      </c>
      <c r="C17" s="22">
        <v>166016.02499999799</v>
      </c>
      <c r="D17" s="22">
        <v>4299.3</v>
      </c>
      <c r="E17" s="22">
        <v>170315.32499999797</v>
      </c>
      <c r="F17" s="22">
        <v>1886.27</v>
      </c>
      <c r="G17" s="22">
        <v>5594.4</v>
      </c>
      <c r="H17" s="22">
        <v>7480.67</v>
      </c>
      <c r="I17" s="22">
        <v>25186.4729999999</v>
      </c>
      <c r="J17" s="22">
        <v>71640.14</v>
      </c>
      <c r="K17" s="22">
        <v>96826.612999999896</v>
      </c>
      <c r="L17" s="22">
        <v>41.6</v>
      </c>
      <c r="M17" s="22">
        <v>4963.8</v>
      </c>
      <c r="N17" s="22">
        <v>5005.4000000000005</v>
      </c>
      <c r="O17" s="22">
        <v>279628.00799999788</v>
      </c>
    </row>
    <row r="18" spans="1:15" x14ac:dyDescent="0.3">
      <c r="A18" t="s">
        <v>87</v>
      </c>
      <c r="B18" t="s">
        <v>80</v>
      </c>
      <c r="C18" s="22">
        <v>311057.188000019</v>
      </c>
      <c r="D18" s="22">
        <v>1950</v>
      </c>
      <c r="E18" s="22">
        <v>313007.188000019</v>
      </c>
      <c r="F18" s="22">
        <v>63.29</v>
      </c>
      <c r="G18" s="22">
        <v>100</v>
      </c>
      <c r="H18" s="22">
        <v>163.29</v>
      </c>
      <c r="I18" s="22">
        <v>87035.115999998801</v>
      </c>
      <c r="J18" s="22">
        <v>116125.79800000001</v>
      </c>
      <c r="K18" s="22">
        <v>203160.91399999883</v>
      </c>
      <c r="L18" s="22">
        <v>7978.6480000000001</v>
      </c>
      <c r="M18" s="22">
        <v>62790.767999999996</v>
      </c>
      <c r="N18" s="22">
        <v>70769.415999999997</v>
      </c>
      <c r="O18" s="22">
        <v>587100.80800001777</v>
      </c>
    </row>
    <row r="19" spans="1:15" x14ac:dyDescent="0.3">
      <c r="A19" t="s">
        <v>89</v>
      </c>
      <c r="B19" t="s">
        <v>80</v>
      </c>
      <c r="C19" s="22">
        <v>137987.96300000002</v>
      </c>
      <c r="D19" s="22">
        <v>2486.4</v>
      </c>
      <c r="E19" s="22">
        <v>140474.36300000001</v>
      </c>
      <c r="F19" s="22">
        <v>2056.2959999999998</v>
      </c>
      <c r="G19" s="22">
        <v>580</v>
      </c>
      <c r="H19" s="22">
        <v>2636.2959999999998</v>
      </c>
      <c r="I19" s="22">
        <v>26699.752000000502</v>
      </c>
      <c r="J19" s="22">
        <v>12326.5</v>
      </c>
      <c r="K19" s="22">
        <v>39026.252000000502</v>
      </c>
      <c r="L19" s="22">
        <v>483.10700000000003</v>
      </c>
      <c r="M19" s="22">
        <v>8016</v>
      </c>
      <c r="N19" s="22">
        <v>8499.107</v>
      </c>
      <c r="O19" s="22">
        <v>190636.01800000051</v>
      </c>
    </row>
    <row r="20" spans="1:15" x14ac:dyDescent="0.3">
      <c r="A20" t="s">
        <v>90</v>
      </c>
      <c r="B20" t="s">
        <v>80</v>
      </c>
      <c r="C20" s="22">
        <v>1017818.0590000289</v>
      </c>
      <c r="D20" s="22">
        <v>518.10900000000004</v>
      </c>
      <c r="E20" s="22">
        <v>1018336.1680000289</v>
      </c>
      <c r="F20" s="22">
        <v>55.87</v>
      </c>
      <c r="G20" s="22">
        <v>65</v>
      </c>
      <c r="H20" s="22">
        <v>120.87</v>
      </c>
      <c r="I20" s="22">
        <v>174630.88700000002</v>
      </c>
      <c r="J20" s="22">
        <v>25859.964</v>
      </c>
      <c r="K20" s="22">
        <v>200490.85100000002</v>
      </c>
      <c r="L20" s="22">
        <v>2237.2150000000001</v>
      </c>
      <c r="M20" s="22">
        <v>240</v>
      </c>
      <c r="N20" s="22">
        <v>2477.2150000000001</v>
      </c>
      <c r="O20" s="22">
        <v>1221425.1040000289</v>
      </c>
    </row>
    <row r="21" spans="1:15" x14ac:dyDescent="0.3">
      <c r="A21" t="s">
        <v>99</v>
      </c>
      <c r="B21" t="s">
        <v>80</v>
      </c>
      <c r="C21" s="22">
        <v>77344.732000000513</v>
      </c>
      <c r="D21" s="22">
        <v>5649.13</v>
      </c>
      <c r="E21" s="22">
        <v>82993.862000000518</v>
      </c>
      <c r="F21" s="22">
        <v>2304.0730000000003</v>
      </c>
      <c r="G21" s="22">
        <v>1133.0999999999999</v>
      </c>
      <c r="H21" s="22">
        <v>3437.1730000000002</v>
      </c>
      <c r="I21" s="22">
        <v>16008.881000000001</v>
      </c>
      <c r="J21" s="22">
        <v>72011.100000000006</v>
      </c>
      <c r="K21" s="22">
        <v>88019.981</v>
      </c>
      <c r="L21" s="22">
        <v>168.1</v>
      </c>
      <c r="M21" s="22">
        <v>24862.32</v>
      </c>
      <c r="N21" s="22">
        <v>25030.42</v>
      </c>
      <c r="O21" s="22">
        <v>199481.43600000051</v>
      </c>
    </row>
    <row r="22" spans="1:15" x14ac:dyDescent="0.3">
      <c r="A22" t="s">
        <v>85</v>
      </c>
      <c r="B22" t="s">
        <v>80</v>
      </c>
      <c r="C22" s="22">
        <v>1103557.5800000606</v>
      </c>
      <c r="D22" s="22">
        <v>1020</v>
      </c>
      <c r="E22" s="22">
        <v>1104577.5800000606</v>
      </c>
      <c r="F22" s="22">
        <v>229</v>
      </c>
      <c r="G22" s="22">
        <v>108.4</v>
      </c>
      <c r="H22" s="22">
        <v>337.4</v>
      </c>
      <c r="I22" s="22">
        <v>197504.20000001701</v>
      </c>
      <c r="J22" s="22">
        <v>66797.260000000009</v>
      </c>
      <c r="K22" s="22">
        <v>264301.46000001702</v>
      </c>
      <c r="L22" s="22">
        <v>962.09400000000005</v>
      </c>
      <c r="M22" s="22">
        <v>8890.2000000000007</v>
      </c>
      <c r="N22" s="22">
        <v>9852.2940000000017</v>
      </c>
      <c r="O22" s="22">
        <v>1379068.7340000777</v>
      </c>
    </row>
    <row r="23" spans="1:15" x14ac:dyDescent="0.3">
      <c r="A23" t="s">
        <v>104</v>
      </c>
      <c r="B23" t="s">
        <v>80</v>
      </c>
      <c r="C23" s="22">
        <v>291947.56600001303</v>
      </c>
      <c r="D23" s="22">
        <v>5204.1580000000004</v>
      </c>
      <c r="E23" s="22">
        <v>297151.72400001303</v>
      </c>
      <c r="F23" s="22">
        <v>32650.363999999503</v>
      </c>
      <c r="G23" s="22">
        <v>29993.886999999901</v>
      </c>
      <c r="H23" s="22">
        <v>62644.250999999407</v>
      </c>
      <c r="I23" s="22">
        <v>56708.022000000696</v>
      </c>
      <c r="J23" s="22">
        <v>308541.06</v>
      </c>
      <c r="K23" s="22">
        <v>365249.08200000069</v>
      </c>
      <c r="L23" s="22">
        <v>1011.938</v>
      </c>
      <c r="M23" s="22">
        <v>81708.540000000008</v>
      </c>
      <c r="N23" s="22">
        <v>82720.478000000003</v>
      </c>
      <c r="O23" s="22">
        <v>807765.53500001319</v>
      </c>
    </row>
    <row r="24" spans="1:15" x14ac:dyDescent="0.3">
      <c r="A24" t="s">
        <v>102</v>
      </c>
      <c r="B24" t="s">
        <v>80</v>
      </c>
      <c r="C24" s="22">
        <v>55032.010000000104</v>
      </c>
      <c r="D24" s="22">
        <v>100</v>
      </c>
      <c r="E24" s="22">
        <v>55132.010000000104</v>
      </c>
      <c r="F24" s="22">
        <v>12786.2410000001</v>
      </c>
      <c r="G24" s="22">
        <v>6448.02</v>
      </c>
      <c r="H24" s="22">
        <v>19234.2610000001</v>
      </c>
      <c r="I24" s="22">
        <v>15792.029000000099</v>
      </c>
      <c r="J24" s="22">
        <v>50378.400000000001</v>
      </c>
      <c r="K24" s="22">
        <v>66170.429000000106</v>
      </c>
      <c r="L24" s="22">
        <v>787.67899999999997</v>
      </c>
      <c r="M24" s="22">
        <v>52601</v>
      </c>
      <c r="N24" s="22">
        <v>53388.678999999996</v>
      </c>
      <c r="O24" s="22">
        <v>193925.37900000028</v>
      </c>
    </row>
    <row r="25" spans="1:15" x14ac:dyDescent="0.3">
      <c r="A25" t="s">
        <v>108</v>
      </c>
      <c r="B25" t="s">
        <v>80</v>
      </c>
      <c r="C25" s="22">
        <v>79261.729999999807</v>
      </c>
      <c r="D25" s="22">
        <v>750</v>
      </c>
      <c r="E25" s="22">
        <v>80011.729999999807</v>
      </c>
      <c r="F25" s="22">
        <v>18834.260000000002</v>
      </c>
      <c r="G25" s="22">
        <v>1088.5999999999999</v>
      </c>
      <c r="H25" s="22">
        <v>19922.86</v>
      </c>
      <c r="I25" s="22">
        <v>24292.878999999899</v>
      </c>
      <c r="J25" s="22">
        <v>24776.400000000001</v>
      </c>
      <c r="K25" s="22">
        <v>49069.2789999999</v>
      </c>
      <c r="L25" s="22">
        <v>30</v>
      </c>
      <c r="M25" s="22">
        <v>1128</v>
      </c>
      <c r="N25" s="22">
        <v>1158</v>
      </c>
      <c r="O25" s="22">
        <v>150161.86899999972</v>
      </c>
    </row>
    <row r="26" spans="1:15" x14ac:dyDescent="0.3">
      <c r="A26" t="s">
        <v>82</v>
      </c>
      <c r="B26" t="s">
        <v>80</v>
      </c>
      <c r="C26" s="22">
        <v>771260.02100005466</v>
      </c>
      <c r="D26" s="22">
        <v>11329.43</v>
      </c>
      <c r="E26" s="22">
        <v>782589.45100005472</v>
      </c>
      <c r="F26" s="22">
        <v>15</v>
      </c>
      <c r="G26" s="22">
        <v>1009</v>
      </c>
      <c r="H26" s="22">
        <v>1024</v>
      </c>
      <c r="I26" s="22">
        <v>548644.29000004206</v>
      </c>
      <c r="J26" s="22">
        <v>683455.46299999999</v>
      </c>
      <c r="K26" s="22">
        <v>1232099.7530000419</v>
      </c>
      <c r="L26" s="22">
        <v>4165.4920000000002</v>
      </c>
      <c r="M26" s="22">
        <v>22103.59</v>
      </c>
      <c r="N26" s="22">
        <v>26269.082000000002</v>
      </c>
      <c r="O26" s="22">
        <v>2041982.2860000967</v>
      </c>
    </row>
    <row r="27" spans="1:15" x14ac:dyDescent="0.3">
      <c r="A27" t="s">
        <v>100</v>
      </c>
      <c r="B27" t="s">
        <v>80</v>
      </c>
      <c r="C27" s="22">
        <v>358154.0880000061</v>
      </c>
      <c r="D27" s="22">
        <v>6988.58</v>
      </c>
      <c r="E27" s="22">
        <v>365142.66800000612</v>
      </c>
      <c r="F27" s="22">
        <v>21049.389999999901</v>
      </c>
      <c r="G27" s="22">
        <v>17750.47</v>
      </c>
      <c r="H27" s="22">
        <v>38799.859999999899</v>
      </c>
      <c r="I27" s="22">
        <v>99929.282999997697</v>
      </c>
      <c r="J27" s="22">
        <v>93445.04</v>
      </c>
      <c r="K27" s="22">
        <v>193374.3229999977</v>
      </c>
      <c r="L27" s="22">
        <v>7707.5140000000092</v>
      </c>
      <c r="M27" s="22">
        <v>41095.730000000003</v>
      </c>
      <c r="N27" s="22">
        <v>48803.244000000013</v>
      </c>
      <c r="O27" s="22">
        <v>646120.0950000037</v>
      </c>
    </row>
    <row r="28" spans="1:15" x14ac:dyDescent="0.3">
      <c r="A28" t="s">
        <v>105</v>
      </c>
      <c r="B28" t="s">
        <v>80</v>
      </c>
      <c r="C28" s="22">
        <v>541601.36899999797</v>
      </c>
      <c r="D28" s="22">
        <v>3468.9</v>
      </c>
      <c r="E28" s="22">
        <v>545070.26899999799</v>
      </c>
      <c r="F28" s="22">
        <v>8607.5040000000699</v>
      </c>
      <c r="G28" s="22">
        <v>7123.8</v>
      </c>
      <c r="H28" s="22">
        <v>15731.304000000069</v>
      </c>
      <c r="I28" s="22">
        <v>84415.643999995795</v>
      </c>
      <c r="J28" s="22">
        <v>140513.60000000001</v>
      </c>
      <c r="K28" s="22">
        <v>224929.24399999582</v>
      </c>
      <c r="L28" s="22">
        <v>7567.0019999999995</v>
      </c>
      <c r="M28" s="22">
        <v>103388.41</v>
      </c>
      <c r="N28" s="22">
        <v>110955.412</v>
      </c>
      <c r="O28" s="22">
        <v>896686.22899999388</v>
      </c>
    </row>
    <row r="29" spans="1:15" x14ac:dyDescent="0.3">
      <c r="A29" t="s">
        <v>86</v>
      </c>
      <c r="B29" t="s">
        <v>80</v>
      </c>
      <c r="C29" s="22">
        <v>197430.41499999599</v>
      </c>
      <c r="D29" s="22">
        <v>801.96</v>
      </c>
      <c r="E29" s="22">
        <v>198232.37499999598</v>
      </c>
      <c r="F29" s="22">
        <v>2145.9300000000003</v>
      </c>
      <c r="G29" s="22">
        <v>0</v>
      </c>
      <c r="H29" s="22">
        <v>2145.9300000000003</v>
      </c>
      <c r="I29" s="22">
        <v>43119.742000000799</v>
      </c>
      <c r="J29" s="22">
        <v>55579.05</v>
      </c>
      <c r="K29" s="22">
        <v>98698.792000000802</v>
      </c>
      <c r="L29" s="22">
        <v>763.65</v>
      </c>
      <c r="M29" s="22">
        <v>600</v>
      </c>
      <c r="N29" s="22">
        <v>1363.65</v>
      </c>
      <c r="O29" s="22">
        <v>300440.74699999677</v>
      </c>
    </row>
    <row r="30" spans="1:15" x14ac:dyDescent="0.3">
      <c r="A30" t="s">
        <v>93</v>
      </c>
      <c r="B30" t="s">
        <v>80</v>
      </c>
      <c r="C30" s="22">
        <v>359155.86600002594</v>
      </c>
      <c r="D30" s="22">
        <v>782.7</v>
      </c>
      <c r="E30" s="22">
        <v>359938.56600002595</v>
      </c>
      <c r="F30" s="22">
        <v>49067.221000000296</v>
      </c>
      <c r="G30" s="22">
        <v>33117.250999999997</v>
      </c>
      <c r="H30" s="22">
        <v>82184.4720000003</v>
      </c>
      <c r="I30" s="22">
        <v>95848.177999997395</v>
      </c>
      <c r="J30" s="22">
        <v>60748.701000000001</v>
      </c>
      <c r="K30" s="22">
        <v>156596.8789999974</v>
      </c>
      <c r="L30" s="22">
        <v>1431.52</v>
      </c>
      <c r="M30" s="22">
        <v>63462</v>
      </c>
      <c r="N30" s="22">
        <v>64893.52</v>
      </c>
      <c r="O30" s="22">
        <v>663613.43700002367</v>
      </c>
    </row>
    <row r="31" spans="1:15" x14ac:dyDescent="0.3">
      <c r="A31" t="s">
        <v>92</v>
      </c>
      <c r="B31" t="s">
        <v>80</v>
      </c>
      <c r="C31" s="22">
        <v>288974.42800000706</v>
      </c>
      <c r="D31" s="22">
        <v>11200.14</v>
      </c>
      <c r="E31" s="22">
        <v>300174.56800000707</v>
      </c>
      <c r="F31" s="22">
        <v>10243.330000000071</v>
      </c>
      <c r="G31" s="22">
        <v>2103.9</v>
      </c>
      <c r="H31" s="22">
        <v>12347.230000000071</v>
      </c>
      <c r="I31" s="22">
        <v>39784.345999999401</v>
      </c>
      <c r="J31" s="22">
        <v>59959.320999999996</v>
      </c>
      <c r="K31" s="22">
        <v>99743.666999999405</v>
      </c>
      <c r="L31" s="22">
        <v>245.393</v>
      </c>
      <c r="M31" s="22">
        <v>10299</v>
      </c>
      <c r="N31" s="22">
        <v>10544.393</v>
      </c>
      <c r="O31" s="22">
        <v>422809.85800000653</v>
      </c>
    </row>
    <row r="32" spans="1:15" x14ac:dyDescent="0.3">
      <c r="A32" t="s">
        <v>91</v>
      </c>
      <c r="B32" t="s">
        <v>80</v>
      </c>
      <c r="C32" s="22">
        <v>108235.45</v>
      </c>
      <c r="D32" s="22">
        <v>2287.44</v>
      </c>
      <c r="E32" s="22">
        <v>110522.89</v>
      </c>
      <c r="F32" s="22">
        <v>9592.304000000031</v>
      </c>
      <c r="G32" s="22">
        <v>6763.46</v>
      </c>
      <c r="H32" s="22">
        <v>16355.764000000032</v>
      </c>
      <c r="I32" s="22">
        <v>31003.530999999799</v>
      </c>
      <c r="J32" s="22">
        <v>30144.62</v>
      </c>
      <c r="K32" s="22">
        <v>61148.150999999794</v>
      </c>
      <c r="L32" s="22">
        <v>234.27700000000002</v>
      </c>
      <c r="M32" s="22">
        <v>1602</v>
      </c>
      <c r="N32" s="22">
        <v>1836.277</v>
      </c>
      <c r="O32" s="22">
        <v>189863.08199999982</v>
      </c>
    </row>
    <row r="33" spans="1:15" x14ac:dyDescent="0.3">
      <c r="A33" t="s">
        <v>106</v>
      </c>
      <c r="B33" t="s">
        <v>80</v>
      </c>
      <c r="C33" s="22">
        <v>240667.90900001299</v>
      </c>
      <c r="D33" s="22">
        <v>337.7</v>
      </c>
      <c r="E33" s="22">
        <v>241005.60900001301</v>
      </c>
      <c r="F33" s="22">
        <v>28422.255999999597</v>
      </c>
      <c r="G33" s="22">
        <v>30460.890000000003</v>
      </c>
      <c r="H33" s="22">
        <v>58883.1459999996</v>
      </c>
      <c r="I33" s="22">
        <v>59650.609000000797</v>
      </c>
      <c r="J33" s="22">
        <v>70387.956000000006</v>
      </c>
      <c r="K33" s="22">
        <v>130038.5650000008</v>
      </c>
      <c r="L33" s="22">
        <v>721.08299999999997</v>
      </c>
      <c r="M33" s="22">
        <v>19051.317999999999</v>
      </c>
      <c r="N33" s="22">
        <v>19772.400999999998</v>
      </c>
      <c r="O33" s="22">
        <v>449699.72100001341</v>
      </c>
    </row>
    <row r="34" spans="1:15" x14ac:dyDescent="0.3">
      <c r="A34" t="s">
        <v>103</v>
      </c>
      <c r="B34" t="s">
        <v>80</v>
      </c>
      <c r="C34" s="22">
        <v>561201.53600001894</v>
      </c>
      <c r="D34" s="22">
        <v>2085.19</v>
      </c>
      <c r="E34" s="22">
        <v>563286.72600001888</v>
      </c>
      <c r="F34" s="22">
        <v>18248.225000000002</v>
      </c>
      <c r="G34" s="22">
        <v>33949.948000000004</v>
      </c>
      <c r="H34" s="22">
        <v>52198.17300000001</v>
      </c>
      <c r="I34" s="22">
        <v>119317.234999993</v>
      </c>
      <c r="J34" s="22">
        <v>196106.82</v>
      </c>
      <c r="K34" s="22">
        <v>315424.05499999301</v>
      </c>
      <c r="L34" s="22">
        <v>8531.0360000000001</v>
      </c>
      <c r="M34" s="22">
        <v>277674.52</v>
      </c>
      <c r="N34" s="22">
        <v>286205.55600000004</v>
      </c>
      <c r="O34" s="22">
        <v>1217114.5100000119</v>
      </c>
    </row>
    <row r="35" spans="1:15" x14ac:dyDescent="0.3">
      <c r="A35" t="s">
        <v>97</v>
      </c>
      <c r="B35" t="s">
        <v>80</v>
      </c>
      <c r="C35" s="22">
        <v>273208.90500000899</v>
      </c>
      <c r="D35" s="22">
        <v>16631.490000000002</v>
      </c>
      <c r="E35" s="22">
        <v>289840.39500000898</v>
      </c>
      <c r="F35" s="22">
        <v>10661.880000000101</v>
      </c>
      <c r="G35" s="22">
        <v>4972.28</v>
      </c>
      <c r="H35" s="22">
        <v>15634.160000000102</v>
      </c>
      <c r="I35" s="22">
        <v>52443.307000000998</v>
      </c>
      <c r="J35" s="22">
        <v>74063.856</v>
      </c>
      <c r="K35" s="22">
        <v>126507.16300000099</v>
      </c>
      <c r="L35" s="22">
        <v>135.05000000000001</v>
      </c>
      <c r="M35" s="22">
        <v>16650</v>
      </c>
      <c r="N35" s="22">
        <v>16785.05</v>
      </c>
      <c r="O35" s="22">
        <v>448766.76800001005</v>
      </c>
    </row>
    <row r="36" spans="1:15" x14ac:dyDescent="0.3">
      <c r="A36" t="s">
        <v>124</v>
      </c>
      <c r="B36" t="s">
        <v>81</v>
      </c>
      <c r="C36" s="22">
        <v>44506.476999999904</v>
      </c>
      <c r="D36" s="22">
        <v>211.52</v>
      </c>
      <c r="E36" s="22">
        <v>44717.996999999901</v>
      </c>
      <c r="F36" s="22">
        <v>3985.855</v>
      </c>
      <c r="G36" s="22">
        <v>13171.245000000001</v>
      </c>
      <c r="H36" s="22">
        <v>17157.100000000002</v>
      </c>
      <c r="I36" s="22">
        <v>10771.294</v>
      </c>
      <c r="J36" s="22">
        <v>19057.986000000001</v>
      </c>
      <c r="K36" s="22">
        <v>29829.279999999999</v>
      </c>
      <c r="L36" s="22">
        <v>19.52</v>
      </c>
      <c r="M36" s="22">
        <v>5968</v>
      </c>
      <c r="N36" s="22">
        <v>5987.52</v>
      </c>
      <c r="O36" s="22">
        <v>97691.89699999991</v>
      </c>
    </row>
    <row r="37" spans="1:15" x14ac:dyDescent="0.3">
      <c r="A37" t="s">
        <v>112</v>
      </c>
      <c r="B37" t="s">
        <v>81</v>
      </c>
      <c r="C37" s="22">
        <v>481454.77400003694</v>
      </c>
      <c r="D37" s="22">
        <v>2301.1260000000002</v>
      </c>
      <c r="E37" s="22">
        <v>483755.90000003693</v>
      </c>
      <c r="F37" s="22">
        <v>38205.929999999404</v>
      </c>
      <c r="G37" s="22">
        <v>73627.546999999991</v>
      </c>
      <c r="H37" s="22">
        <v>111833.4769999994</v>
      </c>
      <c r="I37" s="22">
        <v>104825.355999999</v>
      </c>
      <c r="J37" s="22">
        <v>102875.64200000001</v>
      </c>
      <c r="K37" s="22">
        <v>207700.997999999</v>
      </c>
      <c r="L37" s="22">
        <v>1298.1559999999999</v>
      </c>
      <c r="M37" s="22">
        <v>34902.800000000003</v>
      </c>
      <c r="N37" s="22">
        <v>36200.956000000006</v>
      </c>
      <c r="O37" s="22">
        <v>839491.3310000354</v>
      </c>
    </row>
    <row r="38" spans="1:15" x14ac:dyDescent="0.3">
      <c r="A38" t="s">
        <v>113</v>
      </c>
      <c r="B38" t="s">
        <v>81</v>
      </c>
      <c r="C38" s="22">
        <v>235539.24900000799</v>
      </c>
      <c r="D38" s="22">
        <v>1333.32</v>
      </c>
      <c r="E38" s="22">
        <v>236872.56900000799</v>
      </c>
      <c r="F38" s="22">
        <v>44584.779999999504</v>
      </c>
      <c r="G38" s="22">
        <v>27870.827000000099</v>
      </c>
      <c r="H38" s="22">
        <v>72455.606999999611</v>
      </c>
      <c r="I38" s="22">
        <v>51467.2389999999</v>
      </c>
      <c r="J38" s="22">
        <v>76645.200000000012</v>
      </c>
      <c r="K38" s="22">
        <v>128112.43899999991</v>
      </c>
      <c r="L38" s="22">
        <v>436.21899999999999</v>
      </c>
      <c r="M38" s="22">
        <v>61532.2</v>
      </c>
      <c r="N38" s="22">
        <v>61968.418999999994</v>
      </c>
      <c r="O38" s="22">
        <v>499409.03400000749</v>
      </c>
    </row>
    <row r="39" spans="1:15" x14ac:dyDescent="0.3">
      <c r="A39" t="s">
        <v>114</v>
      </c>
      <c r="B39" t="s">
        <v>81</v>
      </c>
      <c r="C39" s="22">
        <v>88736.0659999989</v>
      </c>
      <c r="D39" s="22">
        <v>700.2</v>
      </c>
      <c r="E39" s="22">
        <v>89436.265999998897</v>
      </c>
      <c r="F39" s="22">
        <v>2572.4839999999999</v>
      </c>
      <c r="G39" s="22">
        <v>567.6</v>
      </c>
      <c r="H39" s="22">
        <v>3140.0839999999998</v>
      </c>
      <c r="I39" s="22">
        <v>21527.437999999798</v>
      </c>
      <c r="J39" s="22">
        <v>7690.82</v>
      </c>
      <c r="K39" s="22">
        <v>29218.257999999798</v>
      </c>
      <c r="L39" s="22">
        <v>2166.5699999999997</v>
      </c>
      <c r="M39" s="22">
        <v>0</v>
      </c>
      <c r="N39" s="22">
        <v>2166.5699999999997</v>
      </c>
      <c r="O39" s="22">
        <v>123961.1779999987</v>
      </c>
    </row>
    <row r="40" spans="1:15" x14ac:dyDescent="0.3">
      <c r="A40" t="s">
        <v>125</v>
      </c>
      <c r="B40" t="s">
        <v>81</v>
      </c>
      <c r="C40" s="22">
        <v>29133.1809999998</v>
      </c>
      <c r="D40" s="22">
        <v>249.5</v>
      </c>
      <c r="E40" s="22">
        <v>29382.6809999998</v>
      </c>
      <c r="F40" s="22">
        <v>8667.5400000000391</v>
      </c>
      <c r="G40" s="22">
        <v>8167.9740000000102</v>
      </c>
      <c r="H40" s="22">
        <v>16835.51400000005</v>
      </c>
      <c r="I40" s="22">
        <v>7959.5030000000297</v>
      </c>
      <c r="J40" s="22">
        <v>23036.43</v>
      </c>
      <c r="K40" s="22">
        <v>30995.93300000003</v>
      </c>
      <c r="L40" s="22">
        <v>167</v>
      </c>
      <c r="M40" s="22">
        <v>3630</v>
      </c>
      <c r="N40" s="22">
        <v>3797</v>
      </c>
      <c r="O40" s="22">
        <v>81011.127999999881</v>
      </c>
    </row>
    <row r="41" spans="1:15" x14ac:dyDescent="0.3">
      <c r="A41" t="s">
        <v>115</v>
      </c>
      <c r="B41" t="s">
        <v>81</v>
      </c>
      <c r="C41" s="22">
        <v>75745.20199999951</v>
      </c>
      <c r="D41" s="22">
        <v>770.65</v>
      </c>
      <c r="E41" s="22">
        <v>76515.851999999504</v>
      </c>
      <c r="F41" s="22">
        <v>4170.8600000000297</v>
      </c>
      <c r="G41" s="22">
        <v>1949.18</v>
      </c>
      <c r="H41" s="22">
        <v>6120.04000000003</v>
      </c>
      <c r="I41" s="22">
        <v>14571.341</v>
      </c>
      <c r="J41" s="22">
        <v>10020.93</v>
      </c>
      <c r="K41" s="22">
        <v>24592.271000000001</v>
      </c>
      <c r="L41" s="22">
        <v>62.506</v>
      </c>
      <c r="M41" s="22">
        <v>2970</v>
      </c>
      <c r="N41" s="22">
        <v>3032.5059999999999</v>
      </c>
      <c r="O41" s="22">
        <v>110260.66899999953</v>
      </c>
    </row>
    <row r="42" spans="1:15" x14ac:dyDescent="0.3">
      <c r="A42" t="s">
        <v>116</v>
      </c>
      <c r="B42" t="s">
        <v>81</v>
      </c>
      <c r="C42" s="22">
        <v>89440.195999998512</v>
      </c>
      <c r="D42" s="22">
        <v>1367.4829999999999</v>
      </c>
      <c r="E42" s="22">
        <v>90807.678999998505</v>
      </c>
      <c r="F42" s="22">
        <v>4750.2780000000203</v>
      </c>
      <c r="G42" s="22">
        <v>12361.965999999999</v>
      </c>
      <c r="H42" s="22">
        <v>17112.244000000021</v>
      </c>
      <c r="I42" s="22">
        <v>22443.281999999897</v>
      </c>
      <c r="J42" s="22">
        <v>18077.459000000003</v>
      </c>
      <c r="K42" s="22">
        <v>40520.7409999999</v>
      </c>
      <c r="L42" s="22">
        <v>20.010000000000002</v>
      </c>
      <c r="M42" s="22">
        <v>22974</v>
      </c>
      <c r="N42" s="22">
        <v>22994.01</v>
      </c>
      <c r="O42" s="22">
        <v>171434.67399999843</v>
      </c>
    </row>
    <row r="43" spans="1:15" x14ac:dyDescent="0.3">
      <c r="A43" t="s">
        <v>126</v>
      </c>
      <c r="B43" t="s">
        <v>81</v>
      </c>
      <c r="C43" s="22">
        <v>31064.352999999901</v>
      </c>
      <c r="D43" s="22">
        <v>602.1</v>
      </c>
      <c r="E43" s="22">
        <v>31666.452999999899</v>
      </c>
      <c r="F43" s="22">
        <v>6253.2170000000297</v>
      </c>
      <c r="G43" s="22">
        <v>12809.4</v>
      </c>
      <c r="H43" s="22">
        <v>19062.617000000027</v>
      </c>
      <c r="I43" s="22">
        <v>8033.61600000003</v>
      </c>
      <c r="J43" s="22">
        <v>15687</v>
      </c>
      <c r="K43" s="22">
        <v>23720.616000000031</v>
      </c>
      <c r="L43" s="22">
        <v>31.481999999999999</v>
      </c>
      <c r="M43" s="22">
        <v>390</v>
      </c>
      <c r="N43" s="22">
        <v>421.48199999999997</v>
      </c>
      <c r="O43" s="22">
        <v>74871.167999999947</v>
      </c>
    </row>
    <row r="44" spans="1:15" x14ac:dyDescent="0.3">
      <c r="A44" t="s">
        <v>117</v>
      </c>
      <c r="B44" t="s">
        <v>81</v>
      </c>
      <c r="C44" s="22">
        <v>99838.363000000201</v>
      </c>
      <c r="D44" s="22">
        <v>2107.7599999999998</v>
      </c>
      <c r="E44" s="22">
        <v>101946.1230000002</v>
      </c>
      <c r="F44" s="22">
        <v>4622.3740000000098</v>
      </c>
      <c r="G44" s="22">
        <v>11728.041999999999</v>
      </c>
      <c r="H44" s="22">
        <v>16350.416000000008</v>
      </c>
      <c r="I44" s="22">
        <v>32384.746999999803</v>
      </c>
      <c r="J44" s="22">
        <v>55665</v>
      </c>
      <c r="K44" s="22">
        <v>88049.746999999799</v>
      </c>
      <c r="L44" s="22">
        <v>1525.2840000000001</v>
      </c>
      <c r="M44" s="22">
        <v>30080.2</v>
      </c>
      <c r="N44" s="22">
        <v>31605.484</v>
      </c>
      <c r="O44" s="22">
        <v>237951.77</v>
      </c>
    </row>
    <row r="45" spans="1:15" x14ac:dyDescent="0.3">
      <c r="A45" t="s">
        <v>118</v>
      </c>
      <c r="B45" t="s">
        <v>81</v>
      </c>
      <c r="C45" s="22">
        <v>426843.152000028</v>
      </c>
      <c r="D45" s="22">
        <v>3299.3509999999997</v>
      </c>
      <c r="E45" s="22">
        <v>430142.50300002802</v>
      </c>
      <c r="F45" s="22">
        <v>32155.004999999801</v>
      </c>
      <c r="G45" s="22">
        <v>57244.950999999899</v>
      </c>
      <c r="H45" s="22">
        <v>89399.9559999997</v>
      </c>
      <c r="I45" s="22">
        <v>96478.584999999206</v>
      </c>
      <c r="J45" s="22">
        <v>111304.49600000001</v>
      </c>
      <c r="K45" s="22">
        <v>207783.08099999922</v>
      </c>
      <c r="L45" s="22">
        <v>1403.7080000000001</v>
      </c>
      <c r="M45" s="22">
        <v>64396.479999999996</v>
      </c>
      <c r="N45" s="22">
        <v>65800.187999999995</v>
      </c>
      <c r="O45" s="22">
        <v>793125.72800002689</v>
      </c>
    </row>
    <row r="46" spans="1:15" x14ac:dyDescent="0.3">
      <c r="A46" t="s">
        <v>119</v>
      </c>
      <c r="B46" t="s">
        <v>81</v>
      </c>
      <c r="C46" s="22">
        <v>74986.218000000095</v>
      </c>
      <c r="D46" s="22">
        <v>811.88</v>
      </c>
      <c r="E46" s="22">
        <v>75798.0980000001</v>
      </c>
      <c r="F46" s="22">
        <v>25399.9549999999</v>
      </c>
      <c r="G46" s="22">
        <v>20346.699999999997</v>
      </c>
      <c r="H46" s="22">
        <v>45746.654999999897</v>
      </c>
      <c r="I46" s="22">
        <v>18034.509999999998</v>
      </c>
      <c r="J46" s="22">
        <v>8391.66</v>
      </c>
      <c r="K46" s="22">
        <v>26426.17</v>
      </c>
      <c r="L46" s="22">
        <v>88.427999999999997</v>
      </c>
      <c r="M46" s="22">
        <v>150</v>
      </c>
      <c r="N46" s="22">
        <v>238.428</v>
      </c>
      <c r="O46" s="22">
        <v>148209.351</v>
      </c>
    </row>
    <row r="47" spans="1:15" x14ac:dyDescent="0.3">
      <c r="A47" t="s">
        <v>120</v>
      </c>
      <c r="B47" t="s">
        <v>81</v>
      </c>
      <c r="C47" s="22">
        <v>138936.77599999899</v>
      </c>
      <c r="D47" s="22">
        <v>994.43</v>
      </c>
      <c r="E47" s="22">
        <v>139931.20599999899</v>
      </c>
      <c r="F47" s="22">
        <v>15652.631000000099</v>
      </c>
      <c r="G47" s="22">
        <v>40803.097999999998</v>
      </c>
      <c r="H47" s="22">
        <v>56455.729000000094</v>
      </c>
      <c r="I47" s="22">
        <v>30811.569999999199</v>
      </c>
      <c r="J47" s="22">
        <v>47103.130000000005</v>
      </c>
      <c r="K47" s="22">
        <v>77914.699999999197</v>
      </c>
      <c r="L47" s="22">
        <v>244.06899999999999</v>
      </c>
      <c r="M47" s="22">
        <v>25563.599999999999</v>
      </c>
      <c r="N47" s="22">
        <v>25807.668999999998</v>
      </c>
      <c r="O47" s="22">
        <v>300109.30399999826</v>
      </c>
    </row>
    <row r="48" spans="1:15" x14ac:dyDescent="0.3">
      <c r="A48" t="s">
        <v>121</v>
      </c>
      <c r="B48" t="s">
        <v>81</v>
      </c>
      <c r="C48" s="22">
        <v>40842.756999999896</v>
      </c>
      <c r="D48" s="22">
        <v>867</v>
      </c>
      <c r="E48" s="22">
        <v>41709.756999999896</v>
      </c>
      <c r="F48" s="22">
        <v>3391.5</v>
      </c>
      <c r="G48" s="22">
        <v>1021.2</v>
      </c>
      <c r="H48" s="22">
        <v>4412.7</v>
      </c>
      <c r="I48" s="22">
        <v>8305.2490000000307</v>
      </c>
      <c r="J48" s="22">
        <v>10105.719999999999</v>
      </c>
      <c r="K48" s="22">
        <v>18410.96900000003</v>
      </c>
      <c r="L48" s="22">
        <v>225.72</v>
      </c>
      <c r="M48" s="22">
        <v>0</v>
      </c>
      <c r="N48" s="22">
        <v>225.72</v>
      </c>
      <c r="O48" s="22">
        <v>64759.145999999928</v>
      </c>
    </row>
    <row r="49" spans="1:15" x14ac:dyDescent="0.3">
      <c r="A49" t="s">
        <v>122</v>
      </c>
      <c r="B49" t="s">
        <v>81</v>
      </c>
      <c r="C49" s="22">
        <v>267833.08600000601</v>
      </c>
      <c r="D49" s="22">
        <v>2007.45</v>
      </c>
      <c r="E49" s="22">
        <v>269840.53600000602</v>
      </c>
      <c r="F49" s="22">
        <v>1928.5609999999999</v>
      </c>
      <c r="G49" s="22">
        <v>5123.4620000000004</v>
      </c>
      <c r="H49" s="22">
        <v>7052.0230000000001</v>
      </c>
      <c r="I49" s="22">
        <v>48711.6560000014</v>
      </c>
      <c r="J49" s="22">
        <v>134633.28</v>
      </c>
      <c r="K49" s="22">
        <v>183344.93600000138</v>
      </c>
      <c r="L49" s="22">
        <v>378.15</v>
      </c>
      <c r="M49" s="22">
        <v>103942</v>
      </c>
      <c r="N49" s="22">
        <v>104320.15</v>
      </c>
      <c r="O49" s="22">
        <v>564557.64500000747</v>
      </c>
    </row>
    <row r="50" spans="1:15" x14ac:dyDescent="0.3">
      <c r="A50" t="s">
        <v>127</v>
      </c>
      <c r="B50" t="s">
        <v>81</v>
      </c>
      <c r="C50" s="22">
        <v>336416.22799999407</v>
      </c>
      <c r="D50" s="22">
        <v>1372.364</v>
      </c>
      <c r="E50" s="22">
        <v>337788.59199999407</v>
      </c>
      <c r="F50" s="22">
        <v>16991.571000000102</v>
      </c>
      <c r="G50" s="22">
        <v>31817.737999999801</v>
      </c>
      <c r="H50" s="22">
        <v>48809.308999999907</v>
      </c>
      <c r="I50" s="22">
        <v>64158.883999998499</v>
      </c>
      <c r="J50" s="22">
        <v>54876.857000000004</v>
      </c>
      <c r="K50" s="22">
        <v>119035.7409999985</v>
      </c>
      <c r="L50" s="22">
        <v>852.21100000000001</v>
      </c>
      <c r="M50" s="22">
        <v>22638.54</v>
      </c>
      <c r="N50" s="22">
        <v>23490.751</v>
      </c>
      <c r="O50" s="22">
        <v>529124.39299999247</v>
      </c>
    </row>
    <row r="51" spans="1:15" x14ac:dyDescent="0.3">
      <c r="A51" t="s">
        <v>123</v>
      </c>
      <c r="B51" t="s">
        <v>81</v>
      </c>
      <c r="C51" s="22">
        <v>431980.77500001405</v>
      </c>
      <c r="D51" s="22">
        <v>1253.82</v>
      </c>
      <c r="E51" s="22">
        <v>433234.59500001406</v>
      </c>
      <c r="F51" s="22">
        <v>16233.6080000002</v>
      </c>
      <c r="G51" s="22">
        <v>51211.188999999998</v>
      </c>
      <c r="H51" s="22">
        <v>67444.797000000195</v>
      </c>
      <c r="I51" s="22">
        <v>81999.972999996404</v>
      </c>
      <c r="J51" s="22">
        <v>72566.885999999999</v>
      </c>
      <c r="K51" s="22">
        <v>154566.85899999639</v>
      </c>
      <c r="L51" s="22">
        <v>1978.415</v>
      </c>
      <c r="M51" s="22">
        <v>52157</v>
      </c>
      <c r="N51" s="22">
        <v>54135.415000000001</v>
      </c>
      <c r="O51" s="22">
        <v>709381.66600001068</v>
      </c>
    </row>
    <row r="52" spans="1:15" x14ac:dyDescent="0.3">
      <c r="A52" t="s">
        <v>128</v>
      </c>
      <c r="B52" t="s">
        <v>81</v>
      </c>
      <c r="C52" s="22">
        <v>709585.573000059</v>
      </c>
      <c r="D52" s="22">
        <v>7083.8980000000001</v>
      </c>
      <c r="E52" s="22">
        <v>716669.47100005904</v>
      </c>
      <c r="F52" s="22">
        <v>6206.9480000000094</v>
      </c>
      <c r="G52" s="22">
        <v>19102.080000000002</v>
      </c>
      <c r="H52" s="22">
        <v>25309.028000000013</v>
      </c>
      <c r="I52" s="22">
        <v>152117.01300000801</v>
      </c>
      <c r="J52" s="22">
        <v>224956.86299999998</v>
      </c>
      <c r="K52" s="22">
        <v>377073.87600000796</v>
      </c>
      <c r="L52" s="22">
        <v>7658.2719999999999</v>
      </c>
      <c r="M52" s="22">
        <v>189482.448</v>
      </c>
      <c r="N52" s="22">
        <v>197140.72</v>
      </c>
      <c r="O52" s="22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1A13E-9477-4642-9229-FA9C5F92A73C}">
  <sheetPr codeName="Sayfa13"/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83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5.4028721324246801E-3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5.4016982995262241E-3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1.1202277465119405E-2</v>
      </c>
      <c r="J15" s="12">
        <f t="shared" ref="J15:J24" si="7">(SUMIFS(TICARETHANEOG2,KAYNAK,A15,SEBEP,B15,SÜRE,"Uzun",BİLDİRİM,"Bildirimsiz",İL,$B$10,İLÇE,$B$11)/VLOOKUP($B$11,ABONE2,10,FALSE))</f>
        <v>0.81243260148137497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2.4458813807249964E-2</v>
      </c>
      <c r="L15" s="12">
        <f t="shared" ref="L15:L24" si="9">(SUMIFS(SANAYIAG2,KAYNAK,A15,SEBEP,B15,SÜRE,"Uzun",BİLDİRİM,"Bildirimsiz",İL,$B$10,İLÇE,$B$11)/VLOOKUP($B$11,ABONE2,12,FALSE))</f>
        <v>0.42569381486929325</v>
      </c>
      <c r="M15" s="12">
        <f t="shared" ref="M15:M24" si="10">(SUMIFS(SANAYIOG2,KAYNAK,A15,SEBEP,B15,SÜRE,"Uzun",BİLDİRİM,"Bildirimsiz",İL,$B$10,İLÇE,$B$11)/VLOOKUP($B$11,ABONE2,13,FALSE))</f>
        <v>7.8501224063356523E-2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0.33160256836685592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1.0319723229603093E-2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8.5102817585175614E-2</v>
      </c>
      <c r="D17" s="12">
        <f t="shared" si="1"/>
        <v>11.887110526818079</v>
      </c>
      <c r="E17" s="12">
        <f t="shared" si="2"/>
        <v>8.7666932481361329E-2</v>
      </c>
      <c r="F17" s="12">
        <f t="shared" si="3"/>
        <v>0.39077838465912174</v>
      </c>
      <c r="G17" s="12">
        <f t="shared" si="4"/>
        <v>14.339621438847882</v>
      </c>
      <c r="H17" s="12">
        <f t="shared" si="5"/>
        <v>1.7824262995781859</v>
      </c>
      <c r="I17" s="12">
        <f t="shared" si="6"/>
        <v>0.26677538399833584</v>
      </c>
      <c r="J17" s="12">
        <f t="shared" si="7"/>
        <v>14.550755874080771</v>
      </c>
      <c r="K17" s="12">
        <f t="shared" si="8"/>
        <v>0.50310706142149342</v>
      </c>
      <c r="L17" s="12">
        <f t="shared" si="9"/>
        <v>13.007439335565451</v>
      </c>
      <c r="M17" s="12">
        <f t="shared" si="10"/>
        <v>114.0279564341981</v>
      </c>
      <c r="N17" s="12">
        <f t="shared" si="11"/>
        <v>40.384597223833943</v>
      </c>
      <c r="O17" s="17">
        <f t="shared" si="12"/>
        <v>0.30252353425474349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5.4281890082517186E-6</v>
      </c>
      <c r="D18" s="12">
        <f t="shared" si="1"/>
        <v>0</v>
      </c>
      <c r="E18" s="12">
        <f t="shared" si="2"/>
        <v>5.4270096749858642E-6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6.0529456220169914E-3</v>
      </c>
      <c r="J18" s="12">
        <f t="shared" si="7"/>
        <v>1.3242688922171595E-2</v>
      </c>
      <c r="K18" s="12">
        <f t="shared" si="8"/>
        <v>6.1719015457909841E-3</v>
      </c>
      <c r="L18" s="12">
        <f t="shared" si="9"/>
        <v>7.3994481438323313E-4</v>
      </c>
      <c r="M18" s="12">
        <f t="shared" si="10"/>
        <v>15.662301122443129</v>
      </c>
      <c r="N18" s="12">
        <f t="shared" si="11"/>
        <v>4.2451156959114043</v>
      </c>
      <c r="O18" s="17">
        <f t="shared" si="12"/>
        <v>1.4663167156910094E-2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3.0632680747815062E-2</v>
      </c>
      <c r="D21" s="12">
        <f t="shared" si="1"/>
        <v>0</v>
      </c>
      <c r="E21" s="12">
        <f t="shared" si="2"/>
        <v>3.0626025463820108E-2</v>
      </c>
      <c r="F21" s="12">
        <f t="shared" si="3"/>
        <v>9.3673090415953234E-3</v>
      </c>
      <c r="G21" s="12">
        <f t="shared" si="4"/>
        <v>0</v>
      </c>
      <c r="H21" s="12">
        <f t="shared" si="5"/>
        <v>8.4327515270046054E-3</v>
      </c>
      <c r="I21" s="12">
        <f t="shared" si="6"/>
        <v>0.16465108219585017</v>
      </c>
      <c r="J21" s="12">
        <f t="shared" si="7"/>
        <v>0</v>
      </c>
      <c r="K21" s="12">
        <f t="shared" si="8"/>
        <v>0.16192689292158585</v>
      </c>
      <c r="L21" s="12">
        <f t="shared" si="9"/>
        <v>1.9680017780993677</v>
      </c>
      <c r="M21" s="12">
        <f t="shared" si="10"/>
        <v>0</v>
      </c>
      <c r="N21" s="12">
        <f t="shared" si="11"/>
        <v>1.4346616512535035</v>
      </c>
      <c r="O21" s="17">
        <f t="shared" si="12"/>
        <v>6.187298733236498E-2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3.7336473070229451E-4</v>
      </c>
      <c r="D22" s="12">
        <f t="shared" si="1"/>
        <v>0</v>
      </c>
      <c r="E22" s="12">
        <f t="shared" si="2"/>
        <v>3.7328361314235977E-4</v>
      </c>
      <c r="F22" s="12">
        <f t="shared" si="3"/>
        <v>4.1094613735706597E-4</v>
      </c>
      <c r="G22" s="12">
        <f t="shared" si="4"/>
        <v>0</v>
      </c>
      <c r="H22" s="12">
        <f t="shared" si="5"/>
        <v>3.6994687075299674E-4</v>
      </c>
      <c r="I22" s="12">
        <f t="shared" si="6"/>
        <v>1.5142590104417247E-2</v>
      </c>
      <c r="J22" s="12">
        <f t="shared" si="7"/>
        <v>0</v>
      </c>
      <c r="K22" s="12">
        <f t="shared" si="8"/>
        <v>1.4892052537357913E-2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3.3412790894685163E-3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0.12151716338512591</v>
      </c>
      <c r="D25" s="12">
        <f t="shared" ref="D25:O25" si="13">SUM(D15:D24)</f>
        <v>11.887110526818079</v>
      </c>
      <c r="E25" s="12">
        <f t="shared" si="13"/>
        <v>0.124073366867525</v>
      </c>
      <c r="F25" s="12">
        <f t="shared" si="13"/>
        <v>0.40055663983807416</v>
      </c>
      <c r="G25" s="12">
        <f t="shared" si="13"/>
        <v>14.339621438847882</v>
      </c>
      <c r="H25" s="12">
        <f t="shared" si="13"/>
        <v>1.7912289979759435</v>
      </c>
      <c r="I25" s="12">
        <f t="shared" si="13"/>
        <v>0.46382427938573967</v>
      </c>
      <c r="J25" s="12">
        <f t="shared" si="13"/>
        <v>15.376431164484316</v>
      </c>
      <c r="K25" s="12">
        <f t="shared" si="13"/>
        <v>0.7105567222334781</v>
      </c>
      <c r="L25" s="12">
        <f t="shared" si="13"/>
        <v>15.401874873348493</v>
      </c>
      <c r="M25" s="12">
        <f t="shared" si="13"/>
        <v>129.76875878070459</v>
      </c>
      <c r="N25" s="12">
        <f t="shared" si="13"/>
        <v>46.395977139365705</v>
      </c>
      <c r="O25" s="12">
        <f t="shared" si="13"/>
        <v>0.39272069106309015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4.5415447211869533E-2</v>
      </c>
      <c r="D28" s="12">
        <f>(SUMIFS(MESKENOG2,KAYNAK,A28,SEBEP,B28,SÜRE,"Uzun",BİLDİRİM,"Bildirimli",İL,$B$10,İLÇE,$B$11)/VLOOKUP($B$11,ABONE2,4,FALSE))</f>
        <v>0.28664039169000904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4.5467855962033635E-2</v>
      </c>
      <c r="F28" s="12">
        <f>(SUMIFS(TARIMSALAG2,KAYNAK,A28,SEBEP,B28,SÜRE,"Uzun",BİLDİRİM,"Bildirimli",İL,$B$10,İLÇE,$B$11)/VLOOKUP($B$11,ABONE2,6,FALSE))</f>
        <v>1.8382826859573823E-2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1.6548809330660424E-2</v>
      </c>
      <c r="I28" s="12">
        <f>(SUMIFS(TICARETHANEAG2,KAYNAK,A28,SEBEP,B28,SÜRE,"Uzun",BİLDİRİM,"Bildirimli",İL,$B$10,İLÇE,$B$11)/VLOOKUP($B$11,ABONE2,9,FALSE))</f>
        <v>9.4238938758239355E-2</v>
      </c>
      <c r="J28" s="12">
        <f>(SUMIFS(TICARETHANEOG2,KAYNAK,A28,SEBEP,B28,SÜRE,"Uzun",BİLDİRİM,"Bildirimli",İL,$B$10,İLÇE,$B$11)/VLOOKUP($B$11,ABONE2,10,FALSE))</f>
        <v>5.2739315140384821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0.17993812013854033</v>
      </c>
      <c r="L28" s="12">
        <f>(SUMIFS(SANAYIAG2,KAYNAK,A28,SEBEP,B28,SÜRE,"Uzun",BİLDİRİM,"Bildirimli",İL,$B$10,İLÇE,$B$11)/VLOOKUP($B$11,ABONE2,12,FALSE))</f>
        <v>1.6594686837027854</v>
      </c>
      <c r="M28" s="12">
        <f>(SUMIFS(SANAYIOG2,KAYNAK,A28,SEBEP,B28,SÜRE,"Uzun",BİLDİRİM,"Bildirimli",İL,$B$10,İLÇE,$B$11)/VLOOKUP($B$11,ABONE2,13,FALSE))</f>
        <v>11.161907775981335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4.2346859051605223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8.6141597338763462E-2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0.10018984419013298</v>
      </c>
      <c r="D29" s="12">
        <f>(SUMIFS(MESKENOG2,KAYNAK,A29,SEBEP,B29,SÜRE,"Uzun",BİLDİRİM,"Bildirimli",İL,$B$10,İLÇE,$B$11)/VLOOKUP($B$11,ABONE2,4,FALSE))</f>
        <v>0.4450759767792562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0.10026477446401916</v>
      </c>
      <c r="F29" s="12">
        <f>(SUMIFS(TARIMSALAG2,KAYNAK,A29,SEBEP,B29,SÜRE,"Uzun",BİLDİRİM,"Bildirimli",İL,$B$10,İLÇE,$B$11)/VLOOKUP($B$11,ABONE2,6,FALSE))</f>
        <v>0.29907061973967403</v>
      </c>
      <c r="G29" s="12">
        <f>(SUMIFS(TARIMSALOG2,KAYNAK,A29,SEBEP,B29,SÜRE,"Uzun",BİLDİRİM,"Bildirimli",İL,$B$10,İLÇE,$B$11)/VLOOKUP($B$11,ABONE2,7,FALSE))</f>
        <v>1.8758542539170304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0.45638314008683489</v>
      </c>
      <c r="I29" s="12">
        <f>(SUMIFS(TICARETHANEAG2,KAYNAK,A29,SEBEP,B29,SÜRE,"Uzun",BİLDİRİM,"Bildirimli",İL,$B$10,İLÇE,$B$11)/VLOOKUP($B$11,ABONE2,9,FALSE))</f>
        <v>0.41026204263410443</v>
      </c>
      <c r="J29" s="12">
        <f>(SUMIFS(TICARETHANEOG2,KAYNAK,A29,SEBEP,B29,SÜRE,"Uzun",BİLDİRİM,"Bildirimli",İL,$B$10,İLÇE,$B$11)/VLOOKUP($B$11,ABONE2,10,FALSE))</f>
        <v>11.154961338922872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0.58803551480192384</v>
      </c>
      <c r="L29" s="12">
        <f>(SUMIFS(SANAYIAG2,KAYNAK,A29,SEBEP,B29,SÜRE,"Uzun",BİLDİRİM,"Bildirimli",İL,$B$10,İLÇE,$B$11)/VLOOKUP($B$11,ABONE2,12,FALSE))</f>
        <v>3.9603406179486118</v>
      </c>
      <c r="M29" s="12">
        <f>(SUMIFS(SANAYIOG2,KAYNAK,A29,SEBEP,B29,SÜRE,"Uzun",BİLDİRİM,"Bildirimli",İL,$B$10,İLÇE,$B$11)/VLOOKUP($B$11,ABONE2,13,FALSE))</f>
        <v>65.906378937430745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20.74808354713371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0.26575028715309618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1.4981483687347424E-2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1.4978228796617296E-2</v>
      </c>
      <c r="F31" s="12">
        <f>(SUMIFS(TARIMSALAG2,KAYNAK,A31,SEBEP,B31,SÜRE,"Uzun",BİLDİRİM,"Bildirimli",İL,$B$10,İLÇE,$B$11)/VLOOKUP($B$11,ABONE2,6,FALSE))</f>
        <v>2.565998190138526E-2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2.3099937303335222E-2</v>
      </c>
      <c r="I31" s="12">
        <f>(SUMIFS(TICARETHANEAG2,KAYNAK,A31,SEBEP,B31,SÜRE,"Uzun",BİLDİRİM,"Bildirimli",İL,$B$10,İLÇE,$B$11)/VLOOKUP($B$11,ABONE2,9,FALSE))</f>
        <v>6.2993250242884186E-2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6.1951012716266594E-2</v>
      </c>
      <c r="L31" s="12">
        <f>(SUMIFS(SANAYIAG2,KAYNAK,A31,SEBEP,B31,SÜRE,"Uzun",BİLDİRİM,"Bildirimli",İL,$B$10,İLÇE,$B$11)/VLOOKUP($B$11,ABONE2,12,FALSE))</f>
        <v>2.116293256544314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1.5427652615754999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2.9418900638479201E-2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0.16058677508934993</v>
      </c>
      <c r="D33" s="12">
        <f t="shared" ref="D33:O33" si="14">SUM(D28:D32)</f>
        <v>0.73171636846926524</v>
      </c>
      <c r="E33" s="12">
        <f t="shared" si="14"/>
        <v>0.16071085922267009</v>
      </c>
      <c r="F33" s="12">
        <f t="shared" si="14"/>
        <v>0.34311342850063309</v>
      </c>
      <c r="G33" s="12">
        <f t="shared" si="14"/>
        <v>1.8758542539170304</v>
      </c>
      <c r="H33" s="12">
        <f t="shared" si="14"/>
        <v>0.49603188672083054</v>
      </c>
      <c r="I33" s="12">
        <f t="shared" si="14"/>
        <v>0.56749423163522794</v>
      </c>
      <c r="J33" s="12">
        <f t="shared" si="14"/>
        <v>16.428892852961354</v>
      </c>
      <c r="K33" s="12">
        <f t="shared" si="14"/>
        <v>0.8299246476567308</v>
      </c>
      <c r="L33" s="12">
        <f t="shared" si="14"/>
        <v>7.7361025581957108</v>
      </c>
      <c r="M33" s="12">
        <f t="shared" si="14"/>
        <v>77.068286713412078</v>
      </c>
      <c r="N33" s="12">
        <f t="shared" si="14"/>
        <v>26.525534713869732</v>
      </c>
      <c r="O33" s="12">
        <f t="shared" si="14"/>
        <v>0.38131078513033884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ABFF0170-455D-4FD8-856A-61A15F2BDEEC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B4921-0CC1-47F9-B8A2-CF8C2DC1DD72}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84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3.2938385537687836E-4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3.2931480020889831E-4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4.3524373661774293E-3</v>
      </c>
      <c r="J15" s="12">
        <f t="shared" ref="J15:J24" si="7">(SUMIFS(TICARETHANEOG2,KAYNAK,A15,SEBEP,B15,SÜRE,"Uzun",BİLDİRİM,"Bildirimsiz",İL,$B$10,İLÇE,$B$11)/VLOOKUP($B$11,ABONE2,10,FALSE))</f>
        <v>2.1360111806053811E-3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4.3389436033287963E-3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8.4230829553712532E-4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0.1368168054354654</v>
      </c>
      <c r="D17" s="12">
        <f t="shared" si="1"/>
        <v>0.59405685956548127</v>
      </c>
      <c r="E17" s="12">
        <f t="shared" si="2"/>
        <v>0.13691266559445536</v>
      </c>
      <c r="F17" s="12">
        <f t="shared" si="3"/>
        <v>0.33139560901285903</v>
      </c>
      <c r="G17" s="12">
        <f t="shared" si="4"/>
        <v>2.6152043233726285</v>
      </c>
      <c r="H17" s="12">
        <f t="shared" si="5"/>
        <v>0.44558604473084751</v>
      </c>
      <c r="I17" s="12">
        <f t="shared" si="6"/>
        <v>0.55077925827088359</v>
      </c>
      <c r="J17" s="12">
        <f t="shared" si="7"/>
        <v>15.43013109200624</v>
      </c>
      <c r="K17" s="12">
        <f t="shared" si="8"/>
        <v>0.64136582789940155</v>
      </c>
      <c r="L17" s="12">
        <f t="shared" si="9"/>
        <v>15.785003425198079</v>
      </c>
      <c r="M17" s="12">
        <f t="shared" si="10"/>
        <v>113.40235094435546</v>
      </c>
      <c r="N17" s="12">
        <f t="shared" si="11"/>
        <v>27.566407436130866</v>
      </c>
      <c r="O17" s="17">
        <f t="shared" si="12"/>
        <v>0.2136865310177592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2.5008063852528972E-2</v>
      </c>
      <c r="D21" s="12">
        <f t="shared" si="1"/>
        <v>0</v>
      </c>
      <c r="E21" s="12">
        <f t="shared" si="2"/>
        <v>2.5002820923885075E-2</v>
      </c>
      <c r="F21" s="12">
        <f t="shared" si="3"/>
        <v>8.7519036108082843E-3</v>
      </c>
      <c r="G21" s="12">
        <f t="shared" si="4"/>
        <v>0</v>
      </c>
      <c r="H21" s="12">
        <f t="shared" si="5"/>
        <v>8.3143084302678694E-3</v>
      </c>
      <c r="I21" s="12">
        <f t="shared" si="6"/>
        <v>0.12999442812518941</v>
      </c>
      <c r="J21" s="12">
        <f t="shared" si="7"/>
        <v>0</v>
      </c>
      <c r="K21" s="12">
        <f t="shared" si="8"/>
        <v>0.1292030126491481</v>
      </c>
      <c r="L21" s="12">
        <f t="shared" si="9"/>
        <v>10.752171996734649</v>
      </c>
      <c r="M21" s="12">
        <f t="shared" si="10"/>
        <v>0</v>
      </c>
      <c r="N21" s="12">
        <f t="shared" si="11"/>
        <v>9.4544960660942596</v>
      </c>
      <c r="O21" s="17">
        <f t="shared" si="12"/>
        <v>4.2141791819676686E-2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1.4218848716856389E-4</v>
      </c>
      <c r="D22" s="12">
        <f t="shared" si="1"/>
        <v>0</v>
      </c>
      <c r="E22" s="12">
        <f t="shared" si="2"/>
        <v>1.4215867742013215E-4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1.6280656346436958E-4</v>
      </c>
      <c r="J22" s="12">
        <f t="shared" si="7"/>
        <v>0</v>
      </c>
      <c r="K22" s="12">
        <f t="shared" si="8"/>
        <v>1.618153853363138E-4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1.4418353060663967E-4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0.1622964416305398</v>
      </c>
      <c r="D25" s="12">
        <f t="shared" ref="D25:O25" si="13">SUM(D15:D24)</f>
        <v>0.59405685956548127</v>
      </c>
      <c r="E25" s="12">
        <f t="shared" si="13"/>
        <v>0.16238695999596947</v>
      </c>
      <c r="F25" s="12">
        <f t="shared" si="13"/>
        <v>0.34014751262366733</v>
      </c>
      <c r="G25" s="12">
        <f t="shared" si="13"/>
        <v>2.6152043233726285</v>
      </c>
      <c r="H25" s="12">
        <f t="shared" si="13"/>
        <v>0.45390035316111538</v>
      </c>
      <c r="I25" s="12">
        <f t="shared" si="13"/>
        <v>0.6852889303257147</v>
      </c>
      <c r="J25" s="12">
        <f t="shared" si="13"/>
        <v>15.432267103186845</v>
      </c>
      <c r="K25" s="12">
        <f t="shared" si="13"/>
        <v>0.77506959953721477</v>
      </c>
      <c r="L25" s="12">
        <f t="shared" si="13"/>
        <v>26.53717542193273</v>
      </c>
      <c r="M25" s="12">
        <f t="shared" si="13"/>
        <v>113.40235094435546</v>
      </c>
      <c r="N25" s="12">
        <f t="shared" si="13"/>
        <v>37.020903502225124</v>
      </c>
      <c r="O25" s="12">
        <f t="shared" si="13"/>
        <v>0.25681481466357964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1.3555893503573084E-2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1.3553051516973778E-2</v>
      </c>
      <c r="F29" s="12">
        <f>(SUMIFS(TARIMSALAG2,KAYNAK,A29,SEBEP,B29,SÜRE,"Uzun",BİLDİRİM,"Bildirimli",İL,$B$10,İLÇE,$B$11)/VLOOKUP($B$11,ABONE2,6,FALSE))</f>
        <v>7.956343853470842E-3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7.5585266607972991E-3</v>
      </c>
      <c r="I29" s="12">
        <f>(SUMIFS(TICARETHANEAG2,KAYNAK,A29,SEBEP,B29,SÜRE,"Uzun",BİLDİRİM,"Bildirimli",İL,$B$10,İLÇE,$B$11)/VLOOKUP($B$11,ABONE2,9,FALSE))</f>
        <v>6.3470602614910027E-2</v>
      </c>
      <c r="J29" s="12">
        <f>(SUMIFS(TICARETHANEOG2,KAYNAK,A29,SEBEP,B29,SÜRE,"Uzun",BİLDİRİM,"Bildirimli",İL,$B$10,İLÇE,$B$11)/VLOOKUP($B$11,ABONE2,10,FALSE))</f>
        <v>2.1190702967296091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7.5985242157009955E-2</v>
      </c>
      <c r="L29" s="12">
        <f>(SUMIFS(SANAYIAG2,KAYNAK,A29,SEBEP,B29,SÜRE,"Uzun",BİLDİRİM,"Bildirimli",İL,$B$10,İLÇE,$B$11)/VLOOKUP($B$11,ABONE2,12,FALSE))</f>
        <v>5.8828595808053716</v>
      </c>
      <c r="M29" s="12">
        <f>(SUMIFS(SANAYIOG2,KAYNAK,A29,SEBEP,B29,SÜRE,"Uzun",BİLDİRİM,"Bildirimli",İL,$B$10,İLÇE,$B$11)/VLOOKUP($B$11,ABONE2,13,FALSE))</f>
        <v>44.097920380442723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10.495022091106433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2.5796377233994923E-2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0.10472766407700225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0.10470570797224198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0.25665838102591426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0.25509582624776633</v>
      </c>
      <c r="L31" s="12">
        <f>(SUMIFS(SANAYIAG2,KAYNAK,A31,SEBEP,B31,SÜRE,"Uzun",BİLDİRİM,"Bildirimli",İL,$B$10,İLÇE,$B$11)/VLOOKUP($B$11,ABONE2,12,FALSE))</f>
        <v>2.6473555471520256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2.3278471190474708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0.12456996181068984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0.11828355758057534</v>
      </c>
      <c r="D33" s="12">
        <f t="shared" ref="D33:O33" si="14">SUM(D28:D32)</f>
        <v>0</v>
      </c>
      <c r="E33" s="12">
        <f t="shared" si="14"/>
        <v>0.11825875948921576</v>
      </c>
      <c r="F33" s="12">
        <f t="shared" si="14"/>
        <v>7.956343853470842E-3</v>
      </c>
      <c r="G33" s="12">
        <f t="shared" si="14"/>
        <v>0</v>
      </c>
      <c r="H33" s="12">
        <f t="shared" si="14"/>
        <v>7.5585266607972991E-3</v>
      </c>
      <c r="I33" s="12">
        <f t="shared" si="14"/>
        <v>0.32012898364082432</v>
      </c>
      <c r="J33" s="12">
        <f t="shared" si="14"/>
        <v>2.1190702967296091</v>
      </c>
      <c r="K33" s="12">
        <f t="shared" si="14"/>
        <v>0.3310810684047763</v>
      </c>
      <c r="L33" s="12">
        <f t="shared" si="14"/>
        <v>8.5302151279573977</v>
      </c>
      <c r="M33" s="12">
        <f t="shared" si="14"/>
        <v>44.097920380442723</v>
      </c>
      <c r="N33" s="12">
        <f t="shared" si="14"/>
        <v>12.822869210153904</v>
      </c>
      <c r="O33" s="12">
        <f t="shared" si="14"/>
        <v>0.15036633904468477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62E49F62-B899-4745-9A5D-9874EC292FB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AB8B7-6D52-4C84-9EF5-9C6EEA990D66}">
  <sheetPr codeName="Sayfa15"/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85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1.7559520167463139E-2</v>
      </c>
      <c r="D17" s="12">
        <f t="shared" si="1"/>
        <v>0</v>
      </c>
      <c r="E17" s="12">
        <f t="shared" si="2"/>
        <v>1.7559254171893982E-2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5.305104232502645E-2</v>
      </c>
      <c r="J17" s="12">
        <f t="shared" si="7"/>
        <v>9.3741132572852699</v>
      </c>
      <c r="K17" s="12">
        <f t="shared" si="8"/>
        <v>8.6642507412688197E-2</v>
      </c>
      <c r="L17" s="12">
        <f t="shared" si="9"/>
        <v>1.449830701202535E-2</v>
      </c>
      <c r="M17" s="12">
        <f t="shared" si="10"/>
        <v>0</v>
      </c>
      <c r="N17" s="12">
        <f t="shared" si="11"/>
        <v>1.2232946541396389E-2</v>
      </c>
      <c r="O17" s="17">
        <f t="shared" si="12"/>
        <v>2.7351185895934126E-2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4.0929460293449661E-2</v>
      </c>
      <c r="D21" s="12">
        <f t="shared" si="1"/>
        <v>0</v>
      </c>
      <c r="E21" s="12">
        <f t="shared" si="2"/>
        <v>4.0928840284760237E-2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0.25460514362607328</v>
      </c>
      <c r="J21" s="12">
        <f t="shared" si="7"/>
        <v>0</v>
      </c>
      <c r="K21" s="12">
        <f t="shared" si="8"/>
        <v>0.25368759157073695</v>
      </c>
      <c r="L21" s="12">
        <f t="shared" si="9"/>
        <v>0.33935722235507521</v>
      </c>
      <c r="M21" s="12">
        <f t="shared" si="10"/>
        <v>0</v>
      </c>
      <c r="N21" s="12">
        <f t="shared" si="11"/>
        <v>0.28633265636209471</v>
      </c>
      <c r="O21" s="17">
        <f t="shared" si="12"/>
        <v>7.1125246437826736E-2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7.2507207141878968E-3</v>
      </c>
      <c r="D22" s="12">
        <f t="shared" si="1"/>
        <v>0</v>
      </c>
      <c r="E22" s="12">
        <f t="shared" si="2"/>
        <v>7.2506108786363115E-3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4.5363352892348871E-2</v>
      </c>
      <c r="J22" s="12">
        <f t="shared" si="7"/>
        <v>0</v>
      </c>
      <c r="K22" s="12">
        <f t="shared" si="8"/>
        <v>4.5199871365265307E-2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1.2629611694223612E-2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6.5739701175100695E-2</v>
      </c>
      <c r="D25" s="12">
        <f t="shared" ref="D25:O25" si="13">SUM(D15:D24)</f>
        <v>0</v>
      </c>
      <c r="E25" s="12">
        <f t="shared" si="13"/>
        <v>6.5738705335290526E-2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0.35301953884344861</v>
      </c>
      <c r="J25" s="12">
        <f t="shared" si="13"/>
        <v>9.3741132572852699</v>
      </c>
      <c r="K25" s="12">
        <f t="shared" si="13"/>
        <v>0.38552997034869046</v>
      </c>
      <c r="L25" s="12">
        <f t="shared" si="13"/>
        <v>0.35385552936710057</v>
      </c>
      <c r="M25" s="12">
        <f t="shared" si="13"/>
        <v>0</v>
      </c>
      <c r="N25" s="12">
        <f t="shared" si="13"/>
        <v>0.2985656029034911</v>
      </c>
      <c r="O25" s="12">
        <f t="shared" si="13"/>
        <v>0.11110604402798446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1.5516168283019103E-4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1.5515933240604833E-4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7.1676153801439029E-5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7.1417845578351043E-5</v>
      </c>
      <c r="L29" s="12">
        <f>(SUMIFS(SANAYIAG2,KAYNAK,A29,SEBEP,B29,SÜRE,"Uzun",BİLDİRİM,"Bildirimli",İL,$B$10,İLÇE,$B$11)/VLOOKUP($B$11,ABONE2,12,FALSE))</f>
        <v>1.0660608035720396E-2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8.9948880301390834E-3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1.4446740761363066E-4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1.899258259981117E-4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1.8992294895889297E-4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1.4565546545078291E-3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1.4513054882972828E-3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3.6873429884911127E-4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3.4508750882830273E-4</v>
      </c>
      <c r="D33" s="12">
        <f t="shared" ref="D33:O33" si="14">SUM(D28:D32)</f>
        <v>0</v>
      </c>
      <c r="E33" s="12">
        <f t="shared" si="14"/>
        <v>3.450822813649413E-4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1.528230808309268E-3</v>
      </c>
      <c r="J33" s="12">
        <f t="shared" si="14"/>
        <v>0</v>
      </c>
      <c r="K33" s="12">
        <f t="shared" si="14"/>
        <v>1.5227233338756339E-3</v>
      </c>
      <c r="L33" s="12">
        <f t="shared" si="14"/>
        <v>1.0660608035720396E-2</v>
      </c>
      <c r="M33" s="12">
        <f t="shared" si="14"/>
        <v>0</v>
      </c>
      <c r="N33" s="12">
        <f t="shared" si="14"/>
        <v>8.9948880301390834E-3</v>
      </c>
      <c r="O33" s="12">
        <f t="shared" si="14"/>
        <v>5.1320170646274195E-4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4C1DB044-F420-45F0-828F-35677F948D4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E3A32-2BD4-45FA-8236-7673D82DE63C}">
  <dimension ref="A1:AC70"/>
  <sheetViews>
    <sheetView zoomScale="55" zoomScaleNormal="55" workbookViewId="0">
      <selection activeCell="B12" sqref="B12"/>
    </sheetView>
  </sheetViews>
  <sheetFormatPr defaultColWidth="8.6640625" defaultRowHeight="14.4" x14ac:dyDescent="0.3"/>
  <cols>
    <col min="1" max="1" width="36.44140625" bestFit="1" customWidth="1"/>
    <col min="2" max="2" width="27" customWidth="1"/>
    <col min="3" max="12" width="17.6640625" customWidth="1"/>
    <col min="13" max="15" width="17.6640625" style="11" customWidth="1"/>
    <col min="16" max="16" width="22" style="11" customWidth="1"/>
    <col min="17" max="29" width="15.44140625" style="11" customWidth="1"/>
  </cols>
  <sheetData>
    <row r="1" spans="1:29" x14ac:dyDescent="0.3">
      <c r="A1" s="30" t="s">
        <v>6</v>
      </c>
      <c r="B1" s="31"/>
      <c r="C1" s="31"/>
      <c r="D1" s="2"/>
      <c r="E1" s="2"/>
      <c r="F1" s="2"/>
    </row>
    <row r="2" spans="1:29" x14ac:dyDescent="0.3">
      <c r="A2" s="3" t="s">
        <v>7</v>
      </c>
      <c r="B2" s="32" t="s">
        <v>8</v>
      </c>
      <c r="C2" s="32"/>
      <c r="D2" s="4"/>
      <c r="E2" s="4"/>
      <c r="F2" s="4"/>
    </row>
    <row r="3" spans="1:29" x14ac:dyDescent="0.3">
      <c r="A3" s="3" t="s">
        <v>9</v>
      </c>
      <c r="B3" s="33" t="s">
        <v>79</v>
      </c>
      <c r="C3" s="33"/>
      <c r="D3" s="5"/>
      <c r="E3" s="5"/>
      <c r="F3" s="5"/>
    </row>
    <row r="4" spans="1:29" x14ac:dyDescent="0.3">
      <c r="A4" s="3" t="s">
        <v>10</v>
      </c>
      <c r="B4" s="32">
        <v>4</v>
      </c>
      <c r="C4" s="32"/>
      <c r="D4" s="4"/>
      <c r="E4" s="4"/>
      <c r="F4" s="4"/>
    </row>
    <row r="5" spans="1:29" x14ac:dyDescent="0.3">
      <c r="A5" s="3" t="s">
        <v>11</v>
      </c>
      <c r="B5" s="34"/>
      <c r="C5" s="35"/>
      <c r="D5" s="4"/>
      <c r="E5" s="4"/>
      <c r="F5" s="4"/>
    </row>
    <row r="6" spans="1:29" ht="15" customHeight="1" x14ac:dyDescent="0.3">
      <c r="A6" s="3" t="s">
        <v>12</v>
      </c>
      <c r="B6" s="34"/>
      <c r="C6" s="35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7"/>
      <c r="C7" s="38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9"/>
      <c r="C8" s="39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40"/>
      <c r="C9" s="40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9" t="s">
        <v>80</v>
      </c>
      <c r="C10" s="39"/>
      <c r="D10" s="6"/>
      <c r="F10" s="9"/>
      <c r="G10" s="9"/>
      <c r="H10" s="9"/>
      <c r="I10" s="9"/>
    </row>
    <row r="11" spans="1:29" x14ac:dyDescent="0.3">
      <c r="A11" s="3" t="s">
        <v>24</v>
      </c>
      <c r="B11" s="39" t="s">
        <v>86</v>
      </c>
      <c r="C11" s="39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8" t="s">
        <v>72</v>
      </c>
      <c r="B13" s="28"/>
      <c r="C13" s="29" t="s">
        <v>59</v>
      </c>
      <c r="D13" s="29"/>
      <c r="E13" s="29"/>
      <c r="F13" s="29" t="s">
        <v>60</v>
      </c>
      <c r="G13" s="29"/>
      <c r="H13" s="29"/>
      <c r="I13" s="29" t="s">
        <v>61</v>
      </c>
      <c r="J13" s="29"/>
      <c r="K13" s="29"/>
      <c r="L13" s="29" t="s">
        <v>62</v>
      </c>
      <c r="M13" s="29"/>
      <c r="N13" s="29"/>
      <c r="O13" s="2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0.21351989157185511</v>
      </c>
      <c r="D17" s="12">
        <f t="shared" si="1"/>
        <v>51.361318083275535</v>
      </c>
      <c r="E17" s="12">
        <f t="shared" si="2"/>
        <v>0.22128603159488938</v>
      </c>
      <c r="F17" s="12">
        <f t="shared" si="3"/>
        <v>0.1697698064682735</v>
      </c>
      <c r="G17" s="12">
        <v>0</v>
      </c>
      <c r="H17" s="12">
        <f t="shared" si="4"/>
        <v>0.1925511618826993</v>
      </c>
      <c r="I17" s="12">
        <f t="shared" si="5"/>
        <v>0.37222476691936979</v>
      </c>
      <c r="J17" s="12">
        <f t="shared" si="6"/>
        <v>13.308835554728077</v>
      </c>
      <c r="K17" s="12">
        <f t="shared" si="7"/>
        <v>0.49450576963983012</v>
      </c>
      <c r="L17" s="12">
        <f t="shared" si="8"/>
        <v>24.033965877986009</v>
      </c>
      <c r="M17" s="12">
        <f t="shared" si="9"/>
        <v>5369.0251979157047</v>
      </c>
      <c r="N17" s="12">
        <f t="shared" si="10"/>
        <v>787.60414188337438</v>
      </c>
      <c r="O17" s="17">
        <f t="shared" si="11"/>
        <v>0.4055733725475969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1.6027403552774398E-2</v>
      </c>
      <c r="D18" s="12">
        <f t="shared" si="1"/>
        <v>0</v>
      </c>
      <c r="E18" s="12">
        <f t="shared" si="2"/>
        <v>1.6024969996207016E-2</v>
      </c>
      <c r="F18" s="12">
        <f t="shared" si="3"/>
        <v>4.516576964482104E-3</v>
      </c>
      <c r="G18" s="12">
        <v>0</v>
      </c>
      <c r="H18" s="12">
        <f t="shared" si="4"/>
        <v>4.516576964482104E-3</v>
      </c>
      <c r="I18" s="12">
        <f t="shared" si="5"/>
        <v>5.9152865952495824E-2</v>
      </c>
      <c r="J18" s="12">
        <f t="shared" si="6"/>
        <v>7.3104473978772599</v>
      </c>
      <c r="K18" s="12">
        <f t="shared" si="7"/>
        <v>0.12769443228150387</v>
      </c>
      <c r="L18" s="12">
        <f t="shared" si="8"/>
        <v>6.9675239275396335</v>
      </c>
      <c r="M18" s="12">
        <f t="shared" si="9"/>
        <v>408.38792559277766</v>
      </c>
      <c r="N18" s="12">
        <f t="shared" si="10"/>
        <v>64.313295594002213</v>
      </c>
      <c r="O18" s="17">
        <f t="shared" si="11"/>
        <v>4.6854394183335348E-2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1.8007045678808193E-2</v>
      </c>
      <c r="D21" s="12">
        <f t="shared" si="1"/>
        <v>0</v>
      </c>
      <c r="E21" s="12">
        <f t="shared" si="2"/>
        <v>1.8004311538863033E-2</v>
      </c>
      <c r="F21" s="12">
        <f t="shared" si="3"/>
        <v>3.2611094098248979E-2</v>
      </c>
      <c r="G21" s="12">
        <v>0</v>
      </c>
      <c r="H21" s="12">
        <f t="shared" si="4"/>
        <v>3.2611094098248979E-2</v>
      </c>
      <c r="I21" s="12">
        <f t="shared" si="5"/>
        <v>6.5122921373711368E-2</v>
      </c>
      <c r="J21" s="12">
        <f t="shared" si="6"/>
        <v>0</v>
      </c>
      <c r="K21" s="12">
        <f t="shared" si="7"/>
        <v>6.4507358591752467E-2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2.6396750894097258E-2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2.0413791611135E-3</v>
      </c>
      <c r="D22" s="12">
        <f t="shared" si="1"/>
        <v>0</v>
      </c>
      <c r="E22" s="12">
        <f t="shared" si="2"/>
        <v>2.041069203755299E-3</v>
      </c>
      <c r="F22" s="12">
        <f t="shared" si="3"/>
        <v>0</v>
      </c>
      <c r="G22" s="12">
        <v>0</v>
      </c>
      <c r="H22" s="12">
        <f t="shared" si="4"/>
        <v>0</v>
      </c>
      <c r="I22" s="12">
        <f t="shared" si="5"/>
        <v>3.5682095540818222E-3</v>
      </c>
      <c r="J22" s="12">
        <f t="shared" si="6"/>
        <v>0</v>
      </c>
      <c r="K22" s="12">
        <f t="shared" si="7"/>
        <v>3.5344816906292833E-3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2.2866038940131577E-3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8" t="s">
        <v>63</v>
      </c>
      <c r="B25" s="28"/>
      <c r="C25" s="12">
        <f>SUM(C15:C24)</f>
        <v>0.24959571996455121</v>
      </c>
      <c r="D25" s="12">
        <f t="shared" ref="D25:O25" si="12">SUM(D15:D24)</f>
        <v>51.361318083275535</v>
      </c>
      <c r="E25" s="12">
        <f t="shared" si="12"/>
        <v>0.25735638233371472</v>
      </c>
      <c r="F25" s="12">
        <f t="shared" si="12"/>
        <v>0.20689747753100457</v>
      </c>
      <c r="G25" s="12">
        <f t="shared" si="12"/>
        <v>0</v>
      </c>
      <c r="H25" s="12">
        <f t="shared" si="12"/>
        <v>0.22967883294543037</v>
      </c>
      <c r="I25" s="12">
        <f t="shared" si="12"/>
        <v>0.5000687637996587</v>
      </c>
      <c r="J25" s="12">
        <f t="shared" si="12"/>
        <v>20.619282952605339</v>
      </c>
      <c r="K25" s="12">
        <f t="shared" si="12"/>
        <v>0.69024204220371577</v>
      </c>
      <c r="L25" s="12">
        <f t="shared" si="12"/>
        <v>31.001489805525644</v>
      </c>
      <c r="M25" s="12">
        <f t="shared" si="12"/>
        <v>5777.4131235084824</v>
      </c>
      <c r="N25" s="12">
        <f t="shared" si="12"/>
        <v>851.91743747737655</v>
      </c>
      <c r="O25" s="12">
        <f t="shared" si="12"/>
        <v>0.48111112151904267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8" t="s">
        <v>73</v>
      </c>
      <c r="B26" s="28"/>
      <c r="C26" s="29" t="s">
        <v>59</v>
      </c>
      <c r="D26" s="29"/>
      <c r="E26" s="29"/>
      <c r="F26" s="29" t="s">
        <v>60</v>
      </c>
      <c r="G26" s="29"/>
      <c r="H26" s="29"/>
      <c r="I26" s="29" t="s">
        <v>61</v>
      </c>
      <c r="J26" s="29"/>
      <c r="K26" s="29"/>
      <c r="L26" s="29" t="s">
        <v>62</v>
      </c>
      <c r="M26" s="29"/>
      <c r="N26" s="29"/>
      <c r="O26" s="2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2.1917081702960084E-2</v>
      </c>
      <c r="D28" s="12">
        <f>(SUMIFS(MESKENOG2,KAYNAK,A28,SEBEP,B28,SÜRE,"Uzun",BİLDİRİM,"Bildirimli",İL,$B$10,İLÇE,$B$11)/VLOOKUP($B$11,ABONE2,4,FALSE))</f>
        <v>0.13229605334169087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2.1933841340317922E-2</v>
      </c>
      <c r="F28" s="12">
        <f>(SUMIFS(TARIMSALAG2,KAYNAK,A28,SEBEP,B28,SÜRE,"Uzun",BİLDİRİM,"Bildirimli",İL,$B$10,İLÇE,$B$11)/VLOOKUP($B$11,ABONE2,6,FALSE))</f>
        <v>2.2506657391648314E-2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2.2506657391648314E-2</v>
      </c>
      <c r="I28" s="12">
        <f>(SUMIFS(TICARETHANEAG2,KAYNAK,A28,SEBEP,B28,SÜRE,"Uzun",BİLDİRİM,"Bildirimli",İL,$B$10,İLÇE,$B$11)/VLOOKUP($B$11,ABONE2,9,FALSE))</f>
        <v>3.1511501408792837E-2</v>
      </c>
      <c r="J28" s="12">
        <f>(SUMIFS(TICARETHANEOG2,KAYNAK,A28,SEBEP,B28,SÜRE,"Uzun",BİLDİRİM,"Bildirimli",İL,$B$10,İLÇE,$B$11)/VLOOKUP($B$11,ABONE2,10,FALSE))</f>
        <v>15.464992945059365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0.17739372800988246</v>
      </c>
      <c r="L28" s="12">
        <f>(SUMIFS(SANAYIAG2,KAYNAK,A28,SEBEP,B28,SÜRE,"Uzun",BİLDİRİM,"Bildirimli",İL,$B$10,İLÇE,$B$11)/VLOOKUP($B$11,ABONE2,12,FALSE))</f>
        <v>3.8423839758040708</v>
      </c>
      <c r="M28" s="12">
        <f>(SUMIFS(SANAYIOG2,KAYNAK,A28,SEBEP,B28,SÜRE,"Uzun",BİLDİRİM,"Bildirimli",İL,$B$10,İLÇE,$B$11)/VLOOKUP($B$11,ABONE2,13,FALSE))</f>
        <v>12.790826012612847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5.120732838205325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5.0424965549888984E-2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2.8953028101823656E-2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2.8948631954222405E-2</v>
      </c>
      <c r="F31" s="12">
        <f>(SUMIFS(TARIMSALAG2,KAYNAK,A31,SEBEP,B31,SÜRE,"Uzun",BİLDİRİM,"Bildirimli",İL,$B$10,İLÇE,$B$11)/VLOOKUP($B$11,ABONE2,6,FALSE))</f>
        <v>3.7997142351372014E-3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3.7997142351372014E-3</v>
      </c>
      <c r="I31" s="12">
        <f>(SUMIFS(TICARETHANEAG2,KAYNAK,A31,SEBEP,B31,SÜRE,"Uzun",BİLDİRİM,"Bildirimli",İL,$B$10,İLÇE,$B$11)/VLOOKUP($B$11,ABONE2,9,FALSE))</f>
        <v>2.4466504491000182E-2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2.423523922753229E-2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2.7868935474341432E-2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8" t="s">
        <v>63</v>
      </c>
      <c r="B33" s="28"/>
      <c r="C33" s="12">
        <f>SUM(C28:C32)</f>
        <v>5.0870109804783736E-2</v>
      </c>
      <c r="D33" s="12">
        <f t="shared" ref="D33:O33" si="13">SUM(D28:D32)</f>
        <v>0.13229605334169087</v>
      </c>
      <c r="E33" s="12">
        <f t="shared" si="13"/>
        <v>5.0882473294540327E-2</v>
      </c>
      <c r="F33" s="12">
        <f t="shared" si="13"/>
        <v>2.6306371626785514E-2</v>
      </c>
      <c r="G33" s="12">
        <f t="shared" si="13"/>
        <v>0</v>
      </c>
      <c r="H33" s="12">
        <f t="shared" si="13"/>
        <v>2.6306371626785514E-2</v>
      </c>
      <c r="I33" s="12">
        <f t="shared" si="13"/>
        <v>5.5978005899793015E-2</v>
      </c>
      <c r="J33" s="12">
        <f t="shared" si="13"/>
        <v>15.464992945059365</v>
      </c>
      <c r="K33" s="12">
        <f t="shared" si="13"/>
        <v>0.20162896723741475</v>
      </c>
      <c r="L33" s="12">
        <f t="shared" si="13"/>
        <v>3.8423839758040708</v>
      </c>
      <c r="M33" s="12">
        <f t="shared" si="13"/>
        <v>12.790826012612847</v>
      </c>
      <c r="N33" s="12">
        <f t="shared" si="13"/>
        <v>5.120732838205325</v>
      </c>
      <c r="O33" s="12">
        <f t="shared" si="13"/>
        <v>7.8293901024230422E-2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7" t="s">
        <v>74</v>
      </c>
      <c r="C35" s="29" t="s">
        <v>59</v>
      </c>
      <c r="D35" s="29"/>
      <c r="E35" s="29"/>
      <c r="F35" s="29" t="s">
        <v>60</v>
      </c>
      <c r="G35" s="29"/>
      <c r="H35" s="29"/>
      <c r="I35" s="29" t="s">
        <v>61</v>
      </c>
      <c r="J35" s="29"/>
      <c r="K35" s="29"/>
      <c r="L35" s="29" t="s">
        <v>62</v>
      </c>
      <c r="M35" s="29"/>
      <c r="N35" s="29"/>
      <c r="O35" s="2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7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6" t="s">
        <v>75</v>
      </c>
      <c r="C42" s="36"/>
      <c r="D42" s="36"/>
      <c r="E42" s="36"/>
      <c r="F42" s="36"/>
      <c r="G42" s="36"/>
      <c r="H42" s="36"/>
      <c r="I42" s="36"/>
      <c r="J42" s="36"/>
      <c r="K42" s="3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6" t="s">
        <v>76</v>
      </c>
      <c r="C43" s="36"/>
      <c r="D43" s="36"/>
      <c r="E43" s="36"/>
      <c r="F43" s="36"/>
      <c r="G43" s="36"/>
      <c r="H43" s="36"/>
      <c r="I43" s="36"/>
      <c r="J43" s="36"/>
      <c r="K43" s="3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6" t="s">
        <v>77</v>
      </c>
      <c r="C44" s="36"/>
      <c r="D44" s="36"/>
      <c r="E44" s="36"/>
      <c r="F44" s="36"/>
      <c r="G44" s="36"/>
      <c r="H44" s="36"/>
      <c r="I44" s="36"/>
      <c r="J44" s="36"/>
      <c r="K44" s="3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 xr:uid="{16B89882-E61B-43B3-86B5-83B0F2EE61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titus xmlns="http://schemas.titus.com/TitusProperties/">
  <TitusGUID xmlns="">b7f7f450-e78a-439e-8fe9-5400a84cf144</TitusGUID>
  <TitusMetadata xmlns="">eyJucyI6Imh0dHBzOlwvXC93d3cuYXlkZW1lbmVyamkuY29tLnRyXC8iLCJwcm9wcyI6W3sibiI6IkNsYXNzaWZpY2F0aW9uIiwidmFscyI6W3sidmFsdWUiOiJLQTRiYjI5OTlhMTI0NGQ2YTE1YjdlIn1dfSx7Im4iOiJLVktLIiwidmFscyI6W3sidmFsdWUiOiJLWTRiODk5NGM0MmMwZDVmZTY5NTNlIn1dfV19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96034DA2-1D13-4B4E-B3C0-A24DE9E46F75}">
  <ds:schemaRefs>
    <ds:schemaRef ds:uri="http://schemas.titus.com/TitusProperties/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 BOLAT</cp:lastModifiedBy>
  <dcterms:created xsi:type="dcterms:W3CDTF">2018-03-07T06:32:47Z</dcterms:created>
  <dcterms:modified xsi:type="dcterms:W3CDTF">2024-02-12T07:57:12Z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b7f7f450-e78a-439e-8fe9-5400a84cf144</vt:lpwstr>
  </property>
  <property fmtid="{D5CDD505-2E9C-101B-9397-08002B2CF9AE}" pid="3" name="ClassifierUsername">
    <vt:lpwstr>Mehmet Emre USLU </vt:lpwstr>
  </property>
  <property fmtid="{D5CDD505-2E9C-101B-9397-08002B2CF9AE}" pid="4" name="ClassifiedDateTime">
    <vt:lpwstr>8.02.2024_14:05</vt:lpwstr>
  </property>
  <property fmtid="{D5CDD505-2E9C-101B-9397-08002B2CF9AE}" pid="5" name="Classification">
    <vt:lpwstr>KA4bb2999a1244d6a15b7e</vt:lpwstr>
  </property>
  <property fmtid="{D5CDD505-2E9C-101B-9397-08002B2CF9AE}" pid="6" name="KVKK">
    <vt:lpwstr>KY4b8994c42c0d5fe6953e</vt:lpwstr>
  </property>
</Properties>
</file>